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P:\BMRR\Webpage\"/>
    </mc:Choice>
  </mc:AlternateContent>
  <xr:revisionPtr revIDLastSave="0" documentId="8_{AAC83E6C-E26C-4518-AEF1-F65BA237CC86}" xr6:coauthVersionLast="47" xr6:coauthVersionMax="47" xr10:uidLastSave="{00000000-0000-0000-0000-000000000000}"/>
  <bookViews>
    <workbookView xWindow="-120" yWindow="-120" windowWidth="29040" windowHeight="15840" tabRatio="787"/>
  </bookViews>
  <sheets>
    <sheet name="Notes" sheetId="15" r:id="rId1"/>
    <sheet name="Input &amp; Results" sheetId="1" r:id="rId2"/>
    <sheet name="Calcs active" sheetId="2" r:id="rId3"/>
    <sheet name="Calcs Hist" sheetId="6" r:id="rId4"/>
    <sheet name="Pond Fill Time Curve" sheetId="14" r:id="rId5"/>
    <sheet name="Draindown Curve" sheetId="4" r:id="rId6"/>
    <sheet name="Cum. Draindown Curve" sheetId="11" r:id="rId7"/>
    <sheet name="Recirc. Curve" sheetId="7" r:id="rId8"/>
    <sheet name="Cum. Recirc. Curve" sheetId="12" r:id="rId9"/>
    <sheet name="Evap. Curve" sheetId="5" r:id="rId10"/>
    <sheet name="Cum. Evap. Curve" sheetId="13" r:id="rId11"/>
  </sheets>
  <definedNames>
    <definedName name="_xlnm.Print_Area" localSheetId="1">'Input &amp; Results'!$A$1:$AF$49</definedName>
    <definedName name="_xlnm.Print_Area" localSheetId="0">Notes!$B$1:$F$91</definedName>
    <definedName name="_xlnm.Print_Titles" localSheetId="2">'Calcs active'!$13:$14</definedName>
    <definedName name="_xlnm.Print_Titles" localSheetId="3">'Calcs Hist'!$14:$15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 l="1"/>
  <c r="C3" i="6"/>
  <c r="E16" i="6"/>
  <c r="F15" i="2"/>
  <c r="C3" i="2"/>
  <c r="C6" i="2" s="1"/>
  <c r="C10" i="2"/>
  <c r="C4" i="2"/>
  <c r="C11" i="2"/>
  <c r="E43" i="1"/>
  <c r="K43" i="1"/>
  <c r="K45" i="1"/>
  <c r="E49" i="1"/>
  <c r="C5" i="6"/>
  <c r="C9" i="6" s="1"/>
  <c r="C4" i="6"/>
  <c r="C7" i="6"/>
  <c r="E17" i="6"/>
  <c r="F16" i="2" s="1"/>
  <c r="E18" i="6"/>
  <c r="F17" i="2" s="1"/>
  <c r="E19" i="6"/>
  <c r="F18" i="2" s="1"/>
  <c r="E20" i="6"/>
  <c r="F19" i="2" s="1"/>
  <c r="E21" i="6"/>
  <c r="F20" i="2" s="1"/>
  <c r="E22" i="6"/>
  <c r="F21" i="2"/>
  <c r="E23" i="6"/>
  <c r="F22" i="2" s="1"/>
  <c r="E24" i="6"/>
  <c r="F23" i="2" s="1"/>
  <c r="E25" i="6"/>
  <c r="F24" i="2"/>
  <c r="E26" i="6"/>
  <c r="F25" i="2"/>
  <c r="E27" i="6"/>
  <c r="F26" i="2" s="1"/>
  <c r="E28" i="6"/>
  <c r="F27" i="2"/>
  <c r="E29" i="6"/>
  <c r="F28" i="2"/>
  <c r="E30" i="6"/>
  <c r="F29" i="2"/>
  <c r="E31" i="6"/>
  <c r="F30" i="2"/>
  <c r="E32" i="6"/>
  <c r="F31" i="2"/>
  <c r="E33" i="6"/>
  <c r="F32" i="2"/>
  <c r="E34" i="6"/>
  <c r="F33" i="2"/>
  <c r="E35" i="6"/>
  <c r="F34" i="2" s="1"/>
  <c r="E36" i="6"/>
  <c r="F35" i="2"/>
  <c r="E37" i="6"/>
  <c r="F36" i="2"/>
  <c r="E38" i="6"/>
  <c r="F37" i="2"/>
  <c r="E39" i="6"/>
  <c r="F38" i="2"/>
  <c r="E40" i="6"/>
  <c r="F39" i="2"/>
  <c r="E41" i="6"/>
  <c r="F40" i="2"/>
  <c r="E42" i="6"/>
  <c r="F41" i="2"/>
  <c r="E43" i="6"/>
  <c r="F42" i="2" s="1"/>
  <c r="E44" i="6"/>
  <c r="F43" i="2"/>
  <c r="E45" i="6"/>
  <c r="F44" i="2"/>
  <c r="E46" i="6"/>
  <c r="F45" i="2"/>
  <c r="E47" i="6"/>
  <c r="F46" i="2"/>
  <c r="K8" i="1"/>
  <c r="E48" i="6"/>
  <c r="F47" i="2" s="1"/>
  <c r="E49" i="6"/>
  <c r="F48" i="2" s="1"/>
  <c r="E50" i="6"/>
  <c r="F49" i="2" s="1"/>
  <c r="E51" i="6"/>
  <c r="F50" i="2" s="1"/>
  <c r="E52" i="6"/>
  <c r="F51" i="2" s="1"/>
  <c r="E53" i="6"/>
  <c r="F52" i="2" s="1"/>
  <c r="E54" i="6"/>
  <c r="F53" i="2"/>
  <c r="E55" i="6"/>
  <c r="F54" i="2" s="1"/>
  <c r="E56" i="6"/>
  <c r="F55" i="2" s="1"/>
  <c r="E57" i="6"/>
  <c r="F56" i="2"/>
  <c r="E58" i="6"/>
  <c r="F57" i="2" s="1"/>
  <c r="E59" i="6"/>
  <c r="F58" i="2" s="1"/>
  <c r="E60" i="6"/>
  <c r="F59" i="2"/>
  <c r="E61" i="6"/>
  <c r="F60" i="2"/>
  <c r="E62" i="6"/>
  <c r="F61" i="2"/>
  <c r="E63" i="6"/>
  <c r="F62" i="2" s="1"/>
  <c r="E64" i="6"/>
  <c r="F63" i="2" s="1"/>
  <c r="E65" i="6"/>
  <c r="F64" i="2"/>
  <c r="E66" i="6"/>
  <c r="F65" i="2" s="1"/>
  <c r="E67" i="6"/>
  <c r="F66" i="2" s="1"/>
  <c r="E68" i="6"/>
  <c r="F67" i="2"/>
  <c r="E69" i="6"/>
  <c r="F68" i="2"/>
  <c r="E70" i="6"/>
  <c r="F69" i="2"/>
  <c r="E71" i="6"/>
  <c r="F70" i="2" s="1"/>
  <c r="E72" i="6"/>
  <c r="F71" i="2" s="1"/>
  <c r="E73" i="6"/>
  <c r="F72" i="2"/>
  <c r="E74" i="6"/>
  <c r="F73" i="2" s="1"/>
  <c r="E75" i="6"/>
  <c r="F74" i="2" s="1"/>
  <c r="K9" i="1"/>
  <c r="E76" i="6"/>
  <c r="F75" i="2" s="1"/>
  <c r="E77" i="6"/>
  <c r="F76" i="2" s="1"/>
  <c r="E78" i="6"/>
  <c r="F77" i="2"/>
  <c r="E79" i="6"/>
  <c r="F78" i="2" s="1"/>
  <c r="E80" i="6"/>
  <c r="F79" i="2" s="1"/>
  <c r="E81" i="6"/>
  <c r="F80" i="2" s="1"/>
  <c r="E82" i="6"/>
  <c r="F81" i="2" s="1"/>
  <c r="E83" i="6"/>
  <c r="F82" i="2"/>
  <c r="E84" i="6"/>
  <c r="F83" i="2" s="1"/>
  <c r="E85" i="6"/>
  <c r="F84" i="2" s="1"/>
  <c r="E86" i="6"/>
  <c r="F85" i="2"/>
  <c r="E87" i="6"/>
  <c r="F86" i="2" s="1"/>
  <c r="E88" i="6"/>
  <c r="F87" i="2"/>
  <c r="E89" i="6"/>
  <c r="F88" i="2" s="1"/>
  <c r="E90" i="6"/>
  <c r="F89" i="2" s="1"/>
  <c r="E91" i="6"/>
  <c r="F90" i="2"/>
  <c r="E92" i="6"/>
  <c r="F91" i="2" s="1"/>
  <c r="E93" i="6"/>
  <c r="F92" i="2" s="1"/>
  <c r="E94" i="6"/>
  <c r="F93" i="2"/>
  <c r="E95" i="6"/>
  <c r="F94" i="2" s="1"/>
  <c r="E96" i="6"/>
  <c r="F95" i="2"/>
  <c r="E97" i="6"/>
  <c r="F96" i="2"/>
  <c r="E98" i="6"/>
  <c r="F97" i="2" s="1"/>
  <c r="E99" i="6"/>
  <c r="F98" i="2"/>
  <c r="E100" i="6"/>
  <c r="F99" i="2" s="1"/>
  <c r="E101" i="6"/>
  <c r="F100" i="2" s="1"/>
  <c r="E102" i="6"/>
  <c r="F101" i="2"/>
  <c r="E103" i="6"/>
  <c r="F102" i="2" s="1"/>
  <c r="E104" i="6"/>
  <c r="F103" i="2"/>
  <c r="E105" i="6"/>
  <c r="F104" i="2" s="1"/>
  <c r="E106" i="6"/>
  <c r="F105" i="2" s="1"/>
  <c r="K10" i="1"/>
  <c r="E107" i="6"/>
  <c r="F106" i="2"/>
  <c r="E108" i="6"/>
  <c r="F107" i="2"/>
  <c r="E109" i="6"/>
  <c r="F108" i="2" s="1"/>
  <c r="E110" i="6"/>
  <c r="F109" i="2" s="1"/>
  <c r="E111" i="6"/>
  <c r="F110" i="2"/>
  <c r="E112" i="6"/>
  <c r="F111" i="2"/>
  <c r="E113" i="6"/>
  <c r="F112" i="2" s="1"/>
  <c r="E114" i="6"/>
  <c r="F113" i="2" s="1"/>
  <c r="E115" i="6"/>
  <c r="F114" i="2"/>
  <c r="E116" i="6"/>
  <c r="F115" i="2"/>
  <c r="E117" i="6"/>
  <c r="F116" i="2" s="1"/>
  <c r="E118" i="6"/>
  <c r="F117" i="2" s="1"/>
  <c r="E119" i="6"/>
  <c r="F118" i="2"/>
  <c r="E120" i="6"/>
  <c r="F119" i="2"/>
  <c r="E121" i="6"/>
  <c r="F120" i="2" s="1"/>
  <c r="E122" i="6"/>
  <c r="F121" i="2" s="1"/>
  <c r="E123" i="6"/>
  <c r="F122" i="2"/>
  <c r="E124" i="6"/>
  <c r="F123" i="2"/>
  <c r="E125" i="6"/>
  <c r="F124" i="2" s="1"/>
  <c r="E126" i="6"/>
  <c r="F125" i="2" s="1"/>
  <c r="E127" i="6"/>
  <c r="F126" i="2"/>
  <c r="E128" i="6"/>
  <c r="F127" i="2"/>
  <c r="E129" i="6"/>
  <c r="F128" i="2" s="1"/>
  <c r="E130" i="6"/>
  <c r="F129" i="2" s="1"/>
  <c r="E131" i="6"/>
  <c r="F130" i="2"/>
  <c r="E132" i="6"/>
  <c r="F131" i="2"/>
  <c r="E133" i="6"/>
  <c r="F132" i="2" s="1"/>
  <c r="E134" i="6"/>
  <c r="F133" i="2" s="1"/>
  <c r="E135" i="6"/>
  <c r="F134" i="2"/>
  <c r="E136" i="6"/>
  <c r="F135" i="2"/>
  <c r="K11" i="1"/>
  <c r="E137" i="6"/>
  <c r="F136" i="2" s="1"/>
  <c r="E138" i="6"/>
  <c r="F137" i="2"/>
  <c r="E139" i="6"/>
  <c r="F138" i="2" s="1"/>
  <c r="E140" i="6"/>
  <c r="F139" i="2" s="1"/>
  <c r="E141" i="6"/>
  <c r="F140" i="2"/>
  <c r="E142" i="6"/>
  <c r="F141" i="2" s="1"/>
  <c r="E143" i="6"/>
  <c r="F142" i="2"/>
  <c r="E144" i="6"/>
  <c r="F143" i="2" s="1"/>
  <c r="E145" i="6"/>
  <c r="F144" i="2" s="1"/>
  <c r="E146" i="6"/>
  <c r="F145" i="2"/>
  <c r="E147" i="6"/>
  <c r="F146" i="2" s="1"/>
  <c r="E148" i="6"/>
  <c r="F147" i="2" s="1"/>
  <c r="E149" i="6"/>
  <c r="F148" i="2"/>
  <c r="E150" i="6"/>
  <c r="F149" i="2" s="1"/>
  <c r="E151" i="6"/>
  <c r="F150" i="2"/>
  <c r="E152" i="6"/>
  <c r="F151" i="2"/>
  <c r="E153" i="6"/>
  <c r="F152" i="2" s="1"/>
  <c r="E154" i="6"/>
  <c r="F153" i="2"/>
  <c r="E155" i="6"/>
  <c r="F154" i="2" s="1"/>
  <c r="E156" i="6"/>
  <c r="F155" i="2" s="1"/>
  <c r="E157" i="6"/>
  <c r="F156" i="2"/>
  <c r="E158" i="6"/>
  <c r="F157" i="2" s="1"/>
  <c r="E159" i="6"/>
  <c r="F158" i="2"/>
  <c r="E160" i="6"/>
  <c r="F159" i="2"/>
  <c r="E161" i="6"/>
  <c r="F160" i="2" s="1"/>
  <c r="E162" i="6"/>
  <c r="F161" i="2"/>
  <c r="E163" i="6"/>
  <c r="F162" i="2" s="1"/>
  <c r="E164" i="6"/>
  <c r="F163" i="2" s="1"/>
  <c r="E165" i="6"/>
  <c r="F164" i="2"/>
  <c r="E166" i="6"/>
  <c r="F165" i="2" s="1"/>
  <c r="E167" i="6"/>
  <c r="F166" i="2"/>
  <c r="K12" i="1"/>
  <c r="E168" i="6"/>
  <c r="F167" i="2" s="1"/>
  <c r="E169" i="6"/>
  <c r="F168" i="2" s="1"/>
  <c r="E170" i="6"/>
  <c r="F169" i="2"/>
  <c r="E171" i="6"/>
  <c r="F170" i="2"/>
  <c r="E172" i="6"/>
  <c r="F171" i="2" s="1"/>
  <c r="E173" i="6"/>
  <c r="F172" i="2" s="1"/>
  <c r="E174" i="6"/>
  <c r="F173" i="2"/>
  <c r="E175" i="6"/>
  <c r="F174" i="2"/>
  <c r="E176" i="6"/>
  <c r="F175" i="2" s="1"/>
  <c r="E177" i="6"/>
  <c r="F176" i="2" s="1"/>
  <c r="E178" i="6"/>
  <c r="F177" i="2"/>
  <c r="E179" i="6"/>
  <c r="F178" i="2"/>
  <c r="E180" i="6"/>
  <c r="F179" i="2" s="1"/>
  <c r="E181" i="6"/>
  <c r="F180" i="2" s="1"/>
  <c r="E182" i="6"/>
  <c r="F181" i="2"/>
  <c r="E183" i="6"/>
  <c r="F182" i="2"/>
  <c r="E184" i="6"/>
  <c r="F183" i="2" s="1"/>
  <c r="E185" i="6"/>
  <c r="F184" i="2" s="1"/>
  <c r="E186" i="6"/>
  <c r="F185" i="2"/>
  <c r="E187" i="6"/>
  <c r="F186" i="2"/>
  <c r="E188" i="6"/>
  <c r="F187" i="2" s="1"/>
  <c r="E189" i="6"/>
  <c r="F188" i="2" s="1"/>
  <c r="E190" i="6"/>
  <c r="F189" i="2"/>
  <c r="E191" i="6"/>
  <c r="F190" i="2"/>
  <c r="E192" i="6"/>
  <c r="F191" i="2" s="1"/>
  <c r="E193" i="6"/>
  <c r="F192" i="2" s="1"/>
  <c r="E194" i="6"/>
  <c r="F193" i="2"/>
  <c r="E195" i="6"/>
  <c r="F194" i="2"/>
  <c r="E196" i="6"/>
  <c r="F195" i="2" s="1"/>
  <c r="E197" i="6"/>
  <c r="F196" i="2" s="1"/>
  <c r="K13" i="1"/>
  <c r="E198" i="6"/>
  <c r="F197" i="2"/>
  <c r="C12" i="6"/>
  <c r="C11" i="6"/>
  <c r="C6" i="6"/>
  <c r="C8" i="6" s="1"/>
  <c r="E199" i="6"/>
  <c r="F198" i="2"/>
  <c r="E200" i="6"/>
  <c r="F199" i="2" s="1"/>
  <c r="E201" i="6"/>
  <c r="F200" i="2" s="1"/>
  <c r="E202" i="6"/>
  <c r="F201" i="2"/>
  <c r="E203" i="6"/>
  <c r="F202" i="2"/>
  <c r="E204" i="6"/>
  <c r="F203" i="2"/>
  <c r="E205" i="6"/>
  <c r="F204" i="2"/>
  <c r="E206" i="6"/>
  <c r="F205" i="2" s="1"/>
  <c r="E207" i="6"/>
  <c r="F206" i="2"/>
  <c r="E208" i="6"/>
  <c r="F207" i="2" s="1"/>
  <c r="E209" i="6"/>
  <c r="F208" i="2" s="1"/>
  <c r="E210" i="6"/>
  <c r="F209" i="2"/>
  <c r="E211" i="6"/>
  <c r="F210" i="2"/>
  <c r="E212" i="6"/>
  <c r="F211" i="2"/>
  <c r="E213" i="6"/>
  <c r="F212" i="2" s="1"/>
  <c r="E214" i="6"/>
  <c r="F213" i="2" s="1"/>
  <c r="E215" i="6"/>
  <c r="F214" i="2"/>
  <c r="E216" i="6"/>
  <c r="F215" i="2" s="1"/>
  <c r="E217" i="6"/>
  <c r="F216" i="2" s="1"/>
  <c r="E218" i="6"/>
  <c r="F217" i="2"/>
  <c r="E219" i="6"/>
  <c r="F218" i="2"/>
  <c r="E220" i="6"/>
  <c r="F219" i="2"/>
  <c r="E221" i="6"/>
  <c r="F220" i="2" s="1"/>
  <c r="E222" i="6"/>
  <c r="F221" i="2" s="1"/>
  <c r="E223" i="6"/>
  <c r="F222" i="2"/>
  <c r="E224" i="6"/>
  <c r="F223" i="2" s="1"/>
  <c r="E225" i="6"/>
  <c r="F224" i="2" s="1"/>
  <c r="E226" i="6"/>
  <c r="F225" i="2"/>
  <c r="E227" i="6"/>
  <c r="F226" i="2"/>
  <c r="E228" i="6"/>
  <c r="F227" i="2"/>
  <c r="K14" i="1"/>
  <c r="E229" i="6"/>
  <c r="F228" i="2" s="1"/>
  <c r="E230" i="6"/>
  <c r="F229" i="2"/>
  <c r="E231" i="6"/>
  <c r="F230" i="2"/>
  <c r="E232" i="6"/>
  <c r="F231" i="2"/>
  <c r="E233" i="6"/>
  <c r="F232" i="2"/>
  <c r="E234" i="6"/>
  <c r="F233" i="2" s="1"/>
  <c r="E235" i="6"/>
  <c r="F234" i="2" s="1"/>
  <c r="E236" i="6"/>
  <c r="F235" i="2"/>
  <c r="E237" i="6"/>
  <c r="F236" i="2" s="1"/>
  <c r="E238" i="6"/>
  <c r="F237" i="2"/>
  <c r="E239" i="6"/>
  <c r="F238" i="2"/>
  <c r="E240" i="6"/>
  <c r="F239" i="2"/>
  <c r="E241" i="6"/>
  <c r="F240" i="2"/>
  <c r="E242" i="6"/>
  <c r="F241" i="2" s="1"/>
  <c r="E243" i="6"/>
  <c r="F242" i="2" s="1"/>
  <c r="E244" i="6"/>
  <c r="F243" i="2"/>
  <c r="E245" i="6"/>
  <c r="F244" i="2" s="1"/>
  <c r="E246" i="6"/>
  <c r="F245" i="2"/>
  <c r="E247" i="6"/>
  <c r="F246" i="2"/>
  <c r="E248" i="6"/>
  <c r="F247" i="2"/>
  <c r="E249" i="6"/>
  <c r="F248" i="2"/>
  <c r="E250" i="6"/>
  <c r="F249" i="2" s="1"/>
  <c r="E251" i="6"/>
  <c r="F250" i="2" s="1"/>
  <c r="E252" i="6"/>
  <c r="F251" i="2"/>
  <c r="E253" i="6"/>
  <c r="F252" i="2" s="1"/>
  <c r="E254" i="6"/>
  <c r="F253" i="2"/>
  <c r="E255" i="6"/>
  <c r="F254" i="2"/>
  <c r="E256" i="6"/>
  <c r="F255" i="2"/>
  <c r="E257" i="6"/>
  <c r="F256" i="2"/>
  <c r="E258" i="6"/>
  <c r="F257" i="2" s="1"/>
  <c r="E259" i="6"/>
  <c r="F258" i="2" s="1"/>
  <c r="K15" i="1"/>
  <c r="E260" i="6"/>
  <c r="F259" i="2"/>
  <c r="E261" i="6"/>
  <c r="F260" i="2" s="1"/>
  <c r="E262" i="6"/>
  <c r="F261" i="2"/>
  <c r="E263" i="6"/>
  <c r="F262" i="2" s="1"/>
  <c r="E264" i="6"/>
  <c r="F263" i="2" s="1"/>
  <c r="E265" i="6"/>
  <c r="F264" i="2"/>
  <c r="E266" i="6"/>
  <c r="F265" i="2"/>
  <c r="E267" i="6"/>
  <c r="F266" i="2" s="1"/>
  <c r="E268" i="6"/>
  <c r="F267" i="2"/>
  <c r="E269" i="6"/>
  <c r="F268" i="2" s="1"/>
  <c r="E270" i="6"/>
  <c r="F269" i="2"/>
  <c r="E271" i="6"/>
  <c r="F270" i="2" s="1"/>
  <c r="E272" i="6"/>
  <c r="F271" i="2" s="1"/>
  <c r="E273" i="6"/>
  <c r="F272" i="2"/>
  <c r="E274" i="6"/>
  <c r="F273" i="2"/>
  <c r="E275" i="6"/>
  <c r="F274" i="2" s="1"/>
  <c r="E276" i="6"/>
  <c r="F275" i="2" s="1"/>
  <c r="E277" i="6"/>
  <c r="F276" i="2"/>
  <c r="E278" i="6"/>
  <c r="F277" i="2"/>
  <c r="E279" i="6"/>
  <c r="F278" i="2" s="1"/>
  <c r="E280" i="6"/>
  <c r="F279" i="2" s="1"/>
  <c r="E281" i="6"/>
  <c r="F280" i="2"/>
  <c r="E282" i="6"/>
  <c r="F281" i="2"/>
  <c r="E283" i="6"/>
  <c r="F282" i="2" s="1"/>
  <c r="E284" i="6"/>
  <c r="F283" i="2"/>
  <c r="E285" i="6"/>
  <c r="F284" i="2"/>
  <c r="E286" i="6"/>
  <c r="F285" i="2"/>
  <c r="E287" i="6"/>
  <c r="F286" i="2" s="1"/>
  <c r="E288" i="6"/>
  <c r="F287" i="2" s="1"/>
  <c r="E289" i="6"/>
  <c r="F288" i="2"/>
  <c r="K16" i="1"/>
  <c r="E290" i="6"/>
  <c r="F289" i="2" s="1"/>
  <c r="E291" i="6"/>
  <c r="F290" i="2"/>
  <c r="E292" i="6"/>
  <c r="F291" i="2" s="1"/>
  <c r="E293" i="6"/>
  <c r="F292" i="2"/>
  <c r="E294" i="6"/>
  <c r="F293" i="2"/>
  <c r="E295" i="6"/>
  <c r="F294" i="2"/>
  <c r="E296" i="6"/>
  <c r="F295" i="2" s="1"/>
  <c r="E297" i="6"/>
  <c r="F296" i="2" s="1"/>
  <c r="E298" i="6"/>
  <c r="F297" i="2" s="1"/>
  <c r="E299" i="6"/>
  <c r="F298" i="2"/>
  <c r="E300" i="6"/>
  <c r="F299" i="2" s="1"/>
  <c r="E301" i="6"/>
  <c r="F300" i="2"/>
  <c r="E302" i="6"/>
  <c r="F301" i="2"/>
  <c r="E303" i="6"/>
  <c r="F302" i="2"/>
  <c r="E304" i="6"/>
  <c r="F303" i="2" s="1"/>
  <c r="E305" i="6"/>
  <c r="F304" i="2" s="1"/>
  <c r="E306" i="6"/>
  <c r="F305" i="2" s="1"/>
  <c r="E307" i="6"/>
  <c r="F306" i="2"/>
  <c r="E308" i="6"/>
  <c r="F307" i="2" s="1"/>
  <c r="E309" i="6"/>
  <c r="F308" i="2"/>
  <c r="E310" i="6"/>
  <c r="F309" i="2"/>
  <c r="E311" i="6"/>
  <c r="F310" i="2"/>
  <c r="E312" i="6"/>
  <c r="F311" i="2" s="1"/>
  <c r="E313" i="6"/>
  <c r="F312" i="2" s="1"/>
  <c r="E314" i="6"/>
  <c r="F313" i="2" s="1"/>
  <c r="E315" i="6"/>
  <c r="F314" i="2"/>
  <c r="E316" i="6"/>
  <c r="F315" i="2" s="1"/>
  <c r="E317" i="6"/>
  <c r="F316" i="2"/>
  <c r="E318" i="6"/>
  <c r="F317" i="2"/>
  <c r="E319" i="6"/>
  <c r="F318" i="2"/>
  <c r="E320" i="6"/>
  <c r="F319" i="2"/>
  <c r="K17" i="1"/>
  <c r="E321" i="6"/>
  <c r="F320" i="2"/>
  <c r="E322" i="6"/>
  <c r="F321" i="2" s="1"/>
  <c r="E323" i="6"/>
  <c r="F322" i="2" s="1"/>
  <c r="E324" i="6"/>
  <c r="F323" i="2" s="1"/>
  <c r="E325" i="6"/>
  <c r="F324" i="2"/>
  <c r="E326" i="6"/>
  <c r="F325" i="2" s="1"/>
  <c r="E327" i="6"/>
  <c r="F326" i="2" s="1"/>
  <c r="E328" i="6"/>
  <c r="F327" i="2"/>
  <c r="E329" i="6"/>
  <c r="F328" i="2"/>
  <c r="E330" i="6"/>
  <c r="F329" i="2" s="1"/>
  <c r="E331" i="6"/>
  <c r="F330" i="2"/>
  <c r="E332" i="6"/>
  <c r="F331" i="2" s="1"/>
  <c r="E333" i="6"/>
  <c r="F332" i="2"/>
  <c r="E334" i="6"/>
  <c r="F333" i="2" s="1"/>
  <c r="E335" i="6"/>
  <c r="F334" i="2" s="1"/>
  <c r="E336" i="6"/>
  <c r="F335" i="2"/>
  <c r="E337" i="6"/>
  <c r="F336" i="2"/>
  <c r="E338" i="6"/>
  <c r="F337" i="2" s="1"/>
  <c r="E339" i="6"/>
  <c r="F338" i="2"/>
  <c r="E340" i="6"/>
  <c r="F339" i="2" s="1"/>
  <c r="E341" i="6"/>
  <c r="F340" i="2"/>
  <c r="E342" i="6"/>
  <c r="F341" i="2" s="1"/>
  <c r="E343" i="6"/>
  <c r="F342" i="2" s="1"/>
  <c r="E344" i="6"/>
  <c r="F343" i="2"/>
  <c r="E345" i="6"/>
  <c r="F344" i="2"/>
  <c r="E346" i="6"/>
  <c r="F345" i="2" s="1"/>
  <c r="E347" i="6"/>
  <c r="F346" i="2" s="1"/>
  <c r="E348" i="6"/>
  <c r="F347" i="2" s="1"/>
  <c r="E349" i="6"/>
  <c r="F348" i="2"/>
  <c r="E350" i="6"/>
  <c r="F349" i="2" s="1"/>
  <c r="K18" i="1"/>
  <c r="E351" i="6"/>
  <c r="F350" i="2"/>
  <c r="E352" i="6"/>
  <c r="F351" i="2" s="1"/>
  <c r="E353" i="6"/>
  <c r="F352" i="2" s="1"/>
  <c r="E354" i="6"/>
  <c r="F353" i="2"/>
  <c r="E355" i="6"/>
  <c r="F354" i="2" s="1"/>
  <c r="E356" i="6"/>
  <c r="F355" i="2" s="1"/>
  <c r="E357" i="6"/>
  <c r="F356" i="2"/>
  <c r="E358" i="6"/>
  <c r="F357" i="2"/>
  <c r="E359" i="6"/>
  <c r="F358" i="2"/>
  <c r="E360" i="6"/>
  <c r="F359" i="2" s="1"/>
  <c r="E361" i="6"/>
  <c r="F360" i="2" s="1"/>
  <c r="E362" i="6"/>
  <c r="F361" i="2"/>
  <c r="E363" i="6"/>
  <c r="F362" i="2" s="1"/>
  <c r="E364" i="6"/>
  <c r="F363" i="2"/>
  <c r="E365" i="6"/>
  <c r="F364" i="2"/>
  <c r="E366" i="6"/>
  <c r="F365" i="2"/>
  <c r="E367" i="6"/>
  <c r="F366" i="2"/>
  <c r="E368" i="6"/>
  <c r="F367" i="2" s="1"/>
  <c r="E369" i="6"/>
  <c r="F368" i="2" s="1"/>
  <c r="E370" i="6"/>
  <c r="F369" i="2"/>
  <c r="E371" i="6"/>
  <c r="F370" i="2" s="1"/>
  <c r="E372" i="6"/>
  <c r="F371" i="2"/>
  <c r="E373" i="6"/>
  <c r="F372" i="2"/>
  <c r="E374" i="6"/>
  <c r="F373" i="2"/>
  <c r="E375" i="6"/>
  <c r="F374" i="2"/>
  <c r="E376" i="6"/>
  <c r="F375" i="2" s="1"/>
  <c r="E377" i="6"/>
  <c r="F376" i="2" s="1"/>
  <c r="E378" i="6"/>
  <c r="F377" i="2"/>
  <c r="E379" i="6"/>
  <c r="F378" i="2" s="1"/>
  <c r="E380" i="6"/>
  <c r="F379" i="2"/>
  <c r="E381" i="6"/>
  <c r="F380" i="2"/>
  <c r="E382" i="6"/>
  <c r="F381" i="2"/>
  <c r="E383" i="6"/>
  <c r="F382" i="2"/>
  <c r="E384" i="6"/>
  <c r="F383" i="2" s="1"/>
  <c r="E385" i="6"/>
  <c r="F384" i="2" s="1"/>
  <c r="E386" i="6"/>
  <c r="F385" i="2"/>
  <c r="E387" i="6"/>
  <c r="F386" i="2" s="1"/>
  <c r="E388" i="6"/>
  <c r="F387" i="2"/>
  <c r="E389" i="6"/>
  <c r="F388" i="2"/>
  <c r="E390" i="6"/>
  <c r="F389" i="2"/>
  <c r="E391" i="6"/>
  <c r="F390" i="2"/>
  <c r="E392" i="6"/>
  <c r="F391" i="2" s="1"/>
  <c r="E393" i="6"/>
  <c r="F392" i="2" s="1"/>
  <c r="E394" i="6"/>
  <c r="F393" i="2"/>
  <c r="E395" i="6"/>
  <c r="F394" i="2" s="1"/>
  <c r="E396" i="6"/>
  <c r="F395" i="2"/>
  <c r="E397" i="6"/>
  <c r="F396" i="2"/>
  <c r="E398" i="6"/>
  <c r="F397" i="2"/>
  <c r="E399" i="6"/>
  <c r="F398" i="2"/>
  <c r="E400" i="6"/>
  <c r="F399" i="2" s="1"/>
  <c r="E401" i="6"/>
  <c r="F400" i="2" s="1"/>
  <c r="E402" i="6"/>
  <c r="F401" i="2"/>
  <c r="E403" i="6"/>
  <c r="F402" i="2" s="1"/>
  <c r="E404" i="6"/>
  <c r="F403" i="2"/>
  <c r="E405" i="6"/>
  <c r="F404" i="2"/>
  <c r="E406" i="6"/>
  <c r="F405" i="2"/>
  <c r="E407" i="6"/>
  <c r="F406" i="2"/>
  <c r="E408" i="6"/>
  <c r="F407" i="2" s="1"/>
  <c r="E409" i="6"/>
  <c r="F408" i="2" s="1"/>
  <c r="E410" i="6"/>
  <c r="F409" i="2"/>
  <c r="E411" i="6"/>
  <c r="F410" i="2" s="1"/>
  <c r="E412" i="6"/>
  <c r="F411" i="2"/>
  <c r="E413" i="6"/>
  <c r="F412" i="2"/>
  <c r="E414" i="6"/>
  <c r="F413" i="2"/>
  <c r="E415" i="6"/>
  <c r="F414" i="2"/>
  <c r="E416" i="6"/>
  <c r="F415" i="2" s="1"/>
  <c r="E417" i="6"/>
  <c r="F416" i="2" s="1"/>
  <c r="E418" i="6"/>
  <c r="F417" i="2"/>
  <c r="E419" i="6"/>
  <c r="F418" i="2" s="1"/>
  <c r="E420" i="6"/>
  <c r="F419" i="2"/>
  <c r="E421" i="6"/>
  <c r="F420" i="2"/>
  <c r="E422" i="6"/>
  <c r="F421" i="2"/>
  <c r="E423" i="6"/>
  <c r="F422" i="2"/>
  <c r="E424" i="6"/>
  <c r="F423" i="2" s="1"/>
  <c r="E425" i="6"/>
  <c r="F424" i="2" s="1"/>
  <c r="E426" i="6"/>
  <c r="F425" i="2"/>
  <c r="E427" i="6"/>
  <c r="F426" i="2" s="1"/>
  <c r="E428" i="6"/>
  <c r="F427" i="2"/>
  <c r="E429" i="6"/>
  <c r="F428" i="2"/>
  <c r="E430" i="6"/>
  <c r="F429" i="2"/>
  <c r="E431" i="6"/>
  <c r="F430" i="2"/>
  <c r="E432" i="6"/>
  <c r="F431" i="2" s="1"/>
  <c r="E433" i="6"/>
  <c r="F432" i="2"/>
  <c r="E434" i="6"/>
  <c r="F433" i="2"/>
  <c r="E435" i="6"/>
  <c r="F434" i="2" s="1"/>
  <c r="E436" i="6"/>
  <c r="F435" i="2"/>
  <c r="E437" i="6"/>
  <c r="F436" i="2"/>
  <c r="E438" i="6"/>
  <c r="F437" i="2"/>
  <c r="E439" i="6"/>
  <c r="F438" i="2"/>
  <c r="E440" i="6"/>
  <c r="F439" i="2" s="1"/>
  <c r="E441" i="6"/>
  <c r="F440" i="2"/>
  <c r="E442" i="6"/>
  <c r="F441" i="2"/>
  <c r="E443" i="6"/>
  <c r="F442" i="2" s="1"/>
  <c r="E444" i="6"/>
  <c r="F443" i="2"/>
  <c r="E445" i="6"/>
  <c r="F444" i="2"/>
  <c r="E446" i="6"/>
  <c r="F445" i="2"/>
  <c r="E447" i="6"/>
  <c r="F446" i="2"/>
  <c r="E448" i="6"/>
  <c r="F447" i="2" s="1"/>
  <c r="E449" i="6"/>
  <c r="F448" i="2"/>
  <c r="E450" i="6"/>
  <c r="F449" i="2"/>
  <c r="E451" i="6"/>
  <c r="F450" i="2" s="1"/>
  <c r="E452" i="6"/>
  <c r="F451" i="2"/>
  <c r="E453" i="6"/>
  <c r="F452" i="2"/>
  <c r="E454" i="6"/>
  <c r="F453" i="2"/>
  <c r="E455" i="6"/>
  <c r="F454" i="2"/>
  <c r="E456" i="6"/>
  <c r="F455" i="2" s="1"/>
  <c r="E457" i="6"/>
  <c r="F456" i="2"/>
  <c r="E458" i="6"/>
  <c r="F457" i="2"/>
  <c r="E459" i="6"/>
  <c r="F458" i="2" s="1"/>
  <c r="E460" i="6"/>
  <c r="F459" i="2"/>
  <c r="E461" i="6"/>
  <c r="F460" i="2"/>
  <c r="E462" i="6"/>
  <c r="F461" i="2"/>
  <c r="E463" i="6"/>
  <c r="F462" i="2"/>
  <c r="E464" i="6"/>
  <c r="F463" i="2" s="1"/>
  <c r="E465" i="6"/>
  <c r="F464" i="2"/>
  <c r="E466" i="6"/>
  <c r="F465" i="2"/>
  <c r="E467" i="6"/>
  <c r="F466" i="2" s="1"/>
  <c r="E468" i="6"/>
  <c r="F467" i="2"/>
  <c r="E469" i="6"/>
  <c r="F468" i="2"/>
  <c r="E470" i="6"/>
  <c r="F469" i="2"/>
  <c r="E471" i="6"/>
  <c r="F470" i="2"/>
  <c r="E472" i="6"/>
  <c r="F471" i="2" s="1"/>
  <c r="E473" i="6"/>
  <c r="F472" i="2"/>
  <c r="E474" i="6"/>
  <c r="F473" i="2"/>
  <c r="E475" i="6"/>
  <c r="F474" i="2" s="1"/>
  <c r="E476" i="6"/>
  <c r="F475" i="2"/>
  <c r="E477" i="6"/>
  <c r="F476" i="2"/>
  <c r="E478" i="6"/>
  <c r="F477" i="2"/>
  <c r="E479" i="6"/>
  <c r="F478" i="2" s="1"/>
  <c r="E480" i="6"/>
  <c r="F479" i="2" s="1"/>
  <c r="E481" i="6"/>
  <c r="F480" i="2"/>
  <c r="E482" i="6"/>
  <c r="F481" i="2"/>
  <c r="E483" i="6"/>
  <c r="F482" i="2" s="1"/>
  <c r="E484" i="6"/>
  <c r="F483" i="2"/>
  <c r="E485" i="6"/>
  <c r="F484" i="2"/>
  <c r="E486" i="6"/>
  <c r="F485" i="2"/>
  <c r="E487" i="6"/>
  <c r="F486" i="2" s="1"/>
  <c r="E488" i="6"/>
  <c r="F487" i="2" s="1"/>
  <c r="E489" i="6"/>
  <c r="F488" i="2"/>
  <c r="E490" i="6"/>
  <c r="F489" i="2"/>
  <c r="E491" i="6"/>
  <c r="F490" i="2" s="1"/>
  <c r="E492" i="6"/>
  <c r="F491" i="2"/>
  <c r="E493" i="6"/>
  <c r="F492" i="2"/>
  <c r="E494" i="6"/>
  <c r="F493" i="2"/>
  <c r="E495" i="6"/>
  <c r="F494" i="2" s="1"/>
  <c r="E496" i="6"/>
  <c r="F495" i="2" s="1"/>
  <c r="E497" i="6"/>
  <c r="F496" i="2"/>
  <c r="E498" i="6"/>
  <c r="F497" i="2"/>
  <c r="E499" i="6"/>
  <c r="F498" i="2" s="1"/>
  <c r="E500" i="6"/>
  <c r="F499" i="2"/>
  <c r="E501" i="6"/>
  <c r="F500" i="2"/>
  <c r="E502" i="6"/>
  <c r="F501" i="2"/>
  <c r="E503" i="6"/>
  <c r="F502" i="2"/>
  <c r="E504" i="6"/>
  <c r="F503" i="2" s="1"/>
  <c r="E505" i="6"/>
  <c r="F504" i="2"/>
  <c r="E506" i="6"/>
  <c r="F505" i="2"/>
  <c r="E507" i="6"/>
  <c r="F506" i="2" s="1"/>
  <c r="E508" i="6"/>
  <c r="F507" i="2"/>
  <c r="E509" i="6"/>
  <c r="F508" i="2"/>
  <c r="E510" i="6"/>
  <c r="F509" i="2"/>
  <c r="E511" i="6"/>
  <c r="F510" i="2"/>
  <c r="E512" i="6"/>
  <c r="F511" i="2" s="1"/>
  <c r="E513" i="6"/>
  <c r="F512" i="2"/>
  <c r="E514" i="6"/>
  <c r="F513" i="2"/>
  <c r="E515" i="6"/>
  <c r="F514" i="2" s="1"/>
  <c r="E516" i="6"/>
  <c r="F515" i="2"/>
  <c r="E517" i="6"/>
  <c r="F516" i="2"/>
  <c r="E518" i="6"/>
  <c r="F517" i="2"/>
  <c r="E519" i="6"/>
  <c r="F518" i="2"/>
  <c r="E520" i="6"/>
  <c r="F519" i="2" s="1"/>
  <c r="E521" i="6"/>
  <c r="F520" i="2"/>
  <c r="E522" i="6"/>
  <c r="F521" i="2"/>
  <c r="E523" i="6"/>
  <c r="F522" i="2" s="1"/>
  <c r="E524" i="6"/>
  <c r="F523" i="2"/>
  <c r="E525" i="6"/>
  <c r="F524" i="2"/>
  <c r="E526" i="6"/>
  <c r="F525" i="2"/>
  <c r="E527" i="6"/>
  <c r="F526" i="2"/>
  <c r="E528" i="6"/>
  <c r="F527" i="2" s="1"/>
  <c r="E529" i="6"/>
  <c r="F528" i="2"/>
  <c r="E530" i="6"/>
  <c r="F529" i="2"/>
  <c r="E531" i="6"/>
  <c r="F530" i="2" s="1"/>
  <c r="E532" i="6"/>
  <c r="F531" i="2"/>
  <c r="E533" i="6"/>
  <c r="F532" i="2"/>
  <c r="E534" i="6"/>
  <c r="F533" i="2"/>
  <c r="E535" i="6"/>
  <c r="F534" i="2"/>
  <c r="E536" i="6"/>
  <c r="F535" i="2" s="1"/>
  <c r="E537" i="6"/>
  <c r="F536" i="2"/>
  <c r="E538" i="6"/>
  <c r="F537" i="2"/>
  <c r="E539" i="6"/>
  <c r="F538" i="2" s="1"/>
  <c r="E540" i="6"/>
  <c r="F539" i="2"/>
  <c r="E541" i="6"/>
  <c r="F540" i="2"/>
  <c r="E542" i="6"/>
  <c r="F541" i="2"/>
  <c r="E543" i="6"/>
  <c r="F542" i="2"/>
  <c r="E544" i="6"/>
  <c r="F543" i="2" s="1"/>
  <c r="E545" i="6"/>
  <c r="F544" i="2"/>
  <c r="E546" i="6"/>
  <c r="F545" i="2"/>
  <c r="E547" i="6"/>
  <c r="F546" i="2" s="1"/>
  <c r="E548" i="6"/>
  <c r="F547" i="2"/>
  <c r="E549" i="6"/>
  <c r="F548" i="2"/>
  <c r="E550" i="6"/>
  <c r="F549" i="2"/>
  <c r="E551" i="6"/>
  <c r="F550" i="2"/>
  <c r="E552" i="6"/>
  <c r="F551" i="2" s="1"/>
  <c r="E553" i="6"/>
  <c r="F552" i="2"/>
  <c r="E554" i="6"/>
  <c r="F553" i="2"/>
  <c r="E555" i="6"/>
  <c r="F554" i="2" s="1"/>
  <c r="E556" i="6"/>
  <c r="F555" i="2"/>
  <c r="E557" i="6"/>
  <c r="F556" i="2"/>
  <c r="E558" i="6"/>
  <c r="F557" i="2"/>
  <c r="E559" i="6"/>
  <c r="F558" i="2"/>
  <c r="E560" i="6"/>
  <c r="F559" i="2" s="1"/>
  <c r="E561" i="6"/>
  <c r="F560" i="2"/>
  <c r="E562" i="6"/>
  <c r="F561" i="2"/>
  <c r="E563" i="6"/>
  <c r="F562" i="2" s="1"/>
  <c r="E564" i="6"/>
  <c r="F563" i="2"/>
  <c r="E565" i="6"/>
  <c r="F564" i="2"/>
  <c r="E566" i="6"/>
  <c r="F565" i="2"/>
  <c r="E567" i="6"/>
  <c r="F566" i="2"/>
  <c r="E568" i="6"/>
  <c r="F567" i="2"/>
  <c r="E569" i="6"/>
  <c r="F568" i="2"/>
  <c r="E570" i="6"/>
  <c r="F569" i="2"/>
  <c r="E571" i="6"/>
  <c r="F570" i="2" s="1"/>
  <c r="E572" i="6"/>
  <c r="F571" i="2"/>
  <c r="E573" i="6"/>
  <c r="F572" i="2"/>
  <c r="E574" i="6"/>
  <c r="F573" i="2"/>
  <c r="E575" i="6"/>
  <c r="F574" i="2"/>
  <c r="E576" i="6"/>
  <c r="F575" i="2" s="1"/>
  <c r="E577" i="6"/>
  <c r="F576" i="2"/>
  <c r="E578" i="6"/>
  <c r="F577" i="2"/>
  <c r="E579" i="6"/>
  <c r="F578" i="2" s="1"/>
  <c r="E580" i="6"/>
  <c r="F579" i="2"/>
  <c r="E581" i="6"/>
  <c r="F580" i="2"/>
  <c r="E582" i="6"/>
  <c r="F581" i="2"/>
  <c r="E583" i="6"/>
  <c r="F582" i="2"/>
  <c r="E584" i="6"/>
  <c r="F583" i="2" s="1"/>
  <c r="E585" i="6"/>
  <c r="F584" i="2"/>
  <c r="E586" i="6"/>
  <c r="F585" i="2"/>
  <c r="E587" i="6"/>
  <c r="F586" i="2" s="1"/>
  <c r="E588" i="6"/>
  <c r="F587" i="2"/>
  <c r="E589" i="6"/>
  <c r="F588" i="2"/>
  <c r="E590" i="6"/>
  <c r="F589" i="2"/>
  <c r="E591" i="6"/>
  <c r="F590" i="2"/>
  <c r="E592" i="6"/>
  <c r="F591" i="2" s="1"/>
  <c r="E593" i="6"/>
  <c r="F592" i="2"/>
  <c r="E594" i="6"/>
  <c r="F593" i="2"/>
  <c r="E595" i="6"/>
  <c r="F594" i="2" s="1"/>
  <c r="E596" i="6"/>
  <c r="F595" i="2"/>
  <c r="E597" i="6"/>
  <c r="F596" i="2"/>
  <c r="E598" i="6"/>
  <c r="F597" i="2"/>
  <c r="E599" i="6"/>
  <c r="F598" i="2"/>
  <c r="E600" i="6"/>
  <c r="F599" i="2" s="1"/>
  <c r="E601" i="6"/>
  <c r="F600" i="2"/>
  <c r="E602" i="6"/>
  <c r="F601" i="2"/>
  <c r="E603" i="6"/>
  <c r="F602" i="2" s="1"/>
  <c r="E604" i="6"/>
  <c r="F603" i="2"/>
  <c r="E605" i="6"/>
  <c r="F604" i="2"/>
  <c r="E606" i="6"/>
  <c r="F605" i="2"/>
  <c r="E607" i="6"/>
  <c r="F606" i="2"/>
  <c r="E608" i="6"/>
  <c r="F607" i="2" s="1"/>
  <c r="E609" i="6"/>
  <c r="F608" i="2"/>
  <c r="E610" i="6"/>
  <c r="F609" i="2"/>
  <c r="E611" i="6"/>
  <c r="F610" i="2" s="1"/>
  <c r="E612" i="6"/>
  <c r="F611" i="2" s="1"/>
  <c r="E613" i="6"/>
  <c r="F612" i="2"/>
  <c r="E614" i="6"/>
  <c r="F613" i="2"/>
  <c r="E615" i="6"/>
  <c r="F614" i="2" s="1"/>
  <c r="E616" i="6"/>
  <c r="F615" i="2" s="1"/>
  <c r="E617" i="6"/>
  <c r="F616" i="2"/>
  <c r="E618" i="6"/>
  <c r="F617" i="2"/>
  <c r="E619" i="6"/>
  <c r="F618" i="2" s="1"/>
  <c r="E620" i="6"/>
  <c r="F619" i="2"/>
  <c r="E621" i="6"/>
  <c r="F620" i="2"/>
  <c r="E622" i="6"/>
  <c r="F621" i="2"/>
  <c r="E623" i="6"/>
  <c r="F622" i="2"/>
  <c r="E624" i="6"/>
  <c r="F623" i="2" s="1"/>
  <c r="E625" i="6"/>
  <c r="F624" i="2"/>
  <c r="E626" i="6"/>
  <c r="F625" i="2"/>
  <c r="E627" i="6"/>
  <c r="F626" i="2" s="1"/>
  <c r="E628" i="6"/>
  <c r="F627" i="2"/>
  <c r="E629" i="6"/>
  <c r="F628" i="2"/>
  <c r="E630" i="6"/>
  <c r="F629" i="2"/>
  <c r="E631" i="6"/>
  <c r="F630" i="2"/>
  <c r="E632" i="6"/>
  <c r="F631" i="2"/>
  <c r="E633" i="6"/>
  <c r="F632" i="2"/>
  <c r="E634" i="6"/>
  <c r="F633" i="2"/>
  <c r="E635" i="6"/>
  <c r="F634" i="2" s="1"/>
  <c r="E636" i="6"/>
  <c r="F635" i="2"/>
  <c r="E637" i="6"/>
  <c r="F636" i="2"/>
  <c r="E638" i="6"/>
  <c r="F637" i="2"/>
  <c r="E639" i="6"/>
  <c r="F638" i="2"/>
  <c r="E640" i="6"/>
  <c r="F639" i="2" s="1"/>
  <c r="E641" i="6"/>
  <c r="F640" i="2"/>
  <c r="E642" i="6"/>
  <c r="F641" i="2"/>
  <c r="E643" i="6"/>
  <c r="F642" i="2" s="1"/>
  <c r="E644" i="6"/>
  <c r="F643" i="2"/>
  <c r="E645" i="6"/>
  <c r="F644" i="2"/>
  <c r="E646" i="6"/>
  <c r="F645" i="2"/>
  <c r="E647" i="6"/>
  <c r="F646" i="2"/>
  <c r="E648" i="6"/>
  <c r="F647" i="2"/>
  <c r="E649" i="6"/>
  <c r="F648" i="2"/>
  <c r="E650" i="6"/>
  <c r="F649" i="2"/>
  <c r="E651" i="6"/>
  <c r="F650" i="2" s="1"/>
  <c r="E652" i="6"/>
  <c r="F651" i="2"/>
  <c r="E653" i="6"/>
  <c r="F652" i="2"/>
  <c r="E654" i="6"/>
  <c r="F653" i="2"/>
  <c r="E655" i="6"/>
  <c r="F654" i="2"/>
  <c r="E656" i="6"/>
  <c r="F655" i="2"/>
  <c r="E657" i="6"/>
  <c r="F656" i="2"/>
  <c r="E658" i="6"/>
  <c r="F657" i="2"/>
  <c r="E659" i="6"/>
  <c r="F658" i="2" s="1"/>
  <c r="E660" i="6"/>
  <c r="F659" i="2"/>
  <c r="E661" i="6"/>
  <c r="F660" i="2"/>
  <c r="E662" i="6"/>
  <c r="F661" i="2"/>
  <c r="E663" i="6"/>
  <c r="F662" i="2"/>
  <c r="E664" i="6"/>
  <c r="F663" i="2"/>
  <c r="E665" i="6"/>
  <c r="F664" i="2"/>
  <c r="E666" i="6"/>
  <c r="F665" i="2"/>
  <c r="E667" i="6"/>
  <c r="F666" i="2" s="1"/>
  <c r="E668" i="6"/>
  <c r="F667" i="2"/>
  <c r="E669" i="6"/>
  <c r="F668" i="2"/>
  <c r="E670" i="6"/>
  <c r="F669" i="2"/>
  <c r="E671" i="6"/>
  <c r="F670" i="2"/>
  <c r="E672" i="6"/>
  <c r="F671" i="2" s="1"/>
  <c r="E673" i="6"/>
  <c r="F672" i="2"/>
  <c r="E674" i="6"/>
  <c r="F673" i="2"/>
  <c r="E675" i="6"/>
  <c r="F674" i="2" s="1"/>
  <c r="E676" i="6"/>
  <c r="F675" i="2"/>
  <c r="E677" i="6"/>
  <c r="F676" i="2"/>
  <c r="E678" i="6"/>
  <c r="F677" i="2"/>
  <c r="E679" i="6"/>
  <c r="F678" i="2"/>
  <c r="E680" i="6"/>
  <c r="F679" i="2" s="1"/>
  <c r="E681" i="6"/>
  <c r="F680" i="2"/>
  <c r="E682" i="6"/>
  <c r="F681" i="2"/>
  <c r="E683" i="6"/>
  <c r="F682" i="2" s="1"/>
  <c r="E684" i="6"/>
  <c r="F683" i="2"/>
  <c r="E685" i="6"/>
  <c r="F684" i="2"/>
  <c r="E686" i="6"/>
  <c r="F685" i="2"/>
  <c r="E687" i="6"/>
  <c r="F686" i="2"/>
  <c r="E688" i="6"/>
  <c r="F687" i="2" s="1"/>
  <c r="E689" i="6"/>
  <c r="F688" i="2"/>
  <c r="E690" i="6"/>
  <c r="F689" i="2"/>
  <c r="E691" i="6"/>
  <c r="F690" i="2" s="1"/>
  <c r="E692" i="6"/>
  <c r="F691" i="2"/>
  <c r="E693" i="6"/>
  <c r="F692" i="2"/>
  <c r="E694" i="6"/>
  <c r="F693" i="2"/>
  <c r="E695" i="6"/>
  <c r="F694" i="2"/>
  <c r="E696" i="6"/>
  <c r="F695" i="2" s="1"/>
  <c r="E697" i="6"/>
  <c r="F696" i="2" s="1"/>
  <c r="E698" i="6"/>
  <c r="F697" i="2"/>
  <c r="E699" i="6"/>
  <c r="F698" i="2" s="1"/>
  <c r="E700" i="6"/>
  <c r="F699" i="2"/>
  <c r="E701" i="6"/>
  <c r="F700" i="2"/>
  <c r="E702" i="6"/>
  <c r="F701" i="2"/>
  <c r="E703" i="6"/>
  <c r="F702" i="2"/>
  <c r="E704" i="6"/>
  <c r="F703" i="2" s="1"/>
  <c r="E705" i="6"/>
  <c r="F704" i="2"/>
  <c r="E706" i="6"/>
  <c r="F705" i="2"/>
  <c r="E707" i="6"/>
  <c r="F706" i="2" s="1"/>
  <c r="E708" i="6"/>
  <c r="F707" i="2"/>
  <c r="E709" i="6"/>
  <c r="F708" i="2"/>
  <c r="E710" i="6"/>
  <c r="F709" i="2"/>
  <c r="E711" i="6"/>
  <c r="F710" i="2" s="1"/>
  <c r="E712" i="6"/>
  <c r="F711" i="2" s="1"/>
  <c r="E713" i="6"/>
  <c r="F712" i="2"/>
  <c r="E714" i="6"/>
  <c r="F713" i="2"/>
  <c r="E715" i="6"/>
  <c r="F714" i="2" s="1"/>
  <c r="E716" i="6"/>
  <c r="F715" i="2" s="1"/>
  <c r="E717" i="6"/>
  <c r="F716" i="2"/>
  <c r="E718" i="6"/>
  <c r="F717" i="2"/>
  <c r="E719" i="6"/>
  <c r="F718" i="2"/>
  <c r="E720" i="6"/>
  <c r="F719" i="2" s="1"/>
  <c r="E721" i="6"/>
  <c r="F720" i="2"/>
  <c r="E722" i="6"/>
  <c r="F721" i="2"/>
  <c r="E723" i="6"/>
  <c r="F722" i="2" s="1"/>
  <c r="E724" i="6"/>
  <c r="F723" i="2"/>
  <c r="E725" i="6"/>
  <c r="F724" i="2"/>
  <c r="E726" i="6"/>
  <c r="F725" i="2"/>
  <c r="E727" i="6"/>
  <c r="F726" i="2"/>
  <c r="E728" i="6"/>
  <c r="F727" i="2" s="1"/>
  <c r="E729" i="6"/>
  <c r="F728" i="2"/>
  <c r="E730" i="6"/>
  <c r="F729" i="2"/>
  <c r="E731" i="6"/>
  <c r="F730" i="2" s="1"/>
  <c r="E732" i="6"/>
  <c r="F731" i="2"/>
  <c r="E733" i="6"/>
  <c r="F732" i="2"/>
  <c r="E734" i="6"/>
  <c r="F733" i="2"/>
  <c r="E735" i="6"/>
  <c r="F734" i="2"/>
  <c r="E736" i="6"/>
  <c r="F735" i="2"/>
  <c r="E737" i="6"/>
  <c r="F736" i="2"/>
  <c r="E738" i="6"/>
  <c r="F737" i="2"/>
  <c r="E739" i="6"/>
  <c r="F738" i="2" s="1"/>
  <c r="E740" i="6"/>
  <c r="F739" i="2"/>
  <c r="E741" i="6"/>
  <c r="F740" i="2"/>
  <c r="E742" i="6"/>
  <c r="F741" i="2"/>
  <c r="E743" i="6"/>
  <c r="F742" i="2"/>
  <c r="E744" i="6"/>
  <c r="F743" i="2"/>
  <c r="E745" i="6"/>
  <c r="F744" i="2"/>
  <c r="E746" i="6"/>
  <c r="F745" i="2"/>
  <c r="E747" i="6"/>
  <c r="F746" i="2" s="1"/>
  <c r="E748" i="6"/>
  <c r="F747" i="2"/>
  <c r="E749" i="6"/>
  <c r="F748" i="2"/>
  <c r="E750" i="6"/>
  <c r="F749" i="2"/>
  <c r="E751" i="6"/>
  <c r="F750" i="2" s="1"/>
  <c r="E752" i="6"/>
  <c r="F751" i="2"/>
  <c r="E753" i="6"/>
  <c r="F752" i="2"/>
  <c r="E754" i="6"/>
  <c r="F753" i="2"/>
  <c r="E755" i="6"/>
  <c r="F754" i="2" s="1"/>
  <c r="E756" i="6"/>
  <c r="F755" i="2"/>
  <c r="E757" i="6"/>
  <c r="F756" i="2"/>
  <c r="E758" i="6"/>
  <c r="F757" i="2"/>
  <c r="E759" i="6"/>
  <c r="F758" i="2"/>
  <c r="E760" i="6"/>
  <c r="F759" i="2"/>
  <c r="E761" i="6"/>
  <c r="F760" i="2"/>
  <c r="E762" i="6"/>
  <c r="F761" i="2"/>
  <c r="E763" i="6"/>
  <c r="F762" i="2" s="1"/>
  <c r="E764" i="6"/>
  <c r="F763" i="2"/>
  <c r="E765" i="6"/>
  <c r="F764" i="2"/>
  <c r="E766" i="6"/>
  <c r="F765" i="2"/>
  <c r="E767" i="6"/>
  <c r="F766" i="2"/>
  <c r="E768" i="6"/>
  <c r="F767" i="2" s="1"/>
  <c r="E769" i="6"/>
  <c r="F768" i="2"/>
  <c r="E770" i="6"/>
  <c r="F769" i="2"/>
  <c r="E771" i="6"/>
  <c r="F770" i="2" s="1"/>
  <c r="E772" i="6"/>
  <c r="F771" i="2"/>
  <c r="E773" i="6"/>
  <c r="F772" i="2"/>
  <c r="E774" i="6"/>
  <c r="F773" i="2"/>
  <c r="E775" i="6"/>
  <c r="F774" i="2"/>
  <c r="E776" i="6"/>
  <c r="F775" i="2" s="1"/>
  <c r="E777" i="6"/>
  <c r="F776" i="2"/>
  <c r="E778" i="6"/>
  <c r="F777" i="2"/>
  <c r="E779" i="6"/>
  <c r="F778" i="2" s="1"/>
  <c r="E780" i="6"/>
  <c r="F779" i="2"/>
  <c r="E781" i="6"/>
  <c r="F780" i="2"/>
  <c r="E782" i="6"/>
  <c r="F781" i="2"/>
  <c r="E783" i="6"/>
  <c r="F782" i="2"/>
  <c r="E784" i="6"/>
  <c r="F783" i="2"/>
  <c r="E785" i="6"/>
  <c r="F784" i="2"/>
  <c r="E786" i="6"/>
  <c r="F785" i="2"/>
  <c r="E787" i="6"/>
  <c r="F786" i="2" s="1"/>
  <c r="E788" i="6"/>
  <c r="F787" i="2"/>
  <c r="E789" i="6"/>
  <c r="F788" i="2"/>
  <c r="E790" i="6"/>
  <c r="F789" i="2"/>
  <c r="E791" i="6"/>
  <c r="F790" i="2"/>
  <c r="E792" i="6"/>
  <c r="F791" i="2"/>
  <c r="E793" i="6"/>
  <c r="F792" i="2"/>
  <c r="E794" i="6"/>
  <c r="F793" i="2"/>
  <c r="E795" i="6"/>
  <c r="F794" i="2" s="1"/>
  <c r="E796" i="6"/>
  <c r="F795" i="2" s="1"/>
  <c r="E797" i="6"/>
  <c r="F796" i="2"/>
  <c r="E798" i="6"/>
  <c r="F797" i="2"/>
  <c r="E799" i="6"/>
  <c r="F798" i="2"/>
  <c r="E800" i="6"/>
  <c r="F799" i="2" s="1"/>
  <c r="E801" i="6"/>
  <c r="F800" i="2"/>
  <c r="E802" i="6"/>
  <c r="F801" i="2"/>
  <c r="E803" i="6"/>
  <c r="F802" i="2" s="1"/>
  <c r="E804" i="6"/>
  <c r="F803" i="2"/>
  <c r="E805" i="6"/>
  <c r="F804" i="2"/>
  <c r="E806" i="6"/>
  <c r="F805" i="2"/>
  <c r="E807" i="6"/>
  <c r="F806" i="2"/>
  <c r="E808" i="6"/>
  <c r="F807" i="2"/>
  <c r="E809" i="6"/>
  <c r="F808" i="2"/>
  <c r="E810" i="6"/>
  <c r="F809" i="2"/>
  <c r="E811" i="6"/>
  <c r="F810" i="2" s="1"/>
  <c r="E812" i="6"/>
  <c r="F811" i="2"/>
  <c r="E813" i="6"/>
  <c r="F812" i="2"/>
  <c r="E814" i="6"/>
  <c r="F813" i="2"/>
  <c r="E815" i="6"/>
  <c r="F814" i="2"/>
  <c r="E816" i="6"/>
  <c r="F815" i="2"/>
  <c r="E817" i="6"/>
  <c r="F816" i="2"/>
  <c r="E818" i="6"/>
  <c r="F817" i="2"/>
  <c r="E819" i="6"/>
  <c r="F818" i="2" s="1"/>
  <c r="E820" i="6"/>
  <c r="F819" i="2"/>
  <c r="E821" i="6"/>
  <c r="F820" i="2"/>
  <c r="E822" i="6"/>
  <c r="F821" i="2"/>
  <c r="E823" i="6"/>
  <c r="F822" i="2"/>
  <c r="E824" i="6"/>
  <c r="F823" i="2"/>
  <c r="E825" i="6"/>
  <c r="F824" i="2"/>
  <c r="E826" i="6"/>
  <c r="F825" i="2"/>
  <c r="E827" i="6"/>
  <c r="F826" i="2" s="1"/>
  <c r="E828" i="6"/>
  <c r="F827" i="2" s="1"/>
  <c r="E829" i="6"/>
  <c r="F828" i="2"/>
  <c r="E830" i="6"/>
  <c r="F829" i="2"/>
  <c r="E831" i="6"/>
  <c r="F830" i="2" s="1"/>
  <c r="E832" i="6"/>
  <c r="F831" i="2" s="1"/>
  <c r="E833" i="6"/>
  <c r="F832" i="2"/>
  <c r="E834" i="6"/>
  <c r="F833" i="2"/>
  <c r="E835" i="6"/>
  <c r="F834" i="2" s="1"/>
  <c r="E836" i="6"/>
  <c r="F835" i="2"/>
  <c r="E837" i="6"/>
  <c r="F836" i="2"/>
  <c r="E838" i="6"/>
  <c r="F837" i="2"/>
  <c r="E839" i="6"/>
  <c r="F838" i="2"/>
  <c r="E840" i="6"/>
  <c r="F839" i="2" s="1"/>
  <c r="E841" i="6"/>
  <c r="F840" i="2"/>
  <c r="E842" i="6"/>
  <c r="F841" i="2"/>
  <c r="E843" i="6"/>
  <c r="F842" i="2" s="1"/>
  <c r="E844" i="6"/>
  <c r="F843" i="2"/>
  <c r="E845" i="6"/>
  <c r="F844" i="2"/>
  <c r="E846" i="6"/>
  <c r="F845" i="2"/>
  <c r="E847" i="6"/>
  <c r="F846" i="2" s="1"/>
  <c r="E848" i="6"/>
  <c r="F847" i="2" s="1"/>
  <c r="E849" i="6"/>
  <c r="F848" i="2"/>
  <c r="E850" i="6"/>
  <c r="F849" i="2"/>
  <c r="E851" i="6"/>
  <c r="F850" i="2" s="1"/>
  <c r="E852" i="6"/>
  <c r="F851" i="2"/>
  <c r="E853" i="6"/>
  <c r="F852" i="2"/>
  <c r="E854" i="6"/>
  <c r="F853" i="2"/>
  <c r="E855" i="6"/>
  <c r="F854" i="2"/>
  <c r="E856" i="6"/>
  <c r="F855" i="2"/>
  <c r="E857" i="6"/>
  <c r="F856" i="2"/>
  <c r="E858" i="6"/>
  <c r="F857" i="2"/>
  <c r="E859" i="6"/>
  <c r="F858" i="2" s="1"/>
  <c r="E860" i="6"/>
  <c r="F859" i="2"/>
  <c r="E861" i="6"/>
  <c r="F860" i="2"/>
  <c r="E862" i="6"/>
  <c r="F861" i="2"/>
  <c r="E863" i="6"/>
  <c r="F862" i="2"/>
  <c r="E864" i="6"/>
  <c r="F863" i="2" s="1"/>
  <c r="E865" i="6"/>
  <c r="F864" i="2"/>
  <c r="E866" i="6"/>
  <c r="F865" i="2"/>
  <c r="E867" i="6"/>
  <c r="F866" i="2" s="1"/>
  <c r="E868" i="6"/>
  <c r="F867" i="2"/>
  <c r="E869" i="6"/>
  <c r="F868" i="2"/>
  <c r="E870" i="6"/>
  <c r="F869" i="2"/>
  <c r="E871" i="6"/>
  <c r="F870" i="2"/>
  <c r="E872" i="6"/>
  <c r="F871" i="2" s="1"/>
  <c r="E873" i="6"/>
  <c r="F872" i="2"/>
  <c r="E874" i="6"/>
  <c r="F873" i="2"/>
  <c r="E875" i="6"/>
  <c r="F874" i="2" s="1"/>
  <c r="E876" i="6"/>
  <c r="F875" i="2"/>
  <c r="E877" i="6"/>
  <c r="F876" i="2"/>
  <c r="E878" i="6"/>
  <c r="F877" i="2"/>
  <c r="E879" i="6"/>
  <c r="F878" i="2" s="1"/>
  <c r="E880" i="6"/>
  <c r="F879" i="2" s="1"/>
  <c r="E881" i="6"/>
  <c r="F880" i="2" s="1"/>
  <c r="E882" i="6"/>
  <c r="F881" i="2" s="1"/>
  <c r="E883" i="6"/>
  <c r="F882" i="2"/>
  <c r="E884" i="6"/>
  <c r="F883" i="2"/>
  <c r="E885" i="6"/>
  <c r="F884" i="2" s="1"/>
  <c r="E886" i="6"/>
  <c r="F885" i="2"/>
  <c r="E887" i="6"/>
  <c r="F886" i="2" s="1"/>
  <c r="E888" i="6"/>
  <c r="F887" i="2" s="1"/>
  <c r="E889" i="6"/>
  <c r="F888" i="2" s="1"/>
  <c r="E890" i="6"/>
  <c r="F889" i="2" s="1"/>
  <c r="E891" i="6"/>
  <c r="F890" i="2"/>
  <c r="E892" i="6"/>
  <c r="F891" i="2"/>
  <c r="E893" i="6"/>
  <c r="F892" i="2" s="1"/>
  <c r="E894" i="6"/>
  <c r="F893" i="2"/>
  <c r="E895" i="6"/>
  <c r="F894" i="2"/>
  <c r="E896" i="6"/>
  <c r="F895" i="2" s="1"/>
  <c r="E897" i="6"/>
  <c r="F896" i="2" s="1"/>
  <c r="E898" i="6"/>
  <c r="F897" i="2"/>
  <c r="E899" i="6"/>
  <c r="F898" i="2"/>
  <c r="E900" i="6"/>
  <c r="F899" i="2"/>
  <c r="E901" i="6"/>
  <c r="F900" i="2" s="1"/>
  <c r="E902" i="6"/>
  <c r="F901" i="2"/>
  <c r="E903" i="6"/>
  <c r="F902" i="2" s="1"/>
  <c r="E904" i="6"/>
  <c r="F903" i="2" s="1"/>
  <c r="E905" i="6"/>
  <c r="F904" i="2" s="1"/>
  <c r="E906" i="6"/>
  <c r="F905" i="2" s="1"/>
  <c r="E907" i="6"/>
  <c r="F906" i="2"/>
  <c r="E908" i="6"/>
  <c r="F907" i="2"/>
  <c r="E909" i="6"/>
  <c r="F908" i="2"/>
  <c r="E910" i="6"/>
  <c r="F909" i="2"/>
  <c r="E911" i="6"/>
  <c r="F910" i="2"/>
  <c r="E912" i="6"/>
  <c r="F911" i="2" s="1"/>
  <c r="E913" i="6"/>
  <c r="F912" i="2" s="1"/>
  <c r="E914" i="6"/>
  <c r="F913" i="2"/>
  <c r="E915" i="6"/>
  <c r="F914" i="2" s="1"/>
  <c r="E916" i="6"/>
  <c r="F915" i="2"/>
  <c r="E917" i="6"/>
  <c r="F916" i="2"/>
  <c r="E918" i="6"/>
  <c r="F917" i="2"/>
  <c r="E919" i="6"/>
  <c r="F918" i="2"/>
  <c r="E920" i="6"/>
  <c r="F919" i="2" s="1"/>
  <c r="E921" i="6"/>
  <c r="F920" i="2" s="1"/>
  <c r="E922" i="6"/>
  <c r="F921" i="2" s="1"/>
  <c r="E923" i="6"/>
  <c r="F922" i="2" s="1"/>
  <c r="E924" i="6"/>
  <c r="F923" i="2"/>
  <c r="E925" i="6"/>
  <c r="F924" i="2"/>
  <c r="E926" i="6"/>
  <c r="F925" i="2"/>
  <c r="E927" i="6"/>
  <c r="F926" i="2"/>
  <c r="E928" i="6"/>
  <c r="F927" i="2" s="1"/>
  <c r="E929" i="6"/>
  <c r="F928" i="2" s="1"/>
  <c r="E930" i="6"/>
  <c r="F929" i="2"/>
  <c r="E931" i="6"/>
  <c r="F930" i="2"/>
  <c r="E932" i="6"/>
  <c r="F931" i="2"/>
  <c r="E933" i="6"/>
  <c r="F932" i="2" s="1"/>
  <c r="E934" i="6"/>
  <c r="F933" i="2"/>
  <c r="E935" i="6"/>
  <c r="F934" i="2"/>
  <c r="E936" i="6"/>
  <c r="F935" i="2" s="1"/>
  <c r="E937" i="6"/>
  <c r="F936" i="2" s="1"/>
  <c r="E938" i="6"/>
  <c r="F937" i="2"/>
  <c r="E939" i="6"/>
  <c r="F938" i="2" s="1"/>
  <c r="E940" i="6"/>
  <c r="F939" i="2"/>
  <c r="E941" i="6"/>
  <c r="F940" i="2" s="1"/>
  <c r="E942" i="6"/>
  <c r="F941" i="2"/>
  <c r="E943" i="6"/>
  <c r="F942" i="2"/>
  <c r="E944" i="6"/>
  <c r="F943" i="2" s="1"/>
  <c r="E945" i="6"/>
  <c r="F944" i="2" s="1"/>
  <c r="E946" i="6"/>
  <c r="F945" i="2" s="1"/>
  <c r="E947" i="6"/>
  <c r="F946" i="2" s="1"/>
  <c r="E948" i="6"/>
  <c r="F947" i="2"/>
  <c r="E949" i="6"/>
  <c r="F948" i="2" s="1"/>
  <c r="E950" i="6"/>
  <c r="F949" i="2"/>
  <c r="E951" i="6"/>
  <c r="F950" i="2"/>
  <c r="E952" i="6"/>
  <c r="F951" i="2" s="1"/>
  <c r="E953" i="6"/>
  <c r="F952" i="2" s="1"/>
  <c r="E954" i="6"/>
  <c r="F953" i="2"/>
  <c r="E955" i="6"/>
  <c r="F954" i="2" s="1"/>
  <c r="E956" i="6"/>
  <c r="F955" i="2"/>
  <c r="E957" i="6"/>
  <c r="F956" i="2"/>
  <c r="E958" i="6"/>
  <c r="F957" i="2"/>
  <c r="E959" i="6"/>
  <c r="F958" i="2"/>
  <c r="E960" i="6"/>
  <c r="F959" i="2" s="1"/>
  <c r="E961" i="6"/>
  <c r="F960" i="2" s="1"/>
  <c r="E962" i="6"/>
  <c r="F961" i="2" s="1"/>
  <c r="E963" i="6"/>
  <c r="F962" i="2"/>
  <c r="E964" i="6"/>
  <c r="F963" i="2"/>
  <c r="E965" i="6"/>
  <c r="F964" i="2" s="1"/>
  <c r="E966" i="6"/>
  <c r="F965" i="2"/>
  <c r="E967" i="6"/>
  <c r="F966" i="2"/>
  <c r="E968" i="6"/>
  <c r="F967" i="2" s="1"/>
  <c r="E969" i="6"/>
  <c r="F968" i="2" s="1"/>
  <c r="E970" i="6"/>
  <c r="F969" i="2"/>
  <c r="E971" i="6"/>
  <c r="F970" i="2" s="1"/>
  <c r="E972" i="6"/>
  <c r="F971" i="2"/>
  <c r="E973" i="6"/>
  <c r="F972" i="2" s="1"/>
  <c r="E974" i="6"/>
  <c r="F973" i="2"/>
  <c r="E975" i="6"/>
  <c r="F974" i="2"/>
  <c r="E976" i="6"/>
  <c r="F975" i="2" s="1"/>
  <c r="E977" i="6"/>
  <c r="F976" i="2" s="1"/>
  <c r="E978" i="6"/>
  <c r="F977" i="2" s="1"/>
  <c r="E979" i="6"/>
  <c r="F978" i="2" s="1"/>
  <c r="E980" i="6"/>
  <c r="F979" i="2"/>
  <c r="E981" i="6"/>
  <c r="F980" i="2" s="1"/>
  <c r="E982" i="6"/>
  <c r="F981" i="2"/>
  <c r="E983" i="6"/>
  <c r="F982" i="2"/>
  <c r="E984" i="6"/>
  <c r="F983" i="2" s="1"/>
  <c r="E985" i="6"/>
  <c r="F984" i="2" s="1"/>
  <c r="E986" i="6"/>
  <c r="F985" i="2"/>
  <c r="E987" i="6"/>
  <c r="F986" i="2" s="1"/>
  <c r="E988" i="6"/>
  <c r="F987" i="2"/>
  <c r="E989" i="6"/>
  <c r="F988" i="2" s="1"/>
  <c r="E990" i="6"/>
  <c r="F989" i="2"/>
  <c r="E991" i="6"/>
  <c r="F990" i="2"/>
  <c r="E992" i="6"/>
  <c r="F991" i="2" s="1"/>
  <c r="E993" i="6"/>
  <c r="F992" i="2" s="1"/>
  <c r="E994" i="6"/>
  <c r="F993" i="2"/>
  <c r="E995" i="6"/>
  <c r="F994" i="2"/>
  <c r="E996" i="6"/>
  <c r="F995" i="2"/>
  <c r="E997" i="6"/>
  <c r="F996" i="2"/>
  <c r="E998" i="6"/>
  <c r="F997" i="2"/>
  <c r="E999" i="6"/>
  <c r="F998" i="2"/>
  <c r="E1000" i="6"/>
  <c r="F999" i="2" s="1"/>
  <c r="E1001" i="6"/>
  <c r="F1000" i="2" s="1"/>
  <c r="E1002" i="6"/>
  <c r="F1001" i="2" s="1"/>
  <c r="E1003" i="6"/>
  <c r="F1002" i="2"/>
  <c r="E1004" i="6"/>
  <c r="F1003" i="2"/>
  <c r="E1005" i="6"/>
  <c r="F1004" i="2" s="1"/>
  <c r="E1006" i="6"/>
  <c r="F1005" i="2"/>
  <c r="E1007" i="6"/>
  <c r="F1006" i="2"/>
  <c r="E1008" i="6"/>
  <c r="F1007" i="2" s="1"/>
  <c r="E1009" i="6"/>
  <c r="F1008" i="2" s="1"/>
  <c r="E1010" i="6"/>
  <c r="F1009" i="2"/>
  <c r="E1011" i="6"/>
  <c r="F1010" i="2" s="1"/>
  <c r="E1012" i="6"/>
  <c r="F1011" i="2"/>
  <c r="E1013" i="6"/>
  <c r="F1012" i="2" s="1"/>
  <c r="E1014" i="6"/>
  <c r="F1013" i="2"/>
  <c r="E1015" i="6"/>
  <c r="F1014" i="2"/>
  <c r="E1016" i="6"/>
  <c r="F1015" i="2" s="1"/>
  <c r="E1017" i="6"/>
  <c r="F1016" i="2" s="1"/>
  <c r="E1018" i="6"/>
  <c r="F1017" i="2" s="1"/>
  <c r="E1019" i="6"/>
  <c r="F1018" i="2"/>
  <c r="E1020" i="6"/>
  <c r="F1019" i="2"/>
  <c r="E1021" i="6"/>
  <c r="F1020" i="2"/>
  <c r="E1022" i="6"/>
  <c r="F1021" i="2"/>
  <c r="E1023" i="6"/>
  <c r="F1022" i="2"/>
  <c r="E1024" i="6"/>
  <c r="F1023" i="2" s="1"/>
  <c r="E1025" i="6"/>
  <c r="F1024" i="2" s="1"/>
  <c r="E1026" i="6"/>
  <c r="F1025" i="2"/>
  <c r="E1027" i="6"/>
  <c r="F1026" i="2"/>
  <c r="E1028" i="6"/>
  <c r="F1027" i="2"/>
  <c r="E1029" i="6"/>
  <c r="F1028" i="2" s="1"/>
  <c r="E1030" i="6"/>
  <c r="F1029" i="2"/>
  <c r="E1031" i="6"/>
  <c r="F1030" i="2"/>
  <c r="E1032" i="6"/>
  <c r="F1031" i="2" s="1"/>
  <c r="E1033" i="6"/>
  <c r="F1032" i="2" s="1"/>
  <c r="E1034" i="6"/>
  <c r="F1033" i="2" s="1"/>
  <c r="E1035" i="6"/>
  <c r="F1034" i="2"/>
  <c r="E1036" i="6"/>
  <c r="F1035" i="2"/>
  <c r="E1037" i="6"/>
  <c r="F1036" i="2" s="1"/>
  <c r="E1038" i="6"/>
  <c r="F1037" i="2"/>
  <c r="E1039" i="6"/>
  <c r="F1038" i="2" s="1"/>
  <c r="E1040" i="6"/>
  <c r="F1039" i="2" s="1"/>
  <c r="E1041" i="6"/>
  <c r="F1040" i="2" s="1"/>
  <c r="E1042" i="6"/>
  <c r="F1041" i="2"/>
  <c r="E1043" i="6"/>
  <c r="F1042" i="2" s="1"/>
  <c r="E1044" i="6"/>
  <c r="F1043" i="2"/>
  <c r="E1045" i="6"/>
  <c r="F1044" i="2" s="1"/>
  <c r="E1046" i="6"/>
  <c r="F1045" i="2"/>
  <c r="E1047" i="6"/>
  <c r="F1046" i="2"/>
  <c r="E1048" i="6"/>
  <c r="F1047" i="2" s="1"/>
  <c r="E1049" i="6"/>
  <c r="F1048" i="2" s="1"/>
  <c r="E1050" i="6"/>
  <c r="F1049" i="2"/>
  <c r="E1051" i="6"/>
  <c r="F1050" i="2" s="1"/>
  <c r="E1052" i="6"/>
  <c r="F1051" i="2"/>
  <c r="E1053" i="6"/>
  <c r="F1052" i="2" s="1"/>
  <c r="E1054" i="6"/>
  <c r="F1053" i="2"/>
  <c r="E1055" i="6"/>
  <c r="F1054" i="2"/>
  <c r="E1056" i="6"/>
  <c r="F1055" i="2" s="1"/>
  <c r="E1057" i="6"/>
  <c r="F1056" i="2" s="1"/>
  <c r="E1058" i="6"/>
  <c r="F1057" i="2"/>
  <c r="E1059" i="6"/>
  <c r="F1058" i="2" s="1"/>
  <c r="E1060" i="6"/>
  <c r="F1059" i="2"/>
  <c r="E1061" i="6"/>
  <c r="F1060" i="2" s="1"/>
  <c r="E1062" i="6"/>
  <c r="F1061" i="2"/>
  <c r="E1063" i="6"/>
  <c r="F1062" i="2" s="1"/>
  <c r="E1064" i="6"/>
  <c r="F1063" i="2" s="1"/>
  <c r="E1065" i="6"/>
  <c r="F1064" i="2" s="1"/>
  <c r="E1066" i="6"/>
  <c r="F1065" i="2" s="1"/>
  <c r="E1067" i="6"/>
  <c r="F1066" i="2" s="1"/>
  <c r="E1068" i="6"/>
  <c r="F1067" i="2"/>
  <c r="E1069" i="6"/>
  <c r="F1068" i="2" s="1"/>
  <c r="E1070" i="6"/>
  <c r="F1069" i="2"/>
  <c r="E1071" i="6"/>
  <c r="F1070" i="2" s="1"/>
  <c r="E1072" i="6"/>
  <c r="F1071" i="2" s="1"/>
  <c r="E1073" i="6"/>
  <c r="F1072" i="2" s="1"/>
  <c r="E1074" i="6"/>
  <c r="F1073" i="2"/>
  <c r="E1075" i="6"/>
  <c r="F1074" i="2"/>
  <c r="E1076" i="6"/>
  <c r="F1075" i="2"/>
  <c r="E1077" i="6"/>
  <c r="F1076" i="2"/>
  <c r="E1078" i="6"/>
  <c r="F1077" i="2"/>
  <c r="E1079" i="6"/>
  <c r="F1078" i="2"/>
  <c r="E1080" i="6"/>
  <c r="F1079" i="2" s="1"/>
  <c r="E1081" i="6"/>
  <c r="F1080" i="2" s="1"/>
  <c r="E1082" i="6"/>
  <c r="F1081" i="2" s="1"/>
  <c r="E1083" i="6"/>
  <c r="F1082" i="2" s="1"/>
  <c r="E1084" i="6"/>
  <c r="F1083" i="2"/>
  <c r="E1085" i="6"/>
  <c r="F1084" i="2"/>
  <c r="E1086" i="6"/>
  <c r="F1085" i="2"/>
  <c r="E1087" i="6"/>
  <c r="F1086" i="2" s="1"/>
  <c r="E1088" i="6"/>
  <c r="F1087" i="2" s="1"/>
  <c r="E1089" i="6"/>
  <c r="F1088" i="2" s="1"/>
  <c r="E1090" i="6"/>
  <c r="F1089" i="2"/>
  <c r="E1091" i="6"/>
  <c r="F1090" i="2" s="1"/>
  <c r="E1092" i="6"/>
  <c r="F1091" i="2"/>
  <c r="E1093" i="6"/>
  <c r="F1092" i="2" s="1"/>
  <c r="E1094" i="6"/>
  <c r="F1093" i="2"/>
  <c r="E1095" i="6"/>
  <c r="F1094" i="2"/>
  <c r="E1096" i="6"/>
  <c r="F1095" i="2" s="1"/>
  <c r="E1097" i="6"/>
  <c r="F1096" i="2" s="1"/>
  <c r="E1098" i="6"/>
  <c r="F1097" i="2" s="1"/>
  <c r="E1099" i="6"/>
  <c r="F1098" i="2"/>
  <c r="E1100" i="6"/>
  <c r="F1099" i="2"/>
  <c r="E1101" i="6"/>
  <c r="F1100" i="2" s="1"/>
  <c r="E1102" i="6"/>
  <c r="F1101" i="2"/>
  <c r="E1103" i="6"/>
  <c r="F1102" i="2"/>
  <c r="E1104" i="6"/>
  <c r="F1103" i="2" s="1"/>
  <c r="E1105" i="6"/>
  <c r="F1104" i="2" s="1"/>
  <c r="E1106" i="6"/>
  <c r="F1105" i="2" s="1"/>
  <c r="E1107" i="6"/>
  <c r="F1106" i="2" s="1"/>
  <c r="E1108" i="6"/>
  <c r="F1107" i="2"/>
  <c r="E1109" i="6"/>
  <c r="F1108" i="2" s="1"/>
  <c r="E1110" i="6"/>
  <c r="F1109" i="2"/>
  <c r="E1111" i="6"/>
  <c r="F1110" i="2"/>
  <c r="E1112" i="6"/>
  <c r="F1111" i="2" s="1"/>
  <c r="E1113" i="6"/>
  <c r="F1112" i="2" s="1"/>
  <c r="E1114" i="6"/>
  <c r="F1113" i="2"/>
  <c r="E1115" i="6"/>
  <c r="F1114" i="2"/>
  <c r="E1116" i="6"/>
  <c r="F1115" i="2"/>
  <c r="E1117" i="6"/>
  <c r="F1116" i="2"/>
  <c r="E1118" i="6"/>
  <c r="F1117" i="2"/>
  <c r="E1119" i="6"/>
  <c r="F1118" i="2"/>
  <c r="E1120" i="6"/>
  <c r="F1119" i="2" s="1"/>
  <c r="E1121" i="6"/>
  <c r="F1120" i="2" s="1"/>
  <c r="E1122" i="6"/>
  <c r="F1121" i="2"/>
  <c r="E1123" i="6"/>
  <c r="F1122" i="2"/>
  <c r="E1124" i="6"/>
  <c r="F1123" i="2"/>
  <c r="E1125" i="6"/>
  <c r="F1124" i="2" s="1"/>
  <c r="E1126" i="6"/>
  <c r="F1125" i="2"/>
  <c r="E1127" i="6"/>
  <c r="F1126" i="2"/>
  <c r="E1128" i="6"/>
  <c r="F1127" i="2" s="1"/>
  <c r="E1129" i="6"/>
  <c r="F1128" i="2" s="1"/>
  <c r="E1130" i="6"/>
  <c r="F1129" i="2"/>
  <c r="E1131" i="6"/>
  <c r="F1130" i="2" s="1"/>
  <c r="E1132" i="6"/>
  <c r="F1131" i="2"/>
  <c r="E1133" i="6"/>
  <c r="F1132" i="2" s="1"/>
  <c r="E1134" i="6"/>
  <c r="F1133" i="2"/>
  <c r="E1135" i="6"/>
  <c r="F1134" i="2"/>
  <c r="E1136" i="6"/>
  <c r="F1135" i="2" s="1"/>
  <c r="E1137" i="6"/>
  <c r="F1136" i="2" s="1"/>
  <c r="E1138" i="6"/>
  <c r="F1137" i="2"/>
  <c r="E1139" i="6"/>
  <c r="F1138" i="2"/>
  <c r="E1140" i="6"/>
  <c r="F1139" i="2"/>
  <c r="E1141" i="6"/>
  <c r="F1140" i="2" s="1"/>
  <c r="E1142" i="6"/>
  <c r="F1141" i="2"/>
  <c r="E1143" i="6"/>
  <c r="F1142" i="2" s="1"/>
  <c r="E1144" i="6"/>
  <c r="F1143" i="2" s="1"/>
  <c r="E1145" i="6"/>
  <c r="F1144" i="2" s="1"/>
  <c r="E1146" i="6"/>
  <c r="F1145" i="2" s="1"/>
  <c r="E1147" i="6"/>
  <c r="F1146" i="2"/>
  <c r="E1148" i="6"/>
  <c r="F1147" i="2"/>
  <c r="E1149" i="6"/>
  <c r="F1148" i="2"/>
  <c r="E1150" i="6"/>
  <c r="F1149" i="2"/>
  <c r="E1151" i="6"/>
  <c r="F1150" i="2" s="1"/>
  <c r="E1152" i="6"/>
  <c r="F1151" i="2" s="1"/>
  <c r="E1153" i="6"/>
  <c r="F1152" i="2" s="1"/>
  <c r="E1154" i="6"/>
  <c r="F1153" i="2" s="1"/>
  <c r="E1155" i="6"/>
  <c r="F1154" i="2" s="1"/>
  <c r="E1156" i="6"/>
  <c r="F1155" i="2"/>
  <c r="E1157" i="6"/>
  <c r="F1156" i="2"/>
  <c r="E1158" i="6"/>
  <c r="F1157" i="2"/>
  <c r="E1159" i="6"/>
  <c r="F1158" i="2" s="1"/>
  <c r="E1160" i="6"/>
  <c r="F1159" i="2" s="1"/>
  <c r="E1161" i="6"/>
  <c r="F1160" i="2" s="1"/>
  <c r="E1162" i="6"/>
  <c r="F1161" i="2" s="1"/>
  <c r="E1163" i="6"/>
  <c r="F1162" i="2" s="1"/>
  <c r="E1164" i="6"/>
  <c r="F1163" i="2"/>
  <c r="E1165" i="6"/>
  <c r="F1164" i="2" s="1"/>
  <c r="E1166" i="6"/>
  <c r="F1165" i="2"/>
  <c r="E1167" i="6"/>
  <c r="F1166" i="2" s="1"/>
  <c r="E1168" i="6"/>
  <c r="F1167" i="2" s="1"/>
  <c r="E1169" i="6"/>
  <c r="F1168" i="2" s="1"/>
  <c r="E1170" i="6"/>
  <c r="F1169" i="2"/>
  <c r="E1171" i="6"/>
  <c r="F1170" i="2"/>
  <c r="E1172" i="6"/>
  <c r="F1171" i="2"/>
  <c r="E1173" i="6"/>
  <c r="F1172" i="2"/>
  <c r="E1174" i="6"/>
  <c r="F1173" i="2"/>
  <c r="E1175" i="6"/>
  <c r="F1174" i="2" s="1"/>
  <c r="E1176" i="6"/>
  <c r="F1175" i="2" s="1"/>
  <c r="E1177" i="6"/>
  <c r="F1176" i="2" s="1"/>
  <c r="E1178" i="6"/>
  <c r="F1177" i="2" s="1"/>
  <c r="E1179" i="6"/>
  <c r="F1178" i="2" s="1"/>
  <c r="E1180" i="6"/>
  <c r="F1179" i="2"/>
  <c r="E1181" i="6"/>
  <c r="F1180" i="2" s="1"/>
  <c r="E1182" i="6"/>
  <c r="F1181" i="2"/>
  <c r="E1183" i="6"/>
  <c r="F1182" i="2"/>
  <c r="E1184" i="6"/>
  <c r="F1183" i="2" s="1"/>
  <c r="E1185" i="6"/>
  <c r="F1184" i="2" s="1"/>
  <c r="E1186" i="6"/>
  <c r="F1185" i="2"/>
  <c r="E1187" i="6"/>
  <c r="F1186" i="2" s="1"/>
  <c r="E1188" i="6"/>
  <c r="F1187" i="2"/>
  <c r="E1189" i="6"/>
  <c r="F1188" i="2"/>
  <c r="E1190" i="6"/>
  <c r="F1189" i="2"/>
  <c r="E1191" i="6"/>
  <c r="F1190" i="2"/>
  <c r="E1192" i="6"/>
  <c r="F1191" i="2" s="1"/>
  <c r="E1193" i="6"/>
  <c r="F1192" i="2" s="1"/>
  <c r="E1194" i="6"/>
  <c r="F1193" i="2"/>
  <c r="E1195" i="6"/>
  <c r="F1194" i="2"/>
  <c r="E1196" i="6"/>
  <c r="F1195" i="2"/>
  <c r="E1197" i="6"/>
  <c r="F1196" i="2" s="1"/>
  <c r="E1198" i="6"/>
  <c r="F1197" i="2"/>
  <c r="E1199" i="6"/>
  <c r="F1198" i="2"/>
  <c r="E1200" i="6"/>
  <c r="F1199" i="2" s="1"/>
  <c r="E1201" i="6"/>
  <c r="F1200" i="2" s="1"/>
  <c r="E1202" i="6"/>
  <c r="F1201" i="2" s="1"/>
  <c r="E1203" i="6"/>
  <c r="F1202" i="2"/>
  <c r="E1204" i="6"/>
  <c r="F1203" i="2"/>
  <c r="E1205" i="6"/>
  <c r="F1204" i="2" s="1"/>
  <c r="E1206" i="6"/>
  <c r="F1205" i="2"/>
  <c r="E1207" i="6"/>
  <c r="F1206" i="2"/>
  <c r="E1208" i="6"/>
  <c r="F1207" i="2" s="1"/>
  <c r="E1209" i="6"/>
  <c r="F1208" i="2" s="1"/>
  <c r="E1210" i="6"/>
  <c r="F1209" i="2" s="1"/>
  <c r="E1211" i="6"/>
  <c r="F1210" i="2"/>
  <c r="E1212" i="6"/>
  <c r="F1211" i="2"/>
  <c r="E1213" i="6"/>
  <c r="F1212" i="2"/>
  <c r="E1214" i="6"/>
  <c r="F1213" i="2"/>
  <c r="E1215" i="6"/>
  <c r="F1214" i="2"/>
  <c r="E1216" i="6"/>
  <c r="F1215" i="2" s="1"/>
  <c r="E1217" i="6"/>
  <c r="F1216" i="2" s="1"/>
  <c r="E1218" i="6"/>
  <c r="F1217" i="2" s="1"/>
  <c r="E1219" i="6"/>
  <c r="F1218" i="2" s="1"/>
  <c r="E1220" i="6"/>
  <c r="F1219" i="2"/>
  <c r="E1221" i="6"/>
  <c r="F1220" i="2" s="1"/>
  <c r="E1222" i="6"/>
  <c r="F1221" i="2"/>
  <c r="E1223" i="6"/>
  <c r="F1222" i="2"/>
  <c r="E1224" i="6"/>
  <c r="F1223" i="2" s="1"/>
  <c r="E1225" i="6"/>
  <c r="F1224" i="2" s="1"/>
  <c r="E1226" i="6"/>
  <c r="F1225" i="2" s="1"/>
  <c r="E1227" i="6"/>
  <c r="F1226" i="2" s="1"/>
  <c r="E1228" i="6"/>
  <c r="F1227" i="2"/>
  <c r="E1229" i="6"/>
  <c r="F1228" i="2"/>
  <c r="E1230" i="6"/>
  <c r="F1229" i="2"/>
  <c r="E1231" i="6"/>
  <c r="F1230" i="2"/>
  <c r="E1232" i="6"/>
  <c r="F1231" i="2" s="1"/>
  <c r="E1233" i="6"/>
  <c r="F1232" i="2" s="1"/>
  <c r="E1234" i="6"/>
  <c r="F1233" i="2"/>
  <c r="E1235" i="6"/>
  <c r="F1234" i="2"/>
  <c r="E1236" i="6"/>
  <c r="F1235" i="2"/>
  <c r="E1237" i="6"/>
  <c r="F1236" i="2" s="1"/>
  <c r="E1238" i="6"/>
  <c r="F1237" i="2"/>
  <c r="E1239" i="6"/>
  <c r="F1238" i="2" s="1"/>
  <c r="E1240" i="6"/>
  <c r="F1239" i="2" s="1"/>
  <c r="E1241" i="6"/>
  <c r="F1240" i="2" s="1"/>
  <c r="E1242" i="6"/>
  <c r="F1241" i="2" s="1"/>
  <c r="E1243" i="6"/>
  <c r="F1242" i="2" s="1"/>
  <c r="E1244" i="6"/>
  <c r="F1243" i="2"/>
  <c r="E1245" i="6"/>
  <c r="F1244" i="2" s="1"/>
  <c r="E1246" i="6"/>
  <c r="F1245" i="2"/>
  <c r="E1247" i="6"/>
  <c r="F1246" i="2"/>
  <c r="E1248" i="6"/>
  <c r="F1247" i="2" s="1"/>
  <c r="E1249" i="6"/>
  <c r="F1248" i="2" s="1"/>
  <c r="E1250" i="6"/>
  <c r="F1249" i="2"/>
  <c r="E1251" i="6"/>
  <c r="F1250" i="2"/>
  <c r="E1252" i="6"/>
  <c r="F1251" i="2"/>
  <c r="E1253" i="6"/>
  <c r="F1252" i="2" s="1"/>
  <c r="E1254" i="6"/>
  <c r="F1253" i="2"/>
  <c r="E1255" i="6"/>
  <c r="F1254" i="2"/>
  <c r="E1256" i="6"/>
  <c r="F1255" i="2" s="1"/>
  <c r="E1257" i="6"/>
  <c r="F1256" i="2" s="1"/>
  <c r="E1258" i="6"/>
  <c r="F1257" i="2" s="1"/>
  <c r="E1259" i="6"/>
  <c r="F1258" i="2"/>
  <c r="E1260" i="6"/>
  <c r="F1259" i="2"/>
  <c r="E1261" i="6"/>
  <c r="F1260" i="2" s="1"/>
  <c r="E1262" i="6"/>
  <c r="F1261" i="2"/>
  <c r="E1263" i="6"/>
  <c r="F1262" i="2"/>
  <c r="E1264" i="6"/>
  <c r="F1263" i="2" s="1"/>
  <c r="E1265" i="6"/>
  <c r="F1264" i="2" s="1"/>
  <c r="E1266" i="6"/>
  <c r="F1265" i="2"/>
  <c r="E1267" i="6"/>
  <c r="F1266" i="2" s="1"/>
  <c r="E1268" i="6"/>
  <c r="F1267" i="2"/>
  <c r="E1269" i="6"/>
  <c r="F1268" i="2"/>
  <c r="E1270" i="6"/>
  <c r="F1269" i="2"/>
  <c r="E1271" i="6"/>
  <c r="F1270" i="2"/>
  <c r="E1272" i="6"/>
  <c r="F1271" i="2" s="1"/>
  <c r="E1273" i="6"/>
  <c r="F1272" i="2" s="1"/>
  <c r="E1274" i="6"/>
  <c r="F1273" i="2" s="1"/>
  <c r="E1275" i="6"/>
  <c r="F1274" i="2" s="1"/>
  <c r="E1276" i="6"/>
  <c r="F1275" i="2"/>
  <c r="E1277" i="6"/>
  <c r="F1276" i="2"/>
  <c r="E1278" i="6"/>
  <c r="F1277" i="2"/>
  <c r="E1279" i="6"/>
  <c r="F1278" i="2"/>
  <c r="E1280" i="6"/>
  <c r="F1279" i="2" s="1"/>
  <c r="E1281" i="6"/>
  <c r="F1280" i="2" s="1"/>
  <c r="E1282" i="6"/>
  <c r="F1281" i="2"/>
  <c r="E1283" i="6"/>
  <c r="F1282" i="2" s="1"/>
  <c r="E1284" i="6"/>
  <c r="F1283" i="2"/>
  <c r="E1285" i="6"/>
  <c r="F1284" i="2" s="1"/>
  <c r="E1286" i="6"/>
  <c r="F1285" i="2"/>
  <c r="E1287" i="6"/>
  <c r="F1286" i="2"/>
  <c r="E1288" i="6"/>
  <c r="F1287" i="2" s="1"/>
  <c r="E1289" i="6"/>
  <c r="F1288" i="2" s="1"/>
  <c r="E1290" i="6"/>
  <c r="F1289" i="2" s="1"/>
  <c r="E1291" i="6"/>
  <c r="F1290" i="2" s="1"/>
  <c r="E1292" i="6"/>
  <c r="F1291" i="2"/>
  <c r="E1293" i="6"/>
  <c r="F1292" i="2" s="1"/>
  <c r="E1294" i="6"/>
  <c r="F1293" i="2"/>
  <c r="E1295" i="6"/>
  <c r="F1294" i="2"/>
  <c r="E1296" i="6"/>
  <c r="F1295" i="2" s="1"/>
  <c r="E1297" i="6"/>
  <c r="F1296" i="2" s="1"/>
  <c r="E1298" i="6"/>
  <c r="F1297" i="2" s="1"/>
  <c r="E1299" i="6"/>
  <c r="F1298" i="2" s="1"/>
  <c r="E1300" i="6"/>
  <c r="F1299" i="2"/>
  <c r="E1301" i="6"/>
  <c r="F1300" i="2" s="1"/>
  <c r="E1302" i="6"/>
  <c r="F1301" i="2"/>
  <c r="E1303" i="6"/>
  <c r="F1302" i="2"/>
  <c r="E1304" i="6"/>
  <c r="F1303" i="2" s="1"/>
  <c r="E1305" i="6"/>
  <c r="F1304" i="2" s="1"/>
  <c r="E1306" i="6"/>
  <c r="F1305" i="2"/>
  <c r="E1307" i="6"/>
  <c r="F1306" i="2" s="1"/>
  <c r="E1308" i="6"/>
  <c r="F1307" i="2"/>
  <c r="E1309" i="6"/>
  <c r="F1308" i="2"/>
  <c r="E1310" i="6"/>
  <c r="F1309" i="2"/>
  <c r="E1311" i="6"/>
  <c r="F1310" i="2"/>
  <c r="E1312" i="6"/>
  <c r="F1311" i="2" s="1"/>
  <c r="E1313" i="6"/>
  <c r="F1312" i="2" s="1"/>
  <c r="E1314" i="6"/>
  <c r="F1313" i="2" s="1"/>
  <c r="E1315" i="6"/>
  <c r="F1314" i="2" s="1"/>
  <c r="E1316" i="6"/>
  <c r="F1315" i="2"/>
  <c r="E1317" i="6"/>
  <c r="F1316" i="2" s="1"/>
  <c r="E1318" i="6"/>
  <c r="F1317" i="2"/>
  <c r="E1319" i="6"/>
  <c r="F1318" i="2"/>
  <c r="E1320" i="6"/>
  <c r="F1319" i="2" s="1"/>
  <c r="E1321" i="6"/>
  <c r="F1320" i="2" s="1"/>
  <c r="E1322" i="6"/>
  <c r="F1321" i="2" s="1"/>
  <c r="E1323" i="6"/>
  <c r="F1322" i="2"/>
  <c r="E1324" i="6"/>
  <c r="F1323" i="2"/>
  <c r="E1325" i="6"/>
  <c r="F1324" i="2"/>
  <c r="E1326" i="6"/>
  <c r="F1325" i="2"/>
  <c r="E1327" i="6"/>
  <c r="F1326" i="2"/>
  <c r="E1328" i="6"/>
  <c r="F1327" i="2" s="1"/>
  <c r="E1329" i="6"/>
  <c r="F1328" i="2" s="1"/>
  <c r="E1330" i="6"/>
  <c r="F1329" i="2"/>
  <c r="E1331" i="6"/>
  <c r="F1330" i="2" s="1"/>
  <c r="E1332" i="6"/>
  <c r="F1331" i="2"/>
  <c r="E1333" i="6"/>
  <c r="F1332" i="2"/>
  <c r="E1334" i="6"/>
  <c r="F1333" i="2"/>
  <c r="E1335" i="6"/>
  <c r="F1334" i="2"/>
  <c r="E1336" i="6"/>
  <c r="F1335" i="2" s="1"/>
  <c r="E1337" i="6"/>
  <c r="F1336" i="2" s="1"/>
  <c r="E1338" i="6"/>
  <c r="F1337" i="2" s="1"/>
  <c r="E1339" i="6"/>
  <c r="F1338" i="2"/>
  <c r="E1340" i="6"/>
  <c r="F1339" i="2"/>
  <c r="E1341" i="6"/>
  <c r="F1340" i="2" s="1"/>
  <c r="E1342" i="6"/>
  <c r="F1341" i="2"/>
  <c r="E1343" i="6"/>
  <c r="F1342" i="2"/>
  <c r="E1344" i="6"/>
  <c r="F1343" i="2" s="1"/>
  <c r="E1345" i="6"/>
  <c r="F1344" i="2" s="1"/>
  <c r="E1346" i="6"/>
  <c r="F1345" i="2"/>
  <c r="E1347" i="6"/>
  <c r="F1346" i="2"/>
  <c r="E1348" i="6"/>
  <c r="F1347" i="2"/>
  <c r="E1349" i="6"/>
  <c r="F1348" i="2"/>
  <c r="E1350" i="6"/>
  <c r="F1349" i="2"/>
  <c r="E1351" i="6"/>
  <c r="F1350" i="2"/>
  <c r="E1352" i="6"/>
  <c r="F1351" i="2" s="1"/>
  <c r="E1353" i="6"/>
  <c r="F1352" i="2" s="1"/>
  <c r="E1354" i="6"/>
  <c r="F1353" i="2" s="1"/>
  <c r="E1355" i="6"/>
  <c r="F1354" i="2" s="1"/>
  <c r="E1356" i="6"/>
  <c r="F1355" i="2"/>
  <c r="E1357" i="6"/>
  <c r="F1356" i="2" s="1"/>
  <c r="E1358" i="6"/>
  <c r="F1357" i="2"/>
  <c r="E1359" i="6"/>
  <c r="F1358" i="2"/>
  <c r="E1360" i="6"/>
  <c r="F1359" i="2" s="1"/>
  <c r="E1361" i="6"/>
  <c r="F1360" i="2" s="1"/>
  <c r="E1362" i="6"/>
  <c r="F1361" i="2"/>
  <c r="E1363" i="6"/>
  <c r="F1362" i="2"/>
  <c r="E1364" i="6"/>
  <c r="F1363" i="2"/>
  <c r="E1365" i="6"/>
  <c r="F1364" i="2" s="1"/>
  <c r="E1366" i="6"/>
  <c r="F1365" i="2"/>
  <c r="E1367" i="6"/>
  <c r="F1366" i="2"/>
  <c r="E1368" i="6"/>
  <c r="F1367" i="2" s="1"/>
  <c r="E1369" i="6"/>
  <c r="F1368" i="2" s="1"/>
  <c r="E1370" i="6"/>
  <c r="F1369" i="2"/>
  <c r="E1371" i="6"/>
  <c r="F1370" i="2" s="1"/>
  <c r="E1372" i="6"/>
  <c r="F1371" i="2"/>
  <c r="E1373" i="6"/>
  <c r="F1372" i="2" s="1"/>
  <c r="E1374" i="6"/>
  <c r="F1373" i="2"/>
  <c r="E1375" i="6"/>
  <c r="F1374" i="2" s="1"/>
  <c r="E1376" i="6"/>
  <c r="F1375" i="2" s="1"/>
  <c r="E1377" i="6"/>
  <c r="F1376" i="2"/>
  <c r="E1378" i="6"/>
  <c r="F1377" i="2"/>
  <c r="E1379" i="6"/>
  <c r="F1378" i="2" s="1"/>
  <c r="E1380" i="6"/>
  <c r="F1379" i="2"/>
  <c r="E1381" i="6"/>
  <c r="F1380" i="2" s="1"/>
  <c r="E1382" i="6"/>
  <c r="F1381" i="2"/>
  <c r="E1383" i="6"/>
  <c r="F1382" i="2"/>
  <c r="E1384" i="6"/>
  <c r="F1383" i="2" s="1"/>
  <c r="E1385" i="6"/>
  <c r="F1384" i="2"/>
  <c r="E1386" i="6"/>
  <c r="F1385" i="2"/>
  <c r="E1387" i="6"/>
  <c r="F1386" i="2"/>
  <c r="E1388" i="6"/>
  <c r="F1387" i="2"/>
  <c r="E1389" i="6"/>
  <c r="F1388" i="2" s="1"/>
  <c r="E1390" i="6"/>
  <c r="F1389" i="2"/>
  <c r="E1391" i="6"/>
  <c r="F1390" i="2"/>
  <c r="E1392" i="6"/>
  <c r="F1391" i="2" s="1"/>
  <c r="E1393" i="6"/>
  <c r="F1392" i="2"/>
  <c r="E1394" i="6"/>
  <c r="F1393" i="2"/>
  <c r="E1395" i="6"/>
  <c r="F1394" i="2"/>
  <c r="E1396" i="6"/>
  <c r="F1395" i="2"/>
  <c r="E1397" i="6"/>
  <c r="F1396" i="2" s="1"/>
  <c r="E1398" i="6"/>
  <c r="F1397" i="2"/>
  <c r="E1399" i="6"/>
  <c r="F1398" i="2" s="1"/>
  <c r="E1400" i="6"/>
  <c r="F1399" i="2" s="1"/>
  <c r="E1401" i="6"/>
  <c r="F1400" i="2" s="1"/>
  <c r="E1402" i="6"/>
  <c r="F1401" i="2" s="1"/>
  <c r="E1403" i="6"/>
  <c r="F1402" i="2"/>
  <c r="E1404" i="6"/>
  <c r="F1403" i="2"/>
  <c r="E1405" i="6"/>
  <c r="F1404" i="2" s="1"/>
  <c r="E1406" i="6"/>
  <c r="F1405" i="2"/>
  <c r="E1407" i="6"/>
  <c r="F1406" i="2"/>
  <c r="E1408" i="6"/>
  <c r="F1407" i="2" s="1"/>
  <c r="E1409" i="6"/>
  <c r="F1408" i="2"/>
  <c r="E1410" i="6"/>
  <c r="F1409" i="2" s="1"/>
  <c r="E1411" i="6"/>
  <c r="F1410" i="2" s="1"/>
  <c r="E1412" i="6"/>
  <c r="F1411" i="2"/>
  <c r="E1413" i="6"/>
  <c r="F1412" i="2" s="1"/>
  <c r="E1414" i="6"/>
  <c r="F1413" i="2"/>
  <c r="E1415" i="6"/>
  <c r="F1414" i="2" s="1"/>
  <c r="E1416" i="6"/>
  <c r="F1415" i="2" s="1"/>
  <c r="E1417" i="6"/>
  <c r="F1416" i="2" s="1"/>
  <c r="E1418" i="6"/>
  <c r="F1417" i="2" s="1"/>
  <c r="E1419" i="6"/>
  <c r="F1418" i="2"/>
  <c r="E1420" i="6"/>
  <c r="F1419" i="2"/>
  <c r="E1421" i="6"/>
  <c r="F1420" i="2" s="1"/>
  <c r="E1422" i="6"/>
  <c r="F1421" i="2"/>
  <c r="E1423" i="6"/>
  <c r="F1422" i="2"/>
  <c r="E1424" i="6"/>
  <c r="F1423" i="2" s="1"/>
  <c r="E1425" i="6"/>
  <c r="F1424" i="2"/>
  <c r="E1426" i="6"/>
  <c r="F1425" i="2"/>
  <c r="E1427" i="6"/>
  <c r="F1426" i="2"/>
  <c r="E1428" i="6"/>
  <c r="F1427" i="2"/>
  <c r="E1429" i="6"/>
  <c r="F1428" i="2" s="1"/>
  <c r="E1430" i="6"/>
  <c r="F1429" i="2"/>
  <c r="E1431" i="6"/>
  <c r="F1430" i="2"/>
  <c r="E1432" i="6"/>
  <c r="F1431" i="2"/>
  <c r="E1433" i="6"/>
  <c r="F1432" i="2"/>
  <c r="E1434" i="6"/>
  <c r="F1433" i="2"/>
  <c r="E1435" i="6"/>
  <c r="F1434" i="2"/>
  <c r="E1436" i="6"/>
  <c r="F1435" i="2"/>
  <c r="E1437" i="6"/>
  <c r="F1436" i="2" s="1"/>
  <c r="E1438" i="6"/>
  <c r="F1437" i="2"/>
  <c r="E1439" i="6"/>
  <c r="F1438" i="2"/>
  <c r="E1440" i="6"/>
  <c r="F1439" i="2"/>
  <c r="E1441" i="6"/>
  <c r="F1440" i="2"/>
  <c r="E1442" i="6"/>
  <c r="F1441" i="2"/>
  <c r="E1443" i="6"/>
  <c r="F1442" i="2"/>
  <c r="E1444" i="6"/>
  <c r="F1443" i="2"/>
  <c r="E1445" i="6"/>
  <c r="F1444" i="2" s="1"/>
  <c r="E1446" i="6"/>
  <c r="F1445" i="2"/>
  <c r="E1447" i="6"/>
  <c r="F1446" i="2"/>
  <c r="E1448" i="6"/>
  <c r="F1447" i="2"/>
  <c r="E1449" i="6"/>
  <c r="F1448" i="2"/>
  <c r="E1450" i="6"/>
  <c r="F1449" i="2"/>
  <c r="E1451" i="6"/>
  <c r="F1450" i="2"/>
  <c r="E1452" i="6"/>
  <c r="F1451" i="2"/>
  <c r="E1453" i="6"/>
  <c r="F1452" i="2" s="1"/>
  <c r="E1454" i="6"/>
  <c r="F1453" i="2"/>
  <c r="E1455" i="6"/>
  <c r="F1454" i="2" s="1"/>
  <c r="E1456" i="6"/>
  <c r="F1455" i="2"/>
  <c r="E1457" i="6"/>
  <c r="F1456" i="2"/>
  <c r="E1458" i="6"/>
  <c r="F1457" i="2"/>
  <c r="E1459" i="6"/>
  <c r="F1458" i="2" s="1"/>
  <c r="E1460" i="6"/>
  <c r="F1459" i="2"/>
  <c r="E1461" i="6"/>
  <c r="F1460" i="2" s="1"/>
  <c r="E1462" i="6"/>
  <c r="F1461" i="2"/>
  <c r="E1463" i="6"/>
  <c r="F1462" i="2"/>
  <c r="E1464" i="6"/>
  <c r="F1463" i="2"/>
  <c r="E1465" i="6"/>
  <c r="F1464" i="2"/>
  <c r="E1466" i="6"/>
  <c r="F1465" i="2"/>
  <c r="E1467" i="6"/>
  <c r="F1466" i="2"/>
  <c r="E1468" i="6"/>
  <c r="F1467" i="2"/>
  <c r="E1469" i="6"/>
  <c r="F1468" i="2" s="1"/>
  <c r="E1470" i="6"/>
  <c r="F1469" i="2"/>
  <c r="E1471" i="6"/>
  <c r="F1470" i="2" s="1"/>
  <c r="E1472" i="6"/>
  <c r="F1471" i="2"/>
  <c r="E1473" i="6"/>
  <c r="F1472" i="2"/>
  <c r="E1474" i="6"/>
  <c r="F1473" i="2"/>
  <c r="E1475" i="6"/>
  <c r="F1474" i="2"/>
  <c r="E1476" i="6"/>
  <c r="F1475" i="2"/>
  <c r="E1477" i="6"/>
  <c r="F1476" i="2" s="1"/>
  <c r="E1478" i="6"/>
  <c r="F1477" i="2"/>
  <c r="E1479" i="6"/>
  <c r="F1478" i="2"/>
  <c r="E1480" i="6"/>
  <c r="F1479" i="2"/>
  <c r="E1481" i="6"/>
  <c r="F1480" i="2"/>
  <c r="E1482" i="6"/>
  <c r="F1481" i="2" s="1"/>
  <c r="E1483" i="6"/>
  <c r="F1482" i="2"/>
  <c r="E1484" i="6"/>
  <c r="F1483" i="2"/>
  <c r="E1485" i="6"/>
  <c r="F1484" i="2" s="1"/>
  <c r="E1486" i="6"/>
  <c r="F1485" i="2"/>
  <c r="E1487" i="6"/>
  <c r="F1486" i="2"/>
  <c r="E1488" i="6"/>
  <c r="F1487" i="2"/>
  <c r="E1489" i="6"/>
  <c r="F1488" i="2"/>
  <c r="E1490" i="6"/>
  <c r="F1489" i="2" s="1"/>
  <c r="E1491" i="6"/>
  <c r="F1490" i="2" s="1"/>
  <c r="E1492" i="6"/>
  <c r="F1491" i="2"/>
  <c r="E1493" i="6"/>
  <c r="F1492" i="2"/>
  <c r="E1494" i="6"/>
  <c r="F1493" i="2"/>
  <c r="E1495" i="6"/>
  <c r="F1494" i="2" s="1"/>
  <c r="E1496" i="6"/>
  <c r="F1495" i="2"/>
  <c r="E1497" i="6"/>
  <c r="F1496" i="2" s="1"/>
  <c r="E1498" i="6"/>
  <c r="F1497" i="2" s="1"/>
  <c r="E1499" i="6"/>
  <c r="F1498" i="2" s="1"/>
  <c r="E1500" i="6"/>
  <c r="F1499" i="2"/>
  <c r="E1501" i="6"/>
  <c r="F1500" i="2" s="1"/>
  <c r="E1502" i="6"/>
  <c r="F1501" i="2"/>
  <c r="E1503" i="6"/>
  <c r="F1502" i="2"/>
  <c r="E1504" i="6"/>
  <c r="F1503" i="2" s="1"/>
  <c r="E1505" i="6"/>
  <c r="F1504" i="2"/>
  <c r="E1506" i="6"/>
  <c r="F1505" i="2"/>
  <c r="E1507" i="6"/>
  <c r="F1506" i="2"/>
  <c r="E1508" i="6"/>
  <c r="F1507" i="2"/>
  <c r="E1509" i="6"/>
  <c r="F1508" i="2" s="1"/>
  <c r="E1510" i="6"/>
  <c r="F1509" i="2"/>
  <c r="E1511" i="6"/>
  <c r="F1510" i="2"/>
  <c r="E1512" i="6"/>
  <c r="F1511" i="2"/>
  <c r="E1513" i="6"/>
  <c r="F1512" i="2" s="1"/>
  <c r="E1514" i="6"/>
  <c r="F1513" i="2" s="1"/>
  <c r="E1515" i="6"/>
  <c r="F1514" i="2" s="1"/>
  <c r="E1516" i="6"/>
  <c r="F1515" i="2"/>
  <c r="E1517" i="6"/>
  <c r="F1516" i="2"/>
  <c r="E1518" i="6"/>
  <c r="F1517" i="2"/>
  <c r="E1519" i="6"/>
  <c r="F1518" i="2" s="1"/>
  <c r="E1520" i="6"/>
  <c r="F1519" i="2"/>
  <c r="E1521" i="6"/>
  <c r="F1520" i="2" s="1"/>
  <c r="E1522" i="6"/>
  <c r="F1521" i="2"/>
  <c r="E1523" i="6"/>
  <c r="F1522" i="2" s="1"/>
  <c r="E1524" i="6"/>
  <c r="F1523" i="2"/>
  <c r="E1525" i="6"/>
  <c r="F1524" i="2"/>
  <c r="E1526" i="6"/>
  <c r="F1525" i="2"/>
  <c r="E1527" i="6"/>
  <c r="F1526" i="2"/>
  <c r="E1528" i="6"/>
  <c r="F1527" i="2" s="1"/>
  <c r="E1529" i="6"/>
  <c r="F1528" i="2" s="1"/>
  <c r="E1530" i="6"/>
  <c r="F1529" i="2" s="1"/>
  <c r="E1531" i="6"/>
  <c r="F1530" i="2" s="1"/>
  <c r="E1532" i="6"/>
  <c r="F1531" i="2"/>
  <c r="E1533" i="6"/>
  <c r="F1532" i="2"/>
  <c r="E1534" i="6"/>
  <c r="F1533" i="2"/>
  <c r="E1535" i="6"/>
  <c r="F1534" i="2"/>
  <c r="E1536" i="6"/>
  <c r="F1535" i="2" s="1"/>
  <c r="E1537" i="6"/>
  <c r="F1536" i="2"/>
  <c r="E1538" i="6"/>
  <c r="F1537" i="2"/>
  <c r="E1539" i="6"/>
  <c r="F1538" i="2" s="1"/>
  <c r="E1540" i="6"/>
  <c r="F1539" i="2"/>
  <c r="E1541" i="6"/>
  <c r="F1540" i="2"/>
  <c r="E1542" i="6"/>
  <c r="F1541" i="2"/>
  <c r="E1543" i="6"/>
  <c r="F1542" i="2"/>
  <c r="E1544" i="6"/>
  <c r="F1543" i="2"/>
  <c r="E1545" i="6"/>
  <c r="F1544" i="2"/>
  <c r="E1546" i="6"/>
  <c r="F1545" i="2"/>
  <c r="E1547" i="6"/>
  <c r="F1546" i="2"/>
  <c r="E1548" i="6"/>
  <c r="F1547" i="2"/>
  <c r="E1549" i="6"/>
  <c r="F1548" i="2"/>
  <c r="E1550" i="6"/>
  <c r="F1549" i="2"/>
  <c r="E1551" i="6"/>
  <c r="F1550" i="2"/>
  <c r="E1552" i="6"/>
  <c r="F1551" i="2" s="1"/>
  <c r="E1553" i="6"/>
  <c r="F1552" i="2"/>
  <c r="E1554" i="6"/>
  <c r="F1553" i="2"/>
  <c r="E1555" i="6"/>
  <c r="F1554" i="2"/>
  <c r="E1556" i="6"/>
  <c r="F1555" i="2"/>
  <c r="E1557" i="6"/>
  <c r="F1556" i="2" s="1"/>
  <c r="E1558" i="6"/>
  <c r="F1557" i="2"/>
  <c r="E1559" i="6"/>
  <c r="F1558" i="2"/>
  <c r="E1560" i="6"/>
  <c r="F1559" i="2"/>
  <c r="E1561" i="6"/>
  <c r="F1560" i="2"/>
  <c r="E1562" i="6"/>
  <c r="F1561" i="2" s="1"/>
  <c r="E1563" i="6"/>
  <c r="F1562" i="2" s="1"/>
  <c r="E1564" i="6"/>
  <c r="F1563" i="2"/>
  <c r="E1565" i="6"/>
  <c r="F1564" i="2" s="1"/>
  <c r="E1566" i="6"/>
  <c r="F1565" i="2"/>
  <c r="E1567" i="6"/>
  <c r="F1566" i="2"/>
  <c r="E1568" i="6"/>
  <c r="F1567" i="2"/>
  <c r="E1569" i="6"/>
  <c r="F1568" i="2"/>
  <c r="E1570" i="6"/>
  <c r="F1569" i="2" s="1"/>
  <c r="E1571" i="6"/>
  <c r="F1570" i="2"/>
  <c r="E1572" i="6"/>
  <c r="F1571" i="2"/>
  <c r="E1573" i="6"/>
  <c r="F1572" i="2" s="1"/>
  <c r="E1574" i="6"/>
  <c r="F1573" i="2"/>
  <c r="E1575" i="6"/>
  <c r="F1574" i="2" s="1"/>
  <c r="E1576" i="6"/>
  <c r="F1575" i="2" s="1"/>
  <c r="E1577" i="6"/>
  <c r="F1576" i="2" s="1"/>
  <c r="E1578" i="6"/>
  <c r="F1577" i="2" s="1"/>
  <c r="E1579" i="6"/>
  <c r="F1578" i="2" s="1"/>
  <c r="E1580" i="6"/>
  <c r="F1579" i="2"/>
  <c r="E1581" i="6"/>
  <c r="F1580" i="2" s="1"/>
  <c r="E1582" i="6"/>
  <c r="F1581" i="2"/>
  <c r="E1583" i="6"/>
  <c r="F1582" i="2"/>
  <c r="E1584" i="6"/>
  <c r="F1583" i="2" s="1"/>
  <c r="E1585" i="6"/>
  <c r="F1584" i="2"/>
  <c r="E1586" i="6"/>
  <c r="F1585" i="2"/>
  <c r="E1587" i="6"/>
  <c r="F1586" i="2"/>
  <c r="E1588" i="6"/>
  <c r="F1587" i="2"/>
  <c r="E1589" i="6"/>
  <c r="F1588" i="2"/>
  <c r="E1590" i="6"/>
  <c r="F1589" i="2"/>
  <c r="E1591" i="6"/>
  <c r="F1590" i="2" s="1"/>
  <c r="E1592" i="6"/>
  <c r="F1591" i="2" s="1"/>
  <c r="E1593" i="6"/>
  <c r="F1592" i="2" s="1"/>
  <c r="E1594" i="6"/>
  <c r="F1593" i="2" s="1"/>
  <c r="E1595" i="6"/>
  <c r="F1594" i="2" s="1"/>
  <c r="E1596" i="6"/>
  <c r="F1595" i="2"/>
  <c r="E1597" i="6"/>
  <c r="F1596" i="2"/>
  <c r="E1598" i="6"/>
  <c r="F1597" i="2"/>
  <c r="E1599" i="6"/>
  <c r="F1598" i="2"/>
  <c r="E1600" i="6"/>
  <c r="F1599" i="2"/>
  <c r="E1601" i="6"/>
  <c r="F1600" i="2" s="1"/>
  <c r="E1602" i="6"/>
  <c r="F1601" i="2" s="1"/>
  <c r="E1603" i="6"/>
  <c r="F1602" i="2" s="1"/>
  <c r="E1604" i="6"/>
  <c r="F1603" i="2"/>
  <c r="E1605" i="6"/>
  <c r="F1604" i="2"/>
  <c r="E1606" i="6"/>
  <c r="F1605" i="2"/>
  <c r="E1607" i="6"/>
  <c r="F1606" i="2" s="1"/>
  <c r="E1608" i="6"/>
  <c r="F1607" i="2" s="1"/>
  <c r="E1609" i="6"/>
  <c r="F1608" i="2" s="1"/>
  <c r="E1610" i="6"/>
  <c r="F1609" i="2"/>
  <c r="E1611" i="6"/>
  <c r="F1610" i="2" s="1"/>
  <c r="E1612" i="6"/>
  <c r="F1611" i="2"/>
  <c r="E1613" i="6"/>
  <c r="F1612" i="2" s="1"/>
  <c r="E1614" i="6"/>
  <c r="F1613" i="2"/>
  <c r="E1615" i="6"/>
  <c r="F1614" i="2"/>
  <c r="E1616" i="6"/>
  <c r="F1615" i="2" s="1"/>
  <c r="E1617" i="6"/>
  <c r="F1616" i="2"/>
  <c r="E1618" i="6"/>
  <c r="F1617" i="2"/>
  <c r="E1619" i="6"/>
  <c r="F1618" i="2"/>
  <c r="E1620" i="6"/>
  <c r="F1619" i="2"/>
  <c r="E1621" i="6"/>
  <c r="F1620" i="2"/>
  <c r="E1622" i="6"/>
  <c r="F1621" i="2"/>
  <c r="E1623" i="6"/>
  <c r="F1622" i="2"/>
  <c r="E1624" i="6"/>
  <c r="F1623" i="2"/>
  <c r="E1625" i="6"/>
  <c r="F1624" i="2"/>
  <c r="E1626" i="6"/>
  <c r="F1625" i="2"/>
  <c r="E1627" i="6"/>
  <c r="F1626" i="2" s="1"/>
  <c r="E1628" i="6"/>
  <c r="F1627" i="2"/>
  <c r="E1629" i="6"/>
  <c r="F1628" i="2" s="1"/>
  <c r="E1630" i="6"/>
  <c r="F1629" i="2"/>
  <c r="E1631" i="6"/>
  <c r="F1630" i="2"/>
  <c r="E1632" i="6"/>
  <c r="F1631" i="2" s="1"/>
  <c r="E1633" i="6"/>
  <c r="F1632" i="2"/>
  <c r="E1634" i="6"/>
  <c r="F1633" i="2"/>
  <c r="E1635" i="6"/>
  <c r="F1634" i="2"/>
  <c r="E1636" i="6"/>
  <c r="F1635" i="2"/>
  <c r="E1637" i="6"/>
  <c r="F1636" i="2" s="1"/>
  <c r="E1638" i="6"/>
  <c r="F1637" i="2"/>
  <c r="E1639" i="6"/>
  <c r="F1638" i="2"/>
  <c r="E1640" i="6"/>
  <c r="F1639" i="2" s="1"/>
  <c r="E1641" i="6"/>
  <c r="F1640" i="2" s="1"/>
  <c r="E1642" i="6"/>
  <c r="F1641" i="2"/>
  <c r="E1643" i="6"/>
  <c r="F1642" i="2"/>
  <c r="E1644" i="6"/>
  <c r="F1643" i="2"/>
  <c r="E1645" i="6"/>
  <c r="F1644" i="2"/>
  <c r="E1646" i="6"/>
  <c r="F1645" i="2"/>
  <c r="E1647" i="6"/>
  <c r="F1646" i="2"/>
  <c r="E1648" i="6"/>
  <c r="F1647" i="2"/>
  <c r="E1649" i="6"/>
  <c r="F1648" i="2"/>
  <c r="E1650" i="6"/>
  <c r="F1649" i="2"/>
  <c r="E1651" i="6"/>
  <c r="F1650" i="2"/>
  <c r="E1652" i="6"/>
  <c r="F1651" i="2"/>
  <c r="E1653" i="6"/>
  <c r="F1652" i="2"/>
  <c r="E1654" i="6"/>
  <c r="F1653" i="2"/>
  <c r="E1655" i="6"/>
  <c r="F1654" i="2"/>
  <c r="E1656" i="6"/>
  <c r="F1655" i="2"/>
  <c r="E1657" i="6"/>
  <c r="F1656" i="2" s="1"/>
  <c r="E1658" i="6"/>
  <c r="F1657" i="2" s="1"/>
  <c r="E1659" i="6"/>
  <c r="F1658" i="2" s="1"/>
  <c r="E1660" i="6"/>
  <c r="F1659" i="2"/>
  <c r="E1661" i="6"/>
  <c r="F1660" i="2"/>
  <c r="E1662" i="6"/>
  <c r="F1661" i="2"/>
  <c r="E1663" i="6"/>
  <c r="F1662" i="2"/>
  <c r="E1664" i="6"/>
  <c r="F1663" i="2"/>
  <c r="E1665" i="6"/>
  <c r="F1664" i="2"/>
  <c r="E1666" i="6"/>
  <c r="F1665" i="2"/>
  <c r="E1667" i="6"/>
  <c r="F1666" i="2"/>
  <c r="E1668" i="6"/>
  <c r="F1667" i="2"/>
  <c r="E1669" i="6"/>
  <c r="F1668" i="2"/>
  <c r="E1670" i="6"/>
  <c r="F1669" i="2"/>
  <c r="E1671" i="6"/>
  <c r="F1670" i="2"/>
  <c r="E1672" i="6"/>
  <c r="F1671" i="2" s="1"/>
  <c r="E1673" i="6"/>
  <c r="F1672" i="2" s="1"/>
  <c r="E1674" i="6"/>
  <c r="F1673" i="2" s="1"/>
  <c r="E1675" i="6"/>
  <c r="F1674" i="2"/>
  <c r="E1676" i="6"/>
  <c r="F1675" i="2"/>
  <c r="E1677" i="6"/>
  <c r="F1676" i="2" s="1"/>
  <c r="E1678" i="6"/>
  <c r="F1677" i="2"/>
  <c r="E1679" i="6"/>
  <c r="F1678" i="2"/>
  <c r="E1680" i="6"/>
  <c r="F1679" i="2"/>
  <c r="E1681" i="6"/>
  <c r="F1680" i="2"/>
  <c r="E1682" i="6"/>
  <c r="F1681" i="2"/>
  <c r="E1683" i="6"/>
  <c r="F1682" i="2"/>
  <c r="E1684" i="6"/>
  <c r="F1683" i="2"/>
  <c r="E1685" i="6"/>
  <c r="F1684" i="2" s="1"/>
  <c r="E1686" i="6"/>
  <c r="F1685" i="2"/>
  <c r="E1687" i="6"/>
  <c r="F1686" i="2"/>
  <c r="E1688" i="6"/>
  <c r="F1687" i="2" s="1"/>
  <c r="E1689" i="6"/>
  <c r="F1688" i="2"/>
  <c r="E1690" i="6"/>
  <c r="F1689" i="2" s="1"/>
  <c r="E1691" i="6"/>
  <c r="F1690" i="2"/>
  <c r="E1692" i="6"/>
  <c r="F1691" i="2"/>
  <c r="E1693" i="6"/>
  <c r="F1692" i="2" s="1"/>
  <c r="E1694" i="6"/>
  <c r="F1693" i="2"/>
  <c r="E1695" i="6"/>
  <c r="F1694" i="2" s="1"/>
  <c r="E1696" i="6"/>
  <c r="F1695" i="2"/>
  <c r="E1697" i="6"/>
  <c r="F1696" i="2"/>
  <c r="E1698" i="6"/>
  <c r="F1697" i="2" s="1"/>
  <c r="E1699" i="6"/>
  <c r="F1698" i="2"/>
  <c r="E1700" i="6"/>
  <c r="F1699" i="2"/>
  <c r="E1701" i="6"/>
  <c r="F1700" i="2" s="1"/>
  <c r="E1702" i="6"/>
  <c r="F1701" i="2"/>
  <c r="E1703" i="6"/>
  <c r="F1702" i="2"/>
  <c r="E1704" i="6"/>
  <c r="F1703" i="2" s="1"/>
  <c r="E1705" i="6"/>
  <c r="F1704" i="2" s="1"/>
  <c r="E1706" i="6"/>
  <c r="F1705" i="2" s="1"/>
  <c r="E1707" i="6"/>
  <c r="F1706" i="2"/>
  <c r="E1708" i="6"/>
  <c r="F1707" i="2"/>
  <c r="E1709" i="6"/>
  <c r="F1708" i="2" s="1"/>
  <c r="E1710" i="6"/>
  <c r="F1709" i="2"/>
  <c r="E1711" i="6"/>
  <c r="F1710" i="2"/>
  <c r="E1712" i="6"/>
  <c r="F1711" i="2"/>
  <c r="E1713" i="6"/>
  <c r="F1712" i="2"/>
  <c r="E1714" i="6"/>
  <c r="F1713" i="2"/>
  <c r="E1715" i="6"/>
  <c r="F1714" i="2" s="1"/>
  <c r="E1716" i="6"/>
  <c r="F1715" i="2"/>
  <c r="E1717" i="6"/>
  <c r="F1716" i="2" s="1"/>
  <c r="E1718" i="6"/>
  <c r="F1717" i="2" s="1"/>
  <c r="E1719" i="6"/>
  <c r="F1718" i="2" s="1"/>
  <c r="E1720" i="6"/>
  <c r="F1719" i="2"/>
  <c r="E1721" i="6"/>
  <c r="F1720" i="2"/>
  <c r="E1722" i="6"/>
  <c r="F1721" i="2"/>
  <c r="E1723" i="6"/>
  <c r="F1722" i="2" s="1"/>
  <c r="E1724" i="6"/>
  <c r="F1723" i="2"/>
  <c r="E1725" i="6"/>
  <c r="F1724" i="2" s="1"/>
  <c r="E1726" i="6"/>
  <c r="F1725" i="2" s="1"/>
  <c r="E1727" i="6"/>
  <c r="F1726" i="2" s="1"/>
  <c r="E1728" i="6"/>
  <c r="F1727" i="2"/>
  <c r="E1729" i="6"/>
  <c r="F1728" i="2"/>
  <c r="E1730" i="6"/>
  <c r="F1729" i="2"/>
  <c r="E1731" i="6"/>
  <c r="F1730" i="2" s="1"/>
  <c r="E1732" i="6"/>
  <c r="F1731" i="2"/>
  <c r="E1733" i="6"/>
  <c r="F1732" i="2" s="1"/>
  <c r="E1734" i="6"/>
  <c r="F1733" i="2" s="1"/>
  <c r="E1735" i="6"/>
  <c r="F1734" i="2" s="1"/>
  <c r="E1736" i="6"/>
  <c r="F1735" i="2"/>
  <c r="E1737" i="6"/>
  <c r="F1736" i="2"/>
  <c r="E1738" i="6"/>
  <c r="F1737" i="2"/>
  <c r="E1739" i="6"/>
  <c r="F1738" i="2" s="1"/>
  <c r="E1740" i="6"/>
  <c r="F1739" i="2"/>
  <c r="E1741" i="6"/>
  <c r="F1740" i="2" s="1"/>
  <c r="E1742" i="6"/>
  <c r="F1741" i="2" s="1"/>
  <c r="E1743" i="6"/>
  <c r="F1742" i="2" s="1"/>
  <c r="E1744" i="6"/>
  <c r="F1743" i="2"/>
  <c r="E1745" i="6"/>
  <c r="F1744" i="2"/>
  <c r="E1746" i="6"/>
  <c r="F1745" i="2"/>
  <c r="E1747" i="6"/>
  <c r="F1746" i="2" s="1"/>
  <c r="E1748" i="6"/>
  <c r="F1747" i="2"/>
  <c r="E1749" i="6"/>
  <c r="F1748" i="2" s="1"/>
  <c r="E1750" i="6"/>
  <c r="F1749" i="2" s="1"/>
  <c r="E1751" i="6"/>
  <c r="F1750" i="2" s="1"/>
  <c r="E1752" i="6"/>
  <c r="F1751" i="2"/>
  <c r="E1753" i="6"/>
  <c r="F1752" i="2"/>
  <c r="E1754" i="6"/>
  <c r="F1753" i="2"/>
  <c r="E1755" i="6"/>
  <c r="F1754" i="2" s="1"/>
  <c r="E1756" i="6"/>
  <c r="F1755" i="2"/>
  <c r="E1757" i="6"/>
  <c r="F1756" i="2" s="1"/>
  <c r="E1758" i="6"/>
  <c r="F1757" i="2" s="1"/>
  <c r="E1759" i="6"/>
  <c r="F1758" i="2" s="1"/>
  <c r="E1760" i="6"/>
  <c r="F1759" i="2"/>
  <c r="E1761" i="6"/>
  <c r="F1760" i="2"/>
  <c r="E1762" i="6"/>
  <c r="F1761" i="2"/>
  <c r="E1763" i="6"/>
  <c r="F1762" i="2" s="1"/>
  <c r="E1764" i="6"/>
  <c r="F1763" i="2"/>
  <c r="E1765" i="6"/>
  <c r="F1764" i="2" s="1"/>
  <c r="E1766" i="6"/>
  <c r="F1765" i="2" s="1"/>
  <c r="E1767" i="6"/>
  <c r="F1766" i="2" s="1"/>
  <c r="E1768" i="6"/>
  <c r="F1767" i="2"/>
  <c r="E1769" i="6"/>
  <c r="F1768" i="2"/>
  <c r="E1770" i="6"/>
  <c r="F1769" i="2"/>
  <c r="E1771" i="6"/>
  <c r="F1770" i="2" s="1"/>
  <c r="E1772" i="6"/>
  <c r="F1771" i="2"/>
  <c r="E1773" i="6"/>
  <c r="F1772" i="2" s="1"/>
  <c r="E1774" i="6"/>
  <c r="F1773" i="2" s="1"/>
  <c r="E1775" i="6"/>
  <c r="F1774" i="2" s="1"/>
  <c r="E1776" i="6"/>
  <c r="F1775" i="2"/>
  <c r="E1777" i="6"/>
  <c r="F1776" i="2"/>
  <c r="E1778" i="6"/>
  <c r="F1777" i="2"/>
  <c r="E1779" i="6"/>
  <c r="F1778" i="2" s="1"/>
  <c r="E1780" i="6"/>
  <c r="F1779" i="2"/>
  <c r="E1781" i="6"/>
  <c r="F1780" i="2" s="1"/>
  <c r="E1782" i="6"/>
  <c r="F1781" i="2" s="1"/>
  <c r="E1783" i="6"/>
  <c r="F1782" i="2" s="1"/>
  <c r="E1784" i="6"/>
  <c r="F1783" i="2"/>
  <c r="E1785" i="6"/>
  <c r="F1784" i="2"/>
  <c r="E1786" i="6"/>
  <c r="F1785" i="2"/>
  <c r="E1787" i="6"/>
  <c r="F1786" i="2" s="1"/>
  <c r="E1788" i="6"/>
  <c r="F1787" i="2"/>
  <c r="E1789" i="6"/>
  <c r="F1788" i="2" s="1"/>
  <c r="E1790" i="6"/>
  <c r="F1789" i="2" s="1"/>
  <c r="E1791" i="6"/>
  <c r="F1790" i="2" s="1"/>
  <c r="E1792" i="6"/>
  <c r="F1791" i="2"/>
  <c r="E1793" i="6"/>
  <c r="F1792" i="2"/>
  <c r="E1794" i="6"/>
  <c r="F1793" i="2"/>
  <c r="E1795" i="6"/>
  <c r="F1794" i="2" s="1"/>
  <c r="E1796" i="6"/>
  <c r="F1795" i="2"/>
  <c r="E1797" i="6"/>
  <c r="F1796" i="2" s="1"/>
  <c r="E1798" i="6"/>
  <c r="F1797" i="2" s="1"/>
  <c r="E1799" i="6"/>
  <c r="F1798" i="2" s="1"/>
  <c r="E1800" i="6"/>
  <c r="F1799" i="2"/>
  <c r="E1801" i="6"/>
  <c r="F1800" i="2"/>
  <c r="E1802" i="6"/>
  <c r="F1801" i="2"/>
  <c r="E1803" i="6"/>
  <c r="F1802" i="2" s="1"/>
  <c r="E1804" i="6"/>
  <c r="F1803" i="2"/>
  <c r="E1805" i="6"/>
  <c r="F1804" i="2" s="1"/>
  <c r="E1806" i="6"/>
  <c r="F1805" i="2" s="1"/>
  <c r="E1807" i="6"/>
  <c r="F1806" i="2" s="1"/>
  <c r="E1808" i="6"/>
  <c r="F1807" i="2"/>
  <c r="E1809" i="6"/>
  <c r="F1808" i="2"/>
  <c r="E1810" i="6"/>
  <c r="F1809" i="2"/>
  <c r="E1811" i="6"/>
  <c r="F1810" i="2" s="1"/>
  <c r="E1812" i="6"/>
  <c r="F1811" i="2"/>
  <c r="E1813" i="6"/>
  <c r="F1812" i="2" s="1"/>
  <c r="E1814" i="6"/>
  <c r="F1813" i="2" s="1"/>
  <c r="E1815" i="6"/>
  <c r="F1814" i="2" s="1"/>
  <c r="E1816" i="6"/>
  <c r="F1815" i="2"/>
  <c r="E1817" i="6"/>
  <c r="F1816" i="2"/>
  <c r="E1818" i="6"/>
  <c r="F1817" i="2"/>
  <c r="E1819" i="6"/>
  <c r="F1818" i="2" s="1"/>
  <c r="E1820" i="6"/>
  <c r="F1819" i="2"/>
  <c r="E1821" i="6"/>
  <c r="F1820" i="2" s="1"/>
  <c r="E1822" i="6"/>
  <c r="F1821" i="2" s="1"/>
  <c r="E1823" i="6"/>
  <c r="F1822" i="2" s="1"/>
  <c r="E1824" i="6"/>
  <c r="F1823" i="2"/>
  <c r="E1825" i="6"/>
  <c r="F1824" i="2"/>
  <c r="E1826" i="6"/>
  <c r="F1825" i="2"/>
  <c r="E1827" i="6"/>
  <c r="F1826" i="2" s="1"/>
  <c r="E1828" i="6"/>
  <c r="F1827" i="2"/>
  <c r="E1829" i="6"/>
  <c r="F1828" i="2" s="1"/>
  <c r="E1830" i="6"/>
  <c r="F1829" i="2" s="1"/>
  <c r="E1831" i="6"/>
  <c r="F1830" i="2" s="1"/>
  <c r="E1832" i="6"/>
  <c r="F1831" i="2"/>
  <c r="E1833" i="6"/>
  <c r="F1832" i="2"/>
  <c r="E1834" i="6"/>
  <c r="F1833" i="2"/>
  <c r="E1835" i="6"/>
  <c r="F1834" i="2" s="1"/>
  <c r="E1836" i="6"/>
  <c r="F1835" i="2"/>
  <c r="E1837" i="6"/>
  <c r="F1836" i="2" s="1"/>
  <c r="E1838" i="6"/>
  <c r="F1837" i="2" s="1"/>
  <c r="E1839" i="6"/>
  <c r="F1838" i="2" s="1"/>
  <c r="E1840" i="6"/>
  <c r="F1839" i="2"/>
  <c r="E1845" i="6"/>
  <c r="F1844" i="2"/>
  <c r="E1846" i="6"/>
  <c r="F1845" i="2"/>
  <c r="E1847" i="6"/>
  <c r="F1846" i="2" s="1"/>
  <c r="E1848" i="6"/>
  <c r="F1847" i="2"/>
  <c r="E1849" i="6"/>
  <c r="F1848" i="2" s="1"/>
  <c r="E1850" i="6"/>
  <c r="E1851" i="6"/>
  <c r="F1850" i="2" s="1"/>
  <c r="E1852" i="6"/>
  <c r="F1851" i="2"/>
  <c r="E1853" i="6"/>
  <c r="F1852" i="2"/>
  <c r="E1854" i="6"/>
  <c r="F1853" i="2"/>
  <c r="E1855" i="6"/>
  <c r="F1854" i="2" s="1"/>
  <c r="E1856" i="6"/>
  <c r="F1855" i="2"/>
  <c r="E1857" i="6"/>
  <c r="F1856" i="2" s="1"/>
  <c r="E1858" i="6"/>
  <c r="E1859" i="6"/>
  <c r="F1858" i="2" s="1"/>
  <c r="E1860" i="6"/>
  <c r="F1859" i="2"/>
  <c r="E1861" i="6"/>
  <c r="F1860" i="2"/>
  <c r="E1862" i="6"/>
  <c r="F1861" i="2"/>
  <c r="E1863" i="6"/>
  <c r="F1862" i="2" s="1"/>
  <c r="E1864" i="6"/>
  <c r="F1863" i="2"/>
  <c r="E1865" i="6"/>
  <c r="F1864" i="2" s="1"/>
  <c r="E1866" i="6"/>
  <c r="E1867" i="6"/>
  <c r="F1866" i="2" s="1"/>
  <c r="E1868" i="6"/>
  <c r="F1867" i="2"/>
  <c r="E1869" i="6"/>
  <c r="F1868" i="2"/>
  <c r="E1870" i="6"/>
  <c r="F1869" i="2"/>
  <c r="E1871" i="6"/>
  <c r="F1870" i="2" s="1"/>
  <c r="E1872" i="6"/>
  <c r="F1871" i="2"/>
  <c r="E1873" i="6"/>
  <c r="F1872" i="2" s="1"/>
  <c r="E1874" i="6"/>
  <c r="E1875" i="6"/>
  <c r="F1874" i="2" s="1"/>
  <c r="E1876" i="6"/>
  <c r="F1875" i="2"/>
  <c r="E1877" i="6"/>
  <c r="F1876" i="2"/>
  <c r="E1878" i="6"/>
  <c r="F1877" i="2"/>
  <c r="E1879" i="6"/>
  <c r="F1878" i="2" s="1"/>
  <c r="E1880" i="6"/>
  <c r="F1879" i="2"/>
  <c r="E1881" i="6"/>
  <c r="F1880" i="2" s="1"/>
  <c r="E1882" i="6"/>
  <c r="E1883" i="6"/>
  <c r="F1882" i="2" s="1"/>
  <c r="E1884" i="6"/>
  <c r="F1883" i="2"/>
  <c r="E1885" i="6"/>
  <c r="F1884" i="2"/>
  <c r="E1886" i="6"/>
  <c r="F1885" i="2"/>
  <c r="E1887" i="6"/>
  <c r="F1886" i="2" s="1"/>
  <c r="E1888" i="6"/>
  <c r="F1887" i="2"/>
  <c r="E1889" i="6"/>
  <c r="F1888" i="2" s="1"/>
  <c r="E1890" i="6"/>
  <c r="E1891" i="6"/>
  <c r="F1890" i="2" s="1"/>
  <c r="E1892" i="6"/>
  <c r="F1891" i="2"/>
  <c r="E1893" i="6"/>
  <c r="F1892" i="2"/>
  <c r="E1894" i="6"/>
  <c r="F1893" i="2"/>
  <c r="E1895" i="6"/>
  <c r="F1894" i="2" s="1"/>
  <c r="E1896" i="6"/>
  <c r="F1895" i="2"/>
  <c r="E1897" i="6"/>
  <c r="F1896" i="2" s="1"/>
  <c r="E1898" i="6"/>
  <c r="F1897" i="2" s="1"/>
  <c r="E1899" i="6"/>
  <c r="F1898" i="2" s="1"/>
  <c r="E1900" i="6"/>
  <c r="F1899" i="2"/>
  <c r="E1901" i="6"/>
  <c r="F1900" i="2"/>
  <c r="E1902" i="6"/>
  <c r="F1901" i="2"/>
  <c r="E1903" i="6"/>
  <c r="F1902" i="2" s="1"/>
  <c r="E1904" i="6"/>
  <c r="F1903" i="2"/>
  <c r="E1905" i="6"/>
  <c r="F1904" i="2" s="1"/>
  <c r="E1906" i="6"/>
  <c r="E1907" i="6"/>
  <c r="F1906" i="2" s="1"/>
  <c r="E1908" i="6"/>
  <c r="F1907" i="2"/>
  <c r="E1909" i="6"/>
  <c r="F1908" i="2"/>
  <c r="E1910" i="6"/>
  <c r="F1909" i="2"/>
  <c r="E1911" i="6"/>
  <c r="F1910" i="2" s="1"/>
  <c r="E1912" i="6"/>
  <c r="F1911" i="2"/>
  <c r="E1913" i="6"/>
  <c r="F1912" i="2" s="1"/>
  <c r="E1914" i="6"/>
  <c r="E1915" i="6"/>
  <c r="F1914" i="2" s="1"/>
  <c r="E1916" i="6"/>
  <c r="F1915" i="2"/>
  <c r="E1917" i="6"/>
  <c r="F1916" i="2"/>
  <c r="E1918" i="6"/>
  <c r="F1917" i="2"/>
  <c r="E1919" i="6"/>
  <c r="F1918" i="2" s="1"/>
  <c r="E1920" i="6"/>
  <c r="F1919" i="2"/>
  <c r="E1921" i="6"/>
  <c r="F1920" i="2" s="1"/>
  <c r="E1922" i="6"/>
  <c r="E1923" i="6"/>
  <c r="F1922" i="2" s="1"/>
  <c r="E1924" i="6"/>
  <c r="F1923" i="2"/>
  <c r="E1925" i="6"/>
  <c r="F1924" i="2"/>
  <c r="E1926" i="6"/>
  <c r="F1925" i="2"/>
  <c r="E1927" i="6"/>
  <c r="F1926" i="2" s="1"/>
  <c r="E1928" i="6"/>
  <c r="F1927" i="2"/>
  <c r="E1929" i="6"/>
  <c r="F1928" i="2" s="1"/>
  <c r="E1930" i="6"/>
  <c r="F1929" i="2" s="1"/>
  <c r="E1931" i="6"/>
  <c r="F1930" i="2" s="1"/>
  <c r="E1932" i="6"/>
  <c r="F1931" i="2"/>
  <c r="E1933" i="6"/>
  <c r="F1932" i="2"/>
  <c r="E1934" i="6"/>
  <c r="F1933" i="2"/>
  <c r="E1935" i="6"/>
  <c r="F1934" i="2" s="1"/>
  <c r="E1936" i="6"/>
  <c r="F1935" i="2"/>
  <c r="E1937" i="6"/>
  <c r="F1936" i="2" s="1"/>
  <c r="E1938" i="6"/>
  <c r="F1937" i="2" s="1"/>
  <c r="E1939" i="6"/>
  <c r="F1938" i="2" s="1"/>
  <c r="E1940" i="6"/>
  <c r="F1939" i="2"/>
  <c r="E1941" i="6"/>
  <c r="F1940" i="2"/>
  <c r="E1942" i="6"/>
  <c r="F1941" i="2"/>
  <c r="E1943" i="6"/>
  <c r="F1942" i="2" s="1"/>
  <c r="E1944" i="6"/>
  <c r="F1943" i="2"/>
  <c r="E1945" i="6"/>
  <c r="F1944" i="2" s="1"/>
  <c r="E1946" i="6"/>
  <c r="F1945" i="2" s="1"/>
  <c r="E1947" i="6"/>
  <c r="F1946" i="2" s="1"/>
  <c r="E1948" i="6"/>
  <c r="F1947" i="2"/>
  <c r="E1949" i="6"/>
  <c r="F1948" i="2"/>
  <c r="E1950" i="6"/>
  <c r="F1949" i="2"/>
  <c r="E1951" i="6"/>
  <c r="F1950" i="2" s="1"/>
  <c r="E1952" i="6"/>
  <c r="F1951" i="2"/>
  <c r="E1953" i="6"/>
  <c r="F1952" i="2" s="1"/>
  <c r="E1954" i="6"/>
  <c r="F1953" i="2" s="1"/>
  <c r="E1955" i="6"/>
  <c r="F1954" i="2" s="1"/>
  <c r="E1956" i="6"/>
  <c r="F1955" i="2"/>
  <c r="E1957" i="6"/>
  <c r="F1956" i="2"/>
  <c r="E1958" i="6"/>
  <c r="F1957" i="2"/>
  <c r="E1959" i="6"/>
  <c r="F1958" i="2" s="1"/>
  <c r="E1960" i="6"/>
  <c r="F1959" i="2"/>
  <c r="E1961" i="6"/>
  <c r="F1960" i="2" s="1"/>
  <c r="E1962" i="6"/>
  <c r="F1961" i="2" s="1"/>
  <c r="E1963" i="6"/>
  <c r="F1962" i="2" s="1"/>
  <c r="E1964" i="6"/>
  <c r="F1963" i="2"/>
  <c r="E1965" i="6"/>
  <c r="F1964" i="2"/>
  <c r="E1966" i="6"/>
  <c r="F1965" i="2"/>
  <c r="E1967" i="6"/>
  <c r="F1966" i="2" s="1"/>
  <c r="E1968" i="6"/>
  <c r="F1967" i="2"/>
  <c r="E1969" i="6"/>
  <c r="F1968" i="2"/>
  <c r="E1970" i="6"/>
  <c r="F1969" i="2" s="1"/>
  <c r="E1971" i="6"/>
  <c r="F1970" i="2" s="1"/>
  <c r="E1972" i="6"/>
  <c r="F1971" i="2"/>
  <c r="E1973" i="6"/>
  <c r="F1972" i="2"/>
  <c r="E1974" i="6"/>
  <c r="F1973" i="2"/>
  <c r="E1975" i="6"/>
  <c r="F1974" i="2" s="1"/>
  <c r="E1976" i="6"/>
  <c r="F1975" i="2"/>
  <c r="E1977" i="6"/>
  <c r="F1976" i="2"/>
  <c r="E1978" i="6"/>
  <c r="F1977" i="2" s="1"/>
  <c r="E1979" i="6"/>
  <c r="F1978" i="2" s="1"/>
  <c r="E1980" i="6"/>
  <c r="F1979" i="2"/>
  <c r="E1981" i="6"/>
  <c r="F1980" i="2"/>
  <c r="E1982" i="6"/>
  <c r="F1981" i="2"/>
  <c r="E1983" i="6"/>
  <c r="F1982" i="2"/>
  <c r="E1984" i="6"/>
  <c r="F1983" i="2"/>
  <c r="E1985" i="6"/>
  <c r="F1984" i="2"/>
  <c r="E1986" i="6"/>
  <c r="E1987" i="6"/>
  <c r="F1986" i="2" s="1"/>
  <c r="E1988" i="6"/>
  <c r="F1987" i="2"/>
  <c r="E1989" i="6"/>
  <c r="F1988" i="2"/>
  <c r="E1990" i="6"/>
  <c r="F1989" i="2"/>
  <c r="E1991" i="6"/>
  <c r="F1990" i="2"/>
  <c r="E1992" i="6"/>
  <c r="F1991" i="2"/>
  <c r="E1993" i="6"/>
  <c r="F1992" i="2" s="1"/>
  <c r="E1994" i="6"/>
  <c r="F1993" i="2" s="1"/>
  <c r="E1995" i="6"/>
  <c r="F1994" i="2" s="1"/>
  <c r="E1996" i="6"/>
  <c r="F1995" i="2"/>
  <c r="E1997" i="6"/>
  <c r="F1996" i="2"/>
  <c r="E1998" i="6"/>
  <c r="F1997" i="2"/>
  <c r="E1999" i="6"/>
  <c r="F1998" i="2"/>
  <c r="E2000" i="6"/>
  <c r="F1999" i="2"/>
  <c r="E2001" i="6"/>
  <c r="F2000" i="2"/>
  <c r="E2002" i="6"/>
  <c r="F2001" i="2" s="1"/>
  <c r="E2003" i="6"/>
  <c r="F2002" i="2" s="1"/>
  <c r="E2004" i="6"/>
  <c r="F2003" i="2"/>
  <c r="E2005" i="6"/>
  <c r="F2004" i="2"/>
  <c r="E2006" i="6"/>
  <c r="F2005" i="2"/>
  <c r="E2007" i="6"/>
  <c r="F2006" i="2"/>
  <c r="E2008" i="6"/>
  <c r="F2007" i="2"/>
  <c r="E2009" i="6"/>
  <c r="F2008" i="2"/>
  <c r="E2010" i="6"/>
  <c r="F2009" i="2" s="1"/>
  <c r="E2011" i="6"/>
  <c r="F2010" i="2" s="1"/>
  <c r="E2012" i="6"/>
  <c r="F2011" i="2"/>
  <c r="E2013" i="6"/>
  <c r="F2012" i="2"/>
  <c r="E2014" i="6"/>
  <c r="F2013" i="2"/>
  <c r="E2015" i="6"/>
  <c r="F2014" i="2"/>
  <c r="E2016" i="6"/>
  <c r="F2015" i="2"/>
  <c r="E2017" i="6"/>
  <c r="F2016" i="2"/>
  <c r="E2018" i="6"/>
  <c r="E2019" i="6"/>
  <c r="F2018" i="2" s="1"/>
  <c r="E2020" i="6"/>
  <c r="F2019" i="2"/>
  <c r="E2021" i="6"/>
  <c r="F2020" i="2"/>
  <c r="E2022" i="6"/>
  <c r="F2021" i="2"/>
  <c r="E2023" i="6"/>
  <c r="F2022" i="2"/>
  <c r="E2024" i="6"/>
  <c r="F2023" i="2"/>
  <c r="E2025" i="6"/>
  <c r="F2024" i="2"/>
  <c r="E2026" i="6"/>
  <c r="F2025" i="2" s="1"/>
  <c r="E2027" i="6"/>
  <c r="F2026" i="2" s="1"/>
  <c r="E2028" i="6"/>
  <c r="F2027" i="2"/>
  <c r="E2029" i="6"/>
  <c r="F2028" i="2"/>
  <c r="E2030" i="6"/>
  <c r="F2029" i="2"/>
  <c r="E2031" i="6"/>
  <c r="F2030" i="2"/>
  <c r="E2032" i="6"/>
  <c r="F2031" i="2"/>
  <c r="E2033" i="6"/>
  <c r="F2032" i="2"/>
  <c r="E2034" i="6"/>
  <c r="F2033" i="2" s="1"/>
  <c r="E2035" i="6"/>
  <c r="F2034" i="2" s="1"/>
  <c r="E2036" i="6"/>
  <c r="F2035" i="2"/>
  <c r="E2037" i="6"/>
  <c r="F2036" i="2"/>
  <c r="E2038" i="6"/>
  <c r="F2037" i="2"/>
  <c r="E2039" i="6"/>
  <c r="F2038" i="2"/>
  <c r="E2040" i="6"/>
  <c r="F2039" i="2"/>
  <c r="E2041" i="6"/>
  <c r="F2040" i="2"/>
  <c r="E2042" i="6"/>
  <c r="F2041" i="2" s="1"/>
  <c r="E2043" i="6"/>
  <c r="F2042" i="2" s="1"/>
  <c r="E2044" i="6"/>
  <c r="F2043" i="2" s="1"/>
  <c r="E2045" i="6"/>
  <c r="F2044" i="2" s="1"/>
  <c r="E2046" i="6"/>
  <c r="F2045" i="2"/>
  <c r="E2047" i="6"/>
  <c r="F2046" i="2" s="1"/>
  <c r="E2048" i="6"/>
  <c r="F2047" i="2"/>
  <c r="E2049" i="6"/>
  <c r="F2048" i="2"/>
  <c r="E2050" i="6"/>
  <c r="F2049" i="2"/>
  <c r="E2051" i="6"/>
  <c r="F2050" i="2" s="1"/>
  <c r="E2052" i="6"/>
  <c r="F2051" i="2"/>
  <c r="E2053" i="6"/>
  <c r="F2052" i="2"/>
  <c r="E2054" i="6"/>
  <c r="F2053" i="2"/>
  <c r="E2055" i="6"/>
  <c r="F2054" i="2" s="1"/>
  <c r="E2056" i="6"/>
  <c r="F2055" i="2"/>
  <c r="E2057" i="6"/>
  <c r="F2056" i="2" s="1"/>
  <c r="E2058" i="6"/>
  <c r="F2057" i="2" s="1"/>
  <c r="E2059" i="6"/>
  <c r="F2058" i="2" s="1"/>
  <c r="E2060" i="6"/>
  <c r="F2059" i="2" s="1"/>
  <c r="E2061" i="6"/>
  <c r="F2060" i="2" s="1"/>
  <c r="E2062" i="6"/>
  <c r="F2061" i="2"/>
  <c r="E2063" i="6"/>
  <c r="F2062" i="2" s="1"/>
  <c r="E2064" i="6"/>
  <c r="F2063" i="2"/>
  <c r="E2065" i="6"/>
  <c r="F2064" i="2"/>
  <c r="E2066" i="6"/>
  <c r="F2065" i="2" s="1"/>
  <c r="E2067" i="6"/>
  <c r="F2066" i="2" s="1"/>
  <c r="E2068" i="6"/>
  <c r="F2067" i="2"/>
  <c r="E2069" i="6"/>
  <c r="F2068" i="2"/>
  <c r="E2070" i="6"/>
  <c r="F2069" i="2"/>
  <c r="E2071" i="6"/>
  <c r="F2070" i="2" s="1"/>
  <c r="E2072" i="6"/>
  <c r="F2071" i="2"/>
  <c r="E2073" i="6"/>
  <c r="F2072" i="2"/>
  <c r="E2074" i="6"/>
  <c r="F2073" i="2"/>
  <c r="E2075" i="6"/>
  <c r="F2074" i="2" s="1"/>
  <c r="E2076" i="6"/>
  <c r="F2075" i="2" s="1"/>
  <c r="E2077" i="6"/>
  <c r="F2076" i="2" s="1"/>
  <c r="E2078" i="6"/>
  <c r="F2077" i="2"/>
  <c r="E2079" i="6"/>
  <c r="F2078" i="2" s="1"/>
  <c r="E2080" i="6"/>
  <c r="F2079" i="2"/>
  <c r="E2081" i="6"/>
  <c r="F2080" i="2"/>
  <c r="E2082" i="6"/>
  <c r="F2081" i="2"/>
  <c r="E2083" i="6"/>
  <c r="F2082" i="2" s="1"/>
  <c r="E2084" i="6"/>
  <c r="F2083" i="2" s="1"/>
  <c r="E2085" i="6"/>
  <c r="F2084" i="2" s="1"/>
  <c r="E2086" i="6"/>
  <c r="F2085" i="2"/>
  <c r="E2087" i="6"/>
  <c r="F2086" i="2"/>
  <c r="E2088" i="6"/>
  <c r="F2087" i="2"/>
  <c r="E2089" i="6"/>
  <c r="F2088" i="2"/>
  <c r="E2090" i="6"/>
  <c r="F2089" i="2" s="1"/>
  <c r="E2091" i="6"/>
  <c r="F2090" i="2" s="1"/>
  <c r="E2092" i="6"/>
  <c r="F2091" i="2"/>
  <c r="E2093" i="6"/>
  <c r="F2092" i="2" s="1"/>
  <c r="E2094" i="6"/>
  <c r="F2093" i="2"/>
  <c r="E2095" i="6"/>
  <c r="F2094" i="2"/>
  <c r="E2096" i="6"/>
  <c r="F2095" i="2"/>
  <c r="E2097" i="6"/>
  <c r="F2096" i="2" s="1"/>
  <c r="E2098" i="6"/>
  <c r="F2097" i="2" s="1"/>
  <c r="E2099" i="6"/>
  <c r="F2098" i="2" s="1"/>
  <c r="E2100" i="6"/>
  <c r="F2099" i="2" s="1"/>
  <c r="E2101" i="6"/>
  <c r="F2100" i="2" s="1"/>
  <c r="E2102" i="6"/>
  <c r="F2101" i="2"/>
  <c r="E2103" i="6"/>
  <c r="F2102" i="2" s="1"/>
  <c r="E2104" i="6"/>
  <c r="F2103" i="2"/>
  <c r="E2105" i="6"/>
  <c r="F2104" i="2" s="1"/>
  <c r="E2106" i="6"/>
  <c r="F2105" i="2" s="1"/>
  <c r="E2107" i="6"/>
  <c r="F2106" i="2" s="1"/>
  <c r="E2108" i="6"/>
  <c r="F2107" i="2" s="1"/>
  <c r="E2109" i="6"/>
  <c r="F2108" i="2" s="1"/>
  <c r="E2110" i="6"/>
  <c r="F2109" i="2"/>
  <c r="E2111" i="6"/>
  <c r="F2110" i="2"/>
  <c r="E2112" i="6"/>
  <c r="F2111" i="2"/>
  <c r="E2113" i="6"/>
  <c r="F2112" i="2"/>
  <c r="E2114" i="6"/>
  <c r="F2113" i="2"/>
  <c r="E2115" i="6"/>
  <c r="F2114" i="2" s="1"/>
  <c r="E2116" i="6"/>
  <c r="F2115" i="2" s="1"/>
  <c r="E2117" i="6"/>
  <c r="F2116" i="2" s="1"/>
  <c r="E2118" i="6"/>
  <c r="F2117" i="2"/>
  <c r="E2119" i="6"/>
  <c r="F2118" i="2" s="1"/>
  <c r="E2120" i="6"/>
  <c r="F2119" i="2"/>
  <c r="E2121" i="6"/>
  <c r="F2120" i="2"/>
  <c r="E2122" i="6"/>
  <c r="F2121" i="2" s="1"/>
  <c r="E2123" i="6"/>
  <c r="F2122" i="2" s="1"/>
  <c r="E2124" i="6"/>
  <c r="F2123" i="2" s="1"/>
  <c r="E2125" i="6"/>
  <c r="F2124" i="2" s="1"/>
  <c r="E2126" i="6"/>
  <c r="F2125" i="2"/>
  <c r="E2127" i="6"/>
  <c r="F2126" i="2"/>
  <c r="E2128" i="6"/>
  <c r="F2127" i="2"/>
  <c r="E2129" i="6"/>
  <c r="F2128" i="2"/>
  <c r="E2130" i="6"/>
  <c r="F2129" i="2"/>
  <c r="E2131" i="6"/>
  <c r="F2130" i="2" s="1"/>
  <c r="E2132" i="6"/>
  <c r="F2131" i="2" s="1"/>
  <c r="E2133" i="6"/>
  <c r="F2132" i="2" s="1"/>
  <c r="E2134" i="6"/>
  <c r="F2133" i="2"/>
  <c r="E2135" i="6"/>
  <c r="F2134" i="2"/>
  <c r="E2136" i="6"/>
  <c r="F2135" i="2"/>
  <c r="E2137" i="6"/>
  <c r="F2136" i="2"/>
  <c r="E2138" i="6"/>
  <c r="F2137" i="2" s="1"/>
  <c r="E2139" i="6"/>
  <c r="F2138" i="2" s="1"/>
  <c r="E2140" i="6"/>
  <c r="F2139" i="2" s="1"/>
  <c r="E2141" i="6"/>
  <c r="F2140" i="2" s="1"/>
  <c r="E2142" i="6"/>
  <c r="F2141" i="2"/>
  <c r="E2143" i="6"/>
  <c r="F2142" i="2" s="1"/>
  <c r="E2144" i="6"/>
  <c r="F2143" i="2"/>
  <c r="E31" i="1"/>
  <c r="F25" i="1"/>
  <c r="K27" i="1"/>
  <c r="E47" i="1"/>
  <c r="K28" i="1"/>
  <c r="F26" i="1"/>
  <c r="K29" i="1"/>
  <c r="F27" i="1"/>
  <c r="K30" i="1"/>
  <c r="F28" i="1"/>
  <c r="K31" i="1"/>
  <c r="F29" i="1"/>
  <c r="K32" i="1"/>
  <c r="F30" i="1"/>
  <c r="K33" i="1"/>
  <c r="F31" i="1"/>
  <c r="K34" i="1"/>
  <c r="F32" i="1"/>
  <c r="K35" i="1"/>
  <c r="F33" i="1"/>
  <c r="K36" i="1"/>
  <c r="F34" i="1"/>
  <c r="K37" i="1"/>
  <c r="F35" i="1"/>
  <c r="K38" i="1"/>
  <c r="F36" i="1"/>
  <c r="E25" i="1"/>
  <c r="E26" i="1"/>
  <c r="E27" i="1"/>
  <c r="E28" i="1"/>
  <c r="E29" i="1"/>
  <c r="E30" i="1"/>
  <c r="E32" i="1"/>
  <c r="E33" i="1"/>
  <c r="E34" i="1"/>
  <c r="E35" i="1"/>
  <c r="E36" i="1"/>
  <c r="E41" i="1"/>
  <c r="F1851" i="6"/>
  <c r="F1852" i="6"/>
  <c r="F1853" i="6"/>
  <c r="F1854" i="6"/>
  <c r="F1855" i="6"/>
  <c r="F1856" i="6"/>
  <c r="F1849" i="6"/>
  <c r="F1848" i="6"/>
  <c r="F1847" i="6"/>
  <c r="F1846" i="6"/>
  <c r="F1845" i="6"/>
  <c r="F5" i="1"/>
  <c r="L27" i="1"/>
  <c r="L28" i="1"/>
  <c r="L29" i="1"/>
  <c r="L30" i="1"/>
  <c r="L31" i="1"/>
  <c r="L32" i="1"/>
  <c r="L33" i="1"/>
  <c r="L34" i="1"/>
  <c r="L35" i="1"/>
  <c r="L36" i="1"/>
  <c r="L37" i="1"/>
  <c r="L38" i="1"/>
  <c r="J39" i="1"/>
  <c r="J19" i="1"/>
  <c r="D1856" i="2"/>
  <c r="D1857" i="2"/>
  <c r="D1869" i="2" s="1"/>
  <c r="D1858" i="2"/>
  <c r="D1859" i="2"/>
  <c r="D1860" i="2"/>
  <c r="D1861" i="2"/>
  <c r="D1862" i="2"/>
  <c r="D1874" i="2" s="1"/>
  <c r="D1886" i="2" s="1"/>
  <c r="D1898" i="2" s="1"/>
  <c r="D1910" i="2" s="1"/>
  <c r="D1922" i="2" s="1"/>
  <c r="D1934" i="2" s="1"/>
  <c r="D1946" i="2" s="1"/>
  <c r="D1958" i="2" s="1"/>
  <c r="D1970" i="2" s="1"/>
  <c r="D1982" i="2" s="1"/>
  <c r="D1994" i="2" s="1"/>
  <c r="D2006" i="2" s="1"/>
  <c r="D2018" i="2" s="1"/>
  <c r="D2030" i="2" s="1"/>
  <c r="D2042" i="2" s="1"/>
  <c r="D2054" i="2" s="1"/>
  <c r="D2066" i="2" s="1"/>
  <c r="D2078" i="2" s="1"/>
  <c r="D2090" i="2" s="1"/>
  <c r="D2102" i="2" s="1"/>
  <c r="D2114" i="2" s="1"/>
  <c r="D2126" i="2" s="1"/>
  <c r="D2138" i="2" s="1"/>
  <c r="D1863" i="2"/>
  <c r="D1875" i="2" s="1"/>
  <c r="D1887" i="2" s="1"/>
  <c r="D1899" i="2" s="1"/>
  <c r="D1911" i="2" s="1"/>
  <c r="D1923" i="2" s="1"/>
  <c r="D1935" i="2" s="1"/>
  <c r="D1947" i="2" s="1"/>
  <c r="D1959" i="2" s="1"/>
  <c r="D1971" i="2" s="1"/>
  <c r="D1983" i="2" s="1"/>
  <c r="D1995" i="2" s="1"/>
  <c r="D2007" i="2" s="1"/>
  <c r="D2019" i="2" s="1"/>
  <c r="D2031" i="2" s="1"/>
  <c r="D2043" i="2" s="1"/>
  <c r="D2055" i="2" s="1"/>
  <c r="D2067" i="2" s="1"/>
  <c r="D2079" i="2" s="1"/>
  <c r="D2091" i="2" s="1"/>
  <c r="D2103" i="2" s="1"/>
  <c r="D2115" i="2" s="1"/>
  <c r="D2127" i="2" s="1"/>
  <c r="D2139" i="2" s="1"/>
  <c r="D1864" i="2"/>
  <c r="D1876" i="2" s="1"/>
  <c r="D1865" i="2"/>
  <c r="D1877" i="2" s="1"/>
  <c r="D1889" i="2" s="1"/>
  <c r="D1901" i="2" s="1"/>
  <c r="D1913" i="2" s="1"/>
  <c r="D1925" i="2" s="1"/>
  <c r="D1937" i="2" s="1"/>
  <c r="D1949" i="2" s="1"/>
  <c r="D1961" i="2" s="1"/>
  <c r="D1973" i="2" s="1"/>
  <c r="D1985" i="2" s="1"/>
  <c r="D1997" i="2" s="1"/>
  <c r="D2009" i="2" s="1"/>
  <c r="D2021" i="2" s="1"/>
  <c r="D2033" i="2" s="1"/>
  <c r="D2045" i="2" s="1"/>
  <c r="D2057" i="2" s="1"/>
  <c r="D2069" i="2" s="1"/>
  <c r="D2081" i="2" s="1"/>
  <c r="D2093" i="2" s="1"/>
  <c r="D2105" i="2" s="1"/>
  <c r="D2117" i="2" s="1"/>
  <c r="D2129" i="2" s="1"/>
  <c r="D2141" i="2" s="1"/>
  <c r="D1866" i="2"/>
  <c r="D1867" i="2"/>
  <c r="D1879" i="2" s="1"/>
  <c r="D1891" i="2" s="1"/>
  <c r="D1903" i="2" s="1"/>
  <c r="D1915" i="2" s="1"/>
  <c r="D1927" i="2" s="1"/>
  <c r="D1939" i="2" s="1"/>
  <c r="D1951" i="2" s="1"/>
  <c r="D1963" i="2" s="1"/>
  <c r="D1975" i="2" s="1"/>
  <c r="D1987" i="2" s="1"/>
  <c r="D1999" i="2" s="1"/>
  <c r="D2011" i="2" s="1"/>
  <c r="D2023" i="2" s="1"/>
  <c r="D2035" i="2" s="1"/>
  <c r="D2047" i="2" s="1"/>
  <c r="D2059" i="2" s="1"/>
  <c r="D2071" i="2" s="1"/>
  <c r="D2083" i="2" s="1"/>
  <c r="D2095" i="2" s="1"/>
  <c r="D2107" i="2" s="1"/>
  <c r="D2119" i="2" s="1"/>
  <c r="D2131" i="2" s="1"/>
  <c r="D2143" i="2" s="1"/>
  <c r="D1868" i="2"/>
  <c r="D1880" i="2" s="1"/>
  <c r="D1892" i="2" s="1"/>
  <c r="D1904" i="2" s="1"/>
  <c r="D1916" i="2" s="1"/>
  <c r="D1928" i="2" s="1"/>
  <c r="D1940" i="2" s="1"/>
  <c r="D1952" i="2" s="1"/>
  <c r="D1964" i="2" s="1"/>
  <c r="D1976" i="2" s="1"/>
  <c r="D1988" i="2" s="1"/>
  <c r="D2000" i="2" s="1"/>
  <c r="D2012" i="2" s="1"/>
  <c r="D2024" i="2" s="1"/>
  <c r="D2036" i="2" s="1"/>
  <c r="D2048" i="2" s="1"/>
  <c r="D2060" i="2" s="1"/>
  <c r="D2072" i="2" s="1"/>
  <c r="D2084" i="2" s="1"/>
  <c r="D2096" i="2" s="1"/>
  <c r="D2108" i="2" s="1"/>
  <c r="D2120" i="2" s="1"/>
  <c r="D2132" i="2" s="1"/>
  <c r="D1870" i="2"/>
  <c r="D1882" i="2" s="1"/>
  <c r="D1894" i="2" s="1"/>
  <c r="D1906" i="2" s="1"/>
  <c r="D1918" i="2" s="1"/>
  <c r="D1930" i="2" s="1"/>
  <c r="D1942" i="2" s="1"/>
  <c r="D1954" i="2" s="1"/>
  <c r="D1966" i="2" s="1"/>
  <c r="D1978" i="2" s="1"/>
  <c r="D1990" i="2" s="1"/>
  <c r="D2002" i="2" s="1"/>
  <c r="D2014" i="2" s="1"/>
  <c r="D2026" i="2" s="1"/>
  <c r="D2038" i="2" s="1"/>
  <c r="D2050" i="2" s="1"/>
  <c r="D2062" i="2" s="1"/>
  <c r="D2074" i="2" s="1"/>
  <c r="D1871" i="2"/>
  <c r="D1872" i="2"/>
  <c r="D1873" i="2"/>
  <c r="D1885" i="2" s="1"/>
  <c r="D1897" i="2" s="1"/>
  <c r="D1909" i="2" s="1"/>
  <c r="D1921" i="2" s="1"/>
  <c r="D1933" i="2" s="1"/>
  <c r="D1945" i="2" s="1"/>
  <c r="D1957" i="2" s="1"/>
  <c r="D1969" i="2" s="1"/>
  <c r="D1981" i="2" s="1"/>
  <c r="D1993" i="2" s="1"/>
  <c r="D2005" i="2" s="1"/>
  <c r="D2017" i="2" s="1"/>
  <c r="D2029" i="2" s="1"/>
  <c r="D2041" i="2" s="1"/>
  <c r="D2053" i="2" s="1"/>
  <c r="D2065" i="2" s="1"/>
  <c r="D2077" i="2" s="1"/>
  <c r="D2089" i="2" s="1"/>
  <c r="D2101" i="2" s="1"/>
  <c r="D2113" i="2" s="1"/>
  <c r="D2125" i="2" s="1"/>
  <c r="D2137" i="2" s="1"/>
  <c r="D1878" i="2"/>
  <c r="D1890" i="2" s="1"/>
  <c r="D1902" i="2" s="1"/>
  <c r="D1914" i="2" s="1"/>
  <c r="D1926" i="2" s="1"/>
  <c r="D1938" i="2" s="1"/>
  <c r="D1950" i="2" s="1"/>
  <c r="D1962" i="2" s="1"/>
  <c r="D1974" i="2" s="1"/>
  <c r="D1986" i="2" s="1"/>
  <c r="D1998" i="2" s="1"/>
  <c r="D2010" i="2" s="1"/>
  <c r="D2022" i="2" s="1"/>
  <c r="D2034" i="2" s="1"/>
  <c r="D2046" i="2" s="1"/>
  <c r="D2058" i="2" s="1"/>
  <c r="D2070" i="2" s="1"/>
  <c r="D2082" i="2" s="1"/>
  <c r="D2094" i="2" s="1"/>
  <c r="D2106" i="2" s="1"/>
  <c r="D2118" i="2" s="1"/>
  <c r="D2130" i="2" s="1"/>
  <c r="D2142" i="2" s="1"/>
  <c r="D1881" i="2"/>
  <c r="D1893" i="2" s="1"/>
  <c r="D1905" i="2" s="1"/>
  <c r="D1917" i="2" s="1"/>
  <c r="D1929" i="2" s="1"/>
  <c r="D1941" i="2" s="1"/>
  <c r="D1953" i="2" s="1"/>
  <c r="D1965" i="2" s="1"/>
  <c r="D1977" i="2" s="1"/>
  <c r="D1989" i="2" s="1"/>
  <c r="D2001" i="2" s="1"/>
  <c r="D2013" i="2" s="1"/>
  <c r="D2025" i="2" s="1"/>
  <c r="D2037" i="2" s="1"/>
  <c r="D2049" i="2" s="1"/>
  <c r="D2061" i="2" s="1"/>
  <c r="D2073" i="2" s="1"/>
  <c r="D2085" i="2" s="1"/>
  <c r="D2097" i="2" s="1"/>
  <c r="D2109" i="2" s="1"/>
  <c r="D2121" i="2" s="1"/>
  <c r="D2133" i="2" s="1"/>
  <c r="D1883" i="2"/>
  <c r="D1895" i="2" s="1"/>
  <c r="D1907" i="2" s="1"/>
  <c r="D1919" i="2" s="1"/>
  <c r="D1931" i="2" s="1"/>
  <c r="D1943" i="2" s="1"/>
  <c r="D1955" i="2" s="1"/>
  <c r="D1967" i="2" s="1"/>
  <c r="D1979" i="2" s="1"/>
  <c r="D1991" i="2" s="1"/>
  <c r="D2003" i="2" s="1"/>
  <c r="D2015" i="2" s="1"/>
  <c r="D2027" i="2" s="1"/>
  <c r="D2039" i="2" s="1"/>
  <c r="D2051" i="2" s="1"/>
  <c r="D2063" i="2" s="1"/>
  <c r="D2075" i="2" s="1"/>
  <c r="D2087" i="2" s="1"/>
  <c r="D2099" i="2" s="1"/>
  <c r="D2111" i="2" s="1"/>
  <c r="D2123" i="2" s="1"/>
  <c r="D2135" i="2" s="1"/>
  <c r="D1884" i="2"/>
  <c r="D1896" i="2" s="1"/>
  <c r="D1908" i="2" s="1"/>
  <c r="D1888" i="2"/>
  <c r="D1900" i="2" s="1"/>
  <c r="D1912" i="2" s="1"/>
  <c r="D1924" i="2" s="1"/>
  <c r="D1936" i="2" s="1"/>
  <c r="D1948" i="2" s="1"/>
  <c r="D1960" i="2" s="1"/>
  <c r="D1972" i="2" s="1"/>
  <c r="D1984" i="2" s="1"/>
  <c r="D1996" i="2" s="1"/>
  <c r="D2008" i="2" s="1"/>
  <c r="D2020" i="2" s="1"/>
  <c r="D2032" i="2" s="1"/>
  <c r="D2044" i="2" s="1"/>
  <c r="D2056" i="2" s="1"/>
  <c r="D2068" i="2" s="1"/>
  <c r="D2080" i="2" s="1"/>
  <c r="D2092" i="2" s="1"/>
  <c r="D2104" i="2" s="1"/>
  <c r="D2116" i="2" s="1"/>
  <c r="D2128" i="2" s="1"/>
  <c r="D2140" i="2" s="1"/>
  <c r="D1920" i="2"/>
  <c r="D1932" i="2" s="1"/>
  <c r="D1944" i="2" s="1"/>
  <c r="D1956" i="2" s="1"/>
  <c r="D1968" i="2"/>
  <c r="D1980" i="2" s="1"/>
  <c r="D1992" i="2" s="1"/>
  <c r="D2004" i="2" s="1"/>
  <c r="D2016" i="2" s="1"/>
  <c r="D2028" i="2" s="1"/>
  <c r="D2040" i="2" s="1"/>
  <c r="D2052" i="2" s="1"/>
  <c r="D2064" i="2" s="1"/>
  <c r="D2076" i="2" s="1"/>
  <c r="D2088" i="2" s="1"/>
  <c r="D2100" i="2" s="1"/>
  <c r="D2112" i="2" s="1"/>
  <c r="D2124" i="2" s="1"/>
  <c r="D2136" i="2" s="1"/>
  <c r="D2086" i="2"/>
  <c r="D2098" i="2" s="1"/>
  <c r="D2110" i="2" s="1"/>
  <c r="D2122" i="2" s="1"/>
  <c r="D2134" i="2" s="1"/>
  <c r="D1857" i="6"/>
  <c r="D1869" i="6" s="1"/>
  <c r="F1857" i="6"/>
  <c r="D1858" i="6"/>
  <c r="D1870" i="6" s="1"/>
  <c r="D1859" i="6"/>
  <c r="D1860" i="6"/>
  <c r="D1872" i="6" s="1"/>
  <c r="D1884" i="6" s="1"/>
  <c r="F1860" i="6"/>
  <c r="D1861" i="6"/>
  <c r="D1862" i="6"/>
  <c r="F1862" i="6"/>
  <c r="D1863" i="6"/>
  <c r="D1864" i="6"/>
  <c r="F1864" i="6"/>
  <c r="D1865" i="6"/>
  <c r="D1877" i="6" s="1"/>
  <c r="D1866" i="6"/>
  <c r="D1867" i="6"/>
  <c r="D1879" i="6" s="1"/>
  <c r="D1891" i="6" s="1"/>
  <c r="D1903" i="6" s="1"/>
  <c r="D1915" i="6" s="1"/>
  <c r="D1927" i="6" s="1"/>
  <c r="D1939" i="6" s="1"/>
  <c r="D1951" i="6" s="1"/>
  <c r="D1963" i="6" s="1"/>
  <c r="D1975" i="6" s="1"/>
  <c r="D1987" i="6" s="1"/>
  <c r="D1999" i="6" s="1"/>
  <c r="D2011" i="6" s="1"/>
  <c r="D2023" i="6" s="1"/>
  <c r="D2035" i="6" s="1"/>
  <c r="D2047" i="6" s="1"/>
  <c r="D2059" i="6" s="1"/>
  <c r="D2071" i="6" s="1"/>
  <c r="D2083" i="6" s="1"/>
  <c r="D2095" i="6" s="1"/>
  <c r="D2107" i="6" s="1"/>
  <c r="D2119" i="6" s="1"/>
  <c r="D2131" i="6" s="1"/>
  <c r="D2143" i="6" s="1"/>
  <c r="D1868" i="6"/>
  <c r="D1871" i="6"/>
  <c r="D1883" i="6" s="1"/>
  <c r="D1895" i="6" s="1"/>
  <c r="D1907" i="6" s="1"/>
  <c r="D1919" i="6" s="1"/>
  <c r="D1931" i="6" s="1"/>
  <c r="D1943" i="6" s="1"/>
  <c r="D1955" i="6" s="1"/>
  <c r="D1967" i="6" s="1"/>
  <c r="D1979" i="6" s="1"/>
  <c r="D1991" i="6" s="1"/>
  <c r="D2003" i="6" s="1"/>
  <c r="D2015" i="6" s="1"/>
  <c r="D2027" i="6" s="1"/>
  <c r="D2039" i="6" s="1"/>
  <c r="D2051" i="6" s="1"/>
  <c r="D2063" i="6" s="1"/>
  <c r="D2075" i="6" s="1"/>
  <c r="D2087" i="6" s="1"/>
  <c r="D2099" i="6" s="1"/>
  <c r="D2111" i="6" s="1"/>
  <c r="D2123" i="6" s="1"/>
  <c r="D2135" i="6" s="1"/>
  <c r="D1873" i="6"/>
  <c r="D1885" i="6" s="1"/>
  <c r="D1897" i="6" s="1"/>
  <c r="D1874" i="6"/>
  <c r="D1875" i="6"/>
  <c r="D1887" i="6" s="1"/>
  <c r="D1899" i="6" s="1"/>
  <c r="D1911" i="6" s="1"/>
  <c r="D1923" i="6" s="1"/>
  <c r="D1935" i="6" s="1"/>
  <c r="D1947" i="6" s="1"/>
  <c r="D1959" i="6" s="1"/>
  <c r="D1971" i="6" s="1"/>
  <c r="D1983" i="6" s="1"/>
  <c r="D1995" i="6" s="1"/>
  <c r="D2007" i="6" s="1"/>
  <c r="D2019" i="6" s="1"/>
  <c r="D2031" i="6" s="1"/>
  <c r="D2043" i="6" s="1"/>
  <c r="D2055" i="6" s="1"/>
  <c r="D2067" i="6" s="1"/>
  <c r="D2079" i="6" s="1"/>
  <c r="D2091" i="6" s="1"/>
  <c r="D2103" i="6" s="1"/>
  <c r="D2115" i="6" s="1"/>
  <c r="D2127" i="6" s="1"/>
  <c r="D2139" i="6" s="1"/>
  <c r="D1876" i="6"/>
  <c r="D1878" i="6"/>
  <c r="D1881" i="6"/>
  <c r="D1893" i="6" s="1"/>
  <c r="D1886" i="6"/>
  <c r="D1898" i="6" s="1"/>
  <c r="D1910" i="6" s="1"/>
  <c r="F1910" i="6" s="1"/>
  <c r="D1889" i="6"/>
  <c r="D1901" i="6" s="1"/>
  <c r="D1913" i="6" s="1"/>
  <c r="D1925" i="6" s="1"/>
  <c r="D1937" i="6" s="1"/>
  <c r="D1949" i="6" s="1"/>
  <c r="D1961" i="6" s="1"/>
  <c r="D1973" i="6" s="1"/>
  <c r="D1985" i="6" s="1"/>
  <c r="D1997" i="6" s="1"/>
  <c r="D2009" i="6" s="1"/>
  <c r="D2021" i="6" s="1"/>
  <c r="D2033" i="6" s="1"/>
  <c r="D2045" i="6" s="1"/>
  <c r="D2057" i="6" s="1"/>
  <c r="D2069" i="6" s="1"/>
  <c r="D1890" i="6"/>
  <c r="D1902" i="6"/>
  <c r="D1914" i="6" s="1"/>
  <c r="D1926" i="6" s="1"/>
  <c r="F1902" i="6"/>
  <c r="D1905" i="6"/>
  <c r="D1917" i="6" s="1"/>
  <c r="D1909" i="6"/>
  <c r="D1921" i="6" s="1"/>
  <c r="D1933" i="6" s="1"/>
  <c r="D1945" i="6" s="1"/>
  <c r="D1929" i="6"/>
  <c r="D1941" i="6" s="1"/>
  <c r="D1953" i="6" s="1"/>
  <c r="D1965" i="6" s="1"/>
  <c r="D1977" i="6" s="1"/>
  <c r="D1989" i="6" s="1"/>
  <c r="D2001" i="6" s="1"/>
  <c r="D2013" i="6" s="1"/>
  <c r="D2025" i="6" s="1"/>
  <c r="D2037" i="6" s="1"/>
  <c r="D2049" i="6" s="1"/>
  <c r="D2061" i="6" s="1"/>
  <c r="D2073" i="6" s="1"/>
  <c r="D2085" i="6" s="1"/>
  <c r="D2097" i="6" s="1"/>
  <c r="D2109" i="6" s="1"/>
  <c r="D2121" i="6" s="1"/>
  <c r="D2133" i="6" s="1"/>
  <c r="D1957" i="6"/>
  <c r="D1969" i="6" s="1"/>
  <c r="D1981" i="6" s="1"/>
  <c r="D1993" i="6"/>
  <c r="D2005" i="6" s="1"/>
  <c r="D2017" i="6" s="1"/>
  <c r="D2029" i="6" s="1"/>
  <c r="D2041" i="6" s="1"/>
  <c r="D2053" i="6" s="1"/>
  <c r="D2065" i="6" s="1"/>
  <c r="D2077" i="6" s="1"/>
  <c r="D2089" i="6" s="1"/>
  <c r="D2101" i="6" s="1"/>
  <c r="D2113" i="6" s="1"/>
  <c r="D2125" i="6" s="1"/>
  <c r="D2137" i="6" s="1"/>
  <c r="R4" i="1"/>
  <c r="R5" i="1"/>
  <c r="R6" i="1"/>
  <c r="R7" i="1"/>
  <c r="R8" i="1"/>
  <c r="R9" i="1"/>
  <c r="R10" i="1"/>
  <c r="R11" i="1"/>
  <c r="R12" i="1"/>
  <c r="R13" i="1"/>
  <c r="R14" i="1"/>
  <c r="R15" i="1"/>
  <c r="C1868" i="6"/>
  <c r="C1880" i="6" s="1"/>
  <c r="C1892" i="6"/>
  <c r="C1904" i="6" s="1"/>
  <c r="C1916" i="6" s="1"/>
  <c r="C1928" i="6" s="1"/>
  <c r="C1940" i="6"/>
  <c r="C1952" i="6" s="1"/>
  <c r="C1964" i="6" s="1"/>
  <c r="C1976" i="6" s="1"/>
  <c r="C1988" i="6" s="1"/>
  <c r="C2000" i="6" s="1"/>
  <c r="C2012" i="6" s="1"/>
  <c r="C2024" i="6" s="1"/>
  <c r="C2036" i="6" s="1"/>
  <c r="C2048" i="6" s="1"/>
  <c r="C2060" i="6" s="1"/>
  <c r="C2072" i="6" s="1"/>
  <c r="C2084" i="6" s="1"/>
  <c r="C2096" i="6" s="1"/>
  <c r="C2108" i="6" s="1"/>
  <c r="C2120" i="6" s="1"/>
  <c r="C2132" i="6" s="1"/>
  <c r="C2144" i="6" s="1"/>
  <c r="B745" i="6"/>
  <c r="B1110" i="6"/>
  <c r="B1475" i="6"/>
  <c r="B1840" i="6"/>
  <c r="B1856" i="6" s="1"/>
  <c r="B1868" i="6" s="1"/>
  <c r="B1880" i="6" s="1"/>
  <c r="B1892" i="6" s="1"/>
  <c r="B1904" i="6" s="1"/>
  <c r="B1916" i="6" s="1"/>
  <c r="B1928" i="6" s="1"/>
  <c r="B1940" i="6" s="1"/>
  <c r="B1952" i="6" s="1"/>
  <c r="B1964" i="6" s="1"/>
  <c r="B1976" i="6" s="1"/>
  <c r="B1988" i="6" s="1"/>
  <c r="B2000" i="6" s="1"/>
  <c r="B2012" i="6" s="1"/>
  <c r="B2024" i="6" s="1"/>
  <c r="B2036" i="6" s="1"/>
  <c r="B2048" i="6" s="1"/>
  <c r="B2060" i="6" s="1"/>
  <c r="B2072" i="6" s="1"/>
  <c r="B2084" i="6" s="1"/>
  <c r="B2096" i="6" s="1"/>
  <c r="B2108" i="6" s="1"/>
  <c r="B2120" i="6" s="1"/>
  <c r="B2132" i="6" s="1"/>
  <c r="B2144" i="6" s="1"/>
  <c r="C1867" i="6"/>
  <c r="C1879" i="6"/>
  <c r="C1891" i="6"/>
  <c r="C1903" i="6" s="1"/>
  <c r="C1915" i="6" s="1"/>
  <c r="C1927" i="6" s="1"/>
  <c r="C1939" i="6" s="1"/>
  <c r="C1951" i="6" s="1"/>
  <c r="C1963" i="6" s="1"/>
  <c r="C1975" i="6" s="1"/>
  <c r="C1987" i="6" s="1"/>
  <c r="C1999" i="6" s="1"/>
  <c r="C2011" i="6" s="1"/>
  <c r="C2023" i="6" s="1"/>
  <c r="C2035" i="6" s="1"/>
  <c r="C2047" i="6" s="1"/>
  <c r="C2059" i="6" s="1"/>
  <c r="C2071" i="6" s="1"/>
  <c r="C2083" i="6" s="1"/>
  <c r="C2095" i="6" s="1"/>
  <c r="C2107" i="6" s="1"/>
  <c r="C2119" i="6" s="1"/>
  <c r="C2131" i="6" s="1"/>
  <c r="C2143" i="6" s="1"/>
  <c r="B714" i="6"/>
  <c r="B1079" i="6"/>
  <c r="B1444" i="6"/>
  <c r="B1809" i="6" s="1"/>
  <c r="B1855" i="6" s="1"/>
  <c r="B1867" i="6" s="1"/>
  <c r="B1879" i="6" s="1"/>
  <c r="B1891" i="6" s="1"/>
  <c r="B1903" i="6" s="1"/>
  <c r="B1915" i="6" s="1"/>
  <c r="B1927" i="6" s="1"/>
  <c r="B1939" i="6" s="1"/>
  <c r="B1951" i="6" s="1"/>
  <c r="B1963" i="6" s="1"/>
  <c r="B1975" i="6" s="1"/>
  <c r="B1987" i="6" s="1"/>
  <c r="B1999" i="6" s="1"/>
  <c r="B2011" i="6" s="1"/>
  <c r="B2023" i="6" s="1"/>
  <c r="B2035" i="6" s="1"/>
  <c r="B2047" i="6" s="1"/>
  <c r="B2059" i="6" s="1"/>
  <c r="B2071" i="6" s="1"/>
  <c r="B2083" i="6" s="1"/>
  <c r="B2095" i="6" s="1"/>
  <c r="B2107" i="6" s="1"/>
  <c r="B2119" i="6" s="1"/>
  <c r="B2131" i="6" s="1"/>
  <c r="B2143" i="6" s="1"/>
  <c r="C1866" i="6"/>
  <c r="C1878" i="6"/>
  <c r="C1890" i="6"/>
  <c r="C1902" i="6" s="1"/>
  <c r="C1914" i="6" s="1"/>
  <c r="C1926" i="6" s="1"/>
  <c r="C1938" i="6" s="1"/>
  <c r="C1950" i="6" s="1"/>
  <c r="C1962" i="6" s="1"/>
  <c r="C1974" i="6" s="1"/>
  <c r="C1986" i="6" s="1"/>
  <c r="C1998" i="6" s="1"/>
  <c r="C2010" i="6" s="1"/>
  <c r="C2022" i="6" s="1"/>
  <c r="C2034" i="6" s="1"/>
  <c r="C2046" i="6" s="1"/>
  <c r="C2058" i="6" s="1"/>
  <c r="C2070" i="6" s="1"/>
  <c r="C2082" i="6" s="1"/>
  <c r="C2094" i="6" s="1"/>
  <c r="C2106" i="6" s="1"/>
  <c r="C2118" i="6" s="1"/>
  <c r="C2130" i="6" s="1"/>
  <c r="C2142" i="6" s="1"/>
  <c r="B684" i="6"/>
  <c r="B1049" i="6" s="1"/>
  <c r="B1414" i="6" s="1"/>
  <c r="B1779" i="6"/>
  <c r="B1854" i="6" s="1"/>
  <c r="B1866" i="6" s="1"/>
  <c r="B1878" i="6" s="1"/>
  <c r="B1890" i="6" s="1"/>
  <c r="B1902" i="6" s="1"/>
  <c r="B1914" i="6" s="1"/>
  <c r="B1926" i="6" s="1"/>
  <c r="B1938" i="6" s="1"/>
  <c r="B1950" i="6" s="1"/>
  <c r="B1962" i="6" s="1"/>
  <c r="B1974" i="6" s="1"/>
  <c r="B1986" i="6" s="1"/>
  <c r="B1998" i="6" s="1"/>
  <c r="B2010" i="6" s="1"/>
  <c r="B2022" i="6" s="1"/>
  <c r="B2034" i="6" s="1"/>
  <c r="B2046" i="6" s="1"/>
  <c r="B2058" i="6" s="1"/>
  <c r="B2070" i="6" s="1"/>
  <c r="B2082" i="6" s="1"/>
  <c r="B2094" i="6" s="1"/>
  <c r="B2106" i="6" s="1"/>
  <c r="B2118" i="6" s="1"/>
  <c r="B2130" i="6" s="1"/>
  <c r="B2142" i="6" s="1"/>
  <c r="C1865" i="6"/>
  <c r="C1877" i="6" s="1"/>
  <c r="C1889" i="6" s="1"/>
  <c r="C1901" i="6" s="1"/>
  <c r="C1913" i="6" s="1"/>
  <c r="C1925" i="6" s="1"/>
  <c r="C1937" i="6" s="1"/>
  <c r="C1949" i="6" s="1"/>
  <c r="C1961" i="6" s="1"/>
  <c r="C1973" i="6" s="1"/>
  <c r="C1985" i="6" s="1"/>
  <c r="C1997" i="6" s="1"/>
  <c r="C2009" i="6" s="1"/>
  <c r="C2021" i="6" s="1"/>
  <c r="C2033" i="6" s="1"/>
  <c r="C2045" i="6" s="1"/>
  <c r="C2057" i="6" s="1"/>
  <c r="C2069" i="6" s="1"/>
  <c r="C2081" i="6" s="1"/>
  <c r="C2093" i="6" s="1"/>
  <c r="C2105" i="6" s="1"/>
  <c r="C2117" i="6" s="1"/>
  <c r="C2129" i="6" s="1"/>
  <c r="C2141" i="6" s="1"/>
  <c r="B653" i="6"/>
  <c r="B1018" i="6" s="1"/>
  <c r="B1383" i="6" s="1"/>
  <c r="B1748" i="6" s="1"/>
  <c r="B1853" i="6"/>
  <c r="B1865" i="6" s="1"/>
  <c r="B1877" i="6" s="1"/>
  <c r="B1889" i="6" s="1"/>
  <c r="B1901" i="6" s="1"/>
  <c r="B1913" i="6" s="1"/>
  <c r="B1925" i="6" s="1"/>
  <c r="B1937" i="6" s="1"/>
  <c r="B1949" i="6" s="1"/>
  <c r="B1961" i="6" s="1"/>
  <c r="B1973" i="6" s="1"/>
  <c r="B1985" i="6" s="1"/>
  <c r="B1997" i="6" s="1"/>
  <c r="B2009" i="6" s="1"/>
  <c r="B2021" i="6" s="1"/>
  <c r="B2033" i="6" s="1"/>
  <c r="B2045" i="6" s="1"/>
  <c r="B2057" i="6" s="1"/>
  <c r="B2069" i="6" s="1"/>
  <c r="B2081" i="6" s="1"/>
  <c r="B2093" i="6" s="1"/>
  <c r="B2105" i="6" s="1"/>
  <c r="B2117" i="6" s="1"/>
  <c r="B2129" i="6" s="1"/>
  <c r="B2141" i="6" s="1"/>
  <c r="C1864" i="6"/>
  <c r="C1876" i="6"/>
  <c r="C1888" i="6" s="1"/>
  <c r="C1900" i="6" s="1"/>
  <c r="C1912" i="6" s="1"/>
  <c r="C1924" i="6" s="1"/>
  <c r="C1936" i="6" s="1"/>
  <c r="C1948" i="6" s="1"/>
  <c r="C1960" i="6" s="1"/>
  <c r="C1972" i="6" s="1"/>
  <c r="C1984" i="6" s="1"/>
  <c r="C1996" i="6" s="1"/>
  <c r="C2008" i="6" s="1"/>
  <c r="C2020" i="6" s="1"/>
  <c r="C2032" i="6" s="1"/>
  <c r="C2044" i="6" s="1"/>
  <c r="C2056" i="6" s="1"/>
  <c r="C2068" i="6" s="1"/>
  <c r="C2080" i="6" s="1"/>
  <c r="C2092" i="6" s="1"/>
  <c r="C2104" i="6" s="1"/>
  <c r="C2116" i="6" s="1"/>
  <c r="C2128" i="6" s="1"/>
  <c r="C2140" i="6" s="1"/>
  <c r="B623" i="6"/>
  <c r="B988" i="6" s="1"/>
  <c r="B1353" i="6" s="1"/>
  <c r="B1718" i="6" s="1"/>
  <c r="B1852" i="6" s="1"/>
  <c r="B1864" i="6" s="1"/>
  <c r="B1876" i="6" s="1"/>
  <c r="B1888" i="6" s="1"/>
  <c r="B1900" i="6" s="1"/>
  <c r="B1912" i="6" s="1"/>
  <c r="B1924" i="6" s="1"/>
  <c r="B1936" i="6" s="1"/>
  <c r="B1948" i="6" s="1"/>
  <c r="B1960" i="6" s="1"/>
  <c r="B1972" i="6" s="1"/>
  <c r="B1984" i="6"/>
  <c r="B1996" i="6" s="1"/>
  <c r="B2008" i="6" s="1"/>
  <c r="B2020" i="6" s="1"/>
  <c r="B2032" i="6" s="1"/>
  <c r="B2044" i="6" s="1"/>
  <c r="B2056" i="6" s="1"/>
  <c r="B2068" i="6" s="1"/>
  <c r="B2080" i="6" s="1"/>
  <c r="B2092" i="6" s="1"/>
  <c r="B2104" i="6" s="1"/>
  <c r="B2116" i="6" s="1"/>
  <c r="B2128" i="6" s="1"/>
  <c r="B2140" i="6" s="1"/>
  <c r="C1863" i="6"/>
  <c r="C1875" i="6"/>
  <c r="C1887" i="6" s="1"/>
  <c r="C1899" i="6" s="1"/>
  <c r="C1911" i="6" s="1"/>
  <c r="C1923" i="6" s="1"/>
  <c r="C1935" i="6" s="1"/>
  <c r="C1947" i="6" s="1"/>
  <c r="C1959" i="6" s="1"/>
  <c r="C1971" i="6" s="1"/>
  <c r="C1983" i="6" s="1"/>
  <c r="C1995" i="6" s="1"/>
  <c r="C2007" i="6" s="1"/>
  <c r="C2019" i="6" s="1"/>
  <c r="C2031" i="6" s="1"/>
  <c r="C2043" i="6" s="1"/>
  <c r="C2055" i="6" s="1"/>
  <c r="C2067" i="6" s="1"/>
  <c r="C2079" i="6" s="1"/>
  <c r="C2091" i="6" s="1"/>
  <c r="C2103" i="6" s="1"/>
  <c r="C2115" i="6" s="1"/>
  <c r="C2127" i="6" s="1"/>
  <c r="C2139" i="6" s="1"/>
  <c r="B592" i="6"/>
  <c r="B957" i="6"/>
  <c r="B1322" i="6" s="1"/>
  <c r="B1687" i="6"/>
  <c r="B1851" i="6"/>
  <c r="B1863" i="6" s="1"/>
  <c r="B1875" i="6" s="1"/>
  <c r="B1887" i="6" s="1"/>
  <c r="B1899" i="6" s="1"/>
  <c r="B1911" i="6" s="1"/>
  <c r="B1923" i="6" s="1"/>
  <c r="B1935" i="6" s="1"/>
  <c r="B1947" i="6" s="1"/>
  <c r="B1959" i="6" s="1"/>
  <c r="B1971" i="6" s="1"/>
  <c r="B1983" i="6" s="1"/>
  <c r="B1995" i="6" s="1"/>
  <c r="B2007" i="6" s="1"/>
  <c r="B2019" i="6" s="1"/>
  <c r="B2031" i="6" s="1"/>
  <c r="B2043" i="6" s="1"/>
  <c r="B2055" i="6" s="1"/>
  <c r="B2067" i="6" s="1"/>
  <c r="B2079" i="6" s="1"/>
  <c r="B2091" i="6" s="1"/>
  <c r="B2103" i="6" s="1"/>
  <c r="B2115" i="6" s="1"/>
  <c r="B2127" i="6" s="1"/>
  <c r="B2139" i="6" s="1"/>
  <c r="C1862" i="6"/>
  <c r="C1874" i="6" s="1"/>
  <c r="C1886" i="6"/>
  <c r="C1898" i="6" s="1"/>
  <c r="C1910" i="6" s="1"/>
  <c r="C1922" i="6" s="1"/>
  <c r="C1934" i="6" s="1"/>
  <c r="C1946" i="6" s="1"/>
  <c r="C1958" i="6" s="1"/>
  <c r="C1970" i="6" s="1"/>
  <c r="C1982" i="6" s="1"/>
  <c r="C1994" i="6" s="1"/>
  <c r="C2006" i="6" s="1"/>
  <c r="C2018" i="6" s="1"/>
  <c r="C2030" i="6" s="1"/>
  <c r="C2042" i="6" s="1"/>
  <c r="C2054" i="6" s="1"/>
  <c r="C2066" i="6" s="1"/>
  <c r="C2078" i="6" s="1"/>
  <c r="C2090" i="6" s="1"/>
  <c r="C2102" i="6" s="1"/>
  <c r="C2114" i="6" s="1"/>
  <c r="C2126" i="6" s="1"/>
  <c r="C2138" i="6" s="1"/>
  <c r="B561" i="6"/>
  <c r="B926" i="6" s="1"/>
  <c r="B1291" i="6" s="1"/>
  <c r="B1656" i="6" s="1"/>
  <c r="B1850" i="6" s="1"/>
  <c r="B1862" i="6" s="1"/>
  <c r="B1874" i="6" s="1"/>
  <c r="B1886" i="6" s="1"/>
  <c r="B1898" i="6" s="1"/>
  <c r="B1910" i="6" s="1"/>
  <c r="B1922" i="6" s="1"/>
  <c r="B1934" i="6" s="1"/>
  <c r="B1946" i="6" s="1"/>
  <c r="B1958" i="6" s="1"/>
  <c r="B1970" i="6" s="1"/>
  <c r="B1982" i="6" s="1"/>
  <c r="B1994" i="6" s="1"/>
  <c r="B2006" i="6" s="1"/>
  <c r="B2018" i="6" s="1"/>
  <c r="B2030" i="6" s="1"/>
  <c r="B2042" i="6" s="1"/>
  <c r="B2054" i="6" s="1"/>
  <c r="B2066" i="6" s="1"/>
  <c r="B2078" i="6" s="1"/>
  <c r="B2090" i="6" s="1"/>
  <c r="B2102" i="6" s="1"/>
  <c r="B2114" i="6" s="1"/>
  <c r="B2126" i="6" s="1"/>
  <c r="B2138" i="6" s="1"/>
  <c r="C1861" i="6"/>
  <c r="C1873" i="6"/>
  <c r="C1885" i="6" s="1"/>
  <c r="C1897" i="6" s="1"/>
  <c r="C1909" i="6" s="1"/>
  <c r="C1921" i="6" s="1"/>
  <c r="C1933" i="6" s="1"/>
  <c r="C1945" i="6" s="1"/>
  <c r="C1957" i="6" s="1"/>
  <c r="C1969" i="6" s="1"/>
  <c r="C1981" i="6" s="1"/>
  <c r="C1993" i="6" s="1"/>
  <c r="C2005" i="6" s="1"/>
  <c r="C2017" i="6" s="1"/>
  <c r="C2029" i="6" s="1"/>
  <c r="C2041" i="6" s="1"/>
  <c r="C2053" i="6" s="1"/>
  <c r="C2065" i="6" s="1"/>
  <c r="C2077" i="6" s="1"/>
  <c r="C2089" i="6" s="1"/>
  <c r="C2101" i="6" s="1"/>
  <c r="C2113" i="6" s="1"/>
  <c r="C2125" i="6" s="1"/>
  <c r="C2137" i="6" s="1"/>
  <c r="B531" i="6"/>
  <c r="B896" i="6"/>
  <c r="B1261" i="6" s="1"/>
  <c r="B1626" i="6"/>
  <c r="B1849" i="6" s="1"/>
  <c r="B1861" i="6" s="1"/>
  <c r="B1873" i="6" s="1"/>
  <c r="B1885" i="6" s="1"/>
  <c r="B1897" i="6" s="1"/>
  <c r="B1909" i="6" s="1"/>
  <c r="B1921" i="6" s="1"/>
  <c r="B1933" i="6" s="1"/>
  <c r="B1945" i="6" s="1"/>
  <c r="B1957" i="6" s="1"/>
  <c r="B1969" i="6" s="1"/>
  <c r="B1981" i="6" s="1"/>
  <c r="B1993" i="6" s="1"/>
  <c r="B2005" i="6" s="1"/>
  <c r="B2017" i="6" s="1"/>
  <c r="B2029" i="6" s="1"/>
  <c r="B2041" i="6" s="1"/>
  <c r="B2053" i="6" s="1"/>
  <c r="B2065" i="6" s="1"/>
  <c r="B2077" i="6" s="1"/>
  <c r="B2089" i="6" s="1"/>
  <c r="B2101" i="6" s="1"/>
  <c r="B2113" i="6" s="1"/>
  <c r="B2125" i="6" s="1"/>
  <c r="B2137" i="6" s="1"/>
  <c r="C1860" i="6"/>
  <c r="C1872" i="6"/>
  <c r="C1884" i="6" s="1"/>
  <c r="C1896" i="6" s="1"/>
  <c r="C1908" i="6" s="1"/>
  <c r="C1920" i="6" s="1"/>
  <c r="C1932" i="6" s="1"/>
  <c r="C1944" i="6" s="1"/>
  <c r="C1956" i="6" s="1"/>
  <c r="C1968" i="6" s="1"/>
  <c r="C1980" i="6" s="1"/>
  <c r="C1992" i="6" s="1"/>
  <c r="C2004" i="6" s="1"/>
  <c r="C2016" i="6" s="1"/>
  <c r="C2028" i="6" s="1"/>
  <c r="C2040" i="6"/>
  <c r="C2052" i="6" s="1"/>
  <c r="C2064" i="6" s="1"/>
  <c r="C2076" i="6" s="1"/>
  <c r="C2088" i="6" s="1"/>
  <c r="C2100" i="6" s="1"/>
  <c r="C2112" i="6" s="1"/>
  <c r="C2124" i="6" s="1"/>
  <c r="C2136" i="6" s="1"/>
  <c r="B500" i="6"/>
  <c r="B865" i="6" s="1"/>
  <c r="B1230" i="6"/>
  <c r="B1595" i="6" s="1"/>
  <c r="B1848" i="6"/>
  <c r="B1860" i="6" s="1"/>
  <c r="B1872" i="6" s="1"/>
  <c r="B1884" i="6" s="1"/>
  <c r="B1896" i="6" s="1"/>
  <c r="B1908" i="6" s="1"/>
  <c r="B1920" i="6" s="1"/>
  <c r="B1932" i="6" s="1"/>
  <c r="B1944" i="6" s="1"/>
  <c r="B1956" i="6" s="1"/>
  <c r="B1968" i="6" s="1"/>
  <c r="B1980" i="6" s="1"/>
  <c r="B1992" i="6" s="1"/>
  <c r="B2004" i="6" s="1"/>
  <c r="B2016" i="6" s="1"/>
  <c r="B2028" i="6" s="1"/>
  <c r="B2040" i="6" s="1"/>
  <c r="B2052" i="6" s="1"/>
  <c r="B2064" i="6" s="1"/>
  <c r="B2076" i="6" s="1"/>
  <c r="B2088" i="6" s="1"/>
  <c r="B2100" i="6" s="1"/>
  <c r="B2112" i="6" s="1"/>
  <c r="B2124" i="6" s="1"/>
  <c r="B2136" i="6" s="1"/>
  <c r="C1859" i="6"/>
  <c r="C1871" i="6"/>
  <c r="C1883" i="6"/>
  <c r="C1895" i="6"/>
  <c r="C1907" i="6" s="1"/>
  <c r="C1919" i="6" s="1"/>
  <c r="C1931" i="6" s="1"/>
  <c r="C1943" i="6" s="1"/>
  <c r="C1955" i="6" s="1"/>
  <c r="C1967" i="6" s="1"/>
  <c r="C1979" i="6" s="1"/>
  <c r="C1991" i="6" s="1"/>
  <c r="C2003" i="6" s="1"/>
  <c r="C2015" i="6" s="1"/>
  <c r="C2027" i="6" s="1"/>
  <c r="C2039" i="6" s="1"/>
  <c r="C2051" i="6" s="1"/>
  <c r="C2063" i="6" s="1"/>
  <c r="C2075" i="6" s="1"/>
  <c r="C2087" i="6" s="1"/>
  <c r="C2099" i="6" s="1"/>
  <c r="C2111" i="6" s="1"/>
  <c r="C2123" i="6" s="1"/>
  <c r="C2135" i="6" s="1"/>
  <c r="B470" i="6"/>
  <c r="B835" i="6"/>
  <c r="B1200" i="6" s="1"/>
  <c r="B1565" i="6" s="1"/>
  <c r="B1847" i="6" s="1"/>
  <c r="B1859" i="6" s="1"/>
  <c r="B1871" i="6" s="1"/>
  <c r="B1883" i="6"/>
  <c r="B1895" i="6" s="1"/>
  <c r="B1907" i="6" s="1"/>
  <c r="B1919" i="6" s="1"/>
  <c r="B1931" i="6" s="1"/>
  <c r="B1943" i="6" s="1"/>
  <c r="B1955" i="6" s="1"/>
  <c r="B1967" i="6" s="1"/>
  <c r="B1979" i="6" s="1"/>
  <c r="B1991" i="6" s="1"/>
  <c r="B2003" i="6" s="1"/>
  <c r="B2015" i="6" s="1"/>
  <c r="B2027" i="6" s="1"/>
  <c r="B2039" i="6" s="1"/>
  <c r="B2051" i="6" s="1"/>
  <c r="B2063" i="6" s="1"/>
  <c r="B2075" i="6" s="1"/>
  <c r="B2087" i="6" s="1"/>
  <c r="B2099" i="6" s="1"/>
  <c r="B2111" i="6" s="1"/>
  <c r="B2123" i="6" s="1"/>
  <c r="B2135" i="6" s="1"/>
  <c r="C1858" i="6"/>
  <c r="C1870" i="6" s="1"/>
  <c r="C1882" i="6" s="1"/>
  <c r="C1894" i="6" s="1"/>
  <c r="C1906" i="6" s="1"/>
  <c r="C1918" i="6" s="1"/>
  <c r="C1930" i="6" s="1"/>
  <c r="C1942" i="6" s="1"/>
  <c r="C1954" i="6" s="1"/>
  <c r="C1966" i="6" s="1"/>
  <c r="C1978" i="6" s="1"/>
  <c r="C1990" i="6" s="1"/>
  <c r="C2002" i="6" s="1"/>
  <c r="C2014" i="6" s="1"/>
  <c r="C2026" i="6" s="1"/>
  <c r="C2038" i="6" s="1"/>
  <c r="C2050" i="6" s="1"/>
  <c r="C2062" i="6" s="1"/>
  <c r="C2074" i="6" s="1"/>
  <c r="C2086" i="6" s="1"/>
  <c r="C2098" i="6" s="1"/>
  <c r="C2110" i="6" s="1"/>
  <c r="C2122" i="6" s="1"/>
  <c r="C2134" i="6" s="1"/>
  <c r="B439" i="6"/>
  <c r="B804" i="6"/>
  <c r="B1169" i="6"/>
  <c r="B1534" i="6" s="1"/>
  <c r="B1846" i="6" s="1"/>
  <c r="B1858" i="6" s="1"/>
  <c r="B1870" i="6" s="1"/>
  <c r="B1882" i="6" s="1"/>
  <c r="B1894" i="6" s="1"/>
  <c r="B1906" i="6" s="1"/>
  <c r="B1918" i="6" s="1"/>
  <c r="B1930" i="6" s="1"/>
  <c r="B1942" i="6"/>
  <c r="B1954" i="6" s="1"/>
  <c r="B1966" i="6" s="1"/>
  <c r="B1978" i="6" s="1"/>
  <c r="B1990" i="6" s="1"/>
  <c r="B2002" i="6" s="1"/>
  <c r="B2014" i="6" s="1"/>
  <c r="B2026" i="6" s="1"/>
  <c r="B2038" i="6" s="1"/>
  <c r="B2050" i="6" s="1"/>
  <c r="B2062" i="6" s="1"/>
  <c r="B2074" i="6" s="1"/>
  <c r="B2086" i="6" s="1"/>
  <c r="B2098" i="6" s="1"/>
  <c r="B2110" i="6" s="1"/>
  <c r="B2122" i="6" s="1"/>
  <c r="B2134" i="6" s="1"/>
  <c r="C1857" i="6"/>
  <c r="C1869" i="6" s="1"/>
  <c r="C1881" i="6" s="1"/>
  <c r="C1893" i="6" s="1"/>
  <c r="C1905" i="6" s="1"/>
  <c r="C1917" i="6" s="1"/>
  <c r="C1929" i="6" s="1"/>
  <c r="C1941" i="6" s="1"/>
  <c r="C1953" i="6" s="1"/>
  <c r="C1965" i="6" s="1"/>
  <c r="C1977" i="6" s="1"/>
  <c r="C1989" i="6" s="1"/>
  <c r="C2001" i="6" s="1"/>
  <c r="C2013" i="6" s="1"/>
  <c r="C2025" i="6" s="1"/>
  <c r="C2037" i="6" s="1"/>
  <c r="C2049" i="6" s="1"/>
  <c r="C2061" i="6" s="1"/>
  <c r="C2073" i="6" s="1"/>
  <c r="C2085" i="6" s="1"/>
  <c r="C2097" i="6" s="1"/>
  <c r="C2109" i="6" s="1"/>
  <c r="C2121" i="6" s="1"/>
  <c r="C2133" i="6" s="1"/>
  <c r="B411" i="6"/>
  <c r="B776" i="6"/>
  <c r="B1141" i="6" s="1"/>
  <c r="B1506" i="6" s="1"/>
  <c r="B1845" i="6" s="1"/>
  <c r="B1857" i="6" s="1"/>
  <c r="B1869" i="6"/>
  <c r="B1881" i="6" s="1"/>
  <c r="B1893" i="6" s="1"/>
  <c r="B1905" i="6" s="1"/>
  <c r="B1917" i="6" s="1"/>
  <c r="B1929" i="6" s="1"/>
  <c r="B1941" i="6" s="1"/>
  <c r="B1953" i="6" s="1"/>
  <c r="B1965" i="6" s="1"/>
  <c r="B1977" i="6" s="1"/>
  <c r="B1989" i="6" s="1"/>
  <c r="B2001" i="6" s="1"/>
  <c r="B2013" i="6" s="1"/>
  <c r="B2025" i="6" s="1"/>
  <c r="B2037" i="6" s="1"/>
  <c r="B2049" i="6" s="1"/>
  <c r="B2061" i="6" s="1"/>
  <c r="B2073" i="6" s="1"/>
  <c r="B2085" i="6" s="1"/>
  <c r="B2097" i="6" s="1"/>
  <c r="B2109" i="6" s="1"/>
  <c r="B2121" i="6" s="1"/>
  <c r="B2133" i="6" s="1"/>
  <c r="B744" i="6"/>
  <c r="B1109" i="6" s="1"/>
  <c r="B1474" i="6" s="1"/>
  <c r="B1839" i="6" s="1"/>
  <c r="B743" i="6"/>
  <c r="B1108" i="6" s="1"/>
  <c r="B1473" i="6"/>
  <c r="B1838" i="6" s="1"/>
  <c r="B742" i="6"/>
  <c r="B1107" i="6"/>
  <c r="B1472" i="6" s="1"/>
  <c r="B1837" i="6" s="1"/>
  <c r="B741" i="6"/>
  <c r="B1106" i="6"/>
  <c r="B1471" i="6"/>
  <c r="B1836" i="6" s="1"/>
  <c r="B740" i="6"/>
  <c r="B1105" i="6" s="1"/>
  <c r="B1470" i="6"/>
  <c r="B1835" i="6" s="1"/>
  <c r="B739" i="6"/>
  <c r="B1104" i="6" s="1"/>
  <c r="B1469" i="6" s="1"/>
  <c r="B1834" i="6" s="1"/>
  <c r="B738" i="6"/>
  <c r="B1103" i="6"/>
  <c r="B1468" i="6"/>
  <c r="B1833" i="6" s="1"/>
  <c r="B737" i="6"/>
  <c r="B1102" i="6"/>
  <c r="B1467" i="6" s="1"/>
  <c r="B1832" i="6" s="1"/>
  <c r="B736" i="6"/>
  <c r="B1101" i="6" s="1"/>
  <c r="B1466" i="6"/>
  <c r="B1831" i="6" s="1"/>
  <c r="B735" i="6"/>
  <c r="B1100" i="6" s="1"/>
  <c r="B1465" i="6"/>
  <c r="B1830" i="6" s="1"/>
  <c r="B734" i="6"/>
  <c r="B1099" i="6"/>
  <c r="B1464" i="6" s="1"/>
  <c r="B1829" i="6" s="1"/>
  <c r="B733" i="6"/>
  <c r="B1098" i="6"/>
  <c r="B1463" i="6" s="1"/>
  <c r="B1828" i="6" s="1"/>
  <c r="B732" i="6"/>
  <c r="B1097" i="6" s="1"/>
  <c r="B1462" i="6" s="1"/>
  <c r="B1827" i="6" s="1"/>
  <c r="B731" i="6"/>
  <c r="B1096" i="6" s="1"/>
  <c r="B1461" i="6"/>
  <c r="B1826" i="6" s="1"/>
  <c r="B730" i="6"/>
  <c r="B1095" i="6"/>
  <c r="B1460" i="6"/>
  <c r="B1825" i="6" s="1"/>
  <c r="B729" i="6"/>
  <c r="B1094" i="6"/>
  <c r="B1459" i="6"/>
  <c r="B1824" i="6"/>
  <c r="B728" i="6"/>
  <c r="B1093" i="6" s="1"/>
  <c r="B1458" i="6" s="1"/>
  <c r="B1823" i="6"/>
  <c r="B727" i="6"/>
  <c r="B1092" i="6" s="1"/>
  <c r="B1457" i="6" s="1"/>
  <c r="B1822" i="6" s="1"/>
  <c r="B726" i="6"/>
  <c r="B1091" i="6"/>
  <c r="B1456" i="6"/>
  <c r="B1821" i="6" s="1"/>
  <c r="B725" i="6"/>
  <c r="B1090" i="6"/>
  <c r="B1455" i="6" s="1"/>
  <c r="B1820" i="6"/>
  <c r="B724" i="6"/>
  <c r="B1089" i="6" s="1"/>
  <c r="B1454" i="6"/>
  <c r="B1819" i="6"/>
  <c r="B723" i="6"/>
  <c r="B1088" i="6" s="1"/>
  <c r="B1453" i="6" s="1"/>
  <c r="B1818" i="6" s="1"/>
  <c r="B722" i="6"/>
  <c r="B1087" i="6" s="1"/>
  <c r="B1452" i="6" s="1"/>
  <c r="B1817" i="6" s="1"/>
  <c r="B721" i="6"/>
  <c r="B1086" i="6"/>
  <c r="B1451" i="6" s="1"/>
  <c r="B1816" i="6" s="1"/>
  <c r="B720" i="6"/>
  <c r="B1085" i="6" s="1"/>
  <c r="B1450" i="6" s="1"/>
  <c r="B1815" i="6"/>
  <c r="B719" i="6"/>
  <c r="B1084" i="6" s="1"/>
  <c r="B1449" i="6"/>
  <c r="B1814" i="6" s="1"/>
  <c r="B718" i="6"/>
  <c r="B1083" i="6"/>
  <c r="B1448" i="6" s="1"/>
  <c r="B1813" i="6"/>
  <c r="B717" i="6"/>
  <c r="B1082" i="6"/>
  <c r="B1447" i="6" s="1"/>
  <c r="B1812" i="6" s="1"/>
  <c r="B716" i="6"/>
  <c r="B1081" i="6" s="1"/>
  <c r="B1446" i="6" s="1"/>
  <c r="B1811" i="6" s="1"/>
  <c r="B715" i="6"/>
  <c r="B1080" i="6" s="1"/>
  <c r="B1445" i="6" s="1"/>
  <c r="B1810" i="6" s="1"/>
  <c r="B713" i="6"/>
  <c r="B1078" i="6" s="1"/>
  <c r="B1443" i="6" s="1"/>
  <c r="B1808" i="6" s="1"/>
  <c r="B712" i="6"/>
  <c r="B1077" i="6"/>
  <c r="B1442" i="6"/>
  <c r="B1807" i="6" s="1"/>
  <c r="B711" i="6"/>
  <c r="B1076" i="6" s="1"/>
  <c r="B1441" i="6" s="1"/>
  <c r="B1806" i="6" s="1"/>
  <c r="B710" i="6"/>
  <c r="B1075" i="6" s="1"/>
  <c r="B1440" i="6" s="1"/>
  <c r="B1805" i="6" s="1"/>
  <c r="B709" i="6"/>
  <c r="B1074" i="6"/>
  <c r="B1439" i="6" s="1"/>
  <c r="B1804" i="6" s="1"/>
  <c r="B708" i="6"/>
  <c r="B1073" i="6"/>
  <c r="B1438" i="6"/>
  <c r="B1803" i="6" s="1"/>
  <c r="B707" i="6"/>
  <c r="B1072" i="6" s="1"/>
  <c r="B1437" i="6"/>
  <c r="B1802" i="6" s="1"/>
  <c r="B706" i="6"/>
  <c r="B1071" i="6" s="1"/>
  <c r="B1436" i="6" s="1"/>
  <c r="B1801" i="6" s="1"/>
  <c r="B705" i="6"/>
  <c r="B1070" i="6"/>
  <c r="B1435" i="6" s="1"/>
  <c r="B1800" i="6" s="1"/>
  <c r="B704" i="6"/>
  <c r="B1069" i="6"/>
  <c r="B1434" i="6"/>
  <c r="B1799" i="6" s="1"/>
  <c r="B703" i="6"/>
  <c r="B1068" i="6" s="1"/>
  <c r="B1433" i="6"/>
  <c r="B1798" i="6" s="1"/>
  <c r="B702" i="6"/>
  <c r="B1067" i="6" s="1"/>
  <c r="B1432" i="6"/>
  <c r="B1797" i="6" s="1"/>
  <c r="B701" i="6"/>
  <c r="B1066" i="6" s="1"/>
  <c r="B1431" i="6" s="1"/>
  <c r="B1796" i="6"/>
  <c r="B700" i="6"/>
  <c r="B1065" i="6"/>
  <c r="B1430" i="6"/>
  <c r="B1795" i="6"/>
  <c r="B699" i="6"/>
  <c r="B1064" i="6" s="1"/>
  <c r="B1429" i="6"/>
  <c r="B1794" i="6" s="1"/>
  <c r="B698" i="6"/>
  <c r="B1063" i="6" s="1"/>
  <c r="B1428" i="6"/>
  <c r="B1793" i="6" s="1"/>
  <c r="B697" i="6"/>
  <c r="B1062" i="6" s="1"/>
  <c r="B1427" i="6" s="1"/>
  <c r="B1792" i="6" s="1"/>
  <c r="B696" i="6"/>
  <c r="B1061" i="6"/>
  <c r="B1426" i="6"/>
  <c r="B1791" i="6"/>
  <c r="B695" i="6"/>
  <c r="B1060" i="6" s="1"/>
  <c r="B1425" i="6"/>
  <c r="B1790" i="6"/>
  <c r="B694" i="6"/>
  <c r="B1059" i="6" s="1"/>
  <c r="B1424" i="6"/>
  <c r="B1789" i="6" s="1"/>
  <c r="B693" i="6"/>
  <c r="B1058" i="6"/>
  <c r="B1423" i="6"/>
  <c r="B1788" i="6" s="1"/>
  <c r="B692" i="6"/>
  <c r="B1057" i="6"/>
  <c r="B1422" i="6" s="1"/>
  <c r="B1787" i="6" s="1"/>
  <c r="B691" i="6"/>
  <c r="B1056" i="6" s="1"/>
  <c r="B1421" i="6"/>
  <c r="B1786" i="6" s="1"/>
  <c r="B690" i="6"/>
  <c r="B1055" i="6" s="1"/>
  <c r="B1420" i="6"/>
  <c r="B1785" i="6"/>
  <c r="B689" i="6"/>
  <c r="B1054" i="6"/>
  <c r="B1419" i="6" s="1"/>
  <c r="B1784" i="6" s="1"/>
  <c r="B688" i="6"/>
  <c r="B1053" i="6"/>
  <c r="B1418" i="6" s="1"/>
  <c r="B1783" i="6" s="1"/>
  <c r="B687" i="6"/>
  <c r="B1052" i="6" s="1"/>
  <c r="B1417" i="6" s="1"/>
  <c r="B1782" i="6" s="1"/>
  <c r="B686" i="6"/>
  <c r="B1051" i="6" s="1"/>
  <c r="B1416" i="6" s="1"/>
  <c r="B1781" i="6" s="1"/>
  <c r="B685" i="6"/>
  <c r="B1050" i="6"/>
  <c r="B1415" i="6" s="1"/>
  <c r="B1780" i="6" s="1"/>
  <c r="B683" i="6"/>
  <c r="B1048" i="6"/>
  <c r="B1413" i="6"/>
  <c r="B1778" i="6"/>
  <c r="B682" i="6"/>
  <c r="B1047" i="6" s="1"/>
  <c r="B1412" i="6"/>
  <c r="B1777" i="6" s="1"/>
  <c r="B681" i="6"/>
  <c r="B1046" i="6" s="1"/>
  <c r="B1411" i="6" s="1"/>
  <c r="B1776" i="6"/>
  <c r="B680" i="6"/>
  <c r="B1045" i="6" s="1"/>
  <c r="B1410" i="6" s="1"/>
  <c r="B1775" i="6" s="1"/>
  <c r="B679" i="6"/>
  <c r="B1044" i="6"/>
  <c r="B1409" i="6" s="1"/>
  <c r="B1774" i="6" s="1"/>
  <c r="B678" i="6"/>
  <c r="B1043" i="6" s="1"/>
  <c r="B1408" i="6"/>
  <c r="B1773" i="6" s="1"/>
  <c r="B677" i="6"/>
  <c r="B1042" i="6" s="1"/>
  <c r="B1407" i="6" s="1"/>
  <c r="B1772" i="6" s="1"/>
  <c r="B676" i="6"/>
  <c r="B1041" i="6"/>
  <c r="B1406" i="6" s="1"/>
  <c r="B1771" i="6" s="1"/>
  <c r="B675" i="6"/>
  <c r="B1040" i="6"/>
  <c r="B1405" i="6" s="1"/>
  <c r="B1770" i="6" s="1"/>
  <c r="B674" i="6"/>
  <c r="B1039" i="6"/>
  <c r="B1404" i="6"/>
  <c r="B1769" i="6" s="1"/>
  <c r="B673" i="6"/>
  <c r="B1038" i="6" s="1"/>
  <c r="B1403" i="6"/>
  <c r="B1768" i="6"/>
  <c r="B672" i="6"/>
  <c r="B1037" i="6" s="1"/>
  <c r="B1402" i="6"/>
  <c r="B1767" i="6" s="1"/>
  <c r="B671" i="6"/>
  <c r="B1036" i="6"/>
  <c r="B1401" i="6"/>
  <c r="B1766" i="6" s="1"/>
  <c r="B670" i="6"/>
  <c r="B1035" i="6" s="1"/>
  <c r="B1400" i="6" s="1"/>
  <c r="B1765" i="6"/>
  <c r="B669" i="6"/>
  <c r="B1034" i="6" s="1"/>
  <c r="B1399" i="6" s="1"/>
  <c r="B1764" i="6"/>
  <c r="B668" i="6"/>
  <c r="B1033" i="6" s="1"/>
  <c r="B1398" i="6" s="1"/>
  <c r="B1763" i="6"/>
  <c r="B667" i="6"/>
  <c r="B1032" i="6"/>
  <c r="B1397" i="6"/>
  <c r="B1762" i="6"/>
  <c r="B666" i="6"/>
  <c r="B1031" i="6"/>
  <c r="B1396" i="6" s="1"/>
  <c r="B1761" i="6" s="1"/>
  <c r="B665" i="6"/>
  <c r="B1030" i="6" s="1"/>
  <c r="B1395" i="6" s="1"/>
  <c r="B1760" i="6" s="1"/>
  <c r="B664" i="6"/>
  <c r="B1029" i="6"/>
  <c r="B1394" i="6" s="1"/>
  <c r="B1759" i="6" s="1"/>
  <c r="B663" i="6"/>
  <c r="B1028" i="6"/>
  <c r="B1393" i="6" s="1"/>
  <c r="B1758" i="6" s="1"/>
  <c r="B662" i="6"/>
  <c r="B1027" i="6" s="1"/>
  <c r="B1392" i="6"/>
  <c r="B1757" i="6" s="1"/>
  <c r="B661" i="6"/>
  <c r="B1026" i="6" s="1"/>
  <c r="B1391" i="6"/>
  <c r="B1756" i="6" s="1"/>
  <c r="B660" i="6"/>
  <c r="B1025" i="6"/>
  <c r="B1390" i="6"/>
  <c r="B1755" i="6" s="1"/>
  <c r="B659" i="6"/>
  <c r="B1024" i="6"/>
  <c r="B1389" i="6" s="1"/>
  <c r="B1754" i="6" s="1"/>
  <c r="B658" i="6"/>
  <c r="B1023" i="6"/>
  <c r="B1388" i="6" s="1"/>
  <c r="B1753" i="6"/>
  <c r="B657" i="6"/>
  <c r="B1022" i="6" s="1"/>
  <c r="B1387" i="6"/>
  <c r="B1752" i="6"/>
  <c r="B656" i="6"/>
  <c r="B1021" i="6" s="1"/>
  <c r="B1386" i="6" s="1"/>
  <c r="B1751" i="6" s="1"/>
  <c r="B655" i="6"/>
  <c r="B1020" i="6"/>
  <c r="B1385" i="6"/>
  <c r="B1750" i="6"/>
  <c r="B654" i="6"/>
  <c r="B1019" i="6"/>
  <c r="B1384" i="6"/>
  <c r="B1749" i="6" s="1"/>
  <c r="B652" i="6"/>
  <c r="B1017" i="6" s="1"/>
  <c r="B1382" i="6" s="1"/>
  <c r="B1747" i="6"/>
  <c r="B651" i="6"/>
  <c r="B1016" i="6" s="1"/>
  <c r="B1381" i="6" s="1"/>
  <c r="B1746" i="6" s="1"/>
  <c r="B650" i="6"/>
  <c r="B1015" i="6"/>
  <c r="B1380" i="6" s="1"/>
  <c r="B1745" i="6" s="1"/>
  <c r="B649" i="6"/>
  <c r="B1014" i="6" s="1"/>
  <c r="B1379" i="6" s="1"/>
  <c r="B1744" i="6" s="1"/>
  <c r="B648" i="6"/>
  <c r="B1013" i="6" s="1"/>
  <c r="B1378" i="6"/>
  <c r="B1743" i="6" s="1"/>
  <c r="B647" i="6"/>
  <c r="B1012" i="6" s="1"/>
  <c r="B1377" i="6" s="1"/>
  <c r="B1742" i="6" s="1"/>
  <c r="B646" i="6"/>
  <c r="B1011" i="6"/>
  <c r="B1376" i="6" s="1"/>
  <c r="B1741" i="6" s="1"/>
  <c r="B645" i="6"/>
  <c r="B1010" i="6"/>
  <c r="B1375" i="6" s="1"/>
  <c r="B1740" i="6" s="1"/>
  <c r="B644" i="6"/>
  <c r="B1009" i="6" s="1"/>
  <c r="B1374" i="6" s="1"/>
  <c r="B1739" i="6"/>
  <c r="B643" i="6"/>
  <c r="B1008" i="6"/>
  <c r="B1373" i="6" s="1"/>
  <c r="B1738" i="6" s="1"/>
  <c r="B642" i="6"/>
  <c r="B1007" i="6"/>
  <c r="B1372" i="6" s="1"/>
  <c r="B1737" i="6" s="1"/>
  <c r="B641" i="6"/>
  <c r="B1006" i="6"/>
  <c r="B1371" i="6"/>
  <c r="B1736" i="6" s="1"/>
  <c r="B640" i="6"/>
  <c r="B1005" i="6" s="1"/>
  <c r="B1370" i="6"/>
  <c r="B1735" i="6" s="1"/>
  <c r="B639" i="6"/>
  <c r="B1004" i="6" s="1"/>
  <c r="B1369" i="6"/>
  <c r="B1734" i="6" s="1"/>
  <c r="B638" i="6"/>
  <c r="B1003" i="6"/>
  <c r="B1368" i="6"/>
  <c r="B1733" i="6" s="1"/>
  <c r="B637" i="6"/>
  <c r="B1002" i="6" s="1"/>
  <c r="B1367" i="6" s="1"/>
  <c r="B1732" i="6" s="1"/>
  <c r="B636" i="6"/>
  <c r="B1001" i="6" s="1"/>
  <c r="B1366" i="6"/>
  <c r="B1731" i="6"/>
  <c r="B635" i="6"/>
  <c r="B1000" i="6"/>
  <c r="B1365" i="6" s="1"/>
  <c r="B1730" i="6" s="1"/>
  <c r="B634" i="6"/>
  <c r="B999" i="6"/>
  <c r="B1364" i="6" s="1"/>
  <c r="B1729" i="6" s="1"/>
  <c r="B633" i="6"/>
  <c r="B998" i="6" s="1"/>
  <c r="B1363" i="6" s="1"/>
  <c r="B1728" i="6" s="1"/>
  <c r="B632" i="6"/>
  <c r="B997" i="6" s="1"/>
  <c r="B1362" i="6" s="1"/>
  <c r="B1727" i="6" s="1"/>
  <c r="B631" i="6"/>
  <c r="B996" i="6" s="1"/>
  <c r="B1361" i="6" s="1"/>
  <c r="B1726" i="6" s="1"/>
  <c r="B630" i="6"/>
  <c r="B995" i="6"/>
  <c r="B1360" i="6"/>
  <c r="B1725" i="6" s="1"/>
  <c r="B629" i="6"/>
  <c r="B994" i="6"/>
  <c r="B1359" i="6" s="1"/>
  <c r="B1724" i="6" s="1"/>
  <c r="B628" i="6"/>
  <c r="B993" i="6" s="1"/>
  <c r="B1358" i="6"/>
  <c r="B1723" i="6" s="1"/>
  <c r="B627" i="6"/>
  <c r="B992" i="6"/>
  <c r="B1357" i="6" s="1"/>
  <c r="B1722" i="6"/>
  <c r="B626" i="6"/>
  <c r="B991" i="6"/>
  <c r="B1356" i="6" s="1"/>
  <c r="B1721" i="6" s="1"/>
  <c r="B625" i="6"/>
  <c r="B990" i="6"/>
  <c r="B1355" i="6" s="1"/>
  <c r="B1720" i="6" s="1"/>
  <c r="B624" i="6"/>
  <c r="B989" i="6" s="1"/>
  <c r="B1354" i="6"/>
  <c r="B1719" i="6" s="1"/>
  <c r="B622" i="6"/>
  <c r="B987" i="6"/>
  <c r="B1352" i="6"/>
  <c r="B1717" i="6" s="1"/>
  <c r="B621" i="6"/>
  <c r="B986" i="6"/>
  <c r="B1351" i="6"/>
  <c r="B1716" i="6"/>
  <c r="B620" i="6"/>
  <c r="B985" i="6" s="1"/>
  <c r="B1350" i="6"/>
  <c r="B1715" i="6" s="1"/>
  <c r="B619" i="6"/>
  <c r="B984" i="6" s="1"/>
  <c r="B1349" i="6" s="1"/>
  <c r="B1714" i="6" s="1"/>
  <c r="B618" i="6"/>
  <c r="B983" i="6" s="1"/>
  <c r="B1348" i="6" s="1"/>
  <c r="B1713" i="6" s="1"/>
  <c r="B617" i="6"/>
  <c r="B982" i="6"/>
  <c r="B1347" i="6" s="1"/>
  <c r="B1712" i="6" s="1"/>
  <c r="B616" i="6"/>
  <c r="B981" i="6"/>
  <c r="B1346" i="6" s="1"/>
  <c r="B1711" i="6" s="1"/>
  <c r="B615" i="6"/>
  <c r="B980" i="6" s="1"/>
  <c r="B1345" i="6" s="1"/>
  <c r="B1710" i="6" s="1"/>
  <c r="B614" i="6"/>
  <c r="B979" i="6" s="1"/>
  <c r="B1344" i="6" s="1"/>
  <c r="B1709" i="6" s="1"/>
  <c r="B613" i="6"/>
  <c r="B978" i="6"/>
  <c r="B1343" i="6"/>
  <c r="B1708" i="6" s="1"/>
  <c r="B612" i="6"/>
  <c r="B977" i="6"/>
  <c r="B1342" i="6" s="1"/>
  <c r="B1707" i="6" s="1"/>
  <c r="B611" i="6"/>
  <c r="B976" i="6" s="1"/>
  <c r="B1341" i="6" s="1"/>
  <c r="B1706" i="6" s="1"/>
  <c r="B610" i="6"/>
  <c r="B975" i="6"/>
  <c r="B1340" i="6" s="1"/>
  <c r="B1705" i="6" s="1"/>
  <c r="B609" i="6"/>
  <c r="B974" i="6"/>
  <c r="B1339" i="6" s="1"/>
  <c r="B1704" i="6"/>
  <c r="B608" i="6"/>
  <c r="B973" i="6"/>
  <c r="B1338" i="6" s="1"/>
  <c r="B1703" i="6" s="1"/>
  <c r="B607" i="6"/>
  <c r="B972" i="6" s="1"/>
  <c r="B1337" i="6"/>
  <c r="B1702" i="6" s="1"/>
  <c r="B606" i="6"/>
  <c r="B971" i="6" s="1"/>
  <c r="B1336" i="6" s="1"/>
  <c r="B1701" i="6" s="1"/>
  <c r="B605" i="6"/>
  <c r="B970" i="6"/>
  <c r="B1335" i="6"/>
  <c r="B1700" i="6" s="1"/>
  <c r="B604" i="6"/>
  <c r="B969" i="6" s="1"/>
  <c r="B1334" i="6" s="1"/>
  <c r="B1699" i="6" s="1"/>
  <c r="B603" i="6"/>
  <c r="B968" i="6" s="1"/>
  <c r="B1333" i="6" s="1"/>
  <c r="B1698" i="6"/>
  <c r="B602" i="6"/>
  <c r="B967" i="6" s="1"/>
  <c r="B1332" i="6" s="1"/>
  <c r="B1697" i="6" s="1"/>
  <c r="B601" i="6"/>
  <c r="B966" i="6" s="1"/>
  <c r="B1331" i="6" s="1"/>
  <c r="B1696" i="6" s="1"/>
  <c r="B600" i="6"/>
  <c r="B965" i="6"/>
  <c r="B1330" i="6" s="1"/>
  <c r="B1695" i="6" s="1"/>
  <c r="B599" i="6"/>
  <c r="B964" i="6" s="1"/>
  <c r="B1329" i="6"/>
  <c r="B1694" i="6" s="1"/>
  <c r="B598" i="6"/>
  <c r="B963" i="6"/>
  <c r="B1328" i="6" s="1"/>
  <c r="B1693" i="6" s="1"/>
  <c r="B597" i="6"/>
  <c r="B962" i="6" s="1"/>
  <c r="B1327" i="6" s="1"/>
  <c r="B1692" i="6" s="1"/>
  <c r="B596" i="6"/>
  <c r="B961" i="6" s="1"/>
  <c r="B1326" i="6" s="1"/>
  <c r="B1691" i="6" s="1"/>
  <c r="B595" i="6"/>
  <c r="B960" i="6" s="1"/>
  <c r="B1325" i="6" s="1"/>
  <c r="B1690" i="6" s="1"/>
  <c r="B594" i="6"/>
  <c r="B959" i="6"/>
  <c r="B1324" i="6" s="1"/>
  <c r="B1689" i="6" s="1"/>
  <c r="B593" i="6"/>
  <c r="B958" i="6"/>
  <c r="B1323" i="6" s="1"/>
  <c r="B1688" i="6" s="1"/>
  <c r="B591" i="6"/>
  <c r="B956" i="6" s="1"/>
  <c r="B1321" i="6" s="1"/>
  <c r="B1686" i="6" s="1"/>
  <c r="B590" i="6"/>
  <c r="B955" i="6" s="1"/>
  <c r="B1320" i="6" s="1"/>
  <c r="B1685" i="6" s="1"/>
  <c r="B589" i="6"/>
  <c r="B954" i="6"/>
  <c r="B1319" i="6" s="1"/>
  <c r="B1684" i="6" s="1"/>
  <c r="B588" i="6"/>
  <c r="B953" i="6" s="1"/>
  <c r="B1318" i="6" s="1"/>
  <c r="B1683" i="6" s="1"/>
  <c r="B587" i="6"/>
  <c r="B952" i="6" s="1"/>
  <c r="B1317" i="6"/>
  <c r="B1682" i="6" s="1"/>
  <c r="B586" i="6"/>
  <c r="B951" i="6" s="1"/>
  <c r="B1316" i="6" s="1"/>
  <c r="B1681" i="6" s="1"/>
  <c r="B585" i="6"/>
  <c r="B950" i="6" s="1"/>
  <c r="B1315" i="6" s="1"/>
  <c r="B1680" i="6" s="1"/>
  <c r="B584" i="6"/>
  <c r="B949" i="6"/>
  <c r="B1314" i="6" s="1"/>
  <c r="B1679" i="6" s="1"/>
  <c r="B583" i="6"/>
  <c r="B948" i="6" s="1"/>
  <c r="B1313" i="6" s="1"/>
  <c r="B1678" i="6" s="1"/>
  <c r="B582" i="6"/>
  <c r="B947" i="6" s="1"/>
  <c r="B1312" i="6" s="1"/>
  <c r="B1677" i="6" s="1"/>
  <c r="B581" i="6"/>
  <c r="B946" i="6"/>
  <c r="B1311" i="6" s="1"/>
  <c r="B1676" i="6" s="1"/>
  <c r="B580" i="6"/>
  <c r="B945" i="6"/>
  <c r="B1310" i="6" s="1"/>
  <c r="B1675" i="6"/>
  <c r="B579" i="6"/>
  <c r="B944" i="6" s="1"/>
  <c r="B1309" i="6"/>
  <c r="B1674" i="6" s="1"/>
  <c r="B578" i="6"/>
  <c r="B943" i="6"/>
  <c r="B1308" i="6" s="1"/>
  <c r="B1673" i="6" s="1"/>
  <c r="B577" i="6"/>
  <c r="B942" i="6" s="1"/>
  <c r="B1307" i="6" s="1"/>
  <c r="B1672" i="6" s="1"/>
  <c r="B576" i="6"/>
  <c r="B941" i="6" s="1"/>
  <c r="B1306" i="6" s="1"/>
  <c r="B1671" i="6" s="1"/>
  <c r="B575" i="6"/>
  <c r="B940" i="6" s="1"/>
  <c r="B1305" i="6" s="1"/>
  <c r="B1670" i="6" s="1"/>
  <c r="B574" i="6"/>
  <c r="B939" i="6"/>
  <c r="B1304" i="6" s="1"/>
  <c r="B1669" i="6" s="1"/>
  <c r="B573" i="6"/>
  <c r="B938" i="6"/>
  <c r="B1303" i="6" s="1"/>
  <c r="B1668" i="6" s="1"/>
  <c r="B572" i="6"/>
  <c r="B937" i="6" s="1"/>
  <c r="B1302" i="6" s="1"/>
  <c r="B1667" i="6" s="1"/>
  <c r="B571" i="6"/>
  <c r="B936" i="6" s="1"/>
  <c r="B1301" i="6"/>
  <c r="B1666" i="6" s="1"/>
  <c r="B570" i="6"/>
  <c r="B935" i="6"/>
  <c r="B1300" i="6" s="1"/>
  <c r="B1665" i="6" s="1"/>
  <c r="B569" i="6"/>
  <c r="B934" i="6"/>
  <c r="B1299" i="6" s="1"/>
  <c r="B1664" i="6" s="1"/>
  <c r="B568" i="6"/>
  <c r="B933" i="6" s="1"/>
  <c r="B1298" i="6" s="1"/>
  <c r="B1663" i="6" s="1"/>
  <c r="B567" i="6"/>
  <c r="B932" i="6" s="1"/>
  <c r="B1297" i="6"/>
  <c r="B1662" i="6" s="1"/>
  <c r="B566" i="6"/>
  <c r="B931" i="6" s="1"/>
  <c r="B1296" i="6" s="1"/>
  <c r="B1661" i="6" s="1"/>
  <c r="B565" i="6"/>
  <c r="B930" i="6"/>
  <c r="B1295" i="6" s="1"/>
  <c r="B1660" i="6" s="1"/>
  <c r="B564" i="6"/>
  <c r="B929" i="6"/>
  <c r="B1294" i="6" s="1"/>
  <c r="B1659" i="6"/>
  <c r="B563" i="6"/>
  <c r="B928" i="6" s="1"/>
  <c r="B1293" i="6"/>
  <c r="B1658" i="6" s="1"/>
  <c r="B562" i="6"/>
  <c r="B927" i="6"/>
  <c r="B1292" i="6" s="1"/>
  <c r="B1657" i="6" s="1"/>
  <c r="B560" i="6"/>
  <c r="B925" i="6" s="1"/>
  <c r="B1290" i="6" s="1"/>
  <c r="B1655" i="6" s="1"/>
  <c r="B559" i="6"/>
  <c r="B924" i="6" s="1"/>
  <c r="B1289" i="6" s="1"/>
  <c r="B1654" i="6" s="1"/>
  <c r="B558" i="6"/>
  <c r="B923" i="6" s="1"/>
  <c r="B1288" i="6" s="1"/>
  <c r="B1653" i="6" s="1"/>
  <c r="B557" i="6"/>
  <c r="B922" i="6"/>
  <c r="B1287" i="6" s="1"/>
  <c r="B1652" i="6" s="1"/>
  <c r="B556" i="6"/>
  <c r="B921" i="6"/>
  <c r="B1286" i="6" s="1"/>
  <c r="B1651" i="6" s="1"/>
  <c r="B555" i="6"/>
  <c r="B920" i="6" s="1"/>
  <c r="B1285" i="6" s="1"/>
  <c r="B1650" i="6" s="1"/>
  <c r="B554" i="6"/>
  <c r="B919" i="6" s="1"/>
  <c r="B1284" i="6"/>
  <c r="B1649" i="6" s="1"/>
  <c r="B553" i="6"/>
  <c r="B918" i="6"/>
  <c r="B1283" i="6" s="1"/>
  <c r="B1648" i="6" s="1"/>
  <c r="B552" i="6"/>
  <c r="B917" i="6"/>
  <c r="B1282" i="6" s="1"/>
  <c r="B1647" i="6" s="1"/>
  <c r="B551" i="6"/>
  <c r="B916" i="6" s="1"/>
  <c r="B1281" i="6" s="1"/>
  <c r="B1646" i="6" s="1"/>
  <c r="B550" i="6"/>
  <c r="B915" i="6" s="1"/>
  <c r="B1280" i="6"/>
  <c r="B1645" i="6" s="1"/>
  <c r="B549" i="6"/>
  <c r="B914" i="6" s="1"/>
  <c r="B1279" i="6" s="1"/>
  <c r="B1644" i="6" s="1"/>
  <c r="B548" i="6"/>
  <c r="B913" i="6"/>
  <c r="B1278" i="6" s="1"/>
  <c r="B1643" i="6" s="1"/>
  <c r="B547" i="6"/>
  <c r="B912" i="6"/>
  <c r="B1277" i="6" s="1"/>
  <c r="B1642" i="6"/>
  <c r="B546" i="6"/>
  <c r="B911" i="6" s="1"/>
  <c r="B1276" i="6"/>
  <c r="B1641" i="6" s="1"/>
  <c r="B545" i="6"/>
  <c r="B910" i="6"/>
  <c r="B1275" i="6" s="1"/>
  <c r="B1640" i="6" s="1"/>
  <c r="B544" i="6"/>
  <c r="B909" i="6" s="1"/>
  <c r="B1274" i="6" s="1"/>
  <c r="B1639" i="6" s="1"/>
  <c r="B543" i="6"/>
  <c r="B908" i="6" s="1"/>
  <c r="B1273" i="6" s="1"/>
  <c r="B1638" i="6" s="1"/>
  <c r="B542" i="6"/>
  <c r="B907" i="6" s="1"/>
  <c r="B1272" i="6" s="1"/>
  <c r="B1637" i="6" s="1"/>
  <c r="B541" i="6"/>
  <c r="B906" i="6"/>
  <c r="B1271" i="6" s="1"/>
  <c r="B1636" i="6" s="1"/>
  <c r="B540" i="6"/>
  <c r="B905" i="6"/>
  <c r="B1270" i="6" s="1"/>
  <c r="B1635" i="6" s="1"/>
  <c r="B539" i="6"/>
  <c r="B904" i="6" s="1"/>
  <c r="B1269" i="6" s="1"/>
  <c r="B1634" i="6" s="1"/>
  <c r="B538" i="6"/>
  <c r="B903" i="6" s="1"/>
  <c r="B1268" i="6" s="1"/>
  <c r="B1633" i="6" s="1"/>
  <c r="B537" i="6"/>
  <c r="B902" i="6" s="1"/>
  <c r="B1267" i="6" s="1"/>
  <c r="B1632" i="6" s="1"/>
  <c r="B536" i="6"/>
  <c r="B901" i="6" s="1"/>
  <c r="B1266" i="6" s="1"/>
  <c r="B1631" i="6" s="1"/>
  <c r="B535" i="6"/>
  <c r="B900" i="6"/>
  <c r="B1265" i="6" s="1"/>
  <c r="B1630" i="6" s="1"/>
  <c r="B534" i="6"/>
  <c r="B899" i="6" s="1"/>
  <c r="B1264" i="6" s="1"/>
  <c r="B1629" i="6" s="1"/>
  <c r="B533" i="6"/>
  <c r="B898" i="6"/>
  <c r="B1263" i="6" s="1"/>
  <c r="B1628" i="6" s="1"/>
  <c r="B532" i="6"/>
  <c r="B897" i="6" s="1"/>
  <c r="B1262" i="6" s="1"/>
  <c r="B1627" i="6" s="1"/>
  <c r="B530" i="6"/>
  <c r="B895" i="6" s="1"/>
  <c r="B1260" i="6" s="1"/>
  <c r="B1625" i="6" s="1"/>
  <c r="B529" i="6"/>
  <c r="B894" i="6" s="1"/>
  <c r="B1259" i="6" s="1"/>
  <c r="B1624" i="6" s="1"/>
  <c r="B528" i="6"/>
  <c r="B893" i="6" s="1"/>
  <c r="B1258" i="6" s="1"/>
  <c r="B1623" i="6" s="1"/>
  <c r="B527" i="6"/>
  <c r="B892" i="6" s="1"/>
  <c r="B1257" i="6" s="1"/>
  <c r="B1622" i="6" s="1"/>
  <c r="B526" i="6"/>
  <c r="B891" i="6" s="1"/>
  <c r="B1256" i="6" s="1"/>
  <c r="B1621" i="6" s="1"/>
  <c r="B525" i="6"/>
  <c r="B890" i="6" s="1"/>
  <c r="B1255" i="6"/>
  <c r="B1620" i="6" s="1"/>
  <c r="B524" i="6"/>
  <c r="B889" i="6"/>
  <c r="B1254" i="6" s="1"/>
  <c r="B1619" i="6" s="1"/>
  <c r="B523" i="6"/>
  <c r="B888" i="6" s="1"/>
  <c r="B1253" i="6" s="1"/>
  <c r="B1618" i="6" s="1"/>
  <c r="B522" i="6"/>
  <c r="B887" i="6" s="1"/>
  <c r="B1252" i="6" s="1"/>
  <c r="B1617" i="6" s="1"/>
  <c r="B521" i="6"/>
  <c r="B886" i="6" s="1"/>
  <c r="B1251" i="6"/>
  <c r="B1616" i="6" s="1"/>
  <c r="B520" i="6"/>
  <c r="B885" i="6" s="1"/>
  <c r="B1250" i="6" s="1"/>
  <c r="B1615" i="6" s="1"/>
  <c r="B519" i="6"/>
  <c r="B884" i="6" s="1"/>
  <c r="B1249" i="6" s="1"/>
  <c r="B1614" i="6" s="1"/>
  <c r="B518" i="6"/>
  <c r="B883" i="6" s="1"/>
  <c r="B1248" i="6" s="1"/>
  <c r="B1613" i="6" s="1"/>
  <c r="B517" i="6"/>
  <c r="B882" i="6" s="1"/>
  <c r="B1247" i="6"/>
  <c r="B1612" i="6" s="1"/>
  <c r="B516" i="6"/>
  <c r="B881" i="6" s="1"/>
  <c r="B1246" i="6" s="1"/>
  <c r="B1611" i="6" s="1"/>
  <c r="B515" i="6"/>
  <c r="B880" i="6"/>
  <c r="B1245" i="6" s="1"/>
  <c r="B1610" i="6" s="1"/>
  <c r="B514" i="6"/>
  <c r="B879" i="6" s="1"/>
  <c r="B1244" i="6" s="1"/>
  <c r="B1609" i="6" s="1"/>
  <c r="B513" i="6"/>
  <c r="B878" i="6" s="1"/>
  <c r="B1243" i="6" s="1"/>
  <c r="B1608" i="6" s="1"/>
  <c r="B512" i="6"/>
  <c r="B877" i="6"/>
  <c r="B1242" i="6" s="1"/>
  <c r="B1607" i="6" s="1"/>
  <c r="B511" i="6"/>
  <c r="B876" i="6"/>
  <c r="B1241" i="6" s="1"/>
  <c r="B1606" i="6" s="1"/>
  <c r="B510" i="6"/>
  <c r="B875" i="6"/>
  <c r="B1240" i="6" s="1"/>
  <c r="B1605" i="6" s="1"/>
  <c r="B509" i="6"/>
  <c r="B874" i="6" s="1"/>
  <c r="B1239" i="6" s="1"/>
  <c r="B1604" i="6" s="1"/>
  <c r="B508" i="6"/>
  <c r="B873" i="6" s="1"/>
  <c r="B1238" i="6" s="1"/>
  <c r="B1603" i="6" s="1"/>
  <c r="B507" i="6"/>
  <c r="B872" i="6"/>
  <c r="B1237" i="6"/>
  <c r="B1602" i="6" s="1"/>
  <c r="B506" i="6"/>
  <c r="B871" i="6" s="1"/>
  <c r="B1236" i="6" s="1"/>
  <c r="B1601" i="6" s="1"/>
  <c r="B505" i="6"/>
  <c r="B870" i="6" s="1"/>
  <c r="B1235" i="6" s="1"/>
  <c r="B1600" i="6" s="1"/>
  <c r="B504" i="6"/>
  <c r="B869" i="6"/>
  <c r="B1234" i="6" s="1"/>
  <c r="B1599" i="6" s="1"/>
  <c r="B503" i="6"/>
  <c r="B868" i="6" s="1"/>
  <c r="B1233" i="6" s="1"/>
  <c r="B1598" i="6" s="1"/>
  <c r="B502" i="6"/>
  <c r="B867" i="6"/>
  <c r="B1232" i="6" s="1"/>
  <c r="B1597" i="6" s="1"/>
  <c r="B501" i="6"/>
  <c r="B866" i="6" s="1"/>
  <c r="B1231" i="6"/>
  <c r="B1596" i="6" s="1"/>
  <c r="B499" i="6"/>
  <c r="B864" i="6" s="1"/>
  <c r="B1229" i="6" s="1"/>
  <c r="B1594" i="6" s="1"/>
  <c r="B498" i="6"/>
  <c r="B863" i="6" s="1"/>
  <c r="B1228" i="6" s="1"/>
  <c r="B1593" i="6" s="1"/>
  <c r="B497" i="6"/>
  <c r="B862" i="6" s="1"/>
  <c r="B1227" i="6" s="1"/>
  <c r="B1592" i="6" s="1"/>
  <c r="B496" i="6"/>
  <c r="B861" i="6" s="1"/>
  <c r="B1226" i="6" s="1"/>
  <c r="B1591" i="6" s="1"/>
  <c r="B495" i="6"/>
  <c r="B860" i="6" s="1"/>
  <c r="B1225" i="6" s="1"/>
  <c r="B1590" i="6" s="1"/>
  <c r="B494" i="6"/>
  <c r="B859" i="6"/>
  <c r="B1224" i="6" s="1"/>
  <c r="B1589" i="6" s="1"/>
  <c r="B493" i="6"/>
  <c r="B858" i="6"/>
  <c r="B1223" i="6" s="1"/>
  <c r="B1588" i="6" s="1"/>
  <c r="B492" i="6"/>
  <c r="B857" i="6" s="1"/>
  <c r="B1222" i="6"/>
  <c r="B1587" i="6" s="1"/>
  <c r="B491" i="6"/>
  <c r="B856" i="6" s="1"/>
  <c r="B1221" i="6" s="1"/>
  <c r="B1586" i="6" s="1"/>
  <c r="B490" i="6"/>
  <c r="B855" i="6" s="1"/>
  <c r="B1220" i="6" s="1"/>
  <c r="B1585" i="6" s="1"/>
  <c r="B489" i="6"/>
  <c r="B854" i="6"/>
  <c r="B1219" i="6"/>
  <c r="B1584" i="6" s="1"/>
  <c r="B488" i="6"/>
  <c r="B853" i="6" s="1"/>
  <c r="B1218" i="6" s="1"/>
  <c r="B1583" i="6" s="1"/>
  <c r="B487" i="6"/>
  <c r="B852" i="6"/>
  <c r="B1217" i="6" s="1"/>
  <c r="B1582" i="6" s="1"/>
  <c r="B486" i="6"/>
  <c r="B851" i="6"/>
  <c r="B1216" i="6" s="1"/>
  <c r="B1581" i="6" s="1"/>
  <c r="B485" i="6"/>
  <c r="B850" i="6" s="1"/>
  <c r="B1215" i="6" s="1"/>
  <c r="B1580" i="6" s="1"/>
  <c r="B484" i="6"/>
  <c r="B849" i="6" s="1"/>
  <c r="B1214" i="6"/>
  <c r="B1579" i="6" s="1"/>
  <c r="B483" i="6"/>
  <c r="B848" i="6" s="1"/>
  <c r="B1213" i="6" s="1"/>
  <c r="B1578" i="6" s="1"/>
  <c r="B482" i="6"/>
  <c r="B847" i="6" s="1"/>
  <c r="B1212" i="6" s="1"/>
  <c r="B1577" i="6" s="1"/>
  <c r="B481" i="6"/>
  <c r="B846" i="6" s="1"/>
  <c r="B1211" i="6" s="1"/>
  <c r="B1576" i="6" s="1"/>
  <c r="B480" i="6"/>
  <c r="B845" i="6" s="1"/>
  <c r="B1210" i="6" s="1"/>
  <c r="B1575" i="6" s="1"/>
  <c r="B479" i="6"/>
  <c r="B844" i="6"/>
  <c r="B1209" i="6" s="1"/>
  <c r="B1574" i="6" s="1"/>
  <c r="B478" i="6"/>
  <c r="B843" i="6" s="1"/>
  <c r="B1208" i="6" s="1"/>
  <c r="B1573" i="6" s="1"/>
  <c r="B477" i="6"/>
  <c r="B842" i="6"/>
  <c r="B1207" i="6" s="1"/>
  <c r="B1572" i="6" s="1"/>
  <c r="B476" i="6"/>
  <c r="B841" i="6" s="1"/>
  <c r="B1206" i="6"/>
  <c r="B1571" i="6" s="1"/>
  <c r="B475" i="6"/>
  <c r="B840" i="6" s="1"/>
  <c r="B1205" i="6" s="1"/>
  <c r="B1570" i="6" s="1"/>
  <c r="B474" i="6"/>
  <c r="B839" i="6" s="1"/>
  <c r="B1204" i="6" s="1"/>
  <c r="B1569" i="6" s="1"/>
  <c r="B473" i="6"/>
  <c r="B838" i="6" s="1"/>
  <c r="B1203" i="6" s="1"/>
  <c r="B1568" i="6" s="1"/>
  <c r="B472" i="6"/>
  <c r="B837" i="6"/>
  <c r="B1202" i="6"/>
  <c r="B1567" i="6" s="1"/>
  <c r="B471" i="6"/>
  <c r="B836" i="6" s="1"/>
  <c r="B1201" i="6" s="1"/>
  <c r="B1566" i="6" s="1"/>
  <c r="B469" i="6"/>
  <c r="B834" i="6" s="1"/>
  <c r="B1199" i="6" s="1"/>
  <c r="B1564" i="6" s="1"/>
  <c r="B468" i="6"/>
  <c r="B833" i="6" s="1"/>
  <c r="B1198" i="6" s="1"/>
  <c r="B1563" i="6" s="1"/>
  <c r="B467" i="6"/>
  <c r="B832" i="6"/>
  <c r="B1197" i="6"/>
  <c r="B1562" i="6" s="1"/>
  <c r="B466" i="6"/>
  <c r="B831" i="6" s="1"/>
  <c r="B1196" i="6" s="1"/>
  <c r="B1561" i="6" s="1"/>
  <c r="B465" i="6"/>
  <c r="B830" i="6" s="1"/>
  <c r="B1195" i="6" s="1"/>
  <c r="B1560" i="6" s="1"/>
  <c r="B464" i="6"/>
  <c r="B829" i="6" s="1"/>
  <c r="B1194" i="6" s="1"/>
  <c r="B1559" i="6" s="1"/>
  <c r="B463" i="6"/>
  <c r="B828" i="6"/>
  <c r="B1193" i="6"/>
  <c r="B1558" i="6" s="1"/>
  <c r="B462" i="6"/>
  <c r="B827" i="6" s="1"/>
  <c r="B1192" i="6" s="1"/>
  <c r="B1557" i="6" s="1"/>
  <c r="B461" i="6"/>
  <c r="B826" i="6" s="1"/>
  <c r="B1191" i="6" s="1"/>
  <c r="B1556" i="6" s="1"/>
  <c r="B460" i="6"/>
  <c r="B825" i="6" s="1"/>
  <c r="B1190" i="6" s="1"/>
  <c r="B1555" i="6" s="1"/>
  <c r="B459" i="6"/>
  <c r="B824" i="6"/>
  <c r="B1189" i="6"/>
  <c r="B1554" i="6" s="1"/>
  <c r="B458" i="6"/>
  <c r="B823" i="6" s="1"/>
  <c r="B1188" i="6" s="1"/>
  <c r="B1553" i="6" s="1"/>
  <c r="B457" i="6"/>
  <c r="B822" i="6" s="1"/>
  <c r="B1187" i="6" s="1"/>
  <c r="B1552" i="6" s="1"/>
  <c r="B456" i="6"/>
  <c r="B821" i="6" s="1"/>
  <c r="B1186" i="6" s="1"/>
  <c r="B1551" i="6" s="1"/>
  <c r="B455" i="6"/>
  <c r="B820" i="6"/>
  <c r="B1185" i="6"/>
  <c r="B1550" i="6" s="1"/>
  <c r="B454" i="6"/>
  <c r="B819" i="6" s="1"/>
  <c r="B1184" i="6" s="1"/>
  <c r="B1549" i="6" s="1"/>
  <c r="B453" i="6"/>
  <c r="B818" i="6" s="1"/>
  <c r="B1183" i="6" s="1"/>
  <c r="B1548" i="6" s="1"/>
  <c r="B452" i="6"/>
  <c r="B817" i="6" s="1"/>
  <c r="B1182" i="6" s="1"/>
  <c r="B1547" i="6" s="1"/>
  <c r="B451" i="6"/>
  <c r="B816" i="6"/>
  <c r="B1181" i="6"/>
  <c r="B1546" i="6" s="1"/>
  <c r="B450" i="6"/>
  <c r="B815" i="6" s="1"/>
  <c r="B1180" i="6" s="1"/>
  <c r="B1545" i="6" s="1"/>
  <c r="B449" i="6"/>
  <c r="B814" i="6" s="1"/>
  <c r="B1179" i="6" s="1"/>
  <c r="B1544" i="6" s="1"/>
  <c r="B448" i="6"/>
  <c r="B813" i="6" s="1"/>
  <c r="B1178" i="6" s="1"/>
  <c r="B1543" i="6" s="1"/>
  <c r="B447" i="6"/>
  <c r="B812" i="6"/>
  <c r="B1177" i="6"/>
  <c r="B1542" i="6" s="1"/>
  <c r="B446" i="6"/>
  <c r="B811" i="6" s="1"/>
  <c r="B1176" i="6" s="1"/>
  <c r="B1541" i="6" s="1"/>
  <c r="B445" i="6"/>
  <c r="B810" i="6" s="1"/>
  <c r="B1175" i="6" s="1"/>
  <c r="B1540" i="6" s="1"/>
  <c r="B444" i="6"/>
  <c r="B809" i="6" s="1"/>
  <c r="B1174" i="6" s="1"/>
  <c r="B1539" i="6" s="1"/>
  <c r="B443" i="6"/>
  <c r="B808" i="6"/>
  <c r="B1173" i="6"/>
  <c r="B1538" i="6" s="1"/>
  <c r="B442" i="6"/>
  <c r="B807" i="6" s="1"/>
  <c r="B1172" i="6" s="1"/>
  <c r="B1537" i="6" s="1"/>
  <c r="B441" i="6"/>
  <c r="B806" i="6" s="1"/>
  <c r="B1171" i="6" s="1"/>
  <c r="B1536" i="6" s="1"/>
  <c r="B440" i="6"/>
  <c r="B805" i="6" s="1"/>
  <c r="B1170" i="6" s="1"/>
  <c r="B1535" i="6" s="1"/>
  <c r="B438" i="6"/>
  <c r="B803" i="6"/>
  <c r="B1168" i="6"/>
  <c r="B1533" i="6" s="1"/>
  <c r="B437" i="6"/>
  <c r="B802" i="6" s="1"/>
  <c r="B1167" i="6" s="1"/>
  <c r="B1532" i="6" s="1"/>
  <c r="B436" i="6"/>
  <c r="B801" i="6" s="1"/>
  <c r="B1166" i="6" s="1"/>
  <c r="B1531" i="6" s="1"/>
  <c r="B435" i="6"/>
  <c r="B800" i="6" s="1"/>
  <c r="B1165" i="6" s="1"/>
  <c r="B1530" i="6" s="1"/>
  <c r="B434" i="6"/>
  <c r="B799" i="6"/>
  <c r="B1164" i="6"/>
  <c r="B1529" i="6" s="1"/>
  <c r="B433" i="6"/>
  <c r="B798" i="6" s="1"/>
  <c r="B1163" i="6" s="1"/>
  <c r="B1528" i="6" s="1"/>
  <c r="B432" i="6"/>
  <c r="B797" i="6" s="1"/>
  <c r="B1162" i="6" s="1"/>
  <c r="B1527" i="6" s="1"/>
  <c r="B431" i="6"/>
  <c r="B796" i="6" s="1"/>
  <c r="B1161" i="6" s="1"/>
  <c r="B1526" i="6" s="1"/>
  <c r="B430" i="6"/>
  <c r="B795" i="6"/>
  <c r="B1160" i="6"/>
  <c r="B1525" i="6" s="1"/>
  <c r="B429" i="6"/>
  <c r="B794" i="6" s="1"/>
  <c r="B1159" i="6" s="1"/>
  <c r="B1524" i="6" s="1"/>
  <c r="B428" i="6"/>
  <c r="B793" i="6" s="1"/>
  <c r="B1158" i="6" s="1"/>
  <c r="B1523" i="6" s="1"/>
  <c r="B427" i="6"/>
  <c r="B792" i="6" s="1"/>
  <c r="B1157" i="6" s="1"/>
  <c r="B1522" i="6" s="1"/>
  <c r="B426" i="6"/>
  <c r="B791" i="6"/>
  <c r="B1156" i="6"/>
  <c r="B1521" i="6" s="1"/>
  <c r="B425" i="6"/>
  <c r="B790" i="6" s="1"/>
  <c r="B1155" i="6" s="1"/>
  <c r="B1520" i="6" s="1"/>
  <c r="B424" i="6"/>
  <c r="B789" i="6" s="1"/>
  <c r="B1154" i="6" s="1"/>
  <c r="B1519" i="6" s="1"/>
  <c r="B423" i="6"/>
  <c r="B788" i="6" s="1"/>
  <c r="B1153" i="6" s="1"/>
  <c r="B1518" i="6" s="1"/>
  <c r="B422" i="6"/>
  <c r="B787" i="6"/>
  <c r="B1152" i="6"/>
  <c r="B1517" i="6" s="1"/>
  <c r="B421" i="6"/>
  <c r="B786" i="6" s="1"/>
  <c r="B1151" i="6" s="1"/>
  <c r="B1516" i="6" s="1"/>
  <c r="B420" i="6"/>
  <c r="B785" i="6" s="1"/>
  <c r="B1150" i="6" s="1"/>
  <c r="B1515" i="6" s="1"/>
  <c r="B419" i="6"/>
  <c r="B784" i="6" s="1"/>
  <c r="B1149" i="6" s="1"/>
  <c r="B1514" i="6" s="1"/>
  <c r="B418" i="6"/>
  <c r="B783" i="6"/>
  <c r="B1148" i="6"/>
  <c r="B1513" i="6" s="1"/>
  <c r="B417" i="6"/>
  <c r="B782" i="6" s="1"/>
  <c r="B1147" i="6" s="1"/>
  <c r="B1512" i="6" s="1"/>
  <c r="B416" i="6"/>
  <c r="B781" i="6" s="1"/>
  <c r="B1146" i="6" s="1"/>
  <c r="B1511" i="6" s="1"/>
  <c r="B415" i="6"/>
  <c r="B780" i="6" s="1"/>
  <c r="B1145" i="6" s="1"/>
  <c r="B1510" i="6" s="1"/>
  <c r="B414" i="6"/>
  <c r="B779" i="6"/>
  <c r="B1144" i="6"/>
  <c r="B1509" i="6" s="1"/>
  <c r="B413" i="6"/>
  <c r="B778" i="6" s="1"/>
  <c r="B1143" i="6" s="1"/>
  <c r="B1508" i="6" s="1"/>
  <c r="B412" i="6"/>
  <c r="B777" i="6" s="1"/>
  <c r="B1142" i="6" s="1"/>
  <c r="B1507" i="6" s="1"/>
  <c r="B410" i="6"/>
  <c r="B775" i="6" s="1"/>
  <c r="B1140" i="6" s="1"/>
  <c r="B1505" i="6" s="1"/>
  <c r="B409" i="6"/>
  <c r="B774" i="6"/>
  <c r="B1139" i="6"/>
  <c r="B1504" i="6" s="1"/>
  <c r="B408" i="6"/>
  <c r="B773" i="6" s="1"/>
  <c r="B1138" i="6" s="1"/>
  <c r="B1503" i="6" s="1"/>
  <c r="B407" i="6"/>
  <c r="B772" i="6" s="1"/>
  <c r="B1137" i="6" s="1"/>
  <c r="B1502" i="6" s="1"/>
  <c r="B406" i="6"/>
  <c r="B771" i="6" s="1"/>
  <c r="B1136" i="6" s="1"/>
  <c r="B1501" i="6" s="1"/>
  <c r="B405" i="6"/>
  <c r="B770" i="6"/>
  <c r="B1135" i="6"/>
  <c r="B1500" i="6" s="1"/>
  <c r="B404" i="6"/>
  <c r="B769" i="6"/>
  <c r="B1134" i="6"/>
  <c r="B1499" i="6" s="1"/>
  <c r="B403" i="6"/>
  <c r="B768" i="6" s="1"/>
  <c r="B1133" i="6" s="1"/>
  <c r="B1498" i="6" s="1"/>
  <c r="B402" i="6"/>
  <c r="B767" i="6" s="1"/>
  <c r="B1132" i="6" s="1"/>
  <c r="B1497" i="6" s="1"/>
  <c r="B401" i="6"/>
  <c r="B766" i="6"/>
  <c r="B1131" i="6"/>
  <c r="B1496" i="6" s="1"/>
  <c r="B400" i="6"/>
  <c r="B765" i="6"/>
  <c r="B1130" i="6"/>
  <c r="B1495" i="6" s="1"/>
  <c r="B399" i="6"/>
  <c r="B764" i="6" s="1"/>
  <c r="B1129" i="6" s="1"/>
  <c r="B1494" i="6" s="1"/>
  <c r="B398" i="6"/>
  <c r="B763" i="6" s="1"/>
  <c r="B1128" i="6" s="1"/>
  <c r="B1493" i="6" s="1"/>
  <c r="B397" i="6"/>
  <c r="B762" i="6"/>
  <c r="B1127" i="6"/>
  <c r="B1492" i="6" s="1"/>
  <c r="B396" i="6"/>
  <c r="B761" i="6"/>
  <c r="B1126" i="6"/>
  <c r="B1491" i="6" s="1"/>
  <c r="B395" i="6"/>
  <c r="B760" i="6" s="1"/>
  <c r="B1125" i="6" s="1"/>
  <c r="B1490" i="6" s="1"/>
  <c r="B394" i="6"/>
  <c r="B759" i="6" s="1"/>
  <c r="B1124" i="6" s="1"/>
  <c r="B1489" i="6" s="1"/>
  <c r="B393" i="6"/>
  <c r="B758" i="6"/>
  <c r="B1123" i="6"/>
  <c r="B1488" i="6" s="1"/>
  <c r="B392" i="6"/>
  <c r="B757" i="6"/>
  <c r="B1122" i="6"/>
  <c r="B1487" i="6" s="1"/>
  <c r="B391" i="6"/>
  <c r="B756" i="6" s="1"/>
  <c r="B1121" i="6" s="1"/>
  <c r="B1486" i="6" s="1"/>
  <c r="B390" i="6"/>
  <c r="B755" i="6" s="1"/>
  <c r="B1120" i="6" s="1"/>
  <c r="B1485" i="6" s="1"/>
  <c r="B389" i="6"/>
  <c r="B754" i="6"/>
  <c r="B1119" i="6"/>
  <c r="B1484" i="6" s="1"/>
  <c r="B388" i="6"/>
  <c r="B753" i="6"/>
  <c r="B1118" i="6"/>
  <c r="B1483" i="6" s="1"/>
  <c r="B387" i="6"/>
  <c r="B752" i="6" s="1"/>
  <c r="B1117" i="6" s="1"/>
  <c r="B1482" i="6" s="1"/>
  <c r="B386" i="6"/>
  <c r="B751" i="6" s="1"/>
  <c r="B1116" i="6" s="1"/>
  <c r="B1481" i="6" s="1"/>
  <c r="B385" i="6"/>
  <c r="B750" i="6"/>
  <c r="B1115" i="6"/>
  <c r="B1480" i="6" s="1"/>
  <c r="B384" i="6"/>
  <c r="B749" i="6"/>
  <c r="B1114" i="6"/>
  <c r="B1479" i="6" s="1"/>
  <c r="B383" i="6"/>
  <c r="B748" i="6" s="1"/>
  <c r="B1113" i="6" s="1"/>
  <c r="B1478" i="6" s="1"/>
  <c r="B382" i="6"/>
  <c r="B747" i="6" s="1"/>
  <c r="B1112" i="6" s="1"/>
  <c r="B1477" i="6" s="1"/>
  <c r="B381" i="6"/>
  <c r="B746" i="6"/>
  <c r="B1111" i="6"/>
  <c r="B1476" i="6" s="1"/>
  <c r="D14" i="6"/>
  <c r="B438" i="2"/>
  <c r="B803" i="2"/>
  <c r="B1168" i="2" s="1"/>
  <c r="B1533" i="2" s="1"/>
  <c r="B1845" i="2" s="1"/>
  <c r="B1857" i="2" s="1"/>
  <c r="B1869" i="2" s="1"/>
  <c r="B1881" i="2" s="1"/>
  <c r="B1893" i="2" s="1"/>
  <c r="B1905" i="2" s="1"/>
  <c r="B1917" i="2" s="1"/>
  <c r="B1929" i="2" s="1"/>
  <c r="B1941" i="2" s="1"/>
  <c r="B1953" i="2" s="1"/>
  <c r="B1965" i="2" s="1"/>
  <c r="B1977" i="2" s="1"/>
  <c r="B1989" i="2" s="1"/>
  <c r="B2001" i="2" s="1"/>
  <c r="B2013" i="2" s="1"/>
  <c r="B2025" i="2" s="1"/>
  <c r="B2037" i="2" s="1"/>
  <c r="B2049" i="2" s="1"/>
  <c r="B2061" i="2" s="1"/>
  <c r="B2073" i="2" s="1"/>
  <c r="B2085" i="2" s="1"/>
  <c r="B2097" i="2" s="1"/>
  <c r="B2109" i="2" s="1"/>
  <c r="B2121" i="2" s="1"/>
  <c r="B2133" i="2" s="1"/>
  <c r="B469" i="2"/>
  <c r="B834" i="2" s="1"/>
  <c r="B1199" i="2" s="1"/>
  <c r="B1564" i="2" s="1"/>
  <c r="B1846" i="2" s="1"/>
  <c r="B1858" i="2" s="1"/>
  <c r="B1870" i="2" s="1"/>
  <c r="B1882" i="2" s="1"/>
  <c r="B1894" i="2" s="1"/>
  <c r="B1906" i="2" s="1"/>
  <c r="B1918" i="2" s="1"/>
  <c r="B1930" i="2" s="1"/>
  <c r="B1942" i="2" s="1"/>
  <c r="B1954" i="2" s="1"/>
  <c r="B1966" i="2" s="1"/>
  <c r="B1978" i="2" s="1"/>
  <c r="B1990" i="2" s="1"/>
  <c r="B2002" i="2" s="1"/>
  <c r="B2014" i="2" s="1"/>
  <c r="B2026" i="2" s="1"/>
  <c r="B2038" i="2" s="1"/>
  <c r="B2050" i="2" s="1"/>
  <c r="B2062" i="2" s="1"/>
  <c r="B2074" i="2" s="1"/>
  <c r="B2086" i="2" s="1"/>
  <c r="B2098" i="2" s="1"/>
  <c r="B2110" i="2" s="1"/>
  <c r="B2122" i="2" s="1"/>
  <c r="B2134" i="2" s="1"/>
  <c r="B499" i="2"/>
  <c r="B864" i="2" s="1"/>
  <c r="B1229" i="2" s="1"/>
  <c r="B1594" i="2" s="1"/>
  <c r="B1847" i="2" s="1"/>
  <c r="B1859" i="2" s="1"/>
  <c r="B1871" i="2" s="1"/>
  <c r="B1883" i="2" s="1"/>
  <c r="B1895" i="2" s="1"/>
  <c r="B1907" i="2" s="1"/>
  <c r="B1919" i="2" s="1"/>
  <c r="B1931" i="2" s="1"/>
  <c r="B1943" i="2" s="1"/>
  <c r="B1955" i="2" s="1"/>
  <c r="B1967" i="2" s="1"/>
  <c r="B1979" i="2" s="1"/>
  <c r="B1991" i="2" s="1"/>
  <c r="B2003" i="2" s="1"/>
  <c r="B2015" i="2" s="1"/>
  <c r="B2027" i="2" s="1"/>
  <c r="B2039" i="2" s="1"/>
  <c r="B2051" i="2" s="1"/>
  <c r="B2063" i="2" s="1"/>
  <c r="B2075" i="2" s="1"/>
  <c r="B2087" i="2" s="1"/>
  <c r="B2099" i="2" s="1"/>
  <c r="B2111" i="2" s="1"/>
  <c r="B2123" i="2" s="1"/>
  <c r="B2135" i="2" s="1"/>
  <c r="B530" i="2"/>
  <c r="B895" i="2" s="1"/>
  <c r="B1260" i="2" s="1"/>
  <c r="B1625" i="2" s="1"/>
  <c r="B1848" i="2" s="1"/>
  <c r="B1860" i="2" s="1"/>
  <c r="B1872" i="2" s="1"/>
  <c r="B1884" i="2" s="1"/>
  <c r="B1896" i="2" s="1"/>
  <c r="B1908" i="2" s="1"/>
  <c r="B1920" i="2" s="1"/>
  <c r="B1932" i="2" s="1"/>
  <c r="B1944" i="2" s="1"/>
  <c r="B1956" i="2" s="1"/>
  <c r="B1968" i="2" s="1"/>
  <c r="B1980" i="2" s="1"/>
  <c r="B1992" i="2" s="1"/>
  <c r="B2004" i="2" s="1"/>
  <c r="B2016" i="2" s="1"/>
  <c r="B2028" i="2" s="1"/>
  <c r="B2040" i="2" s="1"/>
  <c r="B2052" i="2" s="1"/>
  <c r="B2064" i="2" s="1"/>
  <c r="B2076" i="2" s="1"/>
  <c r="B2088" i="2" s="1"/>
  <c r="B2100" i="2" s="1"/>
  <c r="B2112" i="2" s="1"/>
  <c r="B2124" i="2" s="1"/>
  <c r="B2136" i="2" s="1"/>
  <c r="B560" i="2"/>
  <c r="B925" i="2" s="1"/>
  <c r="B1290" i="2" s="1"/>
  <c r="B1655" i="2" s="1"/>
  <c r="B1849" i="2" s="1"/>
  <c r="B1861" i="2" s="1"/>
  <c r="B1873" i="2" s="1"/>
  <c r="B1885" i="2" s="1"/>
  <c r="B1897" i="2" s="1"/>
  <c r="B1909" i="2" s="1"/>
  <c r="B1921" i="2" s="1"/>
  <c r="B1933" i="2" s="1"/>
  <c r="B1945" i="2" s="1"/>
  <c r="B1957" i="2" s="1"/>
  <c r="B1969" i="2" s="1"/>
  <c r="B1981" i="2" s="1"/>
  <c r="B1993" i="2" s="1"/>
  <c r="B2005" i="2" s="1"/>
  <c r="B2017" i="2" s="1"/>
  <c r="B2029" i="2" s="1"/>
  <c r="B2041" i="2" s="1"/>
  <c r="B2053" i="2" s="1"/>
  <c r="B2065" i="2" s="1"/>
  <c r="B2077" i="2" s="1"/>
  <c r="B2089" i="2" s="1"/>
  <c r="B2101" i="2" s="1"/>
  <c r="B2113" i="2" s="1"/>
  <c r="B2125" i="2" s="1"/>
  <c r="B2137" i="2" s="1"/>
  <c r="B591" i="2"/>
  <c r="B956" i="2" s="1"/>
  <c r="B1321" i="2" s="1"/>
  <c r="B1686" i="2" s="1"/>
  <c r="B1850" i="2" s="1"/>
  <c r="B1862" i="2" s="1"/>
  <c r="B1874" i="2" s="1"/>
  <c r="B1886" i="2" s="1"/>
  <c r="B1898" i="2" s="1"/>
  <c r="B1910" i="2" s="1"/>
  <c r="B1922" i="2" s="1"/>
  <c r="B1934" i="2" s="1"/>
  <c r="B1946" i="2" s="1"/>
  <c r="B1958" i="2" s="1"/>
  <c r="B1970" i="2" s="1"/>
  <c r="B1982" i="2" s="1"/>
  <c r="B1994" i="2" s="1"/>
  <c r="B2006" i="2" s="1"/>
  <c r="B2018" i="2" s="1"/>
  <c r="B2030" i="2" s="1"/>
  <c r="B2042" i="2" s="1"/>
  <c r="B2054" i="2" s="1"/>
  <c r="B2066" i="2" s="1"/>
  <c r="B2078" i="2" s="1"/>
  <c r="B2090" i="2" s="1"/>
  <c r="B2102" i="2" s="1"/>
  <c r="B2114" i="2" s="1"/>
  <c r="B2126" i="2" s="1"/>
  <c r="B2138" i="2" s="1"/>
  <c r="B622" i="2"/>
  <c r="B987" i="2" s="1"/>
  <c r="B1352" i="2" s="1"/>
  <c r="B1717" i="2" s="1"/>
  <c r="B1851" i="2" s="1"/>
  <c r="B1863" i="2" s="1"/>
  <c r="B1875" i="2" s="1"/>
  <c r="B1887" i="2" s="1"/>
  <c r="B1899" i="2" s="1"/>
  <c r="B1911" i="2" s="1"/>
  <c r="B1923" i="2" s="1"/>
  <c r="B1935" i="2"/>
  <c r="B1947" i="2" s="1"/>
  <c r="B1959" i="2" s="1"/>
  <c r="B1971" i="2" s="1"/>
  <c r="B1983" i="2" s="1"/>
  <c r="B1995" i="2" s="1"/>
  <c r="B2007" i="2" s="1"/>
  <c r="B2019" i="2" s="1"/>
  <c r="B2031" i="2" s="1"/>
  <c r="B2043" i="2" s="1"/>
  <c r="B2055" i="2" s="1"/>
  <c r="B2067" i="2" s="1"/>
  <c r="B2079" i="2" s="1"/>
  <c r="B2091" i="2" s="1"/>
  <c r="B2103" i="2" s="1"/>
  <c r="B2115" i="2" s="1"/>
  <c r="B2127" i="2" s="1"/>
  <c r="B2139" i="2" s="1"/>
  <c r="B652" i="2"/>
  <c r="B1017" i="2"/>
  <c r="B1382" i="2"/>
  <c r="B1747" i="2" s="1"/>
  <c r="B1852" i="2" s="1"/>
  <c r="B1864" i="2" s="1"/>
  <c r="B1876" i="2" s="1"/>
  <c r="B1888" i="2" s="1"/>
  <c r="B1900" i="2" s="1"/>
  <c r="B1912" i="2" s="1"/>
  <c r="B1924" i="2" s="1"/>
  <c r="B1936" i="2" s="1"/>
  <c r="B1948" i="2" s="1"/>
  <c r="B1960" i="2" s="1"/>
  <c r="B1972" i="2"/>
  <c r="B1984" i="2" s="1"/>
  <c r="B1996" i="2" s="1"/>
  <c r="B2008" i="2" s="1"/>
  <c r="B2020" i="2" s="1"/>
  <c r="B2032" i="2" s="1"/>
  <c r="B2044" i="2" s="1"/>
  <c r="B2056" i="2" s="1"/>
  <c r="B2068" i="2" s="1"/>
  <c r="B2080" i="2" s="1"/>
  <c r="B2092" i="2" s="1"/>
  <c r="B2104" i="2" s="1"/>
  <c r="B2116" i="2" s="1"/>
  <c r="B2128" i="2" s="1"/>
  <c r="B2140" i="2" s="1"/>
  <c r="B683" i="2"/>
  <c r="B1048" i="2"/>
  <c r="B1413" i="2" s="1"/>
  <c r="B1778" i="2" s="1"/>
  <c r="B1853" i="2" s="1"/>
  <c r="B1865" i="2" s="1"/>
  <c r="B1877" i="2" s="1"/>
  <c r="B1889" i="2" s="1"/>
  <c r="B1901" i="2" s="1"/>
  <c r="B1913" i="2" s="1"/>
  <c r="B1925" i="2" s="1"/>
  <c r="B1937" i="2" s="1"/>
  <c r="B1949" i="2" s="1"/>
  <c r="B1961" i="2" s="1"/>
  <c r="B1973" i="2" s="1"/>
  <c r="B1985" i="2" s="1"/>
  <c r="B1997" i="2" s="1"/>
  <c r="B2009" i="2" s="1"/>
  <c r="B2021" i="2" s="1"/>
  <c r="B2033" i="2" s="1"/>
  <c r="B2045" i="2" s="1"/>
  <c r="B2057" i="2" s="1"/>
  <c r="B2069" i="2" s="1"/>
  <c r="B2081" i="2" s="1"/>
  <c r="B2093" i="2" s="1"/>
  <c r="B2105" i="2" s="1"/>
  <c r="B2117" i="2" s="1"/>
  <c r="B2129" i="2" s="1"/>
  <c r="B2141" i="2" s="1"/>
  <c r="B713" i="2"/>
  <c r="B1078" i="2" s="1"/>
  <c r="B1443" i="2" s="1"/>
  <c r="B1808" i="2" s="1"/>
  <c r="B1854" i="2" s="1"/>
  <c r="B1866" i="2" s="1"/>
  <c r="B1878" i="2" s="1"/>
  <c r="B1890" i="2" s="1"/>
  <c r="B1902" i="2" s="1"/>
  <c r="B1914" i="2" s="1"/>
  <c r="B1926" i="2" s="1"/>
  <c r="B1938" i="2" s="1"/>
  <c r="B1950" i="2" s="1"/>
  <c r="B1962" i="2" s="1"/>
  <c r="B1974" i="2" s="1"/>
  <c r="B1986" i="2" s="1"/>
  <c r="B1998" i="2" s="1"/>
  <c r="B2010" i="2" s="1"/>
  <c r="B2022" i="2" s="1"/>
  <c r="B2034" i="2" s="1"/>
  <c r="B2046" i="2" s="1"/>
  <c r="B2058" i="2" s="1"/>
  <c r="B2070" i="2" s="1"/>
  <c r="B2082" i="2" s="1"/>
  <c r="B2094" i="2" s="1"/>
  <c r="B2106" i="2" s="1"/>
  <c r="B2118" i="2" s="1"/>
  <c r="B2130" i="2" s="1"/>
  <c r="B2142" i="2" s="1"/>
  <c r="B744" i="2"/>
  <c r="B1109" i="2"/>
  <c r="B1474" i="2" s="1"/>
  <c r="B1839" i="2" s="1"/>
  <c r="B1855" i="2" s="1"/>
  <c r="B1867" i="2" s="1"/>
  <c r="B1879" i="2" s="1"/>
  <c r="B1891" i="2" s="1"/>
  <c r="B1903" i="2" s="1"/>
  <c r="B1915" i="2" s="1"/>
  <c r="B1927" i="2" s="1"/>
  <c r="B1939" i="2" s="1"/>
  <c r="B1951" i="2" s="1"/>
  <c r="B1963" i="2" s="1"/>
  <c r="B1975" i="2" s="1"/>
  <c r="B1987" i="2" s="1"/>
  <c r="B1999" i="2" s="1"/>
  <c r="B2011" i="2" s="1"/>
  <c r="B2023" i="2" s="1"/>
  <c r="B2035" i="2" s="1"/>
  <c r="B2047" i="2" s="1"/>
  <c r="B2059" i="2" s="1"/>
  <c r="B2071" i="2" s="1"/>
  <c r="B2083" i="2" s="1"/>
  <c r="B2095" i="2" s="1"/>
  <c r="B2107" i="2" s="1"/>
  <c r="B2119" i="2" s="1"/>
  <c r="B2131" i="2" s="1"/>
  <c r="B2143" i="2" s="1"/>
  <c r="B410" i="2"/>
  <c r="B775" i="2" s="1"/>
  <c r="B1140" i="2" s="1"/>
  <c r="B1505" i="2" s="1"/>
  <c r="B1844" i="2" s="1"/>
  <c r="B1856" i="2"/>
  <c r="B1868" i="2" s="1"/>
  <c r="B1880" i="2" s="1"/>
  <c r="B1892" i="2" s="1"/>
  <c r="B1904" i="2" s="1"/>
  <c r="B1916" i="2" s="1"/>
  <c r="B1928" i="2" s="1"/>
  <c r="B1940" i="2" s="1"/>
  <c r="B1952" i="2" s="1"/>
  <c r="B1964" i="2" s="1"/>
  <c r="B1976" i="2" s="1"/>
  <c r="B1988" i="2" s="1"/>
  <c r="B2000" i="2" s="1"/>
  <c r="B2012" i="2" s="1"/>
  <c r="B2024" i="2" s="1"/>
  <c r="B2036" i="2" s="1"/>
  <c r="B2048" i="2" s="1"/>
  <c r="B2060" i="2" s="1"/>
  <c r="B2072" i="2" s="1"/>
  <c r="B2084" i="2" s="1"/>
  <c r="B2096" i="2" s="1"/>
  <c r="B2108" i="2" s="1"/>
  <c r="B2120" i="2" s="1"/>
  <c r="B2132" i="2" s="1"/>
  <c r="C1857" i="2"/>
  <c r="C1858" i="2"/>
  <c r="C1870" i="2" s="1"/>
  <c r="C1882" i="2" s="1"/>
  <c r="C1894" i="2" s="1"/>
  <c r="C1906" i="2" s="1"/>
  <c r="C1918" i="2" s="1"/>
  <c r="C1930" i="2" s="1"/>
  <c r="C1942" i="2" s="1"/>
  <c r="C1954" i="2" s="1"/>
  <c r="C1966" i="2" s="1"/>
  <c r="C1978" i="2" s="1"/>
  <c r="C1990" i="2" s="1"/>
  <c r="C2002" i="2" s="1"/>
  <c r="C2014" i="2" s="1"/>
  <c r="C2026" i="2" s="1"/>
  <c r="C2038" i="2" s="1"/>
  <c r="C2050" i="2" s="1"/>
  <c r="C2062" i="2" s="1"/>
  <c r="C2074" i="2" s="1"/>
  <c r="C2086" i="2" s="1"/>
  <c r="C2098" i="2" s="1"/>
  <c r="C2110" i="2" s="1"/>
  <c r="C2122" i="2" s="1"/>
  <c r="C2134" i="2" s="1"/>
  <c r="C1859" i="2"/>
  <c r="C1860" i="2"/>
  <c r="C1872" i="2" s="1"/>
  <c r="C1884" i="2" s="1"/>
  <c r="C1896" i="2"/>
  <c r="C1908" i="2" s="1"/>
  <c r="C1920" i="2" s="1"/>
  <c r="C1932" i="2" s="1"/>
  <c r="C1944" i="2" s="1"/>
  <c r="C1956" i="2" s="1"/>
  <c r="C1968" i="2" s="1"/>
  <c r="C1980" i="2" s="1"/>
  <c r="C1992" i="2" s="1"/>
  <c r="C2004" i="2" s="1"/>
  <c r="C2016" i="2" s="1"/>
  <c r="C2028" i="2" s="1"/>
  <c r="C2040" i="2" s="1"/>
  <c r="C2052" i="2" s="1"/>
  <c r="C2064" i="2" s="1"/>
  <c r="C2076" i="2" s="1"/>
  <c r="C2088" i="2" s="1"/>
  <c r="C2100" i="2" s="1"/>
  <c r="C2112" i="2" s="1"/>
  <c r="C2124" i="2" s="1"/>
  <c r="C2136" i="2" s="1"/>
  <c r="C1861" i="2"/>
  <c r="C1862" i="2"/>
  <c r="C1874" i="2" s="1"/>
  <c r="C1886" i="2" s="1"/>
  <c r="C1898" i="2" s="1"/>
  <c r="C1910" i="2"/>
  <c r="C1922" i="2" s="1"/>
  <c r="C1934" i="2" s="1"/>
  <c r="C1946" i="2" s="1"/>
  <c r="C1958" i="2" s="1"/>
  <c r="C1970" i="2" s="1"/>
  <c r="C1982" i="2" s="1"/>
  <c r="C1994" i="2" s="1"/>
  <c r="C2006" i="2" s="1"/>
  <c r="C2018" i="2" s="1"/>
  <c r="C2030" i="2" s="1"/>
  <c r="C2042" i="2" s="1"/>
  <c r="C2054" i="2" s="1"/>
  <c r="C2066" i="2" s="1"/>
  <c r="C2078" i="2" s="1"/>
  <c r="C2090" i="2" s="1"/>
  <c r="C2102" i="2" s="1"/>
  <c r="C2114" i="2" s="1"/>
  <c r="C2126" i="2" s="1"/>
  <c r="C2138" i="2" s="1"/>
  <c r="C1863" i="2"/>
  <c r="C1875" i="2" s="1"/>
  <c r="C1887" i="2" s="1"/>
  <c r="C1864" i="2"/>
  <c r="C1876" i="2"/>
  <c r="C1888" i="2" s="1"/>
  <c r="C1900" i="2" s="1"/>
  <c r="C1912" i="2" s="1"/>
  <c r="C1924" i="2" s="1"/>
  <c r="C1936" i="2" s="1"/>
  <c r="C1948" i="2" s="1"/>
  <c r="C1960" i="2" s="1"/>
  <c r="C1972" i="2" s="1"/>
  <c r="C1984" i="2" s="1"/>
  <c r="C1996" i="2" s="1"/>
  <c r="C2008" i="2" s="1"/>
  <c r="C2020" i="2" s="1"/>
  <c r="C2032" i="2" s="1"/>
  <c r="C2044" i="2" s="1"/>
  <c r="C2056" i="2" s="1"/>
  <c r="C2068" i="2" s="1"/>
  <c r="C2080" i="2" s="1"/>
  <c r="C2092" i="2" s="1"/>
  <c r="C2104" i="2" s="1"/>
  <c r="C2116" i="2" s="1"/>
  <c r="C2128" i="2" s="1"/>
  <c r="C2140" i="2" s="1"/>
  <c r="C1865" i="2"/>
  <c r="C1866" i="2"/>
  <c r="C1878" i="2" s="1"/>
  <c r="C1890" i="2"/>
  <c r="C1902" i="2" s="1"/>
  <c r="C1914" i="2" s="1"/>
  <c r="C1926" i="2" s="1"/>
  <c r="C1938" i="2" s="1"/>
  <c r="C1950" i="2" s="1"/>
  <c r="C1962" i="2" s="1"/>
  <c r="C1974" i="2" s="1"/>
  <c r="C1986" i="2" s="1"/>
  <c r="C1998" i="2" s="1"/>
  <c r="C2010" i="2" s="1"/>
  <c r="C2022" i="2" s="1"/>
  <c r="C2034" i="2" s="1"/>
  <c r="C2046" i="2" s="1"/>
  <c r="C2058" i="2" s="1"/>
  <c r="C2070" i="2" s="1"/>
  <c r="C2082" i="2" s="1"/>
  <c r="C2094" i="2" s="1"/>
  <c r="C2106" i="2" s="1"/>
  <c r="C2118" i="2" s="1"/>
  <c r="C2130" i="2" s="1"/>
  <c r="C2142" i="2" s="1"/>
  <c r="C1867" i="2"/>
  <c r="C1879" i="2" s="1"/>
  <c r="C1891" i="2" s="1"/>
  <c r="C1903" i="2" s="1"/>
  <c r="C1915" i="2" s="1"/>
  <c r="C1927" i="2" s="1"/>
  <c r="C1939" i="2" s="1"/>
  <c r="C1951" i="2" s="1"/>
  <c r="C1963" i="2" s="1"/>
  <c r="C1975" i="2" s="1"/>
  <c r="C1987" i="2" s="1"/>
  <c r="C1999" i="2" s="1"/>
  <c r="C2011" i="2" s="1"/>
  <c r="C2023" i="2" s="1"/>
  <c r="C2035" i="2" s="1"/>
  <c r="C2047" i="2" s="1"/>
  <c r="C2059" i="2" s="1"/>
  <c r="C2071" i="2" s="1"/>
  <c r="C2083" i="2" s="1"/>
  <c r="C2095" i="2" s="1"/>
  <c r="C2107" i="2" s="1"/>
  <c r="C2119" i="2" s="1"/>
  <c r="C2131" i="2" s="1"/>
  <c r="C2143" i="2" s="1"/>
  <c r="C1856" i="2"/>
  <c r="C1868" i="2" s="1"/>
  <c r="C1880" i="2" s="1"/>
  <c r="C1892" i="2"/>
  <c r="C1904" i="2" s="1"/>
  <c r="C1916" i="2" s="1"/>
  <c r="C1928" i="2" s="1"/>
  <c r="C1940" i="2"/>
  <c r="C1952" i="2" s="1"/>
  <c r="C1964" i="2" s="1"/>
  <c r="C1976" i="2"/>
  <c r="C1988" i="2" s="1"/>
  <c r="C2000" i="2" s="1"/>
  <c r="C2012" i="2" s="1"/>
  <c r="C2024" i="2" s="1"/>
  <c r="C2036" i="2" s="1"/>
  <c r="C2048" i="2" s="1"/>
  <c r="C2060" i="2" s="1"/>
  <c r="C2072" i="2" s="1"/>
  <c r="C2084" i="2" s="1"/>
  <c r="C2096" i="2" s="1"/>
  <c r="C2108" i="2" s="1"/>
  <c r="C2120" i="2" s="1"/>
  <c r="C2132" i="2" s="1"/>
  <c r="C1869" i="2"/>
  <c r="C1871" i="2"/>
  <c r="C1873" i="2"/>
  <c r="C1885" i="2" s="1"/>
  <c r="C1897" i="2" s="1"/>
  <c r="C1909" i="2" s="1"/>
  <c r="C1921" i="2" s="1"/>
  <c r="C1933" i="2" s="1"/>
  <c r="C1945" i="2" s="1"/>
  <c r="C1957" i="2" s="1"/>
  <c r="C1969" i="2" s="1"/>
  <c r="C1981" i="2" s="1"/>
  <c r="C1877" i="2"/>
  <c r="C1881" i="2"/>
  <c r="C1893" i="2" s="1"/>
  <c r="C1883" i="2"/>
  <c r="C1895" i="2" s="1"/>
  <c r="C1907" i="2" s="1"/>
  <c r="C1919" i="2" s="1"/>
  <c r="C1931" i="2" s="1"/>
  <c r="C1943" i="2" s="1"/>
  <c r="C1955" i="2" s="1"/>
  <c r="C1967" i="2" s="1"/>
  <c r="C1979" i="2" s="1"/>
  <c r="C1991" i="2" s="1"/>
  <c r="C2003" i="2" s="1"/>
  <c r="C2015" i="2" s="1"/>
  <c r="C2027" i="2" s="1"/>
  <c r="C2039" i="2" s="1"/>
  <c r="C2051" i="2" s="1"/>
  <c r="C2063" i="2" s="1"/>
  <c r="C2075" i="2" s="1"/>
  <c r="C2087" i="2" s="1"/>
  <c r="C2099" i="2" s="1"/>
  <c r="C2111" i="2" s="1"/>
  <c r="C2123" i="2" s="1"/>
  <c r="C2135" i="2" s="1"/>
  <c r="C1889" i="2"/>
  <c r="C1901" i="2" s="1"/>
  <c r="C1899" i="2"/>
  <c r="C1911" i="2" s="1"/>
  <c r="C1923" i="2" s="1"/>
  <c r="C1935" i="2" s="1"/>
  <c r="C1947" i="2" s="1"/>
  <c r="C1959" i="2" s="1"/>
  <c r="C1971" i="2" s="1"/>
  <c r="C1983" i="2" s="1"/>
  <c r="C1995" i="2" s="1"/>
  <c r="C2007" i="2" s="1"/>
  <c r="C2019" i="2" s="1"/>
  <c r="C2031" i="2" s="1"/>
  <c r="C2043" i="2" s="1"/>
  <c r="C2055" i="2" s="1"/>
  <c r="C2067" i="2" s="1"/>
  <c r="C2079" i="2" s="1"/>
  <c r="C2091" i="2" s="1"/>
  <c r="C2103" i="2" s="1"/>
  <c r="C2115" i="2" s="1"/>
  <c r="C2127" i="2" s="1"/>
  <c r="C2139" i="2" s="1"/>
  <c r="C1905" i="2"/>
  <c r="C1917" i="2" s="1"/>
  <c r="C1929" i="2" s="1"/>
  <c r="C1941" i="2" s="1"/>
  <c r="C1913" i="2"/>
  <c r="C1925" i="2" s="1"/>
  <c r="C1937" i="2" s="1"/>
  <c r="C1949" i="2" s="1"/>
  <c r="C1953" i="2"/>
  <c r="C1965" i="2" s="1"/>
  <c r="C1977" i="2" s="1"/>
  <c r="C1989" i="2" s="1"/>
  <c r="C2001" i="2" s="1"/>
  <c r="C2013" i="2" s="1"/>
  <c r="C2025" i="2" s="1"/>
  <c r="C2037" i="2" s="1"/>
  <c r="C2049" i="2" s="1"/>
  <c r="C2061" i="2" s="1"/>
  <c r="C2073" i="2" s="1"/>
  <c r="C2085" i="2" s="1"/>
  <c r="C2097" i="2" s="1"/>
  <c r="C2109" i="2" s="1"/>
  <c r="C2121" i="2" s="1"/>
  <c r="C2133" i="2" s="1"/>
  <c r="C1961" i="2"/>
  <c r="C1973" i="2" s="1"/>
  <c r="C1985" i="2" s="1"/>
  <c r="C1997" i="2" s="1"/>
  <c r="C2009" i="2" s="1"/>
  <c r="C2021" i="2" s="1"/>
  <c r="C2033" i="2" s="1"/>
  <c r="C2045" i="2" s="1"/>
  <c r="C2057" i="2" s="1"/>
  <c r="C2069" i="2" s="1"/>
  <c r="C2081" i="2" s="1"/>
  <c r="C2093" i="2" s="1"/>
  <c r="C2105" i="2" s="1"/>
  <c r="C2117" i="2" s="1"/>
  <c r="C2129" i="2" s="1"/>
  <c r="C2141" i="2" s="1"/>
  <c r="C1993" i="2"/>
  <c r="C2005" i="2" s="1"/>
  <c r="C2017" i="2" s="1"/>
  <c r="C2029" i="2" s="1"/>
  <c r="C2041" i="2" s="1"/>
  <c r="C2053" i="2" s="1"/>
  <c r="C2065" i="2" s="1"/>
  <c r="C2077" i="2" s="1"/>
  <c r="C2089" i="2" s="1"/>
  <c r="C2101" i="2" s="1"/>
  <c r="C2113" i="2" s="1"/>
  <c r="C2125" i="2"/>
  <c r="C2137" i="2" s="1"/>
  <c r="E37" i="1"/>
  <c r="D37" i="1"/>
  <c r="F37" i="1"/>
  <c r="B381" i="2"/>
  <c r="B382" i="2"/>
  <c r="B383" i="2"/>
  <c r="B384" i="2"/>
  <c r="B749" i="2" s="1"/>
  <c r="B1114" i="2" s="1"/>
  <c r="B1479" i="2" s="1"/>
  <c r="B385" i="2"/>
  <c r="B386" i="2"/>
  <c r="B751" i="2" s="1"/>
  <c r="B1116" i="2" s="1"/>
  <c r="B1481" i="2" s="1"/>
  <c r="B387" i="2"/>
  <c r="B388" i="2"/>
  <c r="B389" i="2"/>
  <c r="B390" i="2"/>
  <c r="B391" i="2"/>
  <c r="B392" i="2"/>
  <c r="B393" i="2"/>
  <c r="B394" i="2"/>
  <c r="B395" i="2"/>
  <c r="B396" i="2"/>
  <c r="B397" i="2"/>
  <c r="B398" i="2"/>
  <c r="B399" i="2"/>
  <c r="B400" i="2"/>
  <c r="B765" i="2" s="1"/>
  <c r="B1130" i="2" s="1"/>
  <c r="B1495" i="2" s="1"/>
  <c r="B401" i="2"/>
  <c r="B402" i="2"/>
  <c r="B767" i="2" s="1"/>
  <c r="B1132" i="2" s="1"/>
  <c r="B1497" i="2" s="1"/>
  <c r="B403" i="2"/>
  <c r="B404" i="2"/>
  <c r="B405" i="2"/>
  <c r="B406" i="2"/>
  <c r="B407" i="2"/>
  <c r="B408" i="2"/>
  <c r="B409" i="2"/>
  <c r="B411" i="2"/>
  <c r="B412" i="2"/>
  <c r="B413" i="2"/>
  <c r="B414" i="2"/>
  <c r="B415" i="2"/>
  <c r="B416" i="2"/>
  <c r="B417" i="2"/>
  <c r="B782" i="2" s="1"/>
  <c r="B1147" i="2" s="1"/>
  <c r="B1512" i="2" s="1"/>
  <c r="B418" i="2"/>
  <c r="B419" i="2"/>
  <c r="B784" i="2" s="1"/>
  <c r="B1149" i="2" s="1"/>
  <c r="B1514" i="2" s="1"/>
  <c r="B420" i="2"/>
  <c r="B421" i="2"/>
  <c r="B422" i="2"/>
  <c r="B423" i="2"/>
  <c r="B424" i="2"/>
  <c r="B425" i="2"/>
  <c r="B426" i="2"/>
  <c r="B427" i="2"/>
  <c r="B428" i="2"/>
  <c r="B429" i="2"/>
  <c r="B430" i="2"/>
  <c r="B431" i="2"/>
  <c r="B432" i="2"/>
  <c r="B433" i="2"/>
  <c r="B798" i="2" s="1"/>
  <c r="B1163" i="2" s="1"/>
  <c r="B1528" i="2" s="1"/>
  <c r="B434" i="2"/>
  <c r="B435" i="2"/>
  <c r="B800" i="2" s="1"/>
  <c r="B1165" i="2" s="1"/>
  <c r="B1530" i="2" s="1"/>
  <c r="B436" i="2"/>
  <c r="B437" i="2"/>
  <c r="B439" i="2"/>
  <c r="B440" i="2"/>
  <c r="B441" i="2"/>
  <c r="B442" i="2"/>
  <c r="B443" i="2"/>
  <c r="B444" i="2"/>
  <c r="B445" i="2"/>
  <c r="B446" i="2"/>
  <c r="B447" i="2"/>
  <c r="B448" i="2"/>
  <c r="B449" i="2"/>
  <c r="B450" i="2"/>
  <c r="B815" i="2" s="1"/>
  <c r="B1180" i="2" s="1"/>
  <c r="B1545" i="2" s="1"/>
  <c r="B451" i="2"/>
  <c r="B452" i="2"/>
  <c r="B817" i="2" s="1"/>
  <c r="B1182" i="2" s="1"/>
  <c r="B1547" i="2" s="1"/>
  <c r="B453" i="2"/>
  <c r="B454" i="2"/>
  <c r="B455" i="2"/>
  <c r="B456" i="2"/>
  <c r="B457" i="2"/>
  <c r="B458" i="2"/>
  <c r="B459" i="2"/>
  <c r="B460" i="2"/>
  <c r="B461" i="2"/>
  <c r="B462" i="2"/>
  <c r="B463" i="2"/>
  <c r="B464" i="2"/>
  <c r="B465" i="2"/>
  <c r="B466" i="2"/>
  <c r="B831" i="2" s="1"/>
  <c r="B1196" i="2" s="1"/>
  <c r="B1561" i="2" s="1"/>
  <c r="B467" i="2"/>
  <c r="B468" i="2"/>
  <c r="B833" i="2" s="1"/>
  <c r="B1198" i="2" s="1"/>
  <c r="B1563" i="2" s="1"/>
  <c r="B470" i="2"/>
  <c r="B471" i="2"/>
  <c r="B472" i="2"/>
  <c r="B473" i="2"/>
  <c r="B474" i="2"/>
  <c r="B475" i="2"/>
  <c r="B476" i="2"/>
  <c r="B477" i="2"/>
  <c r="B478" i="2"/>
  <c r="B479" i="2"/>
  <c r="B480" i="2"/>
  <c r="B481" i="2"/>
  <c r="B482" i="2"/>
  <c r="B483" i="2"/>
  <c r="B848" i="2" s="1"/>
  <c r="B1213" i="2" s="1"/>
  <c r="B1578" i="2" s="1"/>
  <c r="B484" i="2"/>
  <c r="B485" i="2"/>
  <c r="B850" i="2" s="1"/>
  <c r="B1215" i="2" s="1"/>
  <c r="B1580" i="2" s="1"/>
  <c r="B486" i="2"/>
  <c r="B487" i="2"/>
  <c r="B488" i="2"/>
  <c r="B489" i="2"/>
  <c r="B490" i="2"/>
  <c r="B491" i="2"/>
  <c r="B492" i="2"/>
  <c r="B493" i="2"/>
  <c r="B494" i="2"/>
  <c r="B495" i="2"/>
  <c r="B496" i="2"/>
  <c r="B497" i="2"/>
  <c r="B498" i="2"/>
  <c r="B500" i="2"/>
  <c r="B865" i="2" s="1"/>
  <c r="B1230" i="2" s="1"/>
  <c r="B1595" i="2" s="1"/>
  <c r="B501" i="2"/>
  <c r="B502" i="2"/>
  <c r="B867" i="2" s="1"/>
  <c r="B1232" i="2" s="1"/>
  <c r="B1597" i="2" s="1"/>
  <c r="B503" i="2"/>
  <c r="B504" i="2"/>
  <c r="B505" i="2"/>
  <c r="B506" i="2"/>
  <c r="B507" i="2"/>
  <c r="B508" i="2"/>
  <c r="B509" i="2"/>
  <c r="B510" i="2"/>
  <c r="B511" i="2"/>
  <c r="B512" i="2"/>
  <c r="B513" i="2"/>
  <c r="B514" i="2"/>
  <c r="B515" i="2"/>
  <c r="B516" i="2"/>
  <c r="B881" i="2" s="1"/>
  <c r="B1246" i="2" s="1"/>
  <c r="B1611" i="2" s="1"/>
  <c r="B517" i="2"/>
  <c r="B518" i="2"/>
  <c r="B883" i="2" s="1"/>
  <c r="B1248" i="2" s="1"/>
  <c r="B1613" i="2" s="1"/>
  <c r="B519" i="2"/>
  <c r="B520" i="2"/>
  <c r="B521" i="2"/>
  <c r="B522" i="2"/>
  <c r="B523" i="2"/>
  <c r="B524" i="2"/>
  <c r="B525" i="2"/>
  <c r="B526" i="2"/>
  <c r="B527" i="2"/>
  <c r="B528" i="2"/>
  <c r="B529" i="2"/>
  <c r="B531" i="2"/>
  <c r="B532" i="2"/>
  <c r="B533" i="2"/>
  <c r="B898" i="2" s="1"/>
  <c r="B1263" i="2" s="1"/>
  <c r="B1628" i="2" s="1"/>
  <c r="B534" i="2"/>
  <c r="B535" i="2"/>
  <c r="B900" i="2" s="1"/>
  <c r="B1265" i="2" s="1"/>
  <c r="B1630" i="2" s="1"/>
  <c r="B536" i="2"/>
  <c r="B537" i="2"/>
  <c r="B538" i="2"/>
  <c r="B539" i="2"/>
  <c r="B540" i="2"/>
  <c r="B541" i="2"/>
  <c r="B542" i="2"/>
  <c r="B543" i="2"/>
  <c r="B544" i="2"/>
  <c r="B545" i="2"/>
  <c r="B546" i="2"/>
  <c r="B547" i="2"/>
  <c r="B548" i="2"/>
  <c r="B549" i="2"/>
  <c r="B914" i="2" s="1"/>
  <c r="B1279" i="2" s="1"/>
  <c r="B1644" i="2" s="1"/>
  <c r="B550" i="2"/>
  <c r="B551" i="2"/>
  <c r="B916" i="2" s="1"/>
  <c r="B1281" i="2" s="1"/>
  <c r="B1646" i="2" s="1"/>
  <c r="B552" i="2"/>
  <c r="B553" i="2"/>
  <c r="B554" i="2"/>
  <c r="B555" i="2"/>
  <c r="B556" i="2"/>
  <c r="B557" i="2"/>
  <c r="B558" i="2"/>
  <c r="B559" i="2"/>
  <c r="B561" i="2"/>
  <c r="B562" i="2"/>
  <c r="B563" i="2"/>
  <c r="B564" i="2"/>
  <c r="B565" i="2"/>
  <c r="B566" i="2"/>
  <c r="B931" i="2" s="1"/>
  <c r="B1296" i="2" s="1"/>
  <c r="B1661" i="2" s="1"/>
  <c r="B567" i="2"/>
  <c r="B568" i="2"/>
  <c r="B933" i="2" s="1"/>
  <c r="B1298" i="2" s="1"/>
  <c r="B1663" i="2" s="1"/>
  <c r="B569" i="2"/>
  <c r="B570" i="2"/>
  <c r="B571" i="2"/>
  <c r="B572" i="2"/>
  <c r="B573" i="2"/>
  <c r="B574" i="2"/>
  <c r="B575" i="2"/>
  <c r="B576" i="2"/>
  <c r="B577" i="2"/>
  <c r="B578" i="2"/>
  <c r="B579" i="2"/>
  <c r="B580" i="2"/>
  <c r="B581" i="2"/>
  <c r="B582" i="2"/>
  <c r="B947" i="2" s="1"/>
  <c r="B1312" i="2" s="1"/>
  <c r="B1677" i="2" s="1"/>
  <c r="B583" i="2"/>
  <c r="B584" i="2"/>
  <c r="B949" i="2" s="1"/>
  <c r="B1314" i="2" s="1"/>
  <c r="B1679" i="2" s="1"/>
  <c r="B585" i="2"/>
  <c r="B586" i="2"/>
  <c r="B587" i="2"/>
  <c r="B588" i="2"/>
  <c r="B589" i="2"/>
  <c r="B590" i="2"/>
  <c r="B592" i="2"/>
  <c r="B593" i="2"/>
  <c r="B594" i="2"/>
  <c r="B595" i="2"/>
  <c r="B596" i="2"/>
  <c r="B597" i="2"/>
  <c r="B598" i="2"/>
  <c r="B599" i="2"/>
  <c r="B964" i="2" s="1"/>
  <c r="B1329" i="2" s="1"/>
  <c r="B1694" i="2" s="1"/>
  <c r="B600" i="2"/>
  <c r="B601" i="2"/>
  <c r="B966" i="2" s="1"/>
  <c r="B1331" i="2" s="1"/>
  <c r="B1696" i="2" s="1"/>
  <c r="B602" i="2"/>
  <c r="B603" i="2"/>
  <c r="B604" i="2"/>
  <c r="B605" i="2"/>
  <c r="B606" i="2"/>
  <c r="B607" i="2"/>
  <c r="B608" i="2"/>
  <c r="B609" i="2"/>
  <c r="B610" i="2"/>
  <c r="B611" i="2"/>
  <c r="B612" i="2"/>
  <c r="B613" i="2"/>
  <c r="B614" i="2"/>
  <c r="B615" i="2"/>
  <c r="B980" i="2" s="1"/>
  <c r="B1345" i="2" s="1"/>
  <c r="B1710" i="2" s="1"/>
  <c r="B616" i="2"/>
  <c r="B617" i="2"/>
  <c r="B982" i="2" s="1"/>
  <c r="B1347" i="2" s="1"/>
  <c r="B1712" i="2" s="1"/>
  <c r="B618" i="2"/>
  <c r="B619" i="2"/>
  <c r="B620" i="2"/>
  <c r="B621" i="2"/>
  <c r="B623" i="2"/>
  <c r="B624" i="2"/>
  <c r="B625" i="2"/>
  <c r="B626" i="2"/>
  <c r="B627" i="2"/>
  <c r="B628" i="2"/>
  <c r="B629" i="2"/>
  <c r="B630" i="2"/>
  <c r="B631" i="2"/>
  <c r="B632" i="2"/>
  <c r="B997" i="2" s="1"/>
  <c r="B1362" i="2" s="1"/>
  <c r="B1727" i="2" s="1"/>
  <c r="B633" i="2"/>
  <c r="B634" i="2"/>
  <c r="B999" i="2" s="1"/>
  <c r="B1364" i="2" s="1"/>
  <c r="B1729" i="2" s="1"/>
  <c r="B635" i="2"/>
  <c r="B636" i="2"/>
  <c r="B637" i="2"/>
  <c r="B638" i="2"/>
  <c r="B639" i="2"/>
  <c r="B640" i="2"/>
  <c r="B641" i="2"/>
  <c r="B642" i="2"/>
  <c r="B643" i="2"/>
  <c r="B644" i="2"/>
  <c r="B645" i="2"/>
  <c r="B646" i="2"/>
  <c r="B647" i="2"/>
  <c r="B648" i="2"/>
  <c r="B1013" i="2" s="1"/>
  <c r="B1378" i="2" s="1"/>
  <c r="B1743" i="2" s="1"/>
  <c r="B649" i="2"/>
  <c r="B650" i="2"/>
  <c r="B1015" i="2" s="1"/>
  <c r="B1380" i="2" s="1"/>
  <c r="B1745" i="2" s="1"/>
  <c r="B651" i="2"/>
  <c r="B653" i="2"/>
  <c r="B654" i="2"/>
  <c r="B655" i="2"/>
  <c r="B656" i="2"/>
  <c r="B657" i="2"/>
  <c r="B658" i="2"/>
  <c r="B659" i="2"/>
  <c r="B660" i="2"/>
  <c r="B661" i="2"/>
  <c r="B662" i="2"/>
  <c r="B663" i="2"/>
  <c r="B664" i="2"/>
  <c r="B665" i="2"/>
  <c r="B1030" i="2" s="1"/>
  <c r="B1395" i="2" s="1"/>
  <c r="B1760" i="2" s="1"/>
  <c r="B666" i="2"/>
  <c r="B667" i="2"/>
  <c r="B1032" i="2" s="1"/>
  <c r="B1397" i="2" s="1"/>
  <c r="B1762" i="2" s="1"/>
  <c r="B668" i="2"/>
  <c r="B669" i="2"/>
  <c r="B670" i="2"/>
  <c r="B671" i="2"/>
  <c r="B672" i="2"/>
  <c r="B673" i="2"/>
  <c r="B674" i="2"/>
  <c r="B675" i="2"/>
  <c r="B676" i="2"/>
  <c r="B677" i="2"/>
  <c r="B678" i="2"/>
  <c r="B679" i="2"/>
  <c r="B680" i="2"/>
  <c r="B681" i="2"/>
  <c r="B1046" i="2" s="1"/>
  <c r="B1411" i="2" s="1"/>
  <c r="B1776" i="2" s="1"/>
  <c r="B682" i="2"/>
  <c r="B684" i="2"/>
  <c r="B1049" i="2" s="1"/>
  <c r="B1414" i="2" s="1"/>
  <c r="B1779" i="2" s="1"/>
  <c r="B685" i="2"/>
  <c r="B686" i="2"/>
  <c r="B687" i="2"/>
  <c r="B688" i="2"/>
  <c r="B689" i="2"/>
  <c r="B690" i="2"/>
  <c r="B691" i="2"/>
  <c r="B692" i="2"/>
  <c r="B693" i="2"/>
  <c r="B694" i="2"/>
  <c r="B695" i="2"/>
  <c r="B696" i="2"/>
  <c r="B697" i="2"/>
  <c r="B698" i="2"/>
  <c r="B1063" i="2" s="1"/>
  <c r="B1428" i="2" s="1"/>
  <c r="B1793" i="2" s="1"/>
  <c r="B699" i="2"/>
  <c r="B700" i="2"/>
  <c r="B1065" i="2" s="1"/>
  <c r="B1430" i="2" s="1"/>
  <c r="B1795" i="2" s="1"/>
  <c r="B701" i="2"/>
  <c r="B702" i="2"/>
  <c r="B703" i="2"/>
  <c r="B704" i="2"/>
  <c r="B705" i="2"/>
  <c r="B706" i="2"/>
  <c r="B707" i="2"/>
  <c r="B708" i="2"/>
  <c r="B709" i="2"/>
  <c r="B710" i="2"/>
  <c r="B711" i="2"/>
  <c r="B712" i="2"/>
  <c r="B714" i="2"/>
  <c r="B715" i="2"/>
  <c r="B1080" i="2" s="1"/>
  <c r="B1445" i="2" s="1"/>
  <c r="B1810" i="2" s="1"/>
  <c r="B716" i="2"/>
  <c r="B717" i="2"/>
  <c r="B1082" i="2" s="1"/>
  <c r="B1447" i="2" s="1"/>
  <c r="B1812" i="2" s="1"/>
  <c r="B718" i="2"/>
  <c r="B719" i="2"/>
  <c r="B720" i="2"/>
  <c r="B721" i="2"/>
  <c r="B722" i="2"/>
  <c r="B723" i="2"/>
  <c r="B724" i="2"/>
  <c r="B725" i="2"/>
  <c r="B726" i="2"/>
  <c r="B727" i="2"/>
  <c r="B728" i="2"/>
  <c r="B729" i="2"/>
  <c r="B730" i="2"/>
  <c r="B731" i="2"/>
  <c r="B1096" i="2" s="1"/>
  <c r="B1461" i="2" s="1"/>
  <c r="B1826" i="2" s="1"/>
  <c r="B732" i="2"/>
  <c r="B733" i="2"/>
  <c r="B1098" i="2" s="1"/>
  <c r="B1463" i="2" s="1"/>
  <c r="B1828" i="2" s="1"/>
  <c r="B734" i="2"/>
  <c r="B735" i="2"/>
  <c r="B736" i="2"/>
  <c r="B737" i="2"/>
  <c r="B738" i="2"/>
  <c r="B739" i="2"/>
  <c r="B740" i="2"/>
  <c r="B741" i="2"/>
  <c r="B742" i="2"/>
  <c r="B743" i="2"/>
  <c r="B380" i="2"/>
  <c r="B745" i="2" s="1"/>
  <c r="B1110" i="2" s="1"/>
  <c r="B1475" i="2"/>
  <c r="B746" i="2"/>
  <c r="B1111" i="2"/>
  <c r="B1476" i="2" s="1"/>
  <c r="B747" i="2"/>
  <c r="B748" i="2"/>
  <c r="B1113" i="2"/>
  <c r="B1478" i="2" s="1"/>
  <c r="B750" i="2"/>
  <c r="B1115" i="2" s="1"/>
  <c r="B1480" i="2" s="1"/>
  <c r="B752" i="2"/>
  <c r="B1117" i="2" s="1"/>
  <c r="B1482" i="2" s="1"/>
  <c r="B753" i="2"/>
  <c r="B1118" i="2" s="1"/>
  <c r="B1483" i="2" s="1"/>
  <c r="B754" i="2"/>
  <c r="B1119" i="2"/>
  <c r="B1484" i="2" s="1"/>
  <c r="B755" i="2"/>
  <c r="B756" i="2"/>
  <c r="B1121" i="2"/>
  <c r="B1486" i="2" s="1"/>
  <c r="B757" i="2"/>
  <c r="B758" i="2"/>
  <c r="B1123" i="2"/>
  <c r="B1488" i="2" s="1"/>
  <c r="B759" i="2"/>
  <c r="B760" i="2"/>
  <c r="B1125" i="2" s="1"/>
  <c r="B1490" i="2" s="1"/>
  <c r="B761" i="2"/>
  <c r="B1126" i="2" s="1"/>
  <c r="B762" i="2"/>
  <c r="B1127" i="2"/>
  <c r="B1492" i="2" s="1"/>
  <c r="B763" i="2"/>
  <c r="B764" i="2"/>
  <c r="B1129" i="2"/>
  <c r="B1494" i="2" s="1"/>
  <c r="B766" i="2"/>
  <c r="B1131" i="2" s="1"/>
  <c r="B1496" i="2" s="1"/>
  <c r="B768" i="2"/>
  <c r="B1133" i="2" s="1"/>
  <c r="B1498" i="2" s="1"/>
  <c r="B769" i="2"/>
  <c r="B1134" i="2" s="1"/>
  <c r="B1499" i="2" s="1"/>
  <c r="B770" i="2"/>
  <c r="B1135" i="2"/>
  <c r="B1500" i="2" s="1"/>
  <c r="B771" i="2"/>
  <c r="B772" i="2"/>
  <c r="B1137" i="2"/>
  <c r="B1502" i="2" s="1"/>
  <c r="B773" i="2"/>
  <c r="B774" i="2"/>
  <c r="B1139" i="2"/>
  <c r="B1504" i="2" s="1"/>
  <c r="B776" i="2"/>
  <c r="B777" i="2"/>
  <c r="B1142" i="2" s="1"/>
  <c r="B1507" i="2" s="1"/>
  <c r="B778" i="2"/>
  <c r="B1143" i="2" s="1"/>
  <c r="B779" i="2"/>
  <c r="B1144" i="2"/>
  <c r="B1509" i="2" s="1"/>
  <c r="B780" i="2"/>
  <c r="B781" i="2"/>
  <c r="B1146" i="2"/>
  <c r="B1511" i="2" s="1"/>
  <c r="B783" i="2"/>
  <c r="B1148" i="2" s="1"/>
  <c r="B1513" i="2" s="1"/>
  <c r="B785" i="2"/>
  <c r="B1150" i="2" s="1"/>
  <c r="B1515" i="2" s="1"/>
  <c r="B786" i="2"/>
  <c r="B1151" i="2" s="1"/>
  <c r="B1516" i="2" s="1"/>
  <c r="B787" i="2"/>
  <c r="B1152" i="2"/>
  <c r="B1517" i="2" s="1"/>
  <c r="B788" i="2"/>
  <c r="B789" i="2"/>
  <c r="B1154" i="2"/>
  <c r="B1519" i="2" s="1"/>
  <c r="B790" i="2"/>
  <c r="B791" i="2"/>
  <c r="B1156" i="2"/>
  <c r="B1521" i="2" s="1"/>
  <c r="B792" i="2"/>
  <c r="B793" i="2"/>
  <c r="B1158" i="2" s="1"/>
  <c r="B1523" i="2" s="1"/>
  <c r="B794" i="2"/>
  <c r="B1159" i="2" s="1"/>
  <c r="B795" i="2"/>
  <c r="B1160" i="2"/>
  <c r="B1525" i="2" s="1"/>
  <c r="B796" i="2"/>
  <c r="B797" i="2"/>
  <c r="B1162" i="2" s="1"/>
  <c r="B1527" i="2" s="1"/>
  <c r="B799" i="2"/>
  <c r="B1164" i="2" s="1"/>
  <c r="B1529" i="2" s="1"/>
  <c r="B801" i="2"/>
  <c r="B1166" i="2" s="1"/>
  <c r="B1531" i="2" s="1"/>
  <c r="B802" i="2"/>
  <c r="B1167" i="2" s="1"/>
  <c r="B1532" i="2" s="1"/>
  <c r="B804" i="2"/>
  <c r="B1169" i="2"/>
  <c r="B1534" i="2" s="1"/>
  <c r="B805" i="2"/>
  <c r="B806" i="2"/>
  <c r="B1171" i="2"/>
  <c r="B1536" i="2" s="1"/>
  <c r="B807" i="2"/>
  <c r="B808" i="2"/>
  <c r="B1173" i="2" s="1"/>
  <c r="B1538" i="2" s="1"/>
  <c r="B809" i="2"/>
  <c r="B810" i="2"/>
  <c r="B1175" i="2" s="1"/>
  <c r="B1540" i="2" s="1"/>
  <c r="B811" i="2"/>
  <c r="B1176" i="2" s="1"/>
  <c r="B1541" i="2" s="1"/>
  <c r="B812" i="2"/>
  <c r="B1177" i="2"/>
  <c r="B1542" i="2" s="1"/>
  <c r="B813" i="2"/>
  <c r="B814" i="2"/>
  <c r="B1179" i="2" s="1"/>
  <c r="B1544" i="2" s="1"/>
  <c r="B816" i="2"/>
  <c r="B1181" i="2"/>
  <c r="B1546" i="2" s="1"/>
  <c r="B818" i="2"/>
  <c r="B1183" i="2" s="1"/>
  <c r="B1548" i="2" s="1"/>
  <c r="B819" i="2"/>
  <c r="B1184" i="2" s="1"/>
  <c r="B1549" i="2" s="1"/>
  <c r="B820" i="2"/>
  <c r="B1185" i="2"/>
  <c r="B1550" i="2" s="1"/>
  <c r="B821" i="2"/>
  <c r="B822" i="2"/>
  <c r="B1187" i="2"/>
  <c r="B1552" i="2" s="1"/>
  <c r="B823" i="2"/>
  <c r="B824" i="2"/>
  <c r="B1189" i="2" s="1"/>
  <c r="B1554" i="2" s="1"/>
  <c r="B825" i="2"/>
  <c r="B826" i="2"/>
  <c r="B1191" i="2" s="1"/>
  <c r="B1556" i="2" s="1"/>
  <c r="B827" i="2"/>
  <c r="B1192" i="2" s="1"/>
  <c r="B828" i="2"/>
  <c r="B1193" i="2"/>
  <c r="B1558" i="2" s="1"/>
  <c r="B829" i="2"/>
  <c r="B830" i="2"/>
  <c r="B1195" i="2" s="1"/>
  <c r="B1560" i="2" s="1"/>
  <c r="B832" i="2"/>
  <c r="B1197" i="2" s="1"/>
  <c r="B1562" i="2" s="1"/>
  <c r="B835" i="2"/>
  <c r="B1200" i="2" s="1"/>
  <c r="B1565" i="2" s="1"/>
  <c r="B836" i="2"/>
  <c r="B1201" i="2" s="1"/>
  <c r="B1566" i="2" s="1"/>
  <c r="B837" i="2"/>
  <c r="B1202" i="2"/>
  <c r="B1567" i="2" s="1"/>
  <c r="B838" i="2"/>
  <c r="B839" i="2"/>
  <c r="B1204" i="2"/>
  <c r="B1569" i="2" s="1"/>
  <c r="B840" i="2"/>
  <c r="B841" i="2"/>
  <c r="B1206" i="2"/>
  <c r="B1571" i="2"/>
  <c r="B842" i="2"/>
  <c r="B843" i="2"/>
  <c r="B1208" i="2"/>
  <c r="B1573" i="2" s="1"/>
  <c r="B844" i="2"/>
  <c r="B1209" i="2" s="1"/>
  <c r="B845" i="2"/>
  <c r="B1210" i="2"/>
  <c r="B1575" i="2" s="1"/>
  <c r="B846" i="2"/>
  <c r="B847" i="2"/>
  <c r="B1212" i="2"/>
  <c r="B1577" i="2" s="1"/>
  <c r="B849" i="2"/>
  <c r="B1214" i="2"/>
  <c r="B1579" i="2" s="1"/>
  <c r="B851" i="2"/>
  <c r="B1216" i="2"/>
  <c r="B1581" i="2" s="1"/>
  <c r="B852" i="2"/>
  <c r="B1217" i="2" s="1"/>
  <c r="B1582" i="2" s="1"/>
  <c r="B853" i="2"/>
  <c r="B1218" i="2"/>
  <c r="B1583" i="2" s="1"/>
  <c r="B854" i="2"/>
  <c r="B855" i="2"/>
  <c r="B1220" i="2"/>
  <c r="B1585" i="2" s="1"/>
  <c r="B856" i="2"/>
  <c r="B857" i="2"/>
  <c r="B1222" i="2" s="1"/>
  <c r="B1587" i="2" s="1"/>
  <c r="B858" i="2"/>
  <c r="B859" i="2"/>
  <c r="B1224" i="2"/>
  <c r="B1589" i="2" s="1"/>
  <c r="B860" i="2"/>
  <c r="B1225" i="2" s="1"/>
  <c r="B861" i="2"/>
  <c r="B1226" i="2"/>
  <c r="B1591" i="2" s="1"/>
  <c r="B862" i="2"/>
  <c r="B863" i="2"/>
  <c r="B1228" i="2" s="1"/>
  <c r="B1593" i="2" s="1"/>
  <c r="B866" i="2"/>
  <c r="B1231" i="2" s="1"/>
  <c r="B1596" i="2" s="1"/>
  <c r="B868" i="2"/>
  <c r="B1233" i="2"/>
  <c r="B1598" i="2" s="1"/>
  <c r="B869" i="2"/>
  <c r="B1234" i="2" s="1"/>
  <c r="B1599" i="2" s="1"/>
  <c r="B870" i="2"/>
  <c r="B1235" i="2"/>
  <c r="B1600" i="2" s="1"/>
  <c r="B871" i="2"/>
  <c r="B872" i="2"/>
  <c r="B1237" i="2"/>
  <c r="B1602" i="2" s="1"/>
  <c r="B873" i="2"/>
  <c r="B874" i="2"/>
  <c r="B1239" i="2" s="1"/>
  <c r="B1604" i="2" s="1"/>
  <c r="B875" i="2"/>
  <c r="B876" i="2"/>
  <c r="B1241" i="2"/>
  <c r="B1606" i="2" s="1"/>
  <c r="B877" i="2"/>
  <c r="B1242" i="2" s="1"/>
  <c r="B878" i="2"/>
  <c r="B1243" i="2"/>
  <c r="B1608" i="2" s="1"/>
  <c r="B879" i="2"/>
  <c r="B880" i="2"/>
  <c r="B1245" i="2"/>
  <c r="B1610" i="2" s="1"/>
  <c r="B882" i="2"/>
  <c r="B1247" i="2" s="1"/>
  <c r="B1612" i="2" s="1"/>
  <c r="B884" i="2"/>
  <c r="B1249" i="2"/>
  <c r="B1614" i="2" s="1"/>
  <c r="B885" i="2"/>
  <c r="B1250" i="2" s="1"/>
  <c r="B1615" i="2" s="1"/>
  <c r="B886" i="2"/>
  <c r="B1251" i="2"/>
  <c r="B1616" i="2" s="1"/>
  <c r="B887" i="2"/>
  <c r="B888" i="2"/>
  <c r="B1253" i="2" s="1"/>
  <c r="B1618" i="2" s="1"/>
  <c r="B889" i="2"/>
  <c r="B890" i="2"/>
  <c r="B1255" i="2" s="1"/>
  <c r="B1620" i="2" s="1"/>
  <c r="B891" i="2"/>
  <c r="B892" i="2"/>
  <c r="B1257" i="2"/>
  <c r="B1622" i="2" s="1"/>
  <c r="B893" i="2"/>
  <c r="B1258" i="2" s="1"/>
  <c r="B1623" i="2" s="1"/>
  <c r="B894" i="2"/>
  <c r="B1259" i="2"/>
  <c r="B1624" i="2" s="1"/>
  <c r="B896" i="2"/>
  <c r="B897" i="2"/>
  <c r="B1262" i="2" s="1"/>
  <c r="B1627" i="2" s="1"/>
  <c r="B899" i="2"/>
  <c r="B1264" i="2"/>
  <c r="B1629" i="2" s="1"/>
  <c r="B901" i="2"/>
  <c r="B1266" i="2" s="1"/>
  <c r="B1631" i="2" s="1"/>
  <c r="B902" i="2"/>
  <c r="B1267" i="2" s="1"/>
  <c r="B1632" i="2" s="1"/>
  <c r="B903" i="2"/>
  <c r="B1268" i="2"/>
  <c r="B1633" i="2" s="1"/>
  <c r="B904" i="2"/>
  <c r="B905" i="2"/>
  <c r="B1270" i="2"/>
  <c r="B1635" i="2" s="1"/>
  <c r="B906" i="2"/>
  <c r="B907" i="2"/>
  <c r="B1272" i="2"/>
  <c r="B1637" i="2" s="1"/>
  <c r="B908" i="2"/>
  <c r="B909" i="2"/>
  <c r="B1274" i="2"/>
  <c r="B1639" i="2" s="1"/>
  <c r="B910" i="2"/>
  <c r="B1275" i="2" s="1"/>
  <c r="B911" i="2"/>
  <c r="B1276" i="2"/>
  <c r="B1641" i="2" s="1"/>
  <c r="B912" i="2"/>
  <c r="B913" i="2"/>
  <c r="B1278" i="2"/>
  <c r="B1643" i="2" s="1"/>
  <c r="B915" i="2"/>
  <c r="B1280" i="2" s="1"/>
  <c r="B1645" i="2" s="1"/>
  <c r="B917" i="2"/>
  <c r="B1282" i="2" s="1"/>
  <c r="B1647" i="2" s="1"/>
  <c r="B918" i="2"/>
  <c r="B1283" i="2" s="1"/>
  <c r="B1648" i="2" s="1"/>
  <c r="B919" i="2"/>
  <c r="B1284" i="2"/>
  <c r="B1649" i="2" s="1"/>
  <c r="B920" i="2"/>
  <c r="B921" i="2"/>
  <c r="B1286" i="2" s="1"/>
  <c r="B1651" i="2" s="1"/>
  <c r="B922" i="2"/>
  <c r="B923" i="2"/>
  <c r="B1288" i="2" s="1"/>
  <c r="B1653" i="2" s="1"/>
  <c r="B924" i="2"/>
  <c r="B926" i="2"/>
  <c r="B1291" i="2"/>
  <c r="B1656" i="2" s="1"/>
  <c r="B927" i="2"/>
  <c r="B1292" i="2" s="1"/>
  <c r="B1657" i="2" s="1"/>
  <c r="B928" i="2"/>
  <c r="B1293" i="2"/>
  <c r="B1658" i="2" s="1"/>
  <c r="B929" i="2"/>
  <c r="B930" i="2"/>
  <c r="B1295" i="2"/>
  <c r="B1660" i="2" s="1"/>
  <c r="B932" i="2"/>
  <c r="B1297" i="2"/>
  <c r="B1662" i="2"/>
  <c r="B934" i="2"/>
  <c r="B1299" i="2"/>
  <c r="B1664" i="2" s="1"/>
  <c r="B935" i="2"/>
  <c r="B1300" i="2" s="1"/>
  <c r="B1665" i="2" s="1"/>
  <c r="B936" i="2"/>
  <c r="B1301" i="2"/>
  <c r="B1666" i="2" s="1"/>
  <c r="B937" i="2"/>
  <c r="B938" i="2"/>
  <c r="B1303" i="2"/>
  <c r="B1668" i="2"/>
  <c r="B939" i="2"/>
  <c r="B940" i="2"/>
  <c r="B1305" i="2"/>
  <c r="B1670" i="2" s="1"/>
  <c r="B941" i="2"/>
  <c r="B942" i="2"/>
  <c r="B1307" i="2" s="1"/>
  <c r="B1672" i="2" s="1"/>
  <c r="B943" i="2"/>
  <c r="B1308" i="2" s="1"/>
  <c r="B944" i="2"/>
  <c r="B1309" i="2"/>
  <c r="B1674" i="2" s="1"/>
  <c r="B945" i="2"/>
  <c r="B946" i="2"/>
  <c r="B1311" i="2"/>
  <c r="B1676" i="2" s="1"/>
  <c r="B948" i="2"/>
  <c r="B1313" i="2"/>
  <c r="B1678" i="2"/>
  <c r="B950" i="2"/>
  <c r="B1315" i="2" s="1"/>
  <c r="B1680" i="2" s="1"/>
  <c r="B951" i="2"/>
  <c r="B1316" i="2" s="1"/>
  <c r="B1681" i="2" s="1"/>
  <c r="B952" i="2"/>
  <c r="B1317" i="2"/>
  <c r="B1682" i="2" s="1"/>
  <c r="B953" i="2"/>
  <c r="B954" i="2"/>
  <c r="B1319" i="2" s="1"/>
  <c r="B1684" i="2" s="1"/>
  <c r="B955" i="2"/>
  <c r="B957" i="2"/>
  <c r="B1322" i="2" s="1"/>
  <c r="B1687" i="2" s="1"/>
  <c r="B958" i="2"/>
  <c r="B959" i="2"/>
  <c r="B1324" i="2" s="1"/>
  <c r="B1689" i="2" s="1"/>
  <c r="B960" i="2"/>
  <c r="B1325" i="2" s="1"/>
  <c r="B961" i="2"/>
  <c r="B1326" i="2"/>
  <c r="B1691" i="2" s="1"/>
  <c r="B962" i="2"/>
  <c r="B963" i="2"/>
  <c r="B1328" i="2" s="1"/>
  <c r="B1693" i="2" s="1"/>
  <c r="B965" i="2"/>
  <c r="B1330" i="2"/>
  <c r="B1695" i="2" s="1"/>
  <c r="B967" i="2"/>
  <c r="B1332" i="2" s="1"/>
  <c r="B1697" i="2" s="1"/>
  <c r="B968" i="2"/>
  <c r="B1333" i="2" s="1"/>
  <c r="B1698" i="2" s="1"/>
  <c r="B969" i="2"/>
  <c r="B1334" i="2"/>
  <c r="B1699" i="2" s="1"/>
  <c r="B970" i="2"/>
  <c r="B971" i="2"/>
  <c r="B1336" i="2"/>
  <c r="B1701" i="2" s="1"/>
  <c r="B972" i="2"/>
  <c r="B973" i="2"/>
  <c r="B1338" i="2"/>
  <c r="B1703" i="2" s="1"/>
  <c r="B974" i="2"/>
  <c r="B975" i="2"/>
  <c r="B1340" i="2" s="1"/>
  <c r="B1705" i="2" s="1"/>
  <c r="B976" i="2"/>
  <c r="B1341" i="2" s="1"/>
  <c r="B977" i="2"/>
  <c r="B1342" i="2"/>
  <c r="B1707" i="2" s="1"/>
  <c r="B978" i="2"/>
  <c r="B979" i="2"/>
  <c r="B1344" i="2" s="1"/>
  <c r="B1709" i="2" s="1"/>
  <c r="B981" i="2"/>
  <c r="B1346" i="2"/>
  <c r="B1711" i="2" s="1"/>
  <c r="B983" i="2"/>
  <c r="B1348" i="2" s="1"/>
  <c r="B1713" i="2" s="1"/>
  <c r="B984" i="2"/>
  <c r="B1349" i="2" s="1"/>
  <c r="B1714" i="2" s="1"/>
  <c r="B985" i="2"/>
  <c r="B1350" i="2"/>
  <c r="B1715" i="2" s="1"/>
  <c r="B986" i="2"/>
  <c r="B988" i="2"/>
  <c r="B1353" i="2" s="1"/>
  <c r="B1718" i="2" s="1"/>
  <c r="B989" i="2"/>
  <c r="B990" i="2"/>
  <c r="B1355" i="2" s="1"/>
  <c r="B1720" i="2" s="1"/>
  <c r="B991" i="2"/>
  <c r="B992" i="2"/>
  <c r="B1357" i="2" s="1"/>
  <c r="B1722" i="2" s="1"/>
  <c r="B993" i="2"/>
  <c r="B1358" i="2" s="1"/>
  <c r="B994" i="2"/>
  <c r="B1359" i="2"/>
  <c r="B1724" i="2" s="1"/>
  <c r="B995" i="2"/>
  <c r="B996" i="2"/>
  <c r="B1361" i="2"/>
  <c r="B1726" i="2" s="1"/>
  <c r="B998" i="2"/>
  <c r="B1363" i="2"/>
  <c r="B1728" i="2" s="1"/>
  <c r="B1000" i="2"/>
  <c r="B1365" i="2" s="1"/>
  <c r="B1730" i="2" s="1"/>
  <c r="B1001" i="2"/>
  <c r="B1366" i="2" s="1"/>
  <c r="B1731" i="2" s="1"/>
  <c r="B1002" i="2"/>
  <c r="B1367" i="2"/>
  <c r="B1732" i="2" s="1"/>
  <c r="B1003" i="2"/>
  <c r="B1004" i="2"/>
  <c r="B1369" i="2"/>
  <c r="B1734" i="2" s="1"/>
  <c r="B1005" i="2"/>
  <c r="B1006" i="2"/>
  <c r="B1371" i="2" s="1"/>
  <c r="B1736" i="2" s="1"/>
  <c r="B1007" i="2"/>
  <c r="B1008" i="2"/>
  <c r="B1373" i="2" s="1"/>
  <c r="B1738" i="2" s="1"/>
  <c r="B1009" i="2"/>
  <c r="B1374" i="2" s="1"/>
  <c r="B1739" i="2" s="1"/>
  <c r="B1010" i="2"/>
  <c r="B1375" i="2"/>
  <c r="B1740" i="2" s="1"/>
  <c r="B1011" i="2"/>
  <c r="B1012" i="2"/>
  <c r="B1377" i="2"/>
  <c r="B1742" i="2" s="1"/>
  <c r="B1014" i="2"/>
  <c r="B1379" i="2" s="1"/>
  <c r="B1744" i="2" s="1"/>
  <c r="B1016" i="2"/>
  <c r="B1381" i="2"/>
  <c r="B1746" i="2" s="1"/>
  <c r="B1018" i="2"/>
  <c r="B1383" i="2" s="1"/>
  <c r="B1748" i="2" s="1"/>
  <c r="B1019" i="2"/>
  <c r="B1384" i="2"/>
  <c r="B1749" i="2" s="1"/>
  <c r="B1020" i="2"/>
  <c r="B1021" i="2"/>
  <c r="B1386" i="2" s="1"/>
  <c r="B1751" i="2" s="1"/>
  <c r="B1022" i="2"/>
  <c r="B1023" i="2"/>
  <c r="B1388" i="2"/>
  <c r="B1753" i="2" s="1"/>
  <c r="B1024" i="2"/>
  <c r="B1025" i="2"/>
  <c r="B1390" i="2"/>
  <c r="B1755" i="2" s="1"/>
  <c r="B1026" i="2"/>
  <c r="B1391" i="2" s="1"/>
  <c r="B1027" i="2"/>
  <c r="B1392" i="2"/>
  <c r="B1757" i="2" s="1"/>
  <c r="B1028" i="2"/>
  <c r="B1029" i="2"/>
  <c r="B1394" i="2" s="1"/>
  <c r="B1759" i="2" s="1"/>
  <c r="B1031" i="2"/>
  <c r="B1396" i="2" s="1"/>
  <c r="B1761" i="2" s="1"/>
  <c r="B1033" i="2"/>
  <c r="B1398" i="2"/>
  <c r="B1763" i="2" s="1"/>
  <c r="B1034" i="2"/>
  <c r="B1399" i="2" s="1"/>
  <c r="B1764" i="2" s="1"/>
  <c r="B1035" i="2"/>
  <c r="B1400" i="2"/>
  <c r="B1765" i="2" s="1"/>
  <c r="B1036" i="2"/>
  <c r="B1037" i="2"/>
  <c r="B1402" i="2" s="1"/>
  <c r="B1767" i="2" s="1"/>
  <c r="B1038" i="2"/>
  <c r="B1039" i="2"/>
  <c r="B1404" i="2" s="1"/>
  <c r="B1769" i="2" s="1"/>
  <c r="B1040" i="2"/>
  <c r="B1041" i="2"/>
  <c r="B1406" i="2"/>
  <c r="B1771" i="2" s="1"/>
  <c r="B1042" i="2"/>
  <c r="B1407" i="2" s="1"/>
  <c r="B1043" i="2"/>
  <c r="B1408" i="2"/>
  <c r="B1773" i="2" s="1"/>
  <c r="B1044" i="2"/>
  <c r="B1045" i="2"/>
  <c r="B1410" i="2"/>
  <c r="B1775" i="2" s="1"/>
  <c r="B1047" i="2"/>
  <c r="B1412" i="2" s="1"/>
  <c r="B1777" i="2" s="1"/>
  <c r="B1050" i="2"/>
  <c r="B1415" i="2" s="1"/>
  <c r="B1780" i="2" s="1"/>
  <c r="B1051" i="2"/>
  <c r="B1416" i="2" s="1"/>
  <c r="B1781" i="2" s="1"/>
  <c r="B1052" i="2"/>
  <c r="B1417" i="2"/>
  <c r="B1782" i="2" s="1"/>
  <c r="B1053" i="2"/>
  <c r="B1054" i="2"/>
  <c r="B1419" i="2" s="1"/>
  <c r="B1784" i="2" s="1"/>
  <c r="B1055" i="2"/>
  <c r="B1056" i="2"/>
  <c r="B1421" i="2" s="1"/>
  <c r="B1786" i="2" s="1"/>
  <c r="B1057" i="2"/>
  <c r="B1058" i="2"/>
  <c r="B1423" i="2"/>
  <c r="B1788" i="2" s="1"/>
  <c r="B1059" i="2"/>
  <c r="B1424" i="2" s="1"/>
  <c r="B1789" i="2" s="1"/>
  <c r="B1060" i="2"/>
  <c r="B1425" i="2"/>
  <c r="B1790" i="2" s="1"/>
  <c r="B1061" i="2"/>
  <c r="B1062" i="2"/>
  <c r="B1427" i="2"/>
  <c r="B1792" i="2" s="1"/>
  <c r="B1064" i="2"/>
  <c r="B1429" i="2"/>
  <c r="B1794" i="2"/>
  <c r="B1066" i="2"/>
  <c r="B1431" i="2" s="1"/>
  <c r="B1796" i="2" s="1"/>
  <c r="B1067" i="2"/>
  <c r="B1432" i="2" s="1"/>
  <c r="B1797" i="2" s="1"/>
  <c r="B1068" i="2"/>
  <c r="B1433" i="2"/>
  <c r="B1798" i="2" s="1"/>
  <c r="B1069" i="2"/>
  <c r="B1070" i="2"/>
  <c r="B1435" i="2" s="1"/>
  <c r="B1800" i="2" s="1"/>
  <c r="B1071" i="2"/>
  <c r="B1072" i="2"/>
  <c r="B1437" i="2" s="1"/>
  <c r="B1802" i="2" s="1"/>
  <c r="B1073" i="2"/>
  <c r="B1074" i="2"/>
  <c r="B1439" i="2" s="1"/>
  <c r="B1804" i="2" s="1"/>
  <c r="B1075" i="2"/>
  <c r="B1440" i="2" s="1"/>
  <c r="B1076" i="2"/>
  <c r="B1441" i="2"/>
  <c r="B1806" i="2" s="1"/>
  <c r="B1077" i="2"/>
  <c r="B1079" i="2"/>
  <c r="B1444" i="2"/>
  <c r="B1809" i="2" s="1"/>
  <c r="B1081" i="2"/>
  <c r="B1446" i="2" s="1"/>
  <c r="B1811" i="2" s="1"/>
  <c r="B1083" i="2"/>
  <c r="B1448" i="2" s="1"/>
  <c r="B1813" i="2" s="1"/>
  <c r="B1084" i="2"/>
  <c r="B1449" i="2" s="1"/>
  <c r="B1814" i="2" s="1"/>
  <c r="B1085" i="2"/>
  <c r="B1450" i="2"/>
  <c r="B1815" i="2" s="1"/>
  <c r="B1086" i="2"/>
  <c r="B1087" i="2"/>
  <c r="B1452" i="2" s="1"/>
  <c r="B1817" i="2" s="1"/>
  <c r="B1088" i="2"/>
  <c r="B1089" i="2"/>
  <c r="B1454" i="2" s="1"/>
  <c r="B1819" i="2" s="1"/>
  <c r="B1090" i="2"/>
  <c r="B1091" i="2"/>
  <c r="B1456" i="2" s="1"/>
  <c r="B1821" i="2" s="1"/>
  <c r="B1092" i="2"/>
  <c r="B1457" i="2" s="1"/>
  <c r="B1093" i="2"/>
  <c r="B1458" i="2"/>
  <c r="B1823" i="2" s="1"/>
  <c r="B1094" i="2"/>
  <c r="B1095" i="2"/>
  <c r="B1460" i="2" s="1"/>
  <c r="B1825" i="2" s="1"/>
  <c r="B1097" i="2"/>
  <c r="B1462" i="2" s="1"/>
  <c r="B1827" i="2" s="1"/>
  <c r="B1099" i="2"/>
  <c r="B1464" i="2"/>
  <c r="B1829" i="2" s="1"/>
  <c r="B1100" i="2"/>
  <c r="B1465" i="2" s="1"/>
  <c r="B1830" i="2" s="1"/>
  <c r="B1101" i="2"/>
  <c r="B1466" i="2"/>
  <c r="B1831" i="2" s="1"/>
  <c r="B1102" i="2"/>
  <c r="B1103" i="2"/>
  <c r="B1468" i="2" s="1"/>
  <c r="B1833" i="2" s="1"/>
  <c r="B1104" i="2"/>
  <c r="B1105" i="2"/>
  <c r="B1470" i="2" s="1"/>
  <c r="B1835" i="2" s="1"/>
  <c r="B1106" i="2"/>
  <c r="B1107" i="2"/>
  <c r="B1472" i="2" s="1"/>
  <c r="B1837" i="2" s="1"/>
  <c r="B1108" i="2"/>
  <c r="B1473" i="2" s="1"/>
  <c r="B1112" i="2"/>
  <c r="B1477" i="2"/>
  <c r="B1120" i="2"/>
  <c r="B1485" i="2" s="1"/>
  <c r="B1122" i="2"/>
  <c r="B1487" i="2"/>
  <c r="B1124" i="2"/>
  <c r="B1489" i="2" s="1"/>
  <c r="B1491" i="2"/>
  <c r="B1128" i="2"/>
  <c r="B1493" i="2"/>
  <c r="B1136" i="2"/>
  <c r="B1501" i="2" s="1"/>
  <c r="B1138" i="2"/>
  <c r="B1503" i="2"/>
  <c r="B1141" i="2"/>
  <c r="B1506" i="2" s="1"/>
  <c r="B1508" i="2"/>
  <c r="B1145" i="2"/>
  <c r="B1510" i="2"/>
  <c r="B1153" i="2"/>
  <c r="B1518" i="2" s="1"/>
  <c r="B1155" i="2"/>
  <c r="B1520" i="2"/>
  <c r="B1157" i="2"/>
  <c r="B1522" i="2"/>
  <c r="B1524" i="2"/>
  <c r="B1161" i="2"/>
  <c r="B1526" i="2"/>
  <c r="B1170" i="2"/>
  <c r="B1535" i="2" s="1"/>
  <c r="B1172" i="2"/>
  <c r="B1537" i="2"/>
  <c r="B1174" i="2"/>
  <c r="B1539" i="2"/>
  <c r="B1178" i="2"/>
  <c r="B1543" i="2"/>
  <c r="B1186" i="2"/>
  <c r="B1551" i="2" s="1"/>
  <c r="B1188" i="2"/>
  <c r="B1553" i="2" s="1"/>
  <c r="B1190" i="2"/>
  <c r="B1555" i="2" s="1"/>
  <c r="B1557" i="2"/>
  <c r="B1194" i="2"/>
  <c r="B1559" i="2"/>
  <c r="B1203" i="2"/>
  <c r="B1568" i="2"/>
  <c r="B1205" i="2"/>
  <c r="B1570" i="2" s="1"/>
  <c r="B1207" i="2"/>
  <c r="B1572" i="2" s="1"/>
  <c r="B1574" i="2"/>
  <c r="B1211" i="2"/>
  <c r="B1576" i="2"/>
  <c r="B1219" i="2"/>
  <c r="B1584" i="2" s="1"/>
  <c r="B1221" i="2"/>
  <c r="B1586" i="2" s="1"/>
  <c r="B1223" i="2"/>
  <c r="B1588" i="2"/>
  <c r="B1590" i="2"/>
  <c r="B1227" i="2"/>
  <c r="B1592" i="2"/>
  <c r="B1236" i="2"/>
  <c r="B1601" i="2" s="1"/>
  <c r="B1238" i="2"/>
  <c r="B1603" i="2" s="1"/>
  <c r="B1240" i="2"/>
  <c r="B1605" i="2"/>
  <c r="B1607" i="2"/>
  <c r="B1244" i="2"/>
  <c r="B1609" i="2"/>
  <c r="B1252" i="2"/>
  <c r="B1617" i="2" s="1"/>
  <c r="B1254" i="2"/>
  <c r="B1619" i="2" s="1"/>
  <c r="B1256" i="2"/>
  <c r="B1621" i="2"/>
  <c r="B1261" i="2"/>
  <c r="B1626" i="2"/>
  <c r="B1269" i="2"/>
  <c r="B1634" i="2" s="1"/>
  <c r="B1271" i="2"/>
  <c r="B1636" i="2"/>
  <c r="B1273" i="2"/>
  <c r="B1638" i="2"/>
  <c r="B1640" i="2"/>
  <c r="B1277" i="2"/>
  <c r="B1642" i="2"/>
  <c r="B1285" i="2"/>
  <c r="B1650" i="2" s="1"/>
  <c r="B1287" i="2"/>
  <c r="B1652" i="2"/>
  <c r="B1289" i="2"/>
  <c r="B1654" i="2" s="1"/>
  <c r="B1294" i="2"/>
  <c r="B1659" i="2"/>
  <c r="B1302" i="2"/>
  <c r="B1667" i="2" s="1"/>
  <c r="B1304" i="2"/>
  <c r="B1669" i="2" s="1"/>
  <c r="B1306" i="2"/>
  <c r="B1671" i="2" s="1"/>
  <c r="B1673" i="2"/>
  <c r="B1310" i="2"/>
  <c r="B1675" i="2"/>
  <c r="B1318" i="2"/>
  <c r="B1683" i="2" s="1"/>
  <c r="B1320" i="2"/>
  <c r="B1685" i="2" s="1"/>
  <c r="B1323" i="2"/>
  <c r="B1688" i="2" s="1"/>
  <c r="B1690" i="2"/>
  <c r="B1327" i="2"/>
  <c r="B1692" i="2"/>
  <c r="B1335" i="2"/>
  <c r="B1700" i="2" s="1"/>
  <c r="B1337" i="2"/>
  <c r="B1702" i="2"/>
  <c r="B1339" i="2"/>
  <c r="B1704" i="2" s="1"/>
  <c r="B1706" i="2"/>
  <c r="B1343" i="2"/>
  <c r="B1708" i="2"/>
  <c r="B1351" i="2"/>
  <c r="B1716" i="2" s="1"/>
  <c r="B1354" i="2"/>
  <c r="B1719" i="2" s="1"/>
  <c r="B1356" i="2"/>
  <c r="B1721" i="2" s="1"/>
  <c r="B1723" i="2"/>
  <c r="B1360" i="2"/>
  <c r="B1725" i="2"/>
  <c r="B1368" i="2"/>
  <c r="B1733" i="2" s="1"/>
  <c r="B1370" i="2"/>
  <c r="B1735" i="2"/>
  <c r="B1372" i="2"/>
  <c r="B1737" i="2"/>
  <c r="B1376" i="2"/>
  <c r="B1741" i="2"/>
  <c r="B1385" i="2"/>
  <c r="B1750" i="2" s="1"/>
  <c r="B1387" i="2"/>
  <c r="B1752" i="2"/>
  <c r="B1389" i="2"/>
  <c r="B1754" i="2"/>
  <c r="B1756" i="2"/>
  <c r="B1393" i="2"/>
  <c r="B1758" i="2"/>
  <c r="B1401" i="2"/>
  <c r="B1766" i="2" s="1"/>
  <c r="B1403" i="2"/>
  <c r="B1768" i="2"/>
  <c r="B1405" i="2"/>
  <c r="B1770" i="2" s="1"/>
  <c r="B1772" i="2"/>
  <c r="B1409" i="2"/>
  <c r="B1774" i="2"/>
  <c r="B1418" i="2"/>
  <c r="B1783" i="2" s="1"/>
  <c r="B1420" i="2"/>
  <c r="B1785" i="2" s="1"/>
  <c r="B1422" i="2"/>
  <c r="B1787" i="2" s="1"/>
  <c r="B1426" i="2"/>
  <c r="B1791" i="2"/>
  <c r="B1434" i="2"/>
  <c r="B1799" i="2"/>
  <c r="B1436" i="2"/>
  <c r="B1801" i="2"/>
  <c r="B1438" i="2"/>
  <c r="B1803" i="2"/>
  <c r="B1805" i="2"/>
  <c r="B1442" i="2"/>
  <c r="B1807" i="2"/>
  <c r="B1451" i="2"/>
  <c r="B1816" i="2" s="1"/>
  <c r="B1453" i="2"/>
  <c r="B1818" i="2"/>
  <c r="B1455" i="2"/>
  <c r="B1820" i="2"/>
  <c r="B1822" i="2"/>
  <c r="B1459" i="2"/>
  <c r="B1824" i="2"/>
  <c r="B1467" i="2"/>
  <c r="B1832" i="2" s="1"/>
  <c r="B1469" i="2"/>
  <c r="B1834" i="2" s="1"/>
  <c r="B1471" i="2"/>
  <c r="B1836" i="2" s="1"/>
  <c r="B1838" i="2"/>
  <c r="O6" i="2"/>
  <c r="D13" i="2"/>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19" i="6"/>
  <c r="F1320" i="6"/>
  <c r="F1321"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3" i="6"/>
  <c r="F1384" i="6"/>
  <c r="F1385" i="6"/>
  <c r="F1386" i="6"/>
  <c r="F1387" i="6"/>
  <c r="F1388" i="6"/>
  <c r="F1389" i="6"/>
  <c r="F1390" i="6"/>
  <c r="F1391" i="6"/>
  <c r="F1392" i="6"/>
  <c r="F1393" i="6"/>
  <c r="F1394" i="6"/>
  <c r="F1395" i="6"/>
  <c r="F1396" i="6"/>
  <c r="F1397" i="6"/>
  <c r="F1398" i="6"/>
  <c r="F1399" i="6"/>
  <c r="F1400" i="6"/>
  <c r="F1401" i="6"/>
  <c r="F1402" i="6"/>
  <c r="F1403" i="6"/>
  <c r="F1404" i="6"/>
  <c r="F1405" i="6"/>
  <c r="F1406" i="6"/>
  <c r="F1407" i="6"/>
  <c r="F1408" i="6"/>
  <c r="F1409" i="6"/>
  <c r="F1410" i="6"/>
  <c r="F1411" i="6"/>
  <c r="F1412" i="6"/>
  <c r="F1413" i="6"/>
  <c r="F1414" i="6"/>
  <c r="F1415" i="6"/>
  <c r="F1416" i="6"/>
  <c r="F1417" i="6"/>
  <c r="F1418" i="6"/>
  <c r="F1419" i="6"/>
  <c r="F1420" i="6"/>
  <c r="F1421" i="6"/>
  <c r="F1422" i="6"/>
  <c r="F1423" i="6"/>
  <c r="F1424" i="6"/>
  <c r="F1425" i="6"/>
  <c r="F1426" i="6"/>
  <c r="F1427" i="6"/>
  <c r="F1428"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499" i="6"/>
  <c r="F1500" i="6"/>
  <c r="F1501" i="6"/>
  <c r="F1502" i="6"/>
  <c r="F1503" i="6"/>
  <c r="F1504" i="6"/>
  <c r="F1505" i="6"/>
  <c r="F1506" i="6"/>
  <c r="F1507" i="6"/>
  <c r="F1508" i="6"/>
  <c r="F1509" i="6"/>
  <c r="F1510" i="6"/>
  <c r="F1511" i="6"/>
  <c r="F1512" i="6"/>
  <c r="F1513" i="6"/>
  <c r="F1514" i="6"/>
  <c r="F1515" i="6"/>
  <c r="F1516" i="6"/>
  <c r="F1517" i="6"/>
  <c r="F1518" i="6"/>
  <c r="F1519" i="6"/>
  <c r="F1520" i="6"/>
  <c r="F1521" i="6"/>
  <c r="F1522" i="6"/>
  <c r="F1523" i="6"/>
  <c r="F1524" i="6"/>
  <c r="F1525" i="6"/>
  <c r="F1526" i="6"/>
  <c r="F1527" i="6"/>
  <c r="F1528" i="6"/>
  <c r="F1529" i="6"/>
  <c r="F1530" i="6"/>
  <c r="F1531" i="6"/>
  <c r="F1532" i="6"/>
  <c r="F1533" i="6"/>
  <c r="F1534" i="6"/>
  <c r="F1535" i="6"/>
  <c r="F1536" i="6"/>
  <c r="F1537" i="6"/>
  <c r="F1538" i="6"/>
  <c r="F1539" i="6"/>
  <c r="F1540" i="6"/>
  <c r="F1541" i="6"/>
  <c r="F1542" i="6"/>
  <c r="F1543" i="6"/>
  <c r="F1544"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0" i="6"/>
  <c r="F1571" i="6"/>
  <c r="F1572" i="6"/>
  <c r="F1573" i="6"/>
  <c r="F1574" i="6"/>
  <c r="F1575" i="6"/>
  <c r="F1576" i="6"/>
  <c r="F1577" i="6"/>
  <c r="F1578" i="6"/>
  <c r="F1579" i="6"/>
  <c r="F1580" i="6"/>
  <c r="F1581" i="6"/>
  <c r="F1582" i="6"/>
  <c r="F1583" i="6"/>
  <c r="F1584" i="6"/>
  <c r="F1585" i="6"/>
  <c r="F1586" i="6"/>
  <c r="F1587" i="6"/>
  <c r="F1588" i="6"/>
  <c r="F1589"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27" i="6"/>
  <c r="F1628" i="6"/>
  <c r="F1629" i="6"/>
  <c r="F1630" i="6"/>
  <c r="F1631" i="6"/>
  <c r="F1632" i="6"/>
  <c r="F1633" i="6"/>
  <c r="F1634" i="6"/>
  <c r="F1635" i="6"/>
  <c r="F1636" i="6"/>
  <c r="F1637" i="6"/>
  <c r="F1638" i="6"/>
  <c r="F1639" i="6"/>
  <c r="F1640" i="6"/>
  <c r="F1641" i="6"/>
  <c r="F1642" i="6"/>
  <c r="F1643" i="6"/>
  <c r="F1644" i="6"/>
  <c r="F1645" i="6"/>
  <c r="F1646" i="6"/>
  <c r="F1647" i="6"/>
  <c r="F1648" i="6"/>
  <c r="F1649" i="6"/>
  <c r="F1650" i="6"/>
  <c r="F1651" i="6"/>
  <c r="F1652" i="6"/>
  <c r="F1653" i="6"/>
  <c r="F1654" i="6"/>
  <c r="F1655" i="6"/>
  <c r="F1656" i="6"/>
  <c r="F1657" i="6"/>
  <c r="F1658" i="6"/>
  <c r="F1659" i="6"/>
  <c r="F1660" i="6"/>
  <c r="F1661" i="6"/>
  <c r="F1662" i="6"/>
  <c r="F1663" i="6"/>
  <c r="F1664" i="6"/>
  <c r="F1665" i="6"/>
  <c r="F1666" i="6"/>
  <c r="F1667" i="6"/>
  <c r="F1668" i="6"/>
  <c r="F1669" i="6"/>
  <c r="F1670" i="6"/>
  <c r="F1671" i="6"/>
  <c r="F1672" i="6"/>
  <c r="F1673"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2" i="6"/>
  <c r="F1713" i="6"/>
  <c r="F1714" i="6"/>
  <c r="F1715" i="6"/>
  <c r="F1716" i="6"/>
  <c r="F1717" i="6"/>
  <c r="F1718" i="6"/>
  <c r="F1719" i="6"/>
  <c r="F1720" i="6"/>
  <c r="F1721" i="6"/>
  <c r="F1722" i="6"/>
  <c r="F1723" i="6"/>
  <c r="F1724" i="6"/>
  <c r="F1725" i="6"/>
  <c r="F1726" i="6"/>
  <c r="F1727" i="6"/>
  <c r="F1728" i="6"/>
  <c r="F1729" i="6"/>
  <c r="F1730" i="6"/>
  <c r="F1731" i="6"/>
  <c r="F1732" i="6"/>
  <c r="F1733" i="6"/>
  <c r="F1734" i="6"/>
  <c r="F1735" i="6"/>
  <c r="F1736" i="6"/>
  <c r="F1737" i="6"/>
  <c r="F1738" i="6"/>
  <c r="F1739" i="6"/>
  <c r="F1740" i="6"/>
  <c r="F1741" i="6"/>
  <c r="F1742" i="6"/>
  <c r="F1743" i="6"/>
  <c r="F1744" i="6"/>
  <c r="F1745" i="6"/>
  <c r="F1746" i="6"/>
  <c r="F1747" i="6"/>
  <c r="F1748" i="6"/>
  <c r="F1749" i="6"/>
  <c r="F1750" i="6"/>
  <c r="F1751" i="6"/>
  <c r="F1752" i="6"/>
  <c r="F1753" i="6"/>
  <c r="F1754" i="6"/>
  <c r="F1755" i="6"/>
  <c r="F1756" i="6"/>
  <c r="F1757" i="6"/>
  <c r="F1758" i="6"/>
  <c r="F1759" i="6"/>
  <c r="F1760" i="6"/>
  <c r="F1761" i="6"/>
  <c r="F1762" i="6"/>
  <c r="F1763" i="6"/>
  <c r="F1764" i="6"/>
  <c r="F1765" i="6"/>
  <c r="F1766" i="6"/>
  <c r="F1767" i="6"/>
  <c r="F1768" i="6"/>
  <c r="F1769" i="6"/>
  <c r="F1770" i="6"/>
  <c r="F1771" i="6"/>
  <c r="F1772" i="6"/>
  <c r="F1773" i="6"/>
  <c r="F1774" i="6"/>
  <c r="F1775" i="6"/>
  <c r="F1776" i="6"/>
  <c r="F1777" i="6"/>
  <c r="F1778" i="6"/>
  <c r="F1779" i="6"/>
  <c r="F1780" i="6"/>
  <c r="F1781" i="6"/>
  <c r="F1782" i="6"/>
  <c r="F1783" i="6"/>
  <c r="F1784" i="6"/>
  <c r="F1785" i="6"/>
  <c r="F1786" i="6"/>
  <c r="F1787" i="6"/>
  <c r="F1788" i="6"/>
  <c r="F1789" i="6"/>
  <c r="F1790" i="6"/>
  <c r="F1791" i="6"/>
  <c r="F1792" i="6"/>
  <c r="F1793" i="6"/>
  <c r="F1794" i="6"/>
  <c r="F1795" i="6"/>
  <c r="F1796" i="6"/>
  <c r="F1797" i="6"/>
  <c r="F1798" i="6"/>
  <c r="F1799" i="6"/>
  <c r="F1800" i="6"/>
  <c r="F1801" i="6"/>
  <c r="F1802" i="6"/>
  <c r="F1803" i="6"/>
  <c r="F1804" i="6"/>
  <c r="F1805" i="6"/>
  <c r="F1806" i="6"/>
  <c r="F1807" i="6"/>
  <c r="F1808" i="6"/>
  <c r="F1809" i="6"/>
  <c r="F1810" i="6"/>
  <c r="F1811" i="6"/>
  <c r="F1812" i="6"/>
  <c r="F1813" i="6"/>
  <c r="F1814" i="6"/>
  <c r="F1815" i="6"/>
  <c r="F1816" i="6"/>
  <c r="F1817" i="6"/>
  <c r="F1818" i="6"/>
  <c r="F1819" i="6"/>
  <c r="F1820" i="6"/>
  <c r="F1821" i="6"/>
  <c r="F1822" i="6"/>
  <c r="F1823" i="6"/>
  <c r="F1824" i="6"/>
  <c r="F1825" i="6"/>
  <c r="F1826" i="6"/>
  <c r="F1827" i="6"/>
  <c r="F1828" i="6"/>
  <c r="F1829" i="6"/>
  <c r="F1830" i="6"/>
  <c r="F1831" i="6"/>
  <c r="F1832" i="6"/>
  <c r="F1833" i="6"/>
  <c r="F1834" i="6"/>
  <c r="F1835" i="6"/>
  <c r="F1836" i="6"/>
  <c r="F1837" i="6"/>
  <c r="F1838" i="6"/>
  <c r="F1839" i="6"/>
  <c r="F1840" i="6"/>
  <c r="F1927" i="6"/>
  <c r="F1915" i="6"/>
  <c r="F1911" i="6"/>
  <c r="F1903" i="6"/>
  <c r="F1899" i="6"/>
  <c r="F1891" i="6"/>
  <c r="F1887" i="6"/>
  <c r="F1885" i="6"/>
  <c r="F1879" i="6"/>
  <c r="F1877" i="6"/>
  <c r="F1875" i="6"/>
  <c r="F1873" i="6"/>
  <c r="F1871" i="6"/>
  <c r="F1869" i="6"/>
  <c r="F1867" i="6"/>
  <c r="F1865" i="6"/>
  <c r="F1863" i="6"/>
  <c r="F1861" i="6"/>
  <c r="F1859" i="6"/>
  <c r="C10" i="6"/>
  <c r="C8" i="2"/>
  <c r="C9" i="2" s="1"/>
  <c r="O8" i="2"/>
  <c r="O9" i="2"/>
  <c r="D2081" i="6" l="1"/>
  <c r="D1888" i="6"/>
  <c r="F1876" i="6"/>
  <c r="F1926" i="6"/>
  <c r="D1938" i="6"/>
  <c r="D1896" i="6"/>
  <c r="F1884" i="6"/>
  <c r="D1882" i="6"/>
  <c r="F1870" i="6"/>
  <c r="F1898" i="6"/>
  <c r="F1872" i="6"/>
  <c r="F2017" i="2"/>
  <c r="D1922" i="6"/>
  <c r="D1880" i="6"/>
  <c r="F1868" i="6"/>
  <c r="F1905" i="2"/>
  <c r="F1874" i="6"/>
  <c r="F1873" i="2"/>
  <c r="F1886" i="6"/>
  <c r="F1985" i="2"/>
  <c r="F1914" i="6"/>
  <c r="F1913" i="2"/>
  <c r="F1882" i="6"/>
  <c r="F1881" i="2"/>
  <c r="F1878" i="6"/>
  <c r="K39" i="1"/>
  <c r="F1866" i="6"/>
  <c r="F1865" i="2"/>
  <c r="F1849" i="2"/>
  <c r="F1850" i="6"/>
  <c r="F1921" i="2"/>
  <c r="F1922" i="6"/>
  <c r="F1889" i="2"/>
  <c r="F1890" i="6"/>
  <c r="F1857" i="2"/>
  <c r="F1858" i="6"/>
  <c r="C5" i="2"/>
  <c r="D1950" i="6" l="1"/>
  <c r="F1939" i="6"/>
  <c r="D1894" i="6"/>
  <c r="F1883" i="6"/>
  <c r="F1888" i="6"/>
  <c r="D1900" i="6"/>
  <c r="F1889" i="6"/>
  <c r="D1908" i="6"/>
  <c r="F1896" i="6"/>
  <c r="F1897" i="6"/>
  <c r="F1880" i="6"/>
  <c r="D1892" i="6"/>
  <c r="F1881" i="6"/>
  <c r="D2093" i="6"/>
  <c r="D1934" i="6"/>
  <c r="F1923" i="6"/>
  <c r="C7" i="2"/>
  <c r="O5" i="2"/>
  <c r="F1938" i="6"/>
  <c r="F1934" i="6" l="1"/>
  <c r="D1946" i="6"/>
  <c r="F1935" i="6"/>
  <c r="D2105" i="6"/>
  <c r="D1920" i="6"/>
  <c r="F1908" i="6"/>
  <c r="F1909" i="6"/>
  <c r="D1912" i="6"/>
  <c r="F1900" i="6"/>
  <c r="F1901" i="6"/>
  <c r="D1906" i="6"/>
  <c r="F1894" i="6"/>
  <c r="F1895" i="6"/>
  <c r="D1904" i="6"/>
  <c r="F1892" i="6"/>
  <c r="F1893" i="6"/>
  <c r="O7" i="2"/>
  <c r="E15" i="2"/>
  <c r="G15" i="2" s="1"/>
  <c r="D1962" i="6"/>
  <c r="F1950" i="6"/>
  <c r="F1951" i="6"/>
  <c r="D1918" i="6" l="1"/>
  <c r="F1907" i="6"/>
  <c r="F1906" i="6"/>
  <c r="D1932" i="6"/>
  <c r="F1920" i="6"/>
  <c r="F1921" i="6"/>
  <c r="D1924" i="6"/>
  <c r="F1912" i="6"/>
  <c r="F1913" i="6"/>
  <c r="D2117" i="6"/>
  <c r="J15" i="2"/>
  <c r="W15" i="2"/>
  <c r="X15" i="2" s="1"/>
  <c r="H15" i="2"/>
  <c r="D1958" i="6"/>
  <c r="F1946" i="6"/>
  <c r="F1947" i="6"/>
  <c r="F1904" i="6"/>
  <c r="D1916" i="6"/>
  <c r="F1905" i="6"/>
  <c r="D1974" i="6"/>
  <c r="F1962" i="6"/>
  <c r="F1963" i="6"/>
  <c r="M15" i="2" l="1"/>
  <c r="N15" i="2" s="1"/>
  <c r="U4" i="1"/>
  <c r="K15" i="2"/>
  <c r="L15" i="2" s="1"/>
  <c r="Y15" i="2" s="1"/>
  <c r="D2129" i="6"/>
  <c r="D1936" i="6"/>
  <c r="F1924" i="6"/>
  <c r="F1925" i="6"/>
  <c r="D1970" i="6"/>
  <c r="F1958" i="6"/>
  <c r="F1959" i="6"/>
  <c r="F1974" i="6"/>
  <c r="D1986" i="6"/>
  <c r="F1975" i="6"/>
  <c r="F1932" i="6"/>
  <c r="D1944" i="6"/>
  <c r="F1933" i="6"/>
  <c r="D1928" i="6"/>
  <c r="F1916" i="6"/>
  <c r="F1917" i="6"/>
  <c r="D1930" i="6"/>
  <c r="F1918" i="6"/>
  <c r="F1919" i="6"/>
  <c r="D1998" i="6" l="1"/>
  <c r="F1987" i="6"/>
  <c r="F1986" i="6"/>
  <c r="D1982" i="6"/>
  <c r="F1970" i="6"/>
  <c r="F1971" i="6"/>
  <c r="D1942" i="6"/>
  <c r="F1930" i="6"/>
  <c r="F1931" i="6"/>
  <c r="D2141" i="6"/>
  <c r="F1936" i="6"/>
  <c r="D1948" i="6"/>
  <c r="F1937" i="6"/>
  <c r="O15" i="2"/>
  <c r="D1940" i="6"/>
  <c r="F1928" i="6"/>
  <c r="F1929" i="6"/>
  <c r="D1956" i="6"/>
  <c r="F1944" i="6"/>
  <c r="F1945" i="6"/>
  <c r="P15" i="2" l="1"/>
  <c r="R15" i="2" s="1"/>
  <c r="F1948" i="6"/>
  <c r="D1960" i="6"/>
  <c r="F1949" i="6"/>
  <c r="F1942" i="6"/>
  <c r="D1954" i="6"/>
  <c r="F1943" i="6"/>
  <c r="D1994" i="6"/>
  <c r="F1982" i="6"/>
  <c r="F1983" i="6"/>
  <c r="F1956" i="6"/>
  <c r="D1968" i="6"/>
  <c r="F1957" i="6"/>
  <c r="F1940" i="6"/>
  <c r="D1952" i="6"/>
  <c r="F1941" i="6"/>
  <c r="F1998" i="6"/>
  <c r="D2010" i="6"/>
  <c r="F1999" i="6"/>
  <c r="Y44" i="1" l="1"/>
  <c r="AA15" i="2"/>
  <c r="D1980" i="6"/>
  <c r="F1968" i="6"/>
  <c r="F1969" i="6"/>
  <c r="F1954" i="6"/>
  <c r="D1966" i="6"/>
  <c r="F1955" i="6"/>
  <c r="D2006" i="6"/>
  <c r="F1994" i="6"/>
  <c r="F1995" i="6"/>
  <c r="D2022" i="6"/>
  <c r="F2010" i="6"/>
  <c r="F2011" i="6"/>
  <c r="F1960" i="6"/>
  <c r="D1972" i="6"/>
  <c r="F1961" i="6"/>
  <c r="F1952" i="6"/>
  <c r="D1964" i="6"/>
  <c r="F1953" i="6"/>
  <c r="I15" i="2"/>
  <c r="S15" i="2" s="1"/>
  <c r="Q15" i="2"/>
  <c r="Z15" i="2" s="1"/>
  <c r="G16" i="6"/>
  <c r="H16" i="6" s="1"/>
  <c r="AC42" i="1"/>
  <c r="F2006" i="6" l="1"/>
  <c r="D2018" i="6"/>
  <c r="F2007" i="6"/>
  <c r="J16" i="6"/>
  <c r="I16" i="6"/>
  <c r="T15" i="2"/>
  <c r="U15" i="2"/>
  <c r="D2034" i="6"/>
  <c r="F2022" i="6"/>
  <c r="F2023" i="6"/>
  <c r="F1966" i="6"/>
  <c r="D1978" i="6"/>
  <c r="F1967" i="6"/>
  <c r="F1964" i="6"/>
  <c r="D1976" i="6"/>
  <c r="F1965" i="6"/>
  <c r="F1980" i="6"/>
  <c r="D1992" i="6"/>
  <c r="F1981" i="6"/>
  <c r="F1972" i="6"/>
  <c r="D1984" i="6"/>
  <c r="F1973" i="6"/>
  <c r="E16" i="2" l="1"/>
  <c r="G16" i="2" s="1"/>
  <c r="V15" i="2"/>
  <c r="F1978" i="6"/>
  <c r="D1990" i="6"/>
  <c r="F1979" i="6"/>
  <c r="D1988" i="6"/>
  <c r="F1976" i="6"/>
  <c r="F1977" i="6"/>
  <c r="D2046" i="6"/>
  <c r="F2034" i="6"/>
  <c r="F2035" i="6"/>
  <c r="F1984" i="6"/>
  <c r="D1996" i="6"/>
  <c r="F1985" i="6"/>
  <c r="K16" i="6"/>
  <c r="D2004" i="6"/>
  <c r="F1992" i="6"/>
  <c r="F1993" i="6"/>
  <c r="D2030" i="6"/>
  <c r="F2019" i="6"/>
  <c r="F2018" i="6"/>
  <c r="D2058" i="6" l="1"/>
  <c r="F2046" i="6"/>
  <c r="F2047" i="6"/>
  <c r="F1996" i="6"/>
  <c r="D2008" i="6"/>
  <c r="F1997" i="6"/>
  <c r="F1988" i="6"/>
  <c r="D2000" i="6"/>
  <c r="F1989" i="6"/>
  <c r="F2030" i="6"/>
  <c r="D2042" i="6"/>
  <c r="F2031" i="6"/>
  <c r="F2004" i="6"/>
  <c r="D2016" i="6"/>
  <c r="F2005" i="6"/>
  <c r="H16" i="2"/>
  <c r="K16" i="2" s="1"/>
  <c r="L16" i="2" s="1"/>
  <c r="Y16" i="2" s="1"/>
  <c r="W16" i="2"/>
  <c r="X16" i="2" s="1"/>
  <c r="J16" i="2"/>
  <c r="D2002" i="6"/>
  <c r="F1990" i="6"/>
  <c r="F1991" i="6"/>
  <c r="F2000" i="6" l="1"/>
  <c r="D2012" i="6"/>
  <c r="F2001" i="6"/>
  <c r="F2042" i="6"/>
  <c r="D2054" i="6"/>
  <c r="F2043" i="6"/>
  <c r="F2016" i="6"/>
  <c r="D2028" i="6"/>
  <c r="F2017" i="6"/>
  <c r="D2020" i="6"/>
  <c r="F2008" i="6"/>
  <c r="F2009" i="6"/>
  <c r="F2002" i="6"/>
  <c r="D2014" i="6"/>
  <c r="F2003" i="6"/>
  <c r="M16" i="2"/>
  <c r="N16" i="2" s="1"/>
  <c r="D2070" i="6"/>
  <c r="F2058" i="6"/>
  <c r="F2059" i="6"/>
  <c r="D2026" i="6" l="1"/>
  <c r="F2014" i="6"/>
  <c r="F2015" i="6"/>
  <c r="D2066" i="6"/>
  <c r="F2054" i="6"/>
  <c r="F2055" i="6"/>
  <c r="F2028" i="6"/>
  <c r="D2040" i="6"/>
  <c r="F2029" i="6"/>
  <c r="F2020" i="6"/>
  <c r="D2032" i="6"/>
  <c r="F2021" i="6"/>
  <c r="F2070" i="6"/>
  <c r="D2082" i="6"/>
  <c r="F2071" i="6"/>
  <c r="O16" i="2"/>
  <c r="F2012" i="6"/>
  <c r="D2024" i="6"/>
  <c r="F2013" i="6"/>
  <c r="P16" i="2" l="1"/>
  <c r="R16" i="2" s="1"/>
  <c r="F2082" i="6"/>
  <c r="D2094" i="6"/>
  <c r="F2083" i="6"/>
  <c r="D2052" i="6"/>
  <c r="F2040" i="6"/>
  <c r="F2041" i="6"/>
  <c r="D2044" i="6"/>
  <c r="F2032" i="6"/>
  <c r="F2033" i="6"/>
  <c r="F2066" i="6"/>
  <c r="D2078" i="6"/>
  <c r="F2067" i="6"/>
  <c r="F2024" i="6"/>
  <c r="D2036" i="6"/>
  <c r="F2025" i="6"/>
  <c r="D2038" i="6"/>
  <c r="F2026" i="6"/>
  <c r="F2027" i="6"/>
  <c r="AA16" i="2" l="1"/>
  <c r="D2090" i="6"/>
  <c r="F2078" i="6"/>
  <c r="F2079" i="6"/>
  <c r="F2044" i="6"/>
  <c r="D2056" i="6"/>
  <c r="F2045" i="6"/>
  <c r="F2094" i="6"/>
  <c r="D2106" i="6"/>
  <c r="F2095" i="6"/>
  <c r="F2036" i="6"/>
  <c r="D2048" i="6"/>
  <c r="F2037" i="6"/>
  <c r="F2038" i="6"/>
  <c r="D2050" i="6"/>
  <c r="F2039" i="6"/>
  <c r="F2052" i="6"/>
  <c r="D2064" i="6"/>
  <c r="F2053" i="6"/>
  <c r="G17" i="6"/>
  <c r="H17" i="6" s="1"/>
  <c r="Q16" i="2"/>
  <c r="Z16" i="2" s="1"/>
  <c r="I16" i="2"/>
  <c r="S16" i="2" s="1"/>
  <c r="F2048" i="6" l="1"/>
  <c r="D2060" i="6"/>
  <c r="F2049" i="6"/>
  <c r="F2106" i="6"/>
  <c r="D2118" i="6"/>
  <c r="F2107" i="6"/>
  <c r="J17" i="6"/>
  <c r="I17" i="6"/>
  <c r="F2064" i="6"/>
  <c r="D2076" i="6"/>
  <c r="F2065" i="6"/>
  <c r="D2102" i="6"/>
  <c r="F2090" i="6"/>
  <c r="F2091" i="6"/>
  <c r="F2050" i="6"/>
  <c r="D2062" i="6"/>
  <c r="F2051" i="6"/>
  <c r="T16" i="2"/>
  <c r="U16" i="2"/>
  <c r="D2068" i="6"/>
  <c r="F2056" i="6"/>
  <c r="F2057" i="6"/>
  <c r="F2102" i="6" l="1"/>
  <c r="D2114" i="6"/>
  <c r="F2103" i="6"/>
  <c r="K17" i="6"/>
  <c r="D2130" i="6"/>
  <c r="F2118" i="6"/>
  <c r="F2119" i="6"/>
  <c r="F2068" i="6"/>
  <c r="D2080" i="6"/>
  <c r="F2069" i="6"/>
  <c r="E17" i="2"/>
  <c r="G17" i="2" s="1"/>
  <c r="F2060" i="6"/>
  <c r="D2072" i="6"/>
  <c r="F2061" i="6"/>
  <c r="F2076" i="6"/>
  <c r="D2088" i="6"/>
  <c r="F2077" i="6"/>
  <c r="V16" i="2"/>
  <c r="F2062" i="6"/>
  <c r="D2074" i="6"/>
  <c r="F2063" i="6"/>
  <c r="D2084" i="6" l="1"/>
  <c r="F2072" i="6"/>
  <c r="F2073" i="6"/>
  <c r="H17" i="2"/>
  <c r="K17" i="2" s="1"/>
  <c r="L17" i="2" s="1"/>
  <c r="Y17" i="2" s="1"/>
  <c r="W17" i="2"/>
  <c r="X17" i="2" s="1"/>
  <c r="J17" i="2"/>
  <c r="F2080" i="6"/>
  <c r="D2092" i="6"/>
  <c r="F2081" i="6"/>
  <c r="F2130" i="6"/>
  <c r="D2142" i="6"/>
  <c r="F2131" i="6"/>
  <c r="D2086" i="6"/>
  <c r="F2074" i="6"/>
  <c r="F2075" i="6"/>
  <c r="F2088" i="6"/>
  <c r="D2100" i="6"/>
  <c r="F2089" i="6"/>
  <c r="F2114" i="6"/>
  <c r="D2126" i="6"/>
  <c r="F2115" i="6"/>
  <c r="D2098" i="6" l="1"/>
  <c r="F2086" i="6"/>
  <c r="F2087" i="6"/>
  <c r="F2142" i="6"/>
  <c r="F2143" i="6"/>
  <c r="F2092" i="6"/>
  <c r="D2104" i="6"/>
  <c r="F2093" i="6"/>
  <c r="M17" i="2"/>
  <c r="N17" i="2" s="1"/>
  <c r="O17" i="2"/>
  <c r="F2126" i="6"/>
  <c r="D2138" i="6"/>
  <c r="F2127" i="6"/>
  <c r="F2100" i="6"/>
  <c r="D2112" i="6"/>
  <c r="F2101" i="6"/>
  <c r="F2084" i="6"/>
  <c r="D2096" i="6"/>
  <c r="F2085" i="6"/>
  <c r="D2116" i="6" l="1"/>
  <c r="F2104" i="6"/>
  <c r="F2105" i="6"/>
  <c r="P17" i="2"/>
  <c r="F2112" i="6"/>
  <c r="D2124" i="6"/>
  <c r="F2113" i="6"/>
  <c r="F2138" i="6"/>
  <c r="F2139" i="6"/>
  <c r="D2108" i="6"/>
  <c r="F2096" i="6"/>
  <c r="F2097" i="6"/>
  <c r="D2110" i="6"/>
  <c r="F2098" i="6"/>
  <c r="F2099" i="6"/>
  <c r="F2124" i="6" l="1"/>
  <c r="D2136" i="6"/>
  <c r="F2125" i="6"/>
  <c r="I17" i="2"/>
  <c r="S17" i="2" s="1"/>
  <c r="G18" i="6"/>
  <c r="H18" i="6" s="1"/>
  <c r="Q17" i="2"/>
  <c r="Z17" i="2" s="1"/>
  <c r="D2122" i="6"/>
  <c r="F2110" i="6"/>
  <c r="F2111" i="6"/>
  <c r="F2108" i="6"/>
  <c r="D2120" i="6"/>
  <c r="F2109" i="6"/>
  <c r="R17" i="2"/>
  <c r="F2116" i="6"/>
  <c r="D2128" i="6"/>
  <c r="F2117" i="6"/>
  <c r="AA17" i="2" l="1"/>
  <c r="U17" i="2"/>
  <c r="T17" i="2"/>
  <c r="F2136" i="6"/>
  <c r="F2137" i="6"/>
  <c r="F2128" i="6"/>
  <c r="D2140" i="6"/>
  <c r="F2129" i="6"/>
  <c r="D2132" i="6"/>
  <c r="F2120" i="6"/>
  <c r="F2121" i="6"/>
  <c r="D2134" i="6"/>
  <c r="F2122" i="6"/>
  <c r="F2123" i="6"/>
  <c r="J18" i="6"/>
  <c r="I18" i="6"/>
  <c r="F2134" i="6" l="1"/>
  <c r="F2135" i="6"/>
  <c r="F2132" i="6"/>
  <c r="D2144" i="6"/>
  <c r="F2144" i="6" s="1"/>
  <c r="F2133" i="6"/>
  <c r="F2140" i="6"/>
  <c r="F2141" i="6"/>
  <c r="E18" i="2"/>
  <c r="G18" i="2" s="1"/>
  <c r="V17" i="2"/>
  <c r="K18" i="6"/>
  <c r="H18" i="2" l="1"/>
  <c r="K18" i="2" s="1"/>
  <c r="L18" i="2" s="1"/>
  <c r="Y18" i="2" s="1"/>
  <c r="W18" i="2"/>
  <c r="X18" i="2" s="1"/>
  <c r="J18" i="2"/>
  <c r="M18" i="2" l="1"/>
  <c r="N18" i="2" s="1"/>
  <c r="O18" i="2" l="1"/>
  <c r="P18" i="2" l="1"/>
  <c r="G19" i="6" l="1"/>
  <c r="H19" i="6" s="1"/>
  <c r="I18" i="2"/>
  <c r="S18" i="2" s="1"/>
  <c r="Q18" i="2"/>
  <c r="Z18" i="2" s="1"/>
  <c r="R18" i="2"/>
  <c r="T18" i="2" l="1"/>
  <c r="U18" i="2"/>
  <c r="AA18" i="2"/>
  <c r="I19" i="6"/>
  <c r="J19" i="6"/>
  <c r="V18" i="2" l="1"/>
  <c r="K19" i="6"/>
  <c r="E19" i="2"/>
  <c r="G19" i="2" s="1"/>
  <c r="W19" i="2" l="1"/>
  <c r="X19" i="2" s="1"/>
  <c r="H19" i="2"/>
  <c r="K19" i="2" s="1"/>
  <c r="L19" i="2" s="1"/>
  <c r="Y19" i="2" s="1"/>
  <c r="J19" i="2"/>
  <c r="M19" i="2" l="1"/>
  <c r="N19" i="2" s="1"/>
  <c r="O19" i="2"/>
  <c r="P19" i="2" l="1"/>
  <c r="R19" i="2"/>
  <c r="AA19" i="2" l="1"/>
  <c r="G20" i="6"/>
  <c r="H20" i="6" s="1"/>
  <c r="I19" i="2"/>
  <c r="S19" i="2" s="1"/>
  <c r="Q19" i="2"/>
  <c r="Z19" i="2" s="1"/>
  <c r="U19" i="2" l="1"/>
  <c r="T19" i="2"/>
  <c r="I20" i="6"/>
  <c r="J20" i="6"/>
  <c r="K20" i="6" l="1"/>
  <c r="E20" i="2"/>
  <c r="G20" i="2" s="1"/>
  <c r="V19" i="2"/>
  <c r="W20" i="2" l="1"/>
  <c r="X20" i="2" s="1"/>
  <c r="H20" i="2"/>
  <c r="K20" i="2" s="1"/>
  <c r="L20" i="2" s="1"/>
  <c r="Y20" i="2" s="1"/>
  <c r="J20" i="2"/>
  <c r="M20" i="2" l="1"/>
  <c r="N20" i="2" s="1"/>
  <c r="O20" i="2"/>
  <c r="P20" i="2" l="1"/>
  <c r="R20" i="2"/>
  <c r="AA20" i="2" l="1"/>
  <c r="I20" i="2"/>
  <c r="S20" i="2" s="1"/>
  <c r="Q20" i="2"/>
  <c r="Z20" i="2" s="1"/>
  <c r="G21" i="6"/>
  <c r="H21" i="6" s="1"/>
  <c r="J21" i="6" l="1"/>
  <c r="I21" i="6"/>
  <c r="U20" i="2"/>
  <c r="T20" i="2"/>
  <c r="E21" i="2" l="1"/>
  <c r="G21" i="2" s="1"/>
  <c r="V20" i="2"/>
  <c r="K21" i="6"/>
  <c r="W21" i="2" l="1"/>
  <c r="X21" i="2" s="1"/>
  <c r="H21" i="2"/>
  <c r="K21" i="2" s="1"/>
  <c r="L21" i="2" s="1"/>
  <c r="Y21" i="2" s="1"/>
  <c r="J21" i="2"/>
  <c r="M21" i="2" l="1"/>
  <c r="N21" i="2" s="1"/>
  <c r="O21" i="2" l="1"/>
  <c r="P21" i="2" l="1"/>
  <c r="R21" i="2"/>
  <c r="AA21" i="2" l="1"/>
  <c r="Q21" i="2"/>
  <c r="Z21" i="2" s="1"/>
  <c r="I21" i="2"/>
  <c r="S21" i="2" s="1"/>
  <c r="G22" i="6"/>
  <c r="H22" i="6" s="1"/>
  <c r="I22" i="6" l="1"/>
  <c r="J22" i="6"/>
  <c r="T21" i="2"/>
  <c r="U21" i="2"/>
  <c r="K22" i="6" l="1"/>
  <c r="V21" i="2"/>
  <c r="E22" i="2"/>
  <c r="G22" i="2" s="1"/>
  <c r="W22" i="2" l="1"/>
  <c r="X22" i="2" s="1"/>
  <c r="H22" i="2"/>
  <c r="K22" i="2" s="1"/>
  <c r="L22" i="2" s="1"/>
  <c r="Y22" i="2" s="1"/>
  <c r="J22" i="2"/>
  <c r="M22" i="2" l="1"/>
  <c r="N22" i="2" s="1"/>
  <c r="O22" i="2" l="1"/>
  <c r="P22" i="2" l="1"/>
  <c r="Q22" i="2" l="1"/>
  <c r="Z22" i="2" s="1"/>
  <c r="I22" i="2"/>
  <c r="S22" i="2" s="1"/>
  <c r="G23" i="6"/>
  <c r="H23" i="6" s="1"/>
  <c r="R22" i="2"/>
  <c r="AA22" i="2" l="1"/>
  <c r="U22" i="2"/>
  <c r="T22" i="2"/>
  <c r="J23" i="6"/>
  <c r="I23" i="6"/>
  <c r="K23" i="6" l="1"/>
  <c r="E23" i="2"/>
  <c r="G23" i="2" s="1"/>
  <c r="V22" i="2"/>
  <c r="H23" i="2" l="1"/>
  <c r="K23" i="2" s="1"/>
  <c r="L23" i="2" s="1"/>
  <c r="Y23" i="2" s="1"/>
  <c r="W23" i="2"/>
  <c r="X23" i="2" s="1"/>
  <c r="J23" i="2"/>
  <c r="M23" i="2" l="1"/>
  <c r="N23" i="2" s="1"/>
  <c r="O23" i="2"/>
  <c r="P23" i="2" l="1"/>
  <c r="R23" i="2"/>
  <c r="AA23" i="2" l="1"/>
  <c r="I23" i="2"/>
  <c r="S23" i="2" s="1"/>
  <c r="G24" i="6"/>
  <c r="H24" i="6" s="1"/>
  <c r="Q23" i="2"/>
  <c r="Z23" i="2" s="1"/>
  <c r="J24" i="6" l="1"/>
  <c r="I24" i="6"/>
  <c r="U23" i="2"/>
  <c r="T23" i="2"/>
  <c r="E24" i="2" l="1"/>
  <c r="G24" i="2" s="1"/>
  <c r="V23" i="2"/>
  <c r="K24" i="6"/>
  <c r="H24" i="2" l="1"/>
  <c r="K24" i="2" s="1"/>
  <c r="L24" i="2" s="1"/>
  <c r="Y24" i="2" s="1"/>
  <c r="W24" i="2"/>
  <c r="X24" i="2" s="1"/>
  <c r="J24" i="2"/>
  <c r="M24" i="2" l="1"/>
  <c r="N24" i="2" s="1"/>
  <c r="O24" i="2" l="1"/>
  <c r="P24" i="2" l="1"/>
  <c r="R24" i="2"/>
  <c r="AA24" i="2" l="1"/>
  <c r="Q24" i="2"/>
  <c r="Z24" i="2" s="1"/>
  <c r="G25" i="6"/>
  <c r="H25" i="6" s="1"/>
  <c r="I24" i="2"/>
  <c r="S24" i="2" s="1"/>
  <c r="T24" i="2" l="1"/>
  <c r="U24" i="2"/>
  <c r="I25" i="6"/>
  <c r="J25" i="6"/>
  <c r="V24" i="2" l="1"/>
  <c r="K25" i="6"/>
  <c r="E25" i="2"/>
  <c r="G25" i="2" s="1"/>
  <c r="H25" i="2" l="1"/>
  <c r="K25" i="2" s="1"/>
  <c r="L25" i="2" s="1"/>
  <c r="Y25" i="2" s="1"/>
  <c r="W25" i="2"/>
  <c r="X25" i="2" s="1"/>
  <c r="J25" i="2"/>
  <c r="M25" i="2" l="1"/>
  <c r="N25" i="2" s="1"/>
  <c r="O25" i="2" l="1"/>
  <c r="P25" i="2" l="1"/>
  <c r="R25" i="2"/>
  <c r="AA25" i="2" l="1"/>
  <c r="Q25" i="2"/>
  <c r="Z25" i="2" s="1"/>
  <c r="G26" i="6"/>
  <c r="H26" i="6" s="1"/>
  <c r="I25" i="2"/>
  <c r="S25" i="2" s="1"/>
  <c r="I26" i="6" l="1"/>
  <c r="J26" i="6"/>
  <c r="U25" i="2"/>
  <c r="T25" i="2"/>
  <c r="E26" i="2" l="1"/>
  <c r="G26" i="2" s="1"/>
  <c r="K26" i="6"/>
  <c r="V25" i="2"/>
  <c r="W26" i="2" l="1"/>
  <c r="X26" i="2" s="1"/>
  <c r="H26" i="2"/>
  <c r="K26" i="2" s="1"/>
  <c r="L26" i="2" s="1"/>
  <c r="Y26" i="2" s="1"/>
  <c r="J26" i="2"/>
  <c r="M26" i="2" l="1"/>
  <c r="N26" i="2" s="1"/>
  <c r="O26" i="2" l="1"/>
  <c r="P26" i="2" l="1"/>
  <c r="R26" i="2"/>
  <c r="AA26" i="2" l="1"/>
  <c r="G27" i="6"/>
  <c r="H27" i="6" s="1"/>
  <c r="I26" i="2"/>
  <c r="S26" i="2" s="1"/>
  <c r="Q26" i="2"/>
  <c r="Z26" i="2" s="1"/>
  <c r="T26" i="2" l="1"/>
  <c r="U26" i="2"/>
  <c r="J27" i="6"/>
  <c r="I27" i="6"/>
  <c r="V26" i="2" l="1"/>
  <c r="K27" i="6"/>
  <c r="E27" i="2"/>
  <c r="G27" i="2" s="1"/>
  <c r="H27" i="2" l="1"/>
  <c r="K27" i="2" s="1"/>
  <c r="L27" i="2" s="1"/>
  <c r="Y27" i="2" s="1"/>
  <c r="W27" i="2"/>
  <c r="X27" i="2" s="1"/>
  <c r="J27" i="2"/>
  <c r="M27" i="2" l="1"/>
  <c r="N27" i="2" s="1"/>
  <c r="O27" i="2" l="1"/>
  <c r="P27" i="2" l="1"/>
  <c r="R27" i="2"/>
  <c r="AA27" i="2" l="1"/>
  <c r="G28" i="6"/>
  <c r="H28" i="6" s="1"/>
  <c r="Q27" i="2"/>
  <c r="Z27" i="2" s="1"/>
  <c r="I27" i="2"/>
  <c r="S27" i="2" s="1"/>
  <c r="U27" i="2" l="1"/>
  <c r="T27" i="2"/>
  <c r="I28" i="6"/>
  <c r="J28" i="6"/>
  <c r="K28" i="6" l="1"/>
  <c r="E28" i="2"/>
  <c r="G28" i="2" s="1"/>
  <c r="V27" i="2"/>
  <c r="W28" i="2" l="1"/>
  <c r="X28" i="2" s="1"/>
  <c r="H28" i="2"/>
  <c r="K28" i="2" s="1"/>
  <c r="L28" i="2" s="1"/>
  <c r="Y28" i="2" s="1"/>
  <c r="J28" i="2"/>
  <c r="M28" i="2" l="1"/>
  <c r="N28" i="2" s="1"/>
  <c r="O28" i="2" l="1"/>
  <c r="P28" i="2" l="1"/>
  <c r="R28" i="2" s="1"/>
  <c r="AA28" i="2" l="1"/>
  <c r="Q28" i="2"/>
  <c r="Z28" i="2" s="1"/>
  <c r="G29" i="6"/>
  <c r="H29" i="6" s="1"/>
  <c r="I28" i="2"/>
  <c r="S28" i="2" s="1"/>
  <c r="J29" i="6" l="1"/>
  <c r="I29" i="6"/>
  <c r="T28" i="2"/>
  <c r="U28" i="2"/>
  <c r="V28" i="2" l="1"/>
  <c r="E29" i="2"/>
  <c r="G29" i="2" s="1"/>
  <c r="K29" i="6"/>
  <c r="H29" i="2" l="1"/>
  <c r="K29" i="2" s="1"/>
  <c r="L29" i="2" s="1"/>
  <c r="Y29" i="2" s="1"/>
  <c r="W29" i="2"/>
  <c r="X29" i="2" s="1"/>
  <c r="J29" i="2"/>
  <c r="M29" i="2" l="1"/>
  <c r="N29" i="2" s="1"/>
  <c r="O29" i="2" l="1"/>
  <c r="P29" i="2" l="1"/>
  <c r="I29" i="2" l="1"/>
  <c r="S29" i="2" s="1"/>
  <c r="G30" i="6"/>
  <c r="H30" i="6" s="1"/>
  <c r="Q29" i="2"/>
  <c r="Z29" i="2" s="1"/>
  <c r="R29" i="2"/>
  <c r="AA29" i="2" l="1"/>
  <c r="U29" i="2"/>
  <c r="T29" i="2"/>
  <c r="I30" i="6"/>
  <c r="J30" i="6"/>
  <c r="K30" i="6" l="1"/>
  <c r="E30" i="2"/>
  <c r="G30" i="2" s="1"/>
  <c r="V29" i="2"/>
  <c r="H30" i="2" l="1"/>
  <c r="K30" i="2" s="1"/>
  <c r="L30" i="2" s="1"/>
  <c r="Y30" i="2" s="1"/>
  <c r="W30" i="2"/>
  <c r="X30" i="2" s="1"/>
  <c r="J30" i="2"/>
  <c r="M30" i="2" l="1"/>
  <c r="N30" i="2" s="1"/>
  <c r="O30" i="2"/>
  <c r="P30" i="2" l="1"/>
  <c r="Q30" i="2" l="1"/>
  <c r="Z30" i="2" s="1"/>
  <c r="G31" i="6"/>
  <c r="H31" i="6" s="1"/>
  <c r="I30" i="2"/>
  <c r="S30" i="2" s="1"/>
  <c r="R30" i="2"/>
  <c r="J31" i="6" l="1"/>
  <c r="I31" i="6"/>
  <c r="AA30" i="2"/>
  <c r="U30" i="2"/>
  <c r="T30" i="2"/>
  <c r="V30" i="2" l="1"/>
  <c r="E31" i="2"/>
  <c r="G31" i="2" s="1"/>
  <c r="K31" i="6"/>
  <c r="H31" i="2" l="1"/>
  <c r="K31" i="2" s="1"/>
  <c r="L31" i="2" s="1"/>
  <c r="Y31" i="2" s="1"/>
  <c r="W31" i="2"/>
  <c r="X31" i="2" s="1"/>
  <c r="J31" i="2"/>
  <c r="M31" i="2" l="1"/>
  <c r="N31" i="2" s="1"/>
  <c r="O31" i="2"/>
  <c r="P31" i="2" l="1"/>
  <c r="G32" i="6" l="1"/>
  <c r="H32" i="6" s="1"/>
  <c r="I31" i="2"/>
  <c r="S31" i="2" s="1"/>
  <c r="Q31" i="2"/>
  <c r="Z31" i="2" s="1"/>
  <c r="R31" i="2"/>
  <c r="AA31" i="2" l="1"/>
  <c r="U31" i="2"/>
  <c r="T31" i="2"/>
  <c r="I32" i="6"/>
  <c r="J32" i="6"/>
  <c r="K32" i="6" l="1"/>
  <c r="E32" i="2"/>
  <c r="G32" i="2" s="1"/>
  <c r="V31" i="2"/>
  <c r="H32" i="2" l="1"/>
  <c r="K32" i="2" s="1"/>
  <c r="L32" i="2" s="1"/>
  <c r="Y32" i="2" s="1"/>
  <c r="W32" i="2"/>
  <c r="X32" i="2" s="1"/>
  <c r="J32" i="2"/>
  <c r="M32" i="2" l="1"/>
  <c r="N32" i="2" s="1"/>
  <c r="O32" i="2" l="1"/>
  <c r="P32" i="2" l="1"/>
  <c r="G33" i="6" l="1"/>
  <c r="H33" i="6" s="1"/>
  <c r="I32" i="2"/>
  <c r="S32" i="2" s="1"/>
  <c r="Q32" i="2"/>
  <c r="Z32" i="2" s="1"/>
  <c r="R32" i="2"/>
  <c r="AA32" i="2" l="1"/>
  <c r="U32" i="2"/>
  <c r="T32" i="2"/>
  <c r="I33" i="6"/>
  <c r="J33" i="6"/>
  <c r="K33" i="6" l="1"/>
  <c r="E33" i="2"/>
  <c r="G33" i="2" s="1"/>
  <c r="V32" i="2"/>
  <c r="W33" i="2" l="1"/>
  <c r="X33" i="2" s="1"/>
  <c r="H33" i="2"/>
  <c r="K33" i="2" s="1"/>
  <c r="L33" i="2" s="1"/>
  <c r="Y33" i="2" s="1"/>
  <c r="J33" i="2"/>
  <c r="M33" i="2" l="1"/>
  <c r="N33" i="2" s="1"/>
  <c r="O33" i="2"/>
  <c r="P33" i="2" l="1"/>
  <c r="G34" i="6" l="1"/>
  <c r="H34" i="6" s="1"/>
  <c r="Q33" i="2"/>
  <c r="Z33" i="2" s="1"/>
  <c r="I33" i="2"/>
  <c r="S33" i="2" s="1"/>
  <c r="R33" i="2"/>
  <c r="AA33" i="2" l="1"/>
  <c r="T33" i="2"/>
  <c r="U33" i="2"/>
  <c r="J34" i="6"/>
  <c r="I34" i="6"/>
  <c r="K34" i="6" l="1"/>
  <c r="V33" i="2"/>
  <c r="E34" i="2"/>
  <c r="G34" i="2" s="1"/>
  <c r="H34" i="2" l="1"/>
  <c r="K34" i="2" s="1"/>
  <c r="L34" i="2" s="1"/>
  <c r="Y34" i="2" s="1"/>
  <c r="W34" i="2"/>
  <c r="X34" i="2" s="1"/>
  <c r="J34" i="2"/>
  <c r="M34" i="2" l="1"/>
  <c r="N34" i="2" s="1"/>
  <c r="O34" i="2"/>
  <c r="P34" i="2" l="1"/>
  <c r="I34" i="2" l="1"/>
  <c r="S34" i="2" s="1"/>
  <c r="Q34" i="2"/>
  <c r="Z34" i="2" s="1"/>
  <c r="G35" i="6"/>
  <c r="H35" i="6" s="1"/>
  <c r="R34" i="2"/>
  <c r="AA34" i="2" l="1"/>
  <c r="J35" i="6"/>
  <c r="I35" i="6"/>
  <c r="U34" i="2"/>
  <c r="T34" i="2"/>
  <c r="V34" i="2" l="1"/>
  <c r="E35" i="2"/>
  <c r="G35" i="2" s="1"/>
  <c r="K35" i="6"/>
  <c r="H35" i="2" l="1"/>
  <c r="K35" i="2" s="1"/>
  <c r="L35" i="2" s="1"/>
  <c r="Y35" i="2" s="1"/>
  <c r="W35" i="2"/>
  <c r="X35" i="2" s="1"/>
  <c r="J35" i="2"/>
  <c r="M35" i="2" l="1"/>
  <c r="N35" i="2" s="1"/>
  <c r="O35" i="2" l="1"/>
  <c r="P35" i="2" l="1"/>
  <c r="G36" i="6" l="1"/>
  <c r="H36" i="6" s="1"/>
  <c r="Q35" i="2"/>
  <c r="Z35" i="2" s="1"/>
  <c r="I35" i="2"/>
  <c r="S35" i="2" s="1"/>
  <c r="R35" i="2"/>
  <c r="AA35" i="2" l="1"/>
  <c r="U35" i="2"/>
  <c r="T35" i="2"/>
  <c r="J36" i="6"/>
  <c r="I36" i="6"/>
  <c r="E36" i="2" l="1"/>
  <c r="G36" i="2" s="1"/>
  <c r="K36" i="6"/>
  <c r="V35" i="2"/>
  <c r="H36" i="2" l="1"/>
  <c r="K36" i="2" s="1"/>
  <c r="L36" i="2" s="1"/>
  <c r="Y36" i="2" s="1"/>
  <c r="W36" i="2"/>
  <c r="X36" i="2" s="1"/>
  <c r="J36" i="2"/>
  <c r="M36" i="2" l="1"/>
  <c r="N36" i="2" s="1"/>
  <c r="O36" i="2"/>
  <c r="P36" i="2" l="1"/>
  <c r="R36" i="2" s="1"/>
  <c r="AA36" i="2" l="1"/>
  <c r="G37" i="6"/>
  <c r="H37" i="6" s="1"/>
  <c r="I36" i="2"/>
  <c r="S36" i="2" s="1"/>
  <c r="Q36" i="2"/>
  <c r="Z36" i="2" s="1"/>
  <c r="T36" i="2" l="1"/>
  <c r="U36" i="2"/>
  <c r="J37" i="6"/>
  <c r="I37" i="6"/>
  <c r="V36" i="2" l="1"/>
  <c r="K37" i="6"/>
  <c r="E37" i="2"/>
  <c r="G37" i="2" s="1"/>
  <c r="H37" i="2" l="1"/>
  <c r="K37" i="2" s="1"/>
  <c r="L37" i="2" s="1"/>
  <c r="Y37" i="2" s="1"/>
  <c r="W37" i="2"/>
  <c r="X37" i="2" s="1"/>
  <c r="J37" i="2"/>
  <c r="M37" i="2" l="1"/>
  <c r="N37" i="2" s="1"/>
  <c r="O37" i="2" l="1"/>
  <c r="P37" i="2" l="1"/>
  <c r="R37" i="2"/>
  <c r="AA37" i="2" l="1"/>
  <c r="I37" i="2"/>
  <c r="S37" i="2" s="1"/>
  <c r="Q37" i="2"/>
  <c r="Z37" i="2" s="1"/>
  <c r="G38" i="6"/>
  <c r="H38" i="6" s="1"/>
  <c r="I38" i="6" l="1"/>
  <c r="J38" i="6"/>
  <c r="T37" i="2"/>
  <c r="U37" i="2"/>
  <c r="E38" i="2" l="1"/>
  <c r="G38" i="2" s="1"/>
  <c r="V37" i="2"/>
  <c r="K38" i="6"/>
  <c r="H38" i="2" l="1"/>
  <c r="K38" i="2" s="1"/>
  <c r="L38" i="2" s="1"/>
  <c r="Y38" i="2" s="1"/>
  <c r="W38" i="2"/>
  <c r="X38" i="2" s="1"/>
  <c r="J38" i="2"/>
  <c r="M38" i="2" l="1"/>
  <c r="N38" i="2" s="1"/>
  <c r="O38" i="2"/>
  <c r="P38" i="2" l="1"/>
  <c r="G39" i="6" l="1"/>
  <c r="H39" i="6" s="1"/>
  <c r="I38" i="2"/>
  <c r="S38" i="2" s="1"/>
  <c r="Q38" i="2"/>
  <c r="Z38" i="2" s="1"/>
  <c r="R38" i="2"/>
  <c r="AA38" i="2" l="1"/>
  <c r="T38" i="2"/>
  <c r="U38" i="2"/>
  <c r="J39" i="6"/>
  <c r="I39" i="6"/>
  <c r="V38" i="2" l="1"/>
  <c r="K39" i="6"/>
  <c r="E39" i="2"/>
  <c r="G39" i="2" s="1"/>
  <c r="W39" i="2" l="1"/>
  <c r="X39" i="2" s="1"/>
  <c r="H39" i="2"/>
  <c r="K39" i="2" s="1"/>
  <c r="L39" i="2" s="1"/>
  <c r="Y39" i="2" s="1"/>
  <c r="J39" i="2"/>
  <c r="M39" i="2" l="1"/>
  <c r="N39" i="2" s="1"/>
  <c r="O39" i="2" l="1"/>
  <c r="P39" i="2" l="1"/>
  <c r="R39" i="2"/>
  <c r="AA39" i="2" l="1"/>
  <c r="Q39" i="2"/>
  <c r="Z39" i="2" s="1"/>
  <c r="G40" i="6"/>
  <c r="H40" i="6" s="1"/>
  <c r="I39" i="2"/>
  <c r="S39" i="2" s="1"/>
  <c r="U39" i="2" l="1"/>
  <c r="T39" i="2"/>
  <c r="I40" i="6"/>
  <c r="J40" i="6"/>
  <c r="K40" i="6" l="1"/>
  <c r="E40" i="2"/>
  <c r="G40" i="2" s="1"/>
  <c r="V39" i="2"/>
  <c r="W40" i="2" l="1"/>
  <c r="X40" i="2" s="1"/>
  <c r="H40" i="2"/>
  <c r="K40" i="2" s="1"/>
  <c r="L40" i="2" s="1"/>
  <c r="Y40" i="2" s="1"/>
  <c r="J40" i="2"/>
  <c r="M40" i="2" l="1"/>
  <c r="N40" i="2" s="1"/>
  <c r="O40" i="2" l="1"/>
  <c r="P40" i="2" l="1"/>
  <c r="G41" i="6" l="1"/>
  <c r="H41" i="6" s="1"/>
  <c r="Q40" i="2"/>
  <c r="Z40" i="2" s="1"/>
  <c r="I40" i="2"/>
  <c r="S40" i="2" s="1"/>
  <c r="R40" i="2"/>
  <c r="T40" i="2" l="1"/>
  <c r="U40" i="2"/>
  <c r="AA40" i="2"/>
  <c r="I41" i="6"/>
  <c r="J41" i="6"/>
  <c r="V40" i="2" l="1"/>
  <c r="K41" i="6"/>
  <c r="E41" i="2"/>
  <c r="G41" i="2" s="1"/>
  <c r="H41" i="2" l="1"/>
  <c r="K41" i="2" s="1"/>
  <c r="L41" i="2" s="1"/>
  <c r="Y41" i="2" s="1"/>
  <c r="W41" i="2"/>
  <c r="X41" i="2" s="1"/>
  <c r="J41" i="2"/>
  <c r="M41" i="2" l="1"/>
  <c r="N41" i="2" s="1"/>
  <c r="O41" i="2" l="1"/>
  <c r="P41" i="2" l="1"/>
  <c r="R41" i="2"/>
  <c r="AA41" i="2" l="1"/>
  <c r="G42" i="6"/>
  <c r="H42" i="6" s="1"/>
  <c r="Q41" i="2"/>
  <c r="Z41" i="2" s="1"/>
  <c r="I41" i="2"/>
  <c r="S41" i="2" s="1"/>
  <c r="U41" i="2" l="1"/>
  <c r="T41" i="2"/>
  <c r="I42" i="6"/>
  <c r="J42" i="6"/>
  <c r="K42" i="6" l="1"/>
  <c r="E42" i="2"/>
  <c r="G42" i="2" s="1"/>
  <c r="V41" i="2"/>
  <c r="H42" i="2" l="1"/>
  <c r="K42" i="2" s="1"/>
  <c r="L42" i="2" s="1"/>
  <c r="Y42" i="2" s="1"/>
  <c r="W42" i="2"/>
  <c r="X42" i="2" s="1"/>
  <c r="J42" i="2"/>
  <c r="M42" i="2" l="1"/>
  <c r="N42" i="2" s="1"/>
  <c r="O42" i="2"/>
  <c r="P42" i="2" l="1"/>
  <c r="I42" i="2" l="1"/>
  <c r="S42" i="2" s="1"/>
  <c r="G43" i="6"/>
  <c r="H43" i="6" s="1"/>
  <c r="Q42" i="2"/>
  <c r="Z42" i="2" s="1"/>
  <c r="R42" i="2"/>
  <c r="J43" i="6" l="1"/>
  <c r="I43" i="6"/>
  <c r="AA42" i="2"/>
  <c r="U42" i="2"/>
  <c r="T42" i="2"/>
  <c r="E43" i="2" l="1"/>
  <c r="G43" i="2" s="1"/>
  <c r="V42" i="2"/>
  <c r="K43" i="6"/>
  <c r="H43" i="2" l="1"/>
  <c r="K43" i="2" s="1"/>
  <c r="L43" i="2" s="1"/>
  <c r="Y43" i="2" s="1"/>
  <c r="W43" i="2"/>
  <c r="X43" i="2" s="1"/>
  <c r="J43" i="2"/>
  <c r="M43" i="2" l="1"/>
  <c r="N43" i="2" s="1"/>
  <c r="O43" i="2"/>
  <c r="P43" i="2" l="1"/>
  <c r="R43" i="2" s="1"/>
  <c r="AA43" i="2" l="1"/>
  <c r="G44" i="6"/>
  <c r="H44" i="6" s="1"/>
  <c r="Q43" i="2"/>
  <c r="Z43" i="2" s="1"/>
  <c r="I43" i="2"/>
  <c r="S43" i="2" s="1"/>
  <c r="T43" i="2" l="1"/>
  <c r="U43" i="2"/>
  <c r="I44" i="6"/>
  <c r="J44" i="6"/>
  <c r="K44" i="6" l="1"/>
  <c r="E44" i="2"/>
  <c r="G44" i="2" s="1"/>
  <c r="V43" i="2"/>
  <c r="H44" i="2" l="1"/>
  <c r="K44" i="2" s="1"/>
  <c r="L44" i="2" s="1"/>
  <c r="Y44" i="2" s="1"/>
  <c r="W44" i="2"/>
  <c r="X44" i="2" s="1"/>
  <c r="J44" i="2"/>
  <c r="M44" i="2" l="1"/>
  <c r="N44" i="2" s="1"/>
  <c r="O44" i="2" l="1"/>
  <c r="P44" i="2" l="1"/>
  <c r="R44" i="2"/>
  <c r="AA44" i="2" l="1"/>
  <c r="G45" i="6"/>
  <c r="H45" i="6" s="1"/>
  <c r="I44" i="2"/>
  <c r="S44" i="2" s="1"/>
  <c r="Q44" i="2"/>
  <c r="Z44" i="2" s="1"/>
  <c r="J45" i="6" l="1"/>
  <c r="I45" i="6"/>
  <c r="T44" i="2"/>
  <c r="U44" i="2"/>
  <c r="V44" i="2" l="1"/>
  <c r="K45" i="6"/>
  <c r="E45" i="2"/>
  <c r="G45" i="2" s="1"/>
  <c r="W45" i="2" l="1"/>
  <c r="X45" i="2" s="1"/>
  <c r="H45" i="2"/>
  <c r="K45" i="2" s="1"/>
  <c r="L45" i="2" s="1"/>
  <c r="Y45" i="2" s="1"/>
  <c r="J45" i="2"/>
  <c r="M45" i="2" l="1"/>
  <c r="N45" i="2" s="1"/>
  <c r="O45" i="2" l="1"/>
  <c r="P45" i="2" l="1"/>
  <c r="Q45" i="2" l="1"/>
  <c r="Z45" i="2" s="1"/>
  <c r="G46" i="6"/>
  <c r="H46" i="6" s="1"/>
  <c r="I45" i="2"/>
  <c r="S45" i="2" s="1"/>
  <c r="R45" i="2"/>
  <c r="I46" i="6" l="1"/>
  <c r="J46" i="6"/>
  <c r="AA45" i="2"/>
  <c r="U45" i="2"/>
  <c r="T45" i="2"/>
  <c r="E46" i="2" l="1"/>
  <c r="G46" i="2" s="1"/>
  <c r="K46" i="6"/>
  <c r="V45" i="2"/>
  <c r="H46" i="2" l="1"/>
  <c r="W46" i="2"/>
  <c r="X46" i="2" s="1"/>
  <c r="J46" i="2"/>
  <c r="M46" i="2" l="1"/>
  <c r="N46" i="2" s="1"/>
  <c r="K46" i="2"/>
  <c r="L46" i="2" s="1"/>
  <c r="Y46" i="2" s="1"/>
  <c r="U5" i="1"/>
  <c r="O46" i="2" l="1"/>
  <c r="P46" i="2" l="1"/>
  <c r="R46" i="2" s="1"/>
  <c r="AA46" i="2" l="1"/>
  <c r="G47" i="6"/>
  <c r="H47" i="6" s="1"/>
  <c r="I46" i="2"/>
  <c r="S46" i="2" s="1"/>
  <c r="Q46" i="2"/>
  <c r="Z46" i="2" s="1"/>
  <c r="T46" i="2" l="1"/>
  <c r="U46" i="2"/>
  <c r="J47" i="6"/>
  <c r="I47" i="6"/>
  <c r="V46" i="2" l="1"/>
  <c r="E47" i="2"/>
  <c r="G47" i="2" s="1"/>
  <c r="K47" i="6"/>
  <c r="W47" i="2" l="1"/>
  <c r="X47" i="2" s="1"/>
  <c r="H47" i="2"/>
  <c r="K47" i="2" s="1"/>
  <c r="L47" i="2" s="1"/>
  <c r="Y47" i="2" s="1"/>
  <c r="J47" i="2"/>
  <c r="M47" i="2" l="1"/>
  <c r="N47" i="2" s="1"/>
  <c r="O47" i="2" l="1"/>
  <c r="P47" i="2" l="1"/>
  <c r="Q47" i="2" l="1"/>
  <c r="Z47" i="2" s="1"/>
  <c r="I47" i="2"/>
  <c r="S47" i="2" s="1"/>
  <c r="G48" i="6"/>
  <c r="H48" i="6" s="1"/>
  <c r="R47" i="2"/>
  <c r="AA47" i="2" l="1"/>
  <c r="U47" i="2"/>
  <c r="T47" i="2"/>
  <c r="I48" i="6"/>
  <c r="J48" i="6"/>
  <c r="K48" i="6" l="1"/>
  <c r="E48" i="2"/>
  <c r="G48" i="2" s="1"/>
  <c r="V47" i="2"/>
  <c r="H48" i="2" l="1"/>
  <c r="K48" i="2" s="1"/>
  <c r="L48" i="2" s="1"/>
  <c r="Y48" i="2" s="1"/>
  <c r="W48" i="2"/>
  <c r="X48" i="2" s="1"/>
  <c r="J48" i="2"/>
  <c r="M48" i="2" l="1"/>
  <c r="N48" i="2" s="1"/>
  <c r="O48" i="2" l="1"/>
  <c r="P48" i="2" l="1"/>
  <c r="R48" i="2" s="1"/>
  <c r="AA48" i="2" l="1"/>
  <c r="I48" i="2"/>
  <c r="S48" i="2" s="1"/>
  <c r="G49" i="6"/>
  <c r="H49" i="6" s="1"/>
  <c r="Q48" i="2"/>
  <c r="Z48" i="2" s="1"/>
  <c r="U48" i="2" l="1"/>
  <c r="T48" i="2"/>
  <c r="J49" i="6"/>
  <c r="I49" i="6"/>
  <c r="E49" i="2" l="1"/>
  <c r="G49" i="2" s="1"/>
  <c r="K49" i="6"/>
  <c r="V48" i="2"/>
  <c r="W49" i="2" l="1"/>
  <c r="X49" i="2" s="1"/>
  <c r="H49" i="2"/>
  <c r="K49" i="2" s="1"/>
  <c r="L49" i="2" s="1"/>
  <c r="Y49" i="2" s="1"/>
  <c r="J49" i="2"/>
  <c r="M49" i="2" l="1"/>
  <c r="N49" i="2" s="1"/>
  <c r="O49" i="2"/>
  <c r="P49" i="2" l="1"/>
  <c r="I49" i="2" l="1"/>
  <c r="S49" i="2" s="1"/>
  <c r="G50" i="6"/>
  <c r="H50" i="6" s="1"/>
  <c r="Q49" i="2"/>
  <c r="Z49" i="2" s="1"/>
  <c r="R49" i="2"/>
  <c r="AA49" i="2" l="1"/>
  <c r="I50" i="6"/>
  <c r="J50" i="6"/>
  <c r="T49" i="2"/>
  <c r="U49" i="2"/>
  <c r="E50" i="2" l="1"/>
  <c r="G50" i="2" s="1"/>
  <c r="K50" i="6"/>
  <c r="V49" i="2"/>
  <c r="W50" i="2" l="1"/>
  <c r="X50" i="2" s="1"/>
  <c r="H50" i="2"/>
  <c r="K50" i="2" s="1"/>
  <c r="L50" i="2" s="1"/>
  <c r="Y50" i="2" s="1"/>
  <c r="J50" i="2"/>
  <c r="M50" i="2" l="1"/>
  <c r="N50" i="2" s="1"/>
  <c r="O50" i="2" l="1"/>
  <c r="P50" i="2" l="1"/>
  <c r="R50" i="2"/>
  <c r="AA50" i="2" l="1"/>
  <c r="I50" i="2"/>
  <c r="S50" i="2" s="1"/>
  <c r="G51" i="6"/>
  <c r="H51" i="6" s="1"/>
  <c r="Q50" i="2"/>
  <c r="Z50" i="2" s="1"/>
  <c r="J51" i="6" l="1"/>
  <c r="I51" i="6"/>
  <c r="U50" i="2"/>
  <c r="T50" i="2"/>
  <c r="V50" i="2" l="1"/>
  <c r="E51" i="2"/>
  <c r="G51" i="2" s="1"/>
  <c r="K51" i="6"/>
  <c r="H51" i="2" l="1"/>
  <c r="K51" i="2" s="1"/>
  <c r="L51" i="2" s="1"/>
  <c r="Y51" i="2" s="1"/>
  <c r="W51" i="2"/>
  <c r="X51" i="2" s="1"/>
  <c r="J51" i="2"/>
  <c r="M51" i="2" l="1"/>
  <c r="N51" i="2" s="1"/>
  <c r="O51" i="2" l="1"/>
  <c r="P51" i="2" l="1"/>
  <c r="R51" i="2"/>
  <c r="AA51" i="2" l="1"/>
  <c r="Q51" i="2"/>
  <c r="Z51" i="2" s="1"/>
  <c r="G52" i="6"/>
  <c r="H52" i="6" s="1"/>
  <c r="I51" i="2"/>
  <c r="S51" i="2" s="1"/>
  <c r="U51" i="2" l="1"/>
  <c r="T51" i="2"/>
  <c r="I52" i="6"/>
  <c r="J52" i="6"/>
  <c r="E52" i="2" l="1"/>
  <c r="G52" i="2" s="1"/>
  <c r="K52" i="6"/>
  <c r="V51" i="2"/>
  <c r="H52" i="2" l="1"/>
  <c r="K52" i="2" s="1"/>
  <c r="L52" i="2" s="1"/>
  <c r="Y52" i="2" s="1"/>
  <c r="W52" i="2"/>
  <c r="X52" i="2" s="1"/>
  <c r="J52" i="2"/>
  <c r="M52" i="2" l="1"/>
  <c r="N52" i="2" s="1"/>
  <c r="O52" i="2" l="1"/>
  <c r="P52" i="2" l="1"/>
  <c r="R52" i="2" s="1"/>
  <c r="AA52" i="2" l="1"/>
  <c r="I52" i="2"/>
  <c r="S52" i="2" s="1"/>
  <c r="G53" i="6"/>
  <c r="H53" i="6" s="1"/>
  <c r="Q52" i="2"/>
  <c r="Z52" i="2" s="1"/>
  <c r="T52" i="2" l="1"/>
  <c r="U52" i="2"/>
  <c r="I53" i="6"/>
  <c r="J53" i="6"/>
  <c r="K53" i="6" l="1"/>
  <c r="V52" i="2"/>
  <c r="E53" i="2"/>
  <c r="G53" i="2" s="1"/>
  <c r="H53" i="2" l="1"/>
  <c r="K53" i="2" s="1"/>
  <c r="L53" i="2" s="1"/>
  <c r="Y53" i="2" s="1"/>
  <c r="W53" i="2"/>
  <c r="X53" i="2" s="1"/>
  <c r="J53" i="2"/>
  <c r="M53" i="2" l="1"/>
  <c r="N53" i="2" s="1"/>
  <c r="O53" i="2"/>
  <c r="P53" i="2" l="1"/>
  <c r="G54" i="6" l="1"/>
  <c r="H54" i="6" s="1"/>
  <c r="I53" i="2"/>
  <c r="S53" i="2" s="1"/>
  <c r="Q53" i="2"/>
  <c r="Z53" i="2" s="1"/>
  <c r="R53" i="2"/>
  <c r="U53" i="2" l="1"/>
  <c r="T53" i="2"/>
  <c r="AA53" i="2"/>
  <c r="J54" i="6"/>
  <c r="I54" i="6"/>
  <c r="K54" i="6" l="1"/>
  <c r="E54" i="2"/>
  <c r="G54" i="2" s="1"/>
  <c r="V53" i="2"/>
  <c r="H54" i="2" l="1"/>
  <c r="K54" i="2" s="1"/>
  <c r="L54" i="2" s="1"/>
  <c r="Y54" i="2" s="1"/>
  <c r="W54" i="2"/>
  <c r="X54" i="2" s="1"/>
  <c r="J54" i="2"/>
  <c r="M54" i="2" l="1"/>
  <c r="N54" i="2" s="1"/>
  <c r="O54" i="2" l="1"/>
  <c r="P54" i="2" l="1"/>
  <c r="R54" i="2"/>
  <c r="AA54" i="2" l="1"/>
  <c r="G55" i="6"/>
  <c r="H55" i="6" s="1"/>
  <c r="I54" i="2"/>
  <c r="S54" i="2" s="1"/>
  <c r="Q54" i="2"/>
  <c r="Z54" i="2" s="1"/>
  <c r="T54" i="2" l="1"/>
  <c r="U54" i="2"/>
  <c r="J55" i="6"/>
  <c r="I55" i="6"/>
  <c r="K55" i="6" l="1"/>
  <c r="V54" i="2"/>
  <c r="E55" i="2"/>
  <c r="G55" i="2" s="1"/>
  <c r="H55" i="2" l="1"/>
  <c r="K55" i="2" s="1"/>
  <c r="L55" i="2" s="1"/>
  <c r="Y55" i="2" s="1"/>
  <c r="W55" i="2"/>
  <c r="X55" i="2" s="1"/>
  <c r="J55" i="2"/>
  <c r="M55" i="2" l="1"/>
  <c r="N55" i="2" s="1"/>
  <c r="O55" i="2"/>
  <c r="P55" i="2" l="1"/>
  <c r="I55" i="2" l="1"/>
  <c r="S55" i="2" s="1"/>
  <c r="Q55" i="2"/>
  <c r="Z55" i="2" s="1"/>
  <c r="G56" i="6"/>
  <c r="H56" i="6" s="1"/>
  <c r="R55" i="2"/>
  <c r="AA55" i="2" l="1"/>
  <c r="J56" i="6"/>
  <c r="I56" i="6"/>
  <c r="U55" i="2"/>
  <c r="T55" i="2"/>
  <c r="E56" i="2" l="1"/>
  <c r="G56" i="2" s="1"/>
  <c r="V55" i="2"/>
  <c r="K56" i="6"/>
  <c r="H56" i="2" l="1"/>
  <c r="K56" i="2" s="1"/>
  <c r="L56" i="2" s="1"/>
  <c r="Y56" i="2" s="1"/>
  <c r="W56" i="2"/>
  <c r="X56" i="2" s="1"/>
  <c r="J56" i="2"/>
  <c r="M56" i="2" l="1"/>
  <c r="N56" i="2" s="1"/>
  <c r="O56" i="2"/>
  <c r="P56" i="2" l="1"/>
  <c r="I56" i="2" l="1"/>
  <c r="S56" i="2" s="1"/>
  <c r="G57" i="6"/>
  <c r="H57" i="6" s="1"/>
  <c r="Q56" i="2"/>
  <c r="Z56" i="2" s="1"/>
  <c r="R56" i="2"/>
  <c r="I57" i="6" l="1"/>
  <c r="J57" i="6"/>
  <c r="AA56" i="2"/>
  <c r="T56" i="2"/>
  <c r="U56" i="2"/>
  <c r="E57" i="2" l="1"/>
  <c r="G57" i="2" s="1"/>
  <c r="K57" i="6"/>
  <c r="V56" i="2"/>
  <c r="H57" i="2" l="1"/>
  <c r="K57" i="2" s="1"/>
  <c r="L57" i="2" s="1"/>
  <c r="Y57" i="2" s="1"/>
  <c r="W57" i="2"/>
  <c r="X57" i="2" s="1"/>
  <c r="J57" i="2"/>
  <c r="M57" i="2" l="1"/>
  <c r="N57" i="2" s="1"/>
  <c r="O57" i="2"/>
  <c r="P57" i="2" l="1"/>
  <c r="I57" i="2" l="1"/>
  <c r="S57" i="2" s="1"/>
  <c r="G58" i="6"/>
  <c r="H58" i="6" s="1"/>
  <c r="Q57" i="2"/>
  <c r="Z57" i="2" s="1"/>
  <c r="R57" i="2"/>
  <c r="J58" i="6" l="1"/>
  <c r="I58" i="6"/>
  <c r="AA57" i="2"/>
  <c r="T57" i="2"/>
  <c r="U57" i="2"/>
  <c r="E58" i="2" l="1"/>
  <c r="G58" i="2" s="1"/>
  <c r="V57" i="2"/>
  <c r="K58" i="6"/>
  <c r="W58" i="2" l="1"/>
  <c r="X58" i="2" s="1"/>
  <c r="H58" i="2"/>
  <c r="K58" i="2" s="1"/>
  <c r="L58" i="2" s="1"/>
  <c r="Y58" i="2" s="1"/>
  <c r="J58" i="2"/>
  <c r="M58" i="2" l="1"/>
  <c r="N58" i="2" s="1"/>
  <c r="O58" i="2" l="1"/>
  <c r="P58" i="2" l="1"/>
  <c r="I58" i="2" l="1"/>
  <c r="S58" i="2" s="1"/>
  <c r="G59" i="6"/>
  <c r="H59" i="6" s="1"/>
  <c r="Q58" i="2"/>
  <c r="Z58" i="2" s="1"/>
  <c r="R58" i="2"/>
  <c r="I59" i="6" l="1"/>
  <c r="J59" i="6"/>
  <c r="AA58" i="2"/>
  <c r="T58" i="2"/>
  <c r="U58" i="2"/>
  <c r="K59" i="6" l="1"/>
  <c r="V58" i="2"/>
  <c r="E59" i="2"/>
  <c r="G59" i="2" s="1"/>
  <c r="H59" i="2" l="1"/>
  <c r="K59" i="2" s="1"/>
  <c r="L59" i="2" s="1"/>
  <c r="Y59" i="2" s="1"/>
  <c r="W59" i="2"/>
  <c r="X59" i="2" s="1"/>
  <c r="J59" i="2"/>
  <c r="M59" i="2" l="1"/>
  <c r="N59" i="2" s="1"/>
  <c r="O59" i="2" l="1"/>
  <c r="P59" i="2" l="1"/>
  <c r="R59" i="2" s="1"/>
  <c r="AA59" i="2" l="1"/>
  <c r="I59" i="2"/>
  <c r="S59" i="2" s="1"/>
  <c r="G60" i="6"/>
  <c r="H60" i="6" s="1"/>
  <c r="Q59" i="2"/>
  <c r="Z59" i="2" s="1"/>
  <c r="J60" i="6" l="1"/>
  <c r="I60" i="6"/>
  <c r="U59" i="2"/>
  <c r="T59" i="2"/>
  <c r="E60" i="2" l="1"/>
  <c r="G60" i="2" s="1"/>
  <c r="V59" i="2"/>
  <c r="K60" i="6"/>
  <c r="H60" i="2" l="1"/>
  <c r="K60" i="2" s="1"/>
  <c r="L60" i="2" s="1"/>
  <c r="Y60" i="2" s="1"/>
  <c r="W60" i="2"/>
  <c r="X60" i="2" s="1"/>
  <c r="J60" i="2"/>
  <c r="M60" i="2" l="1"/>
  <c r="N60" i="2" s="1"/>
  <c r="O60" i="2" l="1"/>
  <c r="P60" i="2" l="1"/>
  <c r="I60" i="2" l="1"/>
  <c r="S60" i="2" s="1"/>
  <c r="G61" i="6"/>
  <c r="H61" i="6" s="1"/>
  <c r="Q60" i="2"/>
  <c r="Z60" i="2" s="1"/>
  <c r="R60" i="2"/>
  <c r="I61" i="6" l="1"/>
  <c r="J61" i="6"/>
  <c r="AA60" i="2"/>
  <c r="T60" i="2"/>
  <c r="U60" i="2"/>
  <c r="V60" i="2" l="1"/>
  <c r="E61" i="2"/>
  <c r="G61" i="2" s="1"/>
  <c r="K61" i="6"/>
  <c r="H61" i="2" l="1"/>
  <c r="K61" i="2" s="1"/>
  <c r="L61" i="2" s="1"/>
  <c r="Y61" i="2" s="1"/>
  <c r="W61" i="2"/>
  <c r="X61" i="2" s="1"/>
  <c r="J61" i="2"/>
  <c r="M61" i="2" l="1"/>
  <c r="N61" i="2" s="1"/>
  <c r="O61" i="2" l="1"/>
  <c r="P61" i="2" l="1"/>
  <c r="I61" i="2" l="1"/>
  <c r="S61" i="2" s="1"/>
  <c r="G62" i="6"/>
  <c r="H62" i="6" s="1"/>
  <c r="Q61" i="2"/>
  <c r="Z61" i="2" s="1"/>
  <c r="R61" i="2"/>
  <c r="J62" i="6" l="1"/>
  <c r="I62" i="6"/>
  <c r="AA61" i="2"/>
  <c r="T61" i="2"/>
  <c r="U61" i="2"/>
  <c r="E62" i="2" l="1"/>
  <c r="G62" i="2" s="1"/>
  <c r="V61" i="2"/>
  <c r="K62" i="6"/>
  <c r="W62" i="2" l="1"/>
  <c r="X62" i="2" s="1"/>
  <c r="H62" i="2"/>
  <c r="K62" i="2" s="1"/>
  <c r="L62" i="2" s="1"/>
  <c r="Y62" i="2" s="1"/>
  <c r="J62" i="2"/>
  <c r="M62" i="2" l="1"/>
  <c r="N62" i="2" s="1"/>
  <c r="O62" i="2" l="1"/>
  <c r="P62" i="2" l="1"/>
  <c r="R62" i="2"/>
  <c r="AA62" i="2" l="1"/>
  <c r="G63" i="6"/>
  <c r="H63" i="6" s="1"/>
  <c r="I62" i="2"/>
  <c r="S62" i="2" s="1"/>
  <c r="Q62" i="2"/>
  <c r="Z62" i="2" s="1"/>
  <c r="T62" i="2" l="1"/>
  <c r="U62" i="2"/>
  <c r="I63" i="6"/>
  <c r="J63" i="6"/>
  <c r="V62" i="2" l="1"/>
  <c r="E63" i="2"/>
  <c r="G63" i="2" s="1"/>
  <c r="K63" i="6"/>
  <c r="H63" i="2" l="1"/>
  <c r="K63" i="2" s="1"/>
  <c r="L63" i="2" s="1"/>
  <c r="Y63" i="2" s="1"/>
  <c r="W63" i="2"/>
  <c r="X63" i="2" s="1"/>
  <c r="J63" i="2"/>
  <c r="M63" i="2" l="1"/>
  <c r="N63" i="2" s="1"/>
  <c r="O63" i="2"/>
  <c r="P63" i="2" l="1"/>
  <c r="R63" i="2"/>
  <c r="AA63" i="2" l="1"/>
  <c r="I63" i="2"/>
  <c r="S63" i="2" s="1"/>
  <c r="Q63" i="2"/>
  <c r="Z63" i="2" s="1"/>
  <c r="G64" i="6"/>
  <c r="H64" i="6" s="1"/>
  <c r="I64" i="6" l="1"/>
  <c r="J64" i="6"/>
  <c r="U63" i="2"/>
  <c r="T63" i="2"/>
  <c r="V63" i="2" l="1"/>
  <c r="K64" i="6"/>
  <c r="E64" i="2"/>
  <c r="G64" i="2" s="1"/>
  <c r="H64" i="2" l="1"/>
  <c r="K64" i="2" s="1"/>
  <c r="L64" i="2" s="1"/>
  <c r="Y64" i="2" s="1"/>
  <c r="W64" i="2"/>
  <c r="X64" i="2" s="1"/>
  <c r="J64" i="2"/>
  <c r="M64" i="2" l="1"/>
  <c r="N64" i="2" s="1"/>
  <c r="O64" i="2"/>
  <c r="P64" i="2" l="1"/>
  <c r="G65" i="6" l="1"/>
  <c r="H65" i="6" s="1"/>
  <c r="Q64" i="2"/>
  <c r="Z64" i="2" s="1"/>
  <c r="I64" i="2"/>
  <c r="S64" i="2" s="1"/>
  <c r="R64" i="2"/>
  <c r="AA64" i="2" l="1"/>
  <c r="U64" i="2"/>
  <c r="T64" i="2"/>
  <c r="J65" i="6"/>
  <c r="I65" i="6"/>
  <c r="V64" i="2" l="1"/>
  <c r="K65" i="6"/>
  <c r="E65" i="2"/>
  <c r="G65" i="2" s="1"/>
  <c r="H65" i="2" l="1"/>
  <c r="K65" i="2" s="1"/>
  <c r="L65" i="2" s="1"/>
  <c r="Y65" i="2" s="1"/>
  <c r="W65" i="2"/>
  <c r="X65" i="2" s="1"/>
  <c r="J65" i="2"/>
  <c r="M65" i="2" l="1"/>
  <c r="N65" i="2" s="1"/>
  <c r="O65" i="2"/>
  <c r="P65" i="2" l="1"/>
  <c r="R65" i="2"/>
  <c r="AA65" i="2" l="1"/>
  <c r="Q65" i="2"/>
  <c r="Z65" i="2" s="1"/>
  <c r="G66" i="6"/>
  <c r="H66" i="6" s="1"/>
  <c r="I65" i="2"/>
  <c r="S65" i="2" s="1"/>
  <c r="I66" i="6" l="1"/>
  <c r="J66" i="6"/>
  <c r="U65" i="2"/>
  <c r="T65" i="2"/>
  <c r="V65" i="2" l="1"/>
  <c r="E66" i="2"/>
  <c r="G66" i="2" s="1"/>
  <c r="K66" i="6"/>
  <c r="H66" i="2" l="1"/>
  <c r="K66" i="2" s="1"/>
  <c r="L66" i="2" s="1"/>
  <c r="Y66" i="2" s="1"/>
  <c r="W66" i="2"/>
  <c r="X66" i="2" s="1"/>
  <c r="J66" i="2"/>
  <c r="M66" i="2" l="1"/>
  <c r="N66" i="2" s="1"/>
  <c r="O66" i="2"/>
  <c r="P66" i="2" l="1"/>
  <c r="G67" i="6" l="1"/>
  <c r="H67" i="6" s="1"/>
  <c r="I66" i="2"/>
  <c r="S66" i="2" s="1"/>
  <c r="Q66" i="2"/>
  <c r="Z66" i="2" s="1"/>
  <c r="R66" i="2"/>
  <c r="U66" i="2" l="1"/>
  <c r="T66" i="2"/>
  <c r="AA66" i="2"/>
  <c r="J67" i="6"/>
  <c r="I67" i="6"/>
  <c r="K67" i="6" l="1"/>
  <c r="V66" i="2"/>
  <c r="E67" i="2"/>
  <c r="G67" i="2" s="1"/>
  <c r="W67" i="2" l="1"/>
  <c r="X67" i="2" s="1"/>
  <c r="H67" i="2"/>
  <c r="K67" i="2" s="1"/>
  <c r="L67" i="2" s="1"/>
  <c r="Y67" i="2" s="1"/>
  <c r="J67" i="2"/>
  <c r="M67" i="2" l="1"/>
  <c r="N67" i="2" s="1"/>
  <c r="O67" i="2" l="1"/>
  <c r="P67" i="2" l="1"/>
  <c r="R67" i="2"/>
  <c r="AA67" i="2" l="1"/>
  <c r="G68" i="6"/>
  <c r="H68" i="6" s="1"/>
  <c r="I67" i="2"/>
  <c r="S67" i="2" s="1"/>
  <c r="Q67" i="2"/>
  <c r="Z67" i="2" s="1"/>
  <c r="U67" i="2" l="1"/>
  <c r="T67" i="2"/>
  <c r="J68" i="6"/>
  <c r="I68" i="6"/>
  <c r="E68" i="2" l="1"/>
  <c r="G68" i="2" s="1"/>
  <c r="V67" i="2"/>
  <c r="K68" i="6"/>
  <c r="W68" i="2" l="1"/>
  <c r="X68" i="2" s="1"/>
  <c r="H68" i="2"/>
  <c r="K68" i="2" s="1"/>
  <c r="L68" i="2" s="1"/>
  <c r="Y68" i="2" s="1"/>
  <c r="J68" i="2"/>
  <c r="M68" i="2" l="1"/>
  <c r="N68" i="2" s="1"/>
  <c r="O68" i="2" l="1"/>
  <c r="P68" i="2" l="1"/>
  <c r="I68" i="2" l="1"/>
  <c r="S68" i="2" s="1"/>
  <c r="G69" i="6"/>
  <c r="H69" i="6" s="1"/>
  <c r="Q68" i="2"/>
  <c r="Z68" i="2" s="1"/>
  <c r="R68" i="2"/>
  <c r="I69" i="6" l="1"/>
  <c r="J69" i="6"/>
  <c r="AA68" i="2"/>
  <c r="T68" i="2"/>
  <c r="U68" i="2"/>
  <c r="V68" i="2" l="1"/>
  <c r="E69" i="2"/>
  <c r="G69" i="2" s="1"/>
  <c r="K69" i="6"/>
  <c r="W69" i="2" l="1"/>
  <c r="X69" i="2" s="1"/>
  <c r="H69" i="2"/>
  <c r="K69" i="2" s="1"/>
  <c r="L69" i="2" s="1"/>
  <c r="Y69" i="2" s="1"/>
  <c r="J69" i="2"/>
  <c r="M69" i="2" l="1"/>
  <c r="N69" i="2" s="1"/>
  <c r="O69" i="2" l="1"/>
  <c r="P69" i="2" l="1"/>
  <c r="G70" i="6" l="1"/>
  <c r="H70" i="6" s="1"/>
  <c r="I69" i="2"/>
  <c r="S69" i="2" s="1"/>
  <c r="Q69" i="2"/>
  <c r="Z69" i="2" s="1"/>
  <c r="R69" i="2"/>
  <c r="U69" i="2" l="1"/>
  <c r="T69" i="2"/>
  <c r="AA69" i="2"/>
  <c r="J70" i="6"/>
  <c r="I70" i="6"/>
  <c r="K70" i="6" l="1"/>
  <c r="V69" i="2"/>
  <c r="E70" i="2"/>
  <c r="G70" i="2" s="1"/>
  <c r="H70" i="2" l="1"/>
  <c r="K70" i="2" s="1"/>
  <c r="L70" i="2" s="1"/>
  <c r="Y70" i="2" s="1"/>
  <c r="W70" i="2"/>
  <c r="X70" i="2" s="1"/>
  <c r="J70" i="2"/>
  <c r="M70" i="2" l="1"/>
  <c r="N70" i="2" s="1"/>
  <c r="O70" i="2" l="1"/>
  <c r="P70" i="2" l="1"/>
  <c r="R70" i="2"/>
  <c r="AA70" i="2" l="1"/>
  <c r="I70" i="2"/>
  <c r="S70" i="2" s="1"/>
  <c r="G71" i="6"/>
  <c r="H71" i="6" s="1"/>
  <c r="Q70" i="2"/>
  <c r="Z70" i="2" s="1"/>
  <c r="J71" i="6" l="1"/>
  <c r="I71" i="6"/>
  <c r="U70" i="2"/>
  <c r="T70" i="2"/>
  <c r="V70" i="2" l="1"/>
  <c r="E71" i="2"/>
  <c r="G71" i="2" s="1"/>
  <c r="K71" i="6"/>
  <c r="W71" i="2" l="1"/>
  <c r="X71" i="2" s="1"/>
  <c r="H71" i="2"/>
  <c r="K71" i="2" s="1"/>
  <c r="L71" i="2" s="1"/>
  <c r="Y71" i="2" s="1"/>
  <c r="J71" i="2"/>
  <c r="M71" i="2" l="1"/>
  <c r="N71" i="2" s="1"/>
  <c r="O71" i="2" l="1"/>
  <c r="P71" i="2" l="1"/>
  <c r="R71" i="2"/>
  <c r="AA71" i="2" l="1"/>
  <c r="G72" i="6"/>
  <c r="H72" i="6" s="1"/>
  <c r="I71" i="2"/>
  <c r="S71" i="2" s="1"/>
  <c r="Q71" i="2"/>
  <c r="Z71" i="2" s="1"/>
  <c r="U71" i="2" l="1"/>
  <c r="T71" i="2"/>
  <c r="I72" i="6"/>
  <c r="J72" i="6"/>
  <c r="E72" i="2" l="1"/>
  <c r="G72" i="2" s="1"/>
  <c r="V71" i="2"/>
  <c r="K72" i="6"/>
  <c r="H72" i="2" l="1"/>
  <c r="K72" i="2" s="1"/>
  <c r="L72" i="2" s="1"/>
  <c r="Y72" i="2" s="1"/>
  <c r="W72" i="2"/>
  <c r="X72" i="2" s="1"/>
  <c r="J72" i="2"/>
  <c r="M72" i="2" l="1"/>
  <c r="N72" i="2" s="1"/>
  <c r="O72" i="2"/>
  <c r="P72" i="2" l="1"/>
  <c r="R72" i="2"/>
  <c r="AA72" i="2" l="1"/>
  <c r="G73" i="6"/>
  <c r="H73" i="6" s="1"/>
  <c r="I72" i="2"/>
  <c r="S72" i="2" s="1"/>
  <c r="Q72" i="2"/>
  <c r="Z72" i="2" s="1"/>
  <c r="T72" i="2" l="1"/>
  <c r="U72" i="2"/>
  <c r="I73" i="6"/>
  <c r="J73" i="6"/>
  <c r="V72" i="2" l="1"/>
  <c r="E73" i="2"/>
  <c r="G73" i="2" s="1"/>
  <c r="K73" i="6"/>
  <c r="H73" i="2" l="1"/>
  <c r="K73" i="2" s="1"/>
  <c r="L73" i="2" s="1"/>
  <c r="Y73" i="2" s="1"/>
  <c r="W73" i="2"/>
  <c r="X73" i="2" s="1"/>
  <c r="J73" i="2"/>
  <c r="M73" i="2" l="1"/>
  <c r="N73" i="2" s="1"/>
  <c r="O73" i="2"/>
  <c r="P73" i="2" l="1"/>
  <c r="G74" i="6" l="1"/>
  <c r="H74" i="6" s="1"/>
  <c r="Q73" i="2"/>
  <c r="Z73" i="2" s="1"/>
  <c r="I73" i="2"/>
  <c r="S73" i="2" s="1"/>
  <c r="R73" i="2"/>
  <c r="U73" i="2" l="1"/>
  <c r="T73" i="2"/>
  <c r="AA73" i="2"/>
  <c r="I74" i="6"/>
  <c r="J74" i="6"/>
  <c r="E74" i="2" l="1"/>
  <c r="G74" i="2" s="1"/>
  <c r="K74" i="6"/>
  <c r="V73" i="2"/>
  <c r="W74" i="2" l="1"/>
  <c r="X74" i="2" s="1"/>
  <c r="H74" i="2"/>
  <c r="J74" i="2"/>
  <c r="M74" i="2" l="1"/>
  <c r="N74" i="2" s="1"/>
  <c r="K74" i="2"/>
  <c r="L74" i="2" s="1"/>
  <c r="Y74" i="2" s="1"/>
  <c r="U6" i="1"/>
  <c r="O74" i="2" l="1"/>
  <c r="P74" i="2" l="1"/>
  <c r="R74" i="2"/>
  <c r="AA74" i="2" l="1"/>
  <c r="I74" i="2"/>
  <c r="S74" i="2" s="1"/>
  <c r="G75" i="6"/>
  <c r="H75" i="6" s="1"/>
  <c r="Q74" i="2"/>
  <c r="Z74" i="2" s="1"/>
  <c r="I75" i="6" l="1"/>
  <c r="J75" i="6"/>
  <c r="T74" i="2"/>
  <c r="U74" i="2"/>
  <c r="V74" i="2" l="1"/>
  <c r="K75" i="6"/>
  <c r="E75" i="2"/>
  <c r="G75" i="2" s="1"/>
  <c r="W75" i="2" l="1"/>
  <c r="X75" i="2" s="1"/>
  <c r="H75" i="2"/>
  <c r="K75" i="2" s="1"/>
  <c r="L75" i="2" s="1"/>
  <c r="Y75" i="2" s="1"/>
  <c r="J75" i="2"/>
  <c r="M75" i="2" l="1"/>
  <c r="N75" i="2" s="1"/>
  <c r="O75" i="2" l="1"/>
  <c r="P75" i="2" l="1"/>
  <c r="G76" i="6" l="1"/>
  <c r="H76" i="6" s="1"/>
  <c r="Q75" i="2"/>
  <c r="Z75" i="2" s="1"/>
  <c r="I75" i="2"/>
  <c r="S75" i="2" s="1"/>
  <c r="R75" i="2"/>
  <c r="AA75" i="2" l="1"/>
  <c r="U75" i="2"/>
  <c r="T75" i="2"/>
  <c r="J76" i="6"/>
  <c r="I76" i="6"/>
  <c r="K76" i="6" l="1"/>
  <c r="E76" i="2"/>
  <c r="G76" i="2" s="1"/>
  <c r="V75" i="2"/>
  <c r="H76" i="2" l="1"/>
  <c r="K76" i="2" s="1"/>
  <c r="L76" i="2" s="1"/>
  <c r="Y76" i="2" s="1"/>
  <c r="W76" i="2"/>
  <c r="X76" i="2" s="1"/>
  <c r="J76" i="2"/>
  <c r="M76" i="2" l="1"/>
  <c r="N76" i="2" s="1"/>
  <c r="O76" i="2"/>
  <c r="P76" i="2" l="1"/>
  <c r="R76" i="2"/>
  <c r="AA76" i="2" l="1"/>
  <c r="I76" i="2"/>
  <c r="S76" i="2" s="1"/>
  <c r="G77" i="6"/>
  <c r="H77" i="6" s="1"/>
  <c r="Q76" i="2"/>
  <c r="Z76" i="2" s="1"/>
  <c r="I77" i="6" l="1"/>
  <c r="J77" i="6"/>
  <c r="T76" i="2"/>
  <c r="U76" i="2"/>
  <c r="E77" i="2" l="1"/>
  <c r="G77" i="2" s="1"/>
  <c r="V76" i="2"/>
  <c r="K77" i="6"/>
  <c r="W77" i="2" l="1"/>
  <c r="X77" i="2" s="1"/>
  <c r="H77" i="2"/>
  <c r="K77" i="2" s="1"/>
  <c r="L77" i="2" s="1"/>
  <c r="Y77" i="2" s="1"/>
  <c r="J77" i="2"/>
  <c r="M77" i="2" l="1"/>
  <c r="N77" i="2" s="1"/>
  <c r="O77" i="2" l="1"/>
  <c r="P77" i="2" l="1"/>
  <c r="R77" i="2" s="1"/>
  <c r="AA77" i="2" l="1"/>
  <c r="G78" i="6"/>
  <c r="H78" i="6" s="1"/>
  <c r="I77" i="2"/>
  <c r="S77" i="2" s="1"/>
  <c r="Q77" i="2"/>
  <c r="Z77" i="2" s="1"/>
  <c r="T77" i="2" l="1"/>
  <c r="U77" i="2"/>
  <c r="I78" i="6"/>
  <c r="J78" i="6"/>
  <c r="K78" i="6" l="1"/>
  <c r="V77" i="2"/>
  <c r="E78" i="2"/>
  <c r="G78" i="2" s="1"/>
  <c r="W78" i="2" l="1"/>
  <c r="X78" i="2" s="1"/>
  <c r="H78" i="2"/>
  <c r="K78" i="2" s="1"/>
  <c r="L78" i="2" s="1"/>
  <c r="Y78" i="2" s="1"/>
  <c r="J78" i="2"/>
  <c r="M78" i="2" l="1"/>
  <c r="N78" i="2" s="1"/>
  <c r="O78" i="2" l="1"/>
  <c r="P78" i="2" l="1"/>
  <c r="R78" i="2"/>
  <c r="AA78" i="2" l="1"/>
  <c r="I78" i="2"/>
  <c r="S78" i="2" s="1"/>
  <c r="Q78" i="2"/>
  <c r="Z78" i="2" s="1"/>
  <c r="G79" i="6"/>
  <c r="H79" i="6" s="1"/>
  <c r="J79" i="6" l="1"/>
  <c r="I79" i="6"/>
  <c r="U78" i="2"/>
  <c r="T78" i="2"/>
  <c r="V78" i="2" l="1"/>
  <c r="E79" i="2"/>
  <c r="G79" i="2" s="1"/>
  <c r="K79" i="6"/>
  <c r="W79" i="2" l="1"/>
  <c r="X79" i="2" s="1"/>
  <c r="H79" i="2"/>
  <c r="K79" i="2" s="1"/>
  <c r="L79" i="2" s="1"/>
  <c r="Y79" i="2" s="1"/>
  <c r="J79" i="2"/>
  <c r="M79" i="2" l="1"/>
  <c r="N79" i="2" s="1"/>
  <c r="O79" i="2" l="1"/>
  <c r="P79" i="2" l="1"/>
  <c r="R79" i="2" s="1"/>
  <c r="AA79" i="2" l="1"/>
  <c r="G80" i="6"/>
  <c r="H80" i="6" s="1"/>
  <c r="I79" i="2"/>
  <c r="S79" i="2" s="1"/>
  <c r="Q79" i="2"/>
  <c r="Z79" i="2" s="1"/>
  <c r="J80" i="6" l="1"/>
  <c r="I80" i="6"/>
  <c r="T79" i="2"/>
  <c r="U79" i="2"/>
  <c r="V79" i="2" l="1"/>
  <c r="E80" i="2"/>
  <c r="G80" i="2" s="1"/>
  <c r="K80" i="6"/>
  <c r="W80" i="2" l="1"/>
  <c r="X80" i="2" s="1"/>
  <c r="H80" i="2"/>
  <c r="K80" i="2" s="1"/>
  <c r="L80" i="2" s="1"/>
  <c r="Y80" i="2" s="1"/>
  <c r="J80" i="2"/>
  <c r="M80" i="2" l="1"/>
  <c r="N80" i="2" s="1"/>
  <c r="O80" i="2" l="1"/>
  <c r="P80" i="2" l="1"/>
  <c r="Q80" i="2" l="1"/>
  <c r="Z80" i="2" s="1"/>
  <c r="G81" i="6"/>
  <c r="H81" i="6" s="1"/>
  <c r="I80" i="2"/>
  <c r="S80" i="2" s="1"/>
  <c r="R80" i="2"/>
  <c r="I81" i="6" l="1"/>
  <c r="J81" i="6"/>
  <c r="AA80" i="2"/>
  <c r="U80" i="2"/>
  <c r="T80" i="2"/>
  <c r="V80" i="2" l="1"/>
  <c r="E81" i="2"/>
  <c r="G81" i="2" s="1"/>
  <c r="K81" i="6"/>
  <c r="W81" i="2" l="1"/>
  <c r="X81" i="2" s="1"/>
  <c r="H81" i="2"/>
  <c r="K81" i="2" s="1"/>
  <c r="L81" i="2" s="1"/>
  <c r="Y81" i="2" s="1"/>
  <c r="J81" i="2"/>
  <c r="M81" i="2" l="1"/>
  <c r="N81" i="2" s="1"/>
  <c r="O81" i="2"/>
  <c r="P81" i="2" l="1"/>
  <c r="R81" i="2"/>
  <c r="AA81" i="2" l="1"/>
  <c r="I81" i="2"/>
  <c r="S81" i="2" s="1"/>
  <c r="Q81" i="2"/>
  <c r="Z81" i="2" s="1"/>
  <c r="G82" i="6"/>
  <c r="H82" i="6" s="1"/>
  <c r="J82" i="6" l="1"/>
  <c r="I82" i="6"/>
  <c r="U81" i="2"/>
  <c r="T81" i="2"/>
  <c r="E82" i="2" l="1"/>
  <c r="G82" i="2" s="1"/>
  <c r="V81" i="2"/>
  <c r="K82" i="6"/>
  <c r="H82" i="2" l="1"/>
  <c r="K82" i="2" s="1"/>
  <c r="L82" i="2" s="1"/>
  <c r="Y82" i="2" s="1"/>
  <c r="W82" i="2"/>
  <c r="X82" i="2" s="1"/>
  <c r="J82" i="2"/>
  <c r="M82" i="2" l="1"/>
  <c r="N82" i="2" s="1"/>
  <c r="O82" i="2"/>
  <c r="P82" i="2" l="1"/>
  <c r="R82" i="2"/>
  <c r="AA82" i="2" l="1"/>
  <c r="I82" i="2"/>
  <c r="S82" i="2" s="1"/>
  <c r="G83" i="6"/>
  <c r="H83" i="6" s="1"/>
  <c r="Q82" i="2"/>
  <c r="Z82" i="2" s="1"/>
  <c r="T82" i="2" l="1"/>
  <c r="U82" i="2"/>
  <c r="I83" i="6"/>
  <c r="J83" i="6"/>
  <c r="K83" i="6" l="1"/>
  <c r="E83" i="2"/>
  <c r="G83" i="2" s="1"/>
  <c r="V82" i="2"/>
  <c r="H83" i="2" l="1"/>
  <c r="K83" i="2" s="1"/>
  <c r="L83" i="2" s="1"/>
  <c r="Y83" i="2" s="1"/>
  <c r="W83" i="2"/>
  <c r="X83" i="2" s="1"/>
  <c r="J83" i="2"/>
  <c r="M83" i="2" l="1"/>
  <c r="N83" i="2" s="1"/>
  <c r="O83" i="2"/>
  <c r="P83" i="2" l="1"/>
  <c r="R83" i="2"/>
  <c r="AA83" i="2" l="1"/>
  <c r="Q83" i="2"/>
  <c r="Z83" i="2" s="1"/>
  <c r="I83" i="2"/>
  <c r="S83" i="2" s="1"/>
  <c r="G84" i="6"/>
  <c r="H84" i="6" s="1"/>
  <c r="I84" i="6" l="1"/>
  <c r="J84" i="6"/>
  <c r="T83" i="2"/>
  <c r="U83" i="2"/>
  <c r="E84" i="2" l="1"/>
  <c r="G84" i="2" s="1"/>
  <c r="V83" i="2"/>
  <c r="K84" i="6"/>
  <c r="H84" i="2" l="1"/>
  <c r="K84" i="2" s="1"/>
  <c r="L84" i="2" s="1"/>
  <c r="Y84" i="2" s="1"/>
  <c r="W84" i="2"/>
  <c r="X84" i="2" s="1"/>
  <c r="J84" i="2"/>
  <c r="M84" i="2" l="1"/>
  <c r="N84" i="2" s="1"/>
  <c r="O84" i="2"/>
  <c r="P84" i="2" l="1"/>
  <c r="R84" i="2"/>
  <c r="AA84" i="2" l="1"/>
  <c r="I84" i="2"/>
  <c r="S84" i="2" s="1"/>
  <c r="G85" i="6"/>
  <c r="H85" i="6" s="1"/>
  <c r="Q84" i="2"/>
  <c r="Z84" i="2" s="1"/>
  <c r="T84" i="2" l="1"/>
  <c r="U84" i="2"/>
  <c r="J85" i="6"/>
  <c r="I85" i="6"/>
  <c r="K85" i="6" l="1"/>
  <c r="E85" i="2"/>
  <c r="G85" i="2" s="1"/>
  <c r="V84" i="2"/>
  <c r="W85" i="2" l="1"/>
  <c r="X85" i="2" s="1"/>
  <c r="H85" i="2"/>
  <c r="K85" i="2" s="1"/>
  <c r="L85" i="2" s="1"/>
  <c r="Y85" i="2" s="1"/>
  <c r="J85" i="2"/>
  <c r="M85" i="2" l="1"/>
  <c r="N85" i="2" s="1"/>
  <c r="O85" i="2" l="1"/>
  <c r="P85" i="2" l="1"/>
  <c r="G86" i="6" l="1"/>
  <c r="H86" i="6" s="1"/>
  <c r="I85" i="2"/>
  <c r="S85" i="2" s="1"/>
  <c r="Q85" i="2"/>
  <c r="Z85" i="2" s="1"/>
  <c r="R85" i="2"/>
  <c r="AA85" i="2" l="1"/>
  <c r="T85" i="2"/>
  <c r="U85" i="2"/>
  <c r="J86" i="6"/>
  <c r="I86" i="6"/>
  <c r="V85" i="2" l="1"/>
  <c r="K86" i="6"/>
  <c r="E86" i="2"/>
  <c r="G86" i="2" s="1"/>
  <c r="W86" i="2" l="1"/>
  <c r="X86" i="2" s="1"/>
  <c r="H86" i="2"/>
  <c r="K86" i="2" s="1"/>
  <c r="L86" i="2" s="1"/>
  <c r="Y86" i="2" s="1"/>
  <c r="J86" i="2"/>
  <c r="M86" i="2" l="1"/>
  <c r="N86" i="2" s="1"/>
  <c r="O86" i="2" l="1"/>
  <c r="P86" i="2" l="1"/>
  <c r="R86" i="2"/>
  <c r="AA86" i="2" l="1"/>
  <c r="Q86" i="2"/>
  <c r="Z86" i="2" s="1"/>
  <c r="G87" i="6"/>
  <c r="H87" i="6" s="1"/>
  <c r="I86" i="2"/>
  <c r="S86" i="2" s="1"/>
  <c r="T86" i="2" l="1"/>
  <c r="U86" i="2"/>
  <c r="I87" i="6"/>
  <c r="J87" i="6"/>
  <c r="V86" i="2" l="1"/>
  <c r="K87" i="6"/>
  <c r="E87" i="2"/>
  <c r="G87" i="2" s="1"/>
  <c r="W87" i="2" l="1"/>
  <c r="X87" i="2" s="1"/>
  <c r="H87" i="2"/>
  <c r="K87" i="2" s="1"/>
  <c r="L87" i="2" s="1"/>
  <c r="Y87" i="2" s="1"/>
  <c r="J87" i="2"/>
  <c r="M87" i="2" l="1"/>
  <c r="N87" i="2" s="1"/>
  <c r="O87" i="2"/>
  <c r="P87" i="2" l="1"/>
  <c r="R87" i="2"/>
  <c r="AA87" i="2" l="1"/>
  <c r="I87" i="2"/>
  <c r="S87" i="2" s="1"/>
  <c r="Q87" i="2"/>
  <c r="Z87" i="2" s="1"/>
  <c r="G88" i="6"/>
  <c r="H88" i="6" s="1"/>
  <c r="U87" i="2" l="1"/>
  <c r="T87" i="2"/>
  <c r="I88" i="6"/>
  <c r="J88" i="6"/>
  <c r="K88" i="6" l="1"/>
  <c r="E88" i="2"/>
  <c r="G88" i="2" s="1"/>
  <c r="V87" i="2"/>
  <c r="W88" i="2" l="1"/>
  <c r="X88" i="2" s="1"/>
  <c r="H88" i="2"/>
  <c r="K88" i="2" s="1"/>
  <c r="L88" i="2" s="1"/>
  <c r="Y88" i="2" s="1"/>
  <c r="J88" i="2"/>
  <c r="M88" i="2" l="1"/>
  <c r="N88" i="2" s="1"/>
  <c r="O88" i="2"/>
  <c r="P88" i="2" l="1"/>
  <c r="R88" i="2"/>
  <c r="AA88" i="2" l="1"/>
  <c r="I88" i="2"/>
  <c r="S88" i="2" s="1"/>
  <c r="Q88" i="2"/>
  <c r="Z88" i="2" s="1"/>
  <c r="G89" i="6"/>
  <c r="H89" i="6" s="1"/>
  <c r="J89" i="6" l="1"/>
  <c r="I89" i="6"/>
  <c r="T88" i="2"/>
  <c r="U88" i="2"/>
  <c r="V88" i="2" l="1"/>
  <c r="E89" i="2"/>
  <c r="G89" i="2" s="1"/>
  <c r="K89" i="6"/>
  <c r="W89" i="2" l="1"/>
  <c r="X89" i="2" s="1"/>
  <c r="H89" i="2"/>
  <c r="K89" i="2" s="1"/>
  <c r="L89" i="2" s="1"/>
  <c r="Y89" i="2" s="1"/>
  <c r="J89" i="2"/>
  <c r="M89" i="2" l="1"/>
  <c r="N89" i="2" s="1"/>
  <c r="O89" i="2" l="1"/>
  <c r="P89" i="2" l="1"/>
  <c r="I89" i="2" l="1"/>
  <c r="S89" i="2" s="1"/>
  <c r="Q89" i="2"/>
  <c r="Z89" i="2" s="1"/>
  <c r="G90" i="6"/>
  <c r="H90" i="6" s="1"/>
  <c r="R89" i="2"/>
  <c r="I90" i="6" l="1"/>
  <c r="J90" i="6"/>
  <c r="AA89" i="2"/>
  <c r="U89" i="2"/>
  <c r="T89" i="2"/>
  <c r="V89" i="2" l="1"/>
  <c r="K90" i="6"/>
  <c r="E90" i="2"/>
  <c r="G90" i="2" s="1"/>
  <c r="H90" i="2" l="1"/>
  <c r="K90" i="2" s="1"/>
  <c r="L90" i="2" s="1"/>
  <c r="Y90" i="2" s="1"/>
  <c r="W90" i="2"/>
  <c r="X90" i="2" s="1"/>
  <c r="J90" i="2"/>
  <c r="M90" i="2" l="1"/>
  <c r="N90" i="2" s="1"/>
  <c r="O90" i="2"/>
  <c r="P90" i="2" l="1"/>
  <c r="R90" i="2"/>
  <c r="AA90" i="2" l="1"/>
  <c r="G91" i="6"/>
  <c r="H91" i="6" s="1"/>
  <c r="Q90" i="2"/>
  <c r="Z90" i="2" s="1"/>
  <c r="I90" i="2"/>
  <c r="S90" i="2" s="1"/>
  <c r="U90" i="2" l="1"/>
  <c r="T90" i="2"/>
  <c r="J91" i="6"/>
  <c r="I91" i="6"/>
  <c r="K91" i="6" l="1"/>
  <c r="E91" i="2"/>
  <c r="G91" i="2" s="1"/>
  <c r="V90" i="2"/>
  <c r="H91" i="2" l="1"/>
  <c r="K91" i="2" s="1"/>
  <c r="L91" i="2" s="1"/>
  <c r="Y91" i="2" s="1"/>
  <c r="W91" i="2"/>
  <c r="X91" i="2" s="1"/>
  <c r="J91" i="2"/>
  <c r="M91" i="2" l="1"/>
  <c r="N91" i="2" s="1"/>
  <c r="O91" i="2"/>
  <c r="P91" i="2" l="1"/>
  <c r="G92" i="6" l="1"/>
  <c r="H92" i="6" s="1"/>
  <c r="I91" i="2"/>
  <c r="S91" i="2" s="1"/>
  <c r="Q91" i="2"/>
  <c r="Z91" i="2" s="1"/>
  <c r="R91" i="2"/>
  <c r="AA91" i="2" l="1"/>
  <c r="T91" i="2"/>
  <c r="U91" i="2"/>
  <c r="J92" i="6"/>
  <c r="I92" i="6"/>
  <c r="K92" i="6" l="1"/>
  <c r="V91" i="2"/>
  <c r="E92" i="2"/>
  <c r="G92" i="2" s="1"/>
  <c r="H92" i="2" l="1"/>
  <c r="K92" i="2" s="1"/>
  <c r="L92" i="2" s="1"/>
  <c r="Y92" i="2" s="1"/>
  <c r="W92" i="2"/>
  <c r="X92" i="2" s="1"/>
  <c r="J92" i="2"/>
  <c r="M92" i="2" l="1"/>
  <c r="N92" i="2" s="1"/>
  <c r="O92" i="2"/>
  <c r="P92" i="2" l="1"/>
  <c r="R92" i="2"/>
  <c r="AA92" i="2" l="1"/>
  <c r="G93" i="6"/>
  <c r="H93" i="6" s="1"/>
  <c r="I92" i="2"/>
  <c r="S92" i="2" s="1"/>
  <c r="Q92" i="2"/>
  <c r="Z92" i="2" s="1"/>
  <c r="J93" i="6" l="1"/>
  <c r="I93" i="6"/>
  <c r="U92" i="2"/>
  <c r="T92" i="2"/>
  <c r="E93" i="2" l="1"/>
  <c r="G93" i="2" s="1"/>
  <c r="V92" i="2"/>
  <c r="K93" i="6"/>
  <c r="H93" i="2" l="1"/>
  <c r="K93" i="2" s="1"/>
  <c r="L93" i="2" s="1"/>
  <c r="Y93" i="2" s="1"/>
  <c r="W93" i="2"/>
  <c r="X93" i="2" s="1"/>
  <c r="J93" i="2"/>
  <c r="M93" i="2" l="1"/>
  <c r="N93" i="2" s="1"/>
  <c r="O93" i="2"/>
  <c r="P93" i="2" l="1"/>
  <c r="G94" i="6" l="1"/>
  <c r="H94" i="6" s="1"/>
  <c r="I93" i="2"/>
  <c r="S93" i="2" s="1"/>
  <c r="Q93" i="2"/>
  <c r="Z93" i="2" s="1"/>
  <c r="R93" i="2"/>
  <c r="AA93" i="2" l="1"/>
  <c r="T93" i="2"/>
  <c r="U93" i="2"/>
  <c r="I94" i="6"/>
  <c r="J94" i="6"/>
  <c r="K94" i="6" l="1"/>
  <c r="V93" i="2"/>
  <c r="E94" i="2"/>
  <c r="G94" i="2" s="1"/>
  <c r="W94" i="2" l="1"/>
  <c r="X94" i="2" s="1"/>
  <c r="H94" i="2"/>
  <c r="K94" i="2" s="1"/>
  <c r="L94" i="2" s="1"/>
  <c r="Y94" i="2" s="1"/>
  <c r="J94" i="2"/>
  <c r="M94" i="2" l="1"/>
  <c r="N94" i="2" s="1"/>
  <c r="O94" i="2" l="1"/>
  <c r="P94" i="2" l="1"/>
  <c r="R94" i="2"/>
  <c r="AA94" i="2" l="1"/>
  <c r="G95" i="6"/>
  <c r="H95" i="6" s="1"/>
  <c r="Q94" i="2"/>
  <c r="Z94" i="2" s="1"/>
  <c r="I94" i="2"/>
  <c r="S94" i="2" s="1"/>
  <c r="T94" i="2" l="1"/>
  <c r="U94" i="2"/>
  <c r="I95" i="6"/>
  <c r="J95" i="6"/>
  <c r="K95" i="6" l="1"/>
  <c r="V94" i="2"/>
  <c r="E95" i="2"/>
  <c r="G95" i="2" s="1"/>
  <c r="H95" i="2" l="1"/>
  <c r="K95" i="2" s="1"/>
  <c r="L95" i="2" s="1"/>
  <c r="Y95" i="2" s="1"/>
  <c r="W95" i="2"/>
  <c r="X95" i="2" s="1"/>
  <c r="J95" i="2"/>
  <c r="M95" i="2" l="1"/>
  <c r="N95" i="2" s="1"/>
  <c r="O95" i="2" l="1"/>
  <c r="P95" i="2" l="1"/>
  <c r="I95" i="2" l="1"/>
  <c r="S95" i="2" s="1"/>
  <c r="Q95" i="2"/>
  <c r="Z95" i="2" s="1"/>
  <c r="G96" i="6"/>
  <c r="H96" i="6" s="1"/>
  <c r="R95" i="2"/>
  <c r="AA95" i="2" l="1"/>
  <c r="J96" i="6"/>
  <c r="I96" i="6"/>
  <c r="U95" i="2"/>
  <c r="T95" i="2"/>
  <c r="V95" i="2" l="1"/>
  <c r="E96" i="2"/>
  <c r="G96" i="2" s="1"/>
  <c r="K96" i="6"/>
  <c r="W96" i="2" l="1"/>
  <c r="X96" i="2" s="1"/>
  <c r="H96" i="2"/>
  <c r="K96" i="2" s="1"/>
  <c r="L96" i="2" s="1"/>
  <c r="Y96" i="2" s="1"/>
  <c r="J96" i="2"/>
  <c r="M96" i="2" l="1"/>
  <c r="N96" i="2" s="1"/>
  <c r="O96" i="2" l="1"/>
  <c r="P96" i="2" l="1"/>
  <c r="R96" i="2"/>
  <c r="AA96" i="2" l="1"/>
  <c r="I96" i="2"/>
  <c r="S96" i="2" s="1"/>
  <c r="Q96" i="2"/>
  <c r="Z96" i="2" s="1"/>
  <c r="G97" i="6"/>
  <c r="H97" i="6" s="1"/>
  <c r="I97" i="6" l="1"/>
  <c r="J97" i="6"/>
  <c r="U96" i="2"/>
  <c r="T96" i="2"/>
  <c r="E97" i="2" l="1"/>
  <c r="G97" i="2" s="1"/>
  <c r="K97" i="6"/>
  <c r="V96" i="2"/>
  <c r="W97" i="2" l="1"/>
  <c r="X97" i="2" s="1"/>
  <c r="H97" i="2"/>
  <c r="K97" i="2" s="1"/>
  <c r="L97" i="2" s="1"/>
  <c r="Y97" i="2" s="1"/>
  <c r="J97" i="2"/>
  <c r="M97" i="2" l="1"/>
  <c r="N97" i="2" s="1"/>
  <c r="O97" i="2" l="1"/>
  <c r="P97" i="2" l="1"/>
  <c r="R97" i="2"/>
  <c r="AA97" i="2" l="1"/>
  <c r="G98" i="6"/>
  <c r="H98" i="6" s="1"/>
  <c r="I97" i="2"/>
  <c r="S97" i="2" s="1"/>
  <c r="Q97" i="2"/>
  <c r="Z97" i="2" s="1"/>
  <c r="U97" i="2" l="1"/>
  <c r="T97" i="2"/>
  <c r="J98" i="6"/>
  <c r="I98" i="6"/>
  <c r="E98" i="2" l="1"/>
  <c r="G98" i="2" s="1"/>
  <c r="V97" i="2"/>
  <c r="K98" i="6"/>
  <c r="H98" i="2" l="1"/>
  <c r="K98" i="2" s="1"/>
  <c r="L98" i="2" s="1"/>
  <c r="Y98" i="2" s="1"/>
  <c r="W98" i="2"/>
  <c r="X98" i="2" s="1"/>
  <c r="J98" i="2"/>
  <c r="M98" i="2" l="1"/>
  <c r="N98" i="2" s="1"/>
  <c r="O98" i="2" l="1"/>
  <c r="P98" i="2" l="1"/>
  <c r="R98" i="2"/>
  <c r="AA98" i="2" l="1"/>
  <c r="I98" i="2"/>
  <c r="S98" i="2" s="1"/>
  <c r="Q98" i="2"/>
  <c r="Z98" i="2" s="1"/>
  <c r="G99" i="6"/>
  <c r="H99" i="6" s="1"/>
  <c r="I99" i="6" l="1"/>
  <c r="J99" i="6"/>
  <c r="T98" i="2"/>
  <c r="U98" i="2"/>
  <c r="V98" i="2" l="1"/>
  <c r="K99" i="6"/>
  <c r="E99" i="2"/>
  <c r="G99" i="2" s="1"/>
  <c r="W99" i="2" l="1"/>
  <c r="X99" i="2" s="1"/>
  <c r="H99" i="2"/>
  <c r="K99" i="2" s="1"/>
  <c r="L99" i="2" s="1"/>
  <c r="Y99" i="2" s="1"/>
  <c r="J99" i="2"/>
  <c r="M99" i="2" l="1"/>
  <c r="N99" i="2" s="1"/>
  <c r="O99" i="2"/>
  <c r="P99" i="2" l="1"/>
  <c r="R99" i="2" s="1"/>
  <c r="AA99" i="2" l="1"/>
  <c r="G100" i="6"/>
  <c r="H100" i="6" s="1"/>
  <c r="Q99" i="2"/>
  <c r="Z99" i="2" s="1"/>
  <c r="I99" i="2"/>
  <c r="S99" i="2" s="1"/>
  <c r="U99" i="2" l="1"/>
  <c r="T99" i="2"/>
  <c r="J100" i="6"/>
  <c r="I100" i="6"/>
  <c r="E100" i="2" l="1"/>
  <c r="G100" i="2" s="1"/>
  <c r="K100" i="6"/>
  <c r="V99" i="2"/>
  <c r="W100" i="2" l="1"/>
  <c r="X100" i="2" s="1"/>
  <c r="H100" i="2"/>
  <c r="K100" i="2" s="1"/>
  <c r="L100" i="2" s="1"/>
  <c r="Y100" i="2" s="1"/>
  <c r="J100" i="2"/>
  <c r="M100" i="2" l="1"/>
  <c r="N100" i="2" s="1"/>
  <c r="O100" i="2" l="1"/>
  <c r="P100" i="2" l="1"/>
  <c r="R100" i="2"/>
  <c r="AA100" i="2" l="1"/>
  <c r="G101" i="6"/>
  <c r="H101" i="6" s="1"/>
  <c r="I100" i="2"/>
  <c r="S100" i="2" s="1"/>
  <c r="Q100" i="2"/>
  <c r="Z100" i="2" s="1"/>
  <c r="T100" i="2" l="1"/>
  <c r="U100" i="2"/>
  <c r="I101" i="6"/>
  <c r="J101" i="6"/>
  <c r="V100" i="2" l="1"/>
  <c r="E101" i="2"/>
  <c r="G101" i="2" s="1"/>
  <c r="K101" i="6"/>
  <c r="H101" i="2" l="1"/>
  <c r="K101" i="2" s="1"/>
  <c r="L101" i="2" s="1"/>
  <c r="Y101" i="2" s="1"/>
  <c r="W101" i="2"/>
  <c r="X101" i="2" s="1"/>
  <c r="J101" i="2"/>
  <c r="M101" i="2" l="1"/>
  <c r="N101" i="2" s="1"/>
  <c r="O101" i="2"/>
  <c r="P101" i="2" l="1"/>
  <c r="R101" i="2"/>
  <c r="AA101" i="2" l="1"/>
  <c r="G102" i="6"/>
  <c r="H102" i="6" s="1"/>
  <c r="I101" i="2"/>
  <c r="S101" i="2" s="1"/>
  <c r="Q101" i="2"/>
  <c r="Z101" i="2" s="1"/>
  <c r="U101" i="2" l="1"/>
  <c r="T101" i="2"/>
  <c r="I102" i="6"/>
  <c r="J102" i="6"/>
  <c r="E102" i="2" l="1"/>
  <c r="G102" i="2" s="1"/>
  <c r="V101" i="2"/>
  <c r="K102" i="6"/>
  <c r="W102" i="2" l="1"/>
  <c r="X102" i="2" s="1"/>
  <c r="H102" i="2"/>
  <c r="K102" i="2" s="1"/>
  <c r="L102" i="2" s="1"/>
  <c r="Y102" i="2" s="1"/>
  <c r="J102" i="2"/>
  <c r="M102" i="2" l="1"/>
  <c r="N102" i="2" s="1"/>
  <c r="O102" i="2" l="1"/>
  <c r="P102" i="2" l="1"/>
  <c r="R102" i="2"/>
  <c r="AA102" i="2" l="1"/>
  <c r="G103" i="6"/>
  <c r="H103" i="6" s="1"/>
  <c r="I102" i="2"/>
  <c r="S102" i="2" s="1"/>
  <c r="Q102" i="2"/>
  <c r="Z102" i="2" s="1"/>
  <c r="T102" i="2" l="1"/>
  <c r="U102" i="2"/>
  <c r="I103" i="6"/>
  <c r="J103" i="6"/>
  <c r="K103" i="6" l="1"/>
  <c r="V102" i="2"/>
  <c r="E103" i="2"/>
  <c r="G103" i="2" s="1"/>
  <c r="H103" i="2" l="1"/>
  <c r="K103" i="2" s="1"/>
  <c r="L103" i="2" s="1"/>
  <c r="Y103" i="2" s="1"/>
  <c r="W103" i="2"/>
  <c r="X103" i="2" s="1"/>
  <c r="J103" i="2"/>
  <c r="M103" i="2" l="1"/>
  <c r="N103" i="2" s="1"/>
  <c r="O103" i="2"/>
  <c r="P103" i="2" l="1"/>
  <c r="R103" i="2"/>
  <c r="AA103" i="2" l="1"/>
  <c r="G104" i="6"/>
  <c r="H104" i="6" s="1"/>
  <c r="Q103" i="2"/>
  <c r="Z103" i="2" s="1"/>
  <c r="I103" i="2"/>
  <c r="S103" i="2" s="1"/>
  <c r="U103" i="2" l="1"/>
  <c r="T103" i="2"/>
  <c r="J104" i="6"/>
  <c r="I104" i="6"/>
  <c r="K104" i="6" l="1"/>
  <c r="E104" i="2"/>
  <c r="G104" i="2" s="1"/>
  <c r="V103" i="2"/>
  <c r="W104" i="2" l="1"/>
  <c r="X104" i="2" s="1"/>
  <c r="H104" i="2"/>
  <c r="K104" i="2" s="1"/>
  <c r="L104" i="2" s="1"/>
  <c r="Y104" i="2" s="1"/>
  <c r="J104" i="2"/>
  <c r="M104" i="2" l="1"/>
  <c r="N104" i="2" s="1"/>
  <c r="O104" i="2" l="1"/>
  <c r="P104" i="2" l="1"/>
  <c r="R104" i="2"/>
  <c r="AA104" i="2" l="1"/>
  <c r="G105" i="6"/>
  <c r="H105" i="6" s="1"/>
  <c r="I104" i="2"/>
  <c r="S104" i="2" s="1"/>
  <c r="Q104" i="2"/>
  <c r="Z104" i="2" s="1"/>
  <c r="T104" i="2" l="1"/>
  <c r="U104" i="2"/>
  <c r="I105" i="6"/>
  <c r="J105" i="6"/>
  <c r="K105" i="6" l="1"/>
  <c r="V104" i="2"/>
  <c r="E105" i="2"/>
  <c r="G105" i="2" s="1"/>
  <c r="H105" i="2" l="1"/>
  <c r="W105" i="2"/>
  <c r="X105" i="2" s="1"/>
  <c r="J105" i="2"/>
  <c r="M105" i="2" l="1"/>
  <c r="N105" i="2" s="1"/>
  <c r="K105" i="2"/>
  <c r="L105" i="2" s="1"/>
  <c r="Y105" i="2" s="1"/>
  <c r="U7" i="1"/>
  <c r="O105" i="2" l="1"/>
  <c r="P105" i="2" l="1"/>
  <c r="G106" i="6" l="1"/>
  <c r="H106" i="6" s="1"/>
  <c r="Q105" i="2"/>
  <c r="Z105" i="2" s="1"/>
  <c r="I105" i="2"/>
  <c r="S105" i="2" s="1"/>
  <c r="R105" i="2"/>
  <c r="AA105" i="2" l="1"/>
  <c r="T105" i="2"/>
  <c r="U105" i="2"/>
  <c r="I106" i="6"/>
  <c r="J106" i="6"/>
  <c r="K106" i="6" l="1"/>
  <c r="V105" i="2"/>
  <c r="E106" i="2"/>
  <c r="G106" i="2" s="1"/>
  <c r="H106" i="2" l="1"/>
  <c r="K106" i="2" s="1"/>
  <c r="L106" i="2" s="1"/>
  <c r="Y106" i="2" s="1"/>
  <c r="W106" i="2"/>
  <c r="X106" i="2" s="1"/>
  <c r="J106" i="2"/>
  <c r="M106" i="2" l="1"/>
  <c r="N106" i="2" s="1"/>
  <c r="O106" i="2" l="1"/>
  <c r="P106" i="2" l="1"/>
  <c r="R106" i="2"/>
  <c r="AA106" i="2" l="1"/>
  <c r="Q106" i="2"/>
  <c r="Z106" i="2" s="1"/>
  <c r="G107" i="6"/>
  <c r="H107" i="6" s="1"/>
  <c r="I106" i="2"/>
  <c r="S106" i="2" s="1"/>
  <c r="T106" i="2" l="1"/>
  <c r="U106" i="2"/>
  <c r="J107" i="6"/>
  <c r="I107" i="6"/>
  <c r="V106" i="2" l="1"/>
  <c r="K107" i="6"/>
  <c r="E107" i="2"/>
  <c r="G107" i="2" s="1"/>
  <c r="H107" i="2" l="1"/>
  <c r="K107" i="2" s="1"/>
  <c r="L107" i="2" s="1"/>
  <c r="Y107" i="2" s="1"/>
  <c r="W107" i="2"/>
  <c r="X107" i="2" s="1"/>
  <c r="J107" i="2"/>
  <c r="M107" i="2" l="1"/>
  <c r="N107" i="2" s="1"/>
  <c r="O107" i="2"/>
  <c r="P107" i="2" l="1"/>
  <c r="I107" i="2" l="1"/>
  <c r="S107" i="2" s="1"/>
  <c r="Q107" i="2"/>
  <c r="Z107" i="2" s="1"/>
  <c r="G108" i="6"/>
  <c r="H108" i="6" s="1"/>
  <c r="R107" i="2"/>
  <c r="I108" i="6" l="1"/>
  <c r="J108" i="6"/>
  <c r="AA107" i="2"/>
  <c r="U107" i="2"/>
  <c r="T107" i="2"/>
  <c r="V107" i="2" l="1"/>
  <c r="K108" i="6"/>
  <c r="E108" i="2"/>
  <c r="G108" i="2" s="1"/>
  <c r="W108" i="2" l="1"/>
  <c r="X108" i="2" s="1"/>
  <c r="H108" i="2"/>
  <c r="K108" i="2" s="1"/>
  <c r="L108" i="2" s="1"/>
  <c r="Y108" i="2" s="1"/>
  <c r="J108" i="2"/>
  <c r="M108" i="2" l="1"/>
  <c r="N108" i="2" s="1"/>
  <c r="O108" i="2"/>
  <c r="P108" i="2" l="1"/>
  <c r="R108" i="2"/>
  <c r="AA108" i="2" l="1"/>
  <c r="G109" i="6"/>
  <c r="H109" i="6" s="1"/>
  <c r="Q108" i="2"/>
  <c r="Z108" i="2" s="1"/>
  <c r="I108" i="2"/>
  <c r="S108" i="2" s="1"/>
  <c r="U108" i="2" l="1"/>
  <c r="T108" i="2"/>
  <c r="I109" i="6"/>
  <c r="J109" i="6"/>
  <c r="K109" i="6" l="1"/>
  <c r="E109" i="2"/>
  <c r="G109" i="2" s="1"/>
  <c r="V108" i="2"/>
  <c r="H109" i="2" l="1"/>
  <c r="K109" i="2" s="1"/>
  <c r="L109" i="2" s="1"/>
  <c r="Y109" i="2" s="1"/>
  <c r="W109" i="2"/>
  <c r="X109" i="2" s="1"/>
  <c r="J109" i="2"/>
  <c r="M109" i="2" l="1"/>
  <c r="N109" i="2" s="1"/>
  <c r="O109" i="2"/>
  <c r="P109" i="2" l="1"/>
  <c r="R109" i="2"/>
  <c r="AA109" i="2" l="1"/>
  <c r="I109" i="2"/>
  <c r="S109" i="2" s="1"/>
  <c r="G110" i="6"/>
  <c r="H110" i="6" s="1"/>
  <c r="Q109" i="2"/>
  <c r="Z109" i="2" s="1"/>
  <c r="U109" i="2" l="1"/>
  <c r="T109" i="2"/>
  <c r="J110" i="6"/>
  <c r="I110" i="6"/>
  <c r="K110" i="6" l="1"/>
  <c r="V109" i="2"/>
  <c r="E110" i="2"/>
  <c r="G110" i="2" s="1"/>
  <c r="H110" i="2" l="1"/>
  <c r="K110" i="2" s="1"/>
  <c r="L110" i="2" s="1"/>
  <c r="Y110" i="2" s="1"/>
  <c r="W110" i="2"/>
  <c r="X110" i="2" s="1"/>
  <c r="J110" i="2"/>
  <c r="M110" i="2" l="1"/>
  <c r="N110" i="2" s="1"/>
  <c r="O110" i="2" l="1"/>
  <c r="P110" i="2" l="1"/>
  <c r="Q110" i="2" l="1"/>
  <c r="Z110" i="2" s="1"/>
  <c r="G111" i="6"/>
  <c r="H111" i="6" s="1"/>
  <c r="I110" i="2"/>
  <c r="S110" i="2" s="1"/>
  <c r="R110" i="2"/>
  <c r="J111" i="6" l="1"/>
  <c r="I111" i="6"/>
  <c r="AA110" i="2"/>
  <c r="U110" i="2"/>
  <c r="T110" i="2"/>
  <c r="E111" i="2" l="1"/>
  <c r="G111" i="2" s="1"/>
  <c r="V110" i="2"/>
  <c r="K111" i="6"/>
  <c r="H111" i="2" l="1"/>
  <c r="K111" i="2" s="1"/>
  <c r="L111" i="2" s="1"/>
  <c r="Y111" i="2" s="1"/>
  <c r="W111" i="2"/>
  <c r="X111" i="2" s="1"/>
  <c r="J111" i="2"/>
  <c r="M111" i="2" l="1"/>
  <c r="N111" i="2" s="1"/>
  <c r="O111" i="2"/>
  <c r="P111" i="2" l="1"/>
  <c r="R111" i="2"/>
  <c r="AA111" i="2" l="1"/>
  <c r="I111" i="2"/>
  <c r="S111" i="2" s="1"/>
  <c r="G112" i="6"/>
  <c r="H112" i="6" s="1"/>
  <c r="Q111" i="2"/>
  <c r="Z111" i="2" s="1"/>
  <c r="T111" i="2" l="1"/>
  <c r="U111" i="2"/>
  <c r="I112" i="6"/>
  <c r="J112" i="6"/>
  <c r="E112" i="2" l="1"/>
  <c r="G112" i="2" s="1"/>
  <c r="K112" i="6"/>
  <c r="V111" i="2"/>
  <c r="H112" i="2" l="1"/>
  <c r="K112" i="2" s="1"/>
  <c r="L112" i="2" s="1"/>
  <c r="Y112" i="2" s="1"/>
  <c r="W112" i="2"/>
  <c r="X112" i="2" s="1"/>
  <c r="J112" i="2"/>
  <c r="M112" i="2" l="1"/>
  <c r="N112" i="2" s="1"/>
  <c r="O112" i="2"/>
  <c r="R112" i="2" l="1"/>
  <c r="P112" i="2"/>
  <c r="I112" i="2" l="1"/>
  <c r="S112" i="2" s="1"/>
  <c r="Q112" i="2"/>
  <c r="Z112" i="2" s="1"/>
  <c r="G113" i="6"/>
  <c r="H113" i="6" s="1"/>
  <c r="AA112" i="2"/>
  <c r="I113" i="6" l="1"/>
  <c r="J113" i="6"/>
  <c r="T112" i="2"/>
  <c r="U112" i="2"/>
  <c r="E113" i="2" l="1"/>
  <c r="G113" i="2" s="1"/>
  <c r="V112" i="2"/>
  <c r="K113" i="6"/>
  <c r="W113" i="2" l="1"/>
  <c r="X113" i="2" s="1"/>
  <c r="H113" i="2"/>
  <c r="K113" i="2" s="1"/>
  <c r="L113" i="2" s="1"/>
  <c r="Y113" i="2" s="1"/>
  <c r="J113" i="2"/>
  <c r="M113" i="2" l="1"/>
  <c r="N113" i="2" s="1"/>
  <c r="O113" i="2"/>
  <c r="P113" i="2" l="1"/>
  <c r="R113" i="2"/>
  <c r="AA113" i="2" l="1"/>
  <c r="I113" i="2"/>
  <c r="S113" i="2" s="1"/>
  <c r="G114" i="6"/>
  <c r="H114" i="6" s="1"/>
  <c r="Q113" i="2"/>
  <c r="Z113" i="2" s="1"/>
  <c r="I114" i="6" l="1"/>
  <c r="J114" i="6"/>
  <c r="T113" i="2"/>
  <c r="U113" i="2"/>
  <c r="V113" i="2" l="1"/>
  <c r="K114" i="6"/>
  <c r="E114" i="2"/>
  <c r="G114" i="2" s="1"/>
  <c r="H114" i="2" l="1"/>
  <c r="K114" i="2" s="1"/>
  <c r="L114" i="2" s="1"/>
  <c r="Y114" i="2" s="1"/>
  <c r="W114" i="2"/>
  <c r="X114" i="2" s="1"/>
  <c r="J114" i="2"/>
  <c r="M114" i="2" l="1"/>
  <c r="N114" i="2" s="1"/>
  <c r="O114" i="2"/>
  <c r="P114" i="2" l="1"/>
  <c r="Q114" i="2" l="1"/>
  <c r="Z114" i="2" s="1"/>
  <c r="G115" i="6"/>
  <c r="H115" i="6" s="1"/>
  <c r="I114" i="2"/>
  <c r="S114" i="2" s="1"/>
  <c r="R114" i="2"/>
  <c r="I115" i="6" l="1"/>
  <c r="J115" i="6"/>
  <c r="AA114" i="2"/>
  <c r="U114" i="2"/>
  <c r="T114" i="2"/>
  <c r="V114" i="2" l="1"/>
  <c r="E115" i="2"/>
  <c r="G115" i="2" s="1"/>
  <c r="K115" i="6"/>
  <c r="W115" i="2" l="1"/>
  <c r="X115" i="2" s="1"/>
  <c r="H115" i="2"/>
  <c r="K115" i="2" s="1"/>
  <c r="L115" i="2" s="1"/>
  <c r="Y115" i="2" s="1"/>
  <c r="J115" i="2"/>
  <c r="M115" i="2" l="1"/>
  <c r="N115" i="2" s="1"/>
  <c r="O115" i="2" l="1"/>
  <c r="P115" i="2" l="1"/>
  <c r="I115" i="2" l="1"/>
  <c r="S115" i="2" s="1"/>
  <c r="G116" i="6"/>
  <c r="H116" i="6" s="1"/>
  <c r="Q115" i="2"/>
  <c r="Z115" i="2" s="1"/>
  <c r="R115" i="2"/>
  <c r="J116" i="6" l="1"/>
  <c r="I116" i="6"/>
  <c r="AA115" i="2"/>
  <c r="U115" i="2"/>
  <c r="T115" i="2"/>
  <c r="E116" i="2" l="1"/>
  <c r="G116" i="2" s="1"/>
  <c r="V115" i="2"/>
  <c r="K116" i="6"/>
  <c r="H116" i="2" l="1"/>
  <c r="K116" i="2" s="1"/>
  <c r="L116" i="2" s="1"/>
  <c r="Y116" i="2" s="1"/>
  <c r="W116" i="2"/>
  <c r="X116" i="2" s="1"/>
  <c r="J116" i="2"/>
  <c r="M116" i="2" l="1"/>
  <c r="N116" i="2" s="1"/>
  <c r="O116" i="2" l="1"/>
  <c r="P116" i="2" l="1"/>
  <c r="R116" i="2"/>
  <c r="AA116" i="2" l="1"/>
  <c r="G117" i="6"/>
  <c r="H117" i="6" s="1"/>
  <c r="I116" i="2"/>
  <c r="S116" i="2" s="1"/>
  <c r="Q116" i="2"/>
  <c r="Z116" i="2" s="1"/>
  <c r="T116" i="2" l="1"/>
  <c r="U116" i="2"/>
  <c r="I117" i="6"/>
  <c r="J117" i="6"/>
  <c r="V116" i="2" l="1"/>
  <c r="E117" i="2"/>
  <c r="G117" i="2" s="1"/>
  <c r="K117" i="6"/>
  <c r="H117" i="2" l="1"/>
  <c r="K117" i="2" s="1"/>
  <c r="L117" i="2" s="1"/>
  <c r="Y117" i="2" s="1"/>
  <c r="W117" i="2"/>
  <c r="X117" i="2" s="1"/>
  <c r="J117" i="2"/>
  <c r="M117" i="2" l="1"/>
  <c r="N117" i="2" s="1"/>
  <c r="O117" i="2"/>
  <c r="P117" i="2" l="1"/>
  <c r="Q117" i="2" l="1"/>
  <c r="Z117" i="2" s="1"/>
  <c r="G118" i="6"/>
  <c r="H118" i="6" s="1"/>
  <c r="I117" i="2"/>
  <c r="S117" i="2" s="1"/>
  <c r="R117" i="2"/>
  <c r="U117" i="2" l="1"/>
  <c r="T117" i="2"/>
  <c r="I118" i="6"/>
  <c r="J118" i="6"/>
  <c r="AA117" i="2"/>
  <c r="K118" i="6" l="1"/>
  <c r="E118" i="2"/>
  <c r="G118" i="2" s="1"/>
  <c r="V117" i="2"/>
  <c r="H118" i="2" l="1"/>
  <c r="K118" i="2" s="1"/>
  <c r="L118" i="2" s="1"/>
  <c r="Y118" i="2" s="1"/>
  <c r="W118" i="2"/>
  <c r="X118" i="2" s="1"/>
  <c r="J118" i="2"/>
  <c r="M118" i="2" l="1"/>
  <c r="N118" i="2" s="1"/>
  <c r="O118" i="2"/>
  <c r="P118" i="2" l="1"/>
  <c r="R118" i="2"/>
  <c r="AA118" i="2" l="1"/>
  <c r="G119" i="6"/>
  <c r="H119" i="6" s="1"/>
  <c r="I118" i="2"/>
  <c r="S118" i="2" s="1"/>
  <c r="Q118" i="2"/>
  <c r="Z118" i="2" s="1"/>
  <c r="U118" i="2" l="1"/>
  <c r="T118" i="2"/>
  <c r="J119" i="6"/>
  <c r="I119" i="6"/>
  <c r="E119" i="2" l="1"/>
  <c r="G119" i="2" s="1"/>
  <c r="V118" i="2"/>
  <c r="K119" i="6"/>
  <c r="H119" i="2" l="1"/>
  <c r="K119" i="2" s="1"/>
  <c r="L119" i="2" s="1"/>
  <c r="Y119" i="2" s="1"/>
  <c r="W119" i="2"/>
  <c r="X119" i="2" s="1"/>
  <c r="J119" i="2"/>
  <c r="M119" i="2" l="1"/>
  <c r="N119" i="2" s="1"/>
  <c r="O119" i="2"/>
  <c r="P119" i="2" l="1"/>
  <c r="R119" i="2"/>
  <c r="AA119" i="2" l="1"/>
  <c r="I119" i="2"/>
  <c r="S119" i="2" s="1"/>
  <c r="Q119" i="2"/>
  <c r="Z119" i="2" s="1"/>
  <c r="G120" i="6"/>
  <c r="H120" i="6" s="1"/>
  <c r="I120" i="6" l="1"/>
  <c r="J120" i="6"/>
  <c r="T119" i="2"/>
  <c r="U119" i="2"/>
  <c r="V119" i="2" l="1"/>
  <c r="E120" i="2"/>
  <c r="G120" i="2" s="1"/>
  <c r="K120" i="6"/>
  <c r="H120" i="2" l="1"/>
  <c r="K120" i="2" s="1"/>
  <c r="L120" i="2" s="1"/>
  <c r="Y120" i="2" s="1"/>
  <c r="W120" i="2"/>
  <c r="X120" i="2" s="1"/>
  <c r="J120" i="2"/>
  <c r="M120" i="2" l="1"/>
  <c r="N120" i="2" s="1"/>
  <c r="O120" i="2"/>
  <c r="P120" i="2" l="1"/>
  <c r="R120" i="2"/>
  <c r="AA120" i="2" l="1"/>
  <c r="G121" i="6"/>
  <c r="H121" i="6" s="1"/>
  <c r="Q120" i="2"/>
  <c r="Z120" i="2" s="1"/>
  <c r="I120" i="2"/>
  <c r="S120" i="2" s="1"/>
  <c r="U120" i="2" l="1"/>
  <c r="T120" i="2"/>
  <c r="J121" i="6"/>
  <c r="I121" i="6"/>
  <c r="E121" i="2" l="1"/>
  <c r="G121" i="2" s="1"/>
  <c r="K121" i="6"/>
  <c r="V120" i="2"/>
  <c r="H121" i="2" l="1"/>
  <c r="K121" i="2" s="1"/>
  <c r="L121" i="2" s="1"/>
  <c r="Y121" i="2" s="1"/>
  <c r="W121" i="2"/>
  <c r="X121" i="2" s="1"/>
  <c r="J121" i="2"/>
  <c r="M121" i="2" l="1"/>
  <c r="N121" i="2" s="1"/>
  <c r="O121" i="2"/>
  <c r="P121" i="2" l="1"/>
  <c r="R121" i="2"/>
  <c r="AA121" i="2" l="1"/>
  <c r="I121" i="2"/>
  <c r="S121" i="2" s="1"/>
  <c r="G122" i="6"/>
  <c r="H122" i="6" s="1"/>
  <c r="Q121" i="2"/>
  <c r="Z121" i="2" s="1"/>
  <c r="T121" i="2" l="1"/>
  <c r="U121" i="2"/>
  <c r="I122" i="6"/>
  <c r="J122" i="6"/>
  <c r="K122" i="6" l="1"/>
  <c r="E122" i="2"/>
  <c r="G122" i="2" s="1"/>
  <c r="V121" i="2"/>
  <c r="W122" i="2" l="1"/>
  <c r="X122" i="2" s="1"/>
  <c r="H122" i="2"/>
  <c r="K122" i="2" s="1"/>
  <c r="L122" i="2" s="1"/>
  <c r="Y122" i="2" s="1"/>
  <c r="J122" i="2"/>
  <c r="M122" i="2" l="1"/>
  <c r="N122" i="2" s="1"/>
  <c r="O122" i="2" l="1"/>
  <c r="P122" i="2" l="1"/>
  <c r="I122" i="2" l="1"/>
  <c r="S122" i="2" s="1"/>
  <c r="G123" i="6"/>
  <c r="H123" i="6" s="1"/>
  <c r="Q122" i="2"/>
  <c r="Z122" i="2" s="1"/>
  <c r="R122" i="2"/>
  <c r="J123" i="6" l="1"/>
  <c r="I123" i="6"/>
  <c r="AA122" i="2"/>
  <c r="T122" i="2"/>
  <c r="U122" i="2"/>
  <c r="V122" i="2" l="1"/>
  <c r="E123" i="2"/>
  <c r="G123" i="2" s="1"/>
  <c r="K123" i="6"/>
  <c r="W123" i="2" l="1"/>
  <c r="X123" i="2" s="1"/>
  <c r="H123" i="2"/>
  <c r="K123" i="2" s="1"/>
  <c r="L123" i="2" s="1"/>
  <c r="Y123" i="2" s="1"/>
  <c r="J123" i="2"/>
  <c r="M123" i="2" l="1"/>
  <c r="N123" i="2" s="1"/>
  <c r="O123" i="2" l="1"/>
  <c r="P123" i="2" l="1"/>
  <c r="R123" i="2" s="1"/>
  <c r="AA123" i="2" l="1"/>
  <c r="Q123" i="2"/>
  <c r="Z123" i="2" s="1"/>
  <c r="I123" i="2"/>
  <c r="S123" i="2" s="1"/>
  <c r="G124" i="6"/>
  <c r="H124" i="6" s="1"/>
  <c r="T123" i="2" l="1"/>
  <c r="U123" i="2"/>
  <c r="J124" i="6"/>
  <c r="I124" i="6"/>
  <c r="K124" i="6" l="1"/>
  <c r="V123" i="2"/>
  <c r="E124" i="2"/>
  <c r="G124" i="2" s="1"/>
  <c r="H124" i="2" l="1"/>
  <c r="K124" i="2" s="1"/>
  <c r="L124" i="2" s="1"/>
  <c r="Y124" i="2" s="1"/>
  <c r="W124" i="2"/>
  <c r="X124" i="2" s="1"/>
  <c r="J124" i="2"/>
  <c r="M124" i="2" l="1"/>
  <c r="N124" i="2" s="1"/>
  <c r="O124" i="2" l="1"/>
  <c r="P124" i="2" l="1"/>
  <c r="R124" i="2"/>
  <c r="AA124" i="2" l="1"/>
  <c r="G125" i="6"/>
  <c r="H125" i="6" s="1"/>
  <c r="I124" i="2"/>
  <c r="S124" i="2" s="1"/>
  <c r="Q124" i="2"/>
  <c r="Z124" i="2" s="1"/>
  <c r="T124" i="2" l="1"/>
  <c r="U124" i="2"/>
  <c r="I125" i="6"/>
  <c r="J125" i="6"/>
  <c r="K125" i="6" l="1"/>
  <c r="V124" i="2"/>
  <c r="E125" i="2"/>
  <c r="G125" i="2" s="1"/>
  <c r="W125" i="2" l="1"/>
  <c r="X125" i="2" s="1"/>
  <c r="H125" i="2"/>
  <c r="K125" i="2" s="1"/>
  <c r="L125" i="2" s="1"/>
  <c r="Y125" i="2" s="1"/>
  <c r="J125" i="2"/>
  <c r="M125" i="2" l="1"/>
  <c r="N125" i="2" s="1"/>
  <c r="O125" i="2" l="1"/>
  <c r="P125" i="2" l="1"/>
  <c r="Q125" i="2" l="1"/>
  <c r="Z125" i="2" s="1"/>
  <c r="I125" i="2"/>
  <c r="S125" i="2" s="1"/>
  <c r="G126" i="6"/>
  <c r="H126" i="6" s="1"/>
  <c r="R125" i="2"/>
  <c r="AA125" i="2" l="1"/>
  <c r="J126" i="6"/>
  <c r="I126" i="6"/>
  <c r="U125" i="2"/>
  <c r="T125" i="2"/>
  <c r="V125" i="2" l="1"/>
  <c r="E126" i="2"/>
  <c r="G126" i="2" s="1"/>
  <c r="K126" i="6"/>
  <c r="H126" i="2" l="1"/>
  <c r="K126" i="2" s="1"/>
  <c r="L126" i="2" s="1"/>
  <c r="Y126" i="2" s="1"/>
  <c r="W126" i="2"/>
  <c r="X126" i="2" s="1"/>
  <c r="J126" i="2"/>
  <c r="M126" i="2" l="1"/>
  <c r="N126" i="2" s="1"/>
  <c r="O126" i="2"/>
  <c r="P126" i="2" l="1"/>
  <c r="I126" i="2" l="1"/>
  <c r="S126" i="2" s="1"/>
  <c r="Q126" i="2"/>
  <c r="Z126" i="2" s="1"/>
  <c r="G127" i="6"/>
  <c r="H127" i="6" s="1"/>
  <c r="R126" i="2"/>
  <c r="AA126" i="2" l="1"/>
  <c r="J127" i="6"/>
  <c r="I127" i="6"/>
  <c r="U126" i="2"/>
  <c r="T126" i="2"/>
  <c r="E127" i="2" l="1"/>
  <c r="G127" i="2" s="1"/>
  <c r="V126" i="2"/>
  <c r="K127" i="6"/>
  <c r="W127" i="2" l="1"/>
  <c r="X127" i="2" s="1"/>
  <c r="H127" i="2"/>
  <c r="K127" i="2" s="1"/>
  <c r="L127" i="2" s="1"/>
  <c r="Y127" i="2" s="1"/>
  <c r="J127" i="2"/>
  <c r="M127" i="2" l="1"/>
  <c r="N127" i="2" s="1"/>
  <c r="O127" i="2" l="1"/>
  <c r="P127" i="2" l="1"/>
  <c r="I127" i="2" l="1"/>
  <c r="S127" i="2" s="1"/>
  <c r="G128" i="6"/>
  <c r="H128" i="6" s="1"/>
  <c r="Q127" i="2"/>
  <c r="Z127" i="2" s="1"/>
  <c r="R127" i="2"/>
  <c r="AA127" i="2" l="1"/>
  <c r="I128" i="6"/>
  <c r="J128" i="6"/>
  <c r="T127" i="2"/>
  <c r="U127" i="2"/>
  <c r="E128" i="2" l="1"/>
  <c r="G128" i="2" s="1"/>
  <c r="V127" i="2"/>
  <c r="K128" i="6"/>
  <c r="H128" i="2" l="1"/>
  <c r="K128" i="2" s="1"/>
  <c r="L128" i="2" s="1"/>
  <c r="Y128" i="2" s="1"/>
  <c r="W128" i="2"/>
  <c r="X128" i="2" s="1"/>
  <c r="J128" i="2"/>
  <c r="M128" i="2" l="1"/>
  <c r="N128" i="2" s="1"/>
  <c r="O128" i="2" l="1"/>
  <c r="P128" i="2" l="1"/>
  <c r="R128" i="2" s="1"/>
  <c r="AA128" i="2" l="1"/>
  <c r="I128" i="2"/>
  <c r="S128" i="2" s="1"/>
  <c r="Q128" i="2"/>
  <c r="Z128" i="2" s="1"/>
  <c r="G129" i="6"/>
  <c r="H129" i="6" s="1"/>
  <c r="J129" i="6" l="1"/>
  <c r="I129" i="6"/>
  <c r="T128" i="2"/>
  <c r="U128" i="2"/>
  <c r="E129" i="2" l="1"/>
  <c r="G129" i="2" s="1"/>
  <c r="V128" i="2"/>
  <c r="K129" i="6"/>
  <c r="W129" i="2" l="1"/>
  <c r="X129" i="2" s="1"/>
  <c r="H129" i="2"/>
  <c r="K129" i="2" s="1"/>
  <c r="L129" i="2" s="1"/>
  <c r="Y129" i="2" s="1"/>
  <c r="J129" i="2"/>
  <c r="M129" i="2" l="1"/>
  <c r="N129" i="2" s="1"/>
  <c r="O129" i="2" l="1"/>
  <c r="P129" i="2" l="1"/>
  <c r="R129" i="2" s="1"/>
  <c r="AA129" i="2" l="1"/>
  <c r="G130" i="6"/>
  <c r="H130" i="6" s="1"/>
  <c r="Q129" i="2"/>
  <c r="Z129" i="2" s="1"/>
  <c r="I129" i="2"/>
  <c r="S129" i="2" s="1"/>
  <c r="T129" i="2" l="1"/>
  <c r="U129" i="2"/>
  <c r="I130" i="6"/>
  <c r="J130" i="6"/>
  <c r="K130" i="6" l="1"/>
  <c r="V129" i="2"/>
  <c r="E130" i="2"/>
  <c r="G130" i="2" s="1"/>
  <c r="W130" i="2" l="1"/>
  <c r="X130" i="2" s="1"/>
  <c r="H130" i="2"/>
  <c r="K130" i="2" s="1"/>
  <c r="L130" i="2" s="1"/>
  <c r="Y130" i="2" s="1"/>
  <c r="J130" i="2"/>
  <c r="M130" i="2" l="1"/>
  <c r="N130" i="2" s="1"/>
  <c r="O130" i="2" l="1"/>
  <c r="P130" i="2" l="1"/>
  <c r="R130" i="2"/>
  <c r="AA130" i="2" l="1"/>
  <c r="G131" i="6"/>
  <c r="H131" i="6" s="1"/>
  <c r="I130" i="2"/>
  <c r="S130" i="2" s="1"/>
  <c r="Q130" i="2"/>
  <c r="Z130" i="2" s="1"/>
  <c r="U130" i="2" l="1"/>
  <c r="T130" i="2"/>
  <c r="J131" i="6"/>
  <c r="I131" i="6"/>
  <c r="E131" i="2" l="1"/>
  <c r="G131" i="2" s="1"/>
  <c r="V130" i="2"/>
  <c r="K131" i="6"/>
  <c r="W131" i="2" l="1"/>
  <c r="X131" i="2" s="1"/>
  <c r="H131" i="2"/>
  <c r="K131" i="2" s="1"/>
  <c r="L131" i="2" s="1"/>
  <c r="Y131" i="2" s="1"/>
  <c r="J131" i="2"/>
  <c r="M131" i="2" l="1"/>
  <c r="N131" i="2" s="1"/>
  <c r="O131" i="2" l="1"/>
  <c r="P131" i="2" l="1"/>
  <c r="R131" i="2"/>
  <c r="AA131" i="2" l="1"/>
  <c r="G132" i="6"/>
  <c r="H132" i="6" s="1"/>
  <c r="I131" i="2"/>
  <c r="S131" i="2" s="1"/>
  <c r="Q131" i="2"/>
  <c r="Z131" i="2" s="1"/>
  <c r="T131" i="2" l="1"/>
  <c r="U131" i="2"/>
  <c r="I132" i="6"/>
  <c r="J132" i="6"/>
  <c r="K132" i="6" l="1"/>
  <c r="V131" i="2"/>
  <c r="E132" i="2"/>
  <c r="G132" i="2" s="1"/>
  <c r="W132" i="2" l="1"/>
  <c r="X132" i="2" s="1"/>
  <c r="H132" i="2"/>
  <c r="K132" i="2" s="1"/>
  <c r="L132" i="2" s="1"/>
  <c r="Y132" i="2" s="1"/>
  <c r="J132" i="2"/>
  <c r="M132" i="2" l="1"/>
  <c r="N132" i="2" s="1"/>
  <c r="O132" i="2" l="1"/>
  <c r="P132" i="2" l="1"/>
  <c r="Q132" i="2" l="1"/>
  <c r="Z132" i="2" s="1"/>
  <c r="G133" i="6"/>
  <c r="H133" i="6" s="1"/>
  <c r="I132" i="2"/>
  <c r="S132" i="2" s="1"/>
  <c r="R132" i="2"/>
  <c r="AA132" i="2" l="1"/>
  <c r="J133" i="6"/>
  <c r="I133" i="6"/>
  <c r="U132" i="2"/>
  <c r="T132" i="2"/>
  <c r="E133" i="2" l="1"/>
  <c r="G133" i="2" s="1"/>
  <c r="V132" i="2"/>
  <c r="K133" i="6"/>
  <c r="H133" i="2" l="1"/>
  <c r="K133" i="2" s="1"/>
  <c r="L133" i="2" s="1"/>
  <c r="Y133" i="2" s="1"/>
  <c r="W133" i="2"/>
  <c r="X133" i="2" s="1"/>
  <c r="J133" i="2"/>
  <c r="M133" i="2" l="1"/>
  <c r="N133" i="2" s="1"/>
  <c r="O133" i="2" l="1"/>
  <c r="P133" i="2" l="1"/>
  <c r="Q133" i="2" l="1"/>
  <c r="Z133" i="2" s="1"/>
  <c r="I133" i="2"/>
  <c r="S133" i="2" s="1"/>
  <c r="G134" i="6"/>
  <c r="H134" i="6" s="1"/>
  <c r="R133" i="2"/>
  <c r="I134" i="6" l="1"/>
  <c r="J134" i="6"/>
  <c r="T133" i="2"/>
  <c r="U133" i="2"/>
  <c r="AA133" i="2"/>
  <c r="V133" i="2" l="1"/>
  <c r="E134" i="2"/>
  <c r="G134" i="2" s="1"/>
  <c r="K134" i="6"/>
  <c r="H134" i="2" l="1"/>
  <c r="K134" i="2" s="1"/>
  <c r="L134" i="2" s="1"/>
  <c r="Y134" i="2" s="1"/>
  <c r="W134" i="2"/>
  <c r="X134" i="2" s="1"/>
  <c r="J134" i="2"/>
  <c r="M134" i="2" l="1"/>
  <c r="N134" i="2" s="1"/>
  <c r="O134" i="2" l="1"/>
  <c r="P134" i="2" l="1"/>
  <c r="Q134" i="2" l="1"/>
  <c r="Z134" i="2" s="1"/>
  <c r="I134" i="2"/>
  <c r="S134" i="2" s="1"/>
  <c r="G135" i="6"/>
  <c r="H135" i="6" s="1"/>
  <c r="R134" i="2"/>
  <c r="AA134" i="2" l="1"/>
  <c r="U134" i="2"/>
  <c r="T134" i="2"/>
  <c r="J135" i="6"/>
  <c r="I135" i="6"/>
  <c r="K135" i="6" l="1"/>
  <c r="E135" i="2"/>
  <c r="G135" i="2" s="1"/>
  <c r="V134" i="2"/>
  <c r="W135" i="2" l="1"/>
  <c r="X135" i="2" s="1"/>
  <c r="H135" i="2"/>
  <c r="J135" i="2"/>
  <c r="U8" i="1" l="1"/>
  <c r="K135" i="2"/>
  <c r="L135" i="2" s="1"/>
  <c r="Y135" i="2" s="1"/>
  <c r="M135" i="2"/>
  <c r="N135" i="2" s="1"/>
  <c r="O135" i="2" l="1"/>
  <c r="P135" i="2" l="1"/>
  <c r="R135" i="2" s="1"/>
  <c r="AA135" i="2" l="1"/>
  <c r="I135" i="2"/>
  <c r="S135" i="2" s="1"/>
  <c r="Q135" i="2"/>
  <c r="Z135" i="2" s="1"/>
  <c r="G136" i="6"/>
  <c r="H136" i="6" s="1"/>
  <c r="I136" i="6" l="1"/>
  <c r="J136" i="6"/>
  <c r="T135" i="2"/>
  <c r="U135" i="2"/>
  <c r="V135" i="2" l="1"/>
  <c r="K136" i="6"/>
  <c r="E136" i="2"/>
  <c r="G136" i="2" s="1"/>
  <c r="W136" i="2" l="1"/>
  <c r="X136" i="2" s="1"/>
  <c r="H136" i="2"/>
  <c r="K136" i="2" s="1"/>
  <c r="L136" i="2" s="1"/>
  <c r="Y136" i="2" s="1"/>
  <c r="J136" i="2"/>
  <c r="M136" i="2" l="1"/>
  <c r="N136" i="2" s="1"/>
  <c r="O136" i="2" l="1"/>
  <c r="P136" i="2" l="1"/>
  <c r="R136" i="2"/>
  <c r="AA136" i="2" l="1"/>
  <c r="G137" i="6"/>
  <c r="H137" i="6" s="1"/>
  <c r="I136" i="2"/>
  <c r="S136" i="2" s="1"/>
  <c r="Q136" i="2"/>
  <c r="Z136" i="2" s="1"/>
  <c r="T136" i="2" l="1"/>
  <c r="U136" i="2"/>
  <c r="J137" i="6"/>
  <c r="I137" i="6"/>
  <c r="K137" i="6" l="1"/>
  <c r="V136" i="2"/>
  <c r="E137" i="2"/>
  <c r="G137" i="2" s="1"/>
  <c r="H137" i="2" l="1"/>
  <c r="K137" i="2" s="1"/>
  <c r="L137" i="2" s="1"/>
  <c r="Y137" i="2" s="1"/>
  <c r="W137" i="2"/>
  <c r="X137" i="2" s="1"/>
  <c r="J137" i="2"/>
  <c r="M137" i="2" l="1"/>
  <c r="N137" i="2" s="1"/>
  <c r="O137" i="2" l="1"/>
  <c r="P137" i="2" l="1"/>
  <c r="I137" i="2" l="1"/>
  <c r="S137" i="2" s="1"/>
  <c r="G138" i="6"/>
  <c r="H138" i="6" s="1"/>
  <c r="Q137" i="2"/>
  <c r="Z137" i="2" s="1"/>
  <c r="R137" i="2"/>
  <c r="I138" i="6" l="1"/>
  <c r="J138" i="6"/>
  <c r="AA137" i="2"/>
  <c r="T137" i="2"/>
  <c r="U137" i="2"/>
  <c r="V137" i="2" l="1"/>
  <c r="K138" i="6"/>
  <c r="E138" i="2"/>
  <c r="G138" i="2" s="1"/>
  <c r="W138" i="2" l="1"/>
  <c r="X138" i="2" s="1"/>
  <c r="H138" i="2"/>
  <c r="K138" i="2" s="1"/>
  <c r="L138" i="2" s="1"/>
  <c r="Y138" i="2" s="1"/>
  <c r="J138" i="2"/>
  <c r="M138" i="2" l="1"/>
  <c r="N138" i="2" s="1"/>
  <c r="O138" i="2" l="1"/>
  <c r="P138" i="2" l="1"/>
  <c r="Q138" i="2" l="1"/>
  <c r="Z138" i="2" s="1"/>
  <c r="G139" i="6"/>
  <c r="H139" i="6" s="1"/>
  <c r="I138" i="2"/>
  <c r="S138" i="2" s="1"/>
  <c r="R138" i="2"/>
  <c r="J139" i="6" l="1"/>
  <c r="I139" i="6"/>
  <c r="AA138" i="2"/>
  <c r="T138" i="2"/>
  <c r="U138" i="2"/>
  <c r="E139" i="2" l="1"/>
  <c r="G139" i="2" s="1"/>
  <c r="V138" i="2"/>
  <c r="K139" i="6"/>
  <c r="H139" i="2" l="1"/>
  <c r="K139" i="2" s="1"/>
  <c r="L139" i="2" s="1"/>
  <c r="Y139" i="2" s="1"/>
  <c r="W139" i="2"/>
  <c r="X139" i="2" s="1"/>
  <c r="J139" i="2"/>
  <c r="M139" i="2" l="1"/>
  <c r="N139" i="2" s="1"/>
  <c r="O139" i="2" l="1"/>
  <c r="P139" i="2" l="1"/>
  <c r="G140" i="6" l="1"/>
  <c r="H140" i="6" s="1"/>
  <c r="I139" i="2"/>
  <c r="S139" i="2" s="1"/>
  <c r="Q139" i="2"/>
  <c r="Z139" i="2" s="1"/>
  <c r="R139" i="2"/>
  <c r="T139" i="2" l="1"/>
  <c r="U139" i="2"/>
  <c r="AA139" i="2"/>
  <c r="I140" i="6"/>
  <c r="J140" i="6"/>
  <c r="K140" i="6" l="1"/>
  <c r="E140" i="2"/>
  <c r="G140" i="2" s="1"/>
  <c r="V139" i="2"/>
  <c r="W140" i="2" l="1"/>
  <c r="X140" i="2" s="1"/>
  <c r="H140" i="2"/>
  <c r="K140" i="2" s="1"/>
  <c r="L140" i="2" s="1"/>
  <c r="Y140" i="2" s="1"/>
  <c r="J140" i="2"/>
  <c r="M140" i="2" l="1"/>
  <c r="N140" i="2" s="1"/>
  <c r="O140" i="2" l="1"/>
  <c r="P140" i="2" l="1"/>
  <c r="R140" i="2" s="1"/>
  <c r="AA140" i="2" l="1"/>
  <c r="G141" i="6"/>
  <c r="H141" i="6" s="1"/>
  <c r="I140" i="2"/>
  <c r="S140" i="2" s="1"/>
  <c r="Q140" i="2"/>
  <c r="Z140" i="2" s="1"/>
  <c r="T140" i="2" l="1"/>
  <c r="U140" i="2"/>
  <c r="J141" i="6"/>
  <c r="I141" i="6"/>
  <c r="V140" i="2" l="1"/>
  <c r="E141" i="2"/>
  <c r="G141" i="2" s="1"/>
  <c r="K141" i="6"/>
  <c r="H141" i="2" l="1"/>
  <c r="K141" i="2" s="1"/>
  <c r="L141" i="2" s="1"/>
  <c r="Y141" i="2" s="1"/>
  <c r="W141" i="2"/>
  <c r="X141" i="2" s="1"/>
  <c r="J141" i="2"/>
  <c r="M141" i="2" l="1"/>
  <c r="N141" i="2" s="1"/>
  <c r="O141" i="2" l="1"/>
  <c r="P141" i="2" l="1"/>
  <c r="G142" i="6" l="1"/>
  <c r="H142" i="6" s="1"/>
  <c r="I141" i="2"/>
  <c r="S141" i="2" s="1"/>
  <c r="Q141" i="2"/>
  <c r="Z141" i="2" s="1"/>
  <c r="R141" i="2"/>
  <c r="U141" i="2" l="1"/>
  <c r="T141" i="2"/>
  <c r="AA141" i="2"/>
  <c r="I142" i="6"/>
  <c r="J142" i="6"/>
  <c r="K142" i="6" l="1"/>
  <c r="V141" i="2"/>
  <c r="E142" i="2"/>
  <c r="G142" i="2" s="1"/>
  <c r="W142" i="2" l="1"/>
  <c r="X142" i="2" s="1"/>
  <c r="H142" i="2"/>
  <c r="K142" i="2" s="1"/>
  <c r="L142" i="2" s="1"/>
  <c r="Y142" i="2" s="1"/>
  <c r="J142" i="2"/>
  <c r="M142" i="2" l="1"/>
  <c r="N142" i="2" s="1"/>
  <c r="O142" i="2" l="1"/>
  <c r="P142" i="2" l="1"/>
  <c r="R142" i="2"/>
  <c r="AA142" i="2" l="1"/>
  <c r="G143" i="6"/>
  <c r="H143" i="6" s="1"/>
  <c r="Q142" i="2"/>
  <c r="Z142" i="2" s="1"/>
  <c r="I142" i="2"/>
  <c r="S142" i="2" s="1"/>
  <c r="U142" i="2" l="1"/>
  <c r="T142" i="2"/>
  <c r="J143" i="6"/>
  <c r="I143" i="6"/>
  <c r="K143" i="6" l="1"/>
  <c r="E143" i="2"/>
  <c r="G143" i="2" s="1"/>
  <c r="V142" i="2"/>
  <c r="W143" i="2" l="1"/>
  <c r="X143" i="2" s="1"/>
  <c r="H143" i="2"/>
  <c r="K143" i="2" s="1"/>
  <c r="L143" i="2" s="1"/>
  <c r="Y143" i="2" s="1"/>
  <c r="J143" i="2"/>
  <c r="M143" i="2" l="1"/>
  <c r="N143" i="2" s="1"/>
  <c r="O143" i="2" l="1"/>
  <c r="P143" i="2" l="1"/>
  <c r="Q143" i="2" l="1"/>
  <c r="Z143" i="2" s="1"/>
  <c r="G144" i="6"/>
  <c r="H144" i="6" s="1"/>
  <c r="I143" i="2"/>
  <c r="S143" i="2" s="1"/>
  <c r="R143" i="2"/>
  <c r="AA143" i="2" l="1"/>
  <c r="J144" i="6"/>
  <c r="I144" i="6"/>
  <c r="T143" i="2"/>
  <c r="U143" i="2"/>
  <c r="E144" i="2" l="1"/>
  <c r="G144" i="2" s="1"/>
  <c r="V143" i="2"/>
  <c r="K144" i="6"/>
  <c r="H144" i="2" l="1"/>
  <c r="K144" i="2" s="1"/>
  <c r="L144" i="2" s="1"/>
  <c r="Y144" i="2" s="1"/>
  <c r="W144" i="2"/>
  <c r="X144" i="2" s="1"/>
  <c r="J144" i="2"/>
  <c r="M144" i="2" l="1"/>
  <c r="N144" i="2" s="1"/>
  <c r="O144" i="2" l="1"/>
  <c r="P144" i="2" l="1"/>
  <c r="G145" i="6" l="1"/>
  <c r="H145" i="6" s="1"/>
  <c r="Q144" i="2"/>
  <c r="Z144" i="2" s="1"/>
  <c r="I144" i="2"/>
  <c r="S144" i="2" s="1"/>
  <c r="R144" i="2"/>
  <c r="AA144" i="2" l="1"/>
  <c r="T144" i="2"/>
  <c r="U144" i="2"/>
  <c r="I145" i="6"/>
  <c r="J145" i="6"/>
  <c r="K145" i="6" l="1"/>
  <c r="V144" i="2"/>
  <c r="E145" i="2"/>
  <c r="G145" i="2" s="1"/>
  <c r="H145" i="2" l="1"/>
  <c r="K145" i="2" s="1"/>
  <c r="L145" i="2" s="1"/>
  <c r="Y145" i="2" s="1"/>
  <c r="W145" i="2"/>
  <c r="X145" i="2" s="1"/>
  <c r="J145" i="2"/>
  <c r="M145" i="2" l="1"/>
  <c r="N145" i="2" s="1"/>
  <c r="O145" i="2" l="1"/>
  <c r="P145" i="2" l="1"/>
  <c r="G146" i="6" l="1"/>
  <c r="H146" i="6" s="1"/>
  <c r="Q145" i="2"/>
  <c r="Z145" i="2" s="1"/>
  <c r="I145" i="2"/>
  <c r="S145" i="2" s="1"/>
  <c r="R145" i="2"/>
  <c r="AA145" i="2" l="1"/>
  <c r="U145" i="2"/>
  <c r="T145" i="2"/>
  <c r="J146" i="6"/>
  <c r="I146" i="6"/>
  <c r="K146" i="6" l="1"/>
  <c r="E146" i="2"/>
  <c r="G146" i="2" s="1"/>
  <c r="V145" i="2"/>
  <c r="H146" i="2" l="1"/>
  <c r="K146" i="2" s="1"/>
  <c r="L146" i="2" s="1"/>
  <c r="Y146" i="2" s="1"/>
  <c r="W146" i="2"/>
  <c r="X146" i="2" s="1"/>
  <c r="J146" i="2"/>
  <c r="M146" i="2" l="1"/>
  <c r="N146" i="2" s="1"/>
  <c r="O146" i="2"/>
  <c r="P146" i="2" l="1"/>
  <c r="R146" i="2"/>
  <c r="AA146" i="2" l="1"/>
  <c r="I146" i="2"/>
  <c r="S146" i="2" s="1"/>
  <c r="Q146" i="2"/>
  <c r="Z146" i="2" s="1"/>
  <c r="G147" i="6"/>
  <c r="H147" i="6" s="1"/>
  <c r="J147" i="6" l="1"/>
  <c r="I147" i="6"/>
  <c r="T146" i="2"/>
  <c r="U146" i="2"/>
  <c r="V146" i="2" l="1"/>
  <c r="E147" i="2"/>
  <c r="G147" i="2" s="1"/>
  <c r="K147" i="6"/>
  <c r="H147" i="2" l="1"/>
  <c r="K147" i="2" s="1"/>
  <c r="L147" i="2" s="1"/>
  <c r="Y147" i="2" s="1"/>
  <c r="W147" i="2"/>
  <c r="X147" i="2" s="1"/>
  <c r="J147" i="2"/>
  <c r="M147" i="2" l="1"/>
  <c r="N147" i="2" s="1"/>
  <c r="O147" i="2"/>
  <c r="P147" i="2" l="1"/>
  <c r="R147" i="2"/>
  <c r="AA147" i="2" l="1"/>
  <c r="I147" i="2"/>
  <c r="S147" i="2" s="1"/>
  <c r="G148" i="6"/>
  <c r="H148" i="6" s="1"/>
  <c r="Q147" i="2"/>
  <c r="Z147" i="2" s="1"/>
  <c r="T147" i="2" l="1"/>
  <c r="U147" i="2"/>
  <c r="I148" i="6"/>
  <c r="J148" i="6"/>
  <c r="V147" i="2" l="1"/>
  <c r="E148" i="2"/>
  <c r="G148" i="2" s="1"/>
  <c r="K148" i="6"/>
  <c r="W148" i="2" l="1"/>
  <c r="X148" i="2" s="1"/>
  <c r="H148" i="2"/>
  <c r="K148" i="2" s="1"/>
  <c r="L148" i="2" s="1"/>
  <c r="Y148" i="2" s="1"/>
  <c r="J148" i="2"/>
  <c r="M148" i="2" l="1"/>
  <c r="N148" i="2" s="1"/>
  <c r="O148" i="2" l="1"/>
  <c r="P148" i="2" l="1"/>
  <c r="R148" i="2"/>
  <c r="AA148" i="2" l="1"/>
  <c r="G149" i="6"/>
  <c r="H149" i="6" s="1"/>
  <c r="I148" i="2"/>
  <c r="S148" i="2" s="1"/>
  <c r="Q148" i="2"/>
  <c r="Z148" i="2" s="1"/>
  <c r="T148" i="2" l="1"/>
  <c r="U148" i="2"/>
  <c r="I149" i="6"/>
  <c r="J149" i="6"/>
  <c r="V148" i="2" l="1"/>
  <c r="E149" i="2"/>
  <c r="G149" i="2" s="1"/>
  <c r="K149" i="6"/>
  <c r="W149" i="2" l="1"/>
  <c r="X149" i="2" s="1"/>
  <c r="H149" i="2"/>
  <c r="K149" i="2" s="1"/>
  <c r="L149" i="2" s="1"/>
  <c r="Y149" i="2" s="1"/>
  <c r="J149" i="2"/>
  <c r="M149" i="2" l="1"/>
  <c r="N149" i="2" s="1"/>
  <c r="O149" i="2" l="1"/>
  <c r="P149" i="2" l="1"/>
  <c r="R149" i="2"/>
  <c r="AA149" i="2" l="1"/>
  <c r="Q149" i="2"/>
  <c r="Z149" i="2" s="1"/>
  <c r="G150" i="6"/>
  <c r="H150" i="6" s="1"/>
  <c r="I149" i="2"/>
  <c r="S149" i="2" s="1"/>
  <c r="I150" i="6" l="1"/>
  <c r="J150" i="6"/>
  <c r="U149" i="2"/>
  <c r="T149" i="2"/>
  <c r="V149" i="2" l="1"/>
  <c r="K150" i="6"/>
  <c r="E150" i="2"/>
  <c r="G150" i="2" s="1"/>
  <c r="W150" i="2" l="1"/>
  <c r="X150" i="2" s="1"/>
  <c r="H150" i="2"/>
  <c r="K150" i="2" s="1"/>
  <c r="L150" i="2" s="1"/>
  <c r="Y150" i="2" s="1"/>
  <c r="J150" i="2"/>
  <c r="M150" i="2" l="1"/>
  <c r="N150" i="2" s="1"/>
  <c r="O150" i="2" l="1"/>
  <c r="P150" i="2" l="1"/>
  <c r="I150" i="2" l="1"/>
  <c r="S150" i="2" s="1"/>
  <c r="Q150" i="2"/>
  <c r="Z150" i="2" s="1"/>
  <c r="G151" i="6"/>
  <c r="H151" i="6" s="1"/>
  <c r="R150" i="2"/>
  <c r="AA150" i="2" l="1"/>
  <c r="J151" i="6"/>
  <c r="I151" i="6"/>
  <c r="U150" i="2"/>
  <c r="T150" i="2"/>
  <c r="V150" i="2" l="1"/>
  <c r="E151" i="2"/>
  <c r="G151" i="2" s="1"/>
  <c r="K151" i="6"/>
  <c r="H151" i="2" l="1"/>
  <c r="K151" i="2" s="1"/>
  <c r="L151" i="2" s="1"/>
  <c r="Y151" i="2" s="1"/>
  <c r="W151" i="2"/>
  <c r="X151" i="2" s="1"/>
  <c r="J151" i="2"/>
  <c r="M151" i="2" l="1"/>
  <c r="N151" i="2" s="1"/>
  <c r="O151" i="2" l="1"/>
  <c r="P151" i="2" l="1"/>
  <c r="R151" i="2"/>
  <c r="AA151" i="2" l="1"/>
  <c r="I151" i="2"/>
  <c r="S151" i="2" s="1"/>
  <c r="G152" i="6"/>
  <c r="H152" i="6" s="1"/>
  <c r="Q151" i="2"/>
  <c r="Z151" i="2" s="1"/>
  <c r="J152" i="6" l="1"/>
  <c r="I152" i="6"/>
  <c r="U151" i="2"/>
  <c r="T151" i="2"/>
  <c r="V151" i="2" l="1"/>
  <c r="E152" i="2"/>
  <c r="G152" i="2" s="1"/>
  <c r="K152" i="6"/>
  <c r="H152" i="2" l="1"/>
  <c r="K152" i="2" s="1"/>
  <c r="L152" i="2" s="1"/>
  <c r="Y152" i="2" s="1"/>
  <c r="W152" i="2"/>
  <c r="X152" i="2" s="1"/>
  <c r="J152" i="2"/>
  <c r="M152" i="2" l="1"/>
  <c r="N152" i="2" s="1"/>
  <c r="O152" i="2" l="1"/>
  <c r="P152" i="2" l="1"/>
  <c r="R152" i="2"/>
  <c r="AA152" i="2" l="1"/>
  <c r="Q152" i="2"/>
  <c r="Z152" i="2" s="1"/>
  <c r="G153" i="6"/>
  <c r="H153" i="6" s="1"/>
  <c r="I152" i="2"/>
  <c r="S152" i="2" s="1"/>
  <c r="U152" i="2" l="1"/>
  <c r="T152" i="2"/>
  <c r="J153" i="6"/>
  <c r="I153" i="6"/>
  <c r="K153" i="6" l="1"/>
  <c r="E153" i="2"/>
  <c r="G153" i="2" s="1"/>
  <c r="V152" i="2"/>
  <c r="H153" i="2" l="1"/>
  <c r="K153" i="2" s="1"/>
  <c r="L153" i="2" s="1"/>
  <c r="Y153" i="2" s="1"/>
  <c r="W153" i="2"/>
  <c r="X153" i="2" s="1"/>
  <c r="J153" i="2"/>
  <c r="M153" i="2" l="1"/>
  <c r="N153" i="2" s="1"/>
  <c r="O153" i="2"/>
  <c r="P153" i="2" l="1"/>
  <c r="R153" i="2"/>
  <c r="AA153" i="2" l="1"/>
  <c r="I153" i="2"/>
  <c r="S153" i="2" s="1"/>
  <c r="G154" i="6"/>
  <c r="H154" i="6" s="1"/>
  <c r="Q153" i="2"/>
  <c r="Z153" i="2" s="1"/>
  <c r="I154" i="6" l="1"/>
  <c r="J154" i="6"/>
  <c r="T153" i="2"/>
  <c r="U153" i="2"/>
  <c r="E154" i="2" l="1"/>
  <c r="G154" i="2" s="1"/>
  <c r="V153" i="2"/>
  <c r="K154" i="6"/>
  <c r="H154" i="2" l="1"/>
  <c r="K154" i="2" s="1"/>
  <c r="L154" i="2" s="1"/>
  <c r="Y154" i="2" s="1"/>
  <c r="W154" i="2"/>
  <c r="X154" i="2" s="1"/>
  <c r="J154" i="2"/>
  <c r="M154" i="2" l="1"/>
  <c r="N154" i="2" s="1"/>
  <c r="O154" i="2"/>
  <c r="P154" i="2" l="1"/>
  <c r="G155" i="6" l="1"/>
  <c r="H155" i="6" s="1"/>
  <c r="I154" i="2"/>
  <c r="S154" i="2" s="1"/>
  <c r="Q154" i="2"/>
  <c r="Z154" i="2" s="1"/>
  <c r="R154" i="2"/>
  <c r="U154" i="2" l="1"/>
  <c r="T154" i="2"/>
  <c r="AA154" i="2"/>
  <c r="I155" i="6"/>
  <c r="J155" i="6"/>
  <c r="K155" i="6" l="1"/>
  <c r="V154" i="2"/>
  <c r="E155" i="2"/>
  <c r="G155" i="2" s="1"/>
  <c r="H155" i="2" l="1"/>
  <c r="K155" i="2" s="1"/>
  <c r="L155" i="2" s="1"/>
  <c r="Y155" i="2" s="1"/>
  <c r="W155" i="2"/>
  <c r="X155" i="2" s="1"/>
  <c r="J155" i="2"/>
  <c r="M155" i="2" l="1"/>
  <c r="N155" i="2" s="1"/>
  <c r="O155" i="2" l="1"/>
  <c r="P155" i="2" l="1"/>
  <c r="G156" i="6" l="1"/>
  <c r="H156" i="6" s="1"/>
  <c r="Q155" i="2"/>
  <c r="Z155" i="2" s="1"/>
  <c r="I155" i="2"/>
  <c r="S155" i="2" s="1"/>
  <c r="R155" i="2"/>
  <c r="U155" i="2" l="1"/>
  <c r="T155" i="2"/>
  <c r="AA155" i="2"/>
  <c r="J156" i="6"/>
  <c r="I156" i="6"/>
  <c r="E156" i="2" l="1"/>
  <c r="G156" i="2" s="1"/>
  <c r="K156" i="6"/>
  <c r="V155" i="2"/>
  <c r="H156" i="2" l="1"/>
  <c r="K156" i="2" s="1"/>
  <c r="L156" i="2" s="1"/>
  <c r="Y156" i="2" s="1"/>
  <c r="W156" i="2"/>
  <c r="X156" i="2" s="1"/>
  <c r="J156" i="2"/>
  <c r="M156" i="2" l="1"/>
  <c r="N156" i="2" s="1"/>
  <c r="O156" i="2"/>
  <c r="P156" i="2" l="1"/>
  <c r="R156" i="2"/>
  <c r="AA156" i="2" l="1"/>
  <c r="G157" i="6"/>
  <c r="H157" i="6" s="1"/>
  <c r="Q156" i="2"/>
  <c r="Z156" i="2" s="1"/>
  <c r="I156" i="2"/>
  <c r="S156" i="2" s="1"/>
  <c r="T156" i="2" l="1"/>
  <c r="U156" i="2"/>
  <c r="I157" i="6"/>
  <c r="J157" i="6"/>
  <c r="K157" i="6" l="1"/>
  <c r="E157" i="2"/>
  <c r="G157" i="2" s="1"/>
  <c r="V156" i="2"/>
  <c r="W157" i="2" l="1"/>
  <c r="X157" i="2" s="1"/>
  <c r="H157" i="2"/>
  <c r="K157" i="2" s="1"/>
  <c r="L157" i="2" s="1"/>
  <c r="Y157" i="2" s="1"/>
  <c r="J157" i="2"/>
  <c r="M157" i="2" l="1"/>
  <c r="N157" i="2" s="1"/>
  <c r="O157" i="2" l="1"/>
  <c r="P157" i="2" l="1"/>
  <c r="G158" i="6" l="1"/>
  <c r="H158" i="6" s="1"/>
  <c r="I157" i="2"/>
  <c r="S157" i="2" s="1"/>
  <c r="Q157" i="2"/>
  <c r="Z157" i="2" s="1"/>
  <c r="R157" i="2"/>
  <c r="AA157" i="2" l="1"/>
  <c r="T157" i="2"/>
  <c r="U157" i="2"/>
  <c r="I158" i="6"/>
  <c r="J158" i="6"/>
  <c r="V157" i="2" l="1"/>
  <c r="E158" i="2"/>
  <c r="G158" i="2" s="1"/>
  <c r="K158" i="6"/>
  <c r="W158" i="2" l="1"/>
  <c r="X158" i="2" s="1"/>
  <c r="H158" i="2"/>
  <c r="K158" i="2" s="1"/>
  <c r="L158" i="2" s="1"/>
  <c r="Y158" i="2" s="1"/>
  <c r="J158" i="2"/>
  <c r="M158" i="2" l="1"/>
  <c r="N158" i="2" s="1"/>
  <c r="O158" i="2"/>
  <c r="P158" i="2" l="1"/>
  <c r="R158" i="2"/>
  <c r="AA158" i="2" l="1"/>
  <c r="Q158" i="2"/>
  <c r="Z158" i="2" s="1"/>
  <c r="G159" i="6"/>
  <c r="H159" i="6" s="1"/>
  <c r="I158" i="2"/>
  <c r="S158" i="2" s="1"/>
  <c r="U158" i="2" l="1"/>
  <c r="T158" i="2"/>
  <c r="I159" i="6"/>
  <c r="J159" i="6"/>
  <c r="E159" i="2" l="1"/>
  <c r="G159" i="2" s="1"/>
  <c r="K159" i="6"/>
  <c r="V158" i="2"/>
  <c r="H159" i="2" l="1"/>
  <c r="K159" i="2" s="1"/>
  <c r="L159" i="2" s="1"/>
  <c r="Y159" i="2" s="1"/>
  <c r="W159" i="2"/>
  <c r="X159" i="2" s="1"/>
  <c r="J159" i="2"/>
  <c r="M159" i="2" l="1"/>
  <c r="N159" i="2" s="1"/>
  <c r="O159" i="2" l="1"/>
  <c r="P159" i="2" l="1"/>
  <c r="R159" i="2"/>
  <c r="AA159" i="2" l="1"/>
  <c r="G160" i="6"/>
  <c r="H160" i="6" s="1"/>
  <c r="I159" i="2"/>
  <c r="S159" i="2" s="1"/>
  <c r="Q159" i="2"/>
  <c r="Z159" i="2" s="1"/>
  <c r="T159" i="2" l="1"/>
  <c r="U159" i="2"/>
  <c r="I160" i="6"/>
  <c r="J160" i="6"/>
  <c r="V159" i="2" l="1"/>
  <c r="E160" i="2"/>
  <c r="G160" i="2" s="1"/>
  <c r="K160" i="6"/>
  <c r="W160" i="2" l="1"/>
  <c r="X160" i="2" s="1"/>
  <c r="H160" i="2"/>
  <c r="K160" i="2" s="1"/>
  <c r="L160" i="2" s="1"/>
  <c r="Y160" i="2" s="1"/>
  <c r="J160" i="2"/>
  <c r="M160" i="2" l="1"/>
  <c r="N160" i="2" s="1"/>
  <c r="O160" i="2" l="1"/>
  <c r="P160" i="2" l="1"/>
  <c r="G161" i="6" l="1"/>
  <c r="H161" i="6" s="1"/>
  <c r="Q160" i="2"/>
  <c r="Z160" i="2" s="1"/>
  <c r="I160" i="2"/>
  <c r="S160" i="2" s="1"/>
  <c r="R160" i="2"/>
  <c r="U160" i="2" l="1"/>
  <c r="T160" i="2"/>
  <c r="AA160" i="2"/>
  <c r="I161" i="6"/>
  <c r="J161" i="6"/>
  <c r="K161" i="6" l="1"/>
  <c r="E161" i="2"/>
  <c r="G161" i="2" s="1"/>
  <c r="V160" i="2"/>
  <c r="H161" i="2" l="1"/>
  <c r="K161" i="2" s="1"/>
  <c r="L161" i="2" s="1"/>
  <c r="Y161" i="2" s="1"/>
  <c r="W161" i="2"/>
  <c r="X161" i="2" s="1"/>
  <c r="J161" i="2"/>
  <c r="M161" i="2" l="1"/>
  <c r="N161" i="2" s="1"/>
  <c r="O161" i="2" l="1"/>
  <c r="P161" i="2" l="1"/>
  <c r="R161" i="2"/>
  <c r="AA161" i="2" l="1"/>
  <c r="I161" i="2"/>
  <c r="S161" i="2" s="1"/>
  <c r="Q161" i="2"/>
  <c r="Z161" i="2" s="1"/>
  <c r="G162" i="6"/>
  <c r="H162" i="6" s="1"/>
  <c r="I162" i="6" l="1"/>
  <c r="J162" i="6"/>
  <c r="T161" i="2"/>
  <c r="U161" i="2"/>
  <c r="E162" i="2" l="1"/>
  <c r="G162" i="2" s="1"/>
  <c r="V161" i="2"/>
  <c r="K162" i="6"/>
  <c r="H162" i="2" l="1"/>
  <c r="K162" i="2" s="1"/>
  <c r="L162" i="2" s="1"/>
  <c r="Y162" i="2" s="1"/>
  <c r="W162" i="2"/>
  <c r="X162" i="2" s="1"/>
  <c r="J162" i="2"/>
  <c r="M162" i="2" l="1"/>
  <c r="N162" i="2" s="1"/>
  <c r="O162" i="2"/>
  <c r="P162" i="2" l="1"/>
  <c r="I162" i="2" l="1"/>
  <c r="S162" i="2" s="1"/>
  <c r="G163" i="6"/>
  <c r="H163" i="6" s="1"/>
  <c r="Q162" i="2"/>
  <c r="Z162" i="2" s="1"/>
  <c r="R162" i="2"/>
  <c r="I163" i="6" l="1"/>
  <c r="J163" i="6"/>
  <c r="AA162" i="2"/>
  <c r="T162" i="2"/>
  <c r="U162" i="2"/>
  <c r="V162" i="2" l="1"/>
  <c r="E163" i="2"/>
  <c r="G163" i="2" s="1"/>
  <c r="K163" i="6"/>
  <c r="W163" i="2" l="1"/>
  <c r="X163" i="2" s="1"/>
  <c r="H163" i="2"/>
  <c r="K163" i="2" s="1"/>
  <c r="L163" i="2" s="1"/>
  <c r="Y163" i="2" s="1"/>
  <c r="J163" i="2"/>
  <c r="M163" i="2" l="1"/>
  <c r="N163" i="2" s="1"/>
  <c r="O163" i="2" l="1"/>
  <c r="P163" i="2" l="1"/>
  <c r="R163" i="2" s="1"/>
  <c r="AA163" i="2" l="1"/>
  <c r="G164" i="6"/>
  <c r="H164" i="6" s="1"/>
  <c r="Q163" i="2"/>
  <c r="Z163" i="2" s="1"/>
  <c r="I163" i="2"/>
  <c r="S163" i="2" s="1"/>
  <c r="U163" i="2" l="1"/>
  <c r="T163" i="2"/>
  <c r="I164" i="6"/>
  <c r="J164" i="6"/>
  <c r="K164" i="6" l="1"/>
  <c r="E164" i="2"/>
  <c r="G164" i="2" s="1"/>
  <c r="V163" i="2"/>
  <c r="H164" i="2" l="1"/>
  <c r="K164" i="2" s="1"/>
  <c r="L164" i="2" s="1"/>
  <c r="Y164" i="2" s="1"/>
  <c r="W164" i="2"/>
  <c r="X164" i="2" s="1"/>
  <c r="J164" i="2"/>
  <c r="M164" i="2" l="1"/>
  <c r="N164" i="2" s="1"/>
  <c r="O164" i="2"/>
  <c r="P164" i="2" l="1"/>
  <c r="R164" i="2"/>
  <c r="AA164" i="2" l="1"/>
  <c r="I164" i="2"/>
  <c r="S164" i="2" s="1"/>
  <c r="Q164" i="2"/>
  <c r="Z164" i="2" s="1"/>
  <c r="G165" i="6"/>
  <c r="H165" i="6" s="1"/>
  <c r="U164" i="2" l="1"/>
  <c r="T164" i="2"/>
  <c r="J165" i="6"/>
  <c r="I165" i="6"/>
  <c r="E165" i="2" l="1"/>
  <c r="G165" i="2" s="1"/>
  <c r="V164" i="2"/>
  <c r="K165" i="6"/>
  <c r="W165" i="2" l="1"/>
  <c r="X165" i="2" s="1"/>
  <c r="H165" i="2"/>
  <c r="K165" i="2" s="1"/>
  <c r="L165" i="2" s="1"/>
  <c r="Y165" i="2" s="1"/>
  <c r="J165" i="2"/>
  <c r="M165" i="2" l="1"/>
  <c r="N165" i="2" s="1"/>
  <c r="O165" i="2" l="1"/>
  <c r="P165" i="2" l="1"/>
  <c r="R165" i="2"/>
  <c r="AA165" i="2" l="1"/>
  <c r="I165" i="2"/>
  <c r="S165" i="2" s="1"/>
  <c r="G166" i="6"/>
  <c r="H166" i="6" s="1"/>
  <c r="Q165" i="2"/>
  <c r="Z165" i="2" s="1"/>
  <c r="T165" i="2" l="1"/>
  <c r="U165" i="2"/>
  <c r="I166" i="6"/>
  <c r="J166" i="6"/>
  <c r="K166" i="6" l="1"/>
  <c r="V165" i="2"/>
  <c r="E166" i="2"/>
  <c r="G166" i="2" s="1"/>
  <c r="H166" i="2" l="1"/>
  <c r="W166" i="2"/>
  <c r="X166" i="2" s="1"/>
  <c r="J166" i="2"/>
  <c r="M166" i="2" l="1"/>
  <c r="N166" i="2" s="1"/>
  <c r="K166" i="2"/>
  <c r="L166" i="2" s="1"/>
  <c r="Y166" i="2" s="1"/>
  <c r="U9" i="1"/>
  <c r="O166" i="2" l="1"/>
  <c r="P166" i="2" l="1"/>
  <c r="R166" i="2"/>
  <c r="AA166" i="2" l="1"/>
  <c r="Q166" i="2"/>
  <c r="Z166" i="2" s="1"/>
  <c r="I166" i="2"/>
  <c r="S166" i="2" s="1"/>
  <c r="G167" i="6"/>
  <c r="H167" i="6" s="1"/>
  <c r="J167" i="6" l="1"/>
  <c r="I167" i="6"/>
  <c r="T166" i="2"/>
  <c r="U166" i="2"/>
  <c r="V166" i="2" l="1"/>
  <c r="E167" i="2"/>
  <c r="G167" i="2" s="1"/>
  <c r="K167" i="6"/>
  <c r="H167" i="2" l="1"/>
  <c r="K167" i="2" s="1"/>
  <c r="L167" i="2" s="1"/>
  <c r="Y167" i="2" s="1"/>
  <c r="W167" i="2"/>
  <c r="X167" i="2" s="1"/>
  <c r="J167" i="2"/>
  <c r="M167" i="2" l="1"/>
  <c r="N167" i="2" s="1"/>
  <c r="O167" i="2"/>
  <c r="P167" i="2" l="1"/>
  <c r="R167" i="2"/>
  <c r="AA167" i="2" l="1"/>
  <c r="I167" i="2"/>
  <c r="S167" i="2" s="1"/>
  <c r="Q167" i="2"/>
  <c r="Z167" i="2" s="1"/>
  <c r="G168" i="6"/>
  <c r="H168" i="6" s="1"/>
  <c r="I168" i="6" l="1"/>
  <c r="J168" i="6"/>
  <c r="U167" i="2"/>
  <c r="T167" i="2"/>
  <c r="E168" i="2" l="1"/>
  <c r="G168" i="2" s="1"/>
  <c r="K168" i="6"/>
  <c r="V167" i="2"/>
  <c r="W168" i="2" l="1"/>
  <c r="X168" i="2" s="1"/>
  <c r="H168" i="2"/>
  <c r="K168" i="2" s="1"/>
  <c r="L168" i="2" s="1"/>
  <c r="Y168" i="2" s="1"/>
  <c r="J168" i="2"/>
  <c r="M168" i="2" l="1"/>
  <c r="N168" i="2" s="1"/>
  <c r="O168" i="2"/>
  <c r="P168" i="2" l="1"/>
  <c r="Q168" i="2" l="1"/>
  <c r="Z168" i="2" s="1"/>
  <c r="I168" i="2"/>
  <c r="S168" i="2" s="1"/>
  <c r="G169" i="6"/>
  <c r="H169" i="6" s="1"/>
  <c r="R168" i="2"/>
  <c r="AA168" i="2" l="1"/>
  <c r="T168" i="2"/>
  <c r="U168" i="2"/>
  <c r="J169" i="6"/>
  <c r="I169" i="6"/>
  <c r="E169" i="2" l="1"/>
  <c r="G169" i="2" s="1"/>
  <c r="V168" i="2"/>
  <c r="K169" i="6"/>
  <c r="H169" i="2" l="1"/>
  <c r="K169" i="2" s="1"/>
  <c r="L169" i="2" s="1"/>
  <c r="Y169" i="2" s="1"/>
  <c r="W169" i="2"/>
  <c r="X169" i="2" s="1"/>
  <c r="J169" i="2"/>
  <c r="M169" i="2" l="1"/>
  <c r="N169" i="2" s="1"/>
  <c r="O169" i="2"/>
  <c r="P169" i="2" l="1"/>
  <c r="R169" i="2"/>
  <c r="AA169" i="2" l="1"/>
  <c r="G170" i="6"/>
  <c r="H170" i="6" s="1"/>
  <c r="Q169" i="2"/>
  <c r="Z169" i="2" s="1"/>
  <c r="I169" i="2"/>
  <c r="S169" i="2" s="1"/>
  <c r="U169" i="2" l="1"/>
  <c r="T169" i="2"/>
  <c r="I170" i="6"/>
  <c r="J170" i="6"/>
  <c r="K170" i="6" l="1"/>
  <c r="E170" i="2"/>
  <c r="G170" i="2" s="1"/>
  <c r="V169" i="2"/>
  <c r="W170" i="2" l="1"/>
  <c r="X170" i="2" s="1"/>
  <c r="H170" i="2"/>
  <c r="K170" i="2" s="1"/>
  <c r="L170" i="2" s="1"/>
  <c r="Y170" i="2" s="1"/>
  <c r="J170" i="2"/>
  <c r="M170" i="2" l="1"/>
  <c r="N170" i="2" s="1"/>
  <c r="O170" i="2" l="1"/>
  <c r="P170" i="2" l="1"/>
  <c r="G171" i="6" l="1"/>
  <c r="H171" i="6" s="1"/>
  <c r="I170" i="2"/>
  <c r="S170" i="2" s="1"/>
  <c r="Q170" i="2"/>
  <c r="Z170" i="2" s="1"/>
  <c r="R170" i="2"/>
  <c r="AA170" i="2" l="1"/>
  <c r="T170" i="2"/>
  <c r="U170" i="2"/>
  <c r="J171" i="6"/>
  <c r="I171" i="6"/>
  <c r="V170" i="2" l="1"/>
  <c r="E171" i="2"/>
  <c r="G171" i="2" s="1"/>
  <c r="K171" i="6"/>
  <c r="W171" i="2" l="1"/>
  <c r="X171" i="2" s="1"/>
  <c r="H171" i="2"/>
  <c r="K171" i="2" s="1"/>
  <c r="L171" i="2" s="1"/>
  <c r="Y171" i="2" s="1"/>
  <c r="J171" i="2"/>
  <c r="M171" i="2" l="1"/>
  <c r="N171" i="2" s="1"/>
  <c r="O171" i="2" l="1"/>
  <c r="P171" i="2" l="1"/>
  <c r="R171" i="2"/>
  <c r="AA171" i="2" l="1"/>
  <c r="Q171" i="2"/>
  <c r="Z171" i="2" s="1"/>
  <c r="I171" i="2"/>
  <c r="S171" i="2" s="1"/>
  <c r="G172" i="6"/>
  <c r="H172" i="6" s="1"/>
  <c r="I172" i="6" l="1"/>
  <c r="J172" i="6"/>
  <c r="U171" i="2"/>
  <c r="T171" i="2"/>
  <c r="E172" i="2" l="1"/>
  <c r="G172" i="2" s="1"/>
  <c r="K172" i="6"/>
  <c r="V171" i="2"/>
  <c r="H172" i="2" l="1"/>
  <c r="K172" i="2" s="1"/>
  <c r="L172" i="2" s="1"/>
  <c r="Y172" i="2" s="1"/>
  <c r="W172" i="2"/>
  <c r="X172" i="2" s="1"/>
  <c r="J172" i="2"/>
  <c r="M172" i="2" l="1"/>
  <c r="N172" i="2" s="1"/>
  <c r="O172" i="2"/>
  <c r="P172" i="2" l="1"/>
  <c r="R172" i="2"/>
  <c r="AA172" i="2" l="1"/>
  <c r="I172" i="2"/>
  <c r="S172" i="2" s="1"/>
  <c r="G173" i="6"/>
  <c r="H173" i="6" s="1"/>
  <c r="Q172" i="2"/>
  <c r="Z172" i="2" s="1"/>
  <c r="J173" i="6" l="1"/>
  <c r="I173" i="6"/>
  <c r="T172" i="2"/>
  <c r="U172" i="2"/>
  <c r="V172" i="2" l="1"/>
  <c r="E173" i="2"/>
  <c r="G173" i="2" s="1"/>
  <c r="K173" i="6"/>
  <c r="H173" i="2" l="1"/>
  <c r="K173" i="2" s="1"/>
  <c r="L173" i="2" s="1"/>
  <c r="Y173" i="2" s="1"/>
  <c r="W173" i="2"/>
  <c r="X173" i="2" s="1"/>
  <c r="J173" i="2"/>
  <c r="M173" i="2" l="1"/>
  <c r="N173" i="2" s="1"/>
  <c r="O173" i="2"/>
  <c r="P173" i="2" l="1"/>
  <c r="G174" i="6" l="1"/>
  <c r="H174" i="6" s="1"/>
  <c r="Q173" i="2"/>
  <c r="Z173" i="2" s="1"/>
  <c r="I173" i="2"/>
  <c r="S173" i="2" s="1"/>
  <c r="R173" i="2"/>
  <c r="AA173" i="2" l="1"/>
  <c r="U173" i="2"/>
  <c r="T173" i="2"/>
  <c r="J174" i="6"/>
  <c r="I174" i="6"/>
  <c r="E174" i="2" l="1"/>
  <c r="G174" i="2" s="1"/>
  <c r="K174" i="6"/>
  <c r="V173" i="2"/>
  <c r="H174" i="2" l="1"/>
  <c r="K174" i="2" s="1"/>
  <c r="L174" i="2" s="1"/>
  <c r="Y174" i="2" s="1"/>
  <c r="W174" i="2"/>
  <c r="X174" i="2" s="1"/>
  <c r="J174" i="2"/>
  <c r="M174" i="2" l="1"/>
  <c r="N174" i="2" s="1"/>
  <c r="O174" i="2" l="1"/>
  <c r="P174" i="2" l="1"/>
  <c r="R174" i="2" s="1"/>
  <c r="AA174" i="2" l="1"/>
  <c r="G175" i="6"/>
  <c r="H175" i="6" s="1"/>
  <c r="I174" i="2"/>
  <c r="S174" i="2" s="1"/>
  <c r="Q174" i="2"/>
  <c r="Z174" i="2" s="1"/>
  <c r="I175" i="6" l="1"/>
  <c r="J175" i="6"/>
  <c r="T174" i="2"/>
  <c r="U174" i="2"/>
  <c r="E175" i="2" l="1"/>
  <c r="G175" i="2" s="1"/>
  <c r="K175" i="6"/>
  <c r="V174" i="2"/>
  <c r="H175" i="2" l="1"/>
  <c r="K175" i="2" s="1"/>
  <c r="L175" i="2" s="1"/>
  <c r="Y175" i="2" s="1"/>
  <c r="W175" i="2"/>
  <c r="X175" i="2" s="1"/>
  <c r="J175" i="2"/>
  <c r="M175" i="2" l="1"/>
  <c r="N175" i="2" s="1"/>
  <c r="O175" i="2"/>
  <c r="P175" i="2" l="1"/>
  <c r="R175" i="2" s="1"/>
  <c r="AA175" i="2" l="1"/>
  <c r="Q175" i="2"/>
  <c r="Z175" i="2" s="1"/>
  <c r="G176" i="6"/>
  <c r="H176" i="6" s="1"/>
  <c r="I175" i="2"/>
  <c r="S175" i="2" s="1"/>
  <c r="T175" i="2" l="1"/>
  <c r="U175" i="2"/>
  <c r="J176" i="6"/>
  <c r="I176" i="6"/>
  <c r="K176" i="6" l="1"/>
  <c r="V175" i="2"/>
  <c r="E176" i="2"/>
  <c r="G176" i="2" s="1"/>
  <c r="W176" i="2" l="1"/>
  <c r="X176" i="2" s="1"/>
  <c r="H176" i="2"/>
  <c r="K176" i="2" s="1"/>
  <c r="L176" i="2" s="1"/>
  <c r="Y176" i="2" s="1"/>
  <c r="J176" i="2"/>
  <c r="M176" i="2" l="1"/>
  <c r="N176" i="2" s="1"/>
  <c r="O176" i="2" l="1"/>
  <c r="P176" i="2" l="1"/>
  <c r="R176" i="2"/>
  <c r="AA176" i="2" l="1"/>
  <c r="G177" i="6"/>
  <c r="H177" i="6" s="1"/>
  <c r="Q176" i="2"/>
  <c r="Z176" i="2" s="1"/>
  <c r="I176" i="2"/>
  <c r="S176" i="2" s="1"/>
  <c r="U176" i="2" l="1"/>
  <c r="T176" i="2"/>
  <c r="I177" i="6"/>
  <c r="J177" i="6"/>
  <c r="E177" i="2" l="1"/>
  <c r="G177" i="2" s="1"/>
  <c r="K177" i="6"/>
  <c r="V176" i="2"/>
  <c r="H177" i="2" l="1"/>
  <c r="K177" i="2" s="1"/>
  <c r="L177" i="2" s="1"/>
  <c r="Y177" i="2" s="1"/>
  <c r="W177" i="2"/>
  <c r="X177" i="2" s="1"/>
  <c r="J177" i="2"/>
  <c r="M177" i="2" l="1"/>
  <c r="N177" i="2" s="1"/>
  <c r="O177" i="2" l="1"/>
  <c r="P177" i="2" l="1"/>
  <c r="R177" i="2"/>
  <c r="AA177" i="2" l="1"/>
  <c r="I177" i="2"/>
  <c r="S177" i="2" s="1"/>
  <c r="Q177" i="2"/>
  <c r="Z177" i="2" s="1"/>
  <c r="G178" i="6"/>
  <c r="H178" i="6" s="1"/>
  <c r="T177" i="2" l="1"/>
  <c r="U177" i="2"/>
  <c r="I178" i="6"/>
  <c r="J178" i="6"/>
  <c r="K178" i="6" l="1"/>
  <c r="V177" i="2"/>
  <c r="E178" i="2"/>
  <c r="G178" i="2" s="1"/>
  <c r="W178" i="2" l="1"/>
  <c r="X178" i="2" s="1"/>
  <c r="H178" i="2"/>
  <c r="K178" i="2" s="1"/>
  <c r="L178" i="2" s="1"/>
  <c r="Y178" i="2" s="1"/>
  <c r="J178" i="2"/>
  <c r="M178" i="2" l="1"/>
  <c r="N178" i="2" s="1"/>
  <c r="O178" i="2" l="1"/>
  <c r="P178" i="2" l="1"/>
  <c r="R178" i="2"/>
  <c r="AA178" i="2" l="1"/>
  <c r="G179" i="6"/>
  <c r="H179" i="6" s="1"/>
  <c r="I178" i="2"/>
  <c r="S178" i="2" s="1"/>
  <c r="Q178" i="2"/>
  <c r="Z178" i="2" s="1"/>
  <c r="J179" i="6" l="1"/>
  <c r="I179" i="6"/>
  <c r="U178" i="2"/>
  <c r="T178" i="2"/>
  <c r="V178" i="2" l="1"/>
  <c r="E179" i="2"/>
  <c r="G179" i="2" s="1"/>
  <c r="K179" i="6"/>
  <c r="H179" i="2" l="1"/>
  <c r="K179" i="2" s="1"/>
  <c r="L179" i="2" s="1"/>
  <c r="Y179" i="2" s="1"/>
  <c r="W179" i="2"/>
  <c r="X179" i="2" s="1"/>
  <c r="J179" i="2"/>
  <c r="M179" i="2" l="1"/>
  <c r="N179" i="2" s="1"/>
  <c r="O179" i="2" l="1"/>
  <c r="P179" i="2" l="1"/>
  <c r="I179" i="2" l="1"/>
  <c r="S179" i="2" s="1"/>
  <c r="G180" i="6"/>
  <c r="H180" i="6" s="1"/>
  <c r="Q179" i="2"/>
  <c r="Z179" i="2" s="1"/>
  <c r="R179" i="2"/>
  <c r="I180" i="6" l="1"/>
  <c r="J180" i="6"/>
  <c r="AA179" i="2"/>
  <c r="U179" i="2"/>
  <c r="T179" i="2"/>
  <c r="E180" i="2" l="1"/>
  <c r="G180" i="2" s="1"/>
  <c r="V179" i="2"/>
  <c r="K180" i="6"/>
  <c r="H180" i="2" l="1"/>
  <c r="K180" i="2" s="1"/>
  <c r="L180" i="2" s="1"/>
  <c r="Y180" i="2" s="1"/>
  <c r="W180" i="2"/>
  <c r="X180" i="2" s="1"/>
  <c r="J180" i="2"/>
  <c r="M180" i="2" l="1"/>
  <c r="N180" i="2" s="1"/>
  <c r="O180" i="2"/>
  <c r="P180" i="2" l="1"/>
  <c r="R180" i="2"/>
  <c r="AA180" i="2" l="1"/>
  <c r="I180" i="2"/>
  <c r="S180" i="2" s="1"/>
  <c r="G181" i="6"/>
  <c r="H181" i="6" s="1"/>
  <c r="Q180" i="2"/>
  <c r="Z180" i="2" s="1"/>
  <c r="I181" i="6" l="1"/>
  <c r="J181" i="6"/>
  <c r="U180" i="2"/>
  <c r="T180" i="2"/>
  <c r="E181" i="2" l="1"/>
  <c r="G181" i="2" s="1"/>
  <c r="V180" i="2"/>
  <c r="K181" i="6"/>
  <c r="W181" i="2" l="1"/>
  <c r="X181" i="2" s="1"/>
  <c r="H181" i="2"/>
  <c r="K181" i="2" s="1"/>
  <c r="L181" i="2" s="1"/>
  <c r="Y181" i="2" s="1"/>
  <c r="J181" i="2"/>
  <c r="M181" i="2" l="1"/>
  <c r="N181" i="2" s="1"/>
  <c r="O181" i="2" l="1"/>
  <c r="P181" i="2" l="1"/>
  <c r="R181" i="2"/>
  <c r="AA181" i="2" l="1"/>
  <c r="I181" i="2"/>
  <c r="S181" i="2" s="1"/>
  <c r="G182" i="6"/>
  <c r="H182" i="6" s="1"/>
  <c r="Q181" i="2"/>
  <c r="Z181" i="2" s="1"/>
  <c r="I182" i="6" l="1"/>
  <c r="J182" i="6"/>
  <c r="T181" i="2"/>
  <c r="U181" i="2"/>
  <c r="V181" i="2" l="1"/>
  <c r="K182" i="6"/>
  <c r="E182" i="2"/>
  <c r="G182" i="2" s="1"/>
  <c r="W182" i="2" l="1"/>
  <c r="X182" i="2" s="1"/>
  <c r="H182" i="2"/>
  <c r="K182" i="2" s="1"/>
  <c r="L182" i="2" s="1"/>
  <c r="Y182" i="2" s="1"/>
  <c r="J182" i="2"/>
  <c r="M182" i="2" l="1"/>
  <c r="N182" i="2" s="1"/>
  <c r="O182" i="2" l="1"/>
  <c r="P182" i="2" l="1"/>
  <c r="R182" i="2"/>
  <c r="AA182" i="2" l="1"/>
  <c r="Q182" i="2"/>
  <c r="Z182" i="2" s="1"/>
  <c r="G183" i="6"/>
  <c r="H183" i="6" s="1"/>
  <c r="I182" i="2"/>
  <c r="S182" i="2" s="1"/>
  <c r="U182" i="2" l="1"/>
  <c r="T182" i="2"/>
  <c r="I183" i="6"/>
  <c r="J183" i="6"/>
  <c r="K183" i="6" l="1"/>
  <c r="E183" i="2"/>
  <c r="G183" i="2" s="1"/>
  <c r="V182" i="2"/>
  <c r="H183" i="2" l="1"/>
  <c r="K183" i="2" s="1"/>
  <c r="L183" i="2" s="1"/>
  <c r="Y183" i="2" s="1"/>
  <c r="W183" i="2"/>
  <c r="X183" i="2" s="1"/>
  <c r="J183" i="2"/>
  <c r="M183" i="2" l="1"/>
  <c r="N183" i="2" s="1"/>
  <c r="O183" i="2" l="1"/>
  <c r="P183" i="2" l="1"/>
  <c r="G184" i="6" l="1"/>
  <c r="H184" i="6" s="1"/>
  <c r="Q183" i="2"/>
  <c r="Z183" i="2" s="1"/>
  <c r="I183" i="2"/>
  <c r="S183" i="2" s="1"/>
  <c r="R183" i="2"/>
  <c r="T183" i="2" l="1"/>
  <c r="U183" i="2"/>
  <c r="AA183" i="2"/>
  <c r="J184" i="6"/>
  <c r="I184" i="6"/>
  <c r="K184" i="6" l="1"/>
  <c r="V183" i="2"/>
  <c r="E184" i="2"/>
  <c r="G184" i="2" s="1"/>
  <c r="W184" i="2" l="1"/>
  <c r="X184" i="2" s="1"/>
  <c r="H184" i="2"/>
  <c r="K184" i="2" s="1"/>
  <c r="L184" i="2" s="1"/>
  <c r="Y184" i="2" s="1"/>
  <c r="J184" i="2"/>
  <c r="M184" i="2" l="1"/>
  <c r="N184" i="2" s="1"/>
  <c r="O184" i="2" l="1"/>
  <c r="P184" i="2" l="1"/>
  <c r="G185" i="6" l="1"/>
  <c r="H185" i="6" s="1"/>
  <c r="Q184" i="2"/>
  <c r="Z184" i="2" s="1"/>
  <c r="I184" i="2"/>
  <c r="S184" i="2" s="1"/>
  <c r="R184" i="2"/>
  <c r="U184" i="2" l="1"/>
  <c r="T184" i="2"/>
  <c r="AA184" i="2"/>
  <c r="I185" i="6"/>
  <c r="J185" i="6"/>
  <c r="K185" i="6" l="1"/>
  <c r="E185" i="2"/>
  <c r="G185" i="2" s="1"/>
  <c r="V184" i="2"/>
  <c r="W185" i="2" l="1"/>
  <c r="X185" i="2" s="1"/>
  <c r="H185" i="2"/>
  <c r="K185" i="2" s="1"/>
  <c r="L185" i="2" s="1"/>
  <c r="Y185" i="2" s="1"/>
  <c r="J185" i="2"/>
  <c r="M185" i="2" l="1"/>
  <c r="N185" i="2" s="1"/>
  <c r="O185" i="2" l="1"/>
  <c r="P185" i="2" l="1"/>
  <c r="R185" i="2"/>
  <c r="AA185" i="2" l="1"/>
  <c r="Q185" i="2"/>
  <c r="Z185" i="2" s="1"/>
  <c r="G186" i="6"/>
  <c r="H186" i="6" s="1"/>
  <c r="I185" i="2"/>
  <c r="S185" i="2" s="1"/>
  <c r="T185" i="2" l="1"/>
  <c r="U185" i="2"/>
  <c r="J186" i="6"/>
  <c r="I186" i="6"/>
  <c r="K186" i="6" l="1"/>
  <c r="V185" i="2"/>
  <c r="E186" i="2"/>
  <c r="G186" i="2" s="1"/>
  <c r="H186" i="2" l="1"/>
  <c r="K186" i="2" s="1"/>
  <c r="L186" i="2" s="1"/>
  <c r="Y186" i="2" s="1"/>
  <c r="W186" i="2"/>
  <c r="X186" i="2" s="1"/>
  <c r="J186" i="2"/>
  <c r="M186" i="2" l="1"/>
  <c r="N186" i="2" s="1"/>
  <c r="O186" i="2"/>
  <c r="P186" i="2" l="1"/>
  <c r="R186" i="2"/>
  <c r="AA186" i="2" l="1"/>
  <c r="G187" i="6"/>
  <c r="H187" i="6" s="1"/>
  <c r="Q186" i="2"/>
  <c r="Z186" i="2" s="1"/>
  <c r="I186" i="2"/>
  <c r="S186" i="2" s="1"/>
  <c r="U186" i="2" l="1"/>
  <c r="T186" i="2"/>
  <c r="I187" i="6"/>
  <c r="J187" i="6"/>
  <c r="E187" i="2" l="1"/>
  <c r="G187" i="2" s="1"/>
  <c r="K187" i="6"/>
  <c r="V186" i="2"/>
  <c r="W187" i="2" l="1"/>
  <c r="X187" i="2" s="1"/>
  <c r="H187" i="2"/>
  <c r="K187" i="2" s="1"/>
  <c r="L187" i="2" s="1"/>
  <c r="Y187" i="2" s="1"/>
  <c r="J187" i="2"/>
  <c r="M187" i="2" l="1"/>
  <c r="N187" i="2" s="1"/>
  <c r="O187" i="2"/>
  <c r="P187" i="2" l="1"/>
  <c r="R187" i="2"/>
  <c r="AA187" i="2" l="1"/>
  <c r="I187" i="2"/>
  <c r="S187" i="2" s="1"/>
  <c r="G188" i="6"/>
  <c r="H188" i="6" s="1"/>
  <c r="Q187" i="2"/>
  <c r="Z187" i="2" s="1"/>
  <c r="T187" i="2" l="1"/>
  <c r="U187" i="2"/>
  <c r="I188" i="6"/>
  <c r="J188" i="6"/>
  <c r="K188" i="6" l="1"/>
  <c r="E188" i="2"/>
  <c r="G188" i="2" s="1"/>
  <c r="V187" i="2"/>
  <c r="H188" i="2" l="1"/>
  <c r="K188" i="2" s="1"/>
  <c r="L188" i="2" s="1"/>
  <c r="Y188" i="2" s="1"/>
  <c r="W188" i="2"/>
  <c r="X188" i="2" s="1"/>
  <c r="J188" i="2"/>
  <c r="M188" i="2" l="1"/>
  <c r="N188" i="2" s="1"/>
  <c r="O188" i="2" l="1"/>
  <c r="P188" i="2" l="1"/>
  <c r="R188" i="2"/>
  <c r="AA188" i="2" l="1"/>
  <c r="I188" i="2"/>
  <c r="S188" i="2" s="1"/>
  <c r="Q188" i="2"/>
  <c r="Z188" i="2" s="1"/>
  <c r="G189" i="6"/>
  <c r="H189" i="6" s="1"/>
  <c r="J189" i="6" l="1"/>
  <c r="I189" i="6"/>
  <c r="T188" i="2"/>
  <c r="U188" i="2"/>
  <c r="E189" i="2" l="1"/>
  <c r="G189" i="2" s="1"/>
  <c r="V188" i="2"/>
  <c r="K189" i="6"/>
  <c r="H189" i="2" l="1"/>
  <c r="K189" i="2" s="1"/>
  <c r="L189" i="2" s="1"/>
  <c r="Y189" i="2" s="1"/>
  <c r="W189" i="2"/>
  <c r="X189" i="2" s="1"/>
  <c r="J189" i="2"/>
  <c r="M189" i="2" l="1"/>
  <c r="N189" i="2" s="1"/>
  <c r="O189" i="2"/>
  <c r="P189" i="2" l="1"/>
  <c r="G190" i="6" l="1"/>
  <c r="H190" i="6" s="1"/>
  <c r="Q189" i="2"/>
  <c r="Z189" i="2" s="1"/>
  <c r="I189" i="2"/>
  <c r="S189" i="2" s="1"/>
  <c r="R189" i="2"/>
  <c r="AA189" i="2" l="1"/>
  <c r="U189" i="2"/>
  <c r="T189" i="2"/>
  <c r="J190" i="6"/>
  <c r="I190" i="6"/>
  <c r="K190" i="6" l="1"/>
  <c r="V189" i="2"/>
  <c r="E190" i="2"/>
  <c r="G190" i="2" s="1"/>
  <c r="H190" i="2" l="1"/>
  <c r="K190" i="2" s="1"/>
  <c r="L190" i="2" s="1"/>
  <c r="Y190" i="2" s="1"/>
  <c r="W190" i="2"/>
  <c r="X190" i="2" s="1"/>
  <c r="J190" i="2"/>
  <c r="M190" i="2" l="1"/>
  <c r="N190" i="2" s="1"/>
  <c r="O190" i="2" l="1"/>
  <c r="P190" i="2" l="1"/>
  <c r="R190" i="2" s="1"/>
  <c r="AA190" i="2" l="1"/>
  <c r="G191" i="6"/>
  <c r="H191" i="6" s="1"/>
  <c r="I190" i="2"/>
  <c r="S190" i="2" s="1"/>
  <c r="Q190" i="2"/>
  <c r="Z190" i="2" s="1"/>
  <c r="U190" i="2" l="1"/>
  <c r="T190" i="2"/>
  <c r="J191" i="6"/>
  <c r="I191" i="6"/>
  <c r="E191" i="2" l="1"/>
  <c r="G191" i="2" s="1"/>
  <c r="V190" i="2"/>
  <c r="K191" i="6"/>
  <c r="H191" i="2" l="1"/>
  <c r="K191" i="2" s="1"/>
  <c r="L191" i="2" s="1"/>
  <c r="Y191" i="2" s="1"/>
  <c r="W191" i="2"/>
  <c r="X191" i="2" s="1"/>
  <c r="J191" i="2"/>
  <c r="M191" i="2" l="1"/>
  <c r="N191" i="2" s="1"/>
  <c r="O191" i="2"/>
  <c r="P191" i="2" l="1"/>
  <c r="R191" i="2"/>
  <c r="AA191" i="2" l="1"/>
  <c r="I191" i="2"/>
  <c r="S191" i="2" s="1"/>
  <c r="Q191" i="2"/>
  <c r="Z191" i="2" s="1"/>
  <c r="G192" i="6"/>
  <c r="H192" i="6" s="1"/>
  <c r="I192" i="6" l="1"/>
  <c r="J192" i="6"/>
  <c r="T191" i="2"/>
  <c r="U191" i="2"/>
  <c r="V191" i="2" l="1"/>
  <c r="K192" i="6"/>
  <c r="E192" i="2"/>
  <c r="G192" i="2" s="1"/>
  <c r="W192" i="2" l="1"/>
  <c r="X192" i="2" s="1"/>
  <c r="H192" i="2"/>
  <c r="K192" i="2" s="1"/>
  <c r="L192" i="2" s="1"/>
  <c r="Y192" i="2" s="1"/>
  <c r="J192" i="2"/>
  <c r="M192" i="2" l="1"/>
  <c r="N192" i="2" s="1"/>
  <c r="O192" i="2" l="1"/>
  <c r="P192" i="2" l="1"/>
  <c r="R192" i="2"/>
  <c r="AA192" i="2" l="1"/>
  <c r="I192" i="2"/>
  <c r="S192" i="2" s="1"/>
  <c r="Q192" i="2"/>
  <c r="Z192" i="2" s="1"/>
  <c r="G193" i="6"/>
  <c r="H193" i="6" s="1"/>
  <c r="J193" i="6" l="1"/>
  <c r="I193" i="6"/>
  <c r="U192" i="2"/>
  <c r="T192" i="2"/>
  <c r="E193" i="2" l="1"/>
  <c r="G193" i="2" s="1"/>
  <c r="V192" i="2"/>
  <c r="K193" i="6"/>
  <c r="H193" i="2" l="1"/>
  <c r="K193" i="2" s="1"/>
  <c r="L193" i="2" s="1"/>
  <c r="Y193" i="2" s="1"/>
  <c r="W193" i="2"/>
  <c r="X193" i="2" s="1"/>
  <c r="J193" i="2"/>
  <c r="M193" i="2" l="1"/>
  <c r="N193" i="2" s="1"/>
  <c r="O193" i="2"/>
  <c r="P193" i="2" l="1"/>
  <c r="R193" i="2"/>
  <c r="AA193" i="2" l="1"/>
  <c r="Q193" i="2"/>
  <c r="Z193" i="2" s="1"/>
  <c r="G194" i="6"/>
  <c r="H194" i="6" s="1"/>
  <c r="I193" i="2"/>
  <c r="S193" i="2" s="1"/>
  <c r="T193" i="2" l="1"/>
  <c r="U193" i="2"/>
  <c r="J194" i="6"/>
  <c r="I194" i="6"/>
  <c r="V193" i="2" l="1"/>
  <c r="K194" i="6"/>
  <c r="E194" i="2"/>
  <c r="G194" i="2" s="1"/>
  <c r="W194" i="2" l="1"/>
  <c r="X194" i="2" s="1"/>
  <c r="H194" i="2"/>
  <c r="K194" i="2" s="1"/>
  <c r="L194" i="2" s="1"/>
  <c r="Y194" i="2" s="1"/>
  <c r="J194" i="2"/>
  <c r="M194" i="2" l="1"/>
  <c r="N194" i="2" s="1"/>
  <c r="O194" i="2" l="1"/>
  <c r="P194" i="2" l="1"/>
  <c r="R194" i="2"/>
  <c r="AA194" i="2" l="1"/>
  <c r="I194" i="2"/>
  <c r="S194" i="2" s="1"/>
  <c r="Q194" i="2"/>
  <c r="Z194" i="2" s="1"/>
  <c r="G195" i="6"/>
  <c r="H195" i="6" s="1"/>
  <c r="I195" i="6" l="1"/>
  <c r="J195" i="6"/>
  <c r="U194" i="2"/>
  <c r="T194" i="2"/>
  <c r="E195" i="2" l="1"/>
  <c r="G195" i="2" s="1"/>
  <c r="K195" i="6"/>
  <c r="V194" i="2"/>
  <c r="W195" i="2" l="1"/>
  <c r="X195" i="2" s="1"/>
  <c r="H195" i="2"/>
  <c r="K195" i="2" s="1"/>
  <c r="L195" i="2" s="1"/>
  <c r="Y195" i="2" s="1"/>
  <c r="J195" i="2"/>
  <c r="M195" i="2" l="1"/>
  <c r="N195" i="2" s="1"/>
  <c r="O195" i="2" l="1"/>
  <c r="P195" i="2" l="1"/>
  <c r="Q195" i="2" l="1"/>
  <c r="Z195" i="2" s="1"/>
  <c r="I195" i="2"/>
  <c r="S195" i="2" s="1"/>
  <c r="G196" i="6"/>
  <c r="H196" i="6" s="1"/>
  <c r="R195" i="2"/>
  <c r="AA195" i="2" l="1"/>
  <c r="U195" i="2"/>
  <c r="T195" i="2"/>
  <c r="J196" i="6"/>
  <c r="I196" i="6"/>
  <c r="K196" i="6" l="1"/>
  <c r="E196" i="2"/>
  <c r="G196" i="2" s="1"/>
  <c r="V195" i="2"/>
  <c r="W196" i="2" l="1"/>
  <c r="X196" i="2" s="1"/>
  <c r="H196" i="2"/>
  <c r="J196" i="2"/>
  <c r="K196" i="2" l="1"/>
  <c r="L196" i="2" s="1"/>
  <c r="Y196" i="2" s="1"/>
  <c r="U10" i="1"/>
  <c r="M196" i="2"/>
  <c r="N196" i="2" s="1"/>
  <c r="O196" i="2" l="1"/>
  <c r="P196" i="2" l="1"/>
  <c r="R196" i="2"/>
  <c r="AA196" i="2" l="1"/>
  <c r="Q196" i="2"/>
  <c r="Z196" i="2" s="1"/>
  <c r="I196" i="2"/>
  <c r="S196" i="2" s="1"/>
  <c r="G197" i="6"/>
  <c r="H197" i="6" s="1"/>
  <c r="J197" i="6" l="1"/>
  <c r="I197" i="6"/>
  <c r="U196" i="2"/>
  <c r="T196" i="2"/>
  <c r="V196" i="2" l="1"/>
  <c r="E197" i="2"/>
  <c r="G197" i="2" s="1"/>
  <c r="K197" i="6"/>
  <c r="H197" i="2" l="1"/>
  <c r="K197" i="2" s="1"/>
  <c r="L197" i="2" s="1"/>
  <c r="Y197" i="2" s="1"/>
  <c r="W197" i="2"/>
  <c r="X197" i="2" s="1"/>
  <c r="J197" i="2"/>
  <c r="M197" i="2" l="1"/>
  <c r="N197" i="2" s="1"/>
  <c r="O197" i="2" l="1"/>
  <c r="P197" i="2" l="1"/>
  <c r="G198" i="6" l="1"/>
  <c r="H198" i="6" s="1"/>
  <c r="Q197" i="2"/>
  <c r="Z197" i="2" s="1"/>
  <c r="I197" i="2"/>
  <c r="S197" i="2" s="1"/>
  <c r="R197" i="2"/>
  <c r="U197" i="2" l="1"/>
  <c r="T197" i="2"/>
  <c r="AA197" i="2"/>
  <c r="I198" i="6"/>
  <c r="J198" i="6"/>
  <c r="K198" i="6" l="1"/>
  <c r="E198" i="2"/>
  <c r="G198" i="2" s="1"/>
  <c r="V197" i="2"/>
  <c r="W198" i="2" l="1"/>
  <c r="X198" i="2" s="1"/>
  <c r="H198" i="2"/>
  <c r="K198" i="2" s="1"/>
  <c r="L198" i="2" s="1"/>
  <c r="Y198" i="2" s="1"/>
  <c r="J198" i="2"/>
  <c r="M198" i="2" l="1"/>
  <c r="N198" i="2" s="1"/>
  <c r="O198" i="2" l="1"/>
  <c r="P198" i="2" l="1"/>
  <c r="R198" i="2" s="1"/>
  <c r="AA198" i="2" l="1"/>
  <c r="I198" i="2"/>
  <c r="S198" i="2" s="1"/>
  <c r="G199" i="6"/>
  <c r="H199" i="6" s="1"/>
  <c r="Q198" i="2"/>
  <c r="Z198" i="2" s="1"/>
  <c r="T198" i="2" l="1"/>
  <c r="U198" i="2"/>
  <c r="I199" i="6"/>
  <c r="J199" i="6"/>
  <c r="V198" i="2" l="1"/>
  <c r="E199" i="2"/>
  <c r="G199" i="2" s="1"/>
  <c r="K199" i="6"/>
  <c r="H199" i="2" l="1"/>
  <c r="K199" i="2" s="1"/>
  <c r="L199" i="2" s="1"/>
  <c r="Y199" i="2" s="1"/>
  <c r="W199" i="2"/>
  <c r="X199" i="2" s="1"/>
  <c r="J199" i="2"/>
  <c r="M199" i="2" l="1"/>
  <c r="N199" i="2" s="1"/>
  <c r="O199" i="2"/>
  <c r="P199" i="2" l="1"/>
  <c r="G200" i="6" l="1"/>
  <c r="H200" i="6" s="1"/>
  <c r="I199" i="2"/>
  <c r="S199" i="2" s="1"/>
  <c r="Q199" i="2"/>
  <c r="Z199" i="2" s="1"/>
  <c r="R199" i="2"/>
  <c r="T199" i="2" l="1"/>
  <c r="U199" i="2"/>
  <c r="AA199" i="2"/>
  <c r="I200" i="6"/>
  <c r="J200" i="6"/>
  <c r="K200" i="6" l="1"/>
  <c r="V199" i="2"/>
  <c r="E200" i="2"/>
  <c r="G200" i="2" s="1"/>
  <c r="H200" i="2" l="1"/>
  <c r="K200" i="2" s="1"/>
  <c r="L200" i="2" s="1"/>
  <c r="Y200" i="2" s="1"/>
  <c r="W200" i="2"/>
  <c r="X200" i="2" s="1"/>
  <c r="J200" i="2"/>
  <c r="M200" i="2" l="1"/>
  <c r="N200" i="2" s="1"/>
  <c r="O200" i="2" l="1"/>
  <c r="P200" i="2" l="1"/>
  <c r="G201" i="6" l="1"/>
  <c r="H201" i="6" s="1"/>
  <c r="Q200" i="2"/>
  <c r="Z200" i="2" s="1"/>
  <c r="I200" i="2"/>
  <c r="S200" i="2" s="1"/>
  <c r="R200" i="2"/>
  <c r="U200" i="2" l="1"/>
  <c r="T200" i="2"/>
  <c r="AA200" i="2"/>
  <c r="J201" i="6"/>
  <c r="I201" i="6"/>
  <c r="K201" i="6" l="1"/>
  <c r="E201" i="2"/>
  <c r="G201" i="2" s="1"/>
  <c r="V200" i="2"/>
  <c r="H201" i="2" l="1"/>
  <c r="K201" i="2" s="1"/>
  <c r="L201" i="2" s="1"/>
  <c r="Y201" i="2" s="1"/>
  <c r="W201" i="2"/>
  <c r="X201" i="2" s="1"/>
  <c r="J201" i="2"/>
  <c r="M201" i="2" l="1"/>
  <c r="N201" i="2" s="1"/>
  <c r="O201" i="2" l="1"/>
  <c r="P201" i="2" l="1"/>
  <c r="I201" i="2" l="1"/>
  <c r="S201" i="2" s="1"/>
  <c r="Q201" i="2"/>
  <c r="Z201" i="2" s="1"/>
  <c r="G202" i="6"/>
  <c r="H202" i="6" s="1"/>
  <c r="R201" i="2"/>
  <c r="AA201" i="2" l="1"/>
  <c r="J202" i="6"/>
  <c r="I202" i="6"/>
  <c r="T201" i="2"/>
  <c r="U201" i="2"/>
  <c r="V201" i="2" l="1"/>
  <c r="E202" i="2"/>
  <c r="G202" i="2" s="1"/>
  <c r="K202" i="6"/>
  <c r="H202" i="2" l="1"/>
  <c r="K202" i="2" s="1"/>
  <c r="L202" i="2" s="1"/>
  <c r="Y202" i="2" s="1"/>
  <c r="W202" i="2"/>
  <c r="X202" i="2" s="1"/>
  <c r="J202" i="2"/>
  <c r="M202" i="2" l="1"/>
  <c r="N202" i="2" s="1"/>
  <c r="O202" i="2"/>
  <c r="P202" i="2" l="1"/>
  <c r="R202" i="2"/>
  <c r="AA202" i="2" l="1"/>
  <c r="I202" i="2"/>
  <c r="S202" i="2" s="1"/>
  <c r="G203" i="6"/>
  <c r="H203" i="6" s="1"/>
  <c r="Q202" i="2"/>
  <c r="Z202" i="2" s="1"/>
  <c r="I203" i="6" l="1"/>
  <c r="J203" i="6"/>
  <c r="U202" i="2"/>
  <c r="T202" i="2"/>
  <c r="E203" i="2" l="1"/>
  <c r="G203" i="2" s="1"/>
  <c r="V202" i="2"/>
  <c r="K203" i="6"/>
  <c r="H203" i="2" l="1"/>
  <c r="K203" i="2" s="1"/>
  <c r="L203" i="2" s="1"/>
  <c r="Y203" i="2" s="1"/>
  <c r="W203" i="2"/>
  <c r="X203" i="2" s="1"/>
  <c r="J203" i="2"/>
  <c r="M203" i="2" l="1"/>
  <c r="N203" i="2" s="1"/>
  <c r="O203" i="2"/>
  <c r="P203" i="2" l="1"/>
  <c r="G204" i="6" l="1"/>
  <c r="H204" i="6" s="1"/>
  <c r="Q203" i="2"/>
  <c r="Z203" i="2" s="1"/>
  <c r="I203" i="2"/>
  <c r="S203" i="2" s="1"/>
  <c r="R203" i="2"/>
  <c r="AA203" i="2" l="1"/>
  <c r="T203" i="2"/>
  <c r="U203" i="2"/>
  <c r="I204" i="6"/>
  <c r="J204" i="6"/>
  <c r="E204" i="2" l="1"/>
  <c r="G204" i="2" s="1"/>
  <c r="V203" i="2"/>
  <c r="K204" i="6"/>
  <c r="W204" i="2" l="1"/>
  <c r="X204" i="2" s="1"/>
  <c r="H204" i="2"/>
  <c r="K204" i="2" s="1"/>
  <c r="L204" i="2" s="1"/>
  <c r="Y204" i="2" s="1"/>
  <c r="J204" i="2"/>
  <c r="M204" i="2" l="1"/>
  <c r="N204" i="2" s="1"/>
  <c r="O204" i="2" l="1"/>
  <c r="P204" i="2" l="1"/>
  <c r="I204" i="2" l="1"/>
  <c r="S204" i="2" s="1"/>
  <c r="G205" i="6"/>
  <c r="H205" i="6" s="1"/>
  <c r="Q204" i="2"/>
  <c r="Z204" i="2" s="1"/>
  <c r="R204" i="2"/>
  <c r="AA204" i="2" l="1"/>
  <c r="J205" i="6"/>
  <c r="I205" i="6"/>
  <c r="U204" i="2"/>
  <c r="T204" i="2"/>
  <c r="V204" i="2" l="1"/>
  <c r="E205" i="2"/>
  <c r="G205" i="2" s="1"/>
  <c r="K205" i="6"/>
  <c r="H205" i="2" l="1"/>
  <c r="K205" i="2" s="1"/>
  <c r="L205" i="2" s="1"/>
  <c r="Y205" i="2" s="1"/>
  <c r="W205" i="2"/>
  <c r="X205" i="2" s="1"/>
  <c r="J205" i="2"/>
  <c r="M205" i="2" l="1"/>
  <c r="N205" i="2" s="1"/>
  <c r="O205" i="2"/>
  <c r="P205" i="2" l="1"/>
  <c r="R205" i="2"/>
  <c r="AA205" i="2" l="1"/>
  <c r="I205" i="2"/>
  <c r="S205" i="2" s="1"/>
  <c r="G206" i="6"/>
  <c r="H206" i="6" s="1"/>
  <c r="Q205" i="2"/>
  <c r="Z205" i="2" s="1"/>
  <c r="I206" i="6" l="1"/>
  <c r="J206" i="6"/>
  <c r="U205" i="2"/>
  <c r="T205" i="2"/>
  <c r="E206" i="2" l="1"/>
  <c r="G206" i="2" s="1"/>
  <c r="V205" i="2"/>
  <c r="K206" i="6"/>
  <c r="H206" i="2" l="1"/>
  <c r="K206" i="2" s="1"/>
  <c r="L206" i="2" s="1"/>
  <c r="Y206" i="2" s="1"/>
  <c r="W206" i="2"/>
  <c r="X206" i="2" s="1"/>
  <c r="J206" i="2"/>
  <c r="M206" i="2" l="1"/>
  <c r="N206" i="2" s="1"/>
  <c r="O206" i="2"/>
  <c r="P206" i="2" l="1"/>
  <c r="R206" i="2"/>
  <c r="AA206" i="2" l="1"/>
  <c r="Q206" i="2"/>
  <c r="Z206" i="2" s="1"/>
  <c r="G207" i="6"/>
  <c r="H207" i="6" s="1"/>
  <c r="I206" i="2"/>
  <c r="S206" i="2" s="1"/>
  <c r="T206" i="2" l="1"/>
  <c r="U206" i="2"/>
  <c r="I207" i="6"/>
  <c r="J207" i="6"/>
  <c r="K207" i="6" l="1"/>
  <c r="V206" i="2"/>
  <c r="E207" i="2"/>
  <c r="G207" i="2" s="1"/>
  <c r="W207" i="2" l="1"/>
  <c r="X207" i="2" s="1"/>
  <c r="H207" i="2"/>
  <c r="K207" i="2" s="1"/>
  <c r="L207" i="2" s="1"/>
  <c r="Y207" i="2" s="1"/>
  <c r="J207" i="2"/>
  <c r="M207" i="2" l="1"/>
  <c r="N207" i="2" s="1"/>
  <c r="O207" i="2" l="1"/>
  <c r="P207" i="2" l="1"/>
  <c r="R207" i="2"/>
  <c r="AA207" i="2" l="1"/>
  <c r="I207" i="2"/>
  <c r="S207" i="2" s="1"/>
  <c r="G208" i="6"/>
  <c r="H208" i="6" s="1"/>
  <c r="Q207" i="2"/>
  <c r="Z207" i="2" s="1"/>
  <c r="I208" i="6" l="1"/>
  <c r="J208" i="6"/>
  <c r="U207" i="2"/>
  <c r="T207" i="2"/>
  <c r="V207" i="2" l="1"/>
  <c r="E208" i="2"/>
  <c r="G208" i="2" s="1"/>
  <c r="K208" i="6"/>
  <c r="H208" i="2" l="1"/>
  <c r="K208" i="2" s="1"/>
  <c r="L208" i="2" s="1"/>
  <c r="Y208" i="2" s="1"/>
  <c r="W208" i="2"/>
  <c r="X208" i="2" s="1"/>
  <c r="J208" i="2"/>
  <c r="M208" i="2" l="1"/>
  <c r="N208" i="2" s="1"/>
  <c r="O208" i="2" l="1"/>
  <c r="P208" i="2" l="1"/>
  <c r="Q208" i="2" l="1"/>
  <c r="Z208" i="2" s="1"/>
  <c r="I208" i="2"/>
  <c r="S208" i="2" s="1"/>
  <c r="G209" i="6"/>
  <c r="H209" i="6" s="1"/>
  <c r="R208" i="2"/>
  <c r="AA208" i="2" l="1"/>
  <c r="T208" i="2"/>
  <c r="U208" i="2"/>
  <c r="I209" i="6"/>
  <c r="J209" i="6"/>
  <c r="K209" i="6" l="1"/>
  <c r="V208" i="2"/>
  <c r="E209" i="2"/>
  <c r="G209" i="2" s="1"/>
  <c r="W209" i="2" l="1"/>
  <c r="X209" i="2" s="1"/>
  <c r="H209" i="2"/>
  <c r="K209" i="2" s="1"/>
  <c r="L209" i="2" s="1"/>
  <c r="Y209" i="2" s="1"/>
  <c r="J209" i="2"/>
  <c r="M209" i="2" l="1"/>
  <c r="N209" i="2" s="1"/>
  <c r="O209" i="2" l="1"/>
  <c r="P209" i="2" l="1"/>
  <c r="R209" i="2" s="1"/>
  <c r="AA209" i="2" l="1"/>
  <c r="G210" i="6"/>
  <c r="H210" i="6" s="1"/>
  <c r="Q209" i="2"/>
  <c r="Z209" i="2" s="1"/>
  <c r="I209" i="2"/>
  <c r="S209" i="2" s="1"/>
  <c r="U209" i="2" l="1"/>
  <c r="T209" i="2"/>
  <c r="I210" i="6"/>
  <c r="J210" i="6"/>
  <c r="K210" i="6" l="1"/>
  <c r="E210" i="2"/>
  <c r="G210" i="2" s="1"/>
  <c r="V209" i="2"/>
  <c r="H210" i="2" l="1"/>
  <c r="K210" i="2" s="1"/>
  <c r="L210" i="2" s="1"/>
  <c r="Y210" i="2" s="1"/>
  <c r="W210" i="2"/>
  <c r="X210" i="2" s="1"/>
  <c r="J210" i="2"/>
  <c r="M210" i="2" l="1"/>
  <c r="N210" i="2" s="1"/>
  <c r="O210" i="2"/>
  <c r="P210" i="2" l="1"/>
  <c r="G211" i="6" l="1"/>
  <c r="H211" i="6" s="1"/>
  <c r="I210" i="2"/>
  <c r="S210" i="2" s="1"/>
  <c r="Q210" i="2"/>
  <c r="Z210" i="2" s="1"/>
  <c r="R210" i="2"/>
  <c r="U210" i="2" l="1"/>
  <c r="T210" i="2"/>
  <c r="AA210" i="2"/>
  <c r="J211" i="6"/>
  <c r="I211" i="6"/>
  <c r="K211" i="6" l="1"/>
  <c r="V210" i="2"/>
  <c r="E211" i="2"/>
  <c r="G211" i="2" s="1"/>
  <c r="W211" i="2" l="1"/>
  <c r="X211" i="2" s="1"/>
  <c r="H211" i="2"/>
  <c r="K211" i="2" s="1"/>
  <c r="L211" i="2" s="1"/>
  <c r="Y211" i="2" s="1"/>
  <c r="J211" i="2"/>
  <c r="M211" i="2" l="1"/>
  <c r="N211" i="2" s="1"/>
  <c r="O211" i="2" l="1"/>
  <c r="P211" i="2" l="1"/>
  <c r="R211" i="2"/>
  <c r="AA211" i="2" l="1"/>
  <c r="I211" i="2"/>
  <c r="S211" i="2" s="1"/>
  <c r="G212" i="6"/>
  <c r="H212" i="6" s="1"/>
  <c r="Q211" i="2"/>
  <c r="Z211" i="2" s="1"/>
  <c r="J212" i="6" l="1"/>
  <c r="I212" i="6"/>
  <c r="U211" i="2"/>
  <c r="T211" i="2"/>
  <c r="V211" i="2" l="1"/>
  <c r="E212" i="2"/>
  <c r="G212" i="2" s="1"/>
  <c r="K212" i="6"/>
  <c r="H212" i="2" l="1"/>
  <c r="K212" i="2" s="1"/>
  <c r="L212" i="2" s="1"/>
  <c r="Y212" i="2" s="1"/>
  <c r="W212" i="2"/>
  <c r="X212" i="2" s="1"/>
  <c r="J212" i="2"/>
  <c r="M212" i="2" l="1"/>
  <c r="N212" i="2" s="1"/>
  <c r="O212" i="2" l="1"/>
  <c r="P212" i="2" l="1"/>
  <c r="R212" i="2" s="1"/>
  <c r="AA212" i="2" l="1"/>
  <c r="G213" i="6"/>
  <c r="H213" i="6" s="1"/>
  <c r="I212" i="2"/>
  <c r="S212" i="2" s="1"/>
  <c r="Q212" i="2"/>
  <c r="Z212" i="2" s="1"/>
  <c r="U212" i="2" l="1"/>
  <c r="T212" i="2"/>
  <c r="I213" i="6"/>
  <c r="J213" i="6"/>
  <c r="K213" i="6" l="1"/>
  <c r="E213" i="2"/>
  <c r="G213" i="2" s="1"/>
  <c r="V212" i="2"/>
  <c r="H213" i="2" l="1"/>
  <c r="K213" i="2" s="1"/>
  <c r="L213" i="2" s="1"/>
  <c r="Y213" i="2" s="1"/>
  <c r="W213" i="2"/>
  <c r="X213" i="2" s="1"/>
  <c r="J213" i="2"/>
  <c r="M213" i="2" l="1"/>
  <c r="N213" i="2" s="1"/>
  <c r="O213" i="2"/>
  <c r="P213" i="2" l="1"/>
  <c r="G214" i="6" l="1"/>
  <c r="H214" i="6" s="1"/>
  <c r="I213" i="2"/>
  <c r="S213" i="2" s="1"/>
  <c r="Q213" i="2"/>
  <c r="Z213" i="2" s="1"/>
  <c r="R213" i="2"/>
  <c r="T213" i="2" l="1"/>
  <c r="U213" i="2"/>
  <c r="AA213" i="2"/>
  <c r="I214" i="6"/>
  <c r="J214" i="6"/>
  <c r="K214" i="6" l="1"/>
  <c r="E214" i="2"/>
  <c r="G214" i="2" s="1"/>
  <c r="V213" i="2"/>
  <c r="H214" i="2" l="1"/>
  <c r="K214" i="2" s="1"/>
  <c r="L214" i="2" s="1"/>
  <c r="Y214" i="2" s="1"/>
  <c r="W214" i="2"/>
  <c r="X214" i="2" s="1"/>
  <c r="J214" i="2"/>
  <c r="M214" i="2" l="1"/>
  <c r="N214" i="2" s="1"/>
  <c r="O214" i="2"/>
  <c r="P214" i="2" l="1"/>
  <c r="R214" i="2"/>
  <c r="AA214" i="2" l="1"/>
  <c r="G215" i="6"/>
  <c r="H215" i="6" s="1"/>
  <c r="Q214" i="2"/>
  <c r="Z214" i="2" s="1"/>
  <c r="I214" i="2"/>
  <c r="S214" i="2" s="1"/>
  <c r="T214" i="2" l="1"/>
  <c r="U214" i="2"/>
  <c r="J215" i="6"/>
  <c r="I215" i="6"/>
  <c r="V214" i="2" l="1"/>
  <c r="K215" i="6"/>
  <c r="E215" i="2"/>
  <c r="G215" i="2" s="1"/>
  <c r="W215" i="2" l="1"/>
  <c r="X215" i="2" s="1"/>
  <c r="H215" i="2"/>
  <c r="K215" i="2" s="1"/>
  <c r="L215" i="2" s="1"/>
  <c r="Y215" i="2" s="1"/>
  <c r="J215" i="2"/>
  <c r="M215" i="2" l="1"/>
  <c r="N215" i="2" s="1"/>
  <c r="O215" i="2" l="1"/>
  <c r="P215" i="2" l="1"/>
  <c r="R215" i="2"/>
  <c r="AA215" i="2" l="1"/>
  <c r="G216" i="6"/>
  <c r="H216" i="6" s="1"/>
  <c r="Q215" i="2"/>
  <c r="Z215" i="2" s="1"/>
  <c r="I215" i="2"/>
  <c r="S215" i="2" s="1"/>
  <c r="U215" i="2" l="1"/>
  <c r="T215" i="2"/>
  <c r="I216" i="6"/>
  <c r="J216" i="6"/>
  <c r="K216" i="6" l="1"/>
  <c r="E216" i="2"/>
  <c r="G216" i="2" s="1"/>
  <c r="V215" i="2"/>
  <c r="W216" i="2" l="1"/>
  <c r="X216" i="2" s="1"/>
  <c r="H216" i="2"/>
  <c r="K216" i="2" s="1"/>
  <c r="L216" i="2" s="1"/>
  <c r="Y216" i="2" s="1"/>
  <c r="J216" i="2"/>
  <c r="M216" i="2" l="1"/>
  <c r="N216" i="2" s="1"/>
  <c r="O216" i="2" l="1"/>
  <c r="P216" i="2" l="1"/>
  <c r="R216" i="2"/>
  <c r="AA216" i="2" l="1"/>
  <c r="I216" i="2"/>
  <c r="S216" i="2" s="1"/>
  <c r="Q216" i="2"/>
  <c r="Z216" i="2" s="1"/>
  <c r="G217" i="6"/>
  <c r="H217" i="6" s="1"/>
  <c r="J217" i="6" l="1"/>
  <c r="I217" i="6"/>
  <c r="T216" i="2"/>
  <c r="U216" i="2"/>
  <c r="V216" i="2" l="1"/>
  <c r="E217" i="2"/>
  <c r="G217" i="2" s="1"/>
  <c r="K217" i="6"/>
  <c r="H217" i="2" l="1"/>
  <c r="K217" i="2" s="1"/>
  <c r="L217" i="2" s="1"/>
  <c r="Y217" i="2" s="1"/>
  <c r="W217" i="2"/>
  <c r="X217" i="2" s="1"/>
  <c r="J217" i="2"/>
  <c r="M217" i="2" l="1"/>
  <c r="N217" i="2" s="1"/>
  <c r="O217" i="2"/>
  <c r="P217" i="2" l="1"/>
  <c r="Q217" i="2" l="1"/>
  <c r="Z217" i="2" s="1"/>
  <c r="I217" i="2"/>
  <c r="S217" i="2" s="1"/>
  <c r="G218" i="6"/>
  <c r="H218" i="6" s="1"/>
  <c r="R217" i="2"/>
  <c r="AA217" i="2" l="1"/>
  <c r="U217" i="2"/>
  <c r="T217" i="2"/>
  <c r="I218" i="6"/>
  <c r="J218" i="6"/>
  <c r="E218" i="2" l="1"/>
  <c r="G218" i="2" s="1"/>
  <c r="V217" i="2"/>
  <c r="K218" i="6"/>
  <c r="H218" i="2" l="1"/>
  <c r="K218" i="2" s="1"/>
  <c r="L218" i="2" s="1"/>
  <c r="Y218" i="2" s="1"/>
  <c r="W218" i="2"/>
  <c r="X218" i="2" s="1"/>
  <c r="J218" i="2"/>
  <c r="M218" i="2" l="1"/>
  <c r="N218" i="2" s="1"/>
  <c r="O218" i="2" l="1"/>
  <c r="P218" i="2" l="1"/>
  <c r="R218" i="2"/>
  <c r="AA218" i="2" l="1"/>
  <c r="G219" i="6"/>
  <c r="H219" i="6" s="1"/>
  <c r="I218" i="2"/>
  <c r="S218" i="2" s="1"/>
  <c r="Q218" i="2"/>
  <c r="Z218" i="2" s="1"/>
  <c r="T218" i="2" l="1"/>
  <c r="U218" i="2"/>
  <c r="I219" i="6"/>
  <c r="J219" i="6"/>
  <c r="K219" i="6" l="1"/>
  <c r="V218" i="2"/>
  <c r="E219" i="2"/>
  <c r="G219" i="2" s="1"/>
  <c r="W219" i="2" l="1"/>
  <c r="X219" i="2" s="1"/>
  <c r="H219" i="2"/>
  <c r="K219" i="2" s="1"/>
  <c r="L219" i="2" s="1"/>
  <c r="Y219" i="2" s="1"/>
  <c r="J219" i="2"/>
  <c r="M219" i="2" l="1"/>
  <c r="N219" i="2" s="1"/>
  <c r="O219" i="2" l="1"/>
  <c r="P219" i="2" l="1"/>
  <c r="R219" i="2"/>
  <c r="AA219" i="2" l="1"/>
  <c r="I219" i="2"/>
  <c r="S219" i="2" s="1"/>
  <c r="G220" i="6"/>
  <c r="H220" i="6" s="1"/>
  <c r="Q219" i="2"/>
  <c r="Z219" i="2" s="1"/>
  <c r="T219" i="2" l="1"/>
  <c r="U219" i="2"/>
  <c r="J220" i="6"/>
  <c r="I220" i="6"/>
  <c r="K220" i="6" l="1"/>
  <c r="V219" i="2"/>
  <c r="E220" i="2"/>
  <c r="G220" i="2" s="1"/>
  <c r="H220" i="2" l="1"/>
  <c r="K220" i="2" s="1"/>
  <c r="L220" i="2" s="1"/>
  <c r="Y220" i="2" s="1"/>
  <c r="W220" i="2"/>
  <c r="X220" i="2" s="1"/>
  <c r="J220" i="2"/>
  <c r="M220" i="2" l="1"/>
  <c r="N220" i="2" s="1"/>
  <c r="O220" i="2"/>
  <c r="P220" i="2" l="1"/>
  <c r="R220" i="2"/>
  <c r="AA220" i="2" l="1"/>
  <c r="I220" i="2"/>
  <c r="S220" i="2" s="1"/>
  <c r="Q220" i="2"/>
  <c r="Z220" i="2" s="1"/>
  <c r="G221" i="6"/>
  <c r="H221" i="6" s="1"/>
  <c r="J221" i="6" l="1"/>
  <c r="I221" i="6"/>
  <c r="U220" i="2"/>
  <c r="T220" i="2"/>
  <c r="E221" i="2" l="1"/>
  <c r="G221" i="2" s="1"/>
  <c r="V220" i="2"/>
  <c r="K221" i="6"/>
  <c r="W221" i="2" l="1"/>
  <c r="X221" i="2" s="1"/>
  <c r="H221" i="2"/>
  <c r="K221" i="2" s="1"/>
  <c r="L221" i="2" s="1"/>
  <c r="Y221" i="2" s="1"/>
  <c r="J221" i="2"/>
  <c r="M221" i="2" l="1"/>
  <c r="N221" i="2" s="1"/>
  <c r="O221" i="2" l="1"/>
  <c r="P221" i="2" l="1"/>
  <c r="R221" i="2"/>
  <c r="AA221" i="2" l="1"/>
  <c r="I221" i="2"/>
  <c r="S221" i="2" s="1"/>
  <c r="G222" i="6"/>
  <c r="H222" i="6" s="1"/>
  <c r="Q221" i="2"/>
  <c r="Z221" i="2" s="1"/>
  <c r="I222" i="6" l="1"/>
  <c r="J222" i="6"/>
  <c r="T221" i="2"/>
  <c r="U221" i="2"/>
  <c r="V221" i="2" l="1"/>
  <c r="K222" i="6"/>
  <c r="E222" i="2"/>
  <c r="G222" i="2" s="1"/>
  <c r="W222" i="2" l="1"/>
  <c r="X222" i="2" s="1"/>
  <c r="H222" i="2"/>
  <c r="K222" i="2" s="1"/>
  <c r="L222" i="2" s="1"/>
  <c r="Y222" i="2" s="1"/>
  <c r="J222" i="2"/>
  <c r="M222" i="2" l="1"/>
  <c r="N222" i="2" s="1"/>
  <c r="O222" i="2" l="1"/>
  <c r="P222" i="2" l="1"/>
  <c r="R222" i="2"/>
  <c r="AA222" i="2" l="1"/>
  <c r="G223" i="6"/>
  <c r="H223" i="6" s="1"/>
  <c r="Q222" i="2"/>
  <c r="Z222" i="2" s="1"/>
  <c r="I222" i="2"/>
  <c r="S222" i="2" s="1"/>
  <c r="U222" i="2" l="1"/>
  <c r="T222" i="2"/>
  <c r="J223" i="6"/>
  <c r="I223" i="6"/>
  <c r="E223" i="2" l="1"/>
  <c r="G223" i="2" s="1"/>
  <c r="K223" i="6"/>
  <c r="V222" i="2"/>
  <c r="W223" i="2" l="1"/>
  <c r="X223" i="2" s="1"/>
  <c r="H223" i="2"/>
  <c r="K223" i="2" s="1"/>
  <c r="L223" i="2" s="1"/>
  <c r="Y223" i="2" s="1"/>
  <c r="J223" i="2"/>
  <c r="M223" i="2" l="1"/>
  <c r="N223" i="2" s="1"/>
  <c r="O223" i="2" l="1"/>
  <c r="P223" i="2" l="1"/>
  <c r="I223" i="2" l="1"/>
  <c r="S223" i="2" s="1"/>
  <c r="G224" i="6"/>
  <c r="H224" i="6" s="1"/>
  <c r="Q223" i="2"/>
  <c r="Z223" i="2" s="1"/>
  <c r="R223" i="2"/>
  <c r="I224" i="6" l="1"/>
  <c r="J224" i="6"/>
  <c r="AA223" i="2"/>
  <c r="U223" i="2"/>
  <c r="T223" i="2"/>
  <c r="E224" i="2" l="1"/>
  <c r="G224" i="2" s="1"/>
  <c r="K224" i="6"/>
  <c r="V223" i="2"/>
  <c r="W224" i="2" l="1"/>
  <c r="X224" i="2" s="1"/>
  <c r="H224" i="2"/>
  <c r="K224" i="2" s="1"/>
  <c r="L224" i="2" s="1"/>
  <c r="Y224" i="2" s="1"/>
  <c r="J224" i="2"/>
  <c r="M224" i="2" l="1"/>
  <c r="N224" i="2" s="1"/>
  <c r="O224" i="2" l="1"/>
  <c r="P224" i="2" l="1"/>
  <c r="Q224" i="2" l="1"/>
  <c r="Z224" i="2" s="1"/>
  <c r="I224" i="2"/>
  <c r="S224" i="2" s="1"/>
  <c r="G225" i="6"/>
  <c r="H225" i="6" s="1"/>
  <c r="R224" i="2"/>
  <c r="AA224" i="2" l="1"/>
  <c r="T224" i="2"/>
  <c r="U224" i="2"/>
  <c r="J225" i="6"/>
  <c r="I225" i="6"/>
  <c r="V224" i="2" l="1"/>
  <c r="K225" i="6"/>
  <c r="E225" i="2"/>
  <c r="G225" i="2" s="1"/>
  <c r="H225" i="2" l="1"/>
  <c r="K225" i="2" s="1"/>
  <c r="L225" i="2" s="1"/>
  <c r="Y225" i="2" s="1"/>
  <c r="W225" i="2"/>
  <c r="X225" i="2" s="1"/>
  <c r="J225" i="2"/>
  <c r="M225" i="2" l="1"/>
  <c r="N225" i="2" s="1"/>
  <c r="O225" i="2"/>
  <c r="P225" i="2" l="1"/>
  <c r="G226" i="6" l="1"/>
  <c r="H226" i="6" s="1"/>
  <c r="I225" i="2"/>
  <c r="S225" i="2" s="1"/>
  <c r="Q225" i="2"/>
  <c r="Z225" i="2" s="1"/>
  <c r="R225" i="2"/>
  <c r="U225" i="2" l="1"/>
  <c r="T225" i="2"/>
  <c r="AA225" i="2"/>
  <c r="I226" i="6"/>
  <c r="J226" i="6"/>
  <c r="K226" i="6" l="1"/>
  <c r="V225" i="2"/>
  <c r="E226" i="2"/>
  <c r="G226" i="2" s="1"/>
  <c r="H226" i="2" l="1"/>
  <c r="K226" i="2" s="1"/>
  <c r="L226" i="2" s="1"/>
  <c r="Y226" i="2" s="1"/>
  <c r="W226" i="2"/>
  <c r="X226" i="2" s="1"/>
  <c r="J226" i="2"/>
  <c r="M226" i="2" l="1"/>
  <c r="N226" i="2" s="1"/>
  <c r="O226" i="2"/>
  <c r="P226" i="2" l="1"/>
  <c r="Q226" i="2" l="1"/>
  <c r="Z226" i="2" s="1"/>
  <c r="G227" i="6"/>
  <c r="H227" i="6" s="1"/>
  <c r="I226" i="2"/>
  <c r="S226" i="2" s="1"/>
  <c r="R226" i="2"/>
  <c r="J227" i="6" l="1"/>
  <c r="I227" i="6"/>
  <c r="AA226" i="2"/>
  <c r="U226" i="2"/>
  <c r="T226" i="2"/>
  <c r="V226" i="2" l="1"/>
  <c r="E227" i="2"/>
  <c r="G227" i="2" s="1"/>
  <c r="K227" i="6"/>
  <c r="W227" i="2" l="1"/>
  <c r="X227" i="2" s="1"/>
  <c r="H227" i="2"/>
  <c r="J227" i="2"/>
  <c r="U11" i="1" l="1"/>
  <c r="K227" i="2"/>
  <c r="L227" i="2" s="1"/>
  <c r="Y227" i="2" s="1"/>
  <c r="M227" i="2"/>
  <c r="N227" i="2" s="1"/>
  <c r="O227" i="2" l="1"/>
  <c r="P227" i="2" l="1"/>
  <c r="R227" i="2"/>
  <c r="AA227" i="2" l="1"/>
  <c r="I227" i="2"/>
  <c r="S227" i="2" s="1"/>
  <c r="G228" i="6"/>
  <c r="H228" i="6" s="1"/>
  <c r="Q227" i="2"/>
  <c r="Z227" i="2" s="1"/>
  <c r="U227" i="2" l="1"/>
  <c r="T227" i="2"/>
  <c r="I228" i="6"/>
  <c r="J228" i="6"/>
  <c r="V227" i="2" l="1"/>
  <c r="K228" i="6"/>
  <c r="E228" i="2"/>
  <c r="G228" i="2" s="1"/>
  <c r="H228" i="2" l="1"/>
  <c r="K228" i="2" s="1"/>
  <c r="L228" i="2" s="1"/>
  <c r="Y228" i="2" s="1"/>
  <c r="W228" i="2"/>
  <c r="X228" i="2" s="1"/>
  <c r="J228" i="2"/>
  <c r="M228" i="2" l="1"/>
  <c r="N228" i="2" s="1"/>
  <c r="O228" i="2"/>
  <c r="P228" i="2" l="1"/>
  <c r="G229" i="6" l="1"/>
  <c r="H229" i="6" s="1"/>
  <c r="Q228" i="2"/>
  <c r="Z228" i="2" s="1"/>
  <c r="I228" i="2"/>
  <c r="S228" i="2" s="1"/>
  <c r="R228" i="2"/>
  <c r="U228" i="2" l="1"/>
  <c r="T228" i="2"/>
  <c r="AA228" i="2"/>
  <c r="I229" i="6"/>
  <c r="J229" i="6"/>
  <c r="E229" i="2" l="1"/>
  <c r="G229" i="2" s="1"/>
  <c r="K229" i="6"/>
  <c r="V228" i="2"/>
  <c r="W229" i="2" l="1"/>
  <c r="X229" i="2" s="1"/>
  <c r="H229" i="2"/>
  <c r="K229" i="2" s="1"/>
  <c r="L229" i="2" s="1"/>
  <c r="Y229" i="2" s="1"/>
  <c r="J229" i="2"/>
  <c r="M229" i="2" l="1"/>
  <c r="N229" i="2" s="1"/>
  <c r="O229" i="2"/>
  <c r="P229" i="2" l="1"/>
  <c r="R229" i="2"/>
  <c r="AA229" i="2" l="1"/>
  <c r="I229" i="2"/>
  <c r="S229" i="2" s="1"/>
  <c r="G230" i="6"/>
  <c r="H230" i="6" s="1"/>
  <c r="Q229" i="2"/>
  <c r="Z229" i="2" s="1"/>
  <c r="I230" i="6" l="1"/>
  <c r="J230" i="6"/>
  <c r="T229" i="2"/>
  <c r="U229" i="2"/>
  <c r="E230" i="2" l="1"/>
  <c r="G230" i="2" s="1"/>
  <c r="V229" i="2"/>
  <c r="K230" i="6"/>
  <c r="H230" i="2" l="1"/>
  <c r="K230" i="2" s="1"/>
  <c r="L230" i="2" s="1"/>
  <c r="Y230" i="2" s="1"/>
  <c r="W230" i="2"/>
  <c r="X230" i="2" s="1"/>
  <c r="J230" i="2"/>
  <c r="M230" i="2" l="1"/>
  <c r="N230" i="2" s="1"/>
  <c r="O230" i="2" l="1"/>
  <c r="P230" i="2" l="1"/>
  <c r="R230" i="2"/>
  <c r="AA230" i="2" l="1"/>
  <c r="G231" i="6"/>
  <c r="H231" i="6" s="1"/>
  <c r="I230" i="2"/>
  <c r="S230" i="2" s="1"/>
  <c r="Q230" i="2"/>
  <c r="Z230" i="2" s="1"/>
  <c r="T230" i="2" l="1"/>
  <c r="U230" i="2"/>
  <c r="I231" i="6"/>
  <c r="J231" i="6"/>
  <c r="K231" i="6" l="1"/>
  <c r="V230" i="2"/>
  <c r="E231" i="2"/>
  <c r="G231" i="2" s="1"/>
  <c r="H231" i="2" l="1"/>
  <c r="K231" i="2" s="1"/>
  <c r="L231" i="2" s="1"/>
  <c r="Y231" i="2" s="1"/>
  <c r="W231" i="2"/>
  <c r="X231" i="2" s="1"/>
  <c r="J231" i="2"/>
  <c r="M231" i="2" l="1"/>
  <c r="N231" i="2" s="1"/>
  <c r="O231" i="2"/>
  <c r="P231" i="2" l="1"/>
  <c r="R231" i="2"/>
  <c r="AA231" i="2" l="1"/>
  <c r="Q231" i="2"/>
  <c r="Z231" i="2" s="1"/>
  <c r="I231" i="2"/>
  <c r="S231" i="2" s="1"/>
  <c r="G232" i="6"/>
  <c r="H232" i="6" s="1"/>
  <c r="J232" i="6" l="1"/>
  <c r="I232" i="6"/>
  <c r="U231" i="2"/>
  <c r="T231" i="2"/>
  <c r="E232" i="2" l="1"/>
  <c r="G232" i="2" s="1"/>
  <c r="V231" i="2"/>
  <c r="K232" i="6"/>
  <c r="H232" i="2" l="1"/>
  <c r="K232" i="2" s="1"/>
  <c r="L232" i="2" s="1"/>
  <c r="Y232" i="2" s="1"/>
  <c r="W232" i="2"/>
  <c r="X232" i="2" s="1"/>
  <c r="J232" i="2"/>
  <c r="M232" i="2" l="1"/>
  <c r="N232" i="2" s="1"/>
  <c r="O232" i="2"/>
  <c r="P232" i="2" l="1"/>
  <c r="R232" i="2"/>
  <c r="AA232" i="2" l="1"/>
  <c r="I232" i="2"/>
  <c r="S232" i="2" s="1"/>
  <c r="G233" i="6"/>
  <c r="H233" i="6" s="1"/>
  <c r="Q232" i="2"/>
  <c r="Z232" i="2" s="1"/>
  <c r="T232" i="2" l="1"/>
  <c r="U232" i="2"/>
  <c r="I233" i="6"/>
  <c r="J233" i="6"/>
  <c r="E233" i="2" l="1"/>
  <c r="G233" i="2" s="1"/>
  <c r="K233" i="6"/>
  <c r="V232" i="2"/>
  <c r="H233" i="2" l="1"/>
  <c r="K233" i="2" s="1"/>
  <c r="L233" i="2" s="1"/>
  <c r="Y233" i="2" s="1"/>
  <c r="W233" i="2"/>
  <c r="X233" i="2" s="1"/>
  <c r="J233" i="2"/>
  <c r="M233" i="2" l="1"/>
  <c r="N233" i="2" s="1"/>
  <c r="O233" i="2" l="1"/>
  <c r="P233" i="2" l="1"/>
  <c r="R233" i="2"/>
  <c r="AA233" i="2" l="1"/>
  <c r="G234" i="6"/>
  <c r="H234" i="6" s="1"/>
  <c r="I233" i="2"/>
  <c r="S233" i="2" s="1"/>
  <c r="Q233" i="2"/>
  <c r="Z233" i="2" s="1"/>
  <c r="U233" i="2" l="1"/>
  <c r="T233" i="2"/>
  <c r="I234" i="6"/>
  <c r="J234" i="6"/>
  <c r="V233" i="2" l="1"/>
  <c r="K234" i="6"/>
  <c r="E234" i="2"/>
  <c r="G234" i="2" s="1"/>
  <c r="W234" i="2" l="1"/>
  <c r="X234" i="2" s="1"/>
  <c r="H234" i="2"/>
  <c r="K234" i="2" s="1"/>
  <c r="L234" i="2" s="1"/>
  <c r="Y234" i="2" s="1"/>
  <c r="J234" i="2"/>
  <c r="M234" i="2" l="1"/>
  <c r="N234" i="2" s="1"/>
  <c r="O234" i="2" l="1"/>
  <c r="P234" i="2" l="1"/>
  <c r="R234" i="2" s="1"/>
  <c r="AA234" i="2" l="1"/>
  <c r="G235" i="6"/>
  <c r="H235" i="6" s="1"/>
  <c r="I234" i="2"/>
  <c r="S234" i="2" s="1"/>
  <c r="Q234" i="2"/>
  <c r="Z234" i="2" s="1"/>
  <c r="I235" i="6" l="1"/>
  <c r="J235" i="6"/>
  <c r="U234" i="2"/>
  <c r="T234" i="2"/>
  <c r="V234" i="2" l="1"/>
  <c r="K235" i="6"/>
  <c r="E235" i="2"/>
  <c r="G235" i="2" s="1"/>
  <c r="H235" i="2" l="1"/>
  <c r="K235" i="2" s="1"/>
  <c r="L235" i="2" s="1"/>
  <c r="Y235" i="2" s="1"/>
  <c r="W235" i="2"/>
  <c r="X235" i="2" s="1"/>
  <c r="J235" i="2"/>
  <c r="M235" i="2" l="1"/>
  <c r="N235" i="2" s="1"/>
  <c r="O235" i="2"/>
  <c r="P235" i="2" l="1"/>
  <c r="R235" i="2"/>
  <c r="AA235" i="2" l="1"/>
  <c r="Q235" i="2"/>
  <c r="Z235" i="2" s="1"/>
  <c r="G236" i="6"/>
  <c r="H236" i="6" s="1"/>
  <c r="I235" i="2"/>
  <c r="S235" i="2" s="1"/>
  <c r="T235" i="2" l="1"/>
  <c r="U235" i="2"/>
  <c r="I236" i="6"/>
  <c r="J236" i="6"/>
  <c r="K236" i="6" l="1"/>
  <c r="V235" i="2"/>
  <c r="E236" i="2"/>
  <c r="G236" i="2" s="1"/>
  <c r="H236" i="2" l="1"/>
  <c r="K236" i="2" s="1"/>
  <c r="L236" i="2" s="1"/>
  <c r="Y236" i="2" s="1"/>
  <c r="W236" i="2"/>
  <c r="X236" i="2" s="1"/>
  <c r="J236" i="2"/>
  <c r="M236" i="2" l="1"/>
  <c r="N236" i="2" s="1"/>
  <c r="O236" i="2"/>
  <c r="P236" i="2" l="1"/>
  <c r="I236" i="2" l="1"/>
  <c r="S236" i="2" s="1"/>
  <c r="G237" i="6"/>
  <c r="H237" i="6" s="1"/>
  <c r="Q236" i="2"/>
  <c r="Z236" i="2" s="1"/>
  <c r="R236" i="2"/>
  <c r="AA236" i="2" l="1"/>
  <c r="I237" i="6"/>
  <c r="J237" i="6"/>
  <c r="U236" i="2"/>
  <c r="T236" i="2"/>
  <c r="E237" i="2" l="1"/>
  <c r="G237" i="2" s="1"/>
  <c r="V236" i="2"/>
  <c r="K237" i="6"/>
  <c r="W237" i="2" l="1"/>
  <c r="X237" i="2" s="1"/>
  <c r="H237" i="2"/>
  <c r="K237" i="2" s="1"/>
  <c r="L237" i="2" s="1"/>
  <c r="Y237" i="2" s="1"/>
  <c r="J237" i="2"/>
  <c r="M237" i="2" l="1"/>
  <c r="N237" i="2" s="1"/>
  <c r="O237" i="2" l="1"/>
  <c r="P237" i="2" l="1"/>
  <c r="R237" i="2"/>
  <c r="AA237" i="2" l="1"/>
  <c r="Q237" i="2"/>
  <c r="Z237" i="2" s="1"/>
  <c r="I237" i="2"/>
  <c r="S237" i="2" s="1"/>
  <c r="G238" i="6"/>
  <c r="H238" i="6" s="1"/>
  <c r="J238" i="6" l="1"/>
  <c r="I238" i="6"/>
  <c r="U237" i="2"/>
  <c r="T237" i="2"/>
  <c r="V237" i="2" l="1"/>
  <c r="E238" i="2"/>
  <c r="G238" i="2" s="1"/>
  <c r="K238" i="6"/>
  <c r="W238" i="2" l="1"/>
  <c r="X238" i="2" s="1"/>
  <c r="H238" i="2"/>
  <c r="K238" i="2" s="1"/>
  <c r="L238" i="2" s="1"/>
  <c r="Y238" i="2" s="1"/>
  <c r="J238" i="2"/>
  <c r="M238" i="2" l="1"/>
  <c r="N238" i="2" s="1"/>
  <c r="O238" i="2"/>
  <c r="P238" i="2" l="1"/>
  <c r="Q238" i="2" l="1"/>
  <c r="Z238" i="2" s="1"/>
  <c r="I238" i="2"/>
  <c r="S238" i="2" s="1"/>
  <c r="G239" i="6"/>
  <c r="H239" i="6" s="1"/>
  <c r="R238" i="2"/>
  <c r="AA238" i="2" l="1"/>
  <c r="U238" i="2"/>
  <c r="T238" i="2"/>
  <c r="I239" i="6"/>
  <c r="J239" i="6"/>
  <c r="K239" i="6" l="1"/>
  <c r="E239" i="2"/>
  <c r="G239" i="2" s="1"/>
  <c r="V238" i="2"/>
  <c r="W239" i="2" l="1"/>
  <c r="X239" i="2" s="1"/>
  <c r="H239" i="2"/>
  <c r="K239" i="2" s="1"/>
  <c r="L239" i="2" s="1"/>
  <c r="Y239" i="2" s="1"/>
  <c r="J239" i="2"/>
  <c r="M239" i="2" l="1"/>
  <c r="N239" i="2" s="1"/>
  <c r="O239" i="2" l="1"/>
  <c r="P239" i="2" l="1"/>
  <c r="R239" i="2"/>
  <c r="AA239" i="2" l="1"/>
  <c r="I239" i="2"/>
  <c r="S239" i="2" s="1"/>
  <c r="G240" i="6"/>
  <c r="H240" i="6" s="1"/>
  <c r="Q239" i="2"/>
  <c r="Z239" i="2" s="1"/>
  <c r="I240" i="6" l="1"/>
  <c r="J240" i="6"/>
  <c r="T239" i="2"/>
  <c r="U239" i="2"/>
  <c r="E240" i="2" l="1"/>
  <c r="G240" i="2" s="1"/>
  <c r="V239" i="2"/>
  <c r="K240" i="6"/>
  <c r="H240" i="2" l="1"/>
  <c r="K240" i="2" s="1"/>
  <c r="L240" i="2" s="1"/>
  <c r="Y240" i="2" s="1"/>
  <c r="W240" i="2"/>
  <c r="X240" i="2" s="1"/>
  <c r="J240" i="2"/>
  <c r="M240" i="2" l="1"/>
  <c r="N240" i="2" s="1"/>
  <c r="O240" i="2"/>
  <c r="P240" i="2" l="1"/>
  <c r="I240" i="2" l="1"/>
  <c r="S240" i="2" s="1"/>
  <c r="G241" i="6"/>
  <c r="H241" i="6" s="1"/>
  <c r="Q240" i="2"/>
  <c r="Z240" i="2" s="1"/>
  <c r="R240" i="2"/>
  <c r="AA240" i="2" l="1"/>
  <c r="J241" i="6"/>
  <c r="I241" i="6"/>
  <c r="T240" i="2"/>
  <c r="U240" i="2"/>
  <c r="V240" i="2" l="1"/>
  <c r="E241" i="2"/>
  <c r="G241" i="2" s="1"/>
  <c r="K241" i="6"/>
  <c r="H241" i="2" l="1"/>
  <c r="K241" i="2" s="1"/>
  <c r="L241" i="2" s="1"/>
  <c r="Y241" i="2" s="1"/>
  <c r="W241" i="2"/>
  <c r="X241" i="2" s="1"/>
  <c r="J241" i="2"/>
  <c r="M241" i="2" l="1"/>
  <c r="N241" i="2" s="1"/>
  <c r="O241" i="2" l="1"/>
  <c r="P241" i="2" l="1"/>
  <c r="R241" i="2" s="1"/>
  <c r="AA241" i="2" l="1"/>
  <c r="I241" i="2"/>
  <c r="S241" i="2" s="1"/>
  <c r="G242" i="6"/>
  <c r="H242" i="6" s="1"/>
  <c r="Q241" i="2"/>
  <c r="Z241" i="2" s="1"/>
  <c r="I242" i="6" l="1"/>
  <c r="J242" i="6"/>
  <c r="T241" i="2"/>
  <c r="U241" i="2"/>
  <c r="E242" i="2" l="1"/>
  <c r="G242" i="2" s="1"/>
  <c r="V241" i="2"/>
  <c r="K242" i="6"/>
  <c r="W242" i="2" l="1"/>
  <c r="X242" i="2" s="1"/>
  <c r="H242" i="2"/>
  <c r="K242" i="2" s="1"/>
  <c r="L242" i="2" s="1"/>
  <c r="Y242" i="2" s="1"/>
  <c r="J242" i="2"/>
  <c r="M242" i="2" l="1"/>
  <c r="N242" i="2" s="1"/>
  <c r="O242" i="2" l="1"/>
  <c r="P242" i="2" l="1"/>
  <c r="R242" i="2"/>
  <c r="AA242" i="2" l="1"/>
  <c r="I242" i="2"/>
  <c r="S242" i="2" s="1"/>
  <c r="G243" i="6"/>
  <c r="H243" i="6" s="1"/>
  <c r="Q242" i="2"/>
  <c r="Z242" i="2" s="1"/>
  <c r="J243" i="6" l="1"/>
  <c r="I243" i="6"/>
  <c r="T242" i="2"/>
  <c r="U242" i="2"/>
  <c r="V242" i="2" l="1"/>
  <c r="E243" i="2"/>
  <c r="G243" i="2" s="1"/>
  <c r="K243" i="6"/>
  <c r="H243" i="2" l="1"/>
  <c r="K243" i="2" s="1"/>
  <c r="L243" i="2" s="1"/>
  <c r="Y243" i="2" s="1"/>
  <c r="W243" i="2"/>
  <c r="X243" i="2" s="1"/>
  <c r="J243" i="2"/>
  <c r="M243" i="2" l="1"/>
  <c r="N243" i="2" s="1"/>
  <c r="O243" i="2"/>
  <c r="P243" i="2" l="1"/>
  <c r="R243" i="2"/>
  <c r="AA243" i="2" l="1"/>
  <c r="Q243" i="2"/>
  <c r="Z243" i="2" s="1"/>
  <c r="I243" i="2"/>
  <c r="S243" i="2" s="1"/>
  <c r="G244" i="6"/>
  <c r="H244" i="6" s="1"/>
  <c r="I244" i="6" l="1"/>
  <c r="J244" i="6"/>
  <c r="U243" i="2"/>
  <c r="T243" i="2"/>
  <c r="E244" i="2" l="1"/>
  <c r="G244" i="2" s="1"/>
  <c r="V243" i="2"/>
  <c r="K244" i="6"/>
  <c r="H244" i="2" l="1"/>
  <c r="K244" i="2" s="1"/>
  <c r="L244" i="2" s="1"/>
  <c r="Y244" i="2" s="1"/>
  <c r="W244" i="2"/>
  <c r="X244" i="2" s="1"/>
  <c r="J244" i="2"/>
  <c r="M244" i="2" l="1"/>
  <c r="N244" i="2" s="1"/>
  <c r="O244" i="2"/>
  <c r="P244" i="2" l="1"/>
  <c r="R244" i="2"/>
  <c r="AA244" i="2" l="1"/>
  <c r="Q244" i="2"/>
  <c r="Z244" i="2" s="1"/>
  <c r="G245" i="6"/>
  <c r="H245" i="6" s="1"/>
  <c r="I244" i="2"/>
  <c r="S244" i="2" s="1"/>
  <c r="T244" i="2" l="1"/>
  <c r="U244" i="2"/>
  <c r="J245" i="6"/>
  <c r="I245" i="6"/>
  <c r="K245" i="6" l="1"/>
  <c r="V244" i="2"/>
  <c r="E245" i="2"/>
  <c r="G245" i="2" s="1"/>
  <c r="W245" i="2" l="1"/>
  <c r="X245" i="2" s="1"/>
  <c r="H245" i="2"/>
  <c r="K245" i="2" s="1"/>
  <c r="L245" i="2" s="1"/>
  <c r="Y245" i="2" s="1"/>
  <c r="J245" i="2"/>
  <c r="M245" i="2" l="1"/>
  <c r="N245" i="2" s="1"/>
  <c r="O245" i="2"/>
  <c r="P245" i="2" l="1"/>
  <c r="R245" i="2" s="1"/>
  <c r="AA245" i="2" l="1"/>
  <c r="G246" i="6"/>
  <c r="H246" i="6" s="1"/>
  <c r="I245" i="2"/>
  <c r="S245" i="2" s="1"/>
  <c r="Q245" i="2"/>
  <c r="Z245" i="2" s="1"/>
  <c r="J246" i="6" l="1"/>
  <c r="I246" i="6"/>
  <c r="T245" i="2"/>
  <c r="U245" i="2"/>
  <c r="E246" i="2" l="1"/>
  <c r="G246" i="2" s="1"/>
  <c r="V245" i="2"/>
  <c r="K246" i="6"/>
  <c r="H246" i="2" l="1"/>
  <c r="K246" i="2" s="1"/>
  <c r="L246" i="2" s="1"/>
  <c r="Y246" i="2" s="1"/>
  <c r="W246" i="2"/>
  <c r="X246" i="2" s="1"/>
  <c r="J246" i="2"/>
  <c r="M246" i="2" l="1"/>
  <c r="N246" i="2" s="1"/>
  <c r="O246" i="2" l="1"/>
  <c r="P246" i="2" l="1"/>
  <c r="R246" i="2"/>
  <c r="AA246" i="2" l="1"/>
  <c r="G247" i="6"/>
  <c r="H247" i="6" s="1"/>
  <c r="Q246" i="2"/>
  <c r="Z246" i="2" s="1"/>
  <c r="I246" i="2"/>
  <c r="S246" i="2" s="1"/>
  <c r="T246" i="2" l="1"/>
  <c r="U246" i="2"/>
  <c r="I247" i="6"/>
  <c r="J247" i="6"/>
  <c r="K247" i="6" l="1"/>
  <c r="V246" i="2"/>
  <c r="E247" i="2"/>
  <c r="G247" i="2" s="1"/>
  <c r="H247" i="2" l="1"/>
  <c r="K247" i="2" s="1"/>
  <c r="L247" i="2" s="1"/>
  <c r="Y247" i="2" s="1"/>
  <c r="W247" i="2"/>
  <c r="X247" i="2" s="1"/>
  <c r="J247" i="2"/>
  <c r="M247" i="2" l="1"/>
  <c r="N247" i="2" s="1"/>
  <c r="O247" i="2"/>
  <c r="P247" i="2" l="1"/>
  <c r="R247" i="2"/>
  <c r="AA247" i="2" l="1"/>
  <c r="G248" i="6"/>
  <c r="H248" i="6" s="1"/>
  <c r="I247" i="2"/>
  <c r="S247" i="2" s="1"/>
  <c r="Q247" i="2"/>
  <c r="Z247" i="2" s="1"/>
  <c r="T247" i="2" l="1"/>
  <c r="U247" i="2"/>
  <c r="J248" i="6"/>
  <c r="I248" i="6"/>
  <c r="K248" i="6" l="1"/>
  <c r="V247" i="2"/>
  <c r="E248" i="2"/>
  <c r="G248" i="2" s="1"/>
  <c r="H248" i="2" l="1"/>
  <c r="K248" i="2" s="1"/>
  <c r="L248" i="2" s="1"/>
  <c r="Y248" i="2" s="1"/>
  <c r="W248" i="2"/>
  <c r="X248" i="2" s="1"/>
  <c r="J248" i="2"/>
  <c r="M248" i="2" l="1"/>
  <c r="N248" i="2" s="1"/>
  <c r="O248" i="2"/>
  <c r="P248" i="2" l="1"/>
  <c r="R248" i="2"/>
  <c r="AA248" i="2" l="1"/>
  <c r="Q248" i="2"/>
  <c r="Z248" i="2" s="1"/>
  <c r="G249" i="6"/>
  <c r="H249" i="6" s="1"/>
  <c r="I248" i="2"/>
  <c r="S248" i="2" s="1"/>
  <c r="U248" i="2" l="1"/>
  <c r="T248" i="2"/>
  <c r="I249" i="6"/>
  <c r="J249" i="6"/>
  <c r="K249" i="6" l="1"/>
  <c r="E249" i="2"/>
  <c r="G249" i="2" s="1"/>
  <c r="V248" i="2"/>
  <c r="H249" i="2" l="1"/>
  <c r="K249" i="2" s="1"/>
  <c r="L249" i="2" s="1"/>
  <c r="Y249" i="2" s="1"/>
  <c r="W249" i="2"/>
  <c r="X249" i="2" s="1"/>
  <c r="J249" i="2"/>
  <c r="M249" i="2" l="1"/>
  <c r="N249" i="2" s="1"/>
  <c r="O249" i="2"/>
  <c r="P249" i="2" l="1"/>
  <c r="R249" i="2"/>
  <c r="AA249" i="2" l="1"/>
  <c r="I249" i="2"/>
  <c r="S249" i="2" s="1"/>
  <c r="Q249" i="2"/>
  <c r="Z249" i="2" s="1"/>
  <c r="G250" i="6"/>
  <c r="H250" i="6" s="1"/>
  <c r="J250" i="6" l="1"/>
  <c r="I250" i="6"/>
  <c r="T249" i="2"/>
  <c r="U249" i="2"/>
  <c r="V249" i="2" l="1"/>
  <c r="E250" i="2"/>
  <c r="G250" i="2" s="1"/>
  <c r="K250" i="6"/>
  <c r="H250" i="2" l="1"/>
  <c r="K250" i="2" s="1"/>
  <c r="L250" i="2" s="1"/>
  <c r="Y250" i="2" s="1"/>
  <c r="W250" i="2"/>
  <c r="X250" i="2" s="1"/>
  <c r="J250" i="2"/>
  <c r="M250" i="2" l="1"/>
  <c r="N250" i="2" s="1"/>
  <c r="O250" i="2"/>
  <c r="P250" i="2" l="1"/>
  <c r="R250" i="2" s="1"/>
  <c r="AA250" i="2" l="1"/>
  <c r="I250" i="2"/>
  <c r="S250" i="2" s="1"/>
  <c r="G251" i="6"/>
  <c r="H251" i="6" s="1"/>
  <c r="Q250" i="2"/>
  <c r="Z250" i="2" s="1"/>
  <c r="I251" i="6" l="1"/>
  <c r="J251" i="6"/>
  <c r="T250" i="2"/>
  <c r="U250" i="2"/>
  <c r="V250" i="2" l="1"/>
  <c r="E251" i="2"/>
  <c r="G251" i="2" s="1"/>
  <c r="K251" i="6"/>
  <c r="H251" i="2" l="1"/>
  <c r="K251" i="2" s="1"/>
  <c r="L251" i="2" s="1"/>
  <c r="Y251" i="2" s="1"/>
  <c r="W251" i="2"/>
  <c r="X251" i="2" s="1"/>
  <c r="J251" i="2"/>
  <c r="M251" i="2" l="1"/>
  <c r="N251" i="2" s="1"/>
  <c r="O251" i="2"/>
  <c r="P251" i="2" l="1"/>
  <c r="R251" i="2"/>
  <c r="AA251" i="2" l="1"/>
  <c r="G252" i="6"/>
  <c r="H252" i="6" s="1"/>
  <c r="Q251" i="2"/>
  <c r="Z251" i="2" s="1"/>
  <c r="I251" i="2"/>
  <c r="S251" i="2" s="1"/>
  <c r="U251" i="2" l="1"/>
  <c r="T251" i="2"/>
  <c r="I252" i="6"/>
  <c r="J252" i="6"/>
  <c r="K252" i="6" l="1"/>
  <c r="E252" i="2"/>
  <c r="G252" i="2" s="1"/>
  <c r="V251" i="2"/>
  <c r="H252" i="2" l="1"/>
  <c r="K252" i="2" s="1"/>
  <c r="L252" i="2" s="1"/>
  <c r="Y252" i="2" s="1"/>
  <c r="W252" i="2"/>
  <c r="X252" i="2" s="1"/>
  <c r="J252" i="2"/>
  <c r="M252" i="2" l="1"/>
  <c r="N252" i="2" s="1"/>
  <c r="O252" i="2"/>
  <c r="P252" i="2" l="1"/>
  <c r="G253" i="6" l="1"/>
  <c r="H253" i="6" s="1"/>
  <c r="Q252" i="2"/>
  <c r="Z252" i="2" s="1"/>
  <c r="I252" i="2"/>
  <c r="S252" i="2" s="1"/>
  <c r="R252" i="2"/>
  <c r="T252" i="2" l="1"/>
  <c r="U252" i="2"/>
  <c r="AA252" i="2"/>
  <c r="J253" i="6"/>
  <c r="I253" i="6"/>
  <c r="K253" i="6" l="1"/>
  <c r="V252" i="2"/>
  <c r="E253" i="2"/>
  <c r="G253" i="2" s="1"/>
  <c r="W253" i="2" l="1"/>
  <c r="X253" i="2" s="1"/>
  <c r="H253" i="2"/>
  <c r="K253" i="2" s="1"/>
  <c r="L253" i="2" s="1"/>
  <c r="Y253" i="2" s="1"/>
  <c r="J253" i="2"/>
  <c r="M253" i="2" l="1"/>
  <c r="N253" i="2" s="1"/>
  <c r="O253" i="2" l="1"/>
  <c r="P253" i="2" l="1"/>
  <c r="I253" i="2" l="1"/>
  <c r="S253" i="2" s="1"/>
  <c r="G254" i="6"/>
  <c r="H254" i="6" s="1"/>
  <c r="Q253" i="2"/>
  <c r="Z253" i="2" s="1"/>
  <c r="R253" i="2"/>
  <c r="I254" i="6" l="1"/>
  <c r="J254" i="6"/>
  <c r="AA253" i="2"/>
  <c r="U253" i="2"/>
  <c r="T253" i="2"/>
  <c r="K254" i="6" l="1"/>
  <c r="E254" i="2"/>
  <c r="G254" i="2" s="1"/>
  <c r="V253" i="2"/>
  <c r="H254" i="2" l="1"/>
  <c r="K254" i="2" s="1"/>
  <c r="L254" i="2" s="1"/>
  <c r="Y254" i="2" s="1"/>
  <c r="W254" i="2"/>
  <c r="X254" i="2" s="1"/>
  <c r="J254" i="2"/>
  <c r="M254" i="2" l="1"/>
  <c r="N254" i="2" s="1"/>
  <c r="O254" i="2" l="1"/>
  <c r="P254" i="2" l="1"/>
  <c r="I254" i="2" l="1"/>
  <c r="S254" i="2" s="1"/>
  <c r="G255" i="6"/>
  <c r="H255" i="6" s="1"/>
  <c r="Q254" i="2"/>
  <c r="Z254" i="2" s="1"/>
  <c r="R254" i="2"/>
  <c r="J255" i="6" l="1"/>
  <c r="I255" i="6"/>
  <c r="AA254" i="2"/>
  <c r="T254" i="2"/>
  <c r="U254" i="2"/>
  <c r="V254" i="2" l="1"/>
  <c r="E255" i="2"/>
  <c r="G255" i="2" s="1"/>
  <c r="K255" i="6"/>
  <c r="H255" i="2" l="1"/>
  <c r="K255" i="2" s="1"/>
  <c r="L255" i="2" s="1"/>
  <c r="Y255" i="2" s="1"/>
  <c r="W255" i="2"/>
  <c r="X255" i="2" s="1"/>
  <c r="J255" i="2"/>
  <c r="M255" i="2" l="1"/>
  <c r="N255" i="2" s="1"/>
  <c r="O255" i="2"/>
  <c r="P255" i="2" l="1"/>
  <c r="G256" i="6" l="1"/>
  <c r="H256" i="6" s="1"/>
  <c r="I255" i="2"/>
  <c r="S255" i="2" s="1"/>
  <c r="Q255" i="2"/>
  <c r="Z255" i="2" s="1"/>
  <c r="R255" i="2"/>
  <c r="AA255" i="2" l="1"/>
  <c r="T255" i="2"/>
  <c r="U255" i="2"/>
  <c r="I256" i="6"/>
  <c r="J256" i="6"/>
  <c r="K256" i="6" l="1"/>
  <c r="V255" i="2"/>
  <c r="E256" i="2"/>
  <c r="G256" i="2" s="1"/>
  <c r="H256" i="2" l="1"/>
  <c r="K256" i="2" s="1"/>
  <c r="L256" i="2" s="1"/>
  <c r="Y256" i="2" s="1"/>
  <c r="W256" i="2"/>
  <c r="X256" i="2" s="1"/>
  <c r="J256" i="2"/>
  <c r="M256" i="2" l="1"/>
  <c r="N256" i="2" s="1"/>
  <c r="O256" i="2"/>
  <c r="P256" i="2" l="1"/>
  <c r="R256" i="2"/>
  <c r="AA256" i="2" l="1"/>
  <c r="I256" i="2"/>
  <c r="S256" i="2" s="1"/>
  <c r="G257" i="6"/>
  <c r="H257" i="6" s="1"/>
  <c r="Q256" i="2"/>
  <c r="Z256" i="2" s="1"/>
  <c r="I257" i="6" l="1"/>
  <c r="J257" i="6"/>
  <c r="T256" i="2"/>
  <c r="U256" i="2"/>
  <c r="E257" i="2" l="1"/>
  <c r="G257" i="2" s="1"/>
  <c r="V256" i="2"/>
  <c r="K257" i="6"/>
  <c r="H257" i="2" l="1"/>
  <c r="K257" i="2" s="1"/>
  <c r="L257" i="2" s="1"/>
  <c r="Y257" i="2" s="1"/>
  <c r="W257" i="2"/>
  <c r="X257" i="2" s="1"/>
  <c r="J257" i="2"/>
  <c r="M257" i="2" l="1"/>
  <c r="N257" i="2" s="1"/>
  <c r="O257" i="2"/>
  <c r="P257" i="2" l="1"/>
  <c r="R257" i="2"/>
  <c r="AA257" i="2" l="1"/>
  <c r="G258" i="6"/>
  <c r="H258" i="6" s="1"/>
  <c r="Q257" i="2"/>
  <c r="Z257" i="2" s="1"/>
  <c r="I257" i="2"/>
  <c r="S257" i="2" s="1"/>
  <c r="U257" i="2" l="1"/>
  <c r="T257" i="2"/>
  <c r="I258" i="6"/>
  <c r="J258" i="6"/>
  <c r="K258" i="6" l="1"/>
  <c r="V257" i="2"/>
  <c r="E258" i="2"/>
  <c r="G258" i="2" s="1"/>
  <c r="W258" i="2" l="1"/>
  <c r="X258" i="2" s="1"/>
  <c r="H258" i="2"/>
  <c r="J258" i="2"/>
  <c r="M258" i="2" l="1"/>
  <c r="N258" i="2" s="1"/>
  <c r="K258" i="2"/>
  <c r="L258" i="2" s="1"/>
  <c r="Y258" i="2" s="1"/>
  <c r="U12" i="1"/>
  <c r="O258" i="2" l="1"/>
  <c r="P258" i="2" l="1"/>
  <c r="R258" i="2"/>
  <c r="AA258" i="2" l="1"/>
  <c r="Q258" i="2"/>
  <c r="Z258" i="2" s="1"/>
  <c r="I258" i="2"/>
  <c r="S258" i="2" s="1"/>
  <c r="G259" i="6"/>
  <c r="H259" i="6" s="1"/>
  <c r="J259" i="6" l="1"/>
  <c r="I259" i="6"/>
  <c r="U258" i="2"/>
  <c r="T258" i="2"/>
  <c r="V258" i="2" l="1"/>
  <c r="E259" i="2"/>
  <c r="G259" i="2" s="1"/>
  <c r="K259" i="6"/>
  <c r="H259" i="2" l="1"/>
  <c r="K259" i="2" s="1"/>
  <c r="L259" i="2" s="1"/>
  <c r="Y259" i="2" s="1"/>
  <c r="W259" i="2"/>
  <c r="X259" i="2" s="1"/>
  <c r="J259" i="2"/>
  <c r="M259" i="2" l="1"/>
  <c r="N259" i="2" s="1"/>
  <c r="O259" i="2" l="1"/>
  <c r="P259" i="2" l="1"/>
  <c r="R259" i="2"/>
  <c r="AA259" i="2" l="1"/>
  <c r="I259" i="2"/>
  <c r="S259" i="2" s="1"/>
  <c r="G260" i="6"/>
  <c r="H260" i="6" s="1"/>
  <c r="Q259" i="2"/>
  <c r="Z259" i="2" s="1"/>
  <c r="I260" i="6" l="1"/>
  <c r="J260" i="6"/>
  <c r="U259" i="2"/>
  <c r="T259" i="2"/>
  <c r="V259" i="2" l="1"/>
  <c r="E260" i="2"/>
  <c r="G260" i="2" s="1"/>
  <c r="K260" i="6"/>
  <c r="H260" i="2" l="1"/>
  <c r="K260" i="2" s="1"/>
  <c r="L260" i="2" s="1"/>
  <c r="Y260" i="2" s="1"/>
  <c r="W260" i="2"/>
  <c r="X260" i="2" s="1"/>
  <c r="J260" i="2"/>
  <c r="M260" i="2" l="1"/>
  <c r="N260" i="2" s="1"/>
  <c r="O260" i="2"/>
  <c r="P260" i="2" l="1"/>
  <c r="G261" i="6" l="1"/>
  <c r="H261" i="6" s="1"/>
  <c r="Q260" i="2"/>
  <c r="Z260" i="2" s="1"/>
  <c r="I260" i="2"/>
  <c r="S260" i="2" s="1"/>
  <c r="R260" i="2"/>
  <c r="U260" i="2" l="1"/>
  <c r="T260" i="2"/>
  <c r="AA260" i="2"/>
  <c r="J261" i="6"/>
  <c r="I261" i="6"/>
  <c r="K261" i="6" l="1"/>
  <c r="E261" i="2"/>
  <c r="G261" i="2" s="1"/>
  <c r="V260" i="2"/>
  <c r="H261" i="2" l="1"/>
  <c r="K261" i="2" s="1"/>
  <c r="L261" i="2" s="1"/>
  <c r="Y261" i="2" s="1"/>
  <c r="W261" i="2"/>
  <c r="X261" i="2" s="1"/>
  <c r="J261" i="2"/>
  <c r="M261" i="2" l="1"/>
  <c r="N261" i="2" s="1"/>
  <c r="O261" i="2"/>
  <c r="P261" i="2" l="1"/>
  <c r="R261" i="2"/>
  <c r="AA261" i="2" l="1"/>
  <c r="I261" i="2"/>
  <c r="S261" i="2" s="1"/>
  <c r="Q261" i="2"/>
  <c r="Z261" i="2" s="1"/>
  <c r="G262" i="6"/>
  <c r="H262" i="6" s="1"/>
  <c r="J262" i="6" l="1"/>
  <c r="I262" i="6"/>
  <c r="T261" i="2"/>
  <c r="U261" i="2"/>
  <c r="V261" i="2" l="1"/>
  <c r="E262" i="2"/>
  <c r="G262" i="2" s="1"/>
  <c r="K262" i="6"/>
  <c r="H262" i="2" l="1"/>
  <c r="K262" i="2" s="1"/>
  <c r="L262" i="2" s="1"/>
  <c r="Y262" i="2" s="1"/>
  <c r="W262" i="2"/>
  <c r="X262" i="2" s="1"/>
  <c r="J262" i="2"/>
  <c r="M262" i="2" l="1"/>
  <c r="N262" i="2" s="1"/>
  <c r="O262" i="2"/>
  <c r="P262" i="2" l="1"/>
  <c r="Q262" i="2" l="1"/>
  <c r="Z262" i="2" s="1"/>
  <c r="I262" i="2"/>
  <c r="S262" i="2" s="1"/>
  <c r="G263" i="6"/>
  <c r="H263" i="6" s="1"/>
  <c r="R262" i="2"/>
  <c r="I263" i="6" l="1"/>
  <c r="J263" i="6"/>
  <c r="AA262" i="2"/>
  <c r="U262" i="2"/>
  <c r="T262" i="2"/>
  <c r="V262" i="2" l="1"/>
  <c r="E263" i="2"/>
  <c r="G263" i="2" s="1"/>
  <c r="K263" i="6"/>
  <c r="W263" i="2" l="1"/>
  <c r="X263" i="2" s="1"/>
  <c r="H263" i="2"/>
  <c r="K263" i="2" s="1"/>
  <c r="L263" i="2" s="1"/>
  <c r="Y263" i="2" s="1"/>
  <c r="J263" i="2"/>
  <c r="M263" i="2" l="1"/>
  <c r="N263" i="2" s="1"/>
  <c r="O263" i="2" l="1"/>
  <c r="P263" i="2" l="1"/>
  <c r="G264" i="6" l="1"/>
  <c r="H264" i="6" s="1"/>
  <c r="I263" i="2"/>
  <c r="S263" i="2" s="1"/>
  <c r="Q263" i="2"/>
  <c r="Z263" i="2" s="1"/>
  <c r="R263" i="2"/>
  <c r="U263" i="2" l="1"/>
  <c r="T263" i="2"/>
  <c r="AA263" i="2"/>
  <c r="J264" i="6"/>
  <c r="I264" i="6"/>
  <c r="K264" i="6" l="1"/>
  <c r="E264" i="2"/>
  <c r="G264" i="2" s="1"/>
  <c r="V263" i="2"/>
  <c r="W264" i="2" l="1"/>
  <c r="X264" i="2" s="1"/>
  <c r="H264" i="2"/>
  <c r="K264" i="2" s="1"/>
  <c r="L264" i="2" s="1"/>
  <c r="Y264" i="2" s="1"/>
  <c r="J264" i="2"/>
  <c r="M264" i="2" l="1"/>
  <c r="N264" i="2" s="1"/>
  <c r="O264" i="2" l="1"/>
  <c r="P264" i="2" l="1"/>
  <c r="I264" i="2" l="1"/>
  <c r="S264" i="2" s="1"/>
  <c r="G265" i="6"/>
  <c r="H265" i="6" s="1"/>
  <c r="Q264" i="2"/>
  <c r="Z264" i="2" s="1"/>
  <c r="R264" i="2"/>
  <c r="I265" i="6" l="1"/>
  <c r="J265" i="6"/>
  <c r="AA264" i="2"/>
  <c r="T264" i="2"/>
  <c r="U264" i="2"/>
  <c r="V264" i="2" l="1"/>
  <c r="K265" i="6"/>
  <c r="E265" i="2"/>
  <c r="G265" i="2" s="1"/>
  <c r="H265" i="2" l="1"/>
  <c r="K265" i="2" s="1"/>
  <c r="L265" i="2" s="1"/>
  <c r="Y265" i="2" s="1"/>
  <c r="W265" i="2"/>
  <c r="X265" i="2" s="1"/>
  <c r="J265" i="2"/>
  <c r="M265" i="2" l="1"/>
  <c r="N265" i="2" s="1"/>
  <c r="O265" i="2" l="1"/>
  <c r="P265" i="2" l="1"/>
  <c r="Q265" i="2" l="1"/>
  <c r="Z265" i="2" s="1"/>
  <c r="I265" i="2"/>
  <c r="S265" i="2" s="1"/>
  <c r="G266" i="6"/>
  <c r="H266" i="6" s="1"/>
  <c r="R265" i="2"/>
  <c r="AA265" i="2" l="1"/>
  <c r="U265" i="2"/>
  <c r="T265" i="2"/>
  <c r="J266" i="6"/>
  <c r="I266" i="6"/>
  <c r="E266" i="2" l="1"/>
  <c r="G266" i="2" s="1"/>
  <c r="K266" i="6"/>
  <c r="V265" i="2"/>
  <c r="H266" i="2" l="1"/>
  <c r="K266" i="2" s="1"/>
  <c r="L266" i="2" s="1"/>
  <c r="Y266" i="2" s="1"/>
  <c r="W266" i="2"/>
  <c r="X266" i="2" s="1"/>
  <c r="J266" i="2"/>
  <c r="M266" i="2" l="1"/>
  <c r="N266" i="2" s="1"/>
  <c r="O266" i="2"/>
  <c r="P266" i="2" l="1"/>
  <c r="Q266" i="2" l="1"/>
  <c r="Z266" i="2" s="1"/>
  <c r="I266" i="2"/>
  <c r="S266" i="2" s="1"/>
  <c r="G267" i="6"/>
  <c r="H267" i="6" s="1"/>
  <c r="R266" i="2"/>
  <c r="AA266" i="2" l="1"/>
  <c r="T266" i="2"/>
  <c r="U266" i="2"/>
  <c r="I267" i="6"/>
  <c r="J267" i="6"/>
  <c r="K267" i="6" l="1"/>
  <c r="V266" i="2"/>
  <c r="E267" i="2"/>
  <c r="G267" i="2" s="1"/>
  <c r="H267" i="2" l="1"/>
  <c r="K267" i="2" s="1"/>
  <c r="L267" i="2" s="1"/>
  <c r="Y267" i="2" s="1"/>
  <c r="W267" i="2"/>
  <c r="X267" i="2" s="1"/>
  <c r="J267" i="2"/>
  <c r="M267" i="2" l="1"/>
  <c r="N267" i="2" s="1"/>
  <c r="O267" i="2"/>
  <c r="P267" i="2" l="1"/>
  <c r="R267" i="2"/>
  <c r="AA267" i="2" l="1"/>
  <c r="I267" i="2"/>
  <c r="S267" i="2" s="1"/>
  <c r="G268" i="6"/>
  <c r="H268" i="6" s="1"/>
  <c r="Q267" i="2"/>
  <c r="Z267" i="2" s="1"/>
  <c r="I268" i="6" l="1"/>
  <c r="J268" i="6"/>
  <c r="U267" i="2"/>
  <c r="T267" i="2"/>
  <c r="E268" i="2" l="1"/>
  <c r="G268" i="2" s="1"/>
  <c r="K268" i="6"/>
  <c r="V267" i="2"/>
  <c r="H268" i="2" l="1"/>
  <c r="K268" i="2" s="1"/>
  <c r="L268" i="2" s="1"/>
  <c r="Y268" i="2" s="1"/>
  <c r="W268" i="2"/>
  <c r="X268" i="2" s="1"/>
  <c r="J268" i="2"/>
  <c r="M268" i="2" l="1"/>
  <c r="N268" i="2" s="1"/>
  <c r="O268" i="2" l="1"/>
  <c r="P268" i="2" l="1"/>
  <c r="Q268" i="2" l="1"/>
  <c r="Z268" i="2" s="1"/>
  <c r="I268" i="2"/>
  <c r="S268" i="2" s="1"/>
  <c r="G269" i="6"/>
  <c r="H269" i="6" s="1"/>
  <c r="R268" i="2"/>
  <c r="AA268" i="2" l="1"/>
  <c r="T268" i="2"/>
  <c r="U268" i="2"/>
  <c r="J269" i="6"/>
  <c r="I269" i="6"/>
  <c r="V268" i="2" l="1"/>
  <c r="K269" i="6"/>
  <c r="E269" i="2"/>
  <c r="G269" i="2" s="1"/>
  <c r="W269" i="2" l="1"/>
  <c r="X269" i="2" s="1"/>
  <c r="H269" i="2"/>
  <c r="K269" i="2" s="1"/>
  <c r="L269" i="2" s="1"/>
  <c r="Y269" i="2" s="1"/>
  <c r="J269" i="2"/>
  <c r="M269" i="2" l="1"/>
  <c r="N269" i="2" s="1"/>
  <c r="O269" i="2" l="1"/>
  <c r="P269" i="2" l="1"/>
  <c r="R269" i="2"/>
  <c r="AA269" i="2" l="1"/>
  <c r="G270" i="6"/>
  <c r="H270" i="6" s="1"/>
  <c r="Q269" i="2"/>
  <c r="Z269" i="2" s="1"/>
  <c r="I269" i="2"/>
  <c r="S269" i="2" s="1"/>
  <c r="U269" i="2" l="1"/>
  <c r="T269" i="2"/>
  <c r="I270" i="6"/>
  <c r="J270" i="6"/>
  <c r="K270" i="6" l="1"/>
  <c r="E270" i="2"/>
  <c r="G270" i="2" s="1"/>
  <c r="V269" i="2"/>
  <c r="W270" i="2" l="1"/>
  <c r="X270" i="2" s="1"/>
  <c r="H270" i="2"/>
  <c r="K270" i="2" s="1"/>
  <c r="L270" i="2" s="1"/>
  <c r="Y270" i="2" s="1"/>
  <c r="J270" i="2"/>
  <c r="M270" i="2" l="1"/>
  <c r="N270" i="2" s="1"/>
  <c r="O270" i="2" l="1"/>
  <c r="P270" i="2" l="1"/>
  <c r="R270" i="2" s="1"/>
  <c r="AA270" i="2" l="1"/>
  <c r="I270" i="2"/>
  <c r="S270" i="2" s="1"/>
  <c r="G271" i="6"/>
  <c r="H271" i="6" s="1"/>
  <c r="Q270" i="2"/>
  <c r="Z270" i="2" s="1"/>
  <c r="T270" i="2" l="1"/>
  <c r="U270" i="2"/>
  <c r="J271" i="6"/>
  <c r="I271" i="6"/>
  <c r="K271" i="6" l="1"/>
  <c r="V270" i="2"/>
  <c r="E271" i="2"/>
  <c r="G271" i="2" s="1"/>
  <c r="H271" i="2" l="1"/>
  <c r="K271" i="2" s="1"/>
  <c r="L271" i="2" s="1"/>
  <c r="Y271" i="2" s="1"/>
  <c r="W271" i="2"/>
  <c r="X271" i="2" s="1"/>
  <c r="J271" i="2"/>
  <c r="M271" i="2" l="1"/>
  <c r="N271" i="2" s="1"/>
  <c r="O271" i="2"/>
  <c r="P271" i="2" l="1"/>
  <c r="Q271" i="2" l="1"/>
  <c r="Z271" i="2" s="1"/>
  <c r="I271" i="2"/>
  <c r="S271" i="2" s="1"/>
  <c r="G272" i="6"/>
  <c r="H272" i="6" s="1"/>
  <c r="R271" i="2"/>
  <c r="AA271" i="2" l="1"/>
  <c r="U271" i="2"/>
  <c r="T271" i="2"/>
  <c r="I272" i="6"/>
  <c r="J272" i="6"/>
  <c r="K272" i="6" l="1"/>
  <c r="E272" i="2"/>
  <c r="G272" i="2" s="1"/>
  <c r="V271" i="2"/>
  <c r="W272" i="2" l="1"/>
  <c r="X272" i="2" s="1"/>
  <c r="H272" i="2"/>
  <c r="K272" i="2" s="1"/>
  <c r="L272" i="2" s="1"/>
  <c r="Y272" i="2" s="1"/>
  <c r="J272" i="2"/>
  <c r="M272" i="2" l="1"/>
  <c r="N272" i="2" s="1"/>
  <c r="O272" i="2" l="1"/>
  <c r="P272" i="2" l="1"/>
  <c r="R272" i="2" s="1"/>
  <c r="AA272" i="2" l="1"/>
  <c r="Q272" i="2"/>
  <c r="Z272" i="2" s="1"/>
  <c r="I272" i="2"/>
  <c r="S272" i="2" s="1"/>
  <c r="G273" i="6"/>
  <c r="H273" i="6" s="1"/>
  <c r="I273" i="6" l="1"/>
  <c r="J273" i="6"/>
  <c r="T272" i="2"/>
  <c r="U272" i="2"/>
  <c r="E273" i="2" l="1"/>
  <c r="G273" i="2" s="1"/>
  <c r="V272" i="2"/>
  <c r="K273" i="6"/>
  <c r="W273" i="2" l="1"/>
  <c r="X273" i="2" s="1"/>
  <c r="H273" i="2"/>
  <c r="K273" i="2" s="1"/>
  <c r="L273" i="2" s="1"/>
  <c r="Y273" i="2" s="1"/>
  <c r="J273" i="2"/>
  <c r="M273" i="2" l="1"/>
  <c r="N273" i="2" s="1"/>
  <c r="O273" i="2" l="1"/>
  <c r="P273" i="2" l="1"/>
  <c r="R273" i="2" s="1"/>
  <c r="AA273" i="2" l="1"/>
  <c r="I273" i="2"/>
  <c r="S273" i="2" s="1"/>
  <c r="Q273" i="2"/>
  <c r="Z273" i="2" s="1"/>
  <c r="G274" i="6"/>
  <c r="H274" i="6" s="1"/>
  <c r="I274" i="6" l="1"/>
  <c r="J274" i="6"/>
  <c r="T273" i="2"/>
  <c r="U273" i="2"/>
  <c r="V273" i="2" l="1"/>
  <c r="K274" i="6"/>
  <c r="E274" i="2"/>
  <c r="G274" i="2" s="1"/>
  <c r="H274" i="2" l="1"/>
  <c r="K274" i="2" s="1"/>
  <c r="L274" i="2" s="1"/>
  <c r="Y274" i="2" s="1"/>
  <c r="W274" i="2"/>
  <c r="X274" i="2" s="1"/>
  <c r="J274" i="2"/>
  <c r="M274" i="2" l="1"/>
  <c r="N274" i="2" s="1"/>
  <c r="O274" i="2" l="1"/>
  <c r="P274" i="2" l="1"/>
  <c r="G275" i="6" l="1"/>
  <c r="H275" i="6" s="1"/>
  <c r="Q274" i="2"/>
  <c r="Z274" i="2" s="1"/>
  <c r="I274" i="2"/>
  <c r="S274" i="2" s="1"/>
  <c r="R274" i="2"/>
  <c r="AA274" i="2" l="1"/>
  <c r="U274" i="2"/>
  <c r="T274" i="2"/>
  <c r="I275" i="6"/>
  <c r="J275" i="6"/>
  <c r="K275" i="6" l="1"/>
  <c r="E275" i="2"/>
  <c r="G275" i="2" s="1"/>
  <c r="V274" i="2"/>
  <c r="W275" i="2" l="1"/>
  <c r="X275" i="2" s="1"/>
  <c r="H275" i="2"/>
  <c r="K275" i="2" s="1"/>
  <c r="L275" i="2" s="1"/>
  <c r="Y275" i="2" s="1"/>
  <c r="J275" i="2"/>
  <c r="M275" i="2" l="1"/>
  <c r="N275" i="2" s="1"/>
  <c r="O275" i="2" l="1"/>
  <c r="P275" i="2" l="1"/>
  <c r="R275" i="2"/>
  <c r="AA275" i="2" l="1"/>
  <c r="I275" i="2"/>
  <c r="S275" i="2" s="1"/>
  <c r="G276" i="6"/>
  <c r="H276" i="6" s="1"/>
  <c r="Q275" i="2"/>
  <c r="Z275" i="2" s="1"/>
  <c r="J276" i="6" l="1"/>
  <c r="I276" i="6"/>
  <c r="T275" i="2"/>
  <c r="U275" i="2"/>
  <c r="V275" i="2" l="1"/>
  <c r="E276" i="2"/>
  <c r="G276" i="2" s="1"/>
  <c r="K276" i="6"/>
  <c r="H276" i="2" l="1"/>
  <c r="K276" i="2" s="1"/>
  <c r="L276" i="2" s="1"/>
  <c r="Y276" i="2" s="1"/>
  <c r="W276" i="2"/>
  <c r="X276" i="2" s="1"/>
  <c r="J276" i="2"/>
  <c r="M276" i="2" l="1"/>
  <c r="N276" i="2" s="1"/>
  <c r="O276" i="2" l="1"/>
  <c r="P276" i="2" l="1"/>
  <c r="R276" i="2"/>
  <c r="AA276" i="2" l="1"/>
  <c r="I276" i="2"/>
  <c r="S276" i="2" s="1"/>
  <c r="G277" i="6"/>
  <c r="H277" i="6" s="1"/>
  <c r="Q276" i="2"/>
  <c r="Z276" i="2" s="1"/>
  <c r="I277" i="6" l="1"/>
  <c r="J277" i="6"/>
  <c r="U276" i="2"/>
  <c r="T276" i="2"/>
  <c r="E277" i="2" l="1"/>
  <c r="G277" i="2" s="1"/>
  <c r="K277" i="6"/>
  <c r="V276" i="2"/>
  <c r="H277" i="2" l="1"/>
  <c r="K277" i="2" s="1"/>
  <c r="L277" i="2" s="1"/>
  <c r="Y277" i="2" s="1"/>
  <c r="W277" i="2"/>
  <c r="X277" i="2" s="1"/>
  <c r="J277" i="2"/>
  <c r="M277" i="2" l="1"/>
  <c r="N277" i="2" s="1"/>
  <c r="O277" i="2" l="1"/>
  <c r="P277" i="2" l="1"/>
  <c r="G278" i="6" l="1"/>
  <c r="H278" i="6" s="1"/>
  <c r="Q277" i="2"/>
  <c r="Z277" i="2" s="1"/>
  <c r="I277" i="2"/>
  <c r="S277" i="2" s="1"/>
  <c r="R277" i="2"/>
  <c r="T277" i="2" l="1"/>
  <c r="U277" i="2"/>
  <c r="AA277" i="2"/>
  <c r="I278" i="6"/>
  <c r="J278" i="6"/>
  <c r="V277" i="2" l="1"/>
  <c r="K278" i="6"/>
  <c r="E278" i="2"/>
  <c r="G278" i="2" s="1"/>
  <c r="W278" i="2" l="1"/>
  <c r="X278" i="2" s="1"/>
  <c r="H278" i="2"/>
  <c r="K278" i="2" s="1"/>
  <c r="L278" i="2" s="1"/>
  <c r="Y278" i="2" s="1"/>
  <c r="J278" i="2"/>
  <c r="M278" i="2" l="1"/>
  <c r="N278" i="2" s="1"/>
  <c r="O278" i="2" l="1"/>
  <c r="P278" i="2" l="1"/>
  <c r="G279" i="6" l="1"/>
  <c r="H279" i="6" s="1"/>
  <c r="Q278" i="2"/>
  <c r="Z278" i="2" s="1"/>
  <c r="I278" i="2"/>
  <c r="S278" i="2" s="1"/>
  <c r="R278" i="2"/>
  <c r="AA278" i="2" l="1"/>
  <c r="U278" i="2"/>
  <c r="T278" i="2"/>
  <c r="I279" i="6"/>
  <c r="J279" i="6"/>
  <c r="K279" i="6" l="1"/>
  <c r="E279" i="2"/>
  <c r="G279" i="2" s="1"/>
  <c r="V278" i="2"/>
  <c r="H279" i="2" l="1"/>
  <c r="K279" i="2" s="1"/>
  <c r="L279" i="2" s="1"/>
  <c r="Y279" i="2" s="1"/>
  <c r="W279" i="2"/>
  <c r="X279" i="2" s="1"/>
  <c r="J279" i="2"/>
  <c r="M279" i="2" l="1"/>
  <c r="N279" i="2" s="1"/>
  <c r="O279" i="2"/>
  <c r="P279" i="2" l="1"/>
  <c r="R279" i="2"/>
  <c r="AA279" i="2" l="1"/>
  <c r="G280" i="6"/>
  <c r="H280" i="6" s="1"/>
  <c r="Q279" i="2"/>
  <c r="Z279" i="2" s="1"/>
  <c r="I279" i="2"/>
  <c r="S279" i="2" s="1"/>
  <c r="T279" i="2" l="1"/>
  <c r="U279" i="2"/>
  <c r="I280" i="6"/>
  <c r="J280" i="6"/>
  <c r="K280" i="6" l="1"/>
  <c r="V279" i="2"/>
  <c r="E280" i="2"/>
  <c r="G280" i="2" s="1"/>
  <c r="H280" i="2" l="1"/>
  <c r="K280" i="2" s="1"/>
  <c r="L280" i="2" s="1"/>
  <c r="Y280" i="2" s="1"/>
  <c r="W280" i="2"/>
  <c r="X280" i="2" s="1"/>
  <c r="J280" i="2"/>
  <c r="M280" i="2" l="1"/>
  <c r="N280" i="2" s="1"/>
  <c r="O280" i="2" l="1"/>
  <c r="P280" i="2" l="1"/>
  <c r="G281" i="6" l="1"/>
  <c r="H281" i="6" s="1"/>
  <c r="Q280" i="2"/>
  <c r="Z280" i="2" s="1"/>
  <c r="I280" i="2"/>
  <c r="S280" i="2" s="1"/>
  <c r="R280" i="2"/>
  <c r="U280" i="2" l="1"/>
  <c r="T280" i="2"/>
  <c r="AA280" i="2"/>
  <c r="I281" i="6"/>
  <c r="J281" i="6"/>
  <c r="K281" i="6" l="1"/>
  <c r="E281" i="2"/>
  <c r="G281" i="2" s="1"/>
  <c r="V280" i="2"/>
  <c r="W281" i="2" l="1"/>
  <c r="X281" i="2" s="1"/>
  <c r="H281" i="2"/>
  <c r="K281" i="2" s="1"/>
  <c r="L281" i="2" s="1"/>
  <c r="Y281" i="2" s="1"/>
  <c r="J281" i="2"/>
  <c r="M281" i="2" l="1"/>
  <c r="N281" i="2" s="1"/>
  <c r="O281" i="2" l="1"/>
  <c r="P281" i="2" l="1"/>
  <c r="G282" i="6" l="1"/>
  <c r="H282" i="6" s="1"/>
  <c r="I281" i="2"/>
  <c r="S281" i="2" s="1"/>
  <c r="Q281" i="2"/>
  <c r="Z281" i="2" s="1"/>
  <c r="R281" i="2"/>
  <c r="T281" i="2" l="1"/>
  <c r="U281" i="2"/>
  <c r="AA281" i="2"/>
  <c r="J282" i="6"/>
  <c r="I282" i="6"/>
  <c r="K282" i="6" l="1"/>
  <c r="E282" i="2"/>
  <c r="G282" i="2" s="1"/>
  <c r="V281" i="2"/>
  <c r="H282" i="2" l="1"/>
  <c r="K282" i="2" s="1"/>
  <c r="L282" i="2" s="1"/>
  <c r="Y282" i="2" s="1"/>
  <c r="W282" i="2"/>
  <c r="X282" i="2" s="1"/>
  <c r="J282" i="2"/>
  <c r="M282" i="2" l="1"/>
  <c r="N282" i="2" s="1"/>
  <c r="O282" i="2"/>
  <c r="P282" i="2" l="1"/>
  <c r="I282" i="2" l="1"/>
  <c r="S282" i="2" s="1"/>
  <c r="G283" i="6"/>
  <c r="H283" i="6" s="1"/>
  <c r="Q282" i="2"/>
  <c r="Z282" i="2" s="1"/>
  <c r="R282" i="2"/>
  <c r="J283" i="6" l="1"/>
  <c r="I283" i="6"/>
  <c r="AA282" i="2"/>
  <c r="T282" i="2"/>
  <c r="U282" i="2"/>
  <c r="V282" i="2" l="1"/>
  <c r="E283" i="2"/>
  <c r="G283" i="2" s="1"/>
  <c r="K283" i="6"/>
  <c r="H283" i="2" l="1"/>
  <c r="K283" i="2" s="1"/>
  <c r="L283" i="2" s="1"/>
  <c r="Y283" i="2" s="1"/>
  <c r="W283" i="2"/>
  <c r="X283" i="2" s="1"/>
  <c r="J283" i="2"/>
  <c r="M283" i="2" l="1"/>
  <c r="N283" i="2" s="1"/>
  <c r="O283" i="2"/>
  <c r="P283" i="2" l="1"/>
  <c r="R283" i="2"/>
  <c r="AA283" i="2" l="1"/>
  <c r="I283" i="2"/>
  <c r="S283" i="2" s="1"/>
  <c r="G284" i="6"/>
  <c r="H284" i="6" s="1"/>
  <c r="Q283" i="2"/>
  <c r="Z283" i="2" s="1"/>
  <c r="I284" i="6" l="1"/>
  <c r="J284" i="6"/>
  <c r="U283" i="2"/>
  <c r="T283" i="2"/>
  <c r="V283" i="2" l="1"/>
  <c r="E284" i="2"/>
  <c r="G284" i="2" s="1"/>
  <c r="K284" i="6"/>
  <c r="H284" i="2" l="1"/>
  <c r="K284" i="2" s="1"/>
  <c r="L284" i="2" s="1"/>
  <c r="Y284" i="2" s="1"/>
  <c r="W284" i="2"/>
  <c r="X284" i="2" s="1"/>
  <c r="J284" i="2"/>
  <c r="M284" i="2" l="1"/>
  <c r="N284" i="2" s="1"/>
  <c r="O284" i="2"/>
  <c r="P284" i="2" l="1"/>
  <c r="G285" i="6" l="1"/>
  <c r="H285" i="6" s="1"/>
  <c r="Q284" i="2"/>
  <c r="Z284" i="2" s="1"/>
  <c r="I284" i="2"/>
  <c r="S284" i="2" s="1"/>
  <c r="R284" i="2"/>
  <c r="U284" i="2" l="1"/>
  <c r="T284" i="2"/>
  <c r="AA284" i="2"/>
  <c r="I285" i="6"/>
  <c r="J285" i="6"/>
  <c r="E285" i="2" l="1"/>
  <c r="G285" i="2" s="1"/>
  <c r="K285" i="6"/>
  <c r="V284" i="2"/>
  <c r="H285" i="2" l="1"/>
  <c r="K285" i="2" s="1"/>
  <c r="L285" i="2" s="1"/>
  <c r="Y285" i="2" s="1"/>
  <c r="W285" i="2"/>
  <c r="X285" i="2" s="1"/>
  <c r="J285" i="2"/>
  <c r="M285" i="2" l="1"/>
  <c r="N285" i="2" s="1"/>
  <c r="O285" i="2"/>
  <c r="P285" i="2" l="1"/>
  <c r="R285" i="2"/>
  <c r="AA285" i="2" l="1"/>
  <c r="I285" i="2"/>
  <c r="S285" i="2" s="1"/>
  <c r="G286" i="6"/>
  <c r="H286" i="6" s="1"/>
  <c r="Q285" i="2"/>
  <c r="Z285" i="2" s="1"/>
  <c r="I286" i="6" l="1"/>
  <c r="J286" i="6"/>
  <c r="T285" i="2"/>
  <c r="U285" i="2"/>
  <c r="E286" i="2" l="1"/>
  <c r="G286" i="2" s="1"/>
  <c r="V285" i="2"/>
  <c r="K286" i="6"/>
  <c r="H286" i="2" l="1"/>
  <c r="K286" i="2" s="1"/>
  <c r="L286" i="2" s="1"/>
  <c r="Y286" i="2" s="1"/>
  <c r="W286" i="2"/>
  <c r="X286" i="2" s="1"/>
  <c r="J286" i="2"/>
  <c r="M286" i="2" l="1"/>
  <c r="N286" i="2" s="1"/>
  <c r="O286" i="2"/>
  <c r="P286" i="2" l="1"/>
  <c r="R286" i="2"/>
  <c r="AA286" i="2" l="1"/>
  <c r="I286" i="2"/>
  <c r="S286" i="2" s="1"/>
  <c r="G287" i="6"/>
  <c r="H287" i="6" s="1"/>
  <c r="Q286" i="2"/>
  <c r="Z286" i="2" s="1"/>
  <c r="I287" i="6" l="1"/>
  <c r="J287" i="6"/>
  <c r="T286" i="2"/>
  <c r="U286" i="2"/>
  <c r="V286" i="2" l="1"/>
  <c r="K287" i="6"/>
  <c r="E287" i="2"/>
  <c r="G287" i="2" s="1"/>
  <c r="H287" i="2" l="1"/>
  <c r="K287" i="2" s="1"/>
  <c r="L287" i="2" s="1"/>
  <c r="Y287" i="2" s="1"/>
  <c r="W287" i="2"/>
  <c r="X287" i="2" s="1"/>
  <c r="J287" i="2"/>
  <c r="M287" i="2" l="1"/>
  <c r="N287" i="2" s="1"/>
  <c r="O287" i="2"/>
  <c r="P287" i="2" l="1"/>
  <c r="R287" i="2"/>
  <c r="AA287" i="2" l="1"/>
  <c r="G288" i="6"/>
  <c r="H288" i="6" s="1"/>
  <c r="Q287" i="2"/>
  <c r="Z287" i="2" s="1"/>
  <c r="I287" i="2"/>
  <c r="S287" i="2" s="1"/>
  <c r="T287" i="2" l="1"/>
  <c r="U287" i="2"/>
  <c r="J288" i="6"/>
  <c r="I288" i="6"/>
  <c r="V287" i="2" l="1"/>
  <c r="K288" i="6"/>
  <c r="E288" i="2"/>
  <c r="G288" i="2" s="1"/>
  <c r="H288" i="2" l="1"/>
  <c r="W288" i="2"/>
  <c r="X288" i="2" s="1"/>
  <c r="J288" i="2"/>
  <c r="M288" i="2" l="1"/>
  <c r="N288" i="2" s="1"/>
  <c r="U13" i="1"/>
  <c r="K288" i="2"/>
  <c r="L288" i="2" s="1"/>
  <c r="Y288" i="2" s="1"/>
  <c r="O288" i="2" l="1"/>
  <c r="P288" i="2" l="1"/>
  <c r="R288" i="2" s="1"/>
  <c r="AA288" i="2" l="1"/>
  <c r="G289" i="6"/>
  <c r="H289" i="6" s="1"/>
  <c r="I288" i="2"/>
  <c r="S288" i="2" s="1"/>
  <c r="Q288" i="2"/>
  <c r="Z288" i="2" s="1"/>
  <c r="U288" i="2" l="1"/>
  <c r="T288" i="2"/>
  <c r="I289" i="6"/>
  <c r="J289" i="6"/>
  <c r="E289" i="2" l="1"/>
  <c r="G289" i="2" s="1"/>
  <c r="V288" i="2"/>
  <c r="K289" i="6"/>
  <c r="W289" i="2" l="1"/>
  <c r="X289" i="2" s="1"/>
  <c r="H289" i="2"/>
  <c r="K289" i="2" s="1"/>
  <c r="L289" i="2" s="1"/>
  <c r="Y289" i="2" s="1"/>
  <c r="J289" i="2"/>
  <c r="M289" i="2" l="1"/>
  <c r="N289" i="2" s="1"/>
  <c r="O289" i="2" l="1"/>
  <c r="P289" i="2" l="1"/>
  <c r="R289" i="2"/>
  <c r="AA289" i="2" l="1"/>
  <c r="I289" i="2"/>
  <c r="S289" i="2" s="1"/>
  <c r="G290" i="6"/>
  <c r="H290" i="6" s="1"/>
  <c r="Q289" i="2"/>
  <c r="Z289" i="2" s="1"/>
  <c r="I290" i="6" l="1"/>
  <c r="J290" i="6"/>
  <c r="T289" i="2"/>
  <c r="U289" i="2"/>
  <c r="V289" i="2" l="1"/>
  <c r="K290" i="6"/>
  <c r="E290" i="2"/>
  <c r="G290" i="2" s="1"/>
  <c r="W290" i="2" l="1"/>
  <c r="X290" i="2" s="1"/>
  <c r="H290" i="2"/>
  <c r="K290" i="2" s="1"/>
  <c r="L290" i="2" s="1"/>
  <c r="Y290" i="2" s="1"/>
  <c r="J290" i="2"/>
  <c r="M290" i="2" l="1"/>
  <c r="N290" i="2" s="1"/>
  <c r="O290" i="2" l="1"/>
  <c r="P290" i="2" l="1"/>
  <c r="R290" i="2" s="1"/>
  <c r="AA290" i="2" l="1"/>
  <c r="I290" i="2"/>
  <c r="S290" i="2" s="1"/>
  <c r="G291" i="6"/>
  <c r="H291" i="6" s="1"/>
  <c r="Q290" i="2"/>
  <c r="Z290" i="2" s="1"/>
  <c r="J291" i="6" l="1"/>
  <c r="I291" i="6"/>
  <c r="U290" i="2"/>
  <c r="T290" i="2"/>
  <c r="V290" i="2" l="1"/>
  <c r="E291" i="2"/>
  <c r="G291" i="2" s="1"/>
  <c r="K291" i="6"/>
  <c r="H291" i="2" l="1"/>
  <c r="K291" i="2" s="1"/>
  <c r="L291" i="2" s="1"/>
  <c r="Y291" i="2" s="1"/>
  <c r="W291" i="2"/>
  <c r="X291" i="2" s="1"/>
  <c r="J291" i="2"/>
  <c r="M291" i="2" l="1"/>
  <c r="N291" i="2" s="1"/>
  <c r="O291" i="2"/>
  <c r="P291" i="2" l="1"/>
  <c r="G292" i="6" l="1"/>
  <c r="H292" i="6" s="1"/>
  <c r="I291" i="2"/>
  <c r="S291" i="2" s="1"/>
  <c r="Q291" i="2"/>
  <c r="Z291" i="2" s="1"/>
  <c r="R291" i="2"/>
  <c r="U291" i="2" l="1"/>
  <c r="T291" i="2"/>
  <c r="AA291" i="2"/>
  <c r="I292" i="6"/>
  <c r="J292" i="6"/>
  <c r="K292" i="6" l="1"/>
  <c r="E292" i="2"/>
  <c r="G292" i="2" s="1"/>
  <c r="V291" i="2"/>
  <c r="H292" i="2" l="1"/>
  <c r="K292" i="2" s="1"/>
  <c r="L292" i="2" s="1"/>
  <c r="Y292" i="2" s="1"/>
  <c r="W292" i="2"/>
  <c r="X292" i="2" s="1"/>
  <c r="J292" i="2"/>
  <c r="M292" i="2" l="1"/>
  <c r="N292" i="2" s="1"/>
  <c r="O292" i="2"/>
  <c r="P292" i="2" l="1"/>
  <c r="G293" i="6" l="1"/>
  <c r="H293" i="6" s="1"/>
  <c r="Q292" i="2"/>
  <c r="Z292" i="2" s="1"/>
  <c r="I292" i="2"/>
  <c r="S292" i="2" s="1"/>
  <c r="R292" i="2"/>
  <c r="T292" i="2" l="1"/>
  <c r="U292" i="2"/>
  <c r="AA292" i="2"/>
  <c r="I293" i="6"/>
  <c r="J293" i="6"/>
  <c r="K293" i="6" l="1"/>
  <c r="V292" i="2"/>
  <c r="E293" i="2"/>
  <c r="G293" i="2" s="1"/>
  <c r="W293" i="2" l="1"/>
  <c r="X293" i="2" s="1"/>
  <c r="H293" i="2"/>
  <c r="K293" i="2" s="1"/>
  <c r="L293" i="2" s="1"/>
  <c r="Y293" i="2" s="1"/>
  <c r="J293" i="2"/>
  <c r="M293" i="2" l="1"/>
  <c r="N293" i="2" s="1"/>
  <c r="O293" i="2"/>
  <c r="P293" i="2" l="1"/>
  <c r="R293" i="2"/>
  <c r="AA293" i="2" l="1"/>
  <c r="G294" i="6"/>
  <c r="H294" i="6" s="1"/>
  <c r="I293" i="2"/>
  <c r="S293" i="2" s="1"/>
  <c r="Q293" i="2"/>
  <c r="Z293" i="2" s="1"/>
  <c r="J294" i="6" l="1"/>
  <c r="I294" i="6"/>
  <c r="U293" i="2"/>
  <c r="T293" i="2"/>
  <c r="E294" i="2" l="1"/>
  <c r="G294" i="2" s="1"/>
  <c r="V293" i="2"/>
  <c r="K294" i="6"/>
  <c r="H294" i="2" l="1"/>
  <c r="K294" i="2" s="1"/>
  <c r="L294" i="2" s="1"/>
  <c r="Y294" i="2" s="1"/>
  <c r="W294" i="2"/>
  <c r="X294" i="2" s="1"/>
  <c r="J294" i="2"/>
  <c r="M294" i="2" l="1"/>
  <c r="N294" i="2" s="1"/>
  <c r="O294" i="2"/>
  <c r="P294" i="2" l="1"/>
  <c r="G295" i="6" l="1"/>
  <c r="H295" i="6" s="1"/>
  <c r="I294" i="2"/>
  <c r="S294" i="2" s="1"/>
  <c r="Q294" i="2"/>
  <c r="Z294" i="2" s="1"/>
  <c r="R294" i="2"/>
  <c r="T294" i="2" l="1"/>
  <c r="U294" i="2"/>
  <c r="AA294" i="2"/>
  <c r="I295" i="6"/>
  <c r="J295" i="6"/>
  <c r="K295" i="6" l="1"/>
  <c r="V294" i="2"/>
  <c r="E295" i="2"/>
  <c r="G295" i="2" s="1"/>
  <c r="H295" i="2" l="1"/>
  <c r="K295" i="2" s="1"/>
  <c r="L295" i="2" s="1"/>
  <c r="Y295" i="2" s="1"/>
  <c r="W295" i="2"/>
  <c r="X295" i="2" s="1"/>
  <c r="J295" i="2"/>
  <c r="M295" i="2" l="1"/>
  <c r="N295" i="2" s="1"/>
  <c r="O295" i="2"/>
  <c r="P295" i="2" l="1"/>
  <c r="G296" i="6" l="1"/>
  <c r="H296" i="6" s="1"/>
  <c r="I295" i="2"/>
  <c r="S295" i="2" s="1"/>
  <c r="Q295" i="2"/>
  <c r="Z295" i="2" s="1"/>
  <c r="R295" i="2"/>
  <c r="AA295" i="2" l="1"/>
  <c r="U295" i="2"/>
  <c r="T295" i="2"/>
  <c r="J296" i="6"/>
  <c r="I296" i="6"/>
  <c r="K296" i="6" l="1"/>
  <c r="E296" i="2"/>
  <c r="G296" i="2" s="1"/>
  <c r="V295" i="2"/>
  <c r="H296" i="2" l="1"/>
  <c r="K296" i="2" s="1"/>
  <c r="L296" i="2" s="1"/>
  <c r="Y296" i="2" s="1"/>
  <c r="W296" i="2"/>
  <c r="X296" i="2" s="1"/>
  <c r="J296" i="2"/>
  <c r="M296" i="2" l="1"/>
  <c r="N296" i="2" s="1"/>
  <c r="O296" i="2"/>
  <c r="P296" i="2" l="1"/>
  <c r="I296" i="2" l="1"/>
  <c r="S296" i="2" s="1"/>
  <c r="G297" i="6"/>
  <c r="H297" i="6" s="1"/>
  <c r="Q296" i="2"/>
  <c r="Z296" i="2" s="1"/>
  <c r="R296" i="2"/>
  <c r="AA296" i="2" l="1"/>
  <c r="J297" i="6"/>
  <c r="I297" i="6"/>
  <c r="T296" i="2"/>
  <c r="U296" i="2"/>
  <c r="E297" i="2" l="1"/>
  <c r="G297" i="2" s="1"/>
  <c r="V296" i="2"/>
  <c r="K297" i="6"/>
  <c r="H297" i="2" l="1"/>
  <c r="K297" i="2" s="1"/>
  <c r="L297" i="2" s="1"/>
  <c r="Y297" i="2" s="1"/>
  <c r="W297" i="2"/>
  <c r="X297" i="2" s="1"/>
  <c r="J297" i="2"/>
  <c r="M297" i="2" l="1"/>
  <c r="N297" i="2" s="1"/>
  <c r="O297" i="2"/>
  <c r="P297" i="2" l="1"/>
  <c r="I297" i="2" l="1"/>
  <c r="S297" i="2" s="1"/>
  <c r="G298" i="6"/>
  <c r="H298" i="6" s="1"/>
  <c r="Q297" i="2"/>
  <c r="Z297" i="2" s="1"/>
  <c r="R297" i="2"/>
  <c r="AA297" i="2" l="1"/>
  <c r="I298" i="6"/>
  <c r="J298" i="6"/>
  <c r="U297" i="2"/>
  <c r="T297" i="2"/>
  <c r="K298" i="6" l="1"/>
  <c r="V297" i="2"/>
  <c r="E298" i="2"/>
  <c r="G298" i="2" s="1"/>
  <c r="H298" i="2" l="1"/>
  <c r="K298" i="2" s="1"/>
  <c r="L298" i="2" s="1"/>
  <c r="Y298" i="2" s="1"/>
  <c r="W298" i="2"/>
  <c r="X298" i="2" s="1"/>
  <c r="J298" i="2"/>
  <c r="M298" i="2" l="1"/>
  <c r="N298" i="2" s="1"/>
  <c r="O298" i="2"/>
  <c r="P298" i="2" l="1"/>
  <c r="R298" i="2"/>
  <c r="AA298" i="2" l="1"/>
  <c r="Q298" i="2"/>
  <c r="Z298" i="2" s="1"/>
  <c r="G299" i="6"/>
  <c r="H299" i="6" s="1"/>
  <c r="I298" i="2"/>
  <c r="S298" i="2" s="1"/>
  <c r="U298" i="2" l="1"/>
  <c r="T298" i="2"/>
  <c r="J299" i="6"/>
  <c r="I299" i="6"/>
  <c r="K299" i="6" l="1"/>
  <c r="E299" i="2"/>
  <c r="G299" i="2" s="1"/>
  <c r="V298" i="2"/>
  <c r="H299" i="2" l="1"/>
  <c r="K299" i="2" s="1"/>
  <c r="L299" i="2" s="1"/>
  <c r="Y299" i="2" s="1"/>
  <c r="W299" i="2"/>
  <c r="X299" i="2" s="1"/>
  <c r="J299" i="2"/>
  <c r="M299" i="2" l="1"/>
  <c r="N299" i="2" s="1"/>
  <c r="O299" i="2"/>
  <c r="P299" i="2" l="1"/>
  <c r="I299" i="2" l="1"/>
  <c r="S299" i="2" s="1"/>
  <c r="Q299" i="2"/>
  <c r="Z299" i="2" s="1"/>
  <c r="G300" i="6"/>
  <c r="H300" i="6" s="1"/>
  <c r="R299" i="2"/>
  <c r="AA299" i="2" l="1"/>
  <c r="J300" i="6"/>
  <c r="I300" i="6"/>
  <c r="T299" i="2"/>
  <c r="U299" i="2"/>
  <c r="V299" i="2" l="1"/>
  <c r="E300" i="2"/>
  <c r="G300" i="2" s="1"/>
  <c r="K300" i="6"/>
  <c r="W300" i="2" l="1"/>
  <c r="X300" i="2" s="1"/>
  <c r="H300" i="2"/>
  <c r="K300" i="2" s="1"/>
  <c r="L300" i="2" s="1"/>
  <c r="Y300" i="2" s="1"/>
  <c r="J300" i="2"/>
  <c r="M300" i="2" l="1"/>
  <c r="N300" i="2" s="1"/>
  <c r="O300" i="2"/>
  <c r="P300" i="2" l="1"/>
  <c r="R300" i="2"/>
  <c r="AA300" i="2" l="1"/>
  <c r="I300" i="2"/>
  <c r="S300" i="2" s="1"/>
  <c r="G301" i="6"/>
  <c r="H301" i="6" s="1"/>
  <c r="Q300" i="2"/>
  <c r="Z300" i="2" s="1"/>
  <c r="I301" i="6" l="1"/>
  <c r="J301" i="6"/>
  <c r="U300" i="2"/>
  <c r="T300" i="2"/>
  <c r="V300" i="2" l="1"/>
  <c r="E301" i="2"/>
  <c r="G301" i="2" s="1"/>
  <c r="K301" i="6"/>
  <c r="H301" i="2" l="1"/>
  <c r="K301" i="2" s="1"/>
  <c r="L301" i="2" s="1"/>
  <c r="Y301" i="2" s="1"/>
  <c r="W301" i="2"/>
  <c r="X301" i="2" s="1"/>
  <c r="J301" i="2"/>
  <c r="M301" i="2" l="1"/>
  <c r="N301" i="2" s="1"/>
  <c r="O301" i="2" l="1"/>
  <c r="P301" i="2" l="1"/>
  <c r="G302" i="6" l="1"/>
  <c r="H302" i="6" s="1"/>
  <c r="Q301" i="2"/>
  <c r="Z301" i="2" s="1"/>
  <c r="I301" i="2"/>
  <c r="S301" i="2" s="1"/>
  <c r="R301" i="2"/>
  <c r="T301" i="2" l="1"/>
  <c r="U301" i="2"/>
  <c r="AA301" i="2"/>
  <c r="J302" i="6"/>
  <c r="I302" i="6"/>
  <c r="K302" i="6" l="1"/>
  <c r="V301" i="2"/>
  <c r="E302" i="2"/>
  <c r="G302" i="2" s="1"/>
  <c r="W302" i="2" l="1"/>
  <c r="X302" i="2" s="1"/>
  <c r="H302" i="2"/>
  <c r="K302" i="2" s="1"/>
  <c r="L302" i="2" s="1"/>
  <c r="Y302" i="2" s="1"/>
  <c r="J302" i="2"/>
  <c r="M302" i="2" l="1"/>
  <c r="N302" i="2" s="1"/>
  <c r="O302" i="2"/>
  <c r="P302" i="2" l="1"/>
  <c r="R302" i="2"/>
  <c r="AA302" i="2" l="1"/>
  <c r="Q302" i="2"/>
  <c r="Z302" i="2" s="1"/>
  <c r="I302" i="2"/>
  <c r="S302" i="2" s="1"/>
  <c r="G303" i="6"/>
  <c r="H303" i="6" s="1"/>
  <c r="T302" i="2" l="1"/>
  <c r="U302" i="2"/>
  <c r="I303" i="6"/>
  <c r="J303" i="6"/>
  <c r="K303" i="6" l="1"/>
  <c r="V302" i="2"/>
  <c r="E303" i="2"/>
  <c r="G303" i="2" s="1"/>
  <c r="H303" i="2" l="1"/>
  <c r="K303" i="2" s="1"/>
  <c r="L303" i="2" s="1"/>
  <c r="Y303" i="2" s="1"/>
  <c r="W303" i="2"/>
  <c r="X303" i="2" s="1"/>
  <c r="J303" i="2"/>
  <c r="M303" i="2" l="1"/>
  <c r="N303" i="2" s="1"/>
  <c r="O303" i="2" l="1"/>
  <c r="P303" i="2" l="1"/>
  <c r="R303" i="2"/>
  <c r="AA303" i="2" l="1"/>
  <c r="I303" i="2"/>
  <c r="S303" i="2" s="1"/>
  <c r="G304" i="6"/>
  <c r="H304" i="6" s="1"/>
  <c r="Q303" i="2"/>
  <c r="Z303" i="2" s="1"/>
  <c r="U303" i="2" l="1"/>
  <c r="T303" i="2"/>
  <c r="J304" i="6"/>
  <c r="I304" i="6"/>
  <c r="K304" i="6" l="1"/>
  <c r="V303" i="2"/>
  <c r="E304" i="2"/>
  <c r="G304" i="2" s="1"/>
  <c r="H304" i="2" l="1"/>
  <c r="K304" i="2" s="1"/>
  <c r="L304" i="2" s="1"/>
  <c r="Y304" i="2" s="1"/>
  <c r="W304" i="2"/>
  <c r="X304" i="2" s="1"/>
  <c r="J304" i="2"/>
  <c r="M304" i="2" l="1"/>
  <c r="N304" i="2" s="1"/>
  <c r="O304" i="2"/>
  <c r="P304" i="2" l="1"/>
  <c r="Q304" i="2" l="1"/>
  <c r="Z304" i="2" s="1"/>
  <c r="I304" i="2"/>
  <c r="S304" i="2" s="1"/>
  <c r="G305" i="6"/>
  <c r="H305" i="6" s="1"/>
  <c r="R304" i="2"/>
  <c r="J305" i="6" l="1"/>
  <c r="I305" i="6"/>
  <c r="AA304" i="2"/>
  <c r="T304" i="2"/>
  <c r="U304" i="2"/>
  <c r="E305" i="2" l="1"/>
  <c r="G305" i="2" s="1"/>
  <c r="V304" i="2"/>
  <c r="K305" i="6"/>
  <c r="W305" i="2" l="1"/>
  <c r="X305" i="2" s="1"/>
  <c r="H305" i="2"/>
  <c r="K305" i="2" s="1"/>
  <c r="L305" i="2" s="1"/>
  <c r="Y305" i="2" s="1"/>
  <c r="J305" i="2"/>
  <c r="M305" i="2" l="1"/>
  <c r="N305" i="2" s="1"/>
  <c r="O305" i="2" l="1"/>
  <c r="P305" i="2" l="1"/>
  <c r="R305" i="2" s="1"/>
  <c r="AA305" i="2" l="1"/>
  <c r="I305" i="2"/>
  <c r="S305" i="2" s="1"/>
  <c r="G306" i="6"/>
  <c r="H306" i="6" s="1"/>
  <c r="Q305" i="2"/>
  <c r="Z305" i="2" s="1"/>
  <c r="I306" i="6" l="1"/>
  <c r="J306" i="6"/>
  <c r="T305" i="2"/>
  <c r="U305" i="2"/>
  <c r="V305" i="2" l="1"/>
  <c r="K306" i="6"/>
  <c r="E306" i="2"/>
  <c r="G306" i="2" s="1"/>
  <c r="H306" i="2" l="1"/>
  <c r="K306" i="2" s="1"/>
  <c r="L306" i="2" s="1"/>
  <c r="Y306" i="2" s="1"/>
  <c r="W306" i="2"/>
  <c r="X306" i="2" s="1"/>
  <c r="J306" i="2"/>
  <c r="M306" i="2" l="1"/>
  <c r="N306" i="2" s="1"/>
  <c r="O306" i="2" l="1"/>
  <c r="P306" i="2" l="1"/>
  <c r="Q306" i="2" l="1"/>
  <c r="Z306" i="2" s="1"/>
  <c r="G307" i="6"/>
  <c r="H307" i="6" s="1"/>
  <c r="I306" i="2"/>
  <c r="S306" i="2" s="1"/>
  <c r="R306" i="2"/>
  <c r="J307" i="6" l="1"/>
  <c r="I307" i="6"/>
  <c r="AA306" i="2"/>
  <c r="U306" i="2"/>
  <c r="T306" i="2"/>
  <c r="E307" i="2" l="1"/>
  <c r="G307" i="2" s="1"/>
  <c r="V306" i="2"/>
  <c r="K307" i="6"/>
  <c r="W307" i="2" l="1"/>
  <c r="X307" i="2" s="1"/>
  <c r="H307" i="2"/>
  <c r="K307" i="2" s="1"/>
  <c r="L307" i="2" s="1"/>
  <c r="Y307" i="2" s="1"/>
  <c r="J307" i="2"/>
  <c r="M307" i="2" l="1"/>
  <c r="N307" i="2" s="1"/>
  <c r="O307" i="2" l="1"/>
  <c r="P307" i="2" l="1"/>
  <c r="I307" i="2" l="1"/>
  <c r="S307" i="2" s="1"/>
  <c r="G308" i="6"/>
  <c r="H308" i="6" s="1"/>
  <c r="Q307" i="2"/>
  <c r="Z307" i="2" s="1"/>
  <c r="R307" i="2"/>
  <c r="J308" i="6" l="1"/>
  <c r="I308" i="6"/>
  <c r="AA307" i="2"/>
  <c r="U307" i="2"/>
  <c r="T307" i="2"/>
  <c r="V307" i="2" l="1"/>
  <c r="E308" i="2"/>
  <c r="G308" i="2" s="1"/>
  <c r="K308" i="6"/>
  <c r="W308" i="2" l="1"/>
  <c r="X308" i="2" s="1"/>
  <c r="H308" i="2"/>
  <c r="K308" i="2" s="1"/>
  <c r="L308" i="2" s="1"/>
  <c r="Y308" i="2" s="1"/>
  <c r="J308" i="2"/>
  <c r="M308" i="2" l="1"/>
  <c r="N308" i="2" s="1"/>
  <c r="O308" i="2" l="1"/>
  <c r="P308" i="2" l="1"/>
  <c r="R308" i="2"/>
  <c r="AA308" i="2" l="1"/>
  <c r="I308" i="2"/>
  <c r="S308" i="2" s="1"/>
  <c r="G309" i="6"/>
  <c r="H309" i="6" s="1"/>
  <c r="Q308" i="2"/>
  <c r="Z308" i="2" s="1"/>
  <c r="U308" i="2" l="1"/>
  <c r="T308" i="2"/>
  <c r="I309" i="6"/>
  <c r="J309" i="6"/>
  <c r="K309" i="6" l="1"/>
  <c r="E309" i="2"/>
  <c r="G309" i="2" s="1"/>
  <c r="V308" i="2"/>
  <c r="W309" i="2" l="1"/>
  <c r="X309" i="2" s="1"/>
  <c r="H309" i="2"/>
  <c r="K309" i="2" s="1"/>
  <c r="L309" i="2" s="1"/>
  <c r="Y309" i="2" s="1"/>
  <c r="J309" i="2"/>
  <c r="M309" i="2" l="1"/>
  <c r="N309" i="2" s="1"/>
  <c r="O309" i="2" l="1"/>
  <c r="P309" i="2" l="1"/>
  <c r="R309" i="2"/>
  <c r="AA309" i="2" l="1"/>
  <c r="I309" i="2"/>
  <c r="S309" i="2" s="1"/>
  <c r="G310" i="6"/>
  <c r="H310" i="6" s="1"/>
  <c r="Q309" i="2"/>
  <c r="Z309" i="2" s="1"/>
  <c r="J310" i="6" l="1"/>
  <c r="I310" i="6"/>
  <c r="T309" i="2"/>
  <c r="U309" i="2"/>
  <c r="V309" i="2" l="1"/>
  <c r="E310" i="2"/>
  <c r="G310" i="2" s="1"/>
  <c r="K310" i="6"/>
  <c r="H310" i="2" l="1"/>
  <c r="K310" i="2" s="1"/>
  <c r="L310" i="2" s="1"/>
  <c r="Y310" i="2" s="1"/>
  <c r="W310" i="2"/>
  <c r="X310" i="2" s="1"/>
  <c r="J310" i="2"/>
  <c r="M310" i="2" l="1"/>
  <c r="N310" i="2" s="1"/>
  <c r="O310" i="2" l="1"/>
  <c r="P310" i="2" l="1"/>
  <c r="R310" i="2"/>
  <c r="AA310" i="2" l="1"/>
  <c r="I310" i="2"/>
  <c r="S310" i="2" s="1"/>
  <c r="G311" i="6"/>
  <c r="H311" i="6" s="1"/>
  <c r="Q310" i="2"/>
  <c r="Z310" i="2" s="1"/>
  <c r="I311" i="6" l="1"/>
  <c r="J311" i="6"/>
  <c r="U310" i="2"/>
  <c r="T310" i="2"/>
  <c r="V310" i="2" l="1"/>
  <c r="K311" i="6"/>
  <c r="E311" i="2"/>
  <c r="G311" i="2" s="1"/>
  <c r="H311" i="2" l="1"/>
  <c r="K311" i="2" s="1"/>
  <c r="L311" i="2" s="1"/>
  <c r="Y311" i="2" s="1"/>
  <c r="W311" i="2"/>
  <c r="X311" i="2" s="1"/>
  <c r="J311" i="2"/>
  <c r="M311" i="2" l="1"/>
  <c r="N311" i="2" s="1"/>
  <c r="O311" i="2"/>
  <c r="P311" i="2" l="1"/>
  <c r="G312" i="6" l="1"/>
  <c r="H312" i="6" s="1"/>
  <c r="I311" i="2"/>
  <c r="S311" i="2" s="1"/>
  <c r="Q311" i="2"/>
  <c r="Z311" i="2" s="1"/>
  <c r="R311" i="2"/>
  <c r="U311" i="2" l="1"/>
  <c r="T311" i="2"/>
  <c r="AA311" i="2"/>
  <c r="J312" i="6"/>
  <c r="I312" i="6"/>
  <c r="V311" i="2" l="1"/>
  <c r="K312" i="6"/>
  <c r="E312" i="2"/>
  <c r="G312" i="2" s="1"/>
  <c r="W312" i="2" l="1"/>
  <c r="X312" i="2" s="1"/>
  <c r="H312" i="2"/>
  <c r="K312" i="2" s="1"/>
  <c r="L312" i="2" s="1"/>
  <c r="Y312" i="2" s="1"/>
  <c r="J312" i="2"/>
  <c r="M312" i="2" l="1"/>
  <c r="N312" i="2" s="1"/>
  <c r="O312" i="2" l="1"/>
  <c r="P312" i="2" l="1"/>
  <c r="I312" i="2" l="1"/>
  <c r="S312" i="2" s="1"/>
  <c r="G313" i="6"/>
  <c r="H313" i="6" s="1"/>
  <c r="Q312" i="2"/>
  <c r="Z312" i="2" s="1"/>
  <c r="R312" i="2"/>
  <c r="I313" i="6" l="1"/>
  <c r="J313" i="6"/>
  <c r="AA312" i="2"/>
  <c r="U312" i="2"/>
  <c r="T312" i="2"/>
  <c r="E313" i="2" l="1"/>
  <c r="G313" i="2" s="1"/>
  <c r="V312" i="2"/>
  <c r="K313" i="6"/>
  <c r="W313" i="2" l="1"/>
  <c r="X313" i="2" s="1"/>
  <c r="H313" i="2"/>
  <c r="K313" i="2" s="1"/>
  <c r="L313" i="2" s="1"/>
  <c r="Y313" i="2" s="1"/>
  <c r="J313" i="2"/>
  <c r="M313" i="2" l="1"/>
  <c r="N313" i="2" s="1"/>
  <c r="O313" i="2"/>
  <c r="P313" i="2" l="1"/>
  <c r="R313" i="2"/>
  <c r="AA313" i="2" l="1"/>
  <c r="I313" i="2"/>
  <c r="S313" i="2" s="1"/>
  <c r="G314" i="6"/>
  <c r="H314" i="6" s="1"/>
  <c r="Q313" i="2"/>
  <c r="Z313" i="2" s="1"/>
  <c r="J314" i="6" l="1"/>
  <c r="I314" i="6"/>
  <c r="U313" i="2"/>
  <c r="T313" i="2"/>
  <c r="E314" i="2" l="1"/>
  <c r="G314" i="2" s="1"/>
  <c r="V313" i="2"/>
  <c r="K314" i="6"/>
  <c r="W314" i="2" l="1"/>
  <c r="X314" i="2" s="1"/>
  <c r="H314" i="2"/>
  <c r="K314" i="2" s="1"/>
  <c r="L314" i="2" s="1"/>
  <c r="Y314" i="2" s="1"/>
  <c r="J314" i="2"/>
  <c r="M314" i="2" l="1"/>
  <c r="N314" i="2" s="1"/>
  <c r="O314" i="2"/>
  <c r="P314" i="2" l="1"/>
  <c r="I314" i="2" l="1"/>
  <c r="S314" i="2" s="1"/>
  <c r="G315" i="6"/>
  <c r="H315" i="6" s="1"/>
  <c r="Q314" i="2"/>
  <c r="Z314" i="2" s="1"/>
  <c r="R314" i="2"/>
  <c r="AA314" i="2" l="1"/>
  <c r="J315" i="6"/>
  <c r="I315" i="6"/>
  <c r="T314" i="2"/>
  <c r="U314" i="2"/>
  <c r="V314" i="2" l="1"/>
  <c r="E315" i="2"/>
  <c r="G315" i="2" s="1"/>
  <c r="K315" i="6"/>
  <c r="H315" i="2" l="1"/>
  <c r="K315" i="2" s="1"/>
  <c r="L315" i="2" s="1"/>
  <c r="Y315" i="2" s="1"/>
  <c r="W315" i="2"/>
  <c r="X315" i="2" s="1"/>
  <c r="J315" i="2"/>
  <c r="M315" i="2" l="1"/>
  <c r="N315" i="2" s="1"/>
  <c r="O315" i="2" l="1"/>
  <c r="P315" i="2" l="1"/>
  <c r="G316" i="6" l="1"/>
  <c r="H316" i="6" s="1"/>
  <c r="Q315" i="2"/>
  <c r="Z315" i="2" s="1"/>
  <c r="I315" i="2"/>
  <c r="S315" i="2" s="1"/>
  <c r="R315" i="2"/>
  <c r="AA315" i="2" l="1"/>
  <c r="U315" i="2"/>
  <c r="T315" i="2"/>
  <c r="I316" i="6"/>
  <c r="J316" i="6"/>
  <c r="K316" i="6" l="1"/>
  <c r="V315" i="2"/>
  <c r="E316" i="2"/>
  <c r="G316" i="2" s="1"/>
  <c r="H316" i="2" l="1"/>
  <c r="K316" i="2" s="1"/>
  <c r="L316" i="2" s="1"/>
  <c r="Y316" i="2" s="1"/>
  <c r="W316" i="2"/>
  <c r="X316" i="2" s="1"/>
  <c r="J316" i="2"/>
  <c r="M316" i="2" l="1"/>
  <c r="N316" i="2" s="1"/>
  <c r="O316" i="2"/>
  <c r="P316" i="2" l="1"/>
  <c r="I316" i="2" l="1"/>
  <c r="S316" i="2" s="1"/>
  <c r="Q316" i="2"/>
  <c r="Z316" i="2" s="1"/>
  <c r="G317" i="6"/>
  <c r="H317" i="6" s="1"/>
  <c r="R316" i="2"/>
  <c r="J317" i="6" l="1"/>
  <c r="I317" i="6"/>
  <c r="AA316" i="2"/>
  <c r="T316" i="2"/>
  <c r="U316" i="2"/>
  <c r="V316" i="2" l="1"/>
  <c r="E317" i="2"/>
  <c r="G317" i="2" s="1"/>
  <c r="K317" i="6"/>
  <c r="H317" i="2" l="1"/>
  <c r="K317" i="2" s="1"/>
  <c r="L317" i="2" s="1"/>
  <c r="Y317" i="2" s="1"/>
  <c r="W317" i="2"/>
  <c r="X317" i="2" s="1"/>
  <c r="J317" i="2"/>
  <c r="M317" i="2" l="1"/>
  <c r="N317" i="2" s="1"/>
  <c r="O317" i="2" l="1"/>
  <c r="P317" i="2" l="1"/>
  <c r="Q317" i="2" l="1"/>
  <c r="Z317" i="2" s="1"/>
  <c r="I317" i="2"/>
  <c r="S317" i="2" s="1"/>
  <c r="G318" i="6"/>
  <c r="H318" i="6" s="1"/>
  <c r="R317" i="2"/>
  <c r="AA317" i="2" l="1"/>
  <c r="U317" i="2"/>
  <c r="T317" i="2"/>
  <c r="I318" i="6"/>
  <c r="J318" i="6"/>
  <c r="K318" i="6" l="1"/>
  <c r="E318" i="2"/>
  <c r="G318" i="2" s="1"/>
  <c r="V317" i="2"/>
  <c r="W318" i="2" l="1"/>
  <c r="X318" i="2" s="1"/>
  <c r="H318" i="2"/>
  <c r="K318" i="2" s="1"/>
  <c r="L318" i="2" s="1"/>
  <c r="Y318" i="2" s="1"/>
  <c r="J318" i="2"/>
  <c r="M318" i="2" l="1"/>
  <c r="N318" i="2" s="1"/>
  <c r="O318" i="2"/>
  <c r="P318" i="2" l="1"/>
  <c r="R318" i="2"/>
  <c r="AA318" i="2" l="1"/>
  <c r="Q318" i="2"/>
  <c r="Z318" i="2" s="1"/>
  <c r="G319" i="6"/>
  <c r="H319" i="6" s="1"/>
  <c r="I318" i="2"/>
  <c r="S318" i="2" s="1"/>
  <c r="T318" i="2" l="1"/>
  <c r="U318" i="2"/>
  <c r="J319" i="6"/>
  <c r="I319" i="6"/>
  <c r="V318" i="2" l="1"/>
  <c r="K319" i="6"/>
  <c r="E319" i="2"/>
  <c r="G319" i="2" s="1"/>
  <c r="W319" i="2" l="1"/>
  <c r="X319" i="2" s="1"/>
  <c r="H319" i="2"/>
  <c r="J319" i="2"/>
  <c r="U14" i="1" l="1"/>
  <c r="K319" i="2"/>
  <c r="L319" i="2" s="1"/>
  <c r="Y319" i="2" s="1"/>
  <c r="M319" i="2"/>
  <c r="N319" i="2" s="1"/>
  <c r="O319" i="2" l="1"/>
  <c r="P319" i="2" l="1"/>
  <c r="R319" i="2"/>
  <c r="AA319" i="2" l="1"/>
  <c r="I319" i="2"/>
  <c r="S319" i="2" s="1"/>
  <c r="G320" i="6"/>
  <c r="H320" i="6" s="1"/>
  <c r="Q319" i="2"/>
  <c r="Z319" i="2" s="1"/>
  <c r="U319" i="2" l="1"/>
  <c r="T319" i="2"/>
  <c r="I320" i="6"/>
  <c r="J320" i="6"/>
  <c r="V319" i="2" l="1"/>
  <c r="K320" i="6"/>
  <c r="E320" i="2"/>
  <c r="G320" i="2" s="1"/>
  <c r="H320" i="2" l="1"/>
  <c r="K320" i="2" s="1"/>
  <c r="L320" i="2" s="1"/>
  <c r="Y320" i="2" s="1"/>
  <c r="W320" i="2"/>
  <c r="X320" i="2" s="1"/>
  <c r="J320" i="2"/>
  <c r="M320" i="2" l="1"/>
  <c r="N320" i="2" s="1"/>
  <c r="O320" i="2" l="1"/>
  <c r="P320" i="2" l="1"/>
  <c r="G321" i="6" l="1"/>
  <c r="H321" i="6" s="1"/>
  <c r="Q320" i="2"/>
  <c r="Z320" i="2" s="1"/>
  <c r="I320" i="2"/>
  <c r="S320" i="2" s="1"/>
  <c r="R320" i="2"/>
  <c r="AA320" i="2" l="1"/>
  <c r="U320" i="2"/>
  <c r="T320" i="2"/>
  <c r="I321" i="6"/>
  <c r="J321" i="6"/>
  <c r="K321" i="6" l="1"/>
  <c r="E321" i="2"/>
  <c r="G321" i="2" s="1"/>
  <c r="V320" i="2"/>
  <c r="H321" i="2" l="1"/>
  <c r="K321" i="2" s="1"/>
  <c r="L321" i="2" s="1"/>
  <c r="Y321" i="2" s="1"/>
  <c r="W321" i="2"/>
  <c r="X321" i="2" s="1"/>
  <c r="J321" i="2"/>
  <c r="M321" i="2" l="1"/>
  <c r="N321" i="2" s="1"/>
  <c r="O321" i="2" l="1"/>
  <c r="P321" i="2" l="1"/>
  <c r="R321" i="2"/>
  <c r="AA321" i="2" l="1"/>
  <c r="Q321" i="2"/>
  <c r="Z321" i="2" s="1"/>
  <c r="I321" i="2"/>
  <c r="S321" i="2" s="1"/>
  <c r="G322" i="6"/>
  <c r="H322" i="6" s="1"/>
  <c r="I322" i="6" l="1"/>
  <c r="J322" i="6"/>
  <c r="T321" i="2"/>
  <c r="U321" i="2"/>
  <c r="E322" i="2" l="1"/>
  <c r="G322" i="2" s="1"/>
  <c r="V321" i="2"/>
  <c r="K322" i="6"/>
  <c r="H322" i="2" l="1"/>
  <c r="K322" i="2" s="1"/>
  <c r="L322" i="2" s="1"/>
  <c r="Y322" i="2" s="1"/>
  <c r="W322" i="2"/>
  <c r="X322" i="2" s="1"/>
  <c r="J322" i="2"/>
  <c r="M322" i="2" l="1"/>
  <c r="N322" i="2" s="1"/>
  <c r="O322" i="2" l="1"/>
  <c r="P322" i="2" l="1"/>
  <c r="G323" i="6" l="1"/>
  <c r="H323" i="6" s="1"/>
  <c r="I322" i="2"/>
  <c r="S322" i="2" s="1"/>
  <c r="Q322" i="2"/>
  <c r="Z322" i="2" s="1"/>
  <c r="R322" i="2"/>
  <c r="AA322" i="2" l="1"/>
  <c r="U322" i="2"/>
  <c r="T322" i="2"/>
  <c r="J323" i="6"/>
  <c r="I323" i="6"/>
  <c r="V322" i="2" l="1"/>
  <c r="K323" i="6"/>
  <c r="E323" i="2"/>
  <c r="G323" i="2" s="1"/>
  <c r="H323" i="2" l="1"/>
  <c r="K323" i="2" s="1"/>
  <c r="L323" i="2" s="1"/>
  <c r="Y323" i="2" s="1"/>
  <c r="W323" i="2"/>
  <c r="X323" i="2" s="1"/>
  <c r="J323" i="2"/>
  <c r="M323" i="2" l="1"/>
  <c r="N323" i="2" s="1"/>
  <c r="O323" i="2"/>
  <c r="P323" i="2" l="1"/>
  <c r="R323" i="2" s="1"/>
  <c r="AA323" i="2" l="1"/>
  <c r="G324" i="6"/>
  <c r="H324" i="6" s="1"/>
  <c r="I323" i="2"/>
  <c r="S323" i="2" s="1"/>
  <c r="Q323" i="2"/>
  <c r="Z323" i="2" s="1"/>
  <c r="T323" i="2" l="1"/>
  <c r="U323" i="2"/>
  <c r="I324" i="6"/>
  <c r="J324" i="6"/>
  <c r="V323" i="2" l="1"/>
  <c r="K324" i="6"/>
  <c r="E324" i="2"/>
  <c r="G324" i="2" s="1"/>
  <c r="W324" i="2" l="1"/>
  <c r="X324" i="2" s="1"/>
  <c r="H324" i="2"/>
  <c r="K324" i="2" s="1"/>
  <c r="L324" i="2" s="1"/>
  <c r="Y324" i="2" s="1"/>
  <c r="J324" i="2"/>
  <c r="M324" i="2" l="1"/>
  <c r="N324" i="2" s="1"/>
  <c r="O324" i="2" l="1"/>
  <c r="P324" i="2" l="1"/>
  <c r="R324" i="2"/>
  <c r="AA324" i="2" l="1"/>
  <c r="G325" i="6"/>
  <c r="H325" i="6" s="1"/>
  <c r="I324" i="2"/>
  <c r="S324" i="2" s="1"/>
  <c r="Q324" i="2"/>
  <c r="Z324" i="2" s="1"/>
  <c r="U324" i="2" l="1"/>
  <c r="T324" i="2"/>
  <c r="I325" i="6"/>
  <c r="J325" i="6"/>
  <c r="V324" i="2" l="1"/>
  <c r="K325" i="6"/>
  <c r="E325" i="2"/>
  <c r="G325" i="2" s="1"/>
  <c r="H325" i="2" l="1"/>
  <c r="K325" i="2" s="1"/>
  <c r="L325" i="2" s="1"/>
  <c r="Y325" i="2" s="1"/>
  <c r="W325" i="2"/>
  <c r="X325" i="2" s="1"/>
  <c r="J325" i="2"/>
  <c r="M325" i="2" l="1"/>
  <c r="N325" i="2" s="1"/>
  <c r="O325" i="2"/>
  <c r="P325" i="2" l="1"/>
  <c r="G326" i="6" l="1"/>
  <c r="H326" i="6" s="1"/>
  <c r="I325" i="2"/>
  <c r="S325" i="2" s="1"/>
  <c r="Q325" i="2"/>
  <c r="Z325" i="2" s="1"/>
  <c r="R325" i="2"/>
  <c r="AA325" i="2" l="1"/>
  <c r="T325" i="2"/>
  <c r="U325" i="2"/>
  <c r="I326" i="6"/>
  <c r="J326" i="6"/>
  <c r="K326" i="6" l="1"/>
  <c r="V325" i="2"/>
  <c r="E326" i="2"/>
  <c r="G326" i="2" s="1"/>
  <c r="H326" i="2" l="1"/>
  <c r="K326" i="2" s="1"/>
  <c r="L326" i="2" s="1"/>
  <c r="Y326" i="2" s="1"/>
  <c r="W326" i="2"/>
  <c r="X326" i="2" s="1"/>
  <c r="J326" i="2"/>
  <c r="M326" i="2" l="1"/>
  <c r="N326" i="2" s="1"/>
  <c r="O326" i="2" l="1"/>
  <c r="P326" i="2" l="1"/>
  <c r="R326" i="2"/>
  <c r="AA326" i="2" l="1"/>
  <c r="I326" i="2"/>
  <c r="S326" i="2" s="1"/>
  <c r="G327" i="6"/>
  <c r="H327" i="6" s="1"/>
  <c r="Q326" i="2"/>
  <c r="Z326" i="2" s="1"/>
  <c r="I327" i="6" l="1"/>
  <c r="J327" i="6"/>
  <c r="T326" i="2"/>
  <c r="U326" i="2"/>
  <c r="E327" i="2" l="1"/>
  <c r="G327" i="2" s="1"/>
  <c r="V326" i="2"/>
  <c r="K327" i="6"/>
  <c r="H327" i="2" l="1"/>
  <c r="K327" i="2" s="1"/>
  <c r="L327" i="2" s="1"/>
  <c r="Y327" i="2" s="1"/>
  <c r="W327" i="2"/>
  <c r="X327" i="2" s="1"/>
  <c r="J327" i="2"/>
  <c r="M327" i="2" l="1"/>
  <c r="N327" i="2" s="1"/>
  <c r="O327" i="2"/>
  <c r="P327" i="2" l="1"/>
  <c r="R327" i="2"/>
  <c r="AA327" i="2" l="1"/>
  <c r="I327" i="2"/>
  <c r="S327" i="2" s="1"/>
  <c r="G328" i="6"/>
  <c r="H328" i="6" s="1"/>
  <c r="Q327" i="2"/>
  <c r="Z327" i="2" s="1"/>
  <c r="T327" i="2" l="1"/>
  <c r="U327" i="2"/>
  <c r="I328" i="6"/>
  <c r="J328" i="6"/>
  <c r="E328" i="2" l="1"/>
  <c r="G328" i="2" s="1"/>
  <c r="K328" i="6"/>
  <c r="V327" i="2"/>
  <c r="H328" i="2" l="1"/>
  <c r="K328" i="2" s="1"/>
  <c r="L328" i="2" s="1"/>
  <c r="Y328" i="2" s="1"/>
  <c r="W328" i="2"/>
  <c r="X328" i="2" s="1"/>
  <c r="J328" i="2"/>
  <c r="M328" i="2" l="1"/>
  <c r="N328" i="2" s="1"/>
  <c r="O328" i="2"/>
  <c r="P328" i="2" l="1"/>
  <c r="R328" i="2"/>
  <c r="AA328" i="2" l="1"/>
  <c r="Q328" i="2"/>
  <c r="Z328" i="2" s="1"/>
  <c r="G329" i="6"/>
  <c r="H329" i="6" s="1"/>
  <c r="I328" i="2"/>
  <c r="S328" i="2" s="1"/>
  <c r="I329" i="6" l="1"/>
  <c r="J329" i="6"/>
  <c r="T328" i="2"/>
  <c r="U328" i="2"/>
  <c r="E329" i="2" l="1"/>
  <c r="G329" i="2" s="1"/>
  <c r="K329" i="6"/>
  <c r="V328" i="2"/>
  <c r="W329" i="2" l="1"/>
  <c r="X329" i="2" s="1"/>
  <c r="H329" i="2"/>
  <c r="K329" i="2" s="1"/>
  <c r="L329" i="2" s="1"/>
  <c r="Y329" i="2" s="1"/>
  <c r="J329" i="2"/>
  <c r="M329" i="2" l="1"/>
  <c r="N329" i="2" s="1"/>
  <c r="O329" i="2"/>
  <c r="P329" i="2" l="1"/>
  <c r="I329" i="2" l="1"/>
  <c r="S329" i="2" s="1"/>
  <c r="G330" i="6"/>
  <c r="H330" i="6" s="1"/>
  <c r="Q329" i="2"/>
  <c r="Z329" i="2" s="1"/>
  <c r="R329" i="2"/>
  <c r="AA329" i="2" l="1"/>
  <c r="I330" i="6"/>
  <c r="J330" i="6"/>
  <c r="T329" i="2"/>
  <c r="U329" i="2"/>
  <c r="V329" i="2" l="1"/>
  <c r="E330" i="2"/>
  <c r="G330" i="2" s="1"/>
  <c r="K330" i="6"/>
  <c r="H330" i="2" l="1"/>
  <c r="K330" i="2" s="1"/>
  <c r="L330" i="2" s="1"/>
  <c r="Y330" i="2" s="1"/>
  <c r="W330" i="2"/>
  <c r="X330" i="2" s="1"/>
  <c r="J330" i="2"/>
  <c r="M330" i="2" l="1"/>
  <c r="N330" i="2" s="1"/>
  <c r="O330" i="2" l="1"/>
  <c r="P330" i="2" l="1"/>
  <c r="R330" i="2"/>
  <c r="AA330" i="2" l="1"/>
  <c r="G331" i="6"/>
  <c r="H331" i="6" s="1"/>
  <c r="I330" i="2"/>
  <c r="S330" i="2" s="1"/>
  <c r="Q330" i="2"/>
  <c r="Z330" i="2" s="1"/>
  <c r="I331" i="6" l="1"/>
  <c r="J331" i="6"/>
  <c r="U330" i="2"/>
  <c r="T330" i="2"/>
  <c r="V330" i="2" l="1"/>
  <c r="K331" i="6"/>
  <c r="E331" i="2"/>
  <c r="G331" i="2" s="1"/>
  <c r="W331" i="2" l="1"/>
  <c r="X331" i="2" s="1"/>
  <c r="H331" i="2"/>
  <c r="K331" i="2" s="1"/>
  <c r="L331" i="2" s="1"/>
  <c r="Y331" i="2" s="1"/>
  <c r="J331" i="2"/>
  <c r="M331" i="2" l="1"/>
  <c r="N331" i="2" s="1"/>
  <c r="O331" i="2" l="1"/>
  <c r="P331" i="2" l="1"/>
  <c r="I331" i="2" l="1"/>
  <c r="S331" i="2" s="1"/>
  <c r="Q331" i="2"/>
  <c r="Z331" i="2" s="1"/>
  <c r="G332" i="6"/>
  <c r="H332" i="6" s="1"/>
  <c r="R331" i="2"/>
  <c r="I332" i="6" l="1"/>
  <c r="J332" i="6"/>
  <c r="AA331" i="2"/>
  <c r="U331" i="2"/>
  <c r="T331" i="2"/>
  <c r="E332" i="2" l="1"/>
  <c r="G332" i="2" s="1"/>
  <c r="V331" i="2"/>
  <c r="K332" i="6"/>
  <c r="H332" i="2" l="1"/>
  <c r="K332" i="2" s="1"/>
  <c r="L332" i="2" s="1"/>
  <c r="Y332" i="2" s="1"/>
  <c r="W332" i="2"/>
  <c r="X332" i="2" s="1"/>
  <c r="J332" i="2"/>
  <c r="M332" i="2" l="1"/>
  <c r="N332" i="2" s="1"/>
  <c r="O332" i="2"/>
  <c r="P332" i="2" l="1"/>
  <c r="R332" i="2" s="1"/>
  <c r="AA332" i="2" l="1"/>
  <c r="I332" i="2"/>
  <c r="S332" i="2" s="1"/>
  <c r="G333" i="6"/>
  <c r="H333" i="6" s="1"/>
  <c r="Q332" i="2"/>
  <c r="Z332" i="2" s="1"/>
  <c r="I333" i="6" l="1"/>
  <c r="J333" i="6"/>
  <c r="T332" i="2"/>
  <c r="U332" i="2"/>
  <c r="V332" i="2" l="1"/>
  <c r="K333" i="6"/>
  <c r="E333" i="2"/>
  <c r="G333" i="2" s="1"/>
  <c r="H333" i="2" l="1"/>
  <c r="K333" i="2" s="1"/>
  <c r="L333" i="2" s="1"/>
  <c r="Y333" i="2" s="1"/>
  <c r="W333" i="2"/>
  <c r="X333" i="2" s="1"/>
  <c r="J333" i="2"/>
  <c r="M333" i="2" l="1"/>
  <c r="N333" i="2" s="1"/>
  <c r="O333" i="2"/>
  <c r="P333" i="2" l="1"/>
  <c r="R333" i="2"/>
  <c r="AA333" i="2" l="1"/>
  <c r="G334" i="6"/>
  <c r="H334" i="6" s="1"/>
  <c r="I333" i="2"/>
  <c r="S333" i="2" s="1"/>
  <c r="Q333" i="2"/>
  <c r="Z333" i="2" s="1"/>
  <c r="U333" i="2" l="1"/>
  <c r="T333" i="2"/>
  <c r="J334" i="6"/>
  <c r="I334" i="6"/>
  <c r="K334" i="6" l="1"/>
  <c r="V333" i="2"/>
  <c r="E334" i="2"/>
  <c r="G334" i="2" s="1"/>
  <c r="W334" i="2" l="1"/>
  <c r="X334" i="2" s="1"/>
  <c r="H334" i="2"/>
  <c r="K334" i="2" s="1"/>
  <c r="L334" i="2" s="1"/>
  <c r="Y334" i="2" s="1"/>
  <c r="J334" i="2"/>
  <c r="M334" i="2" l="1"/>
  <c r="N334" i="2" s="1"/>
  <c r="O334" i="2" l="1"/>
  <c r="P334" i="2" l="1"/>
  <c r="G335" i="6" l="1"/>
  <c r="H335" i="6" s="1"/>
  <c r="I334" i="2"/>
  <c r="S334" i="2" s="1"/>
  <c r="Q334" i="2"/>
  <c r="Z334" i="2" s="1"/>
  <c r="R334" i="2"/>
  <c r="AA334" i="2" l="1"/>
  <c r="U334" i="2"/>
  <c r="T334" i="2"/>
  <c r="J335" i="6"/>
  <c r="I335" i="6"/>
  <c r="K335" i="6" l="1"/>
  <c r="E335" i="2"/>
  <c r="G335" i="2" s="1"/>
  <c r="V334" i="2"/>
  <c r="H335" i="2" l="1"/>
  <c r="K335" i="2" s="1"/>
  <c r="L335" i="2" s="1"/>
  <c r="Y335" i="2" s="1"/>
  <c r="W335" i="2"/>
  <c r="X335" i="2" s="1"/>
  <c r="J335" i="2"/>
  <c r="M335" i="2" l="1"/>
  <c r="N335" i="2" s="1"/>
  <c r="O335" i="2" l="1"/>
  <c r="P335" i="2" l="1"/>
  <c r="R335" i="2"/>
  <c r="AA335" i="2" l="1"/>
  <c r="G336" i="6"/>
  <c r="H336" i="6" s="1"/>
  <c r="Q335" i="2"/>
  <c r="Z335" i="2" s="1"/>
  <c r="I335" i="2"/>
  <c r="S335" i="2" s="1"/>
  <c r="T335" i="2" l="1"/>
  <c r="U335" i="2"/>
  <c r="J336" i="6"/>
  <c r="I336" i="6"/>
  <c r="V335" i="2" l="1"/>
  <c r="E336" i="2"/>
  <c r="G336" i="2" s="1"/>
  <c r="K336" i="6"/>
  <c r="W336" i="2" l="1"/>
  <c r="X336" i="2" s="1"/>
  <c r="H336" i="2"/>
  <c r="K336" i="2" s="1"/>
  <c r="L336" i="2" s="1"/>
  <c r="Y336" i="2" s="1"/>
  <c r="J336" i="2"/>
  <c r="M336" i="2" l="1"/>
  <c r="N336" i="2" s="1"/>
  <c r="O336" i="2"/>
  <c r="P336" i="2" l="1"/>
  <c r="I336" i="2" l="1"/>
  <c r="S336" i="2" s="1"/>
  <c r="G337" i="6"/>
  <c r="H337" i="6" s="1"/>
  <c r="Q336" i="2"/>
  <c r="Z336" i="2" s="1"/>
  <c r="R336" i="2"/>
  <c r="AA336" i="2" l="1"/>
  <c r="I337" i="6"/>
  <c r="J337" i="6"/>
  <c r="U336" i="2"/>
  <c r="T336" i="2"/>
  <c r="K337" i="6" l="1"/>
  <c r="V336" i="2"/>
  <c r="E337" i="2"/>
  <c r="G337" i="2" s="1"/>
  <c r="H337" i="2" l="1"/>
  <c r="K337" i="2" s="1"/>
  <c r="L337" i="2" s="1"/>
  <c r="Y337" i="2" s="1"/>
  <c r="W337" i="2"/>
  <c r="X337" i="2" s="1"/>
  <c r="J337" i="2"/>
  <c r="M337" i="2" l="1"/>
  <c r="N337" i="2" s="1"/>
  <c r="O337" i="2" l="1"/>
  <c r="P337" i="2" l="1"/>
  <c r="I337" i="2" l="1"/>
  <c r="S337" i="2" s="1"/>
  <c r="G338" i="6"/>
  <c r="H338" i="6" s="1"/>
  <c r="Q337" i="2"/>
  <c r="Z337" i="2" s="1"/>
  <c r="R337" i="2"/>
  <c r="AA337" i="2" l="1"/>
  <c r="J338" i="6"/>
  <c r="I338" i="6"/>
  <c r="U337" i="2"/>
  <c r="T337" i="2"/>
  <c r="V337" i="2" l="1"/>
  <c r="E338" i="2"/>
  <c r="G338" i="2" s="1"/>
  <c r="K338" i="6"/>
  <c r="W338" i="2" l="1"/>
  <c r="X338" i="2" s="1"/>
  <c r="H338" i="2"/>
  <c r="K338" i="2" s="1"/>
  <c r="L338" i="2" s="1"/>
  <c r="Y338" i="2" s="1"/>
  <c r="J338" i="2"/>
  <c r="M338" i="2" l="1"/>
  <c r="N338" i="2" s="1"/>
  <c r="O338" i="2" l="1"/>
  <c r="P338" i="2" l="1"/>
  <c r="G339" i="6" l="1"/>
  <c r="H339" i="6" s="1"/>
  <c r="Q338" i="2"/>
  <c r="Z338" i="2" s="1"/>
  <c r="I338" i="2"/>
  <c r="S338" i="2" s="1"/>
  <c r="R338" i="2"/>
  <c r="U338" i="2" l="1"/>
  <c r="T338" i="2"/>
  <c r="AA338" i="2"/>
  <c r="I339" i="6"/>
  <c r="J339" i="6"/>
  <c r="K339" i="6" l="1"/>
  <c r="E339" i="2"/>
  <c r="G339" i="2" s="1"/>
  <c r="V338" i="2"/>
  <c r="W339" i="2" l="1"/>
  <c r="X339" i="2" s="1"/>
  <c r="H339" i="2"/>
  <c r="K339" i="2" s="1"/>
  <c r="L339" i="2" s="1"/>
  <c r="Y339" i="2" s="1"/>
  <c r="J339" i="2"/>
  <c r="M339" i="2" l="1"/>
  <c r="N339" i="2" s="1"/>
  <c r="O339" i="2"/>
  <c r="P339" i="2" l="1"/>
  <c r="G340" i="6" l="1"/>
  <c r="H340" i="6" s="1"/>
  <c r="I339" i="2"/>
  <c r="S339" i="2" s="1"/>
  <c r="Q339" i="2"/>
  <c r="Z339" i="2" s="1"/>
  <c r="R339" i="2"/>
  <c r="T339" i="2" l="1"/>
  <c r="U339" i="2"/>
  <c r="AA339" i="2"/>
  <c r="I340" i="6"/>
  <c r="J340" i="6"/>
  <c r="K340" i="6" l="1"/>
  <c r="E340" i="2"/>
  <c r="G340" i="2" s="1"/>
  <c r="V339" i="2"/>
  <c r="H340" i="2" l="1"/>
  <c r="K340" i="2" s="1"/>
  <c r="L340" i="2" s="1"/>
  <c r="Y340" i="2" s="1"/>
  <c r="W340" i="2"/>
  <c r="X340" i="2" s="1"/>
  <c r="J340" i="2"/>
  <c r="M340" i="2" l="1"/>
  <c r="N340" i="2" s="1"/>
  <c r="O340" i="2" l="1"/>
  <c r="P340" i="2" l="1"/>
  <c r="G341" i="6" l="1"/>
  <c r="H341" i="6" s="1"/>
  <c r="Q340" i="2"/>
  <c r="Z340" i="2" s="1"/>
  <c r="I340" i="2"/>
  <c r="S340" i="2" s="1"/>
  <c r="R340" i="2"/>
  <c r="AA340" i="2" l="1"/>
  <c r="I341" i="6"/>
  <c r="J341" i="6"/>
  <c r="U340" i="2"/>
  <c r="T340" i="2"/>
  <c r="K341" i="6" l="1"/>
  <c r="E341" i="2"/>
  <c r="G341" i="2" s="1"/>
  <c r="V340" i="2"/>
  <c r="H341" i="2" l="1"/>
  <c r="K341" i="2" s="1"/>
  <c r="L341" i="2" s="1"/>
  <c r="Y341" i="2" s="1"/>
  <c r="W341" i="2"/>
  <c r="X341" i="2" s="1"/>
  <c r="J341" i="2"/>
  <c r="M341" i="2" l="1"/>
  <c r="N341" i="2" s="1"/>
  <c r="O341" i="2"/>
  <c r="P341" i="2" l="1"/>
  <c r="R341" i="2"/>
  <c r="AA341" i="2" l="1"/>
  <c r="G342" i="6"/>
  <c r="H342" i="6" s="1"/>
  <c r="I341" i="2"/>
  <c r="S341" i="2" s="1"/>
  <c r="Q341" i="2"/>
  <c r="Z341" i="2" s="1"/>
  <c r="T341" i="2" l="1"/>
  <c r="U341" i="2"/>
  <c r="J342" i="6"/>
  <c r="I342" i="6"/>
  <c r="V341" i="2" l="1"/>
  <c r="K342" i="6"/>
  <c r="E342" i="2"/>
  <c r="G342" i="2" s="1"/>
  <c r="H342" i="2" l="1"/>
  <c r="K342" i="2" s="1"/>
  <c r="L342" i="2" s="1"/>
  <c r="Y342" i="2" s="1"/>
  <c r="W342" i="2"/>
  <c r="X342" i="2" s="1"/>
  <c r="J342" i="2"/>
  <c r="M342" i="2" l="1"/>
  <c r="N342" i="2" s="1"/>
  <c r="O342" i="2"/>
  <c r="P342" i="2" l="1"/>
  <c r="Q342" i="2" l="1"/>
  <c r="Z342" i="2" s="1"/>
  <c r="I342" i="2"/>
  <c r="S342" i="2" s="1"/>
  <c r="G343" i="6"/>
  <c r="H343" i="6" s="1"/>
  <c r="R342" i="2"/>
  <c r="AA342" i="2" l="1"/>
  <c r="T342" i="2"/>
  <c r="U342" i="2"/>
  <c r="I343" i="6"/>
  <c r="J343" i="6"/>
  <c r="V342" i="2" l="1"/>
  <c r="E343" i="2"/>
  <c r="G343" i="2" s="1"/>
  <c r="K343" i="6"/>
  <c r="H343" i="2" l="1"/>
  <c r="K343" i="2" s="1"/>
  <c r="L343" i="2" s="1"/>
  <c r="Y343" i="2" s="1"/>
  <c r="W343" i="2"/>
  <c r="X343" i="2" s="1"/>
  <c r="J343" i="2"/>
  <c r="M343" i="2" l="1"/>
  <c r="N343" i="2" s="1"/>
  <c r="O343" i="2"/>
  <c r="P343" i="2" l="1"/>
  <c r="R343" i="2"/>
  <c r="AA343" i="2" l="1"/>
  <c r="Q343" i="2"/>
  <c r="Z343" i="2" s="1"/>
  <c r="I343" i="2"/>
  <c r="S343" i="2" s="1"/>
  <c r="G344" i="6"/>
  <c r="H344" i="6" s="1"/>
  <c r="I344" i="6" l="1"/>
  <c r="J344" i="6"/>
  <c r="U343" i="2"/>
  <c r="T343" i="2"/>
  <c r="V343" i="2" l="1"/>
  <c r="K344" i="6"/>
  <c r="E344" i="2"/>
  <c r="G344" i="2" s="1"/>
  <c r="W344" i="2" l="1"/>
  <c r="X344" i="2" s="1"/>
  <c r="H344" i="2"/>
  <c r="K344" i="2" s="1"/>
  <c r="L344" i="2" s="1"/>
  <c r="Y344" i="2" s="1"/>
  <c r="J344" i="2"/>
  <c r="M344" i="2" l="1"/>
  <c r="N344" i="2" s="1"/>
  <c r="O344" i="2" l="1"/>
  <c r="P344" i="2" l="1"/>
  <c r="R344" i="2"/>
  <c r="AA344" i="2" l="1"/>
  <c r="Q344" i="2"/>
  <c r="Z344" i="2" s="1"/>
  <c r="G345" i="6"/>
  <c r="H345" i="6" s="1"/>
  <c r="I344" i="2"/>
  <c r="S344" i="2" s="1"/>
  <c r="U344" i="2" l="1"/>
  <c r="T344" i="2"/>
  <c r="J345" i="6"/>
  <c r="I345" i="6"/>
  <c r="K345" i="6" l="1"/>
  <c r="E345" i="2"/>
  <c r="G345" i="2" s="1"/>
  <c r="V344" i="2"/>
  <c r="W345" i="2" l="1"/>
  <c r="X345" i="2" s="1"/>
  <c r="H345" i="2"/>
  <c r="K345" i="2" s="1"/>
  <c r="L345" i="2" s="1"/>
  <c r="Y345" i="2" s="1"/>
  <c r="J345" i="2"/>
  <c r="M345" i="2" l="1"/>
  <c r="N345" i="2" s="1"/>
  <c r="O345" i="2" l="1"/>
  <c r="P345" i="2" l="1"/>
  <c r="Q345" i="2" l="1"/>
  <c r="Z345" i="2" s="1"/>
  <c r="I345" i="2"/>
  <c r="S345" i="2" s="1"/>
  <c r="G346" i="6"/>
  <c r="H346" i="6" s="1"/>
  <c r="R345" i="2"/>
  <c r="AA345" i="2" l="1"/>
  <c r="T345" i="2"/>
  <c r="U345" i="2"/>
  <c r="J346" i="6"/>
  <c r="I346" i="6"/>
  <c r="V345" i="2" l="1"/>
  <c r="K346" i="6"/>
  <c r="E346" i="2"/>
  <c r="G346" i="2" s="1"/>
  <c r="H346" i="2" l="1"/>
  <c r="K346" i="2" s="1"/>
  <c r="L346" i="2" s="1"/>
  <c r="Y346" i="2" s="1"/>
  <c r="W346" i="2"/>
  <c r="X346" i="2" s="1"/>
  <c r="J346" i="2"/>
  <c r="M346" i="2" l="1"/>
  <c r="N346" i="2" s="1"/>
  <c r="O346" i="2" l="1"/>
  <c r="P346" i="2" l="1"/>
  <c r="R346" i="2"/>
  <c r="AA346" i="2" l="1"/>
  <c r="I346" i="2"/>
  <c r="S346" i="2" s="1"/>
  <c r="G347" i="6"/>
  <c r="H347" i="6" s="1"/>
  <c r="Q346" i="2"/>
  <c r="Z346" i="2" s="1"/>
  <c r="I347" i="6" l="1"/>
  <c r="J347" i="6"/>
  <c r="U346" i="2"/>
  <c r="T346" i="2"/>
  <c r="E347" i="2" l="1"/>
  <c r="G347" i="2" s="1"/>
  <c r="K347" i="6"/>
  <c r="V346" i="2"/>
  <c r="H347" i="2" l="1"/>
  <c r="K347" i="2" s="1"/>
  <c r="L347" i="2" s="1"/>
  <c r="Y347" i="2" s="1"/>
  <c r="W347" i="2"/>
  <c r="X347" i="2" s="1"/>
  <c r="J347" i="2"/>
  <c r="M347" i="2" l="1"/>
  <c r="N347" i="2" s="1"/>
  <c r="O347" i="2"/>
  <c r="P347" i="2" l="1"/>
  <c r="R347" i="2"/>
  <c r="AA347" i="2" l="1"/>
  <c r="I347" i="2"/>
  <c r="S347" i="2" s="1"/>
  <c r="G348" i="6"/>
  <c r="H348" i="6" s="1"/>
  <c r="Q347" i="2"/>
  <c r="Z347" i="2" s="1"/>
  <c r="I348" i="6" l="1"/>
  <c r="J348" i="6"/>
  <c r="T347" i="2"/>
  <c r="U347" i="2"/>
  <c r="V347" i="2" l="1"/>
  <c r="K348" i="6"/>
  <c r="E348" i="2"/>
  <c r="G348" i="2" s="1"/>
  <c r="H348" i="2" l="1"/>
  <c r="K348" i="2" s="1"/>
  <c r="L348" i="2" s="1"/>
  <c r="Y348" i="2" s="1"/>
  <c r="W348" i="2"/>
  <c r="X348" i="2" s="1"/>
  <c r="J348" i="2"/>
  <c r="M348" i="2" l="1"/>
  <c r="N348" i="2" s="1"/>
  <c r="O348" i="2"/>
  <c r="P348" i="2" l="1"/>
  <c r="R348" i="2"/>
  <c r="AA348" i="2" l="1"/>
  <c r="G349" i="6"/>
  <c r="H349" i="6" s="1"/>
  <c r="Q348" i="2"/>
  <c r="Z348" i="2" s="1"/>
  <c r="I348" i="2"/>
  <c r="S348" i="2" s="1"/>
  <c r="U348" i="2" l="1"/>
  <c r="T348" i="2"/>
  <c r="J349" i="6"/>
  <c r="I349" i="6"/>
  <c r="E349" i="2" l="1"/>
  <c r="G349" i="2" s="1"/>
  <c r="K349" i="6"/>
  <c r="V348" i="2"/>
  <c r="W349" i="2" l="1"/>
  <c r="X349" i="2" s="1"/>
  <c r="H349" i="2"/>
  <c r="J349" i="2"/>
  <c r="U15" i="1" l="1"/>
  <c r="K349" i="2"/>
  <c r="L349" i="2" s="1"/>
  <c r="Y349" i="2" s="1"/>
  <c r="M349" i="2"/>
  <c r="N349" i="2" s="1"/>
  <c r="O349" i="2" l="1"/>
  <c r="P349" i="2" l="1"/>
  <c r="R349" i="2"/>
  <c r="AA349" i="2" l="1"/>
  <c r="G350" i="6"/>
  <c r="H350" i="6" s="1"/>
  <c r="I349" i="2"/>
  <c r="S349" i="2" s="1"/>
  <c r="Q349" i="2"/>
  <c r="Z349" i="2" s="1"/>
  <c r="T349" i="2" l="1"/>
  <c r="U349" i="2"/>
  <c r="I350" i="6"/>
  <c r="J350" i="6"/>
  <c r="V349" i="2" l="1"/>
  <c r="E350" i="2"/>
  <c r="G350" i="2" s="1"/>
  <c r="K350" i="6"/>
  <c r="H350" i="2" l="1"/>
  <c r="K350" i="2" s="1"/>
  <c r="L350" i="2" s="1"/>
  <c r="Y350" i="2" s="1"/>
  <c r="W350" i="2"/>
  <c r="X350" i="2" s="1"/>
  <c r="J350" i="2"/>
  <c r="M350" i="2" l="1"/>
  <c r="N350" i="2" s="1"/>
  <c r="O350" i="2" l="1"/>
  <c r="P350" i="2" l="1"/>
  <c r="R350" i="2"/>
  <c r="AA350" i="2" l="1"/>
  <c r="Q350" i="2"/>
  <c r="Z350" i="2" s="1"/>
  <c r="I350" i="2"/>
  <c r="S350" i="2" s="1"/>
  <c r="G351" i="6"/>
  <c r="H351" i="6" s="1"/>
  <c r="I351" i="6" l="1"/>
  <c r="J351" i="6"/>
  <c r="T350" i="2"/>
  <c r="U350" i="2"/>
  <c r="E351" i="2" l="1"/>
  <c r="G351" i="2" s="1"/>
  <c r="K351" i="6"/>
  <c r="V350" i="2"/>
  <c r="H351" i="2" l="1"/>
  <c r="K351" i="2" s="1"/>
  <c r="L351" i="2" s="1"/>
  <c r="Y351" i="2" s="1"/>
  <c r="W351" i="2"/>
  <c r="X351" i="2" s="1"/>
  <c r="J351" i="2"/>
  <c r="M351" i="2" l="1"/>
  <c r="N351" i="2" s="1"/>
  <c r="O351" i="2"/>
  <c r="P351" i="2" l="1"/>
  <c r="I351" i="2" l="1"/>
  <c r="S351" i="2" s="1"/>
  <c r="Q351" i="2"/>
  <c r="Z351" i="2" s="1"/>
  <c r="G352" i="6"/>
  <c r="H352" i="6" s="1"/>
  <c r="R351" i="2"/>
  <c r="AA351" i="2" l="1"/>
  <c r="J352" i="6"/>
  <c r="I352" i="6"/>
  <c r="U351" i="2"/>
  <c r="T351" i="2"/>
  <c r="E352" i="2" l="1"/>
  <c r="G352" i="2" s="1"/>
  <c r="V351" i="2"/>
  <c r="K352" i="6"/>
  <c r="H352" i="2" l="1"/>
  <c r="K352" i="2" s="1"/>
  <c r="L352" i="2" s="1"/>
  <c r="Y352" i="2" s="1"/>
  <c r="W352" i="2"/>
  <c r="X352" i="2" s="1"/>
  <c r="J352" i="2"/>
  <c r="M352" i="2" l="1"/>
  <c r="N352" i="2" s="1"/>
  <c r="O352" i="2"/>
  <c r="P352" i="2" l="1"/>
  <c r="R352" i="2"/>
  <c r="AA352" i="2" l="1"/>
  <c r="G353" i="6"/>
  <c r="H353" i="6" s="1"/>
  <c r="I352" i="2"/>
  <c r="S352" i="2" s="1"/>
  <c r="Q352" i="2"/>
  <c r="Z352" i="2" s="1"/>
  <c r="T352" i="2" l="1"/>
  <c r="U352" i="2"/>
  <c r="I353" i="6"/>
  <c r="J353" i="6"/>
  <c r="V352" i="2" l="1"/>
  <c r="E353" i="2"/>
  <c r="G353" i="2" s="1"/>
  <c r="K353" i="6"/>
  <c r="H353" i="2" l="1"/>
  <c r="K353" i="2" s="1"/>
  <c r="L353" i="2" s="1"/>
  <c r="Y353" i="2" s="1"/>
  <c r="W353" i="2"/>
  <c r="X353" i="2" s="1"/>
  <c r="J353" i="2"/>
  <c r="M353" i="2" l="1"/>
  <c r="N353" i="2" s="1"/>
  <c r="O353" i="2"/>
  <c r="P353" i="2" l="1"/>
  <c r="R353" i="2"/>
  <c r="AA353" i="2" l="1"/>
  <c r="I353" i="2"/>
  <c r="S353" i="2" s="1"/>
  <c r="Q353" i="2"/>
  <c r="Z353" i="2" s="1"/>
  <c r="G354" i="6"/>
  <c r="H354" i="6" s="1"/>
  <c r="I354" i="6" l="1"/>
  <c r="J354" i="6"/>
  <c r="U353" i="2"/>
  <c r="T353" i="2"/>
  <c r="E354" i="2" l="1"/>
  <c r="G354" i="2" s="1"/>
  <c r="K354" i="6"/>
  <c r="V353" i="2"/>
  <c r="H354" i="2" l="1"/>
  <c r="K354" i="2" s="1"/>
  <c r="L354" i="2" s="1"/>
  <c r="Y354" i="2" s="1"/>
  <c r="W354" i="2"/>
  <c r="X354" i="2" s="1"/>
  <c r="J354" i="2"/>
  <c r="M354" i="2" l="1"/>
  <c r="N354" i="2" s="1"/>
  <c r="O354" i="2"/>
  <c r="P354" i="2" l="1"/>
  <c r="R354" i="2"/>
  <c r="AA354" i="2" l="1"/>
  <c r="I354" i="2"/>
  <c r="S354" i="2" s="1"/>
  <c r="G355" i="6"/>
  <c r="H355" i="6" s="1"/>
  <c r="Q354" i="2"/>
  <c r="Z354" i="2" s="1"/>
  <c r="J355" i="6" l="1"/>
  <c r="I355" i="6"/>
  <c r="U354" i="2"/>
  <c r="T354" i="2"/>
  <c r="E355" i="2" l="1"/>
  <c r="G355" i="2" s="1"/>
  <c r="V354" i="2"/>
  <c r="K355" i="6"/>
  <c r="H355" i="2" l="1"/>
  <c r="K355" i="2" s="1"/>
  <c r="L355" i="2" s="1"/>
  <c r="Y355" i="2" s="1"/>
  <c r="W355" i="2"/>
  <c r="X355" i="2" s="1"/>
  <c r="J355" i="2"/>
  <c r="M355" i="2" l="1"/>
  <c r="N355" i="2" s="1"/>
  <c r="O355" i="2"/>
  <c r="P355" i="2" l="1"/>
  <c r="Q355" i="2" l="1"/>
  <c r="Z355" i="2" s="1"/>
  <c r="I355" i="2"/>
  <c r="S355" i="2" s="1"/>
  <c r="G356" i="6"/>
  <c r="H356" i="6" s="1"/>
  <c r="R355" i="2"/>
  <c r="AA355" i="2" l="1"/>
  <c r="T355" i="2"/>
  <c r="U355" i="2"/>
  <c r="J356" i="6"/>
  <c r="I356" i="6"/>
  <c r="V355" i="2" l="1"/>
  <c r="E356" i="2"/>
  <c r="G356" i="2" s="1"/>
  <c r="K356" i="6"/>
  <c r="H356" i="2" l="1"/>
  <c r="K356" i="2" s="1"/>
  <c r="L356" i="2" s="1"/>
  <c r="Y356" i="2" s="1"/>
  <c r="W356" i="2"/>
  <c r="X356" i="2" s="1"/>
  <c r="J356" i="2"/>
  <c r="M356" i="2" l="1"/>
  <c r="N356" i="2" s="1"/>
  <c r="O356" i="2"/>
  <c r="P356" i="2" l="1"/>
  <c r="R356" i="2"/>
  <c r="AA356" i="2" l="1"/>
  <c r="G357" i="6"/>
  <c r="H357" i="6" s="1"/>
  <c r="Q356" i="2"/>
  <c r="Z356" i="2" s="1"/>
  <c r="I356" i="2"/>
  <c r="S356" i="2" s="1"/>
  <c r="U356" i="2" l="1"/>
  <c r="T356" i="2"/>
  <c r="I357" i="6"/>
  <c r="J357" i="6"/>
  <c r="K357" i="6" l="1"/>
  <c r="E357" i="2"/>
  <c r="G357" i="2" s="1"/>
  <c r="V356" i="2"/>
  <c r="W357" i="2" l="1"/>
  <c r="X357" i="2" s="1"/>
  <c r="H357" i="2"/>
  <c r="K357" i="2" s="1"/>
  <c r="L357" i="2" s="1"/>
  <c r="Y357" i="2" s="1"/>
  <c r="J357" i="2"/>
  <c r="M357" i="2" l="1"/>
  <c r="N357" i="2" s="1"/>
  <c r="O357" i="2"/>
  <c r="P357" i="2" l="1"/>
  <c r="R357" i="2"/>
  <c r="AA357" i="2" l="1"/>
  <c r="G358" i="6"/>
  <c r="H358" i="6" s="1"/>
  <c r="Q357" i="2"/>
  <c r="Z357" i="2" s="1"/>
  <c r="I357" i="2"/>
  <c r="S357" i="2" s="1"/>
  <c r="J358" i="6" l="1"/>
  <c r="I358" i="6"/>
  <c r="T357" i="2"/>
  <c r="U357" i="2"/>
  <c r="V357" i="2" l="1"/>
  <c r="E358" i="2"/>
  <c r="G358" i="2" s="1"/>
  <c r="K358" i="6"/>
  <c r="W358" i="2" l="1"/>
  <c r="X358" i="2" s="1"/>
  <c r="H358" i="2"/>
  <c r="K358" i="2" s="1"/>
  <c r="L358" i="2" s="1"/>
  <c r="Y358" i="2" s="1"/>
  <c r="J358" i="2"/>
  <c r="M358" i="2" l="1"/>
  <c r="N358" i="2" s="1"/>
  <c r="O358" i="2" l="1"/>
  <c r="P358" i="2" l="1"/>
  <c r="R358" i="2"/>
  <c r="AA358" i="2" l="1"/>
  <c r="I358" i="2"/>
  <c r="S358" i="2" s="1"/>
  <c r="G359" i="6"/>
  <c r="H359" i="6" s="1"/>
  <c r="Q358" i="2"/>
  <c r="Z358" i="2" s="1"/>
  <c r="U358" i="2" l="1"/>
  <c r="T358" i="2"/>
  <c r="I359" i="6"/>
  <c r="J359" i="6"/>
  <c r="K359" i="6" l="1"/>
  <c r="E359" i="2"/>
  <c r="G359" i="2" s="1"/>
  <c r="V358" i="2"/>
  <c r="H359" i="2" l="1"/>
  <c r="K359" i="2" s="1"/>
  <c r="L359" i="2" s="1"/>
  <c r="Y359" i="2" s="1"/>
  <c r="W359" i="2"/>
  <c r="X359" i="2" s="1"/>
  <c r="J359" i="2"/>
  <c r="M359" i="2" l="1"/>
  <c r="N359" i="2" s="1"/>
  <c r="O359" i="2" l="1"/>
  <c r="P359" i="2" l="1"/>
  <c r="R359" i="2"/>
  <c r="AA359" i="2" l="1"/>
  <c r="I359" i="2"/>
  <c r="S359" i="2" s="1"/>
  <c r="G360" i="6"/>
  <c r="H360" i="6" s="1"/>
  <c r="Q359" i="2"/>
  <c r="Z359" i="2" s="1"/>
  <c r="J360" i="6" l="1"/>
  <c r="I360" i="6"/>
  <c r="T359" i="2"/>
  <c r="U359" i="2"/>
  <c r="E360" i="2" l="1"/>
  <c r="G360" i="2" s="1"/>
  <c r="V359" i="2"/>
  <c r="K360" i="6"/>
  <c r="H360" i="2" l="1"/>
  <c r="K360" i="2" s="1"/>
  <c r="L360" i="2" s="1"/>
  <c r="Y360" i="2" s="1"/>
  <c r="W360" i="2"/>
  <c r="X360" i="2" s="1"/>
  <c r="J360" i="2"/>
  <c r="M360" i="2" l="1"/>
  <c r="N360" i="2" s="1"/>
  <c r="O360" i="2" l="1"/>
  <c r="P360" i="2" l="1"/>
  <c r="Q360" i="2" l="1"/>
  <c r="Z360" i="2" s="1"/>
  <c r="G361" i="6"/>
  <c r="H361" i="6" s="1"/>
  <c r="I360" i="2"/>
  <c r="S360" i="2" s="1"/>
  <c r="R360" i="2"/>
  <c r="I361" i="6" l="1"/>
  <c r="J361" i="6"/>
  <c r="AA360" i="2"/>
  <c r="U360" i="2"/>
  <c r="T360" i="2"/>
  <c r="E361" i="2" l="1"/>
  <c r="G361" i="2" s="1"/>
  <c r="V360" i="2"/>
  <c r="K361" i="6"/>
  <c r="H361" i="2" l="1"/>
  <c r="K361" i="2" s="1"/>
  <c r="L361" i="2" s="1"/>
  <c r="Y361" i="2" s="1"/>
  <c r="W361" i="2"/>
  <c r="X361" i="2" s="1"/>
  <c r="J361" i="2"/>
  <c r="M361" i="2" l="1"/>
  <c r="N361" i="2" s="1"/>
  <c r="O361" i="2"/>
  <c r="P361" i="2" l="1"/>
  <c r="I361" i="2" l="1"/>
  <c r="S361" i="2" s="1"/>
  <c r="G362" i="6"/>
  <c r="H362" i="6" s="1"/>
  <c r="Q361" i="2"/>
  <c r="Z361" i="2" s="1"/>
  <c r="R361" i="2"/>
  <c r="J362" i="6" l="1"/>
  <c r="I362" i="6"/>
  <c r="AA361" i="2"/>
  <c r="T361" i="2"/>
  <c r="U361" i="2"/>
  <c r="V361" i="2" l="1"/>
  <c r="E362" i="2"/>
  <c r="G362" i="2" s="1"/>
  <c r="K362" i="6"/>
  <c r="W362" i="2" l="1"/>
  <c r="X362" i="2" s="1"/>
  <c r="H362" i="2"/>
  <c r="K362" i="2" s="1"/>
  <c r="L362" i="2" s="1"/>
  <c r="Y362" i="2" s="1"/>
  <c r="J362" i="2"/>
  <c r="M362" i="2" l="1"/>
  <c r="N362" i="2" s="1"/>
  <c r="O362" i="2"/>
  <c r="P362" i="2" l="1"/>
  <c r="G363" i="6" l="1"/>
  <c r="H363" i="6" s="1"/>
  <c r="Q362" i="2"/>
  <c r="Z362" i="2" s="1"/>
  <c r="I362" i="2"/>
  <c r="S362" i="2" s="1"/>
  <c r="R362" i="2"/>
  <c r="AA362" i="2" l="1"/>
  <c r="T362" i="2"/>
  <c r="U362" i="2"/>
  <c r="I363" i="6"/>
  <c r="J363" i="6"/>
  <c r="K363" i="6" l="1"/>
  <c r="V362" i="2"/>
  <c r="E363" i="2"/>
  <c r="G363" i="2" s="1"/>
  <c r="H363" i="2" l="1"/>
  <c r="K363" i="2" s="1"/>
  <c r="L363" i="2" s="1"/>
  <c r="Y363" i="2" s="1"/>
  <c r="W363" i="2"/>
  <c r="X363" i="2" s="1"/>
  <c r="J363" i="2"/>
  <c r="M363" i="2" l="1"/>
  <c r="N363" i="2" s="1"/>
  <c r="O363" i="2"/>
  <c r="P363" i="2" l="1"/>
  <c r="R363" i="2"/>
  <c r="AA363" i="2" l="1"/>
  <c r="G364" i="6"/>
  <c r="H364" i="6" s="1"/>
  <c r="Q363" i="2"/>
  <c r="Z363" i="2" s="1"/>
  <c r="I363" i="2"/>
  <c r="S363" i="2" s="1"/>
  <c r="T363" i="2" l="1"/>
  <c r="U363" i="2"/>
  <c r="I364" i="6"/>
  <c r="J364" i="6"/>
  <c r="K364" i="6" l="1"/>
  <c r="V363" i="2"/>
  <c r="E364" i="2"/>
  <c r="G364" i="2" s="1"/>
  <c r="H364" i="2" l="1"/>
  <c r="K364" i="2" s="1"/>
  <c r="L364" i="2" s="1"/>
  <c r="Y364" i="2" s="1"/>
  <c r="W364" i="2"/>
  <c r="X364" i="2" s="1"/>
  <c r="J364" i="2"/>
  <c r="M364" i="2" l="1"/>
  <c r="N364" i="2" s="1"/>
  <c r="O364" i="2"/>
  <c r="P364" i="2" l="1"/>
  <c r="R364" i="2"/>
  <c r="AA364" i="2" l="1"/>
  <c r="G365" i="6"/>
  <c r="H365" i="6" s="1"/>
  <c r="Q364" i="2"/>
  <c r="Z364" i="2" s="1"/>
  <c r="I364" i="2"/>
  <c r="S364" i="2" s="1"/>
  <c r="U364" i="2" l="1"/>
  <c r="T364" i="2"/>
  <c r="J365" i="6"/>
  <c r="I365" i="6"/>
  <c r="K365" i="6" l="1"/>
  <c r="E365" i="2"/>
  <c r="G365" i="2" s="1"/>
  <c r="V364" i="2"/>
  <c r="H365" i="2" l="1"/>
  <c r="K365" i="2" s="1"/>
  <c r="L365" i="2" s="1"/>
  <c r="Y365" i="2" s="1"/>
  <c r="W365" i="2"/>
  <c r="X365" i="2" s="1"/>
  <c r="J365" i="2"/>
  <c r="M365" i="2" l="1"/>
  <c r="N365" i="2" s="1"/>
  <c r="O365" i="2"/>
  <c r="P365" i="2" l="1"/>
  <c r="I365" i="2" l="1"/>
  <c r="S365" i="2" s="1"/>
  <c r="Q365" i="2"/>
  <c r="Z365" i="2" s="1"/>
  <c r="G366" i="6"/>
  <c r="H366" i="6" s="1"/>
  <c r="R365" i="2"/>
  <c r="AA365" i="2" l="1"/>
  <c r="I366" i="6"/>
  <c r="J366" i="6"/>
  <c r="T365" i="2"/>
  <c r="U365" i="2"/>
  <c r="E366" i="2" l="1"/>
  <c r="G366" i="2" s="1"/>
  <c r="V365" i="2"/>
  <c r="K366" i="6"/>
  <c r="H366" i="2" l="1"/>
  <c r="K366" i="2" s="1"/>
  <c r="L366" i="2" s="1"/>
  <c r="Y366" i="2" s="1"/>
  <c r="W366" i="2"/>
  <c r="X366" i="2" s="1"/>
  <c r="J366" i="2"/>
  <c r="M366" i="2" l="1"/>
  <c r="N366" i="2" s="1"/>
  <c r="O366" i="2"/>
  <c r="P366" i="2" l="1"/>
  <c r="R366" i="2" s="1"/>
  <c r="AA366" i="2" l="1"/>
  <c r="I366" i="2"/>
  <c r="S366" i="2" s="1"/>
  <c r="G367" i="6"/>
  <c r="H367" i="6" s="1"/>
  <c r="Q366" i="2"/>
  <c r="Z366" i="2" s="1"/>
  <c r="I367" i="6" l="1"/>
  <c r="J367" i="6"/>
  <c r="T366" i="2"/>
  <c r="U366" i="2"/>
  <c r="V366" i="2" l="1"/>
  <c r="K367" i="6"/>
  <c r="E367" i="2"/>
  <c r="G367" i="2" s="1"/>
  <c r="H367" i="2" l="1"/>
  <c r="K367" i="2" s="1"/>
  <c r="L367" i="2" s="1"/>
  <c r="Y367" i="2" s="1"/>
  <c r="W367" i="2"/>
  <c r="X367" i="2" s="1"/>
  <c r="J367" i="2"/>
  <c r="M367" i="2" l="1"/>
  <c r="N367" i="2" s="1"/>
  <c r="O367" i="2" l="1"/>
  <c r="P367" i="2" l="1"/>
  <c r="Q367" i="2" l="1"/>
  <c r="Z367" i="2" s="1"/>
  <c r="I367" i="2"/>
  <c r="S367" i="2" s="1"/>
  <c r="G368" i="6"/>
  <c r="H368" i="6" s="1"/>
  <c r="R367" i="2"/>
  <c r="AA367" i="2" l="1"/>
  <c r="U367" i="2"/>
  <c r="T367" i="2"/>
  <c r="I368" i="6"/>
  <c r="J368" i="6"/>
  <c r="K368" i="6" l="1"/>
  <c r="E368" i="2"/>
  <c r="G368" i="2" s="1"/>
  <c r="V367" i="2"/>
  <c r="W368" i="2" l="1"/>
  <c r="X368" i="2" s="1"/>
  <c r="H368" i="2"/>
  <c r="K368" i="2" s="1"/>
  <c r="L368" i="2" s="1"/>
  <c r="Y368" i="2" s="1"/>
  <c r="J368" i="2"/>
  <c r="M368" i="2" l="1"/>
  <c r="N368" i="2" s="1"/>
  <c r="O368" i="2" l="1"/>
  <c r="P368" i="2" l="1"/>
  <c r="R368" i="2"/>
  <c r="AA368" i="2" l="1"/>
  <c r="I368" i="2"/>
  <c r="S368" i="2" s="1"/>
  <c r="G369" i="6"/>
  <c r="H369" i="6" s="1"/>
  <c r="Q368" i="2"/>
  <c r="Z368" i="2" s="1"/>
  <c r="T368" i="2" l="1"/>
  <c r="U368" i="2"/>
  <c r="I369" i="6"/>
  <c r="J369" i="6"/>
  <c r="K369" i="6" l="1"/>
  <c r="V368" i="2"/>
  <c r="E369" i="2"/>
  <c r="G369" i="2" s="1"/>
  <c r="W369" i="2" l="1"/>
  <c r="X369" i="2" s="1"/>
  <c r="H369" i="2"/>
  <c r="K369" i="2" s="1"/>
  <c r="L369" i="2" s="1"/>
  <c r="Y369" i="2" s="1"/>
  <c r="J369" i="2"/>
  <c r="M369" i="2" l="1"/>
  <c r="N369" i="2" s="1"/>
  <c r="O369" i="2" l="1"/>
  <c r="P369" i="2" l="1"/>
  <c r="R369" i="2"/>
  <c r="AA369" i="2" l="1"/>
  <c r="I369" i="2"/>
  <c r="S369" i="2" s="1"/>
  <c r="G370" i="6"/>
  <c r="H370" i="6" s="1"/>
  <c r="Q369" i="2"/>
  <c r="Z369" i="2" s="1"/>
  <c r="J370" i="6" l="1"/>
  <c r="I370" i="6"/>
  <c r="U369" i="2"/>
  <c r="T369" i="2"/>
  <c r="V369" i="2" l="1"/>
  <c r="K370" i="6"/>
  <c r="E370" i="2"/>
  <c r="G370" i="2" s="1"/>
  <c r="H370" i="2" l="1"/>
  <c r="K370" i="2" s="1"/>
  <c r="L370" i="2" s="1"/>
  <c r="Y370" i="2" s="1"/>
  <c r="W370" i="2"/>
  <c r="X370" i="2" s="1"/>
  <c r="J370" i="2"/>
  <c r="M370" i="2" l="1"/>
  <c r="N370" i="2" s="1"/>
  <c r="O370" i="2"/>
  <c r="P370" i="2" l="1"/>
  <c r="G371" i="6" l="1"/>
  <c r="H371" i="6" s="1"/>
  <c r="Q370" i="2"/>
  <c r="Z370" i="2" s="1"/>
  <c r="I370" i="2"/>
  <c r="S370" i="2" s="1"/>
  <c r="R370" i="2"/>
  <c r="U370" i="2" l="1"/>
  <c r="T370" i="2"/>
  <c r="AA370" i="2"/>
  <c r="J371" i="6"/>
  <c r="I371" i="6"/>
  <c r="E371" i="2" l="1"/>
  <c r="G371" i="2" s="1"/>
  <c r="K371" i="6"/>
  <c r="V370" i="2"/>
  <c r="H371" i="2" l="1"/>
  <c r="K371" i="2" s="1"/>
  <c r="L371" i="2" s="1"/>
  <c r="Y371" i="2" s="1"/>
  <c r="W371" i="2"/>
  <c r="X371" i="2" s="1"/>
  <c r="J371" i="2"/>
  <c r="M371" i="2" l="1"/>
  <c r="N371" i="2" s="1"/>
  <c r="O371" i="2" l="1"/>
  <c r="P371" i="2" l="1"/>
  <c r="R371" i="2"/>
  <c r="AA371" i="2" l="1"/>
  <c r="I371" i="2"/>
  <c r="S371" i="2" s="1"/>
  <c r="G372" i="6"/>
  <c r="H372" i="6" s="1"/>
  <c r="Q371" i="2"/>
  <c r="Z371" i="2" s="1"/>
  <c r="T371" i="2" l="1"/>
  <c r="U371" i="2"/>
  <c r="I372" i="6"/>
  <c r="J372" i="6"/>
  <c r="V371" i="2" l="1"/>
  <c r="E372" i="2"/>
  <c r="G372" i="2" s="1"/>
  <c r="K372" i="6"/>
  <c r="H372" i="2" l="1"/>
  <c r="K372" i="2" s="1"/>
  <c r="L372" i="2" s="1"/>
  <c r="Y372" i="2" s="1"/>
  <c r="W372" i="2"/>
  <c r="X372" i="2" s="1"/>
  <c r="J372" i="2"/>
  <c r="M372" i="2" l="1"/>
  <c r="N372" i="2" s="1"/>
  <c r="O372" i="2"/>
  <c r="P372" i="2" l="1"/>
  <c r="R372" i="2"/>
  <c r="AA372" i="2" l="1"/>
  <c r="I372" i="2"/>
  <c r="S372" i="2" s="1"/>
  <c r="G373" i="6"/>
  <c r="H373" i="6" s="1"/>
  <c r="Q372" i="2"/>
  <c r="Z372" i="2" s="1"/>
  <c r="I373" i="6" l="1"/>
  <c r="J373" i="6"/>
  <c r="U372" i="2"/>
  <c r="T372" i="2"/>
  <c r="V372" i="2" l="1"/>
  <c r="E373" i="2"/>
  <c r="G373" i="2" s="1"/>
  <c r="K373" i="6"/>
  <c r="H373" i="2" l="1"/>
  <c r="K373" i="2" s="1"/>
  <c r="L373" i="2" s="1"/>
  <c r="Y373" i="2" s="1"/>
  <c r="W373" i="2"/>
  <c r="X373" i="2" s="1"/>
  <c r="J373" i="2"/>
  <c r="M373" i="2" l="1"/>
  <c r="N373" i="2" s="1"/>
  <c r="O373" i="2"/>
  <c r="P373" i="2" l="1"/>
  <c r="Q373" i="2" l="1"/>
  <c r="Z373" i="2" s="1"/>
  <c r="G374" i="6"/>
  <c r="H374" i="6" s="1"/>
  <c r="I373" i="2"/>
  <c r="S373" i="2" s="1"/>
  <c r="R373" i="2"/>
  <c r="I374" i="6" l="1"/>
  <c r="J374" i="6"/>
  <c r="AA373" i="2"/>
  <c r="U373" i="2"/>
  <c r="T373" i="2"/>
  <c r="E374" i="2" l="1"/>
  <c r="G374" i="2" s="1"/>
  <c r="V373" i="2"/>
  <c r="K374" i="6"/>
  <c r="W374" i="2" l="1"/>
  <c r="X374" i="2" s="1"/>
  <c r="H374" i="2"/>
  <c r="K374" i="2" s="1"/>
  <c r="L374" i="2" s="1"/>
  <c r="Y374" i="2" s="1"/>
  <c r="J374" i="2"/>
  <c r="M374" i="2" l="1"/>
  <c r="N374" i="2" s="1"/>
  <c r="O374" i="2" l="1"/>
  <c r="P374" i="2" l="1"/>
  <c r="R374" i="2" s="1"/>
  <c r="AA374" i="2" l="1"/>
  <c r="I374" i="2"/>
  <c r="S374" i="2" s="1"/>
  <c r="G375" i="6"/>
  <c r="H375" i="6" s="1"/>
  <c r="Q374" i="2"/>
  <c r="Z374" i="2" s="1"/>
  <c r="J375" i="6" l="1"/>
  <c r="I375" i="6"/>
  <c r="T374" i="2"/>
  <c r="U374" i="2"/>
  <c r="V374" i="2" l="1"/>
  <c r="E375" i="2"/>
  <c r="G375" i="2" s="1"/>
  <c r="K375" i="6"/>
  <c r="H375" i="2" l="1"/>
  <c r="K375" i="2" s="1"/>
  <c r="L375" i="2" s="1"/>
  <c r="Y375" i="2" s="1"/>
  <c r="W375" i="2"/>
  <c r="X375" i="2" s="1"/>
  <c r="J375" i="2"/>
  <c r="M375" i="2" l="1"/>
  <c r="N375" i="2" s="1"/>
  <c r="O375" i="2" l="1"/>
  <c r="P375" i="2" l="1"/>
  <c r="Q375" i="2" l="1"/>
  <c r="Z375" i="2" s="1"/>
  <c r="I375" i="2"/>
  <c r="S375" i="2" s="1"/>
  <c r="G376" i="6"/>
  <c r="H376" i="6" s="1"/>
  <c r="R375" i="2"/>
  <c r="AA375" i="2" l="1"/>
  <c r="U375" i="2"/>
  <c r="T375" i="2"/>
  <c r="I376" i="6"/>
  <c r="J376" i="6"/>
  <c r="K376" i="6" l="1"/>
  <c r="E376" i="2"/>
  <c r="G376" i="2" s="1"/>
  <c r="V375" i="2"/>
  <c r="H376" i="2" l="1"/>
  <c r="K376" i="2" s="1"/>
  <c r="L376" i="2" s="1"/>
  <c r="Y376" i="2" s="1"/>
  <c r="W376" i="2"/>
  <c r="X376" i="2" s="1"/>
  <c r="J376" i="2"/>
  <c r="M376" i="2" l="1"/>
  <c r="N376" i="2" s="1"/>
  <c r="O376" i="2" l="1"/>
  <c r="P376" i="2" l="1"/>
  <c r="R376" i="2"/>
  <c r="AA376" i="2" l="1"/>
  <c r="G377" i="6"/>
  <c r="H377" i="6" s="1"/>
  <c r="Q376" i="2"/>
  <c r="Z376" i="2" s="1"/>
  <c r="I376" i="2"/>
  <c r="S376" i="2" s="1"/>
  <c r="U376" i="2" l="1"/>
  <c r="T376" i="2"/>
  <c r="J377" i="6"/>
  <c r="I377" i="6"/>
  <c r="E377" i="2" l="1"/>
  <c r="G377" i="2" s="1"/>
  <c r="K377" i="6"/>
  <c r="V376" i="2"/>
  <c r="H377" i="2" l="1"/>
  <c r="K377" i="2" s="1"/>
  <c r="L377" i="2" s="1"/>
  <c r="Y377" i="2" s="1"/>
  <c r="W377" i="2"/>
  <c r="X377" i="2" s="1"/>
  <c r="J377" i="2"/>
  <c r="M377" i="2" l="1"/>
  <c r="N377" i="2" s="1"/>
  <c r="O377" i="2"/>
  <c r="P377" i="2" l="1"/>
  <c r="R377" i="2"/>
  <c r="AA377" i="2" l="1"/>
  <c r="I377" i="2"/>
  <c r="S377" i="2" s="1"/>
  <c r="G378" i="6"/>
  <c r="H378" i="6" s="1"/>
  <c r="Q377" i="2"/>
  <c r="Z377" i="2" s="1"/>
  <c r="I378" i="6" l="1"/>
  <c r="J378" i="6"/>
  <c r="U377" i="2"/>
  <c r="T377" i="2"/>
  <c r="E378" i="2" l="1"/>
  <c r="G378" i="2" s="1"/>
  <c r="K378" i="6"/>
  <c r="V377" i="2"/>
  <c r="H378" i="2" l="1"/>
  <c r="K378" i="2" s="1"/>
  <c r="L378" i="2" s="1"/>
  <c r="Y378" i="2" s="1"/>
  <c r="W378" i="2"/>
  <c r="X378" i="2" s="1"/>
  <c r="J378" i="2"/>
  <c r="M378" i="2" l="1"/>
  <c r="N378" i="2" s="1"/>
  <c r="O378" i="2" l="1"/>
  <c r="P378" i="2" l="1"/>
  <c r="R378" i="2"/>
  <c r="AA378" i="2" l="1"/>
  <c r="Q378" i="2"/>
  <c r="Z378" i="2" s="1"/>
  <c r="I378" i="2"/>
  <c r="S378" i="2" s="1"/>
  <c r="G379" i="6"/>
  <c r="H379" i="6" s="1"/>
  <c r="J379" i="6" l="1"/>
  <c r="I379" i="6"/>
  <c r="U378" i="2"/>
  <c r="T378" i="2"/>
  <c r="V378" i="2" l="1"/>
  <c r="K379" i="6"/>
  <c r="E379" i="2"/>
  <c r="G379" i="2" s="1"/>
  <c r="H379" i="2" l="1"/>
  <c r="K379" i="2" s="1"/>
  <c r="L379" i="2" s="1"/>
  <c r="Y379" i="2" s="1"/>
  <c r="W379" i="2"/>
  <c r="X379" i="2" s="1"/>
  <c r="AC23" i="1" s="1"/>
  <c r="J379" i="2"/>
  <c r="M379" i="2" l="1"/>
  <c r="N379" i="2" s="1"/>
  <c r="O379" i="2"/>
  <c r="AC32" i="1"/>
  <c r="P379" i="2" l="1"/>
  <c r="G380" i="6" l="1"/>
  <c r="H380" i="6" s="1"/>
  <c r="Q379" i="2"/>
  <c r="Z379" i="2" s="1"/>
  <c r="I379" i="2"/>
  <c r="S379" i="2" s="1"/>
  <c r="R379" i="2"/>
  <c r="U379" i="2" l="1"/>
  <c r="T379" i="2"/>
  <c r="AA379" i="2"/>
  <c r="I380" i="6"/>
  <c r="J380" i="6"/>
  <c r="K380" i="6" l="1"/>
  <c r="E380" i="2"/>
  <c r="G380" i="2" s="1"/>
  <c r="V379" i="2"/>
  <c r="H380" i="2" l="1"/>
  <c r="W380" i="2"/>
  <c r="X380" i="2" s="1"/>
  <c r="J380" i="2"/>
  <c r="M380" i="2" l="1"/>
  <c r="N380" i="2" s="1"/>
  <c r="K380" i="2"/>
  <c r="L380" i="2" s="1"/>
  <c r="Y380" i="2" s="1"/>
  <c r="U16" i="1"/>
  <c r="O380" i="2" l="1"/>
  <c r="P380" i="2" l="1"/>
  <c r="I380" i="2" l="1"/>
  <c r="S380" i="2" s="1"/>
  <c r="G381" i="6"/>
  <c r="H381" i="6" s="1"/>
  <c r="Q380" i="2"/>
  <c r="Z380" i="2" s="1"/>
  <c r="R380" i="2"/>
  <c r="AA380" i="2" l="1"/>
  <c r="J381" i="6"/>
  <c r="I381" i="6"/>
  <c r="U380" i="2"/>
  <c r="T380" i="2"/>
  <c r="V380" i="2" l="1"/>
  <c r="E381" i="2"/>
  <c r="G381" i="2" s="1"/>
  <c r="K381" i="6"/>
  <c r="H381" i="2" l="1"/>
  <c r="K381" i="2" s="1"/>
  <c r="L381" i="2" s="1"/>
  <c r="Y381" i="2" s="1"/>
  <c r="W381" i="2"/>
  <c r="X381" i="2" s="1"/>
  <c r="J381" i="2"/>
  <c r="M381" i="2" l="1"/>
  <c r="N381" i="2" s="1"/>
  <c r="O381" i="2"/>
  <c r="P381" i="2" l="1"/>
  <c r="R381" i="2"/>
  <c r="AA381" i="2" l="1"/>
  <c r="G382" i="6"/>
  <c r="H382" i="6" s="1"/>
  <c r="Q381" i="2"/>
  <c r="Z381" i="2" s="1"/>
  <c r="I381" i="2"/>
  <c r="S381" i="2" s="1"/>
  <c r="U381" i="2" l="1"/>
  <c r="T381" i="2"/>
  <c r="J382" i="6"/>
  <c r="I382" i="6"/>
  <c r="K382" i="6" l="1"/>
  <c r="E382" i="2"/>
  <c r="G382" i="2" s="1"/>
  <c r="V381" i="2"/>
  <c r="W382" i="2" l="1"/>
  <c r="X382" i="2" s="1"/>
  <c r="H382" i="2"/>
  <c r="K382" i="2" s="1"/>
  <c r="L382" i="2" s="1"/>
  <c r="Y382" i="2" s="1"/>
  <c r="J382" i="2"/>
  <c r="M382" i="2" l="1"/>
  <c r="N382" i="2" s="1"/>
  <c r="O382" i="2"/>
  <c r="P382" i="2" l="1"/>
  <c r="I382" i="2" l="1"/>
  <c r="S382" i="2" s="1"/>
  <c r="G383" i="6"/>
  <c r="H383" i="6" s="1"/>
  <c r="Q382" i="2"/>
  <c r="Z382" i="2" s="1"/>
  <c r="R382" i="2"/>
  <c r="I383" i="6" l="1"/>
  <c r="J383" i="6"/>
  <c r="AA382" i="2"/>
  <c r="T382" i="2"/>
  <c r="U382" i="2"/>
  <c r="V382" i="2" l="1"/>
  <c r="K383" i="6"/>
  <c r="E383" i="2"/>
  <c r="G383" i="2" s="1"/>
  <c r="H383" i="2" l="1"/>
  <c r="K383" i="2" s="1"/>
  <c r="L383" i="2" s="1"/>
  <c r="Y383" i="2" s="1"/>
  <c r="W383" i="2"/>
  <c r="X383" i="2" s="1"/>
  <c r="J383" i="2"/>
  <c r="M383" i="2" l="1"/>
  <c r="N383" i="2" s="1"/>
  <c r="O383" i="2"/>
  <c r="P383" i="2" l="1"/>
  <c r="I383" i="2" l="1"/>
  <c r="S383" i="2" s="1"/>
  <c r="G384" i="6"/>
  <c r="H384" i="6" s="1"/>
  <c r="Q383" i="2"/>
  <c r="Z383" i="2" s="1"/>
  <c r="R383" i="2"/>
  <c r="AA383" i="2" l="1"/>
  <c r="J384" i="6"/>
  <c r="I384" i="6"/>
  <c r="U383" i="2"/>
  <c r="T383" i="2"/>
  <c r="E384" i="2" l="1"/>
  <c r="G384" i="2" s="1"/>
  <c r="V383" i="2"/>
  <c r="K384" i="6"/>
  <c r="H384" i="2" l="1"/>
  <c r="K384" i="2" s="1"/>
  <c r="L384" i="2" s="1"/>
  <c r="Y384" i="2" s="1"/>
  <c r="W384" i="2"/>
  <c r="X384" i="2" s="1"/>
  <c r="J384" i="2"/>
  <c r="M384" i="2" l="1"/>
  <c r="N384" i="2" s="1"/>
  <c r="O384" i="2"/>
  <c r="P384" i="2" l="1"/>
  <c r="I384" i="2" l="1"/>
  <c r="S384" i="2" s="1"/>
  <c r="G385" i="6"/>
  <c r="H385" i="6" s="1"/>
  <c r="Q384" i="2"/>
  <c r="Z384" i="2" s="1"/>
  <c r="R384" i="2"/>
  <c r="AA384" i="2" l="1"/>
  <c r="J385" i="6"/>
  <c r="I385" i="6"/>
  <c r="U384" i="2"/>
  <c r="T384" i="2"/>
  <c r="E385" i="2" l="1"/>
  <c r="G385" i="2" s="1"/>
  <c r="V384" i="2"/>
  <c r="K385" i="6"/>
  <c r="W385" i="2" l="1"/>
  <c r="X385" i="2" s="1"/>
  <c r="H385" i="2"/>
  <c r="K385" i="2" s="1"/>
  <c r="L385" i="2" s="1"/>
  <c r="Y385" i="2" s="1"/>
  <c r="J385" i="2"/>
  <c r="M385" i="2" l="1"/>
  <c r="N385" i="2" s="1"/>
  <c r="O385" i="2"/>
  <c r="P385" i="2" l="1"/>
  <c r="R385" i="2"/>
  <c r="AA385" i="2" l="1"/>
  <c r="Q385" i="2"/>
  <c r="Z385" i="2" s="1"/>
  <c r="I385" i="2"/>
  <c r="S385" i="2" s="1"/>
  <c r="G386" i="6"/>
  <c r="H386" i="6" s="1"/>
  <c r="I386" i="6" l="1"/>
  <c r="J386" i="6"/>
  <c r="T385" i="2"/>
  <c r="U385" i="2"/>
  <c r="E386" i="2" l="1"/>
  <c r="G386" i="2" s="1"/>
  <c r="V385" i="2"/>
  <c r="K386" i="6"/>
  <c r="H386" i="2" l="1"/>
  <c r="K386" i="2" s="1"/>
  <c r="L386" i="2" s="1"/>
  <c r="Y386" i="2" s="1"/>
  <c r="W386" i="2"/>
  <c r="X386" i="2" s="1"/>
  <c r="J386" i="2"/>
  <c r="M386" i="2" l="1"/>
  <c r="N386" i="2" s="1"/>
  <c r="O386" i="2"/>
  <c r="P386" i="2" l="1"/>
  <c r="Q386" i="2" l="1"/>
  <c r="Z386" i="2" s="1"/>
  <c r="I386" i="2"/>
  <c r="S386" i="2" s="1"/>
  <c r="G387" i="6"/>
  <c r="H387" i="6" s="1"/>
  <c r="R386" i="2"/>
  <c r="AA386" i="2" l="1"/>
  <c r="T386" i="2"/>
  <c r="U386" i="2"/>
  <c r="J387" i="6"/>
  <c r="I387" i="6"/>
  <c r="K387" i="6" l="1"/>
  <c r="V386" i="2"/>
  <c r="E387" i="2"/>
  <c r="G387" i="2" s="1"/>
  <c r="W387" i="2" l="1"/>
  <c r="X387" i="2" s="1"/>
  <c r="H387" i="2"/>
  <c r="K387" i="2" s="1"/>
  <c r="L387" i="2" s="1"/>
  <c r="Y387" i="2" s="1"/>
  <c r="J387" i="2"/>
  <c r="M387" i="2" l="1"/>
  <c r="N387" i="2" s="1"/>
  <c r="O387" i="2"/>
  <c r="P387" i="2" l="1"/>
  <c r="I387" i="2" l="1"/>
  <c r="S387" i="2" s="1"/>
  <c r="G388" i="6"/>
  <c r="H388" i="6" s="1"/>
  <c r="Q387" i="2"/>
  <c r="Z387" i="2" s="1"/>
  <c r="R387" i="2"/>
  <c r="AA387" i="2" l="1"/>
  <c r="J388" i="6"/>
  <c r="I388" i="6"/>
  <c r="U387" i="2"/>
  <c r="T387" i="2"/>
  <c r="E388" i="2" l="1"/>
  <c r="G388" i="2" s="1"/>
  <c r="V387" i="2"/>
  <c r="K388" i="6"/>
  <c r="H388" i="2" l="1"/>
  <c r="K388" i="2" s="1"/>
  <c r="L388" i="2" s="1"/>
  <c r="Y388" i="2" s="1"/>
  <c r="W388" i="2"/>
  <c r="X388" i="2" s="1"/>
  <c r="J388" i="2"/>
  <c r="M388" i="2" l="1"/>
  <c r="N388" i="2" s="1"/>
  <c r="O388" i="2" l="1"/>
  <c r="P388" i="2" l="1"/>
  <c r="R388" i="2"/>
  <c r="AA388" i="2" l="1"/>
  <c r="I388" i="2"/>
  <c r="S388" i="2" s="1"/>
  <c r="G389" i="6"/>
  <c r="H389" i="6" s="1"/>
  <c r="Q388" i="2"/>
  <c r="Z388" i="2" s="1"/>
  <c r="T388" i="2" l="1"/>
  <c r="U388" i="2"/>
  <c r="J389" i="6"/>
  <c r="I389" i="6"/>
  <c r="V388" i="2" l="1"/>
  <c r="E389" i="2"/>
  <c r="G389" i="2" s="1"/>
  <c r="K389" i="6"/>
  <c r="H389" i="2" l="1"/>
  <c r="K389" i="2" s="1"/>
  <c r="L389" i="2" s="1"/>
  <c r="Y389" i="2" s="1"/>
  <c r="W389" i="2"/>
  <c r="X389" i="2" s="1"/>
  <c r="J389" i="2"/>
  <c r="M389" i="2" l="1"/>
  <c r="N389" i="2" s="1"/>
  <c r="O389" i="2"/>
  <c r="P389" i="2" l="1"/>
  <c r="R389" i="2"/>
  <c r="AA389" i="2" l="1"/>
  <c r="Q389" i="2"/>
  <c r="Z389" i="2" s="1"/>
  <c r="I389" i="2"/>
  <c r="S389" i="2" s="1"/>
  <c r="G390" i="6"/>
  <c r="H390" i="6" s="1"/>
  <c r="I390" i="6" l="1"/>
  <c r="J390" i="6"/>
  <c r="U389" i="2"/>
  <c r="T389" i="2"/>
  <c r="V389" i="2" l="1"/>
  <c r="K390" i="6"/>
  <c r="E390" i="2"/>
  <c r="G390" i="2" s="1"/>
  <c r="W390" i="2" l="1"/>
  <c r="X390" i="2" s="1"/>
  <c r="H390" i="2"/>
  <c r="K390" i="2" s="1"/>
  <c r="L390" i="2" s="1"/>
  <c r="Y390" i="2" s="1"/>
  <c r="J390" i="2"/>
  <c r="M390" i="2" l="1"/>
  <c r="N390" i="2" s="1"/>
  <c r="O390" i="2"/>
  <c r="P390" i="2" l="1"/>
  <c r="R390" i="2"/>
  <c r="AA390" i="2" l="1"/>
  <c r="I390" i="2"/>
  <c r="S390" i="2" s="1"/>
  <c r="G391" i="6"/>
  <c r="H391" i="6" s="1"/>
  <c r="Q390" i="2"/>
  <c r="Z390" i="2" s="1"/>
  <c r="J391" i="6" l="1"/>
  <c r="I391" i="6"/>
  <c r="U390" i="2"/>
  <c r="T390" i="2"/>
  <c r="V390" i="2" l="1"/>
  <c r="E391" i="2"/>
  <c r="G391" i="2" s="1"/>
  <c r="K391" i="6"/>
  <c r="H391" i="2" l="1"/>
  <c r="K391" i="2" s="1"/>
  <c r="L391" i="2" s="1"/>
  <c r="Y391" i="2" s="1"/>
  <c r="W391" i="2"/>
  <c r="X391" i="2" s="1"/>
  <c r="J391" i="2"/>
  <c r="M391" i="2" l="1"/>
  <c r="N391" i="2" s="1"/>
  <c r="O391" i="2" l="1"/>
  <c r="P391" i="2" l="1"/>
  <c r="R391" i="2"/>
  <c r="AA391" i="2" l="1"/>
  <c r="Q391" i="2"/>
  <c r="Z391" i="2" s="1"/>
  <c r="I391" i="2"/>
  <c r="S391" i="2" s="1"/>
  <c r="G392" i="6"/>
  <c r="H392" i="6" s="1"/>
  <c r="I392" i="6" l="1"/>
  <c r="J392" i="6"/>
  <c r="U391" i="2"/>
  <c r="T391" i="2"/>
  <c r="E392" i="2" l="1"/>
  <c r="G392" i="2" s="1"/>
  <c r="K392" i="6"/>
  <c r="V391" i="2"/>
  <c r="W392" i="2" l="1"/>
  <c r="X392" i="2" s="1"/>
  <c r="H392" i="2"/>
  <c r="K392" i="2" s="1"/>
  <c r="L392" i="2" s="1"/>
  <c r="Y392" i="2" s="1"/>
  <c r="J392" i="2"/>
  <c r="M392" i="2" l="1"/>
  <c r="N392" i="2" s="1"/>
  <c r="O392" i="2"/>
  <c r="P392" i="2" l="1"/>
  <c r="G393" i="6" l="1"/>
  <c r="H393" i="6" s="1"/>
  <c r="Q392" i="2"/>
  <c r="Z392" i="2" s="1"/>
  <c r="I392" i="2"/>
  <c r="S392" i="2" s="1"/>
  <c r="R392" i="2"/>
  <c r="AA392" i="2" l="1"/>
  <c r="T392" i="2"/>
  <c r="U392" i="2"/>
  <c r="J393" i="6"/>
  <c r="I393" i="6"/>
  <c r="V392" i="2" l="1"/>
  <c r="K393" i="6"/>
  <c r="E393" i="2"/>
  <c r="G393" i="2" s="1"/>
  <c r="W393" i="2" l="1"/>
  <c r="X393" i="2" s="1"/>
  <c r="H393" i="2"/>
  <c r="K393" i="2" s="1"/>
  <c r="L393" i="2" s="1"/>
  <c r="Y393" i="2" s="1"/>
  <c r="J393" i="2"/>
  <c r="M393" i="2" l="1"/>
  <c r="N393" i="2" s="1"/>
  <c r="O393" i="2" l="1"/>
  <c r="P393" i="2" l="1"/>
  <c r="R393" i="2"/>
  <c r="AA393" i="2" l="1"/>
  <c r="G394" i="6"/>
  <c r="H394" i="6" s="1"/>
  <c r="Q393" i="2"/>
  <c r="Z393" i="2" s="1"/>
  <c r="I393" i="2"/>
  <c r="S393" i="2" s="1"/>
  <c r="I394" i="6" l="1"/>
  <c r="J394" i="6"/>
  <c r="U393" i="2"/>
  <c r="T393" i="2"/>
  <c r="V393" i="2" l="1"/>
  <c r="K394" i="6"/>
  <c r="E394" i="2"/>
  <c r="G394" i="2" s="1"/>
  <c r="H394" i="2" l="1"/>
  <c r="K394" i="2" s="1"/>
  <c r="L394" i="2" s="1"/>
  <c r="Y394" i="2" s="1"/>
  <c r="W394" i="2"/>
  <c r="X394" i="2" s="1"/>
  <c r="J394" i="2"/>
  <c r="M394" i="2" l="1"/>
  <c r="N394" i="2" s="1"/>
  <c r="O394" i="2"/>
  <c r="P394" i="2" l="1"/>
  <c r="R394" i="2" s="1"/>
  <c r="AA394" i="2" l="1"/>
  <c r="I394" i="2"/>
  <c r="S394" i="2" s="1"/>
  <c r="G395" i="6"/>
  <c r="H395" i="6" s="1"/>
  <c r="Q394" i="2"/>
  <c r="Z394" i="2" s="1"/>
  <c r="J395" i="6" l="1"/>
  <c r="I395" i="6"/>
  <c r="U394" i="2"/>
  <c r="T394" i="2"/>
  <c r="E395" i="2" l="1"/>
  <c r="G395" i="2" s="1"/>
  <c r="V394" i="2"/>
  <c r="K395" i="6"/>
  <c r="H395" i="2" l="1"/>
  <c r="K395" i="2" s="1"/>
  <c r="L395" i="2" s="1"/>
  <c r="Y395" i="2" s="1"/>
  <c r="W395" i="2"/>
  <c r="X395" i="2" s="1"/>
  <c r="J395" i="2"/>
  <c r="M395" i="2" l="1"/>
  <c r="N395" i="2" s="1"/>
  <c r="O395" i="2"/>
  <c r="P395" i="2" l="1"/>
  <c r="R395" i="2"/>
  <c r="AA395" i="2" l="1"/>
  <c r="G396" i="6"/>
  <c r="H396" i="6" s="1"/>
  <c r="I395" i="2"/>
  <c r="S395" i="2" s="1"/>
  <c r="Q395" i="2"/>
  <c r="Z395" i="2" s="1"/>
  <c r="T395" i="2" l="1"/>
  <c r="U395" i="2"/>
  <c r="I396" i="6"/>
  <c r="J396" i="6"/>
  <c r="K396" i="6" l="1"/>
  <c r="E396" i="2"/>
  <c r="G396" i="2" s="1"/>
  <c r="V395" i="2"/>
  <c r="H396" i="2" l="1"/>
  <c r="K396" i="2" s="1"/>
  <c r="L396" i="2" s="1"/>
  <c r="Y396" i="2" s="1"/>
  <c r="W396" i="2"/>
  <c r="X396" i="2" s="1"/>
  <c r="J396" i="2"/>
  <c r="M396" i="2" l="1"/>
  <c r="N396" i="2" s="1"/>
  <c r="O396" i="2" l="1"/>
  <c r="P396" i="2" l="1"/>
  <c r="G397" i="6" l="1"/>
  <c r="H397" i="6" s="1"/>
  <c r="Q396" i="2"/>
  <c r="Z396" i="2" s="1"/>
  <c r="I396" i="2"/>
  <c r="S396" i="2" s="1"/>
  <c r="R396" i="2"/>
  <c r="AA396" i="2" l="1"/>
  <c r="T396" i="2"/>
  <c r="U396" i="2"/>
  <c r="J397" i="6"/>
  <c r="I397" i="6"/>
  <c r="E397" i="2" l="1"/>
  <c r="G397" i="2" s="1"/>
  <c r="K397" i="6"/>
  <c r="V396" i="2"/>
  <c r="W397" i="2" l="1"/>
  <c r="X397" i="2" s="1"/>
  <c r="H397" i="2"/>
  <c r="K397" i="2" s="1"/>
  <c r="L397" i="2" s="1"/>
  <c r="Y397" i="2" s="1"/>
  <c r="J397" i="2"/>
  <c r="M397" i="2" l="1"/>
  <c r="N397" i="2" s="1"/>
  <c r="O397" i="2" l="1"/>
  <c r="P397" i="2" l="1"/>
  <c r="R397" i="2"/>
  <c r="AA397" i="2" l="1"/>
  <c r="I397" i="2"/>
  <c r="S397" i="2" s="1"/>
  <c r="G398" i="6"/>
  <c r="H398" i="6" s="1"/>
  <c r="Q397" i="2"/>
  <c r="Z397" i="2" s="1"/>
  <c r="I398" i="6" l="1"/>
  <c r="J398" i="6"/>
  <c r="T397" i="2"/>
  <c r="U397" i="2"/>
  <c r="E398" i="2" l="1"/>
  <c r="G398" i="2" s="1"/>
  <c r="V397" i="2"/>
  <c r="K398" i="6"/>
  <c r="W398" i="2" l="1"/>
  <c r="X398" i="2" s="1"/>
  <c r="H398" i="2"/>
  <c r="K398" i="2" s="1"/>
  <c r="L398" i="2" s="1"/>
  <c r="Y398" i="2" s="1"/>
  <c r="J398" i="2"/>
  <c r="M398" i="2" l="1"/>
  <c r="N398" i="2" s="1"/>
  <c r="O398" i="2"/>
  <c r="P398" i="2" l="1"/>
  <c r="R398" i="2"/>
  <c r="AA398" i="2" l="1"/>
  <c r="I398" i="2"/>
  <c r="S398" i="2" s="1"/>
  <c r="G399" i="6"/>
  <c r="H399" i="6" s="1"/>
  <c r="Q398" i="2"/>
  <c r="Z398" i="2" s="1"/>
  <c r="I399" i="6" l="1"/>
  <c r="J399" i="6"/>
  <c r="T398" i="2"/>
  <c r="U398" i="2"/>
  <c r="E399" i="2" l="1"/>
  <c r="G399" i="2" s="1"/>
  <c r="V398" i="2"/>
  <c r="K399" i="6"/>
  <c r="H399" i="2" l="1"/>
  <c r="K399" i="2" s="1"/>
  <c r="L399" i="2" s="1"/>
  <c r="Y399" i="2" s="1"/>
  <c r="W399" i="2"/>
  <c r="X399" i="2" s="1"/>
  <c r="J399" i="2"/>
  <c r="M399" i="2" l="1"/>
  <c r="N399" i="2" s="1"/>
  <c r="O399" i="2"/>
  <c r="P399" i="2" l="1"/>
  <c r="I399" i="2" l="1"/>
  <c r="S399" i="2" s="1"/>
  <c r="Q399" i="2"/>
  <c r="Z399" i="2" s="1"/>
  <c r="G400" i="6"/>
  <c r="H400" i="6" s="1"/>
  <c r="R399" i="2"/>
  <c r="AA399" i="2" l="1"/>
  <c r="I400" i="6"/>
  <c r="J400" i="6"/>
  <c r="T399" i="2"/>
  <c r="U399" i="2"/>
  <c r="K400" i="6" l="1"/>
  <c r="E400" i="2"/>
  <c r="G400" i="2" s="1"/>
  <c r="V399" i="2"/>
  <c r="H400" i="2" l="1"/>
  <c r="K400" i="2" s="1"/>
  <c r="L400" i="2" s="1"/>
  <c r="Y400" i="2" s="1"/>
  <c r="W400" i="2"/>
  <c r="X400" i="2" s="1"/>
  <c r="J400" i="2"/>
  <c r="M400" i="2" l="1"/>
  <c r="N400" i="2" s="1"/>
  <c r="O400" i="2"/>
  <c r="P400" i="2" l="1"/>
  <c r="I400" i="2" l="1"/>
  <c r="S400" i="2" s="1"/>
  <c r="G401" i="6"/>
  <c r="H401" i="6" s="1"/>
  <c r="Q400" i="2"/>
  <c r="Z400" i="2" s="1"/>
  <c r="R400" i="2"/>
  <c r="AA400" i="2" l="1"/>
  <c r="J401" i="6"/>
  <c r="I401" i="6"/>
  <c r="T400" i="2"/>
  <c r="U400" i="2"/>
  <c r="V400" i="2" l="1"/>
  <c r="E401" i="2"/>
  <c r="G401" i="2" s="1"/>
  <c r="K401" i="6"/>
  <c r="H401" i="2" l="1"/>
  <c r="K401" i="2" s="1"/>
  <c r="L401" i="2" s="1"/>
  <c r="Y401" i="2" s="1"/>
  <c r="W401" i="2"/>
  <c r="X401" i="2" s="1"/>
  <c r="J401" i="2"/>
  <c r="M401" i="2" l="1"/>
  <c r="N401" i="2" s="1"/>
  <c r="O401" i="2"/>
  <c r="P401" i="2" l="1"/>
  <c r="R401" i="2"/>
  <c r="AA401" i="2" l="1"/>
  <c r="I401" i="2"/>
  <c r="S401" i="2" s="1"/>
  <c r="G402" i="6"/>
  <c r="H402" i="6" s="1"/>
  <c r="Q401" i="2"/>
  <c r="Z401" i="2" s="1"/>
  <c r="U401" i="2" l="1"/>
  <c r="T401" i="2"/>
  <c r="I402" i="6"/>
  <c r="J402" i="6"/>
  <c r="V401" i="2" l="1"/>
  <c r="K402" i="6"/>
  <c r="E402" i="2"/>
  <c r="G402" i="2" s="1"/>
  <c r="H402" i="2" l="1"/>
  <c r="K402" i="2" s="1"/>
  <c r="L402" i="2" s="1"/>
  <c r="Y402" i="2" s="1"/>
  <c r="W402" i="2"/>
  <c r="X402" i="2" s="1"/>
  <c r="J402" i="2"/>
  <c r="M402" i="2" l="1"/>
  <c r="N402" i="2" s="1"/>
  <c r="O402" i="2"/>
  <c r="P402" i="2" l="1"/>
  <c r="Q402" i="2" l="1"/>
  <c r="Z402" i="2" s="1"/>
  <c r="I402" i="2"/>
  <c r="S402" i="2" s="1"/>
  <c r="G403" i="6"/>
  <c r="H403" i="6" s="1"/>
  <c r="R402" i="2"/>
  <c r="AA402" i="2" l="1"/>
  <c r="U402" i="2"/>
  <c r="T402" i="2"/>
  <c r="I403" i="6"/>
  <c r="J403" i="6"/>
  <c r="K403" i="6" l="1"/>
  <c r="E403" i="2"/>
  <c r="G403" i="2" s="1"/>
  <c r="V402" i="2"/>
  <c r="W403" i="2" l="1"/>
  <c r="X403" i="2" s="1"/>
  <c r="H403" i="2"/>
  <c r="K403" i="2" s="1"/>
  <c r="L403" i="2" s="1"/>
  <c r="Y403" i="2" s="1"/>
  <c r="J403" i="2"/>
  <c r="M403" i="2" l="1"/>
  <c r="N403" i="2" s="1"/>
  <c r="O403" i="2" l="1"/>
  <c r="P403" i="2" l="1"/>
  <c r="R403" i="2"/>
  <c r="AA403" i="2" l="1"/>
  <c r="I403" i="2"/>
  <c r="S403" i="2" s="1"/>
  <c r="G404" i="6"/>
  <c r="H404" i="6" s="1"/>
  <c r="Q403" i="2"/>
  <c r="Z403" i="2" s="1"/>
  <c r="J404" i="6" l="1"/>
  <c r="I404" i="6"/>
  <c r="T403" i="2"/>
  <c r="U403" i="2"/>
  <c r="E404" i="2" l="1"/>
  <c r="G404" i="2" s="1"/>
  <c r="V403" i="2"/>
  <c r="K404" i="6"/>
  <c r="H404" i="2" l="1"/>
  <c r="K404" i="2" s="1"/>
  <c r="L404" i="2" s="1"/>
  <c r="Y404" i="2" s="1"/>
  <c r="W404" i="2"/>
  <c r="X404" i="2" s="1"/>
  <c r="J404" i="2"/>
  <c r="M404" i="2" l="1"/>
  <c r="N404" i="2" s="1"/>
  <c r="O404" i="2" l="1"/>
  <c r="P404" i="2" l="1"/>
  <c r="R404" i="2"/>
  <c r="AA404" i="2" l="1"/>
  <c r="I404" i="2"/>
  <c r="S404" i="2" s="1"/>
  <c r="G405" i="6"/>
  <c r="H405" i="6" s="1"/>
  <c r="Q404" i="2"/>
  <c r="Z404" i="2" s="1"/>
  <c r="I405" i="6" l="1"/>
  <c r="J405" i="6"/>
  <c r="T404" i="2"/>
  <c r="U404" i="2"/>
  <c r="E405" i="2" l="1"/>
  <c r="G405" i="2" s="1"/>
  <c r="V404" i="2"/>
  <c r="K405" i="6"/>
  <c r="H405" i="2" l="1"/>
  <c r="K405" i="2" s="1"/>
  <c r="L405" i="2" s="1"/>
  <c r="Y405" i="2" s="1"/>
  <c r="W405" i="2"/>
  <c r="X405" i="2" s="1"/>
  <c r="J405" i="2"/>
  <c r="M405" i="2" l="1"/>
  <c r="N405" i="2" s="1"/>
  <c r="O405" i="2"/>
  <c r="P405" i="2" l="1"/>
  <c r="R405" i="2"/>
  <c r="AA405" i="2" l="1"/>
  <c r="Q405" i="2"/>
  <c r="Z405" i="2" s="1"/>
  <c r="I405" i="2"/>
  <c r="S405" i="2" s="1"/>
  <c r="G406" i="6"/>
  <c r="H406" i="6" s="1"/>
  <c r="J406" i="6" l="1"/>
  <c r="I406" i="6"/>
  <c r="T405" i="2"/>
  <c r="U405" i="2"/>
  <c r="V405" i="2" l="1"/>
  <c r="E406" i="2"/>
  <c r="G406" i="2" s="1"/>
  <c r="K406" i="6"/>
  <c r="W406" i="2" l="1"/>
  <c r="X406" i="2" s="1"/>
  <c r="H406" i="2"/>
  <c r="K406" i="2" s="1"/>
  <c r="L406" i="2" s="1"/>
  <c r="Y406" i="2" s="1"/>
  <c r="J406" i="2"/>
  <c r="M406" i="2" l="1"/>
  <c r="N406" i="2" s="1"/>
  <c r="O406" i="2" l="1"/>
  <c r="P406" i="2" l="1"/>
  <c r="R406" i="2"/>
  <c r="AA406" i="2" l="1"/>
  <c r="Q406" i="2"/>
  <c r="Z406" i="2" s="1"/>
  <c r="I406" i="2"/>
  <c r="S406" i="2" s="1"/>
  <c r="G407" i="6"/>
  <c r="H407" i="6" s="1"/>
  <c r="I407" i="6" l="1"/>
  <c r="J407" i="6"/>
  <c r="U406" i="2"/>
  <c r="T406" i="2"/>
  <c r="V406" i="2" l="1"/>
  <c r="K407" i="6"/>
  <c r="E407" i="2"/>
  <c r="G407" i="2" s="1"/>
  <c r="W407" i="2" l="1"/>
  <c r="X407" i="2" s="1"/>
  <c r="H407" i="2"/>
  <c r="K407" i="2" s="1"/>
  <c r="L407" i="2" s="1"/>
  <c r="Y407" i="2" s="1"/>
  <c r="J407" i="2"/>
  <c r="M407" i="2" l="1"/>
  <c r="N407" i="2" s="1"/>
  <c r="O407" i="2" l="1"/>
  <c r="P407" i="2" l="1"/>
  <c r="R407" i="2"/>
  <c r="AA407" i="2" l="1"/>
  <c r="Q407" i="2"/>
  <c r="Z407" i="2" s="1"/>
  <c r="I407" i="2"/>
  <c r="S407" i="2" s="1"/>
  <c r="G408" i="6"/>
  <c r="H408" i="6" s="1"/>
  <c r="I408" i="6" l="1"/>
  <c r="J408" i="6"/>
  <c r="U407" i="2"/>
  <c r="T407" i="2"/>
  <c r="V407" i="2" l="1"/>
  <c r="K408" i="6"/>
  <c r="E408" i="2"/>
  <c r="G408" i="2" s="1"/>
  <c r="W408" i="2" l="1"/>
  <c r="X408" i="2" s="1"/>
  <c r="H408" i="2"/>
  <c r="K408" i="2" s="1"/>
  <c r="L408" i="2" s="1"/>
  <c r="Y408" i="2" s="1"/>
  <c r="J408" i="2"/>
  <c r="M408" i="2" l="1"/>
  <c r="N408" i="2" s="1"/>
  <c r="O408" i="2" l="1"/>
  <c r="P408" i="2" l="1"/>
  <c r="G409" i="6" l="1"/>
  <c r="H409" i="6" s="1"/>
  <c r="Q408" i="2"/>
  <c r="Z408" i="2" s="1"/>
  <c r="I408" i="2"/>
  <c r="S408" i="2" s="1"/>
  <c r="R408" i="2"/>
  <c r="AA408" i="2" l="1"/>
  <c r="U408" i="2"/>
  <c r="T408" i="2"/>
  <c r="J409" i="6"/>
  <c r="I409" i="6"/>
  <c r="E409" i="2" l="1"/>
  <c r="G409" i="2" s="1"/>
  <c r="K409" i="6"/>
  <c r="V408" i="2"/>
  <c r="W409" i="2" l="1"/>
  <c r="X409" i="2" s="1"/>
  <c r="H409" i="2"/>
  <c r="K409" i="2" s="1"/>
  <c r="L409" i="2" s="1"/>
  <c r="Y409" i="2" s="1"/>
  <c r="J409" i="2"/>
  <c r="M409" i="2" l="1"/>
  <c r="N409" i="2" s="1"/>
  <c r="O409" i="2" l="1"/>
  <c r="P409" i="2" l="1"/>
  <c r="R409" i="2"/>
  <c r="AA409" i="2" l="1"/>
  <c r="I409" i="2"/>
  <c r="S409" i="2" s="1"/>
  <c r="G410" i="6"/>
  <c r="H410" i="6" s="1"/>
  <c r="Q409" i="2"/>
  <c r="Z409" i="2" s="1"/>
  <c r="I410" i="6" l="1"/>
  <c r="J410" i="6"/>
  <c r="T409" i="2"/>
  <c r="U409" i="2"/>
  <c r="E410" i="2" l="1"/>
  <c r="G410" i="2" s="1"/>
  <c r="V409" i="2"/>
  <c r="K410" i="6"/>
  <c r="H410" i="2" l="1"/>
  <c r="K410" i="2" s="1"/>
  <c r="L410" i="2" s="1"/>
  <c r="Y410" i="2" s="1"/>
  <c r="W410" i="2"/>
  <c r="X410" i="2" s="1"/>
  <c r="J410" i="2"/>
  <c r="M410" i="2" l="1"/>
  <c r="N410" i="2" s="1"/>
  <c r="O410" i="2"/>
  <c r="P410" i="2" l="1"/>
  <c r="I410" i="2" l="1"/>
  <c r="S410" i="2" s="1"/>
  <c r="G411" i="6"/>
  <c r="H411" i="6" s="1"/>
  <c r="Q410" i="2"/>
  <c r="Z410" i="2" s="1"/>
  <c r="R410" i="2"/>
  <c r="I411" i="6" l="1"/>
  <c r="J411" i="6"/>
  <c r="AA410" i="2"/>
  <c r="T410" i="2"/>
  <c r="U410" i="2"/>
  <c r="V410" i="2" l="1"/>
  <c r="E411" i="2"/>
  <c r="G411" i="2" s="1"/>
  <c r="K411" i="6"/>
  <c r="H411" i="2" l="1"/>
  <c r="K411" i="2" s="1"/>
  <c r="L411" i="2" s="1"/>
  <c r="Y411" i="2" s="1"/>
  <c r="W411" i="2"/>
  <c r="X411" i="2" s="1"/>
  <c r="J411" i="2"/>
  <c r="M411" i="2" l="1"/>
  <c r="N411" i="2" s="1"/>
  <c r="O411" i="2"/>
  <c r="P411" i="2" l="1"/>
  <c r="R411" i="2"/>
  <c r="AA411" i="2" l="1"/>
  <c r="G412" i="6"/>
  <c r="H412" i="6" s="1"/>
  <c r="I411" i="2"/>
  <c r="S411" i="2" s="1"/>
  <c r="Q411" i="2"/>
  <c r="Z411" i="2" s="1"/>
  <c r="U411" i="2" l="1"/>
  <c r="T411" i="2"/>
  <c r="J412" i="6"/>
  <c r="I412" i="6"/>
  <c r="E412" i="2" l="1"/>
  <c r="G412" i="2" s="1"/>
  <c r="V411" i="2"/>
  <c r="K412" i="6"/>
  <c r="H412" i="2" l="1"/>
  <c r="K412" i="2" s="1"/>
  <c r="L412" i="2" s="1"/>
  <c r="Y412" i="2" s="1"/>
  <c r="W412" i="2"/>
  <c r="X412" i="2" s="1"/>
  <c r="J412" i="2"/>
  <c r="M412" i="2" l="1"/>
  <c r="N412" i="2" s="1"/>
  <c r="O412" i="2" l="1"/>
  <c r="P412" i="2" l="1"/>
  <c r="R412" i="2"/>
  <c r="AA412" i="2" l="1"/>
  <c r="Q412" i="2"/>
  <c r="Z412" i="2" s="1"/>
  <c r="I412" i="2"/>
  <c r="S412" i="2" s="1"/>
  <c r="G413" i="6"/>
  <c r="H413" i="6" s="1"/>
  <c r="I413" i="6" l="1"/>
  <c r="J413" i="6"/>
  <c r="T412" i="2"/>
  <c r="U412" i="2"/>
  <c r="K413" i="6" l="1"/>
  <c r="V412" i="2"/>
  <c r="E413" i="2"/>
  <c r="G413" i="2" s="1"/>
  <c r="H413" i="2" l="1"/>
  <c r="K413" i="2" s="1"/>
  <c r="L413" i="2" s="1"/>
  <c r="Y413" i="2" s="1"/>
  <c r="W413" i="2"/>
  <c r="X413" i="2" s="1"/>
  <c r="J413" i="2"/>
  <c r="M413" i="2" l="1"/>
  <c r="N413" i="2" s="1"/>
  <c r="O413" i="2"/>
  <c r="P413" i="2" l="1"/>
  <c r="R413" i="2"/>
  <c r="AA413" i="2" l="1"/>
  <c r="Q413" i="2"/>
  <c r="Z413" i="2" s="1"/>
  <c r="I413" i="2"/>
  <c r="S413" i="2" s="1"/>
  <c r="G414" i="6"/>
  <c r="H414" i="6" s="1"/>
  <c r="J414" i="6" l="1"/>
  <c r="I414" i="6"/>
  <c r="U413" i="2"/>
  <c r="T413" i="2"/>
  <c r="E414" i="2" l="1"/>
  <c r="G414" i="2" s="1"/>
  <c r="V413" i="2"/>
  <c r="K414" i="6"/>
  <c r="W414" i="2" l="1"/>
  <c r="X414" i="2" s="1"/>
  <c r="H414" i="2"/>
  <c r="K414" i="2" s="1"/>
  <c r="L414" i="2" s="1"/>
  <c r="Y414" i="2" s="1"/>
  <c r="J414" i="2"/>
  <c r="M414" i="2" l="1"/>
  <c r="N414" i="2" s="1"/>
  <c r="O414" i="2" l="1"/>
  <c r="P414" i="2" l="1"/>
  <c r="R414" i="2"/>
  <c r="AA414" i="2" l="1"/>
  <c r="I414" i="2"/>
  <c r="S414" i="2" s="1"/>
  <c r="G415" i="6"/>
  <c r="H415" i="6" s="1"/>
  <c r="Q414" i="2"/>
  <c r="Z414" i="2" s="1"/>
  <c r="I415" i="6" l="1"/>
  <c r="J415" i="6"/>
  <c r="T414" i="2"/>
  <c r="U414" i="2"/>
  <c r="E415" i="2" l="1"/>
  <c r="G415" i="2" s="1"/>
  <c r="V414" i="2"/>
  <c r="K415" i="6"/>
  <c r="W415" i="2" l="1"/>
  <c r="X415" i="2" s="1"/>
  <c r="H415" i="2"/>
  <c r="K415" i="2" s="1"/>
  <c r="L415" i="2" s="1"/>
  <c r="Y415" i="2" s="1"/>
  <c r="J415" i="2"/>
  <c r="M415" i="2" l="1"/>
  <c r="N415" i="2" s="1"/>
  <c r="O415" i="2" l="1"/>
  <c r="P415" i="2" l="1"/>
  <c r="Q415" i="2" l="1"/>
  <c r="Z415" i="2" s="1"/>
  <c r="I415" i="2"/>
  <c r="S415" i="2" s="1"/>
  <c r="G416" i="6"/>
  <c r="H416" i="6" s="1"/>
  <c r="R415" i="2"/>
  <c r="AA415" i="2" l="1"/>
  <c r="T415" i="2"/>
  <c r="U415" i="2"/>
  <c r="I416" i="6"/>
  <c r="J416" i="6"/>
  <c r="K416" i="6" l="1"/>
  <c r="V415" i="2"/>
  <c r="E416" i="2"/>
  <c r="G416" i="2" s="1"/>
  <c r="H416" i="2" l="1"/>
  <c r="K416" i="2" s="1"/>
  <c r="L416" i="2" s="1"/>
  <c r="Y416" i="2" s="1"/>
  <c r="W416" i="2"/>
  <c r="X416" i="2" s="1"/>
  <c r="J416" i="2"/>
  <c r="M416" i="2" l="1"/>
  <c r="N416" i="2" s="1"/>
  <c r="O416" i="2"/>
  <c r="P416" i="2" l="1"/>
  <c r="R416" i="2"/>
  <c r="AA416" i="2" l="1"/>
  <c r="I416" i="2"/>
  <c r="S416" i="2" s="1"/>
  <c r="G417" i="6"/>
  <c r="H417" i="6" s="1"/>
  <c r="Q416" i="2"/>
  <c r="Z416" i="2" s="1"/>
  <c r="J417" i="6" l="1"/>
  <c r="I417" i="6"/>
  <c r="U416" i="2"/>
  <c r="T416" i="2"/>
  <c r="E417" i="2" l="1"/>
  <c r="G417" i="2" s="1"/>
  <c r="V416" i="2"/>
  <c r="K417" i="6"/>
  <c r="H417" i="2" l="1"/>
  <c r="K417" i="2" s="1"/>
  <c r="L417" i="2" s="1"/>
  <c r="Y417" i="2" s="1"/>
  <c r="W417" i="2"/>
  <c r="X417" i="2" s="1"/>
  <c r="J417" i="2"/>
  <c r="M417" i="2" l="1"/>
  <c r="N417" i="2" s="1"/>
  <c r="O417" i="2"/>
  <c r="P417" i="2" l="1"/>
  <c r="Q417" i="2" l="1"/>
  <c r="Z417" i="2" s="1"/>
  <c r="G418" i="6"/>
  <c r="H418" i="6" s="1"/>
  <c r="I417" i="2"/>
  <c r="S417" i="2" s="1"/>
  <c r="R417" i="2"/>
  <c r="I418" i="6" l="1"/>
  <c r="J418" i="6"/>
  <c r="AA417" i="2"/>
  <c r="T417" i="2"/>
  <c r="U417" i="2"/>
  <c r="E418" i="2" l="1"/>
  <c r="G418" i="2" s="1"/>
  <c r="K418" i="6"/>
  <c r="V417" i="2"/>
  <c r="H418" i="2" l="1"/>
  <c r="K418" i="2" s="1"/>
  <c r="L418" i="2" s="1"/>
  <c r="Y418" i="2" s="1"/>
  <c r="W418" i="2"/>
  <c r="X418" i="2" s="1"/>
  <c r="J418" i="2"/>
  <c r="M418" i="2" l="1"/>
  <c r="N418" i="2" s="1"/>
  <c r="O418" i="2"/>
  <c r="P418" i="2" l="1"/>
  <c r="R418" i="2"/>
  <c r="AA418" i="2" l="1"/>
  <c r="Q418" i="2"/>
  <c r="Z418" i="2" s="1"/>
  <c r="I418" i="2"/>
  <c r="S418" i="2" s="1"/>
  <c r="G419" i="6"/>
  <c r="H419" i="6" s="1"/>
  <c r="I419" i="6" l="1"/>
  <c r="J419" i="6"/>
  <c r="T418" i="2"/>
  <c r="U418" i="2"/>
  <c r="E419" i="2" l="1"/>
  <c r="G419" i="2" s="1"/>
  <c r="K419" i="6"/>
  <c r="V418" i="2"/>
  <c r="H419" i="2" l="1"/>
  <c r="K419" i="2" s="1"/>
  <c r="L419" i="2" s="1"/>
  <c r="Y419" i="2" s="1"/>
  <c r="W419" i="2"/>
  <c r="X419" i="2" s="1"/>
  <c r="J419" i="2"/>
  <c r="M419" i="2" l="1"/>
  <c r="N419" i="2" s="1"/>
  <c r="O419" i="2"/>
  <c r="P419" i="2" l="1"/>
  <c r="R419" i="2" s="1"/>
  <c r="AA419" i="2" l="1"/>
  <c r="I419" i="2"/>
  <c r="S419" i="2" s="1"/>
  <c r="G420" i="6"/>
  <c r="H420" i="6" s="1"/>
  <c r="Q419" i="2"/>
  <c r="Z419" i="2" s="1"/>
  <c r="T419" i="2" l="1"/>
  <c r="U419" i="2"/>
  <c r="J420" i="6"/>
  <c r="I420" i="6"/>
  <c r="E420" i="2" l="1"/>
  <c r="G420" i="2" s="1"/>
  <c r="K420" i="6"/>
  <c r="V419" i="2"/>
  <c r="W420" i="2" l="1"/>
  <c r="X420" i="2" s="1"/>
  <c r="H420" i="2"/>
  <c r="K420" i="2" s="1"/>
  <c r="L420" i="2" s="1"/>
  <c r="Y420" i="2" s="1"/>
  <c r="J420" i="2"/>
  <c r="M420" i="2" l="1"/>
  <c r="N420" i="2" s="1"/>
  <c r="O420" i="2"/>
  <c r="P420" i="2" l="1"/>
  <c r="R420" i="2"/>
  <c r="AA420" i="2" l="1"/>
  <c r="I420" i="2"/>
  <c r="S420" i="2" s="1"/>
  <c r="G421" i="6"/>
  <c r="H421" i="6" s="1"/>
  <c r="Q420" i="2"/>
  <c r="Z420" i="2" s="1"/>
  <c r="T420" i="2" l="1"/>
  <c r="U420" i="2"/>
  <c r="I421" i="6"/>
  <c r="J421" i="6"/>
  <c r="K421" i="6" l="1"/>
  <c r="E421" i="2"/>
  <c r="G421" i="2" s="1"/>
  <c r="V420" i="2"/>
  <c r="H421" i="2" l="1"/>
  <c r="K421" i="2" s="1"/>
  <c r="L421" i="2" s="1"/>
  <c r="Y421" i="2" s="1"/>
  <c r="W421" i="2"/>
  <c r="X421" i="2" s="1"/>
  <c r="J421" i="2"/>
  <c r="M421" i="2" l="1"/>
  <c r="N421" i="2" s="1"/>
  <c r="O421" i="2"/>
  <c r="P421" i="2" l="1"/>
  <c r="R421" i="2"/>
  <c r="AA421" i="2" l="1"/>
  <c r="G422" i="6"/>
  <c r="H422" i="6" s="1"/>
  <c r="I421" i="2"/>
  <c r="S421" i="2" s="1"/>
  <c r="Q421" i="2"/>
  <c r="Z421" i="2" s="1"/>
  <c r="T421" i="2" l="1"/>
  <c r="U421" i="2"/>
  <c r="J422" i="6"/>
  <c r="I422" i="6"/>
  <c r="K422" i="6" l="1"/>
  <c r="E422" i="2"/>
  <c r="G422" i="2" s="1"/>
  <c r="V421" i="2"/>
  <c r="H422" i="2" l="1"/>
  <c r="K422" i="2" s="1"/>
  <c r="L422" i="2" s="1"/>
  <c r="Y422" i="2" s="1"/>
  <c r="W422" i="2"/>
  <c r="X422" i="2" s="1"/>
  <c r="J422" i="2"/>
  <c r="M422" i="2" l="1"/>
  <c r="N422" i="2" s="1"/>
  <c r="O422" i="2"/>
  <c r="P422" i="2" l="1"/>
  <c r="R422" i="2"/>
  <c r="AA422" i="2" l="1"/>
  <c r="G423" i="6"/>
  <c r="H423" i="6" s="1"/>
  <c r="Q422" i="2"/>
  <c r="Z422" i="2" s="1"/>
  <c r="I422" i="2"/>
  <c r="S422" i="2" s="1"/>
  <c r="T422" i="2" l="1"/>
  <c r="U422" i="2"/>
  <c r="J423" i="6"/>
  <c r="I423" i="6"/>
  <c r="K423" i="6" l="1"/>
  <c r="V422" i="2"/>
  <c r="E423" i="2"/>
  <c r="G423" i="2" s="1"/>
  <c r="H423" i="2" l="1"/>
  <c r="K423" i="2" s="1"/>
  <c r="L423" i="2" s="1"/>
  <c r="Y423" i="2" s="1"/>
  <c r="W423" i="2"/>
  <c r="X423" i="2" s="1"/>
  <c r="J423" i="2"/>
  <c r="M423" i="2" l="1"/>
  <c r="N423" i="2" s="1"/>
  <c r="O423" i="2"/>
  <c r="P423" i="2" l="1"/>
  <c r="R423" i="2" s="1"/>
  <c r="AA423" i="2" l="1"/>
  <c r="Q423" i="2"/>
  <c r="Z423" i="2" s="1"/>
  <c r="I423" i="2"/>
  <c r="S423" i="2" s="1"/>
  <c r="G424" i="6"/>
  <c r="H424" i="6" s="1"/>
  <c r="J424" i="6" l="1"/>
  <c r="I424" i="6"/>
  <c r="U423" i="2"/>
  <c r="T423" i="2"/>
  <c r="E424" i="2" l="1"/>
  <c r="G424" i="2" s="1"/>
  <c r="V423" i="2"/>
  <c r="K424" i="6"/>
  <c r="H424" i="2" l="1"/>
  <c r="K424" i="2" s="1"/>
  <c r="L424" i="2" s="1"/>
  <c r="Y424" i="2" s="1"/>
  <c r="W424" i="2"/>
  <c r="X424" i="2" s="1"/>
  <c r="J424" i="2"/>
  <c r="M424" i="2" l="1"/>
  <c r="N424" i="2" s="1"/>
  <c r="O424" i="2" l="1"/>
  <c r="P424" i="2" l="1"/>
  <c r="R424" i="2" s="1"/>
  <c r="AA424" i="2" l="1"/>
  <c r="G425" i="6"/>
  <c r="H425" i="6" s="1"/>
  <c r="Q424" i="2"/>
  <c r="Z424" i="2" s="1"/>
  <c r="I424" i="2"/>
  <c r="S424" i="2" s="1"/>
  <c r="T424" i="2" l="1"/>
  <c r="U424" i="2"/>
  <c r="I425" i="6"/>
  <c r="J425" i="6"/>
  <c r="K425" i="6" l="1"/>
  <c r="V424" i="2"/>
  <c r="E425" i="2"/>
  <c r="G425" i="2" s="1"/>
  <c r="W425" i="2" l="1"/>
  <c r="X425" i="2" s="1"/>
  <c r="H425" i="2"/>
  <c r="K425" i="2" s="1"/>
  <c r="L425" i="2" s="1"/>
  <c r="Y425" i="2" s="1"/>
  <c r="J425" i="2"/>
  <c r="M425" i="2" l="1"/>
  <c r="N425" i="2" s="1"/>
  <c r="O425" i="2"/>
  <c r="P425" i="2" l="1"/>
  <c r="I425" i="2" l="1"/>
  <c r="S425" i="2" s="1"/>
  <c r="G426" i="6"/>
  <c r="H426" i="6" s="1"/>
  <c r="Q425" i="2"/>
  <c r="Z425" i="2" s="1"/>
  <c r="R425" i="2"/>
  <c r="J426" i="6" l="1"/>
  <c r="I426" i="6"/>
  <c r="AA425" i="2"/>
  <c r="U425" i="2"/>
  <c r="T425" i="2"/>
  <c r="E426" i="2" l="1"/>
  <c r="G426" i="2" s="1"/>
  <c r="V425" i="2"/>
  <c r="K426" i="6"/>
  <c r="H426" i="2" l="1"/>
  <c r="K426" i="2" s="1"/>
  <c r="L426" i="2" s="1"/>
  <c r="Y426" i="2" s="1"/>
  <c r="W426" i="2"/>
  <c r="X426" i="2" s="1"/>
  <c r="J426" i="2"/>
  <c r="M426" i="2" l="1"/>
  <c r="N426" i="2" s="1"/>
  <c r="O426" i="2" l="1"/>
  <c r="P426" i="2" l="1"/>
  <c r="I426" i="2" l="1"/>
  <c r="S426" i="2" s="1"/>
  <c r="G427" i="6"/>
  <c r="H427" i="6" s="1"/>
  <c r="Q426" i="2"/>
  <c r="Z426" i="2" s="1"/>
  <c r="R426" i="2"/>
  <c r="AA426" i="2" l="1"/>
  <c r="J427" i="6"/>
  <c r="I427" i="6"/>
  <c r="U426" i="2"/>
  <c r="T426" i="2"/>
  <c r="E427" i="2" l="1"/>
  <c r="G427" i="2" s="1"/>
  <c r="V426" i="2"/>
  <c r="K427" i="6"/>
  <c r="H427" i="2" l="1"/>
  <c r="K427" i="2" s="1"/>
  <c r="L427" i="2" s="1"/>
  <c r="Y427" i="2" s="1"/>
  <c r="W427" i="2"/>
  <c r="X427" i="2" s="1"/>
  <c r="J427" i="2"/>
  <c r="M427" i="2" l="1"/>
  <c r="N427" i="2" s="1"/>
  <c r="O427" i="2"/>
  <c r="P427" i="2" l="1"/>
  <c r="R427" i="2"/>
  <c r="AA427" i="2" l="1"/>
  <c r="I427" i="2"/>
  <c r="S427" i="2" s="1"/>
  <c r="G428" i="6"/>
  <c r="H428" i="6" s="1"/>
  <c r="Q427" i="2"/>
  <c r="Z427" i="2" s="1"/>
  <c r="I428" i="6" l="1"/>
  <c r="J428" i="6"/>
  <c r="T427" i="2"/>
  <c r="U427" i="2"/>
  <c r="V427" i="2" l="1"/>
  <c r="K428" i="6"/>
  <c r="E428" i="2"/>
  <c r="G428" i="2" s="1"/>
  <c r="H428" i="2" l="1"/>
  <c r="K428" i="2" s="1"/>
  <c r="L428" i="2" s="1"/>
  <c r="Y428" i="2" s="1"/>
  <c r="W428" i="2"/>
  <c r="X428" i="2" s="1"/>
  <c r="J428" i="2"/>
  <c r="M428" i="2" l="1"/>
  <c r="N428" i="2" s="1"/>
  <c r="O428" i="2"/>
  <c r="P428" i="2" l="1"/>
  <c r="R428" i="2"/>
  <c r="AA428" i="2" l="1"/>
  <c r="I428" i="2"/>
  <c r="S428" i="2" s="1"/>
  <c r="G429" i="6"/>
  <c r="H429" i="6" s="1"/>
  <c r="Q428" i="2"/>
  <c r="Z428" i="2" s="1"/>
  <c r="I429" i="6" l="1"/>
  <c r="J429" i="6"/>
  <c r="U428" i="2"/>
  <c r="T428" i="2"/>
  <c r="E429" i="2" l="1"/>
  <c r="G429" i="2" s="1"/>
  <c r="K429" i="6"/>
  <c r="V428" i="2"/>
  <c r="W429" i="2" l="1"/>
  <c r="X429" i="2" s="1"/>
  <c r="H429" i="2"/>
  <c r="K429" i="2" s="1"/>
  <c r="L429" i="2" s="1"/>
  <c r="Y429" i="2" s="1"/>
  <c r="J429" i="2"/>
  <c r="M429" i="2" l="1"/>
  <c r="N429" i="2" s="1"/>
  <c r="O429" i="2" l="1"/>
  <c r="P429" i="2" l="1"/>
  <c r="R429" i="2"/>
  <c r="AA429" i="2" l="1"/>
  <c r="G430" i="6"/>
  <c r="H430" i="6" s="1"/>
  <c r="I429" i="2"/>
  <c r="S429" i="2" s="1"/>
  <c r="Q429" i="2"/>
  <c r="Z429" i="2" s="1"/>
  <c r="U429" i="2" l="1"/>
  <c r="T429" i="2"/>
  <c r="J430" i="6"/>
  <c r="I430" i="6"/>
  <c r="K430" i="6" l="1"/>
  <c r="V429" i="2"/>
  <c r="E430" i="2"/>
  <c r="G430" i="2" s="1"/>
  <c r="W430" i="2" l="1"/>
  <c r="X430" i="2" s="1"/>
  <c r="H430" i="2"/>
  <c r="K430" i="2" s="1"/>
  <c r="L430" i="2" s="1"/>
  <c r="Y430" i="2" s="1"/>
  <c r="J430" i="2"/>
  <c r="M430" i="2" l="1"/>
  <c r="N430" i="2" s="1"/>
  <c r="O430" i="2"/>
  <c r="P430" i="2" l="1"/>
  <c r="R430" i="2"/>
  <c r="AA430" i="2" l="1"/>
  <c r="I430" i="2"/>
  <c r="S430" i="2" s="1"/>
  <c r="G431" i="6"/>
  <c r="H431" i="6" s="1"/>
  <c r="Q430" i="2"/>
  <c r="Z430" i="2" s="1"/>
  <c r="U430" i="2" l="1"/>
  <c r="T430" i="2"/>
  <c r="J431" i="6"/>
  <c r="I431" i="6"/>
  <c r="K431" i="6" l="1"/>
  <c r="E431" i="2"/>
  <c r="G431" i="2" s="1"/>
  <c r="V430" i="2"/>
  <c r="W431" i="2" l="1"/>
  <c r="X431" i="2" s="1"/>
  <c r="H431" i="2"/>
  <c r="K431" i="2" s="1"/>
  <c r="L431" i="2" s="1"/>
  <c r="Y431" i="2" s="1"/>
  <c r="J431" i="2"/>
  <c r="M431" i="2" l="1"/>
  <c r="N431" i="2" s="1"/>
  <c r="O431" i="2" l="1"/>
  <c r="P431" i="2" l="1"/>
  <c r="R431" i="2"/>
  <c r="AA431" i="2" l="1"/>
  <c r="I431" i="2"/>
  <c r="S431" i="2" s="1"/>
  <c r="G432" i="6"/>
  <c r="H432" i="6" s="1"/>
  <c r="Q431" i="2"/>
  <c r="Z431" i="2" s="1"/>
  <c r="J432" i="6" l="1"/>
  <c r="I432" i="6"/>
  <c r="T431" i="2"/>
  <c r="U431" i="2"/>
  <c r="V431" i="2" l="1"/>
  <c r="E432" i="2"/>
  <c r="G432" i="2" s="1"/>
  <c r="K432" i="6"/>
  <c r="W432" i="2" l="1"/>
  <c r="X432" i="2" s="1"/>
  <c r="H432" i="2"/>
  <c r="K432" i="2" s="1"/>
  <c r="L432" i="2" s="1"/>
  <c r="Y432" i="2" s="1"/>
  <c r="J432" i="2"/>
  <c r="M432" i="2" l="1"/>
  <c r="N432" i="2" s="1"/>
  <c r="O432" i="2"/>
  <c r="P432" i="2" l="1"/>
  <c r="R432" i="2"/>
  <c r="AA432" i="2" l="1"/>
  <c r="G433" i="6"/>
  <c r="H433" i="6" s="1"/>
  <c r="I432" i="2"/>
  <c r="S432" i="2" s="1"/>
  <c r="Q432" i="2"/>
  <c r="Z432" i="2" s="1"/>
  <c r="J433" i="6" l="1"/>
  <c r="I433" i="6"/>
  <c r="U432" i="2"/>
  <c r="T432" i="2"/>
  <c r="E433" i="2" l="1"/>
  <c r="G433" i="2" s="1"/>
  <c r="V432" i="2"/>
  <c r="K433" i="6"/>
  <c r="W433" i="2" l="1"/>
  <c r="X433" i="2" s="1"/>
  <c r="H433" i="2"/>
  <c r="K433" i="2" s="1"/>
  <c r="L433" i="2" s="1"/>
  <c r="Y433" i="2" s="1"/>
  <c r="J433" i="2"/>
  <c r="M433" i="2" l="1"/>
  <c r="N433" i="2" s="1"/>
  <c r="O433" i="2"/>
  <c r="P433" i="2" l="1"/>
  <c r="R433" i="2" s="1"/>
  <c r="AA433" i="2" l="1"/>
  <c r="I433" i="2"/>
  <c r="S433" i="2" s="1"/>
  <c r="G434" i="6"/>
  <c r="H434" i="6" s="1"/>
  <c r="Q433" i="2"/>
  <c r="Z433" i="2" s="1"/>
  <c r="T433" i="2" l="1"/>
  <c r="U433" i="2"/>
  <c r="J434" i="6"/>
  <c r="I434" i="6"/>
  <c r="K434" i="6" l="1"/>
  <c r="E434" i="2"/>
  <c r="G434" i="2" s="1"/>
  <c r="V433" i="2"/>
  <c r="H434" i="2" l="1"/>
  <c r="K434" i="2" s="1"/>
  <c r="L434" i="2" s="1"/>
  <c r="Y434" i="2" s="1"/>
  <c r="W434" i="2"/>
  <c r="X434" i="2" s="1"/>
  <c r="J434" i="2"/>
  <c r="M434" i="2" l="1"/>
  <c r="N434" i="2" s="1"/>
  <c r="O434" i="2"/>
  <c r="P434" i="2" l="1"/>
  <c r="R434" i="2"/>
  <c r="AA434" i="2" l="1"/>
  <c r="Q434" i="2"/>
  <c r="Z434" i="2" s="1"/>
  <c r="I434" i="2"/>
  <c r="S434" i="2" s="1"/>
  <c r="G435" i="6"/>
  <c r="H435" i="6" s="1"/>
  <c r="J435" i="6" l="1"/>
  <c r="I435" i="6"/>
  <c r="T434" i="2"/>
  <c r="U434" i="2"/>
  <c r="V434" i="2" l="1"/>
  <c r="E435" i="2"/>
  <c r="G435" i="2" s="1"/>
  <c r="K435" i="6"/>
  <c r="H435" i="2" l="1"/>
  <c r="K435" i="2" s="1"/>
  <c r="L435" i="2" s="1"/>
  <c r="Y435" i="2" s="1"/>
  <c r="W435" i="2"/>
  <c r="X435" i="2" s="1"/>
  <c r="J435" i="2"/>
  <c r="M435" i="2" l="1"/>
  <c r="N435" i="2" s="1"/>
  <c r="O435" i="2"/>
  <c r="P435" i="2" l="1"/>
  <c r="R435" i="2" s="1"/>
  <c r="AA435" i="2" l="1"/>
  <c r="I435" i="2"/>
  <c r="S435" i="2" s="1"/>
  <c r="G436" i="6"/>
  <c r="H436" i="6" s="1"/>
  <c r="Q435" i="2"/>
  <c r="Z435" i="2" s="1"/>
  <c r="I436" i="6" l="1"/>
  <c r="J436" i="6"/>
  <c r="T435" i="2"/>
  <c r="U435" i="2"/>
  <c r="E436" i="2" l="1"/>
  <c r="G436" i="2" s="1"/>
  <c r="K436" i="6"/>
  <c r="V435" i="2"/>
  <c r="H436" i="2" l="1"/>
  <c r="K436" i="2" s="1"/>
  <c r="L436" i="2" s="1"/>
  <c r="Y436" i="2" s="1"/>
  <c r="W436" i="2"/>
  <c r="X436" i="2" s="1"/>
  <c r="J436" i="2"/>
  <c r="M436" i="2" l="1"/>
  <c r="N436" i="2" s="1"/>
  <c r="O436" i="2" l="1"/>
  <c r="P436" i="2" l="1"/>
  <c r="I436" i="2" l="1"/>
  <c r="S436" i="2" s="1"/>
  <c r="G437" i="6"/>
  <c r="H437" i="6" s="1"/>
  <c r="Q436" i="2"/>
  <c r="Z436" i="2" s="1"/>
  <c r="R436" i="2"/>
  <c r="I437" i="6" l="1"/>
  <c r="J437" i="6"/>
  <c r="AA436" i="2"/>
  <c r="T436" i="2"/>
  <c r="U436" i="2"/>
  <c r="V436" i="2" l="1"/>
  <c r="K437" i="6"/>
  <c r="E437" i="2"/>
  <c r="G437" i="2" s="1"/>
  <c r="H437" i="2" l="1"/>
  <c r="K437" i="2" s="1"/>
  <c r="L437" i="2" s="1"/>
  <c r="Y437" i="2" s="1"/>
  <c r="W437" i="2"/>
  <c r="X437" i="2" s="1"/>
  <c r="J437" i="2"/>
  <c r="M437" i="2" l="1"/>
  <c r="N437" i="2" s="1"/>
  <c r="O437" i="2"/>
  <c r="P437" i="2" l="1"/>
  <c r="I437" i="2" l="1"/>
  <c r="S437" i="2" s="1"/>
  <c r="G438" i="6"/>
  <c r="H438" i="6" s="1"/>
  <c r="Q437" i="2"/>
  <c r="Z437" i="2" s="1"/>
  <c r="R437" i="2"/>
  <c r="J438" i="6" l="1"/>
  <c r="I438" i="6"/>
  <c r="AA437" i="2"/>
  <c r="U437" i="2"/>
  <c r="T437" i="2"/>
  <c r="E438" i="2" l="1"/>
  <c r="G438" i="2" s="1"/>
  <c r="V437" i="2"/>
  <c r="K438" i="6"/>
  <c r="H438" i="2" l="1"/>
  <c r="K438" i="2" s="1"/>
  <c r="L438" i="2" s="1"/>
  <c r="Y438" i="2" s="1"/>
  <c r="W438" i="2"/>
  <c r="X438" i="2" s="1"/>
  <c r="J438" i="2"/>
  <c r="M438" i="2" l="1"/>
  <c r="N438" i="2" s="1"/>
  <c r="O438" i="2" l="1"/>
  <c r="P438" i="2" l="1"/>
  <c r="R438" i="2"/>
  <c r="AA438" i="2" l="1"/>
  <c r="I438" i="2"/>
  <c r="S438" i="2" s="1"/>
  <c r="Q438" i="2"/>
  <c r="Z438" i="2" s="1"/>
  <c r="G439" i="6"/>
  <c r="H439" i="6" s="1"/>
  <c r="I439" i="6" l="1"/>
  <c r="J439" i="6"/>
  <c r="T438" i="2"/>
  <c r="U438" i="2"/>
  <c r="V438" i="2" l="1"/>
  <c r="K439" i="6"/>
  <c r="E439" i="2"/>
  <c r="G439" i="2" s="1"/>
  <c r="H439" i="2" l="1"/>
  <c r="K439" i="2" s="1"/>
  <c r="L439" i="2" s="1"/>
  <c r="Y439" i="2" s="1"/>
  <c r="W439" i="2"/>
  <c r="X439" i="2" s="1"/>
  <c r="J439" i="2"/>
  <c r="M439" i="2" l="1"/>
  <c r="N439" i="2" s="1"/>
  <c r="O439" i="2"/>
  <c r="P439" i="2" l="1"/>
  <c r="R439" i="2" s="1"/>
  <c r="AA439" i="2" l="1"/>
  <c r="G440" i="6"/>
  <c r="H440" i="6" s="1"/>
  <c r="Q439" i="2"/>
  <c r="Z439" i="2" s="1"/>
  <c r="I439" i="2"/>
  <c r="S439" i="2" s="1"/>
  <c r="U439" i="2" l="1"/>
  <c r="T439" i="2"/>
  <c r="J440" i="6"/>
  <c r="I440" i="6"/>
  <c r="E440" i="2" l="1"/>
  <c r="G440" i="2" s="1"/>
  <c r="K440" i="6"/>
  <c r="V439" i="2"/>
  <c r="H440" i="2" l="1"/>
  <c r="K440" i="2" s="1"/>
  <c r="L440" i="2" s="1"/>
  <c r="Y440" i="2" s="1"/>
  <c r="W440" i="2"/>
  <c r="X440" i="2" s="1"/>
  <c r="J440" i="2"/>
  <c r="M440" i="2" l="1"/>
  <c r="N440" i="2" s="1"/>
  <c r="O440" i="2"/>
  <c r="P440" i="2" l="1"/>
  <c r="R440" i="2"/>
  <c r="AA440" i="2" l="1"/>
  <c r="Q440" i="2"/>
  <c r="Z440" i="2" s="1"/>
  <c r="G441" i="6"/>
  <c r="H441" i="6" s="1"/>
  <c r="I440" i="2"/>
  <c r="S440" i="2" s="1"/>
  <c r="T440" i="2" l="1"/>
  <c r="U440" i="2"/>
  <c r="I441" i="6"/>
  <c r="J441" i="6"/>
  <c r="V440" i="2" l="1"/>
  <c r="K441" i="6"/>
  <c r="E441" i="2"/>
  <c r="G441" i="2" s="1"/>
  <c r="W441" i="2" l="1"/>
  <c r="X441" i="2" s="1"/>
  <c r="H441" i="2"/>
  <c r="K441" i="2" s="1"/>
  <c r="L441" i="2" s="1"/>
  <c r="Y441" i="2" s="1"/>
  <c r="J441" i="2"/>
  <c r="M441" i="2" l="1"/>
  <c r="N441" i="2" s="1"/>
  <c r="O441" i="2" l="1"/>
  <c r="P441" i="2" l="1"/>
  <c r="Q441" i="2" l="1"/>
  <c r="Z441" i="2" s="1"/>
  <c r="I441" i="2"/>
  <c r="S441" i="2" s="1"/>
  <c r="G442" i="6"/>
  <c r="H442" i="6" s="1"/>
  <c r="R441" i="2"/>
  <c r="AA441" i="2" l="1"/>
  <c r="U441" i="2"/>
  <c r="T441" i="2"/>
  <c r="I442" i="6"/>
  <c r="J442" i="6"/>
  <c r="K442" i="6" l="1"/>
  <c r="E442" i="2"/>
  <c r="G442" i="2" s="1"/>
  <c r="V441" i="2"/>
  <c r="W442" i="2" l="1"/>
  <c r="X442" i="2" s="1"/>
  <c r="H442" i="2"/>
  <c r="K442" i="2" s="1"/>
  <c r="L442" i="2" s="1"/>
  <c r="Y442" i="2" s="1"/>
  <c r="J442" i="2"/>
  <c r="M442" i="2" l="1"/>
  <c r="N442" i="2" s="1"/>
  <c r="O442" i="2" l="1"/>
  <c r="P442" i="2" l="1"/>
  <c r="R442" i="2"/>
  <c r="AA442" i="2" l="1"/>
  <c r="I442" i="2"/>
  <c r="S442" i="2" s="1"/>
  <c r="G443" i="6"/>
  <c r="H443" i="6" s="1"/>
  <c r="Q442" i="2"/>
  <c r="Z442" i="2" s="1"/>
  <c r="U442" i="2" l="1"/>
  <c r="T442" i="2"/>
  <c r="I443" i="6"/>
  <c r="J443" i="6"/>
  <c r="K443" i="6" l="1"/>
  <c r="E443" i="2"/>
  <c r="G443" i="2" s="1"/>
  <c r="V442" i="2"/>
  <c r="H443" i="2" l="1"/>
  <c r="K443" i="2" s="1"/>
  <c r="L443" i="2" s="1"/>
  <c r="Y443" i="2" s="1"/>
  <c r="W443" i="2"/>
  <c r="X443" i="2" s="1"/>
  <c r="J443" i="2"/>
  <c r="M443" i="2" l="1"/>
  <c r="N443" i="2" s="1"/>
  <c r="O443" i="2" l="1"/>
  <c r="P443" i="2" l="1"/>
  <c r="I443" i="2" l="1"/>
  <c r="S443" i="2" s="1"/>
  <c r="G444" i="6"/>
  <c r="H444" i="6" s="1"/>
  <c r="Q443" i="2"/>
  <c r="Z443" i="2" s="1"/>
  <c r="R443" i="2"/>
  <c r="J444" i="6" l="1"/>
  <c r="I444" i="6"/>
  <c r="AA443" i="2"/>
  <c r="T443" i="2"/>
  <c r="U443" i="2"/>
  <c r="V443" i="2" l="1"/>
  <c r="E444" i="2"/>
  <c r="G444" i="2" s="1"/>
  <c r="K444" i="6"/>
  <c r="W444" i="2" l="1"/>
  <c r="X444" i="2" s="1"/>
  <c r="H444" i="2"/>
  <c r="K444" i="2" s="1"/>
  <c r="L444" i="2" s="1"/>
  <c r="Y444" i="2" s="1"/>
  <c r="J444" i="2"/>
  <c r="M444" i="2" l="1"/>
  <c r="N444" i="2" s="1"/>
  <c r="O444" i="2" l="1"/>
  <c r="P444" i="2" l="1"/>
  <c r="R444" i="2"/>
  <c r="AA444" i="2" l="1"/>
  <c r="I444" i="2"/>
  <c r="S444" i="2" s="1"/>
  <c r="G445" i="6"/>
  <c r="H445" i="6" s="1"/>
  <c r="Q444" i="2"/>
  <c r="Z444" i="2" s="1"/>
  <c r="I445" i="6" l="1"/>
  <c r="J445" i="6"/>
  <c r="U444" i="2"/>
  <c r="T444" i="2"/>
  <c r="V444" i="2" l="1"/>
  <c r="K445" i="6"/>
  <c r="E445" i="2"/>
  <c r="G445" i="2" s="1"/>
  <c r="H445" i="2" l="1"/>
  <c r="K445" i="2" s="1"/>
  <c r="L445" i="2" s="1"/>
  <c r="Y445" i="2" s="1"/>
  <c r="W445" i="2"/>
  <c r="X445" i="2" s="1"/>
  <c r="J445" i="2"/>
  <c r="M445" i="2" l="1"/>
  <c r="N445" i="2" s="1"/>
  <c r="O445" i="2" l="1"/>
  <c r="P445" i="2" l="1"/>
  <c r="R445" i="2"/>
  <c r="AA445" i="2" l="1"/>
  <c r="I445" i="2"/>
  <c r="S445" i="2" s="1"/>
  <c r="G446" i="6"/>
  <c r="H446" i="6" s="1"/>
  <c r="Q445" i="2"/>
  <c r="Z445" i="2" s="1"/>
  <c r="T445" i="2" l="1"/>
  <c r="U445" i="2"/>
  <c r="J446" i="6"/>
  <c r="I446" i="6"/>
  <c r="V445" i="2" l="1"/>
  <c r="E446" i="2"/>
  <c r="G446" i="2" s="1"/>
  <c r="K446" i="6"/>
  <c r="H446" i="2" l="1"/>
  <c r="K446" i="2" s="1"/>
  <c r="L446" i="2" s="1"/>
  <c r="Y446" i="2" s="1"/>
  <c r="W446" i="2"/>
  <c r="X446" i="2" s="1"/>
  <c r="J446" i="2"/>
  <c r="M446" i="2" l="1"/>
  <c r="N446" i="2" s="1"/>
  <c r="O446" i="2"/>
  <c r="P446" i="2" l="1"/>
  <c r="Q446" i="2" l="1"/>
  <c r="Z446" i="2" s="1"/>
  <c r="I446" i="2"/>
  <c r="S446" i="2" s="1"/>
  <c r="G447" i="6"/>
  <c r="H447" i="6" s="1"/>
  <c r="R446" i="2"/>
  <c r="AA446" i="2" l="1"/>
  <c r="U446" i="2"/>
  <c r="T446" i="2"/>
  <c r="I447" i="6"/>
  <c r="J447" i="6"/>
  <c r="E447" i="2" l="1"/>
  <c r="G447" i="2" s="1"/>
  <c r="V446" i="2"/>
  <c r="K447" i="6"/>
  <c r="H447" i="2" l="1"/>
  <c r="K447" i="2" s="1"/>
  <c r="L447" i="2" s="1"/>
  <c r="Y447" i="2" s="1"/>
  <c r="W447" i="2"/>
  <c r="X447" i="2" s="1"/>
  <c r="J447" i="2"/>
  <c r="M447" i="2" l="1"/>
  <c r="N447" i="2" s="1"/>
  <c r="O447" i="2" l="1"/>
  <c r="P447" i="2" l="1"/>
  <c r="R447" i="2"/>
  <c r="AA447" i="2" l="1"/>
  <c r="I447" i="2"/>
  <c r="S447" i="2" s="1"/>
  <c r="Q447" i="2"/>
  <c r="Z447" i="2" s="1"/>
  <c r="G448" i="6"/>
  <c r="H448" i="6" s="1"/>
  <c r="J448" i="6" l="1"/>
  <c r="I448" i="6"/>
  <c r="T447" i="2"/>
  <c r="U447" i="2"/>
  <c r="E448" i="2" l="1"/>
  <c r="G448" i="2" s="1"/>
  <c r="V447" i="2"/>
  <c r="K448" i="6"/>
  <c r="H448" i="2" l="1"/>
  <c r="K448" i="2" s="1"/>
  <c r="L448" i="2" s="1"/>
  <c r="Y448" i="2" s="1"/>
  <c r="W448" i="2"/>
  <c r="X448" i="2" s="1"/>
  <c r="J448" i="2"/>
  <c r="M448" i="2" l="1"/>
  <c r="N448" i="2" s="1"/>
  <c r="O448" i="2" l="1"/>
  <c r="P448" i="2" l="1"/>
  <c r="R448" i="2"/>
  <c r="AA448" i="2" l="1"/>
  <c r="G449" i="6"/>
  <c r="H449" i="6" s="1"/>
  <c r="Q448" i="2"/>
  <c r="Z448" i="2" s="1"/>
  <c r="I448" i="2"/>
  <c r="S448" i="2" s="1"/>
  <c r="T448" i="2" l="1"/>
  <c r="U448" i="2"/>
  <c r="I449" i="6"/>
  <c r="J449" i="6"/>
  <c r="K449" i="6" l="1"/>
  <c r="V448" i="2"/>
  <c r="E449" i="2"/>
  <c r="G449" i="2" s="1"/>
  <c r="W449" i="2" l="1"/>
  <c r="X449" i="2" s="1"/>
  <c r="H449" i="2"/>
  <c r="K449" i="2" s="1"/>
  <c r="L449" i="2" s="1"/>
  <c r="Y449" i="2" s="1"/>
  <c r="J449" i="2"/>
  <c r="M449" i="2" l="1"/>
  <c r="N449" i="2" s="1"/>
  <c r="O449" i="2" l="1"/>
  <c r="P449" i="2" l="1"/>
  <c r="R449" i="2"/>
  <c r="AA449" i="2" l="1"/>
  <c r="I449" i="2"/>
  <c r="S449" i="2" s="1"/>
  <c r="G450" i="6"/>
  <c r="H450" i="6" s="1"/>
  <c r="Q449" i="2"/>
  <c r="Z449" i="2" s="1"/>
  <c r="J450" i="6" l="1"/>
  <c r="I450" i="6"/>
  <c r="U449" i="2"/>
  <c r="T449" i="2"/>
  <c r="V449" i="2" l="1"/>
  <c r="K450" i="6"/>
  <c r="E450" i="2"/>
  <c r="G450" i="2" s="1"/>
  <c r="H450" i="2" l="1"/>
  <c r="K450" i="2" s="1"/>
  <c r="L450" i="2" s="1"/>
  <c r="Y450" i="2" s="1"/>
  <c r="W450" i="2"/>
  <c r="X450" i="2" s="1"/>
  <c r="J450" i="2"/>
  <c r="M450" i="2" l="1"/>
  <c r="N450" i="2" s="1"/>
  <c r="O450" i="2" l="1"/>
  <c r="P450" i="2" l="1"/>
  <c r="R450" i="2"/>
  <c r="AA450" i="2" l="1"/>
  <c r="I450" i="2"/>
  <c r="S450" i="2" s="1"/>
  <c r="G451" i="6"/>
  <c r="H451" i="6" s="1"/>
  <c r="Q450" i="2"/>
  <c r="Z450" i="2" s="1"/>
  <c r="J451" i="6" l="1"/>
  <c r="I451" i="6"/>
  <c r="U450" i="2"/>
  <c r="T450" i="2"/>
  <c r="E451" i="2" l="1"/>
  <c r="G451" i="2" s="1"/>
  <c r="V450" i="2"/>
  <c r="K451" i="6"/>
  <c r="H451" i="2" l="1"/>
  <c r="K451" i="2" s="1"/>
  <c r="L451" i="2" s="1"/>
  <c r="Y451" i="2" s="1"/>
  <c r="W451" i="2"/>
  <c r="X451" i="2" s="1"/>
  <c r="J451" i="2"/>
  <c r="M451" i="2" l="1"/>
  <c r="N451" i="2" s="1"/>
  <c r="O451" i="2"/>
  <c r="P451" i="2" l="1"/>
  <c r="R451" i="2"/>
  <c r="AA451" i="2" l="1"/>
  <c r="G452" i="6"/>
  <c r="H452" i="6" s="1"/>
  <c r="Q451" i="2"/>
  <c r="Z451" i="2" s="1"/>
  <c r="I451" i="2"/>
  <c r="S451" i="2" s="1"/>
  <c r="T451" i="2" l="1"/>
  <c r="U451" i="2"/>
  <c r="I452" i="6"/>
  <c r="J452" i="6"/>
  <c r="K452" i="6" l="1"/>
  <c r="V451" i="2"/>
  <c r="E452" i="2"/>
  <c r="G452" i="2" s="1"/>
  <c r="W452" i="2" l="1"/>
  <c r="X452" i="2" s="1"/>
  <c r="H452" i="2"/>
  <c r="K452" i="2" s="1"/>
  <c r="L452" i="2" s="1"/>
  <c r="Y452" i="2" s="1"/>
  <c r="J452" i="2"/>
  <c r="M452" i="2" l="1"/>
  <c r="N452" i="2" s="1"/>
  <c r="O452" i="2"/>
  <c r="P452" i="2" l="1"/>
  <c r="R452" i="2"/>
  <c r="AA452" i="2" l="1"/>
  <c r="G453" i="6"/>
  <c r="H453" i="6" s="1"/>
  <c r="I452" i="2"/>
  <c r="S452" i="2" s="1"/>
  <c r="Q452" i="2"/>
  <c r="Z452" i="2" s="1"/>
  <c r="U452" i="2" l="1"/>
  <c r="T452" i="2"/>
  <c r="J453" i="6"/>
  <c r="I453" i="6"/>
  <c r="E453" i="2" l="1"/>
  <c r="G453" i="2" s="1"/>
  <c r="V452" i="2"/>
  <c r="K453" i="6"/>
  <c r="W453" i="2" l="1"/>
  <c r="X453" i="2" s="1"/>
  <c r="H453" i="2"/>
  <c r="K453" i="2" s="1"/>
  <c r="L453" i="2" s="1"/>
  <c r="Y453" i="2" s="1"/>
  <c r="J453" i="2"/>
  <c r="M453" i="2" l="1"/>
  <c r="N453" i="2" s="1"/>
  <c r="O453" i="2" l="1"/>
  <c r="P453" i="2" l="1"/>
  <c r="R453" i="2"/>
  <c r="AA453" i="2" l="1"/>
  <c r="G454" i="6"/>
  <c r="H454" i="6" s="1"/>
  <c r="Q453" i="2"/>
  <c r="Z453" i="2" s="1"/>
  <c r="I453" i="2"/>
  <c r="S453" i="2" s="1"/>
  <c r="T453" i="2" l="1"/>
  <c r="U453" i="2"/>
  <c r="I454" i="6"/>
  <c r="J454" i="6"/>
  <c r="K454" i="6" l="1"/>
  <c r="V453" i="2"/>
  <c r="E454" i="2"/>
  <c r="G454" i="2" s="1"/>
  <c r="H454" i="2" l="1"/>
  <c r="K454" i="2" s="1"/>
  <c r="L454" i="2" s="1"/>
  <c r="Y454" i="2" s="1"/>
  <c r="W454" i="2"/>
  <c r="X454" i="2" s="1"/>
  <c r="J454" i="2"/>
  <c r="M454" i="2" l="1"/>
  <c r="N454" i="2" s="1"/>
  <c r="O454" i="2" l="1"/>
  <c r="P454" i="2" l="1"/>
  <c r="R454" i="2" s="1"/>
  <c r="AA454" i="2" l="1"/>
  <c r="I454" i="2"/>
  <c r="S454" i="2" s="1"/>
  <c r="G455" i="6"/>
  <c r="H455" i="6" s="1"/>
  <c r="Q454" i="2"/>
  <c r="Z454" i="2" s="1"/>
  <c r="U454" i="2" l="1"/>
  <c r="T454" i="2"/>
  <c r="I455" i="6"/>
  <c r="J455" i="6"/>
  <c r="K455" i="6" l="1"/>
  <c r="E455" i="2"/>
  <c r="G455" i="2" s="1"/>
  <c r="V454" i="2"/>
  <c r="W455" i="2" l="1"/>
  <c r="X455" i="2" s="1"/>
  <c r="H455" i="2"/>
  <c r="K455" i="2" s="1"/>
  <c r="L455" i="2" s="1"/>
  <c r="Y455" i="2" s="1"/>
  <c r="J455" i="2"/>
  <c r="M455" i="2" l="1"/>
  <c r="N455" i="2" s="1"/>
  <c r="O455" i="2" l="1"/>
  <c r="P455" i="2" l="1"/>
  <c r="R455" i="2"/>
  <c r="AA455" i="2" l="1"/>
  <c r="I455" i="2"/>
  <c r="S455" i="2" s="1"/>
  <c r="G456" i="6"/>
  <c r="H456" i="6" s="1"/>
  <c r="Q455" i="2"/>
  <c r="Z455" i="2" s="1"/>
  <c r="J456" i="6" l="1"/>
  <c r="I456" i="6"/>
  <c r="T455" i="2"/>
  <c r="U455" i="2"/>
  <c r="E456" i="2" l="1"/>
  <c r="G456" i="2" s="1"/>
  <c r="V455" i="2"/>
  <c r="K456" i="6"/>
  <c r="H456" i="2" l="1"/>
  <c r="K456" i="2" s="1"/>
  <c r="L456" i="2" s="1"/>
  <c r="Y456" i="2" s="1"/>
  <c r="W456" i="2"/>
  <c r="X456" i="2" s="1"/>
  <c r="J456" i="2"/>
  <c r="M456" i="2" l="1"/>
  <c r="N456" i="2" s="1"/>
  <c r="O456" i="2"/>
  <c r="P456" i="2" l="1"/>
  <c r="R456" i="2"/>
  <c r="AA456" i="2" l="1"/>
  <c r="I456" i="2"/>
  <c r="S456" i="2" s="1"/>
  <c r="G457" i="6"/>
  <c r="H457" i="6" s="1"/>
  <c r="Q456" i="2"/>
  <c r="Z456" i="2" s="1"/>
  <c r="I457" i="6" l="1"/>
  <c r="J457" i="6"/>
  <c r="T456" i="2"/>
  <c r="U456" i="2"/>
  <c r="V456" i="2" l="1"/>
  <c r="K457" i="6"/>
  <c r="E457" i="2"/>
  <c r="G457" i="2" s="1"/>
  <c r="H457" i="2" l="1"/>
  <c r="K457" i="2" s="1"/>
  <c r="L457" i="2" s="1"/>
  <c r="Y457" i="2" s="1"/>
  <c r="W457" i="2"/>
  <c r="X457" i="2" s="1"/>
  <c r="J457" i="2"/>
  <c r="M457" i="2" l="1"/>
  <c r="N457" i="2" s="1"/>
  <c r="O457" i="2"/>
  <c r="P457" i="2" l="1"/>
  <c r="Q457" i="2" l="1"/>
  <c r="Z457" i="2" s="1"/>
  <c r="I457" i="2"/>
  <c r="S457" i="2" s="1"/>
  <c r="G458" i="6"/>
  <c r="H458" i="6" s="1"/>
  <c r="R457" i="2"/>
  <c r="AA457" i="2" l="1"/>
  <c r="U457" i="2"/>
  <c r="T457" i="2"/>
  <c r="J458" i="6"/>
  <c r="I458" i="6"/>
  <c r="K458" i="6" l="1"/>
  <c r="E458" i="2"/>
  <c r="G458" i="2" s="1"/>
  <c r="V457" i="2"/>
  <c r="W458" i="2" l="1"/>
  <c r="X458" i="2" s="1"/>
  <c r="H458" i="2"/>
  <c r="K458" i="2" s="1"/>
  <c r="L458" i="2" s="1"/>
  <c r="Y458" i="2" s="1"/>
  <c r="J458" i="2"/>
  <c r="M458" i="2" l="1"/>
  <c r="N458" i="2" s="1"/>
  <c r="O458" i="2" l="1"/>
  <c r="P458" i="2" l="1"/>
  <c r="R458" i="2" s="1"/>
  <c r="AA458" i="2" l="1"/>
  <c r="Q458" i="2"/>
  <c r="Z458" i="2" s="1"/>
  <c r="I458" i="2"/>
  <c r="S458" i="2" s="1"/>
  <c r="G459" i="6"/>
  <c r="H459" i="6" s="1"/>
  <c r="T458" i="2" l="1"/>
  <c r="U458" i="2"/>
  <c r="I459" i="6"/>
  <c r="J459" i="6"/>
  <c r="V458" i="2" l="1"/>
  <c r="K459" i="6"/>
  <c r="E459" i="2"/>
  <c r="G459" i="2" s="1"/>
  <c r="H459" i="2" l="1"/>
  <c r="K459" i="2" s="1"/>
  <c r="L459" i="2" s="1"/>
  <c r="Y459" i="2" s="1"/>
  <c r="W459" i="2"/>
  <c r="X459" i="2" s="1"/>
  <c r="J459" i="2"/>
  <c r="M459" i="2" l="1"/>
  <c r="N459" i="2" s="1"/>
  <c r="O459" i="2" l="1"/>
  <c r="P459" i="2" l="1"/>
  <c r="G460" i="6" l="1"/>
  <c r="H460" i="6" s="1"/>
  <c r="Q459" i="2"/>
  <c r="Z459" i="2" s="1"/>
  <c r="I459" i="2"/>
  <c r="S459" i="2" s="1"/>
  <c r="R459" i="2"/>
  <c r="U459" i="2" l="1"/>
  <c r="T459" i="2"/>
  <c r="AA459" i="2"/>
  <c r="I460" i="6"/>
  <c r="J460" i="6"/>
  <c r="K460" i="6" l="1"/>
  <c r="E460" i="2"/>
  <c r="G460" i="2" s="1"/>
  <c r="V459" i="2"/>
  <c r="W460" i="2" l="1"/>
  <c r="X460" i="2" s="1"/>
  <c r="H460" i="2"/>
  <c r="K460" i="2" s="1"/>
  <c r="L460" i="2" s="1"/>
  <c r="Y460" i="2" s="1"/>
  <c r="J460" i="2"/>
  <c r="M460" i="2" l="1"/>
  <c r="N460" i="2" s="1"/>
  <c r="O460" i="2" l="1"/>
  <c r="P460" i="2" l="1"/>
  <c r="I460" i="2" l="1"/>
  <c r="S460" i="2" s="1"/>
  <c r="Q460" i="2"/>
  <c r="Z460" i="2" s="1"/>
  <c r="G461" i="6"/>
  <c r="H461" i="6" s="1"/>
  <c r="R460" i="2"/>
  <c r="AA460" i="2" l="1"/>
  <c r="J461" i="6"/>
  <c r="I461" i="6"/>
  <c r="U460" i="2"/>
  <c r="T460" i="2"/>
  <c r="V460" i="2" l="1"/>
  <c r="E461" i="2"/>
  <c r="G461" i="2" s="1"/>
  <c r="K461" i="6"/>
  <c r="H461" i="2" l="1"/>
  <c r="K461" i="2" s="1"/>
  <c r="L461" i="2" s="1"/>
  <c r="Y461" i="2" s="1"/>
  <c r="W461" i="2"/>
  <c r="X461" i="2" s="1"/>
  <c r="J461" i="2"/>
  <c r="M461" i="2" l="1"/>
  <c r="N461" i="2" s="1"/>
  <c r="O461" i="2"/>
  <c r="P461" i="2" l="1"/>
  <c r="R461" i="2"/>
  <c r="AA461" i="2" l="1"/>
  <c r="I461" i="2"/>
  <c r="S461" i="2" s="1"/>
  <c r="G462" i="6"/>
  <c r="H462" i="6" s="1"/>
  <c r="Q461" i="2"/>
  <c r="Z461" i="2" s="1"/>
  <c r="U461" i="2" l="1"/>
  <c r="T461" i="2"/>
  <c r="I462" i="6"/>
  <c r="J462" i="6"/>
  <c r="E462" i="2" l="1"/>
  <c r="G462" i="2" s="1"/>
  <c r="V461" i="2"/>
  <c r="K462" i="6"/>
  <c r="H462" i="2" l="1"/>
  <c r="K462" i="2" s="1"/>
  <c r="L462" i="2" s="1"/>
  <c r="Y462" i="2" s="1"/>
  <c r="W462" i="2"/>
  <c r="X462" i="2" s="1"/>
  <c r="J462" i="2"/>
  <c r="M462" i="2" l="1"/>
  <c r="N462" i="2" s="1"/>
  <c r="O462" i="2"/>
  <c r="P462" i="2" l="1"/>
  <c r="I462" i="2" l="1"/>
  <c r="S462" i="2" s="1"/>
  <c r="Q462" i="2"/>
  <c r="Z462" i="2" s="1"/>
  <c r="G463" i="6"/>
  <c r="H463" i="6" s="1"/>
  <c r="R462" i="2"/>
  <c r="AA462" i="2" l="1"/>
  <c r="I463" i="6"/>
  <c r="J463" i="6"/>
  <c r="T462" i="2"/>
  <c r="U462" i="2"/>
  <c r="E463" i="2" l="1"/>
  <c r="G463" i="2" s="1"/>
  <c r="K463" i="6"/>
  <c r="V462" i="2"/>
  <c r="H463" i="2" l="1"/>
  <c r="K463" i="2" s="1"/>
  <c r="L463" i="2" s="1"/>
  <c r="Y463" i="2" s="1"/>
  <c r="W463" i="2"/>
  <c r="X463" i="2" s="1"/>
  <c r="J463" i="2"/>
  <c r="M463" i="2" l="1"/>
  <c r="N463" i="2" s="1"/>
  <c r="O463" i="2" l="1"/>
  <c r="P463" i="2" l="1"/>
  <c r="R463" i="2"/>
  <c r="AA463" i="2" l="1"/>
  <c r="I463" i="2"/>
  <c r="S463" i="2" s="1"/>
  <c r="Q463" i="2"/>
  <c r="Z463" i="2" s="1"/>
  <c r="G464" i="6"/>
  <c r="H464" i="6" s="1"/>
  <c r="J464" i="6" l="1"/>
  <c r="I464" i="6"/>
  <c r="T463" i="2"/>
  <c r="U463" i="2"/>
  <c r="E464" i="2" l="1"/>
  <c r="G464" i="2" s="1"/>
  <c r="V463" i="2"/>
  <c r="K464" i="6"/>
  <c r="H464" i="2" l="1"/>
  <c r="K464" i="2" s="1"/>
  <c r="L464" i="2" s="1"/>
  <c r="Y464" i="2" s="1"/>
  <c r="W464" i="2"/>
  <c r="X464" i="2" s="1"/>
  <c r="J464" i="2"/>
  <c r="M464" i="2" l="1"/>
  <c r="N464" i="2" s="1"/>
  <c r="O464" i="2"/>
  <c r="P464" i="2" l="1"/>
  <c r="G465" i="6" l="1"/>
  <c r="H465" i="6" s="1"/>
  <c r="Q464" i="2"/>
  <c r="Z464" i="2" s="1"/>
  <c r="I464" i="2"/>
  <c r="S464" i="2" s="1"/>
  <c r="R464" i="2"/>
  <c r="T464" i="2" l="1"/>
  <c r="U464" i="2"/>
  <c r="AA464" i="2"/>
  <c r="J465" i="6"/>
  <c r="I465" i="6"/>
  <c r="V464" i="2" l="1"/>
  <c r="K465" i="6"/>
  <c r="E465" i="2"/>
  <c r="G465" i="2" s="1"/>
  <c r="W465" i="2" l="1"/>
  <c r="X465" i="2" s="1"/>
  <c r="H465" i="2"/>
  <c r="K465" i="2" s="1"/>
  <c r="L465" i="2" s="1"/>
  <c r="Y465" i="2" s="1"/>
  <c r="J465" i="2"/>
  <c r="M465" i="2" l="1"/>
  <c r="N465" i="2" s="1"/>
  <c r="O465" i="2" l="1"/>
  <c r="P465" i="2" l="1"/>
  <c r="R465" i="2"/>
  <c r="AA465" i="2" l="1"/>
  <c r="I465" i="2"/>
  <c r="S465" i="2" s="1"/>
  <c r="G466" i="6"/>
  <c r="H466" i="6" s="1"/>
  <c r="Q465" i="2"/>
  <c r="Z465" i="2" s="1"/>
  <c r="I466" i="6" l="1"/>
  <c r="J466" i="6"/>
  <c r="U465" i="2"/>
  <c r="T465" i="2"/>
  <c r="E466" i="2" l="1"/>
  <c r="G466" i="2" s="1"/>
  <c r="K466" i="6"/>
  <c r="V465" i="2"/>
  <c r="H466" i="2" l="1"/>
  <c r="K466" i="2" s="1"/>
  <c r="L466" i="2" s="1"/>
  <c r="Y466" i="2" s="1"/>
  <c r="W466" i="2"/>
  <c r="X466" i="2" s="1"/>
  <c r="J466" i="2"/>
  <c r="M466" i="2" l="1"/>
  <c r="N466" i="2" s="1"/>
  <c r="O466" i="2" l="1"/>
  <c r="P466" i="2" l="1"/>
  <c r="G467" i="6" l="1"/>
  <c r="H467" i="6" s="1"/>
  <c r="I466" i="2"/>
  <c r="S466" i="2" s="1"/>
  <c r="Q466" i="2"/>
  <c r="Z466" i="2" s="1"/>
  <c r="R466" i="2"/>
  <c r="J467" i="6" l="1"/>
  <c r="I467" i="6"/>
  <c r="AA466" i="2"/>
  <c r="U466" i="2"/>
  <c r="T466" i="2"/>
  <c r="E467" i="2" l="1"/>
  <c r="G467" i="2" s="1"/>
  <c r="V466" i="2"/>
  <c r="K467" i="6"/>
  <c r="H467" i="2" l="1"/>
  <c r="K467" i="2" s="1"/>
  <c r="L467" i="2" s="1"/>
  <c r="Y467" i="2" s="1"/>
  <c r="W467" i="2"/>
  <c r="X467" i="2" s="1"/>
  <c r="J467" i="2"/>
  <c r="M467" i="2" l="1"/>
  <c r="N467" i="2" s="1"/>
  <c r="O467" i="2"/>
  <c r="P467" i="2" l="1"/>
  <c r="R467" i="2"/>
  <c r="AA467" i="2" l="1"/>
  <c r="Q467" i="2"/>
  <c r="Z467" i="2" s="1"/>
  <c r="I467" i="2"/>
  <c r="S467" i="2" s="1"/>
  <c r="G468" i="6"/>
  <c r="H468" i="6" s="1"/>
  <c r="U467" i="2" l="1"/>
  <c r="T467" i="2"/>
  <c r="I468" i="6"/>
  <c r="J468" i="6"/>
  <c r="K468" i="6" l="1"/>
  <c r="E468" i="2"/>
  <c r="G468" i="2" s="1"/>
  <c r="V467" i="2"/>
  <c r="H468" i="2" l="1"/>
  <c r="K468" i="2" s="1"/>
  <c r="L468" i="2" s="1"/>
  <c r="Y468" i="2" s="1"/>
  <c r="W468" i="2"/>
  <c r="X468" i="2" s="1"/>
  <c r="J468" i="2"/>
  <c r="M468" i="2" l="1"/>
  <c r="N468" i="2" s="1"/>
  <c r="O468" i="2" l="1"/>
  <c r="P468" i="2" l="1"/>
  <c r="R468" i="2" s="1"/>
  <c r="AA468" i="2" l="1"/>
  <c r="G469" i="6"/>
  <c r="H469" i="6" s="1"/>
  <c r="Q468" i="2"/>
  <c r="Z468" i="2" s="1"/>
  <c r="I468" i="2"/>
  <c r="S468" i="2" s="1"/>
  <c r="T468" i="2" l="1"/>
  <c r="U468" i="2"/>
  <c r="J469" i="6"/>
  <c r="I469" i="6"/>
  <c r="V468" i="2" l="1"/>
  <c r="K469" i="6"/>
  <c r="E469" i="2"/>
  <c r="G469" i="2" s="1"/>
  <c r="W469" i="2" l="1"/>
  <c r="X469" i="2" s="1"/>
  <c r="H469" i="2"/>
  <c r="K469" i="2" s="1"/>
  <c r="L469" i="2" s="1"/>
  <c r="Y469" i="2" s="1"/>
  <c r="J469" i="2"/>
  <c r="M469" i="2" l="1"/>
  <c r="N469" i="2" s="1"/>
  <c r="O469" i="2" l="1"/>
  <c r="P469" i="2" l="1"/>
  <c r="R469" i="2"/>
  <c r="AA469" i="2" l="1"/>
  <c r="Q469" i="2"/>
  <c r="Z469" i="2" s="1"/>
  <c r="G470" i="6"/>
  <c r="H470" i="6" s="1"/>
  <c r="I469" i="2"/>
  <c r="S469" i="2" s="1"/>
  <c r="U469" i="2" l="1"/>
  <c r="T469" i="2"/>
  <c r="I470" i="6"/>
  <c r="J470" i="6"/>
  <c r="E470" i="2" l="1"/>
  <c r="G470" i="2" s="1"/>
  <c r="K470" i="6"/>
  <c r="V469" i="2"/>
  <c r="W470" i="2" l="1"/>
  <c r="X470" i="2" s="1"/>
  <c r="H470" i="2"/>
  <c r="K470" i="2" s="1"/>
  <c r="L470" i="2" s="1"/>
  <c r="Y470" i="2" s="1"/>
  <c r="J470" i="2"/>
  <c r="M470" i="2" l="1"/>
  <c r="N470" i="2" s="1"/>
  <c r="O470" i="2" l="1"/>
  <c r="P470" i="2" l="1"/>
  <c r="I470" i="2" l="1"/>
  <c r="S470" i="2" s="1"/>
  <c r="G471" i="6"/>
  <c r="H471" i="6" s="1"/>
  <c r="Q470" i="2"/>
  <c r="Z470" i="2" s="1"/>
  <c r="R470" i="2"/>
  <c r="AA470" i="2" l="1"/>
  <c r="I471" i="6"/>
  <c r="J471" i="6"/>
  <c r="T470" i="2"/>
  <c r="U470" i="2"/>
  <c r="K471" i="6" l="1"/>
  <c r="V470" i="2"/>
  <c r="E471" i="2"/>
  <c r="G471" i="2" s="1"/>
  <c r="W471" i="2" l="1"/>
  <c r="X471" i="2" s="1"/>
  <c r="H471" i="2"/>
  <c r="K471" i="2" s="1"/>
  <c r="L471" i="2" s="1"/>
  <c r="Y471" i="2" s="1"/>
  <c r="J471" i="2"/>
  <c r="M471" i="2" l="1"/>
  <c r="N471" i="2" s="1"/>
  <c r="O471" i="2" l="1"/>
  <c r="P471" i="2" l="1"/>
  <c r="R471" i="2" s="1"/>
  <c r="AA471" i="2" l="1"/>
  <c r="I471" i="2"/>
  <c r="S471" i="2" s="1"/>
  <c r="G472" i="6"/>
  <c r="H472" i="6" s="1"/>
  <c r="Q471" i="2"/>
  <c r="Z471" i="2" s="1"/>
  <c r="U471" i="2" l="1"/>
  <c r="T471" i="2"/>
  <c r="I472" i="6"/>
  <c r="J472" i="6"/>
  <c r="K472" i="6" l="1"/>
  <c r="E472" i="2"/>
  <c r="G472" i="2" s="1"/>
  <c r="V471" i="2"/>
  <c r="H472" i="2" l="1"/>
  <c r="K472" i="2" s="1"/>
  <c r="L472" i="2" s="1"/>
  <c r="Y472" i="2" s="1"/>
  <c r="W472" i="2"/>
  <c r="X472" i="2" s="1"/>
  <c r="J472" i="2"/>
  <c r="M472" i="2" l="1"/>
  <c r="N472" i="2" s="1"/>
  <c r="O472" i="2"/>
  <c r="P472" i="2" l="1"/>
  <c r="I472" i="2" l="1"/>
  <c r="S472" i="2" s="1"/>
  <c r="G473" i="6"/>
  <c r="H473" i="6" s="1"/>
  <c r="Q472" i="2"/>
  <c r="Z472" i="2" s="1"/>
  <c r="R472" i="2"/>
  <c r="J473" i="6" l="1"/>
  <c r="I473" i="6"/>
  <c r="AA472" i="2"/>
  <c r="T472" i="2"/>
  <c r="U472" i="2"/>
  <c r="V472" i="2" l="1"/>
  <c r="E473" i="2"/>
  <c r="G473" i="2" s="1"/>
  <c r="K473" i="6"/>
  <c r="H473" i="2" l="1"/>
  <c r="K473" i="2" s="1"/>
  <c r="L473" i="2" s="1"/>
  <c r="Y473" i="2" s="1"/>
  <c r="W473" i="2"/>
  <c r="X473" i="2" s="1"/>
  <c r="J473" i="2"/>
  <c r="M473" i="2" l="1"/>
  <c r="N473" i="2" s="1"/>
  <c r="O473" i="2"/>
  <c r="P473" i="2" l="1"/>
  <c r="R473" i="2"/>
  <c r="AA473" i="2" l="1"/>
  <c r="I473" i="2"/>
  <c r="S473" i="2" s="1"/>
  <c r="G474" i="6"/>
  <c r="H474" i="6" s="1"/>
  <c r="Q473" i="2"/>
  <c r="Z473" i="2" s="1"/>
  <c r="I474" i="6" l="1"/>
  <c r="J474" i="6"/>
  <c r="U473" i="2"/>
  <c r="T473" i="2"/>
  <c r="E474" i="2" l="1"/>
  <c r="G474" i="2" s="1"/>
  <c r="K474" i="6"/>
  <c r="V473" i="2"/>
  <c r="H474" i="2" l="1"/>
  <c r="K474" i="2" s="1"/>
  <c r="L474" i="2" s="1"/>
  <c r="Y474" i="2" s="1"/>
  <c r="W474" i="2"/>
  <c r="X474" i="2" s="1"/>
  <c r="J474" i="2"/>
  <c r="M474" i="2" l="1"/>
  <c r="N474" i="2" s="1"/>
  <c r="O474" i="2"/>
  <c r="P474" i="2" l="1"/>
  <c r="R474" i="2"/>
  <c r="AA474" i="2" l="1"/>
  <c r="Q474" i="2"/>
  <c r="Z474" i="2" s="1"/>
  <c r="I474" i="2"/>
  <c r="S474" i="2" s="1"/>
  <c r="G475" i="6"/>
  <c r="H475" i="6" s="1"/>
  <c r="J475" i="6" l="1"/>
  <c r="I475" i="6"/>
  <c r="T474" i="2"/>
  <c r="U474" i="2"/>
  <c r="V474" i="2" l="1"/>
  <c r="E475" i="2"/>
  <c r="G475" i="2" s="1"/>
  <c r="K475" i="6"/>
  <c r="W475" i="2" l="1"/>
  <c r="X475" i="2" s="1"/>
  <c r="H475" i="2"/>
  <c r="K475" i="2" s="1"/>
  <c r="L475" i="2" s="1"/>
  <c r="Y475" i="2" s="1"/>
  <c r="J475" i="2"/>
  <c r="M475" i="2" l="1"/>
  <c r="N475" i="2" s="1"/>
  <c r="O475" i="2" l="1"/>
  <c r="P475" i="2" l="1"/>
  <c r="R475" i="2"/>
  <c r="AA475" i="2" l="1"/>
  <c r="I475" i="2"/>
  <c r="S475" i="2" s="1"/>
  <c r="G476" i="6"/>
  <c r="H476" i="6" s="1"/>
  <c r="Q475" i="2"/>
  <c r="Z475" i="2" s="1"/>
  <c r="I476" i="6" l="1"/>
  <c r="J476" i="6"/>
  <c r="T475" i="2"/>
  <c r="U475" i="2"/>
  <c r="V475" i="2" l="1"/>
  <c r="K476" i="6"/>
  <c r="E476" i="2"/>
  <c r="G476" i="2" s="1"/>
  <c r="W476" i="2" l="1"/>
  <c r="X476" i="2" s="1"/>
  <c r="H476" i="2"/>
  <c r="K476" i="2" s="1"/>
  <c r="L476" i="2" s="1"/>
  <c r="Y476" i="2" s="1"/>
  <c r="J476" i="2"/>
  <c r="M476" i="2" l="1"/>
  <c r="N476" i="2" s="1"/>
  <c r="O476" i="2" l="1"/>
  <c r="P476" i="2" l="1"/>
  <c r="I476" i="2" l="1"/>
  <c r="S476" i="2" s="1"/>
  <c r="Q476" i="2"/>
  <c r="Z476" i="2" s="1"/>
  <c r="G477" i="6"/>
  <c r="H477" i="6" s="1"/>
  <c r="R476" i="2"/>
  <c r="AA476" i="2" l="1"/>
  <c r="J477" i="6"/>
  <c r="I477" i="6"/>
  <c r="U476" i="2"/>
  <c r="T476" i="2"/>
  <c r="V476" i="2" l="1"/>
  <c r="E477" i="2"/>
  <c r="G477" i="2" s="1"/>
  <c r="K477" i="6"/>
  <c r="W477" i="2" l="1"/>
  <c r="X477" i="2" s="1"/>
  <c r="H477" i="2"/>
  <c r="K477" i="2" s="1"/>
  <c r="L477" i="2" s="1"/>
  <c r="Y477" i="2" s="1"/>
  <c r="J477" i="2"/>
  <c r="M477" i="2" l="1"/>
  <c r="N477" i="2" s="1"/>
  <c r="O477" i="2" l="1"/>
  <c r="P477" i="2" l="1"/>
  <c r="I477" i="2" l="1"/>
  <c r="S477" i="2" s="1"/>
  <c r="G478" i="6"/>
  <c r="H478" i="6" s="1"/>
  <c r="Q477" i="2"/>
  <c r="Z477" i="2" s="1"/>
  <c r="R477" i="2"/>
  <c r="I478" i="6" l="1"/>
  <c r="J478" i="6"/>
  <c r="AA477" i="2"/>
  <c r="U477" i="2"/>
  <c r="T477" i="2"/>
  <c r="E478" i="2" l="1"/>
  <c r="G478" i="2" s="1"/>
  <c r="K478" i="6"/>
  <c r="V477" i="2"/>
  <c r="H478" i="2" l="1"/>
  <c r="K478" i="2" s="1"/>
  <c r="L478" i="2" s="1"/>
  <c r="Y478" i="2" s="1"/>
  <c r="W478" i="2"/>
  <c r="X478" i="2" s="1"/>
  <c r="J478" i="2"/>
  <c r="M478" i="2" l="1"/>
  <c r="N478" i="2" s="1"/>
  <c r="O478" i="2"/>
  <c r="P478" i="2" l="1"/>
  <c r="Q478" i="2" l="1"/>
  <c r="Z478" i="2" s="1"/>
  <c r="I478" i="2"/>
  <c r="S478" i="2" s="1"/>
  <c r="G479" i="6"/>
  <c r="H479" i="6" s="1"/>
  <c r="R478" i="2"/>
  <c r="AA478" i="2" l="1"/>
  <c r="T478" i="2"/>
  <c r="U478" i="2"/>
  <c r="J479" i="6"/>
  <c r="I479" i="6"/>
  <c r="V478" i="2" l="1"/>
  <c r="E479" i="2"/>
  <c r="G479" i="2" s="1"/>
  <c r="K479" i="6"/>
  <c r="H479" i="2" l="1"/>
  <c r="K479" i="2" s="1"/>
  <c r="L479" i="2" s="1"/>
  <c r="Y479" i="2" s="1"/>
  <c r="W479" i="2"/>
  <c r="X479" i="2" s="1"/>
  <c r="J479" i="2"/>
  <c r="M479" i="2" l="1"/>
  <c r="N479" i="2" s="1"/>
  <c r="O479" i="2"/>
  <c r="P479" i="2" l="1"/>
  <c r="R479" i="2" s="1"/>
  <c r="AA479" i="2" l="1"/>
  <c r="Q479" i="2"/>
  <c r="Z479" i="2" s="1"/>
  <c r="G480" i="6"/>
  <c r="H480" i="6" s="1"/>
  <c r="I479" i="2"/>
  <c r="S479" i="2" s="1"/>
  <c r="U479" i="2" l="1"/>
  <c r="T479" i="2"/>
  <c r="I480" i="6"/>
  <c r="J480" i="6"/>
  <c r="E480" i="2" l="1"/>
  <c r="G480" i="2" s="1"/>
  <c r="K480" i="6"/>
  <c r="V479" i="2"/>
  <c r="H480" i="2" l="1"/>
  <c r="K480" i="2" s="1"/>
  <c r="L480" i="2" s="1"/>
  <c r="Y480" i="2" s="1"/>
  <c r="W480" i="2"/>
  <c r="X480" i="2" s="1"/>
  <c r="J480" i="2"/>
  <c r="M480" i="2" l="1"/>
  <c r="N480" i="2" s="1"/>
  <c r="O480" i="2"/>
  <c r="P480" i="2" l="1"/>
  <c r="I480" i="2" l="1"/>
  <c r="S480" i="2" s="1"/>
  <c r="G481" i="6"/>
  <c r="H481" i="6" s="1"/>
  <c r="Q480" i="2"/>
  <c r="Z480" i="2" s="1"/>
  <c r="R480" i="2"/>
  <c r="AA480" i="2" l="1"/>
  <c r="I481" i="6"/>
  <c r="J481" i="6"/>
  <c r="T480" i="2"/>
  <c r="U480" i="2"/>
  <c r="E481" i="2" l="1"/>
  <c r="G481" i="2" s="1"/>
  <c r="K481" i="6"/>
  <c r="V480" i="2"/>
  <c r="H481" i="2" l="1"/>
  <c r="K481" i="2" s="1"/>
  <c r="L481" i="2" s="1"/>
  <c r="Y481" i="2" s="1"/>
  <c r="W481" i="2"/>
  <c r="X481" i="2" s="1"/>
  <c r="J481" i="2"/>
  <c r="M481" i="2" l="1"/>
  <c r="N481" i="2" s="1"/>
  <c r="O481" i="2"/>
  <c r="P481" i="2" l="1"/>
  <c r="I481" i="2" l="1"/>
  <c r="S481" i="2" s="1"/>
  <c r="G482" i="6"/>
  <c r="H482" i="6" s="1"/>
  <c r="Q481" i="2"/>
  <c r="Z481" i="2" s="1"/>
  <c r="R481" i="2"/>
  <c r="J482" i="6" l="1"/>
  <c r="I482" i="6"/>
  <c r="AA481" i="2"/>
  <c r="T481" i="2"/>
  <c r="U481" i="2"/>
  <c r="V481" i="2" l="1"/>
  <c r="E482" i="2"/>
  <c r="G482" i="2" s="1"/>
  <c r="K482" i="6"/>
  <c r="H482" i="2" l="1"/>
  <c r="K482" i="2" s="1"/>
  <c r="L482" i="2" s="1"/>
  <c r="Y482" i="2" s="1"/>
  <c r="W482" i="2"/>
  <c r="X482" i="2" s="1"/>
  <c r="J482" i="2"/>
  <c r="M482" i="2" l="1"/>
  <c r="N482" i="2" s="1"/>
  <c r="O482" i="2"/>
  <c r="P482" i="2" l="1"/>
  <c r="R482" i="2" s="1"/>
  <c r="AA482" i="2" l="1"/>
  <c r="G483" i="6"/>
  <c r="H483" i="6" s="1"/>
  <c r="Q482" i="2"/>
  <c r="Z482" i="2" s="1"/>
  <c r="I482" i="2"/>
  <c r="S482" i="2" s="1"/>
  <c r="I483" i="6" l="1"/>
  <c r="J483" i="6"/>
  <c r="U482" i="2"/>
  <c r="T482" i="2"/>
  <c r="E483" i="2" l="1"/>
  <c r="G483" i="2" s="1"/>
  <c r="V482" i="2"/>
  <c r="K483" i="6"/>
  <c r="H483" i="2" l="1"/>
  <c r="K483" i="2" s="1"/>
  <c r="L483" i="2" s="1"/>
  <c r="Y483" i="2" s="1"/>
  <c r="W483" i="2"/>
  <c r="X483" i="2" s="1"/>
  <c r="J483" i="2"/>
  <c r="M483" i="2" l="1"/>
  <c r="N483" i="2" s="1"/>
  <c r="O483" i="2"/>
  <c r="P483" i="2" l="1"/>
  <c r="R483" i="2" s="1"/>
  <c r="AA483" i="2" l="1"/>
  <c r="I483" i="2"/>
  <c r="S483" i="2" s="1"/>
  <c r="G484" i="6"/>
  <c r="H484" i="6" s="1"/>
  <c r="Q483" i="2"/>
  <c r="Z483" i="2" s="1"/>
  <c r="J484" i="6" l="1"/>
  <c r="I484" i="6"/>
  <c r="U483" i="2"/>
  <c r="T483" i="2"/>
  <c r="E484" i="2" l="1"/>
  <c r="G484" i="2" s="1"/>
  <c r="V483" i="2"/>
  <c r="K484" i="6"/>
  <c r="H484" i="2" l="1"/>
  <c r="K484" i="2" s="1"/>
  <c r="L484" i="2" s="1"/>
  <c r="Y484" i="2" s="1"/>
  <c r="W484" i="2"/>
  <c r="X484" i="2" s="1"/>
  <c r="J484" i="2"/>
  <c r="M484" i="2" l="1"/>
  <c r="N484" i="2" s="1"/>
  <c r="O484" i="2"/>
  <c r="P484" i="2" l="1"/>
  <c r="R484" i="2" s="1"/>
  <c r="AA484" i="2" l="1"/>
  <c r="G485" i="6"/>
  <c r="H485" i="6" s="1"/>
  <c r="I484" i="2"/>
  <c r="S484" i="2" s="1"/>
  <c r="Q484" i="2"/>
  <c r="Z484" i="2" s="1"/>
  <c r="I485" i="6" l="1"/>
  <c r="J485" i="6"/>
  <c r="T484" i="2"/>
  <c r="U484" i="2"/>
  <c r="V484" i="2" l="1"/>
  <c r="E485" i="2"/>
  <c r="G485" i="2" s="1"/>
  <c r="K485" i="6"/>
  <c r="W485" i="2" l="1"/>
  <c r="X485" i="2" s="1"/>
  <c r="H485" i="2"/>
  <c r="K485" i="2" s="1"/>
  <c r="L485" i="2" s="1"/>
  <c r="Y485" i="2" s="1"/>
  <c r="J485" i="2"/>
  <c r="M485" i="2" l="1"/>
  <c r="N485" i="2" s="1"/>
  <c r="O485" i="2" l="1"/>
  <c r="P485" i="2" l="1"/>
  <c r="R485" i="2"/>
  <c r="AA485" i="2" l="1"/>
  <c r="G486" i="6"/>
  <c r="H486" i="6" s="1"/>
  <c r="Q485" i="2"/>
  <c r="Z485" i="2" s="1"/>
  <c r="I485" i="2"/>
  <c r="S485" i="2" s="1"/>
  <c r="T485" i="2" l="1"/>
  <c r="U485" i="2"/>
  <c r="I486" i="6"/>
  <c r="J486" i="6"/>
  <c r="K486" i="6" l="1"/>
  <c r="V485" i="2"/>
  <c r="E486" i="2"/>
  <c r="G486" i="2" s="1"/>
  <c r="W486" i="2" l="1"/>
  <c r="X486" i="2" s="1"/>
  <c r="H486" i="2"/>
  <c r="K486" i="2" s="1"/>
  <c r="L486" i="2" s="1"/>
  <c r="Y486" i="2" s="1"/>
  <c r="J486" i="2"/>
  <c r="M486" i="2" l="1"/>
  <c r="N486" i="2" s="1"/>
  <c r="O486" i="2"/>
  <c r="P486" i="2" l="1"/>
  <c r="I486" i="2" l="1"/>
  <c r="S486" i="2" s="1"/>
  <c r="G487" i="6"/>
  <c r="H487" i="6" s="1"/>
  <c r="Q486" i="2"/>
  <c r="Z486" i="2" s="1"/>
  <c r="R486" i="2"/>
  <c r="J487" i="6" l="1"/>
  <c r="I487" i="6"/>
  <c r="AA486" i="2"/>
  <c r="U486" i="2"/>
  <c r="T486" i="2"/>
  <c r="V486" i="2" l="1"/>
  <c r="E487" i="2"/>
  <c r="G487" i="2" s="1"/>
  <c r="K487" i="6"/>
  <c r="H487" i="2" l="1"/>
  <c r="K487" i="2" s="1"/>
  <c r="L487" i="2" s="1"/>
  <c r="Y487" i="2" s="1"/>
  <c r="W487" i="2"/>
  <c r="X487" i="2" s="1"/>
  <c r="J487" i="2"/>
  <c r="M487" i="2" l="1"/>
  <c r="N487" i="2" s="1"/>
  <c r="O487" i="2" l="1"/>
  <c r="P487" i="2" l="1"/>
  <c r="R487" i="2"/>
  <c r="AA487" i="2" l="1"/>
  <c r="I487" i="2"/>
  <c r="S487" i="2" s="1"/>
  <c r="Q487" i="2"/>
  <c r="Z487" i="2" s="1"/>
  <c r="G488" i="6"/>
  <c r="H488" i="6" s="1"/>
  <c r="I488" i="6" l="1"/>
  <c r="J488" i="6"/>
  <c r="U487" i="2"/>
  <c r="T487" i="2"/>
  <c r="E488" i="2" l="1"/>
  <c r="G488" i="2" s="1"/>
  <c r="K488" i="6"/>
  <c r="V487" i="2"/>
  <c r="H488" i="2" l="1"/>
  <c r="K488" i="2" s="1"/>
  <c r="L488" i="2" s="1"/>
  <c r="Y488" i="2" s="1"/>
  <c r="W488" i="2"/>
  <c r="X488" i="2" s="1"/>
  <c r="J488" i="2"/>
  <c r="M488" i="2" l="1"/>
  <c r="N488" i="2" s="1"/>
  <c r="O488" i="2"/>
  <c r="P488" i="2" l="1"/>
  <c r="I488" i="2" l="1"/>
  <c r="S488" i="2" s="1"/>
  <c r="Q488" i="2"/>
  <c r="Z488" i="2" s="1"/>
  <c r="G489" i="6"/>
  <c r="H489" i="6" s="1"/>
  <c r="R488" i="2"/>
  <c r="AA488" i="2" l="1"/>
  <c r="J489" i="6"/>
  <c r="I489" i="6"/>
  <c r="U488" i="2"/>
  <c r="T488" i="2"/>
  <c r="V488" i="2" l="1"/>
  <c r="E489" i="2"/>
  <c r="G489" i="2" s="1"/>
  <c r="K489" i="6"/>
  <c r="H489" i="2" l="1"/>
  <c r="K489" i="2" s="1"/>
  <c r="L489" i="2" s="1"/>
  <c r="Y489" i="2" s="1"/>
  <c r="W489" i="2"/>
  <c r="X489" i="2" s="1"/>
  <c r="J489" i="2"/>
  <c r="M489" i="2" l="1"/>
  <c r="N489" i="2" s="1"/>
  <c r="O489" i="2"/>
  <c r="P489" i="2" l="1"/>
  <c r="R489" i="2" s="1"/>
  <c r="AA489" i="2" l="1"/>
  <c r="Q489" i="2"/>
  <c r="Z489" i="2" s="1"/>
  <c r="G490" i="6"/>
  <c r="H490" i="6" s="1"/>
  <c r="I489" i="2"/>
  <c r="S489" i="2" s="1"/>
  <c r="U489" i="2" l="1"/>
  <c r="T489" i="2"/>
  <c r="J490" i="6"/>
  <c r="I490" i="6"/>
  <c r="K490" i="6" l="1"/>
  <c r="E490" i="2"/>
  <c r="G490" i="2" s="1"/>
  <c r="V489" i="2"/>
  <c r="W490" i="2" l="1"/>
  <c r="X490" i="2" s="1"/>
  <c r="H490" i="2"/>
  <c r="K490" i="2" s="1"/>
  <c r="L490" i="2" s="1"/>
  <c r="Y490" i="2" s="1"/>
  <c r="J490" i="2"/>
  <c r="M490" i="2" l="1"/>
  <c r="N490" i="2" s="1"/>
  <c r="O490" i="2" l="1"/>
  <c r="P490" i="2" l="1"/>
  <c r="R490" i="2" s="1"/>
  <c r="AA490" i="2" l="1"/>
  <c r="I490" i="2"/>
  <c r="S490" i="2" s="1"/>
  <c r="G491" i="6"/>
  <c r="H491" i="6" s="1"/>
  <c r="Q490" i="2"/>
  <c r="Z490" i="2" s="1"/>
  <c r="U490" i="2" l="1"/>
  <c r="T490" i="2"/>
  <c r="J491" i="6"/>
  <c r="I491" i="6"/>
  <c r="K491" i="6" l="1"/>
  <c r="E491" i="2"/>
  <c r="G491" i="2" s="1"/>
  <c r="V490" i="2"/>
  <c r="H491" i="2" l="1"/>
  <c r="K491" i="2" s="1"/>
  <c r="L491" i="2" s="1"/>
  <c r="Y491" i="2" s="1"/>
  <c r="W491" i="2"/>
  <c r="X491" i="2" s="1"/>
  <c r="J491" i="2"/>
  <c r="M491" i="2" l="1"/>
  <c r="N491" i="2" s="1"/>
  <c r="O491" i="2"/>
  <c r="P491" i="2" l="1"/>
  <c r="R491" i="2"/>
  <c r="AA491" i="2" l="1"/>
  <c r="I491" i="2"/>
  <c r="S491" i="2" s="1"/>
  <c r="G492" i="6"/>
  <c r="H492" i="6" s="1"/>
  <c r="Q491" i="2"/>
  <c r="Z491" i="2" s="1"/>
  <c r="I492" i="6" l="1"/>
  <c r="J492" i="6"/>
  <c r="T491" i="2"/>
  <c r="U491" i="2"/>
  <c r="V491" i="2" l="1"/>
  <c r="K492" i="6"/>
  <c r="E492" i="2"/>
  <c r="G492" i="2" s="1"/>
  <c r="W492" i="2" l="1"/>
  <c r="X492" i="2" s="1"/>
  <c r="H492" i="2"/>
  <c r="K492" i="2" s="1"/>
  <c r="L492" i="2" s="1"/>
  <c r="Y492" i="2" s="1"/>
  <c r="J492" i="2"/>
  <c r="M492" i="2" l="1"/>
  <c r="N492" i="2" s="1"/>
  <c r="O492" i="2" l="1"/>
  <c r="P492" i="2" l="1"/>
  <c r="R492" i="2"/>
  <c r="AA492" i="2" l="1"/>
  <c r="I492" i="2"/>
  <c r="S492" i="2" s="1"/>
  <c r="G493" i="6"/>
  <c r="H493" i="6" s="1"/>
  <c r="Q492" i="2"/>
  <c r="Z492" i="2" s="1"/>
  <c r="J493" i="6" l="1"/>
  <c r="I493" i="6"/>
  <c r="U492" i="2"/>
  <c r="T492" i="2"/>
  <c r="E493" i="2" l="1"/>
  <c r="G493" i="2" s="1"/>
  <c r="V492" i="2"/>
  <c r="K493" i="6"/>
  <c r="H493" i="2" l="1"/>
  <c r="K493" i="2" s="1"/>
  <c r="L493" i="2" s="1"/>
  <c r="Y493" i="2" s="1"/>
  <c r="W493" i="2"/>
  <c r="X493" i="2" s="1"/>
  <c r="J493" i="2"/>
  <c r="M493" i="2" l="1"/>
  <c r="N493" i="2" s="1"/>
  <c r="O493" i="2" l="1"/>
  <c r="P493" i="2" l="1"/>
  <c r="R493" i="2" s="1"/>
  <c r="AA493" i="2" l="1"/>
  <c r="I493" i="2"/>
  <c r="S493" i="2" s="1"/>
  <c r="G494" i="6"/>
  <c r="H494" i="6" s="1"/>
  <c r="Q493" i="2"/>
  <c r="Z493" i="2" s="1"/>
  <c r="T493" i="2" l="1"/>
  <c r="U493" i="2"/>
  <c r="I494" i="6"/>
  <c r="J494" i="6"/>
  <c r="K494" i="6" l="1"/>
  <c r="V493" i="2"/>
  <c r="E494" i="2"/>
  <c r="G494" i="2" s="1"/>
  <c r="H494" i="2" l="1"/>
  <c r="K494" i="2" s="1"/>
  <c r="L494" i="2" s="1"/>
  <c r="Y494" i="2" s="1"/>
  <c r="W494" i="2"/>
  <c r="X494" i="2" s="1"/>
  <c r="J494" i="2"/>
  <c r="M494" i="2" l="1"/>
  <c r="N494" i="2" s="1"/>
  <c r="O494" i="2"/>
  <c r="P494" i="2" l="1"/>
  <c r="R494" i="2"/>
  <c r="AA494" i="2" l="1"/>
  <c r="Q494" i="2"/>
  <c r="Z494" i="2" s="1"/>
  <c r="I494" i="2"/>
  <c r="S494" i="2" s="1"/>
  <c r="G495" i="6"/>
  <c r="H495" i="6" s="1"/>
  <c r="J495" i="6" l="1"/>
  <c r="I495" i="6"/>
  <c r="U494" i="2"/>
  <c r="T494" i="2"/>
  <c r="E495" i="2" l="1"/>
  <c r="G495" i="2" s="1"/>
  <c r="V494" i="2"/>
  <c r="K495" i="6"/>
  <c r="H495" i="2" l="1"/>
  <c r="K495" i="2" s="1"/>
  <c r="L495" i="2" s="1"/>
  <c r="Y495" i="2" s="1"/>
  <c r="W495" i="2"/>
  <c r="X495" i="2" s="1"/>
  <c r="J495" i="2"/>
  <c r="M495" i="2" l="1"/>
  <c r="N495" i="2" s="1"/>
  <c r="O495" i="2"/>
  <c r="P495" i="2" l="1"/>
  <c r="Q495" i="2" l="1"/>
  <c r="Z495" i="2" s="1"/>
  <c r="I495" i="2"/>
  <c r="S495" i="2" s="1"/>
  <c r="G496" i="6"/>
  <c r="H496" i="6" s="1"/>
  <c r="R495" i="2"/>
  <c r="AA495" i="2" l="1"/>
  <c r="T495" i="2"/>
  <c r="U495" i="2"/>
  <c r="I496" i="6"/>
  <c r="J496" i="6"/>
  <c r="K496" i="6" l="1"/>
  <c r="V495" i="2"/>
  <c r="E496" i="2"/>
  <c r="G496" i="2" s="1"/>
  <c r="H496" i="2" l="1"/>
  <c r="K496" i="2" s="1"/>
  <c r="L496" i="2" s="1"/>
  <c r="Y496" i="2" s="1"/>
  <c r="W496" i="2"/>
  <c r="X496" i="2" s="1"/>
  <c r="J496" i="2"/>
  <c r="M496" i="2" l="1"/>
  <c r="N496" i="2" s="1"/>
  <c r="O496" i="2"/>
  <c r="P496" i="2" l="1"/>
  <c r="R496" i="2"/>
  <c r="AA496" i="2" l="1"/>
  <c r="Q496" i="2"/>
  <c r="Z496" i="2" s="1"/>
  <c r="G497" i="6"/>
  <c r="H497" i="6" s="1"/>
  <c r="I496" i="2"/>
  <c r="S496" i="2" s="1"/>
  <c r="U496" i="2" l="1"/>
  <c r="T496" i="2"/>
  <c r="I497" i="6"/>
  <c r="J497" i="6"/>
  <c r="E497" i="2" l="1"/>
  <c r="G497" i="2" s="1"/>
  <c r="K497" i="6"/>
  <c r="V496" i="2"/>
  <c r="W497" i="2" l="1"/>
  <c r="X497" i="2" s="1"/>
  <c r="H497" i="2"/>
  <c r="K497" i="2" s="1"/>
  <c r="L497" i="2" s="1"/>
  <c r="Y497" i="2" s="1"/>
  <c r="J497" i="2"/>
  <c r="M497" i="2" l="1"/>
  <c r="N497" i="2" s="1"/>
  <c r="O497" i="2" l="1"/>
  <c r="P497" i="2" l="1"/>
  <c r="I497" i="2" l="1"/>
  <c r="S497" i="2" s="1"/>
  <c r="Q497" i="2"/>
  <c r="Z497" i="2" s="1"/>
  <c r="G498" i="6"/>
  <c r="H498" i="6" s="1"/>
  <c r="R497" i="2"/>
  <c r="AA497" i="2" l="1"/>
  <c r="I498" i="6"/>
  <c r="J498" i="6"/>
  <c r="T497" i="2"/>
  <c r="U497" i="2"/>
  <c r="V497" i="2" l="1"/>
  <c r="E498" i="2"/>
  <c r="G498" i="2" s="1"/>
  <c r="K498" i="6"/>
  <c r="H498" i="2" l="1"/>
  <c r="K498" i="2" s="1"/>
  <c r="L498" i="2" s="1"/>
  <c r="Y498" i="2" s="1"/>
  <c r="W498" i="2"/>
  <c r="X498" i="2" s="1"/>
  <c r="J498" i="2"/>
  <c r="M498" i="2" l="1"/>
  <c r="N498" i="2" s="1"/>
  <c r="O498" i="2" l="1"/>
  <c r="P498" i="2" l="1"/>
  <c r="I498" i="2" l="1"/>
  <c r="S498" i="2" s="1"/>
  <c r="Q498" i="2"/>
  <c r="Z498" i="2" s="1"/>
  <c r="G499" i="6"/>
  <c r="H499" i="6" s="1"/>
  <c r="R498" i="2"/>
  <c r="AA498" i="2" l="1"/>
  <c r="J499" i="6"/>
  <c r="I499" i="6"/>
  <c r="U498" i="2"/>
  <c r="T498" i="2"/>
  <c r="E499" i="2" l="1"/>
  <c r="G499" i="2" s="1"/>
  <c r="V498" i="2"/>
  <c r="K499" i="6"/>
  <c r="H499" i="2" l="1"/>
  <c r="K499" i="2" s="1"/>
  <c r="L499" i="2" s="1"/>
  <c r="Y499" i="2" s="1"/>
  <c r="W499" i="2"/>
  <c r="X499" i="2" s="1"/>
  <c r="J499" i="2"/>
  <c r="M499" i="2" l="1"/>
  <c r="N499" i="2" s="1"/>
  <c r="O499" i="2"/>
  <c r="P499" i="2" l="1"/>
  <c r="I499" i="2" l="1"/>
  <c r="S499" i="2" s="1"/>
  <c r="G500" i="6"/>
  <c r="H500" i="6" s="1"/>
  <c r="Q499" i="2"/>
  <c r="Z499" i="2" s="1"/>
  <c r="R499" i="2"/>
  <c r="J500" i="6" l="1"/>
  <c r="I500" i="6"/>
  <c r="AA499" i="2"/>
  <c r="T499" i="2"/>
  <c r="U499" i="2"/>
  <c r="E500" i="2" l="1"/>
  <c r="G500" i="2" s="1"/>
  <c r="V499" i="2"/>
  <c r="K500" i="6"/>
  <c r="W500" i="2" l="1"/>
  <c r="X500" i="2" s="1"/>
  <c r="H500" i="2"/>
  <c r="K500" i="2" s="1"/>
  <c r="L500" i="2" s="1"/>
  <c r="Y500" i="2" s="1"/>
  <c r="J500" i="2"/>
  <c r="M500" i="2" l="1"/>
  <c r="N500" i="2" s="1"/>
  <c r="O500" i="2" l="1"/>
  <c r="P500" i="2" l="1"/>
  <c r="R500" i="2"/>
  <c r="AA500" i="2" l="1"/>
  <c r="I500" i="2"/>
  <c r="S500" i="2" s="1"/>
  <c r="G501" i="6"/>
  <c r="H501" i="6" s="1"/>
  <c r="Q500" i="2"/>
  <c r="Z500" i="2" s="1"/>
  <c r="T500" i="2" l="1"/>
  <c r="U500" i="2"/>
  <c r="I501" i="6"/>
  <c r="J501" i="6"/>
  <c r="K501" i="6" l="1"/>
  <c r="V500" i="2"/>
  <c r="E501" i="2"/>
  <c r="G501" i="2" s="1"/>
  <c r="H501" i="2" l="1"/>
  <c r="K501" i="2" s="1"/>
  <c r="L501" i="2" s="1"/>
  <c r="Y501" i="2" s="1"/>
  <c r="W501" i="2"/>
  <c r="X501" i="2" s="1"/>
  <c r="J501" i="2"/>
  <c r="M501" i="2" l="1"/>
  <c r="N501" i="2" s="1"/>
  <c r="O501" i="2" l="1"/>
  <c r="P501" i="2" l="1"/>
  <c r="I501" i="2" l="1"/>
  <c r="S501" i="2" s="1"/>
  <c r="G502" i="6"/>
  <c r="H502" i="6" s="1"/>
  <c r="Q501" i="2"/>
  <c r="Z501" i="2" s="1"/>
  <c r="R501" i="2"/>
  <c r="J502" i="6" l="1"/>
  <c r="I502" i="6"/>
  <c r="AA501" i="2"/>
  <c r="U501" i="2"/>
  <c r="T501" i="2"/>
  <c r="E502" i="2" l="1"/>
  <c r="G502" i="2" s="1"/>
  <c r="V501" i="2"/>
  <c r="K502" i="6"/>
  <c r="H502" i="2" l="1"/>
  <c r="K502" i="2" s="1"/>
  <c r="L502" i="2" s="1"/>
  <c r="Y502" i="2" s="1"/>
  <c r="W502" i="2"/>
  <c r="X502" i="2" s="1"/>
  <c r="J502" i="2"/>
  <c r="M502" i="2" l="1"/>
  <c r="N502" i="2" s="1"/>
  <c r="O502" i="2"/>
  <c r="P502" i="2" l="1"/>
  <c r="R502" i="2"/>
  <c r="AA502" i="2" l="1"/>
  <c r="I502" i="2"/>
  <c r="S502" i="2" s="1"/>
  <c r="Q502" i="2"/>
  <c r="Z502" i="2" s="1"/>
  <c r="G503" i="6"/>
  <c r="H503" i="6" s="1"/>
  <c r="I503" i="6" l="1"/>
  <c r="J503" i="6"/>
  <c r="T502" i="2"/>
  <c r="U502" i="2"/>
  <c r="V502" i="2" l="1"/>
  <c r="E503" i="2"/>
  <c r="G503" i="2" s="1"/>
  <c r="K503" i="6"/>
  <c r="H503" i="2" l="1"/>
  <c r="K503" i="2" s="1"/>
  <c r="L503" i="2" s="1"/>
  <c r="Y503" i="2" s="1"/>
  <c r="W503" i="2"/>
  <c r="X503" i="2" s="1"/>
  <c r="J503" i="2"/>
  <c r="M503" i="2" l="1"/>
  <c r="N503" i="2" s="1"/>
  <c r="O503" i="2"/>
  <c r="P503" i="2" l="1"/>
  <c r="R503" i="2"/>
  <c r="AA503" i="2" l="1"/>
  <c r="I503" i="2"/>
  <c r="S503" i="2" s="1"/>
  <c r="G504" i="6"/>
  <c r="H504" i="6" s="1"/>
  <c r="Q503" i="2"/>
  <c r="Z503" i="2" s="1"/>
  <c r="J504" i="6" l="1"/>
  <c r="I504" i="6"/>
  <c r="U503" i="2"/>
  <c r="T503" i="2"/>
  <c r="V503" i="2" l="1"/>
  <c r="E504" i="2"/>
  <c r="G504" i="2" s="1"/>
  <c r="K504" i="6"/>
  <c r="H504" i="2" l="1"/>
  <c r="K504" i="2" s="1"/>
  <c r="L504" i="2" s="1"/>
  <c r="Y504" i="2" s="1"/>
  <c r="W504" i="2"/>
  <c r="X504" i="2" s="1"/>
  <c r="J504" i="2"/>
  <c r="M504" i="2" l="1"/>
  <c r="N504" i="2" s="1"/>
  <c r="O504" i="2"/>
  <c r="P504" i="2" l="1"/>
  <c r="R504" i="2" s="1"/>
  <c r="AA504" i="2" l="1"/>
  <c r="G505" i="6"/>
  <c r="H505" i="6" s="1"/>
  <c r="I504" i="2"/>
  <c r="S504" i="2" s="1"/>
  <c r="Q504" i="2"/>
  <c r="Z504" i="2" s="1"/>
  <c r="I505" i="6" l="1"/>
  <c r="J505" i="6"/>
  <c r="U504" i="2"/>
  <c r="T504" i="2"/>
  <c r="V504" i="2" l="1"/>
  <c r="E505" i="2"/>
  <c r="G505" i="2" s="1"/>
  <c r="K505" i="6"/>
  <c r="W505" i="2" l="1"/>
  <c r="X505" i="2" s="1"/>
  <c r="H505" i="2"/>
  <c r="K505" i="2" s="1"/>
  <c r="L505" i="2" s="1"/>
  <c r="Y505" i="2" s="1"/>
  <c r="J505" i="2"/>
  <c r="M505" i="2" l="1"/>
  <c r="N505" i="2" s="1"/>
  <c r="O505" i="2"/>
  <c r="P505" i="2" l="1"/>
  <c r="I505" i="2" l="1"/>
  <c r="S505" i="2" s="1"/>
  <c r="Q505" i="2"/>
  <c r="Z505" i="2" s="1"/>
  <c r="G506" i="6"/>
  <c r="H506" i="6" s="1"/>
  <c r="R505" i="2"/>
  <c r="I506" i="6" l="1"/>
  <c r="J506" i="6"/>
  <c r="AA505" i="2"/>
  <c r="U505" i="2"/>
  <c r="T505" i="2"/>
  <c r="E506" i="2" l="1"/>
  <c r="G506" i="2" s="1"/>
  <c r="V505" i="2"/>
  <c r="K506" i="6"/>
  <c r="H506" i="2" l="1"/>
  <c r="K506" i="2" s="1"/>
  <c r="L506" i="2" s="1"/>
  <c r="Y506" i="2" s="1"/>
  <c r="W506" i="2"/>
  <c r="X506" i="2" s="1"/>
  <c r="J506" i="2"/>
  <c r="M506" i="2" l="1"/>
  <c r="N506" i="2" s="1"/>
  <c r="O506" i="2" l="1"/>
  <c r="P506" i="2" l="1"/>
  <c r="R506" i="2"/>
  <c r="AA506" i="2" l="1"/>
  <c r="I506" i="2"/>
  <c r="S506" i="2" s="1"/>
  <c r="G507" i="6"/>
  <c r="H507" i="6" s="1"/>
  <c r="Q506" i="2"/>
  <c r="Z506" i="2" s="1"/>
  <c r="J507" i="6" l="1"/>
  <c r="I507" i="6"/>
  <c r="T506" i="2"/>
  <c r="U506" i="2"/>
  <c r="E507" i="2" l="1"/>
  <c r="G507" i="2" s="1"/>
  <c r="V506" i="2"/>
  <c r="K507" i="6"/>
  <c r="H507" i="2" l="1"/>
  <c r="K507" i="2" s="1"/>
  <c r="L507" i="2" s="1"/>
  <c r="Y507" i="2" s="1"/>
  <c r="W507" i="2"/>
  <c r="X507" i="2" s="1"/>
  <c r="J507" i="2"/>
  <c r="M507" i="2" l="1"/>
  <c r="N507" i="2" s="1"/>
  <c r="O507" i="2"/>
  <c r="P507" i="2" l="1"/>
  <c r="G508" i="6" l="1"/>
  <c r="H508" i="6" s="1"/>
  <c r="I507" i="2"/>
  <c r="S507" i="2" s="1"/>
  <c r="Q507" i="2"/>
  <c r="Z507" i="2" s="1"/>
  <c r="R507" i="2"/>
  <c r="AA507" i="2" l="1"/>
  <c r="T507" i="2"/>
  <c r="U507" i="2"/>
  <c r="I508" i="6"/>
  <c r="J508" i="6"/>
  <c r="K508" i="6" l="1"/>
  <c r="V507" i="2"/>
  <c r="E508" i="2"/>
  <c r="G508" i="2" s="1"/>
  <c r="W508" i="2" l="1"/>
  <c r="X508" i="2" s="1"/>
  <c r="H508" i="2"/>
  <c r="K508" i="2" s="1"/>
  <c r="L508" i="2" s="1"/>
  <c r="Y508" i="2" s="1"/>
  <c r="J508" i="2"/>
  <c r="M508" i="2" l="1"/>
  <c r="N508" i="2" s="1"/>
  <c r="O508" i="2"/>
  <c r="P508" i="2" l="1"/>
  <c r="R508" i="2"/>
  <c r="AA508" i="2" l="1"/>
  <c r="Q508" i="2"/>
  <c r="Z508" i="2" s="1"/>
  <c r="I508" i="2"/>
  <c r="S508" i="2" s="1"/>
  <c r="G509" i="6"/>
  <c r="H509" i="6" s="1"/>
  <c r="J509" i="6" l="1"/>
  <c r="I509" i="6"/>
  <c r="U508" i="2"/>
  <c r="T508" i="2"/>
  <c r="V508" i="2" l="1"/>
  <c r="E509" i="2"/>
  <c r="G509" i="2" s="1"/>
  <c r="K509" i="6"/>
  <c r="H509" i="2" l="1"/>
  <c r="K509" i="2" s="1"/>
  <c r="L509" i="2" s="1"/>
  <c r="Y509" i="2" s="1"/>
  <c r="W509" i="2"/>
  <c r="X509" i="2" s="1"/>
  <c r="J509" i="2"/>
  <c r="M509" i="2" l="1"/>
  <c r="N509" i="2" s="1"/>
  <c r="O509" i="2" l="1"/>
  <c r="P509" i="2" l="1"/>
  <c r="R509" i="2"/>
  <c r="AA509" i="2" l="1"/>
  <c r="Q509" i="2"/>
  <c r="Z509" i="2" s="1"/>
  <c r="I509" i="2"/>
  <c r="S509" i="2" s="1"/>
  <c r="G510" i="6"/>
  <c r="H510" i="6" s="1"/>
  <c r="I510" i="6" l="1"/>
  <c r="J510" i="6"/>
  <c r="U509" i="2"/>
  <c r="T509" i="2"/>
  <c r="V509" i="2" l="1"/>
  <c r="K510" i="6"/>
  <c r="E510" i="2"/>
  <c r="G510" i="2" s="1"/>
  <c r="H510" i="2" l="1"/>
  <c r="K510" i="2" s="1"/>
  <c r="L510" i="2" s="1"/>
  <c r="Y510" i="2" s="1"/>
  <c r="W510" i="2"/>
  <c r="X510" i="2" s="1"/>
  <c r="J510" i="2"/>
  <c r="M510" i="2" l="1"/>
  <c r="N510" i="2" s="1"/>
  <c r="O510" i="2"/>
  <c r="P510" i="2" l="1"/>
  <c r="R510" i="2"/>
  <c r="AA510" i="2" l="1"/>
  <c r="I510" i="2"/>
  <c r="S510" i="2" s="1"/>
  <c r="G511" i="6"/>
  <c r="H511" i="6" s="1"/>
  <c r="Q510" i="2"/>
  <c r="Z510" i="2" s="1"/>
  <c r="U510" i="2" l="1"/>
  <c r="T510" i="2"/>
  <c r="J511" i="6"/>
  <c r="I511" i="6"/>
  <c r="K511" i="6" l="1"/>
  <c r="V510" i="2"/>
  <c r="E511" i="2"/>
  <c r="G511" i="2" s="1"/>
  <c r="H511" i="2" l="1"/>
  <c r="K511" i="2" s="1"/>
  <c r="L511" i="2" s="1"/>
  <c r="Y511" i="2" s="1"/>
  <c r="W511" i="2"/>
  <c r="X511" i="2" s="1"/>
  <c r="J511" i="2"/>
  <c r="M511" i="2" l="1"/>
  <c r="N511" i="2" s="1"/>
  <c r="O511" i="2"/>
  <c r="P511" i="2" l="1"/>
  <c r="G512" i="6" l="1"/>
  <c r="H512" i="6" s="1"/>
  <c r="Q511" i="2"/>
  <c r="Z511" i="2" s="1"/>
  <c r="I511" i="2"/>
  <c r="S511" i="2" s="1"/>
  <c r="R511" i="2"/>
  <c r="AA511" i="2" l="1"/>
  <c r="T511" i="2"/>
  <c r="U511" i="2"/>
  <c r="I512" i="6"/>
  <c r="J512" i="6"/>
  <c r="K512" i="6" l="1"/>
  <c r="V511" i="2"/>
  <c r="E512" i="2"/>
  <c r="G512" i="2" s="1"/>
  <c r="H512" i="2" l="1"/>
  <c r="K512" i="2" s="1"/>
  <c r="L512" i="2" s="1"/>
  <c r="Y512" i="2" s="1"/>
  <c r="W512" i="2"/>
  <c r="X512" i="2" s="1"/>
  <c r="J512" i="2"/>
  <c r="M512" i="2" l="1"/>
  <c r="N512" i="2" s="1"/>
  <c r="O512" i="2" l="1"/>
  <c r="P512" i="2" l="1"/>
  <c r="R512" i="2"/>
  <c r="AA512" i="2" l="1"/>
  <c r="I512" i="2"/>
  <c r="S512" i="2" s="1"/>
  <c r="G513" i="6"/>
  <c r="H513" i="6" s="1"/>
  <c r="Q512" i="2"/>
  <c r="Z512" i="2" s="1"/>
  <c r="J513" i="6" l="1"/>
  <c r="I513" i="6"/>
  <c r="T512" i="2"/>
  <c r="U512" i="2"/>
  <c r="V512" i="2" l="1"/>
  <c r="E513" i="2"/>
  <c r="G513" i="2" s="1"/>
  <c r="K513" i="6"/>
  <c r="H513" i="2" l="1"/>
  <c r="K513" i="2" s="1"/>
  <c r="L513" i="2" s="1"/>
  <c r="Y513" i="2" s="1"/>
  <c r="W513" i="2"/>
  <c r="X513" i="2" s="1"/>
  <c r="J513" i="2"/>
  <c r="M513" i="2" l="1"/>
  <c r="N513" i="2" s="1"/>
  <c r="O513" i="2" l="1"/>
  <c r="P513" i="2" l="1"/>
  <c r="R513" i="2"/>
  <c r="AA513" i="2" l="1"/>
  <c r="I513" i="2"/>
  <c r="S513" i="2" s="1"/>
  <c r="G514" i="6"/>
  <c r="H514" i="6" s="1"/>
  <c r="Q513" i="2"/>
  <c r="Z513" i="2" s="1"/>
  <c r="I514" i="6" l="1"/>
  <c r="J514" i="6"/>
  <c r="U513" i="2"/>
  <c r="T513" i="2"/>
  <c r="E514" i="2" l="1"/>
  <c r="G514" i="2" s="1"/>
  <c r="K514" i="6"/>
  <c r="V513" i="2"/>
  <c r="W514" i="2" l="1"/>
  <c r="X514" i="2" s="1"/>
  <c r="H514" i="2"/>
  <c r="K514" i="2" s="1"/>
  <c r="L514" i="2" s="1"/>
  <c r="Y514" i="2" s="1"/>
  <c r="J514" i="2"/>
  <c r="M514" i="2" l="1"/>
  <c r="N514" i="2" s="1"/>
  <c r="O514" i="2" l="1"/>
  <c r="P514" i="2" l="1"/>
  <c r="R514" i="2"/>
  <c r="AA514" i="2" l="1"/>
  <c r="Q514" i="2"/>
  <c r="Z514" i="2" s="1"/>
  <c r="G515" i="6"/>
  <c r="H515" i="6" s="1"/>
  <c r="I514" i="2"/>
  <c r="S514" i="2" s="1"/>
  <c r="T514" i="2" l="1"/>
  <c r="U514" i="2"/>
  <c r="J515" i="6"/>
  <c r="I515" i="6"/>
  <c r="V514" i="2" l="1"/>
  <c r="K515" i="6"/>
  <c r="E515" i="2"/>
  <c r="G515" i="2" s="1"/>
  <c r="W515" i="2" l="1"/>
  <c r="X515" i="2" s="1"/>
  <c r="H515" i="2"/>
  <c r="K515" i="2" s="1"/>
  <c r="L515" i="2" s="1"/>
  <c r="Y515" i="2" s="1"/>
  <c r="J515" i="2"/>
  <c r="M515" i="2" l="1"/>
  <c r="N515" i="2" s="1"/>
  <c r="O515" i="2"/>
  <c r="P515" i="2" l="1"/>
  <c r="R515" i="2"/>
  <c r="AA515" i="2" l="1"/>
  <c r="Q515" i="2"/>
  <c r="Z515" i="2" s="1"/>
  <c r="I515" i="2"/>
  <c r="S515" i="2" s="1"/>
  <c r="G516" i="6"/>
  <c r="H516" i="6" s="1"/>
  <c r="U515" i="2" l="1"/>
  <c r="T515" i="2"/>
  <c r="I516" i="6"/>
  <c r="J516" i="6"/>
  <c r="K516" i="6" l="1"/>
  <c r="E516" i="2"/>
  <c r="G516" i="2" s="1"/>
  <c r="V515" i="2"/>
  <c r="W516" i="2" l="1"/>
  <c r="X516" i="2" s="1"/>
  <c r="H516" i="2"/>
  <c r="K516" i="2" s="1"/>
  <c r="L516" i="2" s="1"/>
  <c r="Y516" i="2" s="1"/>
  <c r="J516" i="2"/>
  <c r="M516" i="2" l="1"/>
  <c r="N516" i="2" s="1"/>
  <c r="O516" i="2" l="1"/>
  <c r="P516" i="2" l="1"/>
  <c r="I516" i="2" l="1"/>
  <c r="S516" i="2" s="1"/>
  <c r="G517" i="6"/>
  <c r="H517" i="6" s="1"/>
  <c r="Q516" i="2"/>
  <c r="Z516" i="2" s="1"/>
  <c r="R516" i="2"/>
  <c r="AA516" i="2" l="1"/>
  <c r="J517" i="6"/>
  <c r="I517" i="6"/>
  <c r="T516" i="2"/>
  <c r="U516" i="2"/>
  <c r="V516" i="2" l="1"/>
  <c r="E517" i="2"/>
  <c r="G517" i="2" s="1"/>
  <c r="K517" i="6"/>
  <c r="H517" i="2" l="1"/>
  <c r="K517" i="2" s="1"/>
  <c r="L517" i="2" s="1"/>
  <c r="Y517" i="2" s="1"/>
  <c r="W517" i="2"/>
  <c r="X517" i="2" s="1"/>
  <c r="J517" i="2"/>
  <c r="M517" i="2" l="1"/>
  <c r="N517" i="2" s="1"/>
  <c r="O517" i="2" l="1"/>
  <c r="P517" i="2" l="1"/>
  <c r="G518" i="6" l="1"/>
  <c r="H518" i="6" s="1"/>
  <c r="Q517" i="2"/>
  <c r="Z517" i="2" s="1"/>
  <c r="I517" i="2"/>
  <c r="S517" i="2" s="1"/>
  <c r="R517" i="2"/>
  <c r="AA517" i="2" l="1"/>
  <c r="U517" i="2"/>
  <c r="T517" i="2"/>
  <c r="I518" i="6"/>
  <c r="J518" i="6"/>
  <c r="V517" i="2" l="1"/>
  <c r="K518" i="6"/>
  <c r="E518" i="2"/>
  <c r="G518" i="2" s="1"/>
  <c r="H518" i="2" l="1"/>
  <c r="K518" i="2" s="1"/>
  <c r="L518" i="2" s="1"/>
  <c r="Y518" i="2" s="1"/>
  <c r="W518" i="2"/>
  <c r="X518" i="2" s="1"/>
  <c r="J518" i="2"/>
  <c r="M518" i="2" l="1"/>
  <c r="N518" i="2" s="1"/>
  <c r="O518" i="2"/>
  <c r="P518" i="2" l="1"/>
  <c r="I518" i="2" l="1"/>
  <c r="S518" i="2" s="1"/>
  <c r="Q518" i="2"/>
  <c r="Z518" i="2" s="1"/>
  <c r="G519" i="6"/>
  <c r="H519" i="6" s="1"/>
  <c r="R518" i="2"/>
  <c r="AA518" i="2" l="1"/>
  <c r="I519" i="6"/>
  <c r="J519" i="6"/>
  <c r="U518" i="2"/>
  <c r="T518" i="2"/>
  <c r="K519" i="6" l="1"/>
  <c r="V518" i="2"/>
  <c r="E519" i="2"/>
  <c r="G519" i="2" s="1"/>
  <c r="W519" i="2" l="1"/>
  <c r="X519" i="2" s="1"/>
  <c r="H519" i="2"/>
  <c r="K519" i="2" s="1"/>
  <c r="L519" i="2" s="1"/>
  <c r="Y519" i="2" s="1"/>
  <c r="J519" i="2"/>
  <c r="M519" i="2" l="1"/>
  <c r="N519" i="2" s="1"/>
  <c r="O519" i="2"/>
  <c r="P519" i="2" l="1"/>
  <c r="R519" i="2"/>
  <c r="AA519" i="2" l="1"/>
  <c r="I519" i="2"/>
  <c r="S519" i="2" s="1"/>
  <c r="G520" i="6"/>
  <c r="H520" i="6" s="1"/>
  <c r="Q519" i="2"/>
  <c r="Z519" i="2" s="1"/>
  <c r="J520" i="6" l="1"/>
  <c r="I520" i="6"/>
  <c r="T519" i="2"/>
  <c r="U519" i="2"/>
  <c r="V519" i="2" l="1"/>
  <c r="E520" i="2"/>
  <c r="G520" i="2" s="1"/>
  <c r="K520" i="6"/>
  <c r="H520" i="2" l="1"/>
  <c r="K520" i="2" s="1"/>
  <c r="L520" i="2" s="1"/>
  <c r="Y520" i="2" s="1"/>
  <c r="W520" i="2"/>
  <c r="X520" i="2" s="1"/>
  <c r="J520" i="2"/>
  <c r="M520" i="2" l="1"/>
  <c r="N520" i="2" s="1"/>
  <c r="O520" i="2"/>
  <c r="P520" i="2" l="1"/>
  <c r="R520" i="2"/>
  <c r="AA520" i="2" l="1"/>
  <c r="G521" i="6"/>
  <c r="H521" i="6" s="1"/>
  <c r="I520" i="2"/>
  <c r="S520" i="2" s="1"/>
  <c r="Q520" i="2"/>
  <c r="Z520" i="2" s="1"/>
  <c r="I521" i="6" l="1"/>
  <c r="J521" i="6"/>
  <c r="U520" i="2"/>
  <c r="T520" i="2"/>
  <c r="E521" i="2" l="1"/>
  <c r="G521" i="2" s="1"/>
  <c r="K521" i="6"/>
  <c r="V520" i="2"/>
  <c r="W521" i="2" l="1"/>
  <c r="X521" i="2" s="1"/>
  <c r="H521" i="2"/>
  <c r="K521" i="2" s="1"/>
  <c r="L521" i="2" s="1"/>
  <c r="Y521" i="2" s="1"/>
  <c r="J521" i="2"/>
  <c r="M521" i="2" l="1"/>
  <c r="N521" i="2" s="1"/>
  <c r="O521" i="2"/>
  <c r="P521" i="2" l="1"/>
  <c r="R521" i="2"/>
  <c r="AA521" i="2" l="1"/>
  <c r="Q521" i="2"/>
  <c r="Z521" i="2" s="1"/>
  <c r="G522" i="6"/>
  <c r="H522" i="6" s="1"/>
  <c r="I521" i="2"/>
  <c r="S521" i="2" s="1"/>
  <c r="T521" i="2" l="1"/>
  <c r="U521" i="2"/>
  <c r="J522" i="6"/>
  <c r="I522" i="6"/>
  <c r="K522" i="6" l="1"/>
  <c r="V521" i="2"/>
  <c r="E522" i="2"/>
  <c r="G522" i="2" s="1"/>
  <c r="H522" i="2" l="1"/>
  <c r="K522" i="2" s="1"/>
  <c r="L522" i="2" s="1"/>
  <c r="Y522" i="2" s="1"/>
  <c r="W522" i="2"/>
  <c r="X522" i="2" s="1"/>
  <c r="J522" i="2"/>
  <c r="M522" i="2" l="1"/>
  <c r="N522" i="2" s="1"/>
  <c r="O522" i="2" l="1"/>
  <c r="P522" i="2" l="1"/>
  <c r="R522" i="2"/>
  <c r="AA522" i="2" l="1"/>
  <c r="I522" i="2"/>
  <c r="S522" i="2" s="1"/>
  <c r="G523" i="6"/>
  <c r="H523" i="6" s="1"/>
  <c r="Q522" i="2"/>
  <c r="Z522" i="2" s="1"/>
  <c r="J523" i="6" l="1"/>
  <c r="I523" i="6"/>
  <c r="U522" i="2"/>
  <c r="T522" i="2"/>
  <c r="V522" i="2" l="1"/>
  <c r="E523" i="2"/>
  <c r="G523" i="2" s="1"/>
  <c r="K523" i="6"/>
  <c r="W523" i="2" l="1"/>
  <c r="X523" i="2" s="1"/>
  <c r="H523" i="2"/>
  <c r="K523" i="2" s="1"/>
  <c r="L523" i="2" s="1"/>
  <c r="Y523" i="2" s="1"/>
  <c r="J523" i="2"/>
  <c r="M523" i="2" l="1"/>
  <c r="N523" i="2" s="1"/>
  <c r="O523" i="2"/>
  <c r="P523" i="2" l="1"/>
  <c r="I523" i="2" l="1"/>
  <c r="S523" i="2" s="1"/>
  <c r="G524" i="6"/>
  <c r="H524" i="6" s="1"/>
  <c r="Q523" i="2"/>
  <c r="Z523" i="2" s="1"/>
  <c r="R523" i="2"/>
  <c r="AA523" i="2" l="1"/>
  <c r="I524" i="6"/>
  <c r="J524" i="6"/>
  <c r="U523" i="2"/>
  <c r="T523" i="2"/>
  <c r="V523" i="2" l="1"/>
  <c r="K524" i="6"/>
  <c r="E524" i="2"/>
  <c r="G524" i="2" s="1"/>
  <c r="H524" i="2" l="1"/>
  <c r="K524" i="2" s="1"/>
  <c r="L524" i="2" s="1"/>
  <c r="Y524" i="2" s="1"/>
  <c r="W524" i="2"/>
  <c r="X524" i="2" s="1"/>
  <c r="J524" i="2"/>
  <c r="M524" i="2" l="1"/>
  <c r="N524" i="2" s="1"/>
  <c r="O524" i="2"/>
  <c r="P524" i="2" l="1"/>
  <c r="G525" i="6" l="1"/>
  <c r="H525" i="6" s="1"/>
  <c r="Q524" i="2"/>
  <c r="Z524" i="2" s="1"/>
  <c r="I524" i="2"/>
  <c r="S524" i="2" s="1"/>
  <c r="R524" i="2"/>
  <c r="AA524" i="2" l="1"/>
  <c r="U524" i="2"/>
  <c r="T524" i="2"/>
  <c r="J525" i="6"/>
  <c r="I525" i="6"/>
  <c r="K525" i="6" l="1"/>
  <c r="E525" i="2"/>
  <c r="G525" i="2" s="1"/>
  <c r="V524" i="2"/>
  <c r="W525" i="2" l="1"/>
  <c r="X525" i="2" s="1"/>
  <c r="H525" i="2"/>
  <c r="K525" i="2" s="1"/>
  <c r="L525" i="2" s="1"/>
  <c r="Y525" i="2" s="1"/>
  <c r="J525" i="2"/>
  <c r="M525" i="2" l="1"/>
  <c r="N525" i="2" s="1"/>
  <c r="O525" i="2" l="1"/>
  <c r="P525" i="2" l="1"/>
  <c r="R525" i="2" s="1"/>
  <c r="AA525" i="2" l="1"/>
  <c r="I525" i="2"/>
  <c r="S525" i="2" s="1"/>
  <c r="G526" i="6"/>
  <c r="H526" i="6" s="1"/>
  <c r="Q525" i="2"/>
  <c r="Z525" i="2" s="1"/>
  <c r="J526" i="6" l="1"/>
  <c r="I526" i="6"/>
  <c r="T525" i="2"/>
  <c r="U525" i="2"/>
  <c r="E526" i="2" l="1"/>
  <c r="G526" i="2" s="1"/>
  <c r="V525" i="2"/>
  <c r="K526" i="6"/>
  <c r="H526" i="2" l="1"/>
  <c r="K526" i="2" s="1"/>
  <c r="L526" i="2" s="1"/>
  <c r="Y526" i="2" s="1"/>
  <c r="W526" i="2"/>
  <c r="X526" i="2" s="1"/>
  <c r="J526" i="2"/>
  <c r="M526" i="2" l="1"/>
  <c r="N526" i="2" s="1"/>
  <c r="O526" i="2"/>
  <c r="P526" i="2" l="1"/>
  <c r="R526" i="2"/>
  <c r="AA526" i="2" l="1"/>
  <c r="I526" i="2"/>
  <c r="S526" i="2" s="1"/>
  <c r="Q526" i="2"/>
  <c r="Z526" i="2" s="1"/>
  <c r="G527" i="6"/>
  <c r="H527" i="6" s="1"/>
  <c r="I527" i="6" l="1"/>
  <c r="J527" i="6"/>
  <c r="T526" i="2"/>
  <c r="U526" i="2"/>
  <c r="E527" i="2" l="1"/>
  <c r="G527" i="2" s="1"/>
  <c r="V526" i="2"/>
  <c r="K527" i="6"/>
  <c r="H527" i="2" l="1"/>
  <c r="K527" i="2" s="1"/>
  <c r="L527" i="2" s="1"/>
  <c r="Y527" i="2" s="1"/>
  <c r="W527" i="2"/>
  <c r="X527" i="2" s="1"/>
  <c r="J527" i="2"/>
  <c r="M527" i="2" l="1"/>
  <c r="N527" i="2" s="1"/>
  <c r="O527" i="2" l="1"/>
  <c r="P527" i="2" l="1"/>
  <c r="R527" i="2" s="1"/>
  <c r="AA527" i="2" l="1"/>
  <c r="Q527" i="2"/>
  <c r="Z527" i="2" s="1"/>
  <c r="I527" i="2"/>
  <c r="S527" i="2" s="1"/>
  <c r="G528" i="6"/>
  <c r="H528" i="6" s="1"/>
  <c r="I528" i="6" l="1"/>
  <c r="J528" i="6"/>
  <c r="T527" i="2"/>
  <c r="U527" i="2"/>
  <c r="E528" i="2" l="1"/>
  <c r="G528" i="2" s="1"/>
  <c r="V527" i="2"/>
  <c r="K528" i="6"/>
  <c r="H528" i="2" l="1"/>
  <c r="K528" i="2" s="1"/>
  <c r="L528" i="2" s="1"/>
  <c r="Y528" i="2" s="1"/>
  <c r="W528" i="2"/>
  <c r="X528" i="2" s="1"/>
  <c r="J528" i="2"/>
  <c r="M528" i="2" l="1"/>
  <c r="N528" i="2" s="1"/>
  <c r="O528" i="2"/>
  <c r="P528" i="2" l="1"/>
  <c r="R528" i="2"/>
  <c r="AA528" i="2" l="1"/>
  <c r="I528" i="2"/>
  <c r="S528" i="2" s="1"/>
  <c r="Q528" i="2"/>
  <c r="Z528" i="2" s="1"/>
  <c r="G529" i="6"/>
  <c r="H529" i="6" s="1"/>
  <c r="J529" i="6" l="1"/>
  <c r="I529" i="6"/>
  <c r="T528" i="2"/>
  <c r="U528" i="2"/>
  <c r="V528" i="2" l="1"/>
  <c r="E529" i="2"/>
  <c r="G529" i="2" s="1"/>
  <c r="K529" i="6"/>
  <c r="H529" i="2" l="1"/>
  <c r="K529" i="2" s="1"/>
  <c r="L529" i="2" s="1"/>
  <c r="Y529" i="2" s="1"/>
  <c r="W529" i="2"/>
  <c r="X529" i="2" s="1"/>
  <c r="J529" i="2"/>
  <c r="M529" i="2" l="1"/>
  <c r="N529" i="2" s="1"/>
  <c r="O529" i="2" l="1"/>
  <c r="P529" i="2" l="1"/>
  <c r="R529" i="2"/>
  <c r="AA529" i="2" l="1"/>
  <c r="I529" i="2"/>
  <c r="S529" i="2" s="1"/>
  <c r="G530" i="6"/>
  <c r="H530" i="6" s="1"/>
  <c r="Q529" i="2"/>
  <c r="Z529" i="2" s="1"/>
  <c r="I530" i="6" l="1"/>
  <c r="J530" i="6"/>
  <c r="T529" i="2"/>
  <c r="U529" i="2"/>
  <c r="E530" i="2" l="1"/>
  <c r="G530" i="2" s="1"/>
  <c r="V529" i="2"/>
  <c r="K530" i="6"/>
  <c r="H530" i="2" l="1"/>
  <c r="K530" i="2" s="1"/>
  <c r="L530" i="2" s="1"/>
  <c r="Y530" i="2" s="1"/>
  <c r="W530" i="2"/>
  <c r="X530" i="2" s="1"/>
  <c r="J530" i="2"/>
  <c r="M530" i="2" l="1"/>
  <c r="N530" i="2" s="1"/>
  <c r="O530" i="2"/>
  <c r="P530" i="2" l="1"/>
  <c r="G531" i="6" l="1"/>
  <c r="H531" i="6" s="1"/>
  <c r="Q530" i="2"/>
  <c r="Z530" i="2" s="1"/>
  <c r="I530" i="2"/>
  <c r="S530" i="2" s="1"/>
  <c r="R530" i="2"/>
  <c r="T530" i="2" l="1"/>
  <c r="U530" i="2"/>
  <c r="AA530" i="2"/>
  <c r="J531" i="6"/>
  <c r="I531" i="6"/>
  <c r="K531" i="6" l="1"/>
  <c r="V530" i="2"/>
  <c r="E531" i="2"/>
  <c r="G531" i="2" s="1"/>
  <c r="W531" i="2" l="1"/>
  <c r="X531" i="2" s="1"/>
  <c r="H531" i="2"/>
  <c r="K531" i="2" s="1"/>
  <c r="L531" i="2" s="1"/>
  <c r="Y531" i="2" s="1"/>
  <c r="J531" i="2"/>
  <c r="M531" i="2" l="1"/>
  <c r="N531" i="2" s="1"/>
  <c r="O531" i="2"/>
  <c r="P531" i="2" l="1"/>
  <c r="R531" i="2"/>
  <c r="AA531" i="2" l="1"/>
  <c r="I531" i="2"/>
  <c r="S531" i="2" s="1"/>
  <c r="G532" i="6"/>
  <c r="H532" i="6" s="1"/>
  <c r="Q531" i="2"/>
  <c r="Z531" i="2" s="1"/>
  <c r="I532" i="6" l="1"/>
  <c r="J532" i="6"/>
  <c r="U531" i="2"/>
  <c r="T531" i="2"/>
  <c r="E532" i="2" l="1"/>
  <c r="G532" i="2" s="1"/>
  <c r="K532" i="6"/>
  <c r="V531" i="2"/>
  <c r="H532" i="2" l="1"/>
  <c r="K532" i="2" s="1"/>
  <c r="L532" i="2" s="1"/>
  <c r="Y532" i="2" s="1"/>
  <c r="W532" i="2"/>
  <c r="X532" i="2" s="1"/>
  <c r="J532" i="2"/>
  <c r="M532" i="2" l="1"/>
  <c r="N532" i="2" s="1"/>
  <c r="O532" i="2" l="1"/>
  <c r="P532" i="2" l="1"/>
  <c r="R532" i="2"/>
  <c r="AA532" i="2" l="1"/>
  <c r="G533" i="6"/>
  <c r="H533" i="6" s="1"/>
  <c r="Q532" i="2"/>
  <c r="Z532" i="2" s="1"/>
  <c r="I532" i="2"/>
  <c r="S532" i="2" s="1"/>
  <c r="T532" i="2" l="1"/>
  <c r="U532" i="2"/>
  <c r="J533" i="6"/>
  <c r="I533" i="6"/>
  <c r="V532" i="2" l="1"/>
  <c r="K533" i="6"/>
  <c r="E533" i="2"/>
  <c r="G533" i="2" s="1"/>
  <c r="W533" i="2" l="1"/>
  <c r="X533" i="2" s="1"/>
  <c r="H533" i="2"/>
  <c r="K533" i="2" s="1"/>
  <c r="L533" i="2" s="1"/>
  <c r="Y533" i="2" s="1"/>
  <c r="J533" i="2"/>
  <c r="M533" i="2" l="1"/>
  <c r="N533" i="2" s="1"/>
  <c r="O533" i="2"/>
  <c r="P533" i="2" l="1"/>
  <c r="R533" i="2"/>
  <c r="AA533" i="2" l="1"/>
  <c r="I533" i="2"/>
  <c r="S533" i="2" s="1"/>
  <c r="Q533" i="2"/>
  <c r="Z533" i="2" s="1"/>
  <c r="G534" i="6"/>
  <c r="H534" i="6" s="1"/>
  <c r="T533" i="2" l="1"/>
  <c r="U533" i="2"/>
  <c r="I534" i="6"/>
  <c r="J534" i="6"/>
  <c r="K534" i="6" l="1"/>
  <c r="V533" i="2"/>
  <c r="E534" i="2"/>
  <c r="G534" i="2" s="1"/>
  <c r="H534" i="2" l="1"/>
  <c r="K534" i="2" s="1"/>
  <c r="L534" i="2" s="1"/>
  <c r="Y534" i="2" s="1"/>
  <c r="W534" i="2"/>
  <c r="X534" i="2" s="1"/>
  <c r="J534" i="2"/>
  <c r="M534" i="2" l="1"/>
  <c r="N534" i="2" s="1"/>
  <c r="O534" i="2"/>
  <c r="P534" i="2" l="1"/>
  <c r="Q534" i="2" l="1"/>
  <c r="Z534" i="2" s="1"/>
  <c r="I534" i="2"/>
  <c r="S534" i="2" s="1"/>
  <c r="G535" i="6"/>
  <c r="H535" i="6" s="1"/>
  <c r="R534" i="2"/>
  <c r="AA534" i="2" l="1"/>
  <c r="U534" i="2"/>
  <c r="T534" i="2"/>
  <c r="I535" i="6"/>
  <c r="J535" i="6"/>
  <c r="K535" i="6" l="1"/>
  <c r="V534" i="2"/>
  <c r="E535" i="2"/>
  <c r="G535" i="2" s="1"/>
  <c r="W535" i="2" l="1"/>
  <c r="X535" i="2" s="1"/>
  <c r="H535" i="2"/>
  <c r="K535" i="2" s="1"/>
  <c r="L535" i="2" s="1"/>
  <c r="Y535" i="2" s="1"/>
  <c r="J535" i="2"/>
  <c r="M535" i="2" l="1"/>
  <c r="N535" i="2" s="1"/>
  <c r="O535" i="2" l="1"/>
  <c r="P535" i="2" l="1"/>
  <c r="R535" i="2" s="1"/>
  <c r="AA535" i="2" l="1"/>
  <c r="I535" i="2"/>
  <c r="S535" i="2" s="1"/>
  <c r="Q535" i="2"/>
  <c r="Z535" i="2" s="1"/>
  <c r="G536" i="6"/>
  <c r="H536" i="6" s="1"/>
  <c r="I536" i="6" l="1"/>
  <c r="J536" i="6"/>
  <c r="T535" i="2"/>
  <c r="U535" i="2"/>
  <c r="V535" i="2" l="1"/>
  <c r="K536" i="6"/>
  <c r="E536" i="2"/>
  <c r="G536" i="2" s="1"/>
  <c r="H536" i="2" l="1"/>
  <c r="K536" i="2" s="1"/>
  <c r="L536" i="2" s="1"/>
  <c r="Y536" i="2" s="1"/>
  <c r="W536" i="2"/>
  <c r="X536" i="2" s="1"/>
  <c r="J536" i="2"/>
  <c r="M536" i="2" l="1"/>
  <c r="N536" i="2" s="1"/>
  <c r="O536" i="2" l="1"/>
  <c r="P536" i="2" l="1"/>
  <c r="I536" i="2" l="1"/>
  <c r="S536" i="2" s="1"/>
  <c r="G537" i="6"/>
  <c r="H537" i="6" s="1"/>
  <c r="Q536" i="2"/>
  <c r="Z536" i="2" s="1"/>
  <c r="R536" i="2"/>
  <c r="I537" i="6" l="1"/>
  <c r="J537" i="6"/>
  <c r="AA536" i="2"/>
  <c r="U536" i="2"/>
  <c r="T536" i="2"/>
  <c r="E537" i="2" l="1"/>
  <c r="G537" i="2" s="1"/>
  <c r="V536" i="2"/>
  <c r="K537" i="6"/>
  <c r="W537" i="2" l="1"/>
  <c r="X537" i="2" s="1"/>
  <c r="H537" i="2"/>
  <c r="K537" i="2" s="1"/>
  <c r="L537" i="2" s="1"/>
  <c r="Y537" i="2" s="1"/>
  <c r="J537" i="2"/>
  <c r="M537" i="2" l="1"/>
  <c r="N537" i="2" s="1"/>
  <c r="O537" i="2" l="1"/>
  <c r="P537" i="2" l="1"/>
  <c r="R537" i="2" s="1"/>
  <c r="AA537" i="2" l="1"/>
  <c r="G538" i="6"/>
  <c r="H538" i="6" s="1"/>
  <c r="I537" i="2"/>
  <c r="S537" i="2" s="1"/>
  <c r="Q537" i="2"/>
  <c r="Z537" i="2" s="1"/>
  <c r="T537" i="2" l="1"/>
  <c r="U537" i="2"/>
  <c r="I538" i="6"/>
  <c r="J538" i="6"/>
  <c r="K538" i="6" l="1"/>
  <c r="V537" i="2"/>
  <c r="E538" i="2"/>
  <c r="G538" i="2" s="1"/>
  <c r="H538" i="2" l="1"/>
  <c r="K538" i="2" s="1"/>
  <c r="L538" i="2" s="1"/>
  <c r="Y538" i="2" s="1"/>
  <c r="W538" i="2"/>
  <c r="X538" i="2" s="1"/>
  <c r="J538" i="2"/>
  <c r="M538" i="2" l="1"/>
  <c r="N538" i="2" s="1"/>
  <c r="O538" i="2"/>
  <c r="P538" i="2" l="1"/>
  <c r="I538" i="2" l="1"/>
  <c r="S538" i="2" s="1"/>
  <c r="G539" i="6"/>
  <c r="H539" i="6" s="1"/>
  <c r="Q538" i="2"/>
  <c r="Z538" i="2" s="1"/>
  <c r="R538" i="2"/>
  <c r="J539" i="6" l="1"/>
  <c r="I539" i="6"/>
  <c r="AA538" i="2"/>
  <c r="U538" i="2"/>
  <c r="T538" i="2"/>
  <c r="E539" i="2" l="1"/>
  <c r="G539" i="2" s="1"/>
  <c r="V538" i="2"/>
  <c r="K539" i="6"/>
  <c r="W539" i="2" l="1"/>
  <c r="X539" i="2" s="1"/>
  <c r="H539" i="2"/>
  <c r="K539" i="2" s="1"/>
  <c r="L539" i="2" s="1"/>
  <c r="Y539" i="2" s="1"/>
  <c r="J539" i="2"/>
  <c r="M539" i="2" l="1"/>
  <c r="N539" i="2" s="1"/>
  <c r="O539" i="2" l="1"/>
  <c r="P539" i="2" l="1"/>
  <c r="I539" i="2" l="1"/>
  <c r="S539" i="2" s="1"/>
  <c r="G540" i="6"/>
  <c r="H540" i="6" s="1"/>
  <c r="Q539" i="2"/>
  <c r="Z539" i="2" s="1"/>
  <c r="R539" i="2"/>
  <c r="I540" i="6" l="1"/>
  <c r="J540" i="6"/>
  <c r="AA539" i="2"/>
  <c r="T539" i="2"/>
  <c r="U539" i="2"/>
  <c r="V539" i="2" l="1"/>
  <c r="K540" i="6"/>
  <c r="E540" i="2"/>
  <c r="G540" i="2" s="1"/>
  <c r="W540" i="2" l="1"/>
  <c r="X540" i="2" s="1"/>
  <c r="H540" i="2"/>
  <c r="K540" i="2" s="1"/>
  <c r="L540" i="2" s="1"/>
  <c r="Y540" i="2" s="1"/>
  <c r="J540" i="2"/>
  <c r="M540" i="2" l="1"/>
  <c r="N540" i="2" s="1"/>
  <c r="O540" i="2" l="1"/>
  <c r="P540" i="2" l="1"/>
  <c r="R540" i="2"/>
  <c r="AA540" i="2" l="1"/>
  <c r="Q540" i="2"/>
  <c r="Z540" i="2" s="1"/>
  <c r="G541" i="6"/>
  <c r="H541" i="6" s="1"/>
  <c r="I540" i="2"/>
  <c r="S540" i="2" s="1"/>
  <c r="U540" i="2" l="1"/>
  <c r="T540" i="2"/>
  <c r="J541" i="6"/>
  <c r="I541" i="6"/>
  <c r="K541" i="6" l="1"/>
  <c r="E541" i="2"/>
  <c r="G541" i="2" s="1"/>
  <c r="V540" i="2"/>
  <c r="H541" i="2" l="1"/>
  <c r="K541" i="2" s="1"/>
  <c r="L541" i="2" s="1"/>
  <c r="Y541" i="2" s="1"/>
  <c r="W541" i="2"/>
  <c r="X541" i="2" s="1"/>
  <c r="J541" i="2"/>
  <c r="M541" i="2" l="1"/>
  <c r="N541" i="2" s="1"/>
  <c r="O541" i="2" l="1"/>
  <c r="P541" i="2" l="1"/>
  <c r="R541" i="2"/>
  <c r="AA541" i="2" l="1"/>
  <c r="I541" i="2"/>
  <c r="S541" i="2" s="1"/>
  <c r="G542" i="6"/>
  <c r="H542" i="6" s="1"/>
  <c r="Q541" i="2"/>
  <c r="Z541" i="2" s="1"/>
  <c r="I542" i="6" l="1"/>
  <c r="J542" i="6"/>
  <c r="T541" i="2"/>
  <c r="U541" i="2"/>
  <c r="E542" i="2" l="1"/>
  <c r="G542" i="2" s="1"/>
  <c r="V541" i="2"/>
  <c r="K542" i="6"/>
  <c r="H542" i="2" l="1"/>
  <c r="K542" i="2" s="1"/>
  <c r="L542" i="2" s="1"/>
  <c r="Y542" i="2" s="1"/>
  <c r="W542" i="2"/>
  <c r="X542" i="2" s="1"/>
  <c r="J542" i="2"/>
  <c r="M542" i="2" l="1"/>
  <c r="N542" i="2" s="1"/>
  <c r="O542" i="2"/>
  <c r="P542" i="2" l="1"/>
  <c r="I542" i="2" l="1"/>
  <c r="S542" i="2" s="1"/>
  <c r="G543" i="6"/>
  <c r="H543" i="6" s="1"/>
  <c r="Q542" i="2"/>
  <c r="Z542" i="2" s="1"/>
  <c r="R542" i="2"/>
  <c r="AA542" i="2" l="1"/>
  <c r="I543" i="6"/>
  <c r="J543" i="6"/>
  <c r="T542" i="2"/>
  <c r="U542" i="2"/>
  <c r="K543" i="6" l="1"/>
  <c r="V542" i="2"/>
  <c r="E543" i="2"/>
  <c r="G543" i="2" s="1"/>
  <c r="H543" i="2" l="1"/>
  <c r="K543" i="2" s="1"/>
  <c r="L543" i="2" s="1"/>
  <c r="Y543" i="2" s="1"/>
  <c r="W543" i="2"/>
  <c r="X543" i="2" s="1"/>
  <c r="J543" i="2"/>
  <c r="M543" i="2" l="1"/>
  <c r="N543" i="2" s="1"/>
  <c r="O543" i="2"/>
  <c r="P543" i="2" l="1"/>
  <c r="R543" i="2"/>
  <c r="AA543" i="2" l="1"/>
  <c r="I543" i="2"/>
  <c r="S543" i="2" s="1"/>
  <c r="G544" i="6"/>
  <c r="H544" i="6" s="1"/>
  <c r="Q543" i="2"/>
  <c r="Z543" i="2" s="1"/>
  <c r="J544" i="6" l="1"/>
  <c r="I544" i="6"/>
  <c r="U543" i="2"/>
  <c r="T543" i="2"/>
  <c r="E544" i="2" l="1"/>
  <c r="G544" i="2" s="1"/>
  <c r="V543" i="2"/>
  <c r="K544" i="6"/>
  <c r="H544" i="2" l="1"/>
  <c r="K544" i="2" s="1"/>
  <c r="L544" i="2" s="1"/>
  <c r="Y544" i="2" s="1"/>
  <c r="W544" i="2"/>
  <c r="X544" i="2" s="1"/>
  <c r="J544" i="2"/>
  <c r="M544" i="2" l="1"/>
  <c r="N544" i="2" s="1"/>
  <c r="O544" i="2"/>
  <c r="P544" i="2" l="1"/>
  <c r="Q544" i="2" l="1"/>
  <c r="Z544" i="2" s="1"/>
  <c r="G545" i="6"/>
  <c r="H545" i="6" s="1"/>
  <c r="I544" i="2"/>
  <c r="S544" i="2" s="1"/>
  <c r="R544" i="2"/>
  <c r="AA544" i="2" l="1"/>
  <c r="I545" i="6"/>
  <c r="J545" i="6"/>
  <c r="T544" i="2"/>
  <c r="U544" i="2"/>
  <c r="V544" i="2" l="1"/>
  <c r="E545" i="2"/>
  <c r="G545" i="2" s="1"/>
  <c r="K545" i="6"/>
  <c r="W545" i="2" l="1"/>
  <c r="X545" i="2" s="1"/>
  <c r="H545" i="2"/>
  <c r="K545" i="2" s="1"/>
  <c r="L545" i="2" s="1"/>
  <c r="Y545" i="2" s="1"/>
  <c r="J545" i="2"/>
  <c r="M545" i="2" l="1"/>
  <c r="N545" i="2" s="1"/>
  <c r="O545" i="2"/>
  <c r="P545" i="2" l="1"/>
  <c r="R545" i="2"/>
  <c r="AA545" i="2" l="1"/>
  <c r="I545" i="2"/>
  <c r="S545" i="2" s="1"/>
  <c r="Q545" i="2"/>
  <c r="Z545" i="2" s="1"/>
  <c r="G546" i="6"/>
  <c r="H546" i="6" s="1"/>
  <c r="T545" i="2" l="1"/>
  <c r="U545" i="2"/>
  <c r="I546" i="6"/>
  <c r="J546" i="6"/>
  <c r="K546" i="6" l="1"/>
  <c r="V545" i="2"/>
  <c r="E546" i="2"/>
  <c r="G546" i="2" s="1"/>
  <c r="H546" i="2" l="1"/>
  <c r="K546" i="2" s="1"/>
  <c r="L546" i="2" s="1"/>
  <c r="Y546" i="2" s="1"/>
  <c r="W546" i="2"/>
  <c r="X546" i="2" s="1"/>
  <c r="J546" i="2"/>
  <c r="M546" i="2" l="1"/>
  <c r="N546" i="2" s="1"/>
  <c r="O546" i="2"/>
  <c r="P546" i="2" l="1"/>
  <c r="R546" i="2" s="1"/>
  <c r="AA546" i="2" l="1"/>
  <c r="G547" i="6"/>
  <c r="H547" i="6" s="1"/>
  <c r="Q546" i="2"/>
  <c r="Z546" i="2" s="1"/>
  <c r="I546" i="2"/>
  <c r="S546" i="2" s="1"/>
  <c r="J547" i="6" l="1"/>
  <c r="I547" i="6"/>
  <c r="U546" i="2"/>
  <c r="T546" i="2"/>
  <c r="V546" i="2" l="1"/>
  <c r="E547" i="2"/>
  <c r="G547" i="2" s="1"/>
  <c r="K547" i="6"/>
  <c r="W547" i="2" l="1"/>
  <c r="X547" i="2" s="1"/>
  <c r="H547" i="2"/>
  <c r="K547" i="2" s="1"/>
  <c r="L547" i="2" s="1"/>
  <c r="Y547" i="2" s="1"/>
  <c r="J547" i="2"/>
  <c r="M547" i="2" l="1"/>
  <c r="N547" i="2" s="1"/>
  <c r="O547" i="2" l="1"/>
  <c r="P547" i="2" l="1"/>
  <c r="R547" i="2"/>
  <c r="AA547" i="2" l="1"/>
  <c r="I547" i="2"/>
  <c r="S547" i="2" s="1"/>
  <c r="G548" i="6"/>
  <c r="H548" i="6" s="1"/>
  <c r="Q547" i="2"/>
  <c r="Z547" i="2" s="1"/>
  <c r="I548" i="6" l="1"/>
  <c r="J548" i="6"/>
  <c r="U547" i="2"/>
  <c r="T547" i="2"/>
  <c r="V547" i="2" l="1"/>
  <c r="E548" i="2"/>
  <c r="G548" i="2" s="1"/>
  <c r="K548" i="6"/>
  <c r="H548" i="2" l="1"/>
  <c r="K548" i="2" s="1"/>
  <c r="L548" i="2" s="1"/>
  <c r="Y548" i="2" s="1"/>
  <c r="W548" i="2"/>
  <c r="X548" i="2" s="1"/>
  <c r="J548" i="2"/>
  <c r="M548" i="2" l="1"/>
  <c r="N548" i="2" s="1"/>
  <c r="O548" i="2" l="1"/>
  <c r="P548" i="2" l="1"/>
  <c r="R548" i="2"/>
  <c r="AA548" i="2" l="1"/>
  <c r="G549" i="6"/>
  <c r="H549" i="6" s="1"/>
  <c r="Q548" i="2"/>
  <c r="Z548" i="2" s="1"/>
  <c r="I548" i="2"/>
  <c r="S548" i="2" s="1"/>
  <c r="T548" i="2" l="1"/>
  <c r="U548" i="2"/>
  <c r="I549" i="6"/>
  <c r="J549" i="6"/>
  <c r="K549" i="6" l="1"/>
  <c r="V548" i="2"/>
  <c r="E549" i="2"/>
  <c r="G549" i="2" s="1"/>
  <c r="H549" i="2" l="1"/>
  <c r="K549" i="2" s="1"/>
  <c r="L549" i="2" s="1"/>
  <c r="Y549" i="2" s="1"/>
  <c r="W549" i="2"/>
  <c r="X549" i="2" s="1"/>
  <c r="J549" i="2"/>
  <c r="M549" i="2" l="1"/>
  <c r="N549" i="2" s="1"/>
  <c r="O549" i="2"/>
  <c r="P549" i="2" l="1"/>
  <c r="I549" i="2" l="1"/>
  <c r="S549" i="2" s="1"/>
  <c r="G550" i="6"/>
  <c r="H550" i="6" s="1"/>
  <c r="Q549" i="2"/>
  <c r="Z549" i="2" s="1"/>
  <c r="R549" i="2"/>
  <c r="I550" i="6" l="1"/>
  <c r="J550" i="6"/>
  <c r="AA549" i="2"/>
  <c r="U549" i="2"/>
  <c r="T549" i="2"/>
  <c r="K550" i="6" l="1"/>
  <c r="E550" i="2"/>
  <c r="G550" i="2" s="1"/>
  <c r="V549" i="2"/>
  <c r="H550" i="2" l="1"/>
  <c r="K550" i="2" s="1"/>
  <c r="L550" i="2" s="1"/>
  <c r="Y550" i="2" s="1"/>
  <c r="W550" i="2"/>
  <c r="X550" i="2" s="1"/>
  <c r="J550" i="2"/>
  <c r="M550" i="2" l="1"/>
  <c r="N550" i="2" s="1"/>
  <c r="O550" i="2"/>
  <c r="P550" i="2" l="1"/>
  <c r="I550" i="2" l="1"/>
  <c r="S550" i="2" s="1"/>
  <c r="G551" i="6"/>
  <c r="H551" i="6" s="1"/>
  <c r="Q550" i="2"/>
  <c r="Z550" i="2" s="1"/>
  <c r="R550" i="2"/>
  <c r="AA550" i="2" l="1"/>
  <c r="I551" i="6"/>
  <c r="J551" i="6"/>
  <c r="T550" i="2"/>
  <c r="U550" i="2"/>
  <c r="E551" i="2" l="1"/>
  <c r="G551" i="2" s="1"/>
  <c r="K551" i="6"/>
  <c r="V550" i="2"/>
  <c r="W551" i="2" l="1"/>
  <c r="X551" i="2" s="1"/>
  <c r="H551" i="2"/>
  <c r="K551" i="2" s="1"/>
  <c r="L551" i="2" s="1"/>
  <c r="Y551" i="2" s="1"/>
  <c r="J551" i="2"/>
  <c r="M551" i="2" l="1"/>
  <c r="N551" i="2" s="1"/>
  <c r="O551" i="2" l="1"/>
  <c r="P551" i="2" l="1"/>
  <c r="R551" i="2" s="1"/>
  <c r="AA551" i="2" l="1"/>
  <c r="I551" i="2"/>
  <c r="S551" i="2" s="1"/>
  <c r="G552" i="6"/>
  <c r="H552" i="6" s="1"/>
  <c r="Q551" i="2"/>
  <c r="Z551" i="2" s="1"/>
  <c r="J552" i="6" l="1"/>
  <c r="I552" i="6"/>
  <c r="T551" i="2"/>
  <c r="U551" i="2"/>
  <c r="E552" i="2" l="1"/>
  <c r="G552" i="2" s="1"/>
  <c r="K552" i="6"/>
  <c r="V551" i="2"/>
  <c r="W552" i="2" l="1"/>
  <c r="X552" i="2" s="1"/>
  <c r="H552" i="2"/>
  <c r="K552" i="2" s="1"/>
  <c r="L552" i="2" s="1"/>
  <c r="Y552" i="2" s="1"/>
  <c r="J552" i="2"/>
  <c r="M552" i="2" l="1"/>
  <c r="N552" i="2" s="1"/>
  <c r="O552" i="2" l="1"/>
  <c r="P552" i="2" l="1"/>
  <c r="R552" i="2" s="1"/>
  <c r="AA552" i="2" l="1"/>
  <c r="I552" i="2"/>
  <c r="S552" i="2" s="1"/>
  <c r="G553" i="6"/>
  <c r="H553" i="6" s="1"/>
  <c r="Q552" i="2"/>
  <c r="Z552" i="2" s="1"/>
  <c r="T552" i="2" l="1"/>
  <c r="U552" i="2"/>
  <c r="I553" i="6"/>
  <c r="J553" i="6"/>
  <c r="V552" i="2" l="1"/>
  <c r="E553" i="2"/>
  <c r="G553" i="2" s="1"/>
  <c r="K553" i="6"/>
  <c r="H553" i="2" l="1"/>
  <c r="K553" i="2" s="1"/>
  <c r="L553" i="2" s="1"/>
  <c r="Y553" i="2" s="1"/>
  <c r="W553" i="2"/>
  <c r="X553" i="2" s="1"/>
  <c r="J553" i="2"/>
  <c r="M553" i="2" l="1"/>
  <c r="N553" i="2" s="1"/>
  <c r="O553" i="2" l="1"/>
  <c r="P553" i="2" l="1"/>
  <c r="I553" i="2" l="1"/>
  <c r="S553" i="2" s="1"/>
  <c r="G554" i="6"/>
  <c r="H554" i="6" s="1"/>
  <c r="Q553" i="2"/>
  <c r="Z553" i="2" s="1"/>
  <c r="R553" i="2"/>
  <c r="AA553" i="2" l="1"/>
  <c r="I554" i="6"/>
  <c r="J554" i="6"/>
  <c r="U553" i="2"/>
  <c r="T553" i="2"/>
  <c r="K554" i="6" l="1"/>
  <c r="V553" i="2"/>
  <c r="E554" i="2"/>
  <c r="G554" i="2" s="1"/>
  <c r="H554" i="2" l="1"/>
  <c r="K554" i="2" s="1"/>
  <c r="L554" i="2" s="1"/>
  <c r="Y554" i="2" s="1"/>
  <c r="W554" i="2"/>
  <c r="X554" i="2" s="1"/>
  <c r="J554" i="2"/>
  <c r="M554" i="2" l="1"/>
  <c r="N554" i="2" s="1"/>
  <c r="O554" i="2"/>
  <c r="P554" i="2" l="1"/>
  <c r="R554" i="2"/>
  <c r="AA554" i="2" l="1"/>
  <c r="I554" i="2"/>
  <c r="S554" i="2" s="1"/>
  <c r="G555" i="6"/>
  <c r="H555" i="6" s="1"/>
  <c r="Q554" i="2"/>
  <c r="Z554" i="2" s="1"/>
  <c r="J555" i="6" l="1"/>
  <c r="I555" i="6"/>
  <c r="U554" i="2"/>
  <c r="T554" i="2"/>
  <c r="V554" i="2" l="1"/>
  <c r="E555" i="2"/>
  <c r="G555" i="2" s="1"/>
  <c r="K555" i="6"/>
  <c r="H555" i="2" l="1"/>
  <c r="K555" i="2" s="1"/>
  <c r="L555" i="2" s="1"/>
  <c r="Y555" i="2" s="1"/>
  <c r="W555" i="2"/>
  <c r="X555" i="2" s="1"/>
  <c r="J555" i="2"/>
  <c r="M555" i="2" l="1"/>
  <c r="N555" i="2" s="1"/>
  <c r="O555" i="2"/>
  <c r="P555" i="2" l="1"/>
  <c r="I555" i="2" l="1"/>
  <c r="S555" i="2" s="1"/>
  <c r="G556" i="6"/>
  <c r="H556" i="6" s="1"/>
  <c r="Q555" i="2"/>
  <c r="Z555" i="2" s="1"/>
  <c r="R555" i="2"/>
  <c r="AA555" i="2" l="1"/>
  <c r="I556" i="6"/>
  <c r="J556" i="6"/>
  <c r="U555" i="2"/>
  <c r="T555" i="2"/>
  <c r="E556" i="2" l="1"/>
  <c r="G556" i="2" s="1"/>
  <c r="V555" i="2"/>
  <c r="K556" i="6"/>
  <c r="H556" i="2" l="1"/>
  <c r="K556" i="2" s="1"/>
  <c r="L556" i="2" s="1"/>
  <c r="Y556" i="2" s="1"/>
  <c r="W556" i="2"/>
  <c r="X556" i="2" s="1"/>
  <c r="J556" i="2"/>
  <c r="M556" i="2" l="1"/>
  <c r="N556" i="2" s="1"/>
  <c r="O556" i="2"/>
  <c r="P556" i="2" l="1"/>
  <c r="R556" i="2"/>
  <c r="AA556" i="2" l="1"/>
  <c r="Q556" i="2"/>
  <c r="Z556" i="2" s="1"/>
  <c r="I556" i="2"/>
  <c r="S556" i="2" s="1"/>
  <c r="G557" i="6"/>
  <c r="H557" i="6" s="1"/>
  <c r="T556" i="2" l="1"/>
  <c r="U556" i="2"/>
  <c r="I557" i="6"/>
  <c r="J557" i="6"/>
  <c r="K557" i="6" l="1"/>
  <c r="V556" i="2"/>
  <c r="E557" i="2"/>
  <c r="G557" i="2" s="1"/>
  <c r="H557" i="2" l="1"/>
  <c r="K557" i="2" s="1"/>
  <c r="L557" i="2" s="1"/>
  <c r="Y557" i="2" s="1"/>
  <c r="W557" i="2"/>
  <c r="X557" i="2" s="1"/>
  <c r="J557" i="2"/>
  <c r="M557" i="2" l="1"/>
  <c r="N557" i="2" s="1"/>
  <c r="O557" i="2"/>
  <c r="P557" i="2" l="1"/>
  <c r="Q557" i="2" l="1"/>
  <c r="Z557" i="2" s="1"/>
  <c r="G558" i="6"/>
  <c r="H558" i="6" s="1"/>
  <c r="I557" i="2"/>
  <c r="S557" i="2" s="1"/>
  <c r="R557" i="2"/>
  <c r="J558" i="6" l="1"/>
  <c r="I558" i="6"/>
  <c r="AA557" i="2"/>
  <c r="U557" i="2"/>
  <c r="T557" i="2"/>
  <c r="V557" i="2" l="1"/>
  <c r="E558" i="2"/>
  <c r="G558" i="2" s="1"/>
  <c r="K558" i="6"/>
  <c r="H558" i="2" l="1"/>
  <c r="K558" i="2" s="1"/>
  <c r="L558" i="2" s="1"/>
  <c r="Y558" i="2" s="1"/>
  <c r="W558" i="2"/>
  <c r="X558" i="2" s="1"/>
  <c r="J558" i="2"/>
  <c r="M558" i="2" l="1"/>
  <c r="N558" i="2" s="1"/>
  <c r="O558" i="2"/>
  <c r="P558" i="2" l="1"/>
  <c r="R558" i="2"/>
  <c r="AA558" i="2" l="1"/>
  <c r="I558" i="2"/>
  <c r="S558" i="2" s="1"/>
  <c r="Q558" i="2"/>
  <c r="Z558" i="2" s="1"/>
  <c r="G559" i="6"/>
  <c r="H559" i="6" s="1"/>
  <c r="I559" i="6" l="1"/>
  <c r="J559" i="6"/>
  <c r="U558" i="2"/>
  <c r="T558" i="2"/>
  <c r="V558" i="2" l="1"/>
  <c r="E559" i="2"/>
  <c r="G559" i="2" s="1"/>
  <c r="K559" i="6"/>
  <c r="H559" i="2" l="1"/>
  <c r="K559" i="2" s="1"/>
  <c r="L559" i="2" s="1"/>
  <c r="Y559" i="2" s="1"/>
  <c r="W559" i="2"/>
  <c r="X559" i="2" s="1"/>
  <c r="J559" i="2"/>
  <c r="M559" i="2" l="1"/>
  <c r="N559" i="2" s="1"/>
  <c r="O559" i="2"/>
  <c r="P559" i="2" l="1"/>
  <c r="I559" i="2" l="1"/>
  <c r="S559" i="2" s="1"/>
  <c r="G560" i="6"/>
  <c r="H560" i="6" s="1"/>
  <c r="Q559" i="2"/>
  <c r="Z559" i="2" s="1"/>
  <c r="R559" i="2"/>
  <c r="AA559" i="2" l="1"/>
  <c r="I560" i="6"/>
  <c r="J560" i="6"/>
  <c r="T559" i="2"/>
  <c r="U559" i="2"/>
  <c r="V559" i="2" l="1"/>
  <c r="K560" i="6"/>
  <c r="E560" i="2"/>
  <c r="G560" i="2" s="1"/>
  <c r="H560" i="2" l="1"/>
  <c r="K560" i="2" s="1"/>
  <c r="L560" i="2" s="1"/>
  <c r="Y560" i="2" s="1"/>
  <c r="W560" i="2"/>
  <c r="X560" i="2" s="1"/>
  <c r="J560" i="2"/>
  <c r="M560" i="2" l="1"/>
  <c r="N560" i="2" s="1"/>
  <c r="O560" i="2"/>
  <c r="P560" i="2" l="1"/>
  <c r="R560" i="2"/>
  <c r="AA560" i="2" l="1"/>
  <c r="G561" i="6"/>
  <c r="H561" i="6" s="1"/>
  <c r="Q560" i="2"/>
  <c r="Z560" i="2" s="1"/>
  <c r="I560" i="2"/>
  <c r="S560" i="2" s="1"/>
  <c r="U560" i="2" l="1"/>
  <c r="T560" i="2"/>
  <c r="J561" i="6"/>
  <c r="I561" i="6"/>
  <c r="K561" i="6" l="1"/>
  <c r="E561" i="2"/>
  <c r="G561" i="2" s="1"/>
  <c r="V560" i="2"/>
  <c r="H561" i="2" l="1"/>
  <c r="K561" i="2" s="1"/>
  <c r="L561" i="2" s="1"/>
  <c r="Y561" i="2" s="1"/>
  <c r="W561" i="2"/>
  <c r="X561" i="2" s="1"/>
  <c r="J561" i="2"/>
  <c r="M561" i="2" l="1"/>
  <c r="N561" i="2" s="1"/>
  <c r="O561" i="2"/>
  <c r="P561" i="2" l="1"/>
  <c r="R561" i="2"/>
  <c r="AA561" i="2" l="1"/>
  <c r="I561" i="2"/>
  <c r="S561" i="2" s="1"/>
  <c r="G562" i="6"/>
  <c r="H562" i="6" s="1"/>
  <c r="Q561" i="2"/>
  <c r="Z561" i="2" s="1"/>
  <c r="J562" i="6" l="1"/>
  <c r="I562" i="6"/>
  <c r="T561" i="2"/>
  <c r="U561" i="2"/>
  <c r="E562" i="2" l="1"/>
  <c r="G562" i="2" s="1"/>
  <c r="K562" i="6"/>
  <c r="V561" i="2"/>
  <c r="H562" i="2" l="1"/>
  <c r="K562" i="2" s="1"/>
  <c r="L562" i="2" s="1"/>
  <c r="Y562" i="2" s="1"/>
  <c r="W562" i="2"/>
  <c r="X562" i="2" s="1"/>
  <c r="J562" i="2"/>
  <c r="M562" i="2" l="1"/>
  <c r="N562" i="2" s="1"/>
  <c r="O562" i="2"/>
  <c r="P562" i="2" l="1"/>
  <c r="R562" i="2"/>
  <c r="AA562" i="2" l="1"/>
  <c r="G563" i="6"/>
  <c r="H563" i="6" s="1"/>
  <c r="Q562" i="2"/>
  <c r="Z562" i="2" s="1"/>
  <c r="I562" i="2"/>
  <c r="S562" i="2" s="1"/>
  <c r="U562" i="2" l="1"/>
  <c r="T562" i="2"/>
  <c r="I563" i="6"/>
  <c r="J563" i="6"/>
  <c r="K563" i="6" l="1"/>
  <c r="E563" i="2"/>
  <c r="G563" i="2" s="1"/>
  <c r="V562" i="2"/>
  <c r="W563" i="2" l="1"/>
  <c r="X563" i="2" s="1"/>
  <c r="H563" i="2"/>
  <c r="K563" i="2" s="1"/>
  <c r="L563" i="2" s="1"/>
  <c r="Y563" i="2" s="1"/>
  <c r="J563" i="2"/>
  <c r="M563" i="2" l="1"/>
  <c r="N563" i="2" s="1"/>
  <c r="O563" i="2" l="1"/>
  <c r="P563" i="2" l="1"/>
  <c r="R563" i="2" s="1"/>
  <c r="AA563" i="2" l="1"/>
  <c r="G564" i="6"/>
  <c r="H564" i="6" s="1"/>
  <c r="Q563" i="2"/>
  <c r="Z563" i="2" s="1"/>
  <c r="I563" i="2"/>
  <c r="S563" i="2" s="1"/>
  <c r="T563" i="2" l="1"/>
  <c r="U563" i="2"/>
  <c r="J564" i="6"/>
  <c r="I564" i="6"/>
  <c r="V563" i="2" l="1"/>
  <c r="K564" i="6"/>
  <c r="E564" i="2"/>
  <c r="G564" i="2" s="1"/>
  <c r="W564" i="2" l="1"/>
  <c r="X564" i="2" s="1"/>
  <c r="H564" i="2"/>
  <c r="K564" i="2" s="1"/>
  <c r="L564" i="2" s="1"/>
  <c r="Y564" i="2" s="1"/>
  <c r="J564" i="2"/>
  <c r="M564" i="2" l="1"/>
  <c r="N564" i="2" s="1"/>
  <c r="O564" i="2" l="1"/>
  <c r="P564" i="2" l="1"/>
  <c r="R564" i="2"/>
  <c r="AA564" i="2" l="1"/>
  <c r="G565" i="6"/>
  <c r="H565" i="6" s="1"/>
  <c r="Q564" i="2"/>
  <c r="Z564" i="2" s="1"/>
  <c r="I564" i="2"/>
  <c r="S564" i="2" s="1"/>
  <c r="U564" i="2" l="1"/>
  <c r="T564" i="2"/>
  <c r="I565" i="6"/>
  <c r="J565" i="6"/>
  <c r="K565" i="6" l="1"/>
  <c r="E565" i="2"/>
  <c r="G565" i="2" s="1"/>
  <c r="V564" i="2"/>
  <c r="H565" i="2" l="1"/>
  <c r="K565" i="2" s="1"/>
  <c r="L565" i="2" s="1"/>
  <c r="Y565" i="2" s="1"/>
  <c r="W565" i="2"/>
  <c r="X565" i="2" s="1"/>
  <c r="J565" i="2"/>
  <c r="M565" i="2" l="1"/>
  <c r="N565" i="2" s="1"/>
  <c r="O565" i="2" l="1"/>
  <c r="P565" i="2" l="1"/>
  <c r="I565" i="2" l="1"/>
  <c r="S565" i="2" s="1"/>
  <c r="G566" i="6"/>
  <c r="H566" i="6" s="1"/>
  <c r="Q565" i="2"/>
  <c r="Z565" i="2" s="1"/>
  <c r="R565" i="2"/>
  <c r="J566" i="6" l="1"/>
  <c r="I566" i="6"/>
  <c r="AA565" i="2"/>
  <c r="T565" i="2"/>
  <c r="U565" i="2"/>
  <c r="V565" i="2" l="1"/>
  <c r="E566" i="2"/>
  <c r="G566" i="2" s="1"/>
  <c r="K566" i="6"/>
  <c r="H566" i="2" l="1"/>
  <c r="K566" i="2" s="1"/>
  <c r="L566" i="2" s="1"/>
  <c r="Y566" i="2" s="1"/>
  <c r="W566" i="2"/>
  <c r="X566" i="2" s="1"/>
  <c r="J566" i="2"/>
  <c r="M566" i="2" l="1"/>
  <c r="N566" i="2" s="1"/>
  <c r="O566" i="2" l="1"/>
  <c r="P566" i="2" l="1"/>
  <c r="Q566" i="2" l="1"/>
  <c r="Z566" i="2" s="1"/>
  <c r="I566" i="2"/>
  <c r="S566" i="2" s="1"/>
  <c r="G567" i="6"/>
  <c r="H567" i="6" s="1"/>
  <c r="R566" i="2"/>
  <c r="AA566" i="2" l="1"/>
  <c r="U566" i="2"/>
  <c r="T566" i="2"/>
  <c r="I567" i="6"/>
  <c r="J567" i="6"/>
  <c r="E567" i="2" l="1"/>
  <c r="G567" i="2" s="1"/>
  <c r="V566" i="2"/>
  <c r="K567" i="6"/>
  <c r="H567" i="2" l="1"/>
  <c r="K567" i="2" s="1"/>
  <c r="L567" i="2" s="1"/>
  <c r="Y567" i="2" s="1"/>
  <c r="W567" i="2"/>
  <c r="X567" i="2" s="1"/>
  <c r="J567" i="2"/>
  <c r="M567" i="2" l="1"/>
  <c r="N567" i="2" s="1"/>
  <c r="O567" i="2" l="1"/>
  <c r="P567" i="2" l="1"/>
  <c r="R567" i="2"/>
  <c r="AA567" i="2" l="1"/>
  <c r="G568" i="6"/>
  <c r="H568" i="6" s="1"/>
  <c r="I567" i="2"/>
  <c r="S567" i="2" s="1"/>
  <c r="Q567" i="2"/>
  <c r="Z567" i="2" s="1"/>
  <c r="T567" i="2" l="1"/>
  <c r="U567" i="2"/>
  <c r="I568" i="6"/>
  <c r="J568" i="6"/>
  <c r="V567" i="2" l="1"/>
  <c r="E568" i="2"/>
  <c r="G568" i="2" s="1"/>
  <c r="K568" i="6"/>
  <c r="H568" i="2" l="1"/>
  <c r="K568" i="2" s="1"/>
  <c r="L568" i="2" s="1"/>
  <c r="Y568" i="2" s="1"/>
  <c r="W568" i="2"/>
  <c r="X568" i="2" s="1"/>
  <c r="J568" i="2"/>
  <c r="M568" i="2" l="1"/>
  <c r="N568" i="2" s="1"/>
  <c r="O568" i="2"/>
  <c r="P568" i="2" l="1"/>
  <c r="R568" i="2"/>
  <c r="AA568" i="2" l="1"/>
  <c r="I568" i="2"/>
  <c r="S568" i="2" s="1"/>
  <c r="G569" i="6"/>
  <c r="H569" i="6" s="1"/>
  <c r="Q568" i="2"/>
  <c r="Z568" i="2" s="1"/>
  <c r="I569" i="6" l="1"/>
  <c r="J569" i="6"/>
  <c r="U568" i="2"/>
  <c r="T568" i="2"/>
  <c r="E569" i="2" l="1"/>
  <c r="G569" i="2" s="1"/>
  <c r="K569" i="6"/>
  <c r="V568" i="2"/>
  <c r="W569" i="2" l="1"/>
  <c r="X569" i="2" s="1"/>
  <c r="H569" i="2"/>
  <c r="K569" i="2" s="1"/>
  <c r="L569" i="2" s="1"/>
  <c r="Y569" i="2" s="1"/>
  <c r="J569" i="2"/>
  <c r="M569" i="2" l="1"/>
  <c r="N569" i="2" s="1"/>
  <c r="O569" i="2" l="1"/>
  <c r="P569" i="2" l="1"/>
  <c r="R569" i="2"/>
  <c r="AA569" i="2" l="1"/>
  <c r="Q569" i="2"/>
  <c r="Z569" i="2" s="1"/>
  <c r="G570" i="6"/>
  <c r="H570" i="6" s="1"/>
  <c r="I569" i="2"/>
  <c r="S569" i="2" s="1"/>
  <c r="U569" i="2" l="1"/>
  <c r="T569" i="2"/>
  <c r="J570" i="6"/>
  <c r="I570" i="6"/>
  <c r="K570" i="6" l="1"/>
  <c r="E570" i="2"/>
  <c r="G570" i="2" s="1"/>
  <c r="V569" i="2"/>
  <c r="W570" i="2" l="1"/>
  <c r="X570" i="2" s="1"/>
  <c r="H570" i="2"/>
  <c r="K570" i="2" s="1"/>
  <c r="L570" i="2" s="1"/>
  <c r="Y570" i="2" s="1"/>
  <c r="J570" i="2"/>
  <c r="M570" i="2" l="1"/>
  <c r="N570" i="2" s="1"/>
  <c r="O570" i="2" l="1"/>
  <c r="P570" i="2" l="1"/>
  <c r="R570" i="2"/>
  <c r="AA570" i="2" l="1"/>
  <c r="G571" i="6"/>
  <c r="H571" i="6" s="1"/>
  <c r="I570" i="2"/>
  <c r="S570" i="2" s="1"/>
  <c r="Q570" i="2"/>
  <c r="Z570" i="2" s="1"/>
  <c r="T570" i="2" l="1"/>
  <c r="U570" i="2"/>
  <c r="J571" i="6"/>
  <c r="I571" i="6"/>
  <c r="V570" i="2" l="1"/>
  <c r="E571" i="2"/>
  <c r="G571" i="2" s="1"/>
  <c r="K571" i="6"/>
  <c r="H571" i="2" l="1"/>
  <c r="K571" i="2" s="1"/>
  <c r="L571" i="2" s="1"/>
  <c r="Y571" i="2" s="1"/>
  <c r="W571" i="2"/>
  <c r="X571" i="2" s="1"/>
  <c r="J571" i="2"/>
  <c r="M571" i="2" l="1"/>
  <c r="N571" i="2" s="1"/>
  <c r="O571" i="2" l="1"/>
  <c r="P571" i="2" l="1"/>
  <c r="I571" i="2" l="1"/>
  <c r="S571" i="2" s="1"/>
  <c r="Q571" i="2"/>
  <c r="Z571" i="2" s="1"/>
  <c r="G572" i="6"/>
  <c r="H572" i="6" s="1"/>
  <c r="R571" i="2"/>
  <c r="AA571" i="2" l="1"/>
  <c r="I572" i="6"/>
  <c r="J572" i="6"/>
  <c r="U571" i="2"/>
  <c r="T571" i="2"/>
  <c r="E572" i="2" l="1"/>
  <c r="G572" i="2" s="1"/>
  <c r="V571" i="2"/>
  <c r="K572" i="6"/>
  <c r="H572" i="2" l="1"/>
  <c r="K572" i="2" s="1"/>
  <c r="L572" i="2" s="1"/>
  <c r="Y572" i="2" s="1"/>
  <c r="W572" i="2"/>
  <c r="X572" i="2" s="1"/>
  <c r="J572" i="2"/>
  <c r="M572" i="2" l="1"/>
  <c r="N572" i="2" s="1"/>
  <c r="O572" i="2" l="1"/>
  <c r="P572" i="2" l="1"/>
  <c r="I572" i="2" l="1"/>
  <c r="S572" i="2" s="1"/>
  <c r="Q572" i="2"/>
  <c r="Z572" i="2" s="1"/>
  <c r="G573" i="6"/>
  <c r="H573" i="6" s="1"/>
  <c r="R572" i="2"/>
  <c r="AA572" i="2" l="1"/>
  <c r="J573" i="6"/>
  <c r="I573" i="6"/>
  <c r="U572" i="2"/>
  <c r="T572" i="2"/>
  <c r="V572" i="2" l="1"/>
  <c r="E573" i="2"/>
  <c r="G573" i="2" s="1"/>
  <c r="K573" i="6"/>
  <c r="H573" i="2" l="1"/>
  <c r="K573" i="2" s="1"/>
  <c r="L573" i="2" s="1"/>
  <c r="Y573" i="2" s="1"/>
  <c r="W573" i="2"/>
  <c r="X573" i="2" s="1"/>
  <c r="J573" i="2"/>
  <c r="M573" i="2" l="1"/>
  <c r="N573" i="2" s="1"/>
  <c r="O573" i="2"/>
  <c r="P573" i="2" l="1"/>
  <c r="R573" i="2" s="1"/>
  <c r="AA573" i="2" l="1"/>
  <c r="I573" i="2"/>
  <c r="S573" i="2" s="1"/>
  <c r="G574" i="6"/>
  <c r="H574" i="6" s="1"/>
  <c r="Q573" i="2"/>
  <c r="Z573" i="2" s="1"/>
  <c r="I574" i="6" l="1"/>
  <c r="J574" i="6"/>
  <c r="U573" i="2"/>
  <c r="T573" i="2"/>
  <c r="V573" i="2" l="1"/>
  <c r="E574" i="2"/>
  <c r="G574" i="2" s="1"/>
  <c r="K574" i="6"/>
  <c r="H574" i="2" l="1"/>
  <c r="K574" i="2" s="1"/>
  <c r="L574" i="2" s="1"/>
  <c r="Y574" i="2" s="1"/>
  <c r="W574" i="2"/>
  <c r="X574" i="2" s="1"/>
  <c r="J574" i="2"/>
  <c r="M574" i="2" l="1"/>
  <c r="N574" i="2" s="1"/>
  <c r="O574" i="2"/>
  <c r="P574" i="2" l="1"/>
  <c r="I574" i="2" l="1"/>
  <c r="S574" i="2" s="1"/>
  <c r="G575" i="6"/>
  <c r="H575" i="6" s="1"/>
  <c r="Q574" i="2"/>
  <c r="Z574" i="2" s="1"/>
  <c r="R574" i="2"/>
  <c r="I575" i="6" l="1"/>
  <c r="J575" i="6"/>
  <c r="AA574" i="2"/>
  <c r="U574" i="2"/>
  <c r="T574" i="2"/>
  <c r="K575" i="6" l="1"/>
  <c r="E575" i="2"/>
  <c r="G575" i="2" s="1"/>
  <c r="V574" i="2"/>
  <c r="H575" i="2" l="1"/>
  <c r="K575" i="2" s="1"/>
  <c r="L575" i="2" s="1"/>
  <c r="Y575" i="2" s="1"/>
  <c r="W575" i="2"/>
  <c r="X575" i="2" s="1"/>
  <c r="J575" i="2"/>
  <c r="M575" i="2" l="1"/>
  <c r="N575" i="2" s="1"/>
  <c r="O575" i="2"/>
  <c r="P575" i="2" l="1"/>
  <c r="G576" i="6" l="1"/>
  <c r="H576" i="6" s="1"/>
  <c r="Q575" i="2"/>
  <c r="Z575" i="2" s="1"/>
  <c r="I575" i="2"/>
  <c r="S575" i="2" s="1"/>
  <c r="R575" i="2"/>
  <c r="AA575" i="2" l="1"/>
  <c r="T575" i="2"/>
  <c r="U575" i="2"/>
  <c r="J576" i="6"/>
  <c r="I576" i="6"/>
  <c r="K576" i="6" l="1"/>
  <c r="V575" i="2"/>
  <c r="E576" i="2"/>
  <c r="G576" i="2" s="1"/>
  <c r="H576" i="2" l="1"/>
  <c r="K576" i="2" s="1"/>
  <c r="L576" i="2" s="1"/>
  <c r="Y576" i="2" s="1"/>
  <c r="W576" i="2"/>
  <c r="X576" i="2" s="1"/>
  <c r="J576" i="2"/>
  <c r="M576" i="2" l="1"/>
  <c r="N576" i="2" s="1"/>
  <c r="O576" i="2"/>
  <c r="P576" i="2" l="1"/>
  <c r="R576" i="2" s="1"/>
  <c r="AA576" i="2" l="1"/>
  <c r="I576" i="2"/>
  <c r="S576" i="2" s="1"/>
  <c r="Q576" i="2"/>
  <c r="Z576" i="2" s="1"/>
  <c r="G577" i="6"/>
  <c r="H577" i="6" s="1"/>
  <c r="J577" i="6" l="1"/>
  <c r="I577" i="6"/>
  <c r="U576" i="2"/>
  <c r="T576" i="2"/>
  <c r="E577" i="2" l="1"/>
  <c r="G577" i="2" s="1"/>
  <c r="K577" i="6"/>
  <c r="V576" i="2"/>
  <c r="W577" i="2" l="1"/>
  <c r="X577" i="2" s="1"/>
  <c r="H577" i="2"/>
  <c r="K577" i="2" s="1"/>
  <c r="L577" i="2" s="1"/>
  <c r="Y577" i="2" s="1"/>
  <c r="J577" i="2"/>
  <c r="M577" i="2" l="1"/>
  <c r="N577" i="2" s="1"/>
  <c r="O577" i="2" l="1"/>
  <c r="P577" i="2" l="1"/>
  <c r="R577" i="2" s="1"/>
  <c r="AA577" i="2" l="1"/>
  <c r="I577" i="2"/>
  <c r="S577" i="2" s="1"/>
  <c r="G578" i="6"/>
  <c r="H578" i="6" s="1"/>
  <c r="Q577" i="2"/>
  <c r="Z577" i="2" s="1"/>
  <c r="I578" i="6" l="1"/>
  <c r="J578" i="6"/>
  <c r="T577" i="2"/>
  <c r="U577" i="2"/>
  <c r="E578" i="2" l="1"/>
  <c r="G578" i="2" s="1"/>
  <c r="V577" i="2"/>
  <c r="K578" i="6"/>
  <c r="H578" i="2" l="1"/>
  <c r="K578" i="2" s="1"/>
  <c r="L578" i="2" s="1"/>
  <c r="Y578" i="2" s="1"/>
  <c r="W578" i="2"/>
  <c r="X578" i="2" s="1"/>
  <c r="J578" i="2"/>
  <c r="M578" i="2" l="1"/>
  <c r="N578" i="2" s="1"/>
  <c r="O578" i="2"/>
  <c r="P578" i="2" l="1"/>
  <c r="Q578" i="2" l="1"/>
  <c r="Z578" i="2" s="1"/>
  <c r="I578" i="2"/>
  <c r="S578" i="2" s="1"/>
  <c r="G579" i="6"/>
  <c r="H579" i="6" s="1"/>
  <c r="R578" i="2"/>
  <c r="AA578" i="2" l="1"/>
  <c r="T578" i="2"/>
  <c r="U578" i="2"/>
  <c r="I579" i="6"/>
  <c r="J579" i="6"/>
  <c r="K579" i="6" l="1"/>
  <c r="V578" i="2"/>
  <c r="E579" i="2"/>
  <c r="G579" i="2" s="1"/>
  <c r="W579" i="2" l="1"/>
  <c r="X579" i="2" s="1"/>
  <c r="H579" i="2"/>
  <c r="K579" i="2" s="1"/>
  <c r="L579" i="2" s="1"/>
  <c r="Y579" i="2" s="1"/>
  <c r="J579" i="2"/>
  <c r="M579" i="2" l="1"/>
  <c r="N579" i="2" s="1"/>
  <c r="O579" i="2" l="1"/>
  <c r="P579" i="2" l="1"/>
  <c r="G580" i="6" l="1"/>
  <c r="H580" i="6" s="1"/>
  <c r="Q579" i="2"/>
  <c r="Z579" i="2" s="1"/>
  <c r="I579" i="2"/>
  <c r="S579" i="2" s="1"/>
  <c r="R579" i="2"/>
  <c r="AA579" i="2" l="1"/>
  <c r="U579" i="2"/>
  <c r="T579" i="2"/>
  <c r="J580" i="6"/>
  <c r="I580" i="6"/>
  <c r="K580" i="6" l="1"/>
  <c r="E580" i="2"/>
  <c r="G580" i="2" s="1"/>
  <c r="V579" i="2"/>
  <c r="H580" i="2" l="1"/>
  <c r="K580" i="2" s="1"/>
  <c r="L580" i="2" s="1"/>
  <c r="Y580" i="2" s="1"/>
  <c r="W580" i="2"/>
  <c r="X580" i="2" s="1"/>
  <c r="J580" i="2"/>
  <c r="M580" i="2" l="1"/>
  <c r="N580" i="2" s="1"/>
  <c r="O580" i="2" l="1"/>
  <c r="P580" i="2" l="1"/>
  <c r="R580" i="2"/>
  <c r="AA580" i="2" l="1"/>
  <c r="I580" i="2"/>
  <c r="S580" i="2" s="1"/>
  <c r="Q580" i="2"/>
  <c r="Z580" i="2" s="1"/>
  <c r="G581" i="6"/>
  <c r="H581" i="6" s="1"/>
  <c r="I581" i="6" l="1"/>
  <c r="J581" i="6"/>
  <c r="T580" i="2"/>
  <c r="U580" i="2"/>
  <c r="E581" i="2" l="1"/>
  <c r="G581" i="2" s="1"/>
  <c r="V580" i="2"/>
  <c r="K581" i="6"/>
  <c r="H581" i="2" l="1"/>
  <c r="K581" i="2" s="1"/>
  <c r="L581" i="2" s="1"/>
  <c r="Y581" i="2" s="1"/>
  <c r="W581" i="2"/>
  <c r="X581" i="2" s="1"/>
  <c r="J581" i="2"/>
  <c r="M581" i="2" l="1"/>
  <c r="N581" i="2" s="1"/>
  <c r="O581" i="2"/>
  <c r="P581" i="2" l="1"/>
  <c r="R581" i="2"/>
  <c r="AA581" i="2" l="1"/>
  <c r="I581" i="2"/>
  <c r="S581" i="2" s="1"/>
  <c r="Q581" i="2"/>
  <c r="Z581" i="2" s="1"/>
  <c r="G582" i="6"/>
  <c r="H582" i="6" s="1"/>
  <c r="I582" i="6" l="1"/>
  <c r="J582" i="6"/>
  <c r="T581" i="2"/>
  <c r="U581" i="2"/>
  <c r="V581" i="2" l="1"/>
  <c r="K582" i="6"/>
  <c r="E582" i="2"/>
  <c r="G582" i="2" s="1"/>
  <c r="H582" i="2" l="1"/>
  <c r="K582" i="2" s="1"/>
  <c r="L582" i="2" s="1"/>
  <c r="Y582" i="2" s="1"/>
  <c r="W582" i="2"/>
  <c r="X582" i="2" s="1"/>
  <c r="J582" i="2"/>
  <c r="M582" i="2" l="1"/>
  <c r="N582" i="2" s="1"/>
  <c r="O582" i="2"/>
  <c r="P582" i="2" l="1"/>
  <c r="I582" i="2" l="1"/>
  <c r="S582" i="2" s="1"/>
  <c r="G583" i="6"/>
  <c r="H583" i="6" s="1"/>
  <c r="Q582" i="2"/>
  <c r="Z582" i="2" s="1"/>
  <c r="R582" i="2"/>
  <c r="J583" i="6" l="1"/>
  <c r="I583" i="6"/>
  <c r="AA582" i="2"/>
  <c r="T582" i="2"/>
  <c r="U582" i="2"/>
  <c r="E583" i="2" l="1"/>
  <c r="G583" i="2" s="1"/>
  <c r="V582" i="2"/>
  <c r="K583" i="6"/>
  <c r="H583" i="2" l="1"/>
  <c r="K583" i="2" s="1"/>
  <c r="L583" i="2" s="1"/>
  <c r="Y583" i="2" s="1"/>
  <c r="W583" i="2"/>
  <c r="X583" i="2" s="1"/>
  <c r="J583" i="2"/>
  <c r="M583" i="2" l="1"/>
  <c r="N583" i="2" s="1"/>
  <c r="O583" i="2" l="1"/>
  <c r="P583" i="2" l="1"/>
  <c r="R583" i="2"/>
  <c r="AA583" i="2" l="1"/>
  <c r="I583" i="2"/>
  <c r="S583" i="2" s="1"/>
  <c r="G584" i="6"/>
  <c r="H584" i="6" s="1"/>
  <c r="Q583" i="2"/>
  <c r="Z583" i="2" s="1"/>
  <c r="I584" i="6" l="1"/>
  <c r="J584" i="6"/>
  <c r="T583" i="2"/>
  <c r="U583" i="2"/>
  <c r="E584" i="2" l="1"/>
  <c r="G584" i="2" s="1"/>
  <c r="V583" i="2"/>
  <c r="K584" i="6"/>
  <c r="H584" i="2" l="1"/>
  <c r="K584" i="2" s="1"/>
  <c r="L584" i="2" s="1"/>
  <c r="Y584" i="2" s="1"/>
  <c r="W584" i="2"/>
  <c r="X584" i="2" s="1"/>
  <c r="J584" i="2"/>
  <c r="M584" i="2" l="1"/>
  <c r="N584" i="2" s="1"/>
  <c r="O584" i="2"/>
  <c r="P584" i="2" l="1"/>
  <c r="R584" i="2"/>
  <c r="AA584" i="2" l="1"/>
  <c r="G585" i="6"/>
  <c r="H585" i="6" s="1"/>
  <c r="Q584" i="2"/>
  <c r="Z584" i="2" s="1"/>
  <c r="I584" i="2"/>
  <c r="S584" i="2" s="1"/>
  <c r="T584" i="2" l="1"/>
  <c r="U584" i="2"/>
  <c r="I585" i="6"/>
  <c r="J585" i="6"/>
  <c r="K585" i="6" l="1"/>
  <c r="V584" i="2"/>
  <c r="E585" i="2"/>
  <c r="G585" i="2" s="1"/>
  <c r="W585" i="2" l="1"/>
  <c r="X585" i="2" s="1"/>
  <c r="H585" i="2"/>
  <c r="K585" i="2" s="1"/>
  <c r="L585" i="2" s="1"/>
  <c r="Y585" i="2" s="1"/>
  <c r="J585" i="2"/>
  <c r="M585" i="2" l="1"/>
  <c r="N585" i="2" s="1"/>
  <c r="O585" i="2" l="1"/>
  <c r="P585" i="2" l="1"/>
  <c r="R585" i="2"/>
  <c r="AA585" i="2" l="1"/>
  <c r="G586" i="6"/>
  <c r="H586" i="6" s="1"/>
  <c r="Q585" i="2"/>
  <c r="Z585" i="2" s="1"/>
  <c r="I585" i="2"/>
  <c r="S585" i="2" s="1"/>
  <c r="U585" i="2" l="1"/>
  <c r="T585" i="2"/>
  <c r="I586" i="6"/>
  <c r="J586" i="6"/>
  <c r="K586" i="6" l="1"/>
  <c r="E586" i="2"/>
  <c r="G586" i="2" s="1"/>
  <c r="V585" i="2"/>
  <c r="W586" i="2" l="1"/>
  <c r="X586" i="2" s="1"/>
  <c r="H586" i="2"/>
  <c r="K586" i="2" s="1"/>
  <c r="L586" i="2" s="1"/>
  <c r="Y586" i="2" s="1"/>
  <c r="J586" i="2"/>
  <c r="M586" i="2" l="1"/>
  <c r="N586" i="2" s="1"/>
  <c r="O586" i="2" l="1"/>
  <c r="P586" i="2" l="1"/>
  <c r="I586" i="2" l="1"/>
  <c r="S586" i="2" s="1"/>
  <c r="G587" i="6"/>
  <c r="H587" i="6" s="1"/>
  <c r="Q586" i="2"/>
  <c r="Z586" i="2" s="1"/>
  <c r="R586" i="2"/>
  <c r="J587" i="6" l="1"/>
  <c r="I587" i="6"/>
  <c r="AA586" i="2"/>
  <c r="U586" i="2"/>
  <c r="T586" i="2"/>
  <c r="V586" i="2" l="1"/>
  <c r="E587" i="2"/>
  <c r="G587" i="2" s="1"/>
  <c r="K587" i="6"/>
  <c r="H587" i="2" l="1"/>
  <c r="K587" i="2" s="1"/>
  <c r="L587" i="2" s="1"/>
  <c r="Y587" i="2" s="1"/>
  <c r="W587" i="2"/>
  <c r="X587" i="2" s="1"/>
  <c r="J587" i="2"/>
  <c r="M587" i="2" l="1"/>
  <c r="N587" i="2" s="1"/>
  <c r="O587" i="2" l="1"/>
  <c r="P587" i="2" l="1"/>
  <c r="R587" i="2"/>
  <c r="AA587" i="2" l="1"/>
  <c r="G588" i="6"/>
  <c r="H588" i="6" s="1"/>
  <c r="I587" i="2"/>
  <c r="S587" i="2" s="1"/>
  <c r="Q587" i="2"/>
  <c r="Z587" i="2" s="1"/>
  <c r="I588" i="6" l="1"/>
  <c r="J588" i="6"/>
  <c r="T587" i="2"/>
  <c r="U587" i="2"/>
  <c r="V587" i="2" l="1"/>
  <c r="E588" i="2"/>
  <c r="G588" i="2" s="1"/>
  <c r="K588" i="6"/>
  <c r="H588" i="2" l="1"/>
  <c r="K588" i="2" s="1"/>
  <c r="L588" i="2" s="1"/>
  <c r="Y588" i="2" s="1"/>
  <c r="W588" i="2"/>
  <c r="X588" i="2" s="1"/>
  <c r="J588" i="2"/>
  <c r="M588" i="2" l="1"/>
  <c r="N588" i="2" s="1"/>
  <c r="O588" i="2"/>
  <c r="P588" i="2" l="1"/>
  <c r="I588" i="2" l="1"/>
  <c r="S588" i="2" s="1"/>
  <c r="G589" i="6"/>
  <c r="H589" i="6" s="1"/>
  <c r="Q588" i="2"/>
  <c r="Z588" i="2" s="1"/>
  <c r="R588" i="2"/>
  <c r="AA588" i="2" l="1"/>
  <c r="I589" i="6"/>
  <c r="J589" i="6"/>
  <c r="U588" i="2"/>
  <c r="T588" i="2"/>
  <c r="E589" i="2" l="1"/>
  <c r="G589" i="2" s="1"/>
  <c r="V588" i="2"/>
  <c r="K589" i="6"/>
  <c r="H589" i="2" l="1"/>
  <c r="K589" i="2" s="1"/>
  <c r="L589" i="2" s="1"/>
  <c r="Y589" i="2" s="1"/>
  <c r="W589" i="2"/>
  <c r="X589" i="2" s="1"/>
  <c r="J589" i="2"/>
  <c r="M589" i="2" l="1"/>
  <c r="N589" i="2" s="1"/>
  <c r="O589" i="2"/>
  <c r="P589" i="2" l="1"/>
  <c r="R589" i="2"/>
  <c r="AA589" i="2" l="1"/>
  <c r="I589" i="2"/>
  <c r="S589" i="2" s="1"/>
  <c r="G590" i="6"/>
  <c r="H590" i="6" s="1"/>
  <c r="Q589" i="2"/>
  <c r="Z589" i="2" s="1"/>
  <c r="T589" i="2" l="1"/>
  <c r="U589" i="2"/>
  <c r="I590" i="6"/>
  <c r="J590" i="6"/>
  <c r="K590" i="6" l="1"/>
  <c r="V589" i="2"/>
  <c r="E590" i="2"/>
  <c r="G590" i="2" s="1"/>
  <c r="H590" i="2" l="1"/>
  <c r="K590" i="2" s="1"/>
  <c r="L590" i="2" s="1"/>
  <c r="Y590" i="2" s="1"/>
  <c r="W590" i="2"/>
  <c r="X590" i="2" s="1"/>
  <c r="J590" i="2"/>
  <c r="M590" i="2" l="1"/>
  <c r="N590" i="2" s="1"/>
  <c r="O590" i="2"/>
  <c r="P590" i="2" l="1"/>
  <c r="G591" i="6" l="1"/>
  <c r="H591" i="6" s="1"/>
  <c r="Q590" i="2"/>
  <c r="Z590" i="2" s="1"/>
  <c r="I590" i="2"/>
  <c r="S590" i="2" s="1"/>
  <c r="R590" i="2"/>
  <c r="U590" i="2" l="1"/>
  <c r="T590" i="2"/>
  <c r="AA590" i="2"/>
  <c r="I591" i="6"/>
  <c r="J591" i="6"/>
  <c r="E591" i="2" l="1"/>
  <c r="G591" i="2" s="1"/>
  <c r="K591" i="6"/>
  <c r="V590" i="2"/>
  <c r="H591" i="2" l="1"/>
  <c r="K591" i="2" s="1"/>
  <c r="L591" i="2" s="1"/>
  <c r="Y591" i="2" s="1"/>
  <c r="W591" i="2"/>
  <c r="X591" i="2" s="1"/>
  <c r="J591" i="2"/>
  <c r="M591" i="2" l="1"/>
  <c r="N591" i="2" s="1"/>
  <c r="O591" i="2" l="1"/>
  <c r="P591" i="2" l="1"/>
  <c r="G592" i="6" l="1"/>
  <c r="H592" i="6" s="1"/>
  <c r="I591" i="2"/>
  <c r="S591" i="2" s="1"/>
  <c r="Q591" i="2"/>
  <c r="Z591" i="2" s="1"/>
  <c r="R591" i="2"/>
  <c r="AA591" i="2" l="1"/>
  <c r="T591" i="2"/>
  <c r="U591" i="2"/>
  <c r="I592" i="6"/>
  <c r="J592" i="6"/>
  <c r="K592" i="6" l="1"/>
  <c r="V591" i="2"/>
  <c r="E592" i="2"/>
  <c r="G592" i="2" s="1"/>
  <c r="H592" i="2" l="1"/>
  <c r="K592" i="2" s="1"/>
  <c r="L592" i="2" s="1"/>
  <c r="Y592" i="2" s="1"/>
  <c r="W592" i="2"/>
  <c r="X592" i="2" s="1"/>
  <c r="J592" i="2"/>
  <c r="M592" i="2" l="1"/>
  <c r="N592" i="2" s="1"/>
  <c r="O592" i="2"/>
  <c r="P592" i="2" l="1"/>
  <c r="R592" i="2"/>
  <c r="AA592" i="2" l="1"/>
  <c r="G593" i="6"/>
  <c r="H593" i="6" s="1"/>
  <c r="Q592" i="2"/>
  <c r="Z592" i="2" s="1"/>
  <c r="I592" i="2"/>
  <c r="S592" i="2" s="1"/>
  <c r="U592" i="2" l="1"/>
  <c r="T592" i="2"/>
  <c r="J593" i="6"/>
  <c r="I593" i="6"/>
  <c r="K593" i="6" l="1"/>
  <c r="E593" i="2"/>
  <c r="G593" i="2" s="1"/>
  <c r="V592" i="2"/>
  <c r="H593" i="2" l="1"/>
  <c r="K593" i="2" s="1"/>
  <c r="L593" i="2" s="1"/>
  <c r="Y593" i="2" s="1"/>
  <c r="W593" i="2"/>
  <c r="X593" i="2" s="1"/>
  <c r="J593" i="2"/>
  <c r="M593" i="2" l="1"/>
  <c r="N593" i="2" s="1"/>
  <c r="O593" i="2"/>
  <c r="P593" i="2" l="1"/>
  <c r="I593" i="2" l="1"/>
  <c r="S593" i="2" s="1"/>
  <c r="G594" i="6"/>
  <c r="H594" i="6" s="1"/>
  <c r="Q593" i="2"/>
  <c r="Z593" i="2" s="1"/>
  <c r="R593" i="2"/>
  <c r="AA593" i="2" l="1"/>
  <c r="I594" i="6"/>
  <c r="J594" i="6"/>
  <c r="T593" i="2"/>
  <c r="U593" i="2"/>
  <c r="K594" i="6" l="1"/>
  <c r="V593" i="2"/>
  <c r="E594" i="2"/>
  <c r="G594" i="2" s="1"/>
  <c r="H594" i="2" l="1"/>
  <c r="K594" i="2" s="1"/>
  <c r="L594" i="2" s="1"/>
  <c r="Y594" i="2" s="1"/>
  <c r="W594" i="2"/>
  <c r="X594" i="2" s="1"/>
  <c r="J594" i="2"/>
  <c r="M594" i="2" l="1"/>
  <c r="N594" i="2" s="1"/>
  <c r="O594" i="2"/>
  <c r="P594" i="2" l="1"/>
  <c r="R594" i="2"/>
  <c r="AA594" i="2" l="1"/>
  <c r="I594" i="2"/>
  <c r="S594" i="2" s="1"/>
  <c r="Q594" i="2"/>
  <c r="Z594" i="2" s="1"/>
  <c r="G595" i="6"/>
  <c r="H595" i="6" s="1"/>
  <c r="J595" i="6" l="1"/>
  <c r="I595" i="6"/>
  <c r="U594" i="2"/>
  <c r="T594" i="2"/>
  <c r="E595" i="2" l="1"/>
  <c r="G595" i="2" s="1"/>
  <c r="V594" i="2"/>
  <c r="K595" i="6"/>
  <c r="H595" i="2" l="1"/>
  <c r="K595" i="2" s="1"/>
  <c r="L595" i="2" s="1"/>
  <c r="Y595" i="2" s="1"/>
  <c r="W595" i="2"/>
  <c r="X595" i="2" s="1"/>
  <c r="J595" i="2"/>
  <c r="M595" i="2" l="1"/>
  <c r="N595" i="2" s="1"/>
  <c r="O595" i="2"/>
  <c r="P595" i="2" l="1"/>
  <c r="G596" i="6" l="1"/>
  <c r="H596" i="6" s="1"/>
  <c r="I595" i="2"/>
  <c r="S595" i="2" s="1"/>
  <c r="Q595" i="2"/>
  <c r="Z595" i="2" s="1"/>
  <c r="R595" i="2"/>
  <c r="AA595" i="2" l="1"/>
  <c r="T595" i="2"/>
  <c r="U595" i="2"/>
  <c r="I596" i="6"/>
  <c r="J596" i="6"/>
  <c r="K596" i="6" l="1"/>
  <c r="V595" i="2"/>
  <c r="E596" i="2"/>
  <c r="G596" i="2" s="1"/>
  <c r="W596" i="2" l="1"/>
  <c r="X596" i="2" s="1"/>
  <c r="H596" i="2"/>
  <c r="K596" i="2" s="1"/>
  <c r="L596" i="2" s="1"/>
  <c r="Y596" i="2" s="1"/>
  <c r="J596" i="2"/>
  <c r="M596" i="2" l="1"/>
  <c r="N596" i="2" s="1"/>
  <c r="O596" i="2" l="1"/>
  <c r="P596" i="2" l="1"/>
  <c r="R596" i="2"/>
  <c r="AA596" i="2" l="1"/>
  <c r="I596" i="2"/>
  <c r="S596" i="2" s="1"/>
  <c r="G597" i="6"/>
  <c r="H597" i="6" s="1"/>
  <c r="Q596" i="2"/>
  <c r="Z596" i="2" s="1"/>
  <c r="I597" i="6" l="1"/>
  <c r="J597" i="6"/>
  <c r="U596" i="2"/>
  <c r="T596" i="2"/>
  <c r="V596" i="2" l="1"/>
  <c r="E597" i="2"/>
  <c r="G597" i="2" s="1"/>
  <c r="K597" i="6"/>
  <c r="H597" i="2" l="1"/>
  <c r="K597" i="2" s="1"/>
  <c r="L597" i="2" s="1"/>
  <c r="Y597" i="2" s="1"/>
  <c r="W597" i="2"/>
  <c r="X597" i="2" s="1"/>
  <c r="J597" i="2"/>
  <c r="M597" i="2" l="1"/>
  <c r="N597" i="2" s="1"/>
  <c r="O597" i="2"/>
  <c r="P597" i="2" l="1"/>
  <c r="R597" i="2"/>
  <c r="AA597" i="2" l="1"/>
  <c r="I597" i="2"/>
  <c r="S597" i="2" s="1"/>
  <c r="Q597" i="2"/>
  <c r="Z597" i="2" s="1"/>
  <c r="G598" i="6"/>
  <c r="H598" i="6" s="1"/>
  <c r="I598" i="6" l="1"/>
  <c r="J598" i="6"/>
  <c r="U597" i="2"/>
  <c r="T597" i="2"/>
  <c r="E598" i="2" l="1"/>
  <c r="G598" i="2" s="1"/>
  <c r="K598" i="6"/>
  <c r="V597" i="2"/>
  <c r="H598" i="2" l="1"/>
  <c r="K598" i="2" s="1"/>
  <c r="L598" i="2" s="1"/>
  <c r="Y598" i="2" s="1"/>
  <c r="W598" i="2"/>
  <c r="X598" i="2" s="1"/>
  <c r="J598" i="2"/>
  <c r="M598" i="2" l="1"/>
  <c r="N598" i="2" s="1"/>
  <c r="O598" i="2"/>
  <c r="P598" i="2" l="1"/>
  <c r="R598" i="2"/>
  <c r="AA598" i="2" l="1"/>
  <c r="I598" i="2"/>
  <c r="S598" i="2" s="1"/>
  <c r="G599" i="6"/>
  <c r="H599" i="6" s="1"/>
  <c r="Q598" i="2"/>
  <c r="Z598" i="2" s="1"/>
  <c r="I599" i="6" l="1"/>
  <c r="J599" i="6"/>
  <c r="T598" i="2"/>
  <c r="U598" i="2"/>
  <c r="V598" i="2" l="1"/>
  <c r="E599" i="2"/>
  <c r="G599" i="2" s="1"/>
  <c r="K599" i="6"/>
  <c r="H599" i="2" l="1"/>
  <c r="K599" i="2" s="1"/>
  <c r="L599" i="2" s="1"/>
  <c r="Y599" i="2" s="1"/>
  <c r="W599" i="2"/>
  <c r="X599" i="2" s="1"/>
  <c r="J599" i="2"/>
  <c r="M599" i="2" l="1"/>
  <c r="N599" i="2" s="1"/>
  <c r="O599" i="2" l="1"/>
  <c r="P599" i="2" l="1"/>
  <c r="R599" i="2"/>
  <c r="AA599" i="2" l="1"/>
  <c r="G600" i="6"/>
  <c r="H600" i="6" s="1"/>
  <c r="I599" i="2"/>
  <c r="S599" i="2" s="1"/>
  <c r="Q599" i="2"/>
  <c r="Z599" i="2" s="1"/>
  <c r="T599" i="2" l="1"/>
  <c r="U599" i="2"/>
  <c r="I600" i="6"/>
  <c r="J600" i="6"/>
  <c r="V599" i="2" l="1"/>
  <c r="E600" i="2"/>
  <c r="G600" i="2" s="1"/>
  <c r="K600" i="6"/>
  <c r="W600" i="2" l="1"/>
  <c r="X600" i="2" s="1"/>
  <c r="H600" i="2"/>
  <c r="K600" i="2" s="1"/>
  <c r="L600" i="2" s="1"/>
  <c r="Y600" i="2" s="1"/>
  <c r="J600" i="2"/>
  <c r="M600" i="2" l="1"/>
  <c r="N600" i="2" s="1"/>
  <c r="O600" i="2" l="1"/>
  <c r="P600" i="2" l="1"/>
  <c r="R600" i="2"/>
  <c r="AA600" i="2" l="1"/>
  <c r="I600" i="2"/>
  <c r="S600" i="2" s="1"/>
  <c r="Q600" i="2"/>
  <c r="Z600" i="2" s="1"/>
  <c r="G601" i="6"/>
  <c r="H601" i="6" s="1"/>
  <c r="U600" i="2" l="1"/>
  <c r="T600" i="2"/>
  <c r="I601" i="6"/>
  <c r="J601" i="6"/>
  <c r="E601" i="2" l="1"/>
  <c r="G601" i="2" s="1"/>
  <c r="V600" i="2"/>
  <c r="K601" i="6"/>
  <c r="H601" i="2" l="1"/>
  <c r="K601" i="2" s="1"/>
  <c r="L601" i="2" s="1"/>
  <c r="Y601" i="2" s="1"/>
  <c r="W601" i="2"/>
  <c r="X601" i="2" s="1"/>
  <c r="J601" i="2"/>
  <c r="M601" i="2" l="1"/>
  <c r="N601" i="2" s="1"/>
  <c r="O601" i="2"/>
  <c r="P601" i="2" l="1"/>
  <c r="I601" i="2" l="1"/>
  <c r="S601" i="2" s="1"/>
  <c r="G602" i="6"/>
  <c r="H602" i="6" s="1"/>
  <c r="Q601" i="2"/>
  <c r="Z601" i="2" s="1"/>
  <c r="R601" i="2"/>
  <c r="I602" i="6" l="1"/>
  <c r="J602" i="6"/>
  <c r="AA601" i="2"/>
  <c r="T601" i="2"/>
  <c r="U601" i="2"/>
  <c r="V601" i="2" l="1"/>
  <c r="K602" i="6"/>
  <c r="E602" i="2"/>
  <c r="G602" i="2" s="1"/>
  <c r="H602" i="2" l="1"/>
  <c r="K602" i="2" s="1"/>
  <c r="L602" i="2" s="1"/>
  <c r="Y602" i="2" s="1"/>
  <c r="W602" i="2"/>
  <c r="X602" i="2" s="1"/>
  <c r="J602" i="2"/>
  <c r="M602" i="2" l="1"/>
  <c r="N602" i="2" s="1"/>
  <c r="O602" i="2"/>
  <c r="P602" i="2" l="1"/>
  <c r="I602" i="2" l="1"/>
  <c r="S602" i="2" s="1"/>
  <c r="G603" i="6"/>
  <c r="H603" i="6" s="1"/>
  <c r="Q602" i="2"/>
  <c r="Z602" i="2" s="1"/>
  <c r="R602" i="2"/>
  <c r="AA602" i="2" l="1"/>
  <c r="J603" i="6"/>
  <c r="I603" i="6"/>
  <c r="U602" i="2"/>
  <c r="T602" i="2"/>
  <c r="E603" i="2" l="1"/>
  <c r="G603" i="2" s="1"/>
  <c r="V602" i="2"/>
  <c r="K603" i="6"/>
  <c r="H603" i="2" l="1"/>
  <c r="K603" i="2" s="1"/>
  <c r="L603" i="2" s="1"/>
  <c r="Y603" i="2" s="1"/>
  <c r="W603" i="2"/>
  <c r="X603" i="2" s="1"/>
  <c r="J603" i="2"/>
  <c r="M603" i="2" l="1"/>
  <c r="N603" i="2" s="1"/>
  <c r="O603" i="2"/>
  <c r="P603" i="2" l="1"/>
  <c r="R603" i="2"/>
  <c r="AA603" i="2" l="1"/>
  <c r="I603" i="2"/>
  <c r="S603" i="2" s="1"/>
  <c r="G604" i="6"/>
  <c r="H604" i="6" s="1"/>
  <c r="Q603" i="2"/>
  <c r="Z603" i="2" s="1"/>
  <c r="J604" i="6" l="1"/>
  <c r="I604" i="6"/>
  <c r="T603" i="2"/>
  <c r="U603" i="2"/>
  <c r="E604" i="2" l="1"/>
  <c r="G604" i="2" s="1"/>
  <c r="V603" i="2"/>
  <c r="K604" i="6"/>
  <c r="H604" i="2" l="1"/>
  <c r="K604" i="2" s="1"/>
  <c r="L604" i="2" s="1"/>
  <c r="Y604" i="2" s="1"/>
  <c r="W604" i="2"/>
  <c r="X604" i="2" s="1"/>
  <c r="J604" i="2"/>
  <c r="M604" i="2" l="1"/>
  <c r="N604" i="2" s="1"/>
  <c r="O604" i="2" l="1"/>
  <c r="P604" i="2" l="1"/>
  <c r="R604" i="2" s="1"/>
  <c r="AA604" i="2" l="1"/>
  <c r="I604" i="2"/>
  <c r="S604" i="2" s="1"/>
  <c r="Q604" i="2"/>
  <c r="Z604" i="2" s="1"/>
  <c r="G605" i="6"/>
  <c r="H605" i="6" s="1"/>
  <c r="J605" i="6" l="1"/>
  <c r="I605" i="6"/>
  <c r="T604" i="2"/>
  <c r="U604" i="2"/>
  <c r="V604" i="2" l="1"/>
  <c r="E605" i="2"/>
  <c r="G605" i="2" s="1"/>
  <c r="K605" i="6"/>
  <c r="H605" i="2" l="1"/>
  <c r="K605" i="2" s="1"/>
  <c r="L605" i="2" s="1"/>
  <c r="Y605" i="2" s="1"/>
  <c r="W605" i="2"/>
  <c r="X605" i="2" s="1"/>
  <c r="J605" i="2"/>
  <c r="M605" i="2" l="1"/>
  <c r="N605" i="2" s="1"/>
  <c r="O605" i="2" l="1"/>
  <c r="P605" i="2" l="1"/>
  <c r="Q605" i="2" l="1"/>
  <c r="Z605" i="2" s="1"/>
  <c r="I605" i="2"/>
  <c r="S605" i="2" s="1"/>
  <c r="G606" i="6"/>
  <c r="H606" i="6" s="1"/>
  <c r="R605" i="2"/>
  <c r="J606" i="6" l="1"/>
  <c r="I606" i="6"/>
  <c r="AA605" i="2"/>
  <c r="U605" i="2"/>
  <c r="T605" i="2"/>
  <c r="V605" i="2" l="1"/>
  <c r="E606" i="2"/>
  <c r="G606" i="2" s="1"/>
  <c r="K606" i="6"/>
  <c r="W606" i="2" l="1"/>
  <c r="X606" i="2" s="1"/>
  <c r="H606" i="2"/>
  <c r="K606" i="2" s="1"/>
  <c r="L606" i="2" s="1"/>
  <c r="Y606" i="2" s="1"/>
  <c r="J606" i="2"/>
  <c r="M606" i="2" l="1"/>
  <c r="N606" i="2" s="1"/>
  <c r="O606" i="2" l="1"/>
  <c r="P606" i="2" l="1"/>
  <c r="R606" i="2"/>
  <c r="AA606" i="2" l="1"/>
  <c r="Q606" i="2"/>
  <c r="Z606" i="2" s="1"/>
  <c r="I606" i="2"/>
  <c r="S606" i="2" s="1"/>
  <c r="G607" i="6"/>
  <c r="H607" i="6" s="1"/>
  <c r="I607" i="6" l="1"/>
  <c r="J607" i="6"/>
  <c r="U606" i="2"/>
  <c r="T606" i="2"/>
  <c r="V606" i="2" l="1"/>
  <c r="K607" i="6"/>
  <c r="E607" i="2"/>
  <c r="G607" i="2" s="1"/>
  <c r="W607" i="2" l="1"/>
  <c r="X607" i="2" s="1"/>
  <c r="H607" i="2"/>
  <c r="K607" i="2" s="1"/>
  <c r="L607" i="2" s="1"/>
  <c r="Y607" i="2" s="1"/>
  <c r="J607" i="2"/>
  <c r="M607" i="2" l="1"/>
  <c r="N607" i="2" s="1"/>
  <c r="O607" i="2" l="1"/>
  <c r="P607" i="2" l="1"/>
  <c r="R607" i="2"/>
  <c r="AA607" i="2" l="1"/>
  <c r="I607" i="2"/>
  <c r="S607" i="2" s="1"/>
  <c r="G608" i="6"/>
  <c r="H608" i="6" s="1"/>
  <c r="Q607" i="2"/>
  <c r="Z607" i="2" s="1"/>
  <c r="U607" i="2" l="1"/>
  <c r="T607" i="2"/>
  <c r="J608" i="6"/>
  <c r="I608" i="6"/>
  <c r="K608" i="6" l="1"/>
  <c r="E608" i="2"/>
  <c r="G608" i="2" s="1"/>
  <c r="V607" i="2"/>
  <c r="H608" i="2" l="1"/>
  <c r="K608" i="2" s="1"/>
  <c r="L608" i="2" s="1"/>
  <c r="Y608" i="2" s="1"/>
  <c r="W608" i="2"/>
  <c r="X608" i="2" s="1"/>
  <c r="J608" i="2"/>
  <c r="M608" i="2" l="1"/>
  <c r="N608" i="2" s="1"/>
  <c r="O608" i="2" l="1"/>
  <c r="P608" i="2" l="1"/>
  <c r="R608" i="2"/>
  <c r="AA608" i="2" l="1"/>
  <c r="Q608" i="2"/>
  <c r="Z608" i="2" s="1"/>
  <c r="I608" i="2"/>
  <c r="S608" i="2" s="1"/>
  <c r="G609" i="6"/>
  <c r="H609" i="6" s="1"/>
  <c r="T608" i="2" l="1"/>
  <c r="U608" i="2"/>
  <c r="I609" i="6"/>
  <c r="J609" i="6"/>
  <c r="K609" i="6" l="1"/>
  <c r="V608" i="2"/>
  <c r="E609" i="2"/>
  <c r="G609" i="2" s="1"/>
  <c r="W609" i="2" l="1"/>
  <c r="X609" i="2" s="1"/>
  <c r="H609" i="2"/>
  <c r="K609" i="2" s="1"/>
  <c r="L609" i="2" s="1"/>
  <c r="Y609" i="2" s="1"/>
  <c r="J609" i="2"/>
  <c r="M609" i="2" l="1"/>
  <c r="N609" i="2" s="1"/>
  <c r="O609" i="2"/>
  <c r="P609" i="2" l="1"/>
  <c r="R609" i="2" s="1"/>
  <c r="AA609" i="2" l="1"/>
  <c r="I609" i="2"/>
  <c r="S609" i="2" s="1"/>
  <c r="G610" i="6"/>
  <c r="H610" i="6" s="1"/>
  <c r="Q609" i="2"/>
  <c r="Z609" i="2" s="1"/>
  <c r="J610" i="6" l="1"/>
  <c r="I610" i="6"/>
  <c r="T609" i="2"/>
  <c r="U609" i="2"/>
  <c r="V609" i="2" l="1"/>
  <c r="E610" i="2"/>
  <c r="G610" i="2" s="1"/>
  <c r="K610" i="6"/>
  <c r="H610" i="2" l="1"/>
  <c r="K610" i="2" s="1"/>
  <c r="L610" i="2" s="1"/>
  <c r="Y610" i="2" s="1"/>
  <c r="W610" i="2"/>
  <c r="X610" i="2" s="1"/>
  <c r="J610" i="2"/>
  <c r="M610" i="2" l="1"/>
  <c r="N610" i="2" s="1"/>
  <c r="O610" i="2" l="1"/>
  <c r="P610" i="2" l="1"/>
  <c r="R610" i="2"/>
  <c r="AA610" i="2" l="1"/>
  <c r="G611" i="6"/>
  <c r="H611" i="6" s="1"/>
  <c r="I610" i="2"/>
  <c r="S610" i="2" s="1"/>
  <c r="Q610" i="2"/>
  <c r="Z610" i="2" s="1"/>
  <c r="U610" i="2" l="1"/>
  <c r="T610" i="2"/>
  <c r="I611" i="6"/>
  <c r="J611" i="6"/>
  <c r="V610" i="2" l="1"/>
  <c r="K611" i="6"/>
  <c r="E611" i="2"/>
  <c r="G611" i="2" s="1"/>
  <c r="H611" i="2" l="1"/>
  <c r="K611" i="2" s="1"/>
  <c r="L611" i="2" s="1"/>
  <c r="Y611" i="2" s="1"/>
  <c r="W611" i="2"/>
  <c r="X611" i="2" s="1"/>
  <c r="J611" i="2"/>
  <c r="M611" i="2" l="1"/>
  <c r="N611" i="2" s="1"/>
  <c r="O611" i="2"/>
  <c r="P611" i="2" l="1"/>
  <c r="G612" i="6" l="1"/>
  <c r="H612" i="6" s="1"/>
  <c r="Q611" i="2"/>
  <c r="Z611" i="2" s="1"/>
  <c r="I611" i="2"/>
  <c r="S611" i="2" s="1"/>
  <c r="R611" i="2"/>
  <c r="U611" i="2" l="1"/>
  <c r="T611" i="2"/>
  <c r="AA611" i="2"/>
  <c r="I612" i="6"/>
  <c r="J612" i="6"/>
  <c r="K612" i="6" l="1"/>
  <c r="E612" i="2"/>
  <c r="G612" i="2" s="1"/>
  <c r="V611" i="2"/>
  <c r="W612" i="2" l="1"/>
  <c r="X612" i="2" s="1"/>
  <c r="H612" i="2"/>
  <c r="K612" i="2" s="1"/>
  <c r="L612" i="2" s="1"/>
  <c r="Y612" i="2" s="1"/>
  <c r="J612" i="2"/>
  <c r="M612" i="2" l="1"/>
  <c r="N612" i="2" s="1"/>
  <c r="O612" i="2" l="1"/>
  <c r="P612" i="2" l="1"/>
  <c r="R612" i="2"/>
  <c r="AA612" i="2" l="1"/>
  <c r="G613" i="6"/>
  <c r="H613" i="6" s="1"/>
  <c r="Q612" i="2"/>
  <c r="Z612" i="2" s="1"/>
  <c r="I612" i="2"/>
  <c r="S612" i="2" s="1"/>
  <c r="T612" i="2" l="1"/>
  <c r="U612" i="2"/>
  <c r="J613" i="6"/>
  <c r="I613" i="6"/>
  <c r="V612" i="2" l="1"/>
  <c r="K613" i="6"/>
  <c r="E613" i="2"/>
  <c r="G613" i="2" s="1"/>
  <c r="W613" i="2" l="1"/>
  <c r="X613" i="2" s="1"/>
  <c r="H613" i="2"/>
  <c r="K613" i="2" s="1"/>
  <c r="L613" i="2" s="1"/>
  <c r="Y613" i="2" s="1"/>
  <c r="J613" i="2"/>
  <c r="M613" i="2" l="1"/>
  <c r="N613" i="2" s="1"/>
  <c r="O613" i="2"/>
  <c r="P613" i="2" l="1"/>
  <c r="R613" i="2"/>
  <c r="AA613" i="2" l="1"/>
  <c r="I613" i="2"/>
  <c r="S613" i="2" s="1"/>
  <c r="G614" i="6"/>
  <c r="H614" i="6" s="1"/>
  <c r="Q613" i="2"/>
  <c r="Z613" i="2" s="1"/>
  <c r="I614" i="6" l="1"/>
  <c r="J614" i="6"/>
  <c r="T613" i="2"/>
  <c r="U613" i="2"/>
  <c r="K614" i="6" l="1"/>
  <c r="V613" i="2"/>
  <c r="E614" i="2"/>
  <c r="G614" i="2" s="1"/>
  <c r="W614" i="2" l="1"/>
  <c r="X614" i="2" s="1"/>
  <c r="H614" i="2"/>
  <c r="K614" i="2" s="1"/>
  <c r="L614" i="2" s="1"/>
  <c r="Y614" i="2" s="1"/>
  <c r="J614" i="2"/>
  <c r="M614" i="2" l="1"/>
  <c r="N614" i="2" s="1"/>
  <c r="O614" i="2"/>
  <c r="P614" i="2" l="1"/>
  <c r="G615" i="6" l="1"/>
  <c r="H615" i="6" s="1"/>
  <c r="I614" i="2"/>
  <c r="S614" i="2" s="1"/>
  <c r="Q614" i="2"/>
  <c r="Z614" i="2" s="1"/>
  <c r="R614" i="2"/>
  <c r="AA614" i="2" l="1"/>
  <c r="T614" i="2"/>
  <c r="U614" i="2"/>
  <c r="J615" i="6"/>
  <c r="I615" i="6"/>
  <c r="K615" i="6" l="1"/>
  <c r="V614" i="2"/>
  <c r="E615" i="2"/>
  <c r="G615" i="2" s="1"/>
  <c r="H615" i="2" l="1"/>
  <c r="K615" i="2" s="1"/>
  <c r="L615" i="2" s="1"/>
  <c r="Y615" i="2" s="1"/>
  <c r="W615" i="2"/>
  <c r="X615" i="2" s="1"/>
  <c r="J615" i="2"/>
  <c r="M615" i="2" l="1"/>
  <c r="N615" i="2" s="1"/>
  <c r="O615" i="2"/>
  <c r="P615" i="2" l="1"/>
  <c r="I615" i="2" l="1"/>
  <c r="S615" i="2" s="1"/>
  <c r="Q615" i="2"/>
  <c r="Z615" i="2" s="1"/>
  <c r="G616" i="6"/>
  <c r="H616" i="6" s="1"/>
  <c r="R615" i="2"/>
  <c r="I616" i="6" l="1"/>
  <c r="J616" i="6"/>
  <c r="AA615" i="2"/>
  <c r="U615" i="2"/>
  <c r="T615" i="2"/>
  <c r="V615" i="2" l="1"/>
  <c r="E616" i="2"/>
  <c r="G616" i="2" s="1"/>
  <c r="K616" i="6"/>
  <c r="H616" i="2" l="1"/>
  <c r="K616" i="2" s="1"/>
  <c r="L616" i="2" s="1"/>
  <c r="Y616" i="2" s="1"/>
  <c r="W616" i="2"/>
  <c r="X616" i="2" s="1"/>
  <c r="J616" i="2"/>
  <c r="M616" i="2" l="1"/>
  <c r="N616" i="2" s="1"/>
  <c r="O616" i="2"/>
  <c r="P616" i="2" l="1"/>
  <c r="I616" i="2" l="1"/>
  <c r="S616" i="2" s="1"/>
  <c r="G617" i="6"/>
  <c r="H617" i="6" s="1"/>
  <c r="Q616" i="2"/>
  <c r="Z616" i="2" s="1"/>
  <c r="R616" i="2"/>
  <c r="AA616" i="2" l="1"/>
  <c r="J617" i="6"/>
  <c r="I617" i="6"/>
  <c r="U616" i="2"/>
  <c r="T616" i="2"/>
  <c r="E617" i="2" l="1"/>
  <c r="G617" i="2" s="1"/>
  <c r="V616" i="2"/>
  <c r="K617" i="6"/>
  <c r="H617" i="2" l="1"/>
  <c r="K617" i="2" s="1"/>
  <c r="L617" i="2" s="1"/>
  <c r="Y617" i="2" s="1"/>
  <c r="W617" i="2"/>
  <c r="X617" i="2" s="1"/>
  <c r="J617" i="2"/>
  <c r="M617" i="2" l="1"/>
  <c r="N617" i="2" s="1"/>
  <c r="O617" i="2"/>
  <c r="P617" i="2" l="1"/>
  <c r="Q617" i="2" l="1"/>
  <c r="Z617" i="2" s="1"/>
  <c r="I617" i="2"/>
  <c r="S617" i="2" s="1"/>
  <c r="G618" i="6"/>
  <c r="H618" i="6" s="1"/>
  <c r="R617" i="2"/>
  <c r="AA617" i="2" l="1"/>
  <c r="T617" i="2"/>
  <c r="U617" i="2"/>
  <c r="I618" i="6"/>
  <c r="J618" i="6"/>
  <c r="K618" i="6" l="1"/>
  <c r="V617" i="2"/>
  <c r="E618" i="2"/>
  <c r="G618" i="2" s="1"/>
  <c r="H618" i="2" l="1"/>
  <c r="K618" i="2" s="1"/>
  <c r="L618" i="2" s="1"/>
  <c r="Y618" i="2" s="1"/>
  <c r="W618" i="2"/>
  <c r="X618" i="2" s="1"/>
  <c r="J618" i="2"/>
  <c r="M618" i="2" l="1"/>
  <c r="N618" i="2" s="1"/>
  <c r="O618" i="2"/>
  <c r="P618" i="2" l="1"/>
  <c r="R618" i="2"/>
  <c r="AA618" i="2" l="1"/>
  <c r="Q618" i="2"/>
  <c r="Z618" i="2" s="1"/>
  <c r="I618" i="2"/>
  <c r="S618" i="2" s="1"/>
  <c r="G619" i="6"/>
  <c r="H619" i="6" s="1"/>
  <c r="J619" i="6" l="1"/>
  <c r="I619" i="6"/>
  <c r="U618" i="2"/>
  <c r="T618" i="2"/>
  <c r="V618" i="2" l="1"/>
  <c r="E619" i="2"/>
  <c r="G619" i="2" s="1"/>
  <c r="K619" i="6"/>
  <c r="W619" i="2" l="1"/>
  <c r="X619" i="2" s="1"/>
  <c r="H619" i="2"/>
  <c r="K619" i="2" s="1"/>
  <c r="L619" i="2" s="1"/>
  <c r="Y619" i="2" s="1"/>
  <c r="J619" i="2"/>
  <c r="M619" i="2" l="1"/>
  <c r="N619" i="2" s="1"/>
  <c r="O619" i="2"/>
  <c r="P619" i="2" l="1"/>
  <c r="R619" i="2"/>
  <c r="AA619" i="2" l="1"/>
  <c r="I619" i="2"/>
  <c r="S619" i="2" s="1"/>
  <c r="G620" i="6"/>
  <c r="H620" i="6" s="1"/>
  <c r="Q619" i="2"/>
  <c r="Z619" i="2" s="1"/>
  <c r="U619" i="2" l="1"/>
  <c r="T619" i="2"/>
  <c r="J620" i="6"/>
  <c r="I620" i="6"/>
  <c r="K620" i="6" l="1"/>
  <c r="V619" i="2"/>
  <c r="E620" i="2"/>
  <c r="G620" i="2" s="1"/>
  <c r="H620" i="2" l="1"/>
  <c r="K620" i="2" s="1"/>
  <c r="L620" i="2" s="1"/>
  <c r="Y620" i="2" s="1"/>
  <c r="W620" i="2"/>
  <c r="X620" i="2" s="1"/>
  <c r="J620" i="2"/>
  <c r="M620" i="2" l="1"/>
  <c r="N620" i="2" s="1"/>
  <c r="O620" i="2"/>
  <c r="P620" i="2" l="1"/>
  <c r="R620" i="2"/>
  <c r="AA620" i="2" l="1"/>
  <c r="I620" i="2"/>
  <c r="S620" i="2" s="1"/>
  <c r="Q620" i="2"/>
  <c r="Z620" i="2" s="1"/>
  <c r="G621" i="6"/>
  <c r="H621" i="6" s="1"/>
  <c r="I621" i="6" l="1"/>
  <c r="J621" i="6"/>
  <c r="U620" i="2"/>
  <c r="T620" i="2"/>
  <c r="E621" i="2" l="1"/>
  <c r="G621" i="2" s="1"/>
  <c r="V620" i="2"/>
  <c r="K621" i="6"/>
  <c r="W621" i="2" l="1"/>
  <c r="X621" i="2" s="1"/>
  <c r="H621" i="2"/>
  <c r="K621" i="2" s="1"/>
  <c r="L621" i="2" s="1"/>
  <c r="Y621" i="2" s="1"/>
  <c r="J621" i="2"/>
  <c r="M621" i="2" l="1"/>
  <c r="N621" i="2" s="1"/>
  <c r="O621" i="2"/>
  <c r="P621" i="2" l="1"/>
  <c r="R621" i="2"/>
  <c r="AA621" i="2" l="1"/>
  <c r="Q621" i="2"/>
  <c r="Z621" i="2" s="1"/>
  <c r="I621" i="2"/>
  <c r="S621" i="2" s="1"/>
  <c r="G622" i="6"/>
  <c r="H622" i="6" s="1"/>
  <c r="U621" i="2" l="1"/>
  <c r="T621" i="2"/>
  <c r="J622" i="6"/>
  <c r="I622" i="6"/>
  <c r="E622" i="2" l="1"/>
  <c r="G622" i="2" s="1"/>
  <c r="K622" i="6"/>
  <c r="V621" i="2"/>
  <c r="W622" i="2" l="1"/>
  <c r="X622" i="2" s="1"/>
  <c r="H622" i="2"/>
  <c r="K622" i="2" s="1"/>
  <c r="L622" i="2" s="1"/>
  <c r="Y622" i="2" s="1"/>
  <c r="J622" i="2"/>
  <c r="M622" i="2" l="1"/>
  <c r="N622" i="2" s="1"/>
  <c r="O622" i="2" l="1"/>
  <c r="P622" i="2" l="1"/>
  <c r="R622" i="2"/>
  <c r="AA622" i="2" l="1"/>
  <c r="I622" i="2"/>
  <c r="S622" i="2" s="1"/>
  <c r="G623" i="6"/>
  <c r="H623" i="6" s="1"/>
  <c r="Q622" i="2"/>
  <c r="Z622" i="2" s="1"/>
  <c r="T622" i="2" l="1"/>
  <c r="U622" i="2"/>
  <c r="I623" i="6"/>
  <c r="J623" i="6"/>
  <c r="K623" i="6" l="1"/>
  <c r="V622" i="2"/>
  <c r="E623" i="2"/>
  <c r="G623" i="2" s="1"/>
  <c r="W623" i="2" l="1"/>
  <c r="X623" i="2" s="1"/>
  <c r="H623" i="2"/>
  <c r="K623" i="2" s="1"/>
  <c r="L623" i="2" s="1"/>
  <c r="Y623" i="2" s="1"/>
  <c r="J623" i="2"/>
  <c r="M623" i="2" l="1"/>
  <c r="N623" i="2" s="1"/>
  <c r="O623" i="2" l="1"/>
  <c r="P623" i="2" l="1"/>
  <c r="R623" i="2"/>
  <c r="AA623" i="2" l="1"/>
  <c r="G624" i="6"/>
  <c r="H624" i="6" s="1"/>
  <c r="I623" i="2"/>
  <c r="S623" i="2" s="1"/>
  <c r="Q623" i="2"/>
  <c r="Z623" i="2" s="1"/>
  <c r="J624" i="6" l="1"/>
  <c r="I624" i="6"/>
  <c r="U623" i="2"/>
  <c r="T623" i="2"/>
  <c r="V623" i="2" l="1"/>
  <c r="E624" i="2"/>
  <c r="G624" i="2" s="1"/>
  <c r="K624" i="6"/>
  <c r="W624" i="2" l="1"/>
  <c r="X624" i="2" s="1"/>
  <c r="H624" i="2"/>
  <c r="K624" i="2" s="1"/>
  <c r="L624" i="2" s="1"/>
  <c r="Y624" i="2" s="1"/>
  <c r="J624" i="2"/>
  <c r="M624" i="2" l="1"/>
  <c r="N624" i="2" s="1"/>
  <c r="O624" i="2"/>
  <c r="P624" i="2" l="1"/>
  <c r="R624" i="2"/>
  <c r="AA624" i="2" l="1"/>
  <c r="I624" i="2"/>
  <c r="S624" i="2" s="1"/>
  <c r="G625" i="6"/>
  <c r="H625" i="6" s="1"/>
  <c r="Q624" i="2"/>
  <c r="Z624" i="2" s="1"/>
  <c r="I625" i="6" l="1"/>
  <c r="J625" i="6"/>
  <c r="U624" i="2"/>
  <c r="T624" i="2"/>
  <c r="V624" i="2" l="1"/>
  <c r="K625" i="6"/>
  <c r="E625" i="2"/>
  <c r="G625" i="2" s="1"/>
  <c r="H625" i="2" l="1"/>
  <c r="K625" i="2" s="1"/>
  <c r="L625" i="2" s="1"/>
  <c r="Y625" i="2" s="1"/>
  <c r="W625" i="2"/>
  <c r="X625" i="2" s="1"/>
  <c r="J625" i="2"/>
  <c r="M625" i="2" l="1"/>
  <c r="N625" i="2" s="1"/>
  <c r="O625" i="2" l="1"/>
  <c r="P625" i="2" l="1"/>
  <c r="I625" i="2" l="1"/>
  <c r="S625" i="2" s="1"/>
  <c r="G626" i="6"/>
  <c r="H626" i="6" s="1"/>
  <c r="Q625" i="2"/>
  <c r="Z625" i="2" s="1"/>
  <c r="R625" i="2"/>
  <c r="AA625" i="2" l="1"/>
  <c r="J626" i="6"/>
  <c r="I626" i="6"/>
  <c r="U625" i="2"/>
  <c r="T625" i="2"/>
  <c r="V625" i="2" l="1"/>
  <c r="E626" i="2"/>
  <c r="G626" i="2" s="1"/>
  <c r="K626" i="6"/>
  <c r="H626" i="2" l="1"/>
  <c r="K626" i="2" s="1"/>
  <c r="L626" i="2" s="1"/>
  <c r="Y626" i="2" s="1"/>
  <c r="W626" i="2"/>
  <c r="X626" i="2" s="1"/>
  <c r="J626" i="2"/>
  <c r="M626" i="2" l="1"/>
  <c r="N626" i="2" s="1"/>
  <c r="O626" i="2"/>
  <c r="P626" i="2" l="1"/>
  <c r="R626" i="2"/>
  <c r="AA626" i="2" l="1"/>
  <c r="G627" i="6"/>
  <c r="H627" i="6" s="1"/>
  <c r="Q626" i="2"/>
  <c r="Z626" i="2" s="1"/>
  <c r="I626" i="2"/>
  <c r="S626" i="2" s="1"/>
  <c r="U626" i="2" l="1"/>
  <c r="T626" i="2"/>
  <c r="I627" i="6"/>
  <c r="J627" i="6"/>
  <c r="K627" i="6" l="1"/>
  <c r="E627" i="2"/>
  <c r="G627" i="2" s="1"/>
  <c r="V626" i="2"/>
  <c r="H627" i="2" l="1"/>
  <c r="K627" i="2" s="1"/>
  <c r="L627" i="2" s="1"/>
  <c r="Y627" i="2" s="1"/>
  <c r="W627" i="2"/>
  <c r="X627" i="2" s="1"/>
  <c r="J627" i="2"/>
  <c r="M627" i="2" l="1"/>
  <c r="N627" i="2" s="1"/>
  <c r="O627" i="2"/>
  <c r="P627" i="2" l="1"/>
  <c r="R627" i="2"/>
  <c r="AA627" i="2" l="1"/>
  <c r="G628" i="6"/>
  <c r="H628" i="6" s="1"/>
  <c r="Q627" i="2"/>
  <c r="Z627" i="2" s="1"/>
  <c r="I627" i="2"/>
  <c r="S627" i="2" s="1"/>
  <c r="T627" i="2" l="1"/>
  <c r="U627" i="2"/>
  <c r="J628" i="6"/>
  <c r="I628" i="6"/>
  <c r="V627" i="2" l="1"/>
  <c r="K628" i="6"/>
  <c r="E628" i="2"/>
  <c r="G628" i="2" s="1"/>
  <c r="H628" i="2" l="1"/>
  <c r="K628" i="2" s="1"/>
  <c r="L628" i="2" s="1"/>
  <c r="Y628" i="2" s="1"/>
  <c r="W628" i="2"/>
  <c r="X628" i="2" s="1"/>
  <c r="J628" i="2"/>
  <c r="M628" i="2" l="1"/>
  <c r="N628" i="2" s="1"/>
  <c r="O628" i="2" l="1"/>
  <c r="P628" i="2" l="1"/>
  <c r="R628" i="2" s="1"/>
  <c r="AA628" i="2" l="1"/>
  <c r="Q628" i="2"/>
  <c r="Z628" i="2" s="1"/>
  <c r="I628" i="2"/>
  <c r="S628" i="2" s="1"/>
  <c r="G629" i="6"/>
  <c r="H629" i="6" s="1"/>
  <c r="I629" i="6" l="1"/>
  <c r="J629" i="6"/>
  <c r="T628" i="2"/>
  <c r="U628" i="2"/>
  <c r="E629" i="2" l="1"/>
  <c r="G629" i="2" s="1"/>
  <c r="K629" i="6"/>
  <c r="V628" i="2"/>
  <c r="W629" i="2" l="1"/>
  <c r="X629" i="2" s="1"/>
  <c r="H629" i="2"/>
  <c r="K629" i="2" s="1"/>
  <c r="L629" i="2" s="1"/>
  <c r="Y629" i="2" s="1"/>
  <c r="J629" i="2"/>
  <c r="M629" i="2" l="1"/>
  <c r="N629" i="2" s="1"/>
  <c r="O629" i="2"/>
  <c r="P629" i="2" l="1"/>
  <c r="R629" i="2" s="1"/>
  <c r="AA629" i="2" l="1"/>
  <c r="I629" i="2"/>
  <c r="S629" i="2" s="1"/>
  <c r="G630" i="6"/>
  <c r="H630" i="6" s="1"/>
  <c r="Q629" i="2"/>
  <c r="Z629" i="2" s="1"/>
  <c r="J630" i="6" l="1"/>
  <c r="I630" i="6"/>
  <c r="U629" i="2"/>
  <c r="T629" i="2"/>
  <c r="V629" i="2" l="1"/>
  <c r="E630" i="2"/>
  <c r="G630" i="2" s="1"/>
  <c r="K630" i="6"/>
  <c r="W630" i="2" l="1"/>
  <c r="X630" i="2" s="1"/>
  <c r="H630" i="2"/>
  <c r="K630" i="2" s="1"/>
  <c r="L630" i="2" s="1"/>
  <c r="Y630" i="2" s="1"/>
  <c r="J630" i="2"/>
  <c r="M630" i="2" l="1"/>
  <c r="N630" i="2" s="1"/>
  <c r="O630" i="2" l="1"/>
  <c r="P630" i="2" l="1"/>
  <c r="I630" i="2" l="1"/>
  <c r="S630" i="2" s="1"/>
  <c r="G631" i="6"/>
  <c r="H631" i="6" s="1"/>
  <c r="Q630" i="2"/>
  <c r="Z630" i="2" s="1"/>
  <c r="R630" i="2"/>
  <c r="AA630" i="2" l="1"/>
  <c r="I631" i="6"/>
  <c r="J631" i="6"/>
  <c r="U630" i="2"/>
  <c r="T630" i="2"/>
  <c r="K631" i="6" l="1"/>
  <c r="E631" i="2"/>
  <c r="G631" i="2" s="1"/>
  <c r="V630" i="2"/>
  <c r="H631" i="2" l="1"/>
  <c r="K631" i="2" s="1"/>
  <c r="L631" i="2" s="1"/>
  <c r="Y631" i="2" s="1"/>
  <c r="W631" i="2"/>
  <c r="X631" i="2" s="1"/>
  <c r="J631" i="2"/>
  <c r="M631" i="2" l="1"/>
  <c r="N631" i="2" s="1"/>
  <c r="O631" i="2"/>
  <c r="P631" i="2" l="1"/>
  <c r="I631" i="2" l="1"/>
  <c r="S631" i="2" s="1"/>
  <c r="G632" i="6"/>
  <c r="H632" i="6" s="1"/>
  <c r="Q631" i="2"/>
  <c r="Z631" i="2" s="1"/>
  <c r="R631" i="2"/>
  <c r="I632" i="6" l="1"/>
  <c r="J632" i="6"/>
  <c r="AA631" i="2"/>
  <c r="T631" i="2"/>
  <c r="U631" i="2"/>
  <c r="V631" i="2" l="1"/>
  <c r="E632" i="2"/>
  <c r="G632" i="2" s="1"/>
  <c r="K632" i="6"/>
  <c r="H632" i="2" l="1"/>
  <c r="K632" i="2" s="1"/>
  <c r="L632" i="2" s="1"/>
  <c r="Y632" i="2" s="1"/>
  <c r="W632" i="2"/>
  <c r="X632" i="2" s="1"/>
  <c r="J632" i="2"/>
  <c r="M632" i="2" l="1"/>
  <c r="N632" i="2" s="1"/>
  <c r="O632" i="2"/>
  <c r="P632" i="2" l="1"/>
  <c r="G633" i="6" l="1"/>
  <c r="H633" i="6" s="1"/>
  <c r="Q632" i="2"/>
  <c r="Z632" i="2" s="1"/>
  <c r="I632" i="2"/>
  <c r="S632" i="2" s="1"/>
  <c r="R632" i="2"/>
  <c r="U632" i="2" l="1"/>
  <c r="T632" i="2"/>
  <c r="AA632" i="2"/>
  <c r="J633" i="6"/>
  <c r="I633" i="6"/>
  <c r="E633" i="2" l="1"/>
  <c r="G633" i="2" s="1"/>
  <c r="K633" i="6"/>
  <c r="V632" i="2"/>
  <c r="H633" i="2" l="1"/>
  <c r="K633" i="2" s="1"/>
  <c r="L633" i="2" s="1"/>
  <c r="Y633" i="2" s="1"/>
  <c r="W633" i="2"/>
  <c r="X633" i="2" s="1"/>
  <c r="J633" i="2"/>
  <c r="M633" i="2" l="1"/>
  <c r="N633" i="2" s="1"/>
  <c r="O633" i="2"/>
  <c r="P633" i="2" l="1"/>
  <c r="Q633" i="2" l="1"/>
  <c r="Z633" i="2" s="1"/>
  <c r="I633" i="2"/>
  <c r="S633" i="2" s="1"/>
  <c r="G634" i="6"/>
  <c r="H634" i="6" s="1"/>
  <c r="R633" i="2"/>
  <c r="AA633" i="2" l="1"/>
  <c r="I634" i="6"/>
  <c r="J634" i="6"/>
  <c r="U633" i="2"/>
  <c r="T633" i="2"/>
  <c r="E634" i="2" l="1"/>
  <c r="G634" i="2" s="1"/>
  <c r="K634" i="6"/>
  <c r="V633" i="2"/>
  <c r="H634" i="2" l="1"/>
  <c r="K634" i="2" s="1"/>
  <c r="L634" i="2" s="1"/>
  <c r="Y634" i="2" s="1"/>
  <c r="W634" i="2"/>
  <c r="X634" i="2" s="1"/>
  <c r="J634" i="2"/>
  <c r="M634" i="2" l="1"/>
  <c r="N634" i="2" s="1"/>
  <c r="O634" i="2"/>
  <c r="P634" i="2" l="1"/>
  <c r="R634" i="2"/>
  <c r="AA634" i="2" l="1"/>
  <c r="G635" i="6"/>
  <c r="H635" i="6" s="1"/>
  <c r="Q634" i="2"/>
  <c r="Z634" i="2" s="1"/>
  <c r="I634" i="2"/>
  <c r="S634" i="2" s="1"/>
  <c r="T634" i="2" l="1"/>
  <c r="U634" i="2"/>
  <c r="J635" i="6"/>
  <c r="I635" i="6"/>
  <c r="V634" i="2" l="1"/>
  <c r="K635" i="6"/>
  <c r="E635" i="2"/>
  <c r="G635" i="2" s="1"/>
  <c r="W635" i="2" l="1"/>
  <c r="X635" i="2" s="1"/>
  <c r="H635" i="2"/>
  <c r="K635" i="2" s="1"/>
  <c r="L635" i="2" s="1"/>
  <c r="Y635" i="2" s="1"/>
  <c r="J635" i="2"/>
  <c r="M635" i="2" l="1"/>
  <c r="N635" i="2" s="1"/>
  <c r="O635" i="2" l="1"/>
  <c r="P635" i="2" l="1"/>
  <c r="R635" i="2"/>
  <c r="AA635" i="2" l="1"/>
  <c r="I635" i="2"/>
  <c r="S635" i="2" s="1"/>
  <c r="G636" i="6"/>
  <c r="H636" i="6" s="1"/>
  <c r="Q635" i="2"/>
  <c r="Z635" i="2" s="1"/>
  <c r="I636" i="6" l="1"/>
  <c r="J636" i="6"/>
  <c r="U635" i="2"/>
  <c r="T635" i="2"/>
  <c r="E636" i="2" l="1"/>
  <c r="G636" i="2" s="1"/>
  <c r="V635" i="2"/>
  <c r="K636" i="6"/>
  <c r="H636" i="2" l="1"/>
  <c r="K636" i="2" s="1"/>
  <c r="L636" i="2" s="1"/>
  <c r="Y636" i="2" s="1"/>
  <c r="W636" i="2"/>
  <c r="X636" i="2" s="1"/>
  <c r="J636" i="2"/>
  <c r="M636" i="2" l="1"/>
  <c r="N636" i="2" s="1"/>
  <c r="O636" i="2"/>
  <c r="P636" i="2" l="1"/>
  <c r="R636" i="2"/>
  <c r="AA636" i="2" l="1"/>
  <c r="Q636" i="2"/>
  <c r="Z636" i="2" s="1"/>
  <c r="I636" i="2"/>
  <c r="S636" i="2" s="1"/>
  <c r="G637" i="6"/>
  <c r="H637" i="6" s="1"/>
  <c r="I637" i="6" l="1"/>
  <c r="J637" i="6"/>
  <c r="T636" i="2"/>
  <c r="U636" i="2"/>
  <c r="E637" i="2" l="1"/>
  <c r="G637" i="2" s="1"/>
  <c r="K637" i="6"/>
  <c r="V636" i="2"/>
  <c r="W637" i="2" l="1"/>
  <c r="X637" i="2" s="1"/>
  <c r="H637" i="2"/>
  <c r="K637" i="2" s="1"/>
  <c r="L637" i="2" s="1"/>
  <c r="Y637" i="2" s="1"/>
  <c r="J637" i="2"/>
  <c r="M637" i="2" l="1"/>
  <c r="N637" i="2" s="1"/>
  <c r="O637" i="2" l="1"/>
  <c r="P637" i="2" l="1"/>
  <c r="R637" i="2"/>
  <c r="AA637" i="2" l="1"/>
  <c r="G638" i="6"/>
  <c r="H638" i="6" s="1"/>
  <c r="Q637" i="2"/>
  <c r="Z637" i="2" s="1"/>
  <c r="I637" i="2"/>
  <c r="S637" i="2" s="1"/>
  <c r="U637" i="2" l="1"/>
  <c r="T637" i="2"/>
  <c r="J638" i="6"/>
  <c r="I638" i="6"/>
  <c r="E638" i="2" l="1"/>
  <c r="G638" i="2" s="1"/>
  <c r="K638" i="6"/>
  <c r="V637" i="2"/>
  <c r="W638" i="2" l="1"/>
  <c r="X638" i="2" s="1"/>
  <c r="H638" i="2"/>
  <c r="K638" i="2" s="1"/>
  <c r="L638" i="2" s="1"/>
  <c r="Y638" i="2" s="1"/>
  <c r="J638" i="2"/>
  <c r="M638" i="2" l="1"/>
  <c r="N638" i="2" s="1"/>
  <c r="O638" i="2" l="1"/>
  <c r="P638" i="2" l="1"/>
  <c r="R638" i="2"/>
  <c r="AA638" i="2" l="1"/>
  <c r="I638" i="2"/>
  <c r="S638" i="2" s="1"/>
  <c r="Q638" i="2"/>
  <c r="Z638" i="2" s="1"/>
  <c r="G639" i="6"/>
  <c r="H639" i="6" s="1"/>
  <c r="I639" i="6" l="1"/>
  <c r="J639" i="6"/>
  <c r="T638" i="2"/>
  <c r="U638" i="2"/>
  <c r="E639" i="2" l="1"/>
  <c r="G639" i="2" s="1"/>
  <c r="V638" i="2"/>
  <c r="K639" i="6"/>
  <c r="H639" i="2" l="1"/>
  <c r="K639" i="2" s="1"/>
  <c r="L639" i="2" s="1"/>
  <c r="Y639" i="2" s="1"/>
  <c r="W639" i="2"/>
  <c r="X639" i="2" s="1"/>
  <c r="J639" i="2"/>
  <c r="M639" i="2" l="1"/>
  <c r="N639" i="2" s="1"/>
  <c r="O639" i="2" l="1"/>
  <c r="P639" i="2" l="1"/>
  <c r="R639" i="2"/>
  <c r="AA639" i="2" l="1"/>
  <c r="G640" i="6"/>
  <c r="H640" i="6" s="1"/>
  <c r="Q639" i="2"/>
  <c r="Z639" i="2" s="1"/>
  <c r="I639" i="2"/>
  <c r="S639" i="2" s="1"/>
  <c r="T639" i="2" l="1"/>
  <c r="U639" i="2"/>
  <c r="I640" i="6"/>
  <c r="J640" i="6"/>
  <c r="K640" i="6" l="1"/>
  <c r="E640" i="2"/>
  <c r="G640" i="2" s="1"/>
  <c r="V639" i="2"/>
  <c r="W640" i="2" l="1"/>
  <c r="X640" i="2" s="1"/>
  <c r="H640" i="2"/>
  <c r="K640" i="2" s="1"/>
  <c r="L640" i="2" s="1"/>
  <c r="Y640" i="2" s="1"/>
  <c r="J640" i="2"/>
  <c r="M640" i="2" l="1"/>
  <c r="N640" i="2" s="1"/>
  <c r="O640" i="2" l="1"/>
  <c r="P640" i="2" l="1"/>
  <c r="Q640" i="2" l="1"/>
  <c r="Z640" i="2" s="1"/>
  <c r="I640" i="2"/>
  <c r="S640" i="2" s="1"/>
  <c r="G641" i="6"/>
  <c r="H641" i="6" s="1"/>
  <c r="R640" i="2"/>
  <c r="AA640" i="2" l="1"/>
  <c r="T640" i="2"/>
  <c r="U640" i="2"/>
  <c r="J641" i="6"/>
  <c r="I641" i="6"/>
  <c r="K641" i="6" l="1"/>
  <c r="V640" i="2"/>
  <c r="E641" i="2"/>
  <c r="G641" i="2" s="1"/>
  <c r="H641" i="2" l="1"/>
  <c r="K641" i="2" s="1"/>
  <c r="L641" i="2" s="1"/>
  <c r="Y641" i="2" s="1"/>
  <c r="W641" i="2"/>
  <c r="X641" i="2" s="1"/>
  <c r="J641" i="2"/>
  <c r="M641" i="2" l="1"/>
  <c r="N641" i="2" s="1"/>
  <c r="O641" i="2" l="1"/>
  <c r="P641" i="2" l="1"/>
  <c r="I641" i="2" l="1"/>
  <c r="S641" i="2" s="1"/>
  <c r="G642" i="6"/>
  <c r="H642" i="6" s="1"/>
  <c r="Q641" i="2"/>
  <c r="Z641" i="2" s="1"/>
  <c r="R641" i="2"/>
  <c r="AA641" i="2" l="1"/>
  <c r="J642" i="6"/>
  <c r="I642" i="6"/>
  <c r="U641" i="2"/>
  <c r="T641" i="2"/>
  <c r="E642" i="2" l="1"/>
  <c r="G642" i="2" s="1"/>
  <c r="V641" i="2"/>
  <c r="K642" i="6"/>
  <c r="H642" i="2" l="1"/>
  <c r="K642" i="2" s="1"/>
  <c r="L642" i="2" s="1"/>
  <c r="Y642" i="2" s="1"/>
  <c r="W642" i="2"/>
  <c r="X642" i="2" s="1"/>
  <c r="J642" i="2"/>
  <c r="M642" i="2" l="1"/>
  <c r="N642" i="2" s="1"/>
  <c r="O642" i="2"/>
  <c r="P642" i="2" l="1"/>
  <c r="R642" i="2"/>
  <c r="AA642" i="2" l="1"/>
  <c r="G643" i="6"/>
  <c r="H643" i="6" s="1"/>
  <c r="I642" i="2"/>
  <c r="S642" i="2" s="1"/>
  <c r="Q642" i="2"/>
  <c r="Z642" i="2" s="1"/>
  <c r="I643" i="6" l="1"/>
  <c r="J643" i="6"/>
  <c r="T642" i="2"/>
  <c r="U642" i="2"/>
  <c r="V642" i="2" l="1"/>
  <c r="E643" i="2"/>
  <c r="G643" i="2" s="1"/>
  <c r="K643" i="6"/>
  <c r="H643" i="2" l="1"/>
  <c r="K643" i="2" s="1"/>
  <c r="L643" i="2" s="1"/>
  <c r="Y643" i="2" s="1"/>
  <c r="W643" i="2"/>
  <c r="X643" i="2" s="1"/>
  <c r="J643" i="2"/>
  <c r="M643" i="2" l="1"/>
  <c r="N643" i="2" s="1"/>
  <c r="O643" i="2"/>
  <c r="P643" i="2" l="1"/>
  <c r="R643" i="2"/>
  <c r="AA643" i="2" l="1"/>
  <c r="I643" i="2"/>
  <c r="S643" i="2" s="1"/>
  <c r="G644" i="6"/>
  <c r="H644" i="6" s="1"/>
  <c r="Q643" i="2"/>
  <c r="Z643" i="2" s="1"/>
  <c r="I644" i="6" l="1"/>
  <c r="J644" i="6"/>
  <c r="U643" i="2"/>
  <c r="T643" i="2"/>
  <c r="E644" i="2" l="1"/>
  <c r="G644" i="2" s="1"/>
  <c r="K644" i="6"/>
  <c r="V643" i="2"/>
  <c r="W644" i="2" l="1"/>
  <c r="X644" i="2" s="1"/>
  <c r="H644" i="2"/>
  <c r="K644" i="2" s="1"/>
  <c r="L644" i="2" s="1"/>
  <c r="Y644" i="2" s="1"/>
  <c r="J644" i="2"/>
  <c r="M644" i="2" l="1"/>
  <c r="N644" i="2" s="1"/>
  <c r="O644" i="2"/>
  <c r="P644" i="2" l="1"/>
  <c r="R644" i="2" s="1"/>
  <c r="AA644" i="2" l="1"/>
  <c r="G645" i="6"/>
  <c r="H645" i="6" s="1"/>
  <c r="Q644" i="2"/>
  <c r="Z644" i="2" s="1"/>
  <c r="I644" i="2"/>
  <c r="S644" i="2" s="1"/>
  <c r="T644" i="2" l="1"/>
  <c r="U644" i="2"/>
  <c r="J645" i="6"/>
  <c r="I645" i="6"/>
  <c r="K645" i="6" l="1"/>
  <c r="V644" i="2"/>
  <c r="E645" i="2"/>
  <c r="G645" i="2" s="1"/>
  <c r="H645" i="2" l="1"/>
  <c r="K645" i="2" s="1"/>
  <c r="L645" i="2" s="1"/>
  <c r="Y645" i="2" s="1"/>
  <c r="W645" i="2"/>
  <c r="X645" i="2" s="1"/>
  <c r="J645" i="2"/>
  <c r="M645" i="2" l="1"/>
  <c r="N645" i="2" s="1"/>
  <c r="O645" i="2"/>
  <c r="P645" i="2" l="1"/>
  <c r="R645" i="2"/>
  <c r="AA645" i="2" l="1"/>
  <c r="I645" i="2"/>
  <c r="S645" i="2" s="1"/>
  <c r="G646" i="6"/>
  <c r="H646" i="6" s="1"/>
  <c r="Q645" i="2"/>
  <c r="Z645" i="2" s="1"/>
  <c r="I646" i="6" l="1"/>
  <c r="J646" i="6"/>
  <c r="T645" i="2"/>
  <c r="U645" i="2"/>
  <c r="E646" i="2" l="1"/>
  <c r="G646" i="2" s="1"/>
  <c r="V645" i="2"/>
  <c r="K646" i="6"/>
  <c r="W646" i="2" l="1"/>
  <c r="X646" i="2" s="1"/>
  <c r="H646" i="2"/>
  <c r="K646" i="2" s="1"/>
  <c r="L646" i="2" s="1"/>
  <c r="Y646" i="2" s="1"/>
  <c r="J646" i="2"/>
  <c r="M646" i="2" l="1"/>
  <c r="N646" i="2" s="1"/>
  <c r="O646" i="2" l="1"/>
  <c r="P646" i="2" l="1"/>
  <c r="I646" i="2" l="1"/>
  <c r="S646" i="2" s="1"/>
  <c r="G647" i="6"/>
  <c r="H647" i="6" s="1"/>
  <c r="Q646" i="2"/>
  <c r="Z646" i="2" s="1"/>
  <c r="R646" i="2"/>
  <c r="I647" i="6" l="1"/>
  <c r="J647" i="6"/>
  <c r="AA646" i="2"/>
  <c r="T646" i="2"/>
  <c r="U646" i="2"/>
  <c r="K647" i="6" l="1"/>
  <c r="V646" i="2"/>
  <c r="E647" i="2"/>
  <c r="G647" i="2" s="1"/>
  <c r="H647" i="2" l="1"/>
  <c r="K647" i="2" s="1"/>
  <c r="L647" i="2" s="1"/>
  <c r="Y647" i="2" s="1"/>
  <c r="W647" i="2"/>
  <c r="X647" i="2" s="1"/>
  <c r="J647" i="2"/>
  <c r="M647" i="2" l="1"/>
  <c r="N647" i="2" s="1"/>
  <c r="O647" i="2"/>
  <c r="P647" i="2" l="1"/>
  <c r="R647" i="2"/>
  <c r="AA647" i="2" l="1"/>
  <c r="I647" i="2"/>
  <c r="S647" i="2" s="1"/>
  <c r="G648" i="6"/>
  <c r="H648" i="6" s="1"/>
  <c r="Q647" i="2"/>
  <c r="Z647" i="2" s="1"/>
  <c r="U647" i="2" l="1"/>
  <c r="T647" i="2"/>
  <c r="I648" i="6"/>
  <c r="J648" i="6"/>
  <c r="K648" i="6" l="1"/>
  <c r="E648" i="2"/>
  <c r="G648" i="2" s="1"/>
  <c r="V647" i="2"/>
  <c r="H648" i="2" l="1"/>
  <c r="K648" i="2" s="1"/>
  <c r="L648" i="2" s="1"/>
  <c r="Y648" i="2" s="1"/>
  <c r="W648" i="2"/>
  <c r="X648" i="2" s="1"/>
  <c r="J648" i="2"/>
  <c r="M648" i="2" l="1"/>
  <c r="N648" i="2" s="1"/>
  <c r="O648" i="2"/>
  <c r="P648" i="2" l="1"/>
  <c r="I648" i="2" l="1"/>
  <c r="S648" i="2" s="1"/>
  <c r="Q648" i="2"/>
  <c r="Z648" i="2" s="1"/>
  <c r="G649" i="6"/>
  <c r="H649" i="6" s="1"/>
  <c r="R648" i="2"/>
  <c r="AA648" i="2" l="1"/>
  <c r="I649" i="6"/>
  <c r="J649" i="6"/>
  <c r="T648" i="2"/>
  <c r="U648" i="2"/>
  <c r="E649" i="2" l="1"/>
  <c r="G649" i="2" s="1"/>
  <c r="K649" i="6"/>
  <c r="V648" i="2"/>
  <c r="H649" i="2" l="1"/>
  <c r="K649" i="2" s="1"/>
  <c r="L649" i="2" s="1"/>
  <c r="Y649" i="2" s="1"/>
  <c r="W649" i="2"/>
  <c r="X649" i="2" s="1"/>
  <c r="J649" i="2"/>
  <c r="M649" i="2" l="1"/>
  <c r="N649" i="2" s="1"/>
  <c r="O649" i="2" l="1"/>
  <c r="P649" i="2" l="1"/>
  <c r="Q649" i="2" l="1"/>
  <c r="Z649" i="2" s="1"/>
  <c r="I649" i="2"/>
  <c r="S649" i="2" s="1"/>
  <c r="G650" i="6"/>
  <c r="H650" i="6" s="1"/>
  <c r="R649" i="2"/>
  <c r="AA649" i="2" l="1"/>
  <c r="T649" i="2"/>
  <c r="U649" i="2"/>
  <c r="J650" i="6"/>
  <c r="I650" i="6"/>
  <c r="V649" i="2" l="1"/>
  <c r="K650" i="6"/>
  <c r="E650" i="2"/>
  <c r="G650" i="2" s="1"/>
  <c r="H650" i="2" l="1"/>
  <c r="K650" i="2" s="1"/>
  <c r="L650" i="2" s="1"/>
  <c r="Y650" i="2" s="1"/>
  <c r="W650" i="2"/>
  <c r="X650" i="2" s="1"/>
  <c r="J650" i="2"/>
  <c r="M650" i="2" l="1"/>
  <c r="N650" i="2" s="1"/>
  <c r="O650" i="2"/>
  <c r="P650" i="2" l="1"/>
  <c r="R650" i="2"/>
  <c r="AA650" i="2" l="1"/>
  <c r="I650" i="2"/>
  <c r="S650" i="2" s="1"/>
  <c r="G651" i="6"/>
  <c r="H651" i="6" s="1"/>
  <c r="Q650" i="2"/>
  <c r="Z650" i="2" s="1"/>
  <c r="I651" i="6" l="1"/>
  <c r="J651" i="6"/>
  <c r="U650" i="2"/>
  <c r="T650" i="2"/>
  <c r="V650" i="2" l="1"/>
  <c r="E651" i="2"/>
  <c r="G651" i="2" s="1"/>
  <c r="K651" i="6"/>
  <c r="H651" i="2" l="1"/>
  <c r="K651" i="2" s="1"/>
  <c r="L651" i="2" s="1"/>
  <c r="Y651" i="2" s="1"/>
  <c r="W651" i="2"/>
  <c r="X651" i="2" s="1"/>
  <c r="J651" i="2"/>
  <c r="M651" i="2" l="1"/>
  <c r="N651" i="2" s="1"/>
  <c r="O651" i="2" l="1"/>
  <c r="P651" i="2" l="1"/>
  <c r="I651" i="2" l="1"/>
  <c r="S651" i="2" s="1"/>
  <c r="G652" i="6"/>
  <c r="H652" i="6" s="1"/>
  <c r="Q651" i="2"/>
  <c r="Z651" i="2" s="1"/>
  <c r="R651" i="2"/>
  <c r="AA651" i="2" l="1"/>
  <c r="I652" i="6"/>
  <c r="J652" i="6"/>
  <c r="U651" i="2"/>
  <c r="T651" i="2"/>
  <c r="E652" i="2" l="1"/>
  <c r="G652" i="2" s="1"/>
  <c r="V651" i="2"/>
  <c r="K652" i="6"/>
  <c r="H652" i="2" l="1"/>
  <c r="K652" i="2" s="1"/>
  <c r="L652" i="2" s="1"/>
  <c r="Y652" i="2" s="1"/>
  <c r="W652" i="2"/>
  <c r="X652" i="2" s="1"/>
  <c r="J652" i="2"/>
  <c r="M652" i="2" l="1"/>
  <c r="N652" i="2" s="1"/>
  <c r="O652" i="2"/>
  <c r="P652" i="2" l="1"/>
  <c r="G653" i="6" l="1"/>
  <c r="H653" i="6" s="1"/>
  <c r="I652" i="2"/>
  <c r="S652" i="2" s="1"/>
  <c r="Q652" i="2"/>
  <c r="Z652" i="2" s="1"/>
  <c r="R652" i="2"/>
  <c r="AA652" i="2" l="1"/>
  <c r="T652" i="2"/>
  <c r="U652" i="2"/>
  <c r="I653" i="6"/>
  <c r="J653" i="6"/>
  <c r="V652" i="2" l="1"/>
  <c r="K653" i="6"/>
  <c r="E653" i="2"/>
  <c r="G653" i="2" s="1"/>
  <c r="W653" i="2" l="1"/>
  <c r="X653" i="2" s="1"/>
  <c r="H653" i="2"/>
  <c r="K653" i="2" s="1"/>
  <c r="L653" i="2" s="1"/>
  <c r="Y653" i="2" s="1"/>
  <c r="J653" i="2"/>
  <c r="M653" i="2" l="1"/>
  <c r="N653" i="2" s="1"/>
  <c r="O653" i="2" l="1"/>
  <c r="P653" i="2" l="1"/>
  <c r="R653" i="2"/>
  <c r="AA653" i="2" l="1"/>
  <c r="Q653" i="2"/>
  <c r="Z653" i="2" s="1"/>
  <c r="I653" i="2"/>
  <c r="S653" i="2" s="1"/>
  <c r="G654" i="6"/>
  <c r="H654" i="6" s="1"/>
  <c r="J654" i="6" l="1"/>
  <c r="I654" i="6"/>
  <c r="U653" i="2"/>
  <c r="T653" i="2"/>
  <c r="V653" i="2" l="1"/>
  <c r="E654" i="2"/>
  <c r="G654" i="2" s="1"/>
  <c r="K654" i="6"/>
  <c r="H654" i="2" l="1"/>
  <c r="K654" i="2" s="1"/>
  <c r="L654" i="2" s="1"/>
  <c r="Y654" i="2" s="1"/>
  <c r="W654" i="2"/>
  <c r="X654" i="2" s="1"/>
  <c r="J654" i="2"/>
  <c r="M654" i="2" l="1"/>
  <c r="N654" i="2" s="1"/>
  <c r="O654" i="2"/>
  <c r="P654" i="2" l="1"/>
  <c r="R654" i="2"/>
  <c r="AA654" i="2" l="1"/>
  <c r="Q654" i="2"/>
  <c r="Z654" i="2" s="1"/>
  <c r="I654" i="2"/>
  <c r="S654" i="2" s="1"/>
  <c r="G655" i="6"/>
  <c r="H655" i="6" s="1"/>
  <c r="J655" i="6" l="1"/>
  <c r="I655" i="6"/>
  <c r="U654" i="2"/>
  <c r="T654" i="2"/>
  <c r="V654" i="2" l="1"/>
  <c r="E655" i="2"/>
  <c r="G655" i="2" s="1"/>
  <c r="K655" i="6"/>
  <c r="H655" i="2" l="1"/>
  <c r="K655" i="2" s="1"/>
  <c r="L655" i="2" s="1"/>
  <c r="Y655" i="2" s="1"/>
  <c r="W655" i="2"/>
  <c r="X655" i="2" s="1"/>
  <c r="J655" i="2"/>
  <c r="M655" i="2" l="1"/>
  <c r="N655" i="2" s="1"/>
  <c r="O655" i="2"/>
  <c r="P655" i="2" l="1"/>
  <c r="R655" i="2"/>
  <c r="AA655" i="2" l="1"/>
  <c r="Q655" i="2"/>
  <c r="Z655" i="2" s="1"/>
  <c r="I655" i="2"/>
  <c r="S655" i="2" s="1"/>
  <c r="G656" i="6"/>
  <c r="H656" i="6" s="1"/>
  <c r="J656" i="6" l="1"/>
  <c r="I656" i="6"/>
  <c r="U655" i="2"/>
  <c r="T655" i="2"/>
  <c r="V655" i="2" l="1"/>
  <c r="E656" i="2"/>
  <c r="G656" i="2" s="1"/>
  <c r="K656" i="6"/>
  <c r="W656" i="2" l="1"/>
  <c r="X656" i="2" s="1"/>
  <c r="H656" i="2"/>
  <c r="K656" i="2" s="1"/>
  <c r="L656" i="2" s="1"/>
  <c r="Y656" i="2" s="1"/>
  <c r="J656" i="2"/>
  <c r="M656" i="2" l="1"/>
  <c r="N656" i="2" s="1"/>
  <c r="O656" i="2" l="1"/>
  <c r="P656" i="2" l="1"/>
  <c r="R656" i="2"/>
  <c r="AA656" i="2" l="1"/>
  <c r="G657" i="6"/>
  <c r="H657" i="6" s="1"/>
  <c r="Q656" i="2"/>
  <c r="Z656" i="2" s="1"/>
  <c r="I656" i="2"/>
  <c r="S656" i="2" s="1"/>
  <c r="U656" i="2" l="1"/>
  <c r="T656" i="2"/>
  <c r="I657" i="6"/>
  <c r="J657" i="6"/>
  <c r="K657" i="6" l="1"/>
  <c r="E657" i="2"/>
  <c r="G657" i="2" s="1"/>
  <c r="V656" i="2"/>
  <c r="H657" i="2" l="1"/>
  <c r="K657" i="2" s="1"/>
  <c r="L657" i="2" s="1"/>
  <c r="Y657" i="2" s="1"/>
  <c r="W657" i="2"/>
  <c r="X657" i="2" s="1"/>
  <c r="J657" i="2"/>
  <c r="M657" i="2" l="1"/>
  <c r="N657" i="2" s="1"/>
  <c r="O657" i="2" l="1"/>
  <c r="P657" i="2" l="1"/>
  <c r="I657" i="2" l="1"/>
  <c r="S657" i="2" s="1"/>
  <c r="G658" i="6"/>
  <c r="H658" i="6" s="1"/>
  <c r="Q657" i="2"/>
  <c r="Z657" i="2" s="1"/>
  <c r="R657" i="2"/>
  <c r="J658" i="6" l="1"/>
  <c r="I658" i="6"/>
  <c r="AA657" i="2"/>
  <c r="U657" i="2"/>
  <c r="T657" i="2"/>
  <c r="V657" i="2" l="1"/>
  <c r="E658" i="2"/>
  <c r="G658" i="2" s="1"/>
  <c r="K658" i="6"/>
  <c r="H658" i="2" l="1"/>
  <c r="K658" i="2" s="1"/>
  <c r="L658" i="2" s="1"/>
  <c r="Y658" i="2" s="1"/>
  <c r="W658" i="2"/>
  <c r="X658" i="2" s="1"/>
  <c r="J658" i="2"/>
  <c r="M658" i="2" l="1"/>
  <c r="N658" i="2" s="1"/>
  <c r="O658" i="2"/>
  <c r="P658" i="2" l="1"/>
  <c r="I658" i="2" l="1"/>
  <c r="S658" i="2" s="1"/>
  <c r="G659" i="6"/>
  <c r="H659" i="6" s="1"/>
  <c r="Q658" i="2"/>
  <c r="Z658" i="2" s="1"/>
  <c r="R658" i="2"/>
  <c r="AA658" i="2" l="1"/>
  <c r="J659" i="6"/>
  <c r="I659" i="6"/>
  <c r="U658" i="2"/>
  <c r="T658" i="2"/>
  <c r="V658" i="2" l="1"/>
  <c r="E659" i="2"/>
  <c r="G659" i="2" s="1"/>
  <c r="K659" i="6"/>
  <c r="H659" i="2" l="1"/>
  <c r="K659" i="2" s="1"/>
  <c r="L659" i="2" s="1"/>
  <c r="Y659" i="2" s="1"/>
  <c r="W659" i="2"/>
  <c r="X659" i="2" s="1"/>
  <c r="J659" i="2"/>
  <c r="M659" i="2" l="1"/>
  <c r="N659" i="2" s="1"/>
  <c r="O659" i="2"/>
  <c r="P659" i="2" l="1"/>
  <c r="R659" i="2"/>
  <c r="AA659" i="2" l="1"/>
  <c r="I659" i="2"/>
  <c r="S659" i="2" s="1"/>
  <c r="G660" i="6"/>
  <c r="H660" i="6" s="1"/>
  <c r="Q659" i="2"/>
  <c r="Z659" i="2" s="1"/>
  <c r="I660" i="6" l="1"/>
  <c r="J660" i="6"/>
  <c r="U659" i="2"/>
  <c r="T659" i="2"/>
  <c r="E660" i="2" l="1"/>
  <c r="G660" i="2" s="1"/>
  <c r="K660" i="6"/>
  <c r="V659" i="2"/>
  <c r="H660" i="2" l="1"/>
  <c r="K660" i="2" s="1"/>
  <c r="L660" i="2" s="1"/>
  <c r="Y660" i="2" s="1"/>
  <c r="W660" i="2"/>
  <c r="X660" i="2" s="1"/>
  <c r="J660" i="2"/>
  <c r="M660" i="2" l="1"/>
  <c r="N660" i="2" s="1"/>
  <c r="O660" i="2" l="1"/>
  <c r="P660" i="2" l="1"/>
  <c r="Q660" i="2" l="1"/>
  <c r="Z660" i="2" s="1"/>
  <c r="I660" i="2"/>
  <c r="S660" i="2" s="1"/>
  <c r="G661" i="6"/>
  <c r="H661" i="6" s="1"/>
  <c r="R660" i="2"/>
  <c r="AA660" i="2" l="1"/>
  <c r="T660" i="2"/>
  <c r="U660" i="2"/>
  <c r="J661" i="6"/>
  <c r="I661" i="6"/>
  <c r="K661" i="6" l="1"/>
  <c r="V660" i="2"/>
  <c r="E661" i="2"/>
  <c r="G661" i="2" s="1"/>
  <c r="H661" i="2" l="1"/>
  <c r="K661" i="2" s="1"/>
  <c r="L661" i="2" s="1"/>
  <c r="Y661" i="2" s="1"/>
  <c r="W661" i="2"/>
  <c r="X661" i="2" s="1"/>
  <c r="J661" i="2"/>
  <c r="M661" i="2" l="1"/>
  <c r="N661" i="2" s="1"/>
  <c r="O661" i="2"/>
  <c r="P661" i="2" l="1"/>
  <c r="R661" i="2"/>
  <c r="AA661" i="2" l="1"/>
  <c r="I661" i="2"/>
  <c r="S661" i="2" s="1"/>
  <c r="Q661" i="2"/>
  <c r="Z661" i="2" s="1"/>
  <c r="G662" i="6"/>
  <c r="H662" i="6" s="1"/>
  <c r="I662" i="6" l="1"/>
  <c r="J662" i="6"/>
  <c r="U661" i="2"/>
  <c r="T661" i="2"/>
  <c r="V661" i="2" l="1"/>
  <c r="K662" i="6"/>
  <c r="E662" i="2"/>
  <c r="G662" i="2" s="1"/>
  <c r="H662" i="2" l="1"/>
  <c r="K662" i="2" s="1"/>
  <c r="L662" i="2" s="1"/>
  <c r="Y662" i="2" s="1"/>
  <c r="W662" i="2"/>
  <c r="X662" i="2" s="1"/>
  <c r="J662" i="2"/>
  <c r="M662" i="2" l="1"/>
  <c r="N662" i="2" s="1"/>
  <c r="O662" i="2"/>
  <c r="P662" i="2" l="1"/>
  <c r="G663" i="6" l="1"/>
  <c r="H663" i="6" s="1"/>
  <c r="I662" i="2"/>
  <c r="S662" i="2" s="1"/>
  <c r="Q662" i="2"/>
  <c r="Z662" i="2" s="1"/>
  <c r="R662" i="2"/>
  <c r="AA662" i="2" l="1"/>
  <c r="U662" i="2"/>
  <c r="T662" i="2"/>
  <c r="J663" i="6"/>
  <c r="I663" i="6"/>
  <c r="V662" i="2" l="1"/>
  <c r="K663" i="6"/>
  <c r="E663" i="2"/>
  <c r="G663" i="2" s="1"/>
  <c r="H663" i="2" l="1"/>
  <c r="K663" i="2" s="1"/>
  <c r="L663" i="2" s="1"/>
  <c r="Y663" i="2" s="1"/>
  <c r="W663" i="2"/>
  <c r="X663" i="2" s="1"/>
  <c r="J663" i="2"/>
  <c r="M663" i="2" l="1"/>
  <c r="N663" i="2" s="1"/>
  <c r="O663" i="2"/>
  <c r="P663" i="2" l="1"/>
  <c r="I663" i="2" l="1"/>
  <c r="S663" i="2" s="1"/>
  <c r="G664" i="6"/>
  <c r="H664" i="6" s="1"/>
  <c r="Q663" i="2"/>
  <c r="Z663" i="2" s="1"/>
  <c r="R663" i="2"/>
  <c r="I664" i="6" l="1"/>
  <c r="J664" i="6"/>
  <c r="AA663" i="2"/>
  <c r="U663" i="2"/>
  <c r="T663" i="2"/>
  <c r="E664" i="2" l="1"/>
  <c r="G664" i="2" s="1"/>
  <c r="K664" i="6"/>
  <c r="V663" i="2"/>
  <c r="W664" i="2" l="1"/>
  <c r="X664" i="2" s="1"/>
  <c r="H664" i="2"/>
  <c r="K664" i="2" s="1"/>
  <c r="L664" i="2" s="1"/>
  <c r="Y664" i="2" s="1"/>
  <c r="J664" i="2"/>
  <c r="M664" i="2" l="1"/>
  <c r="N664" i="2" s="1"/>
  <c r="O664" i="2" l="1"/>
  <c r="P664" i="2" l="1"/>
  <c r="R664" i="2"/>
  <c r="AA664" i="2" l="1"/>
  <c r="G665" i="6"/>
  <c r="H665" i="6" s="1"/>
  <c r="Q664" i="2"/>
  <c r="Z664" i="2" s="1"/>
  <c r="I664" i="2"/>
  <c r="S664" i="2" s="1"/>
  <c r="T664" i="2" l="1"/>
  <c r="U664" i="2"/>
  <c r="I665" i="6"/>
  <c r="J665" i="6"/>
  <c r="V664" i="2" l="1"/>
  <c r="K665" i="6"/>
  <c r="E665" i="2"/>
  <c r="G665" i="2" s="1"/>
  <c r="H665" i="2" l="1"/>
  <c r="K665" i="2" s="1"/>
  <c r="L665" i="2" s="1"/>
  <c r="Y665" i="2" s="1"/>
  <c r="W665" i="2"/>
  <c r="X665" i="2" s="1"/>
  <c r="J665" i="2"/>
  <c r="M665" i="2" l="1"/>
  <c r="N665" i="2" s="1"/>
  <c r="O665" i="2"/>
  <c r="P665" i="2" l="1"/>
  <c r="Q665" i="2" l="1"/>
  <c r="Z665" i="2" s="1"/>
  <c r="I665" i="2"/>
  <c r="S665" i="2" s="1"/>
  <c r="G666" i="6"/>
  <c r="H666" i="6" s="1"/>
  <c r="R665" i="2"/>
  <c r="AA665" i="2" l="1"/>
  <c r="T665" i="2"/>
  <c r="U665" i="2"/>
  <c r="I666" i="6"/>
  <c r="J666" i="6"/>
  <c r="K666" i="6" l="1"/>
  <c r="V665" i="2"/>
  <c r="E666" i="2"/>
  <c r="G666" i="2" s="1"/>
  <c r="H666" i="2" l="1"/>
  <c r="K666" i="2" s="1"/>
  <c r="L666" i="2" s="1"/>
  <c r="Y666" i="2" s="1"/>
  <c r="W666" i="2"/>
  <c r="X666" i="2" s="1"/>
  <c r="J666" i="2"/>
  <c r="M666" i="2" l="1"/>
  <c r="N666" i="2" s="1"/>
  <c r="O666" i="2"/>
  <c r="P666" i="2" l="1"/>
  <c r="I666" i="2" l="1"/>
  <c r="S666" i="2" s="1"/>
  <c r="Q666" i="2"/>
  <c r="Z666" i="2" s="1"/>
  <c r="G667" i="6"/>
  <c r="H667" i="6" s="1"/>
  <c r="R666" i="2"/>
  <c r="J667" i="6" l="1"/>
  <c r="I667" i="6"/>
  <c r="AA666" i="2"/>
  <c r="U666" i="2"/>
  <c r="T666" i="2"/>
  <c r="E667" i="2" l="1"/>
  <c r="G667" i="2" s="1"/>
  <c r="V666" i="2"/>
  <c r="K667" i="6"/>
  <c r="H667" i="2" l="1"/>
  <c r="K667" i="2" s="1"/>
  <c r="L667" i="2" s="1"/>
  <c r="Y667" i="2" s="1"/>
  <c r="W667" i="2"/>
  <c r="X667" i="2" s="1"/>
  <c r="J667" i="2"/>
  <c r="M667" i="2" l="1"/>
  <c r="N667" i="2" s="1"/>
  <c r="O667" i="2" l="1"/>
  <c r="P667" i="2" l="1"/>
  <c r="I667" i="2" l="1"/>
  <c r="S667" i="2" s="1"/>
  <c r="Q667" i="2"/>
  <c r="Z667" i="2" s="1"/>
  <c r="G668" i="6"/>
  <c r="H668" i="6" s="1"/>
  <c r="R667" i="2"/>
  <c r="I668" i="6" l="1"/>
  <c r="J668" i="6"/>
  <c r="AA667" i="2"/>
  <c r="T667" i="2"/>
  <c r="U667" i="2"/>
  <c r="K668" i="6" l="1"/>
  <c r="V667" i="2"/>
  <c r="E668" i="2"/>
  <c r="G668" i="2" s="1"/>
  <c r="H668" i="2" l="1"/>
  <c r="K668" i="2" s="1"/>
  <c r="L668" i="2" s="1"/>
  <c r="Y668" i="2" s="1"/>
  <c r="W668" i="2"/>
  <c r="X668" i="2" s="1"/>
  <c r="J668" i="2"/>
  <c r="M668" i="2" l="1"/>
  <c r="N668" i="2" s="1"/>
  <c r="O668" i="2"/>
  <c r="P668" i="2" l="1"/>
  <c r="R668" i="2"/>
  <c r="AA668" i="2" l="1"/>
  <c r="Q668" i="2"/>
  <c r="Z668" i="2" s="1"/>
  <c r="I668" i="2"/>
  <c r="S668" i="2" s="1"/>
  <c r="G669" i="6"/>
  <c r="H669" i="6" s="1"/>
  <c r="T668" i="2" l="1"/>
  <c r="U668" i="2"/>
  <c r="J669" i="6"/>
  <c r="I669" i="6"/>
  <c r="V668" i="2" l="1"/>
  <c r="K669" i="6"/>
  <c r="E669" i="2"/>
  <c r="G669" i="2" s="1"/>
  <c r="H669" i="2" l="1"/>
  <c r="K669" i="2" s="1"/>
  <c r="L669" i="2" s="1"/>
  <c r="Y669" i="2" s="1"/>
  <c r="W669" i="2"/>
  <c r="X669" i="2" s="1"/>
  <c r="J669" i="2"/>
  <c r="M669" i="2" l="1"/>
  <c r="N669" i="2" s="1"/>
  <c r="O669" i="2"/>
  <c r="P669" i="2" l="1"/>
  <c r="R669" i="2"/>
  <c r="AA669" i="2" l="1"/>
  <c r="I669" i="2"/>
  <c r="S669" i="2" s="1"/>
  <c r="Q669" i="2"/>
  <c r="Z669" i="2" s="1"/>
  <c r="G670" i="6"/>
  <c r="H670" i="6" s="1"/>
  <c r="I670" i="6" l="1"/>
  <c r="J670" i="6"/>
  <c r="U669" i="2"/>
  <c r="T669" i="2"/>
  <c r="V669" i="2" l="1"/>
  <c r="E670" i="2"/>
  <c r="G670" i="2" s="1"/>
  <c r="K670" i="6"/>
  <c r="H670" i="2" l="1"/>
  <c r="K670" i="2" s="1"/>
  <c r="L670" i="2" s="1"/>
  <c r="Y670" i="2" s="1"/>
  <c r="W670" i="2"/>
  <c r="X670" i="2" s="1"/>
  <c r="J670" i="2"/>
  <c r="M670" i="2" l="1"/>
  <c r="N670" i="2" s="1"/>
  <c r="O670" i="2" l="1"/>
  <c r="P670" i="2" l="1"/>
  <c r="R670" i="2"/>
  <c r="AA670" i="2" l="1"/>
  <c r="I670" i="2"/>
  <c r="S670" i="2" s="1"/>
  <c r="G671" i="6"/>
  <c r="H671" i="6" s="1"/>
  <c r="Q670" i="2"/>
  <c r="Z670" i="2" s="1"/>
  <c r="U670" i="2" l="1"/>
  <c r="T670" i="2"/>
  <c r="I671" i="6"/>
  <c r="J671" i="6"/>
  <c r="K671" i="6" l="1"/>
  <c r="E671" i="2"/>
  <c r="G671" i="2" s="1"/>
  <c r="V670" i="2"/>
  <c r="H671" i="2" l="1"/>
  <c r="K671" i="2" s="1"/>
  <c r="L671" i="2" s="1"/>
  <c r="Y671" i="2" s="1"/>
  <c r="W671" i="2"/>
  <c r="X671" i="2" s="1"/>
  <c r="J671" i="2"/>
  <c r="M671" i="2" l="1"/>
  <c r="N671" i="2" s="1"/>
  <c r="O671" i="2" l="1"/>
  <c r="P671" i="2" l="1"/>
  <c r="R671" i="2" s="1"/>
  <c r="AA671" i="2" l="1"/>
  <c r="G672" i="6"/>
  <c r="H672" i="6" s="1"/>
  <c r="Q671" i="2"/>
  <c r="Z671" i="2" s="1"/>
  <c r="I671" i="2"/>
  <c r="S671" i="2" s="1"/>
  <c r="T671" i="2" l="1"/>
  <c r="U671" i="2"/>
  <c r="J672" i="6"/>
  <c r="I672" i="6"/>
  <c r="K672" i="6" l="1"/>
  <c r="V671" i="2"/>
  <c r="E672" i="2"/>
  <c r="G672" i="2" s="1"/>
  <c r="W672" i="2" l="1"/>
  <c r="X672" i="2" s="1"/>
  <c r="H672" i="2"/>
  <c r="K672" i="2" s="1"/>
  <c r="L672" i="2" s="1"/>
  <c r="Y672" i="2" s="1"/>
  <c r="J672" i="2"/>
  <c r="M672" i="2" l="1"/>
  <c r="N672" i="2" s="1"/>
  <c r="O672" i="2" l="1"/>
  <c r="P672" i="2" l="1"/>
  <c r="R672" i="2" s="1"/>
  <c r="AA672" i="2" l="1"/>
  <c r="Q672" i="2"/>
  <c r="Z672" i="2" s="1"/>
  <c r="I672" i="2"/>
  <c r="S672" i="2" s="1"/>
  <c r="G673" i="6"/>
  <c r="H673" i="6" s="1"/>
  <c r="J673" i="6" l="1"/>
  <c r="I673" i="6"/>
  <c r="T672" i="2"/>
  <c r="U672" i="2"/>
  <c r="V672" i="2" l="1"/>
  <c r="E673" i="2"/>
  <c r="G673" i="2" s="1"/>
  <c r="K673" i="6"/>
  <c r="W673" i="2" l="1"/>
  <c r="X673" i="2" s="1"/>
  <c r="H673" i="2"/>
  <c r="K673" i="2" s="1"/>
  <c r="L673" i="2" s="1"/>
  <c r="Y673" i="2" s="1"/>
  <c r="J673" i="2"/>
  <c r="M673" i="2" l="1"/>
  <c r="N673" i="2" s="1"/>
  <c r="O673" i="2"/>
  <c r="P673" i="2" l="1"/>
  <c r="G674" i="6" l="1"/>
  <c r="H674" i="6" s="1"/>
  <c r="Q673" i="2"/>
  <c r="Z673" i="2" s="1"/>
  <c r="I673" i="2"/>
  <c r="S673" i="2" s="1"/>
  <c r="R673" i="2"/>
  <c r="AA673" i="2" l="1"/>
  <c r="U673" i="2"/>
  <c r="T673" i="2"/>
  <c r="I674" i="6"/>
  <c r="J674" i="6"/>
  <c r="K674" i="6" l="1"/>
  <c r="E674" i="2"/>
  <c r="G674" i="2" s="1"/>
  <c r="V673" i="2"/>
  <c r="W674" i="2" l="1"/>
  <c r="X674" i="2" s="1"/>
  <c r="H674" i="2"/>
  <c r="K674" i="2" s="1"/>
  <c r="L674" i="2" s="1"/>
  <c r="Y674" i="2" s="1"/>
  <c r="J674" i="2"/>
  <c r="M674" i="2" l="1"/>
  <c r="N674" i="2" s="1"/>
  <c r="O674" i="2" l="1"/>
  <c r="P674" i="2" l="1"/>
  <c r="Q674" i="2" l="1"/>
  <c r="Z674" i="2" s="1"/>
  <c r="I674" i="2"/>
  <c r="S674" i="2" s="1"/>
  <c r="G675" i="6"/>
  <c r="H675" i="6" s="1"/>
  <c r="R674" i="2"/>
  <c r="AA674" i="2" l="1"/>
  <c r="U674" i="2"/>
  <c r="T674" i="2"/>
  <c r="I675" i="6"/>
  <c r="J675" i="6"/>
  <c r="K675" i="6" l="1"/>
  <c r="E675" i="2"/>
  <c r="G675" i="2" s="1"/>
  <c r="V674" i="2"/>
  <c r="H675" i="2" l="1"/>
  <c r="K675" i="2" s="1"/>
  <c r="L675" i="2" s="1"/>
  <c r="Y675" i="2" s="1"/>
  <c r="W675" i="2"/>
  <c r="X675" i="2" s="1"/>
  <c r="J675" i="2"/>
  <c r="M675" i="2" l="1"/>
  <c r="N675" i="2" s="1"/>
  <c r="O675" i="2" l="1"/>
  <c r="P675" i="2" l="1"/>
  <c r="R675" i="2"/>
  <c r="AA675" i="2" l="1"/>
  <c r="Q675" i="2"/>
  <c r="Z675" i="2" s="1"/>
  <c r="I675" i="2"/>
  <c r="S675" i="2" s="1"/>
  <c r="G676" i="6"/>
  <c r="H676" i="6" s="1"/>
  <c r="J676" i="6" l="1"/>
  <c r="I676" i="6"/>
  <c r="U675" i="2"/>
  <c r="T675" i="2"/>
  <c r="V675" i="2" l="1"/>
  <c r="E676" i="2"/>
  <c r="G676" i="2" s="1"/>
  <c r="K676" i="6"/>
  <c r="W676" i="2" l="1"/>
  <c r="X676" i="2" s="1"/>
  <c r="H676" i="2"/>
  <c r="K676" i="2" s="1"/>
  <c r="L676" i="2" s="1"/>
  <c r="Y676" i="2" s="1"/>
  <c r="J676" i="2"/>
  <c r="M676" i="2" l="1"/>
  <c r="N676" i="2" s="1"/>
  <c r="O676" i="2" l="1"/>
  <c r="P676" i="2" l="1"/>
  <c r="R676" i="2" s="1"/>
  <c r="AA676" i="2" l="1"/>
  <c r="G677" i="6"/>
  <c r="H677" i="6" s="1"/>
  <c r="Q676" i="2"/>
  <c r="Z676" i="2" s="1"/>
  <c r="I676" i="2"/>
  <c r="S676" i="2" s="1"/>
  <c r="U676" i="2" l="1"/>
  <c r="T676" i="2"/>
  <c r="I677" i="6"/>
  <c r="J677" i="6"/>
  <c r="V676" i="2" l="1"/>
  <c r="K677" i="6"/>
  <c r="E677" i="2"/>
  <c r="G677" i="2" s="1"/>
  <c r="H677" i="2" l="1"/>
  <c r="K677" i="2" s="1"/>
  <c r="L677" i="2" s="1"/>
  <c r="Y677" i="2" s="1"/>
  <c r="W677" i="2"/>
  <c r="X677" i="2" s="1"/>
  <c r="J677" i="2"/>
  <c r="M677" i="2" l="1"/>
  <c r="N677" i="2" s="1"/>
  <c r="O677" i="2"/>
  <c r="P677" i="2" l="1"/>
  <c r="I677" i="2" l="1"/>
  <c r="S677" i="2" s="1"/>
  <c r="G678" i="6"/>
  <c r="H678" i="6" s="1"/>
  <c r="Q677" i="2"/>
  <c r="Z677" i="2" s="1"/>
  <c r="R677" i="2"/>
  <c r="I678" i="6" l="1"/>
  <c r="J678" i="6"/>
  <c r="AA677" i="2"/>
  <c r="U677" i="2"/>
  <c r="T677" i="2"/>
  <c r="E678" i="2" l="1"/>
  <c r="G678" i="2" s="1"/>
  <c r="K678" i="6"/>
  <c r="V677" i="2"/>
  <c r="W678" i="2" l="1"/>
  <c r="X678" i="2" s="1"/>
  <c r="H678" i="2"/>
  <c r="K678" i="2" s="1"/>
  <c r="L678" i="2" s="1"/>
  <c r="Y678" i="2" s="1"/>
  <c r="J678" i="2"/>
  <c r="M678" i="2" l="1"/>
  <c r="N678" i="2" s="1"/>
  <c r="O678" i="2" l="1"/>
  <c r="P678" i="2" l="1"/>
  <c r="R678" i="2"/>
  <c r="AA678" i="2" l="1"/>
  <c r="I678" i="2"/>
  <c r="S678" i="2" s="1"/>
  <c r="G679" i="6"/>
  <c r="H679" i="6" s="1"/>
  <c r="Q678" i="2"/>
  <c r="Z678" i="2" s="1"/>
  <c r="J679" i="6" l="1"/>
  <c r="I679" i="6"/>
  <c r="T678" i="2"/>
  <c r="U678" i="2"/>
  <c r="V678" i="2" l="1"/>
  <c r="E679" i="2"/>
  <c r="G679" i="2" s="1"/>
  <c r="K679" i="6"/>
  <c r="H679" i="2" l="1"/>
  <c r="K679" i="2" s="1"/>
  <c r="L679" i="2" s="1"/>
  <c r="Y679" i="2" s="1"/>
  <c r="W679" i="2"/>
  <c r="X679" i="2" s="1"/>
  <c r="J679" i="2"/>
  <c r="M679" i="2" l="1"/>
  <c r="N679" i="2" s="1"/>
  <c r="O679" i="2" l="1"/>
  <c r="P679" i="2" l="1"/>
  <c r="I679" i="2" l="1"/>
  <c r="S679" i="2" s="1"/>
  <c r="Q679" i="2"/>
  <c r="Z679" i="2" s="1"/>
  <c r="G680" i="6"/>
  <c r="H680" i="6" s="1"/>
  <c r="R679" i="2"/>
  <c r="AA679" i="2" l="1"/>
  <c r="I680" i="6"/>
  <c r="J680" i="6"/>
  <c r="U679" i="2"/>
  <c r="T679" i="2"/>
  <c r="V679" i="2" l="1"/>
  <c r="E680" i="2"/>
  <c r="G680" i="2" s="1"/>
  <c r="K680" i="6"/>
  <c r="W680" i="2" l="1"/>
  <c r="X680" i="2" s="1"/>
  <c r="H680" i="2"/>
  <c r="K680" i="2" s="1"/>
  <c r="L680" i="2" s="1"/>
  <c r="Y680" i="2" s="1"/>
  <c r="J680" i="2"/>
  <c r="M680" i="2" l="1"/>
  <c r="N680" i="2" s="1"/>
  <c r="O680" i="2"/>
  <c r="P680" i="2" l="1"/>
  <c r="R680" i="2"/>
  <c r="AA680" i="2" l="1"/>
  <c r="I680" i="2"/>
  <c r="S680" i="2" s="1"/>
  <c r="G681" i="6"/>
  <c r="H681" i="6" s="1"/>
  <c r="Q680" i="2"/>
  <c r="Z680" i="2" s="1"/>
  <c r="I681" i="6" l="1"/>
  <c r="J681" i="6"/>
  <c r="U680" i="2"/>
  <c r="T680" i="2"/>
  <c r="E681" i="2" l="1"/>
  <c r="G681" i="2" s="1"/>
  <c r="K681" i="6"/>
  <c r="V680" i="2"/>
  <c r="H681" i="2" l="1"/>
  <c r="K681" i="2" s="1"/>
  <c r="L681" i="2" s="1"/>
  <c r="Y681" i="2" s="1"/>
  <c r="W681" i="2"/>
  <c r="X681" i="2" s="1"/>
  <c r="J681" i="2"/>
  <c r="M681" i="2" l="1"/>
  <c r="N681" i="2" s="1"/>
  <c r="O681" i="2" l="1"/>
  <c r="P681" i="2" l="1"/>
  <c r="R681" i="2"/>
  <c r="AA681" i="2" l="1"/>
  <c r="I681" i="2"/>
  <c r="S681" i="2" s="1"/>
  <c r="Q681" i="2"/>
  <c r="Z681" i="2" s="1"/>
  <c r="G682" i="6"/>
  <c r="H682" i="6" s="1"/>
  <c r="J682" i="6" l="1"/>
  <c r="I682" i="6"/>
  <c r="U681" i="2"/>
  <c r="T681" i="2"/>
  <c r="V681" i="2" l="1"/>
  <c r="E682" i="2"/>
  <c r="G682" i="2" s="1"/>
  <c r="K682" i="6"/>
  <c r="H682" i="2" l="1"/>
  <c r="K682" i="2" s="1"/>
  <c r="L682" i="2" s="1"/>
  <c r="Y682" i="2" s="1"/>
  <c r="W682" i="2"/>
  <c r="X682" i="2" s="1"/>
  <c r="J682" i="2"/>
  <c r="M682" i="2" l="1"/>
  <c r="N682" i="2" s="1"/>
  <c r="O682" i="2"/>
  <c r="P682" i="2" l="1"/>
  <c r="Q682" i="2" l="1"/>
  <c r="Z682" i="2" s="1"/>
  <c r="G683" i="6"/>
  <c r="H683" i="6" s="1"/>
  <c r="I682" i="2"/>
  <c r="S682" i="2" s="1"/>
  <c r="R682" i="2"/>
  <c r="I683" i="6" l="1"/>
  <c r="J683" i="6"/>
  <c r="AA682" i="2"/>
  <c r="U682" i="2"/>
  <c r="T682" i="2"/>
  <c r="E683" i="2" l="1"/>
  <c r="G683" i="2" s="1"/>
  <c r="V682" i="2"/>
  <c r="K683" i="6"/>
  <c r="H683" i="2" l="1"/>
  <c r="K683" i="2" s="1"/>
  <c r="L683" i="2" s="1"/>
  <c r="Y683" i="2" s="1"/>
  <c r="W683" i="2"/>
  <c r="X683" i="2" s="1"/>
  <c r="J683" i="2"/>
  <c r="M683" i="2" l="1"/>
  <c r="N683" i="2" s="1"/>
  <c r="O683" i="2"/>
  <c r="P683" i="2" l="1"/>
  <c r="G684" i="6" l="1"/>
  <c r="H684" i="6" s="1"/>
  <c r="Q683" i="2"/>
  <c r="Z683" i="2" s="1"/>
  <c r="I683" i="2"/>
  <c r="S683" i="2" s="1"/>
  <c r="R683" i="2"/>
  <c r="U683" i="2" l="1"/>
  <c r="T683" i="2"/>
  <c r="AA683" i="2"/>
  <c r="I684" i="6"/>
  <c r="J684" i="6"/>
  <c r="K684" i="6" l="1"/>
  <c r="E684" i="2"/>
  <c r="G684" i="2" s="1"/>
  <c r="V683" i="2"/>
  <c r="H684" i="2" l="1"/>
  <c r="K684" i="2" s="1"/>
  <c r="L684" i="2" s="1"/>
  <c r="Y684" i="2" s="1"/>
  <c r="W684" i="2"/>
  <c r="X684" i="2" s="1"/>
  <c r="J684" i="2"/>
  <c r="M684" i="2" l="1"/>
  <c r="N684" i="2" s="1"/>
  <c r="O684" i="2"/>
  <c r="P684" i="2" l="1"/>
  <c r="R684" i="2"/>
  <c r="AA684" i="2" l="1"/>
  <c r="I684" i="2"/>
  <c r="S684" i="2" s="1"/>
  <c r="G685" i="6"/>
  <c r="H685" i="6" s="1"/>
  <c r="Q684" i="2"/>
  <c r="Z684" i="2" s="1"/>
  <c r="T684" i="2" l="1"/>
  <c r="U684" i="2"/>
  <c r="J685" i="6"/>
  <c r="I685" i="6"/>
  <c r="K685" i="6" l="1"/>
  <c r="E685" i="2"/>
  <c r="G685" i="2" s="1"/>
  <c r="V684" i="2"/>
  <c r="H685" i="2" l="1"/>
  <c r="K685" i="2" s="1"/>
  <c r="L685" i="2" s="1"/>
  <c r="Y685" i="2" s="1"/>
  <c r="W685" i="2"/>
  <c r="X685" i="2" s="1"/>
  <c r="J685" i="2"/>
  <c r="M685" i="2" l="1"/>
  <c r="N685" i="2" s="1"/>
  <c r="O685" i="2" l="1"/>
  <c r="P685" i="2" l="1"/>
  <c r="Q685" i="2" l="1"/>
  <c r="Z685" i="2" s="1"/>
  <c r="I685" i="2"/>
  <c r="S685" i="2" s="1"/>
  <c r="G686" i="6"/>
  <c r="H686" i="6" s="1"/>
  <c r="R685" i="2"/>
  <c r="AA685" i="2" l="1"/>
  <c r="T685" i="2"/>
  <c r="U685" i="2"/>
  <c r="J686" i="6"/>
  <c r="I686" i="6"/>
  <c r="V685" i="2" l="1"/>
  <c r="E686" i="2"/>
  <c r="G686" i="2" s="1"/>
  <c r="K686" i="6"/>
  <c r="W686" i="2" l="1"/>
  <c r="X686" i="2" s="1"/>
  <c r="H686" i="2"/>
  <c r="K686" i="2" s="1"/>
  <c r="L686" i="2" s="1"/>
  <c r="Y686" i="2" s="1"/>
  <c r="J686" i="2"/>
  <c r="M686" i="2" l="1"/>
  <c r="N686" i="2" s="1"/>
  <c r="O686" i="2"/>
  <c r="P686" i="2" l="1"/>
  <c r="R686" i="2"/>
  <c r="AA686" i="2" l="1"/>
  <c r="I686" i="2"/>
  <c r="S686" i="2" s="1"/>
  <c r="G687" i="6"/>
  <c r="H687" i="6" s="1"/>
  <c r="Q686" i="2"/>
  <c r="Z686" i="2" s="1"/>
  <c r="I687" i="6" l="1"/>
  <c r="J687" i="6"/>
  <c r="U686" i="2"/>
  <c r="T686" i="2"/>
  <c r="E687" i="2" l="1"/>
  <c r="G687" i="2" s="1"/>
  <c r="K687" i="6"/>
  <c r="V686" i="2"/>
  <c r="H687" i="2" l="1"/>
  <c r="K687" i="2" s="1"/>
  <c r="L687" i="2" s="1"/>
  <c r="Y687" i="2" s="1"/>
  <c r="W687" i="2"/>
  <c r="X687" i="2" s="1"/>
  <c r="J687" i="2"/>
  <c r="M687" i="2" l="1"/>
  <c r="N687" i="2" s="1"/>
  <c r="O687" i="2" l="1"/>
  <c r="P687" i="2" l="1"/>
  <c r="R687" i="2"/>
  <c r="AA687" i="2" l="1"/>
  <c r="G688" i="6"/>
  <c r="H688" i="6" s="1"/>
  <c r="Q687" i="2"/>
  <c r="Z687" i="2" s="1"/>
  <c r="I687" i="2"/>
  <c r="S687" i="2" s="1"/>
  <c r="T687" i="2" l="1"/>
  <c r="U687" i="2"/>
  <c r="J688" i="6"/>
  <c r="I688" i="6"/>
  <c r="V687" i="2" l="1"/>
  <c r="K688" i="6"/>
  <c r="E688" i="2"/>
  <c r="G688" i="2" s="1"/>
  <c r="H688" i="2" l="1"/>
  <c r="K688" i="2" s="1"/>
  <c r="L688" i="2" s="1"/>
  <c r="Y688" i="2" s="1"/>
  <c r="W688" i="2"/>
  <c r="X688" i="2" s="1"/>
  <c r="J688" i="2"/>
  <c r="M688" i="2" l="1"/>
  <c r="N688" i="2" s="1"/>
  <c r="O688" i="2"/>
  <c r="P688" i="2" l="1"/>
  <c r="R688" i="2"/>
  <c r="AA688" i="2" l="1"/>
  <c r="G689" i="6"/>
  <c r="H689" i="6" s="1"/>
  <c r="I688" i="2"/>
  <c r="S688" i="2" s="1"/>
  <c r="Q688" i="2"/>
  <c r="Z688" i="2" s="1"/>
  <c r="I689" i="6" l="1"/>
  <c r="J689" i="6"/>
  <c r="U688" i="2"/>
  <c r="T688" i="2"/>
  <c r="E689" i="2" l="1"/>
  <c r="G689" i="2" s="1"/>
  <c r="V688" i="2"/>
  <c r="K689" i="6"/>
  <c r="W689" i="2" l="1"/>
  <c r="X689" i="2" s="1"/>
  <c r="H689" i="2"/>
  <c r="K689" i="2" s="1"/>
  <c r="L689" i="2" s="1"/>
  <c r="Y689" i="2" s="1"/>
  <c r="J689" i="2"/>
  <c r="M689" i="2" l="1"/>
  <c r="N689" i="2" s="1"/>
  <c r="O689" i="2" l="1"/>
  <c r="P689" i="2" l="1"/>
  <c r="Q689" i="2" l="1"/>
  <c r="Z689" i="2" s="1"/>
  <c r="G690" i="6"/>
  <c r="H690" i="6" s="1"/>
  <c r="I689" i="2"/>
  <c r="S689" i="2" s="1"/>
  <c r="R689" i="2"/>
  <c r="J690" i="6" l="1"/>
  <c r="I690" i="6"/>
  <c r="AA689" i="2"/>
  <c r="T689" i="2"/>
  <c r="U689" i="2"/>
  <c r="E690" i="2" l="1"/>
  <c r="G690" i="2" s="1"/>
  <c r="V689" i="2"/>
  <c r="K690" i="6"/>
  <c r="W690" i="2" l="1"/>
  <c r="X690" i="2" s="1"/>
  <c r="H690" i="2"/>
  <c r="K690" i="2" s="1"/>
  <c r="L690" i="2" s="1"/>
  <c r="Y690" i="2" s="1"/>
  <c r="J690" i="2"/>
  <c r="M690" i="2" l="1"/>
  <c r="N690" i="2" s="1"/>
  <c r="O690" i="2" l="1"/>
  <c r="P690" i="2" l="1"/>
  <c r="R690" i="2"/>
  <c r="AA690" i="2" l="1"/>
  <c r="I690" i="2"/>
  <c r="S690" i="2" s="1"/>
  <c r="G691" i="6"/>
  <c r="H691" i="6" s="1"/>
  <c r="Q690" i="2"/>
  <c r="Z690" i="2" s="1"/>
  <c r="I691" i="6" l="1"/>
  <c r="J691" i="6"/>
  <c r="T690" i="2"/>
  <c r="U690" i="2"/>
  <c r="E691" i="2" l="1"/>
  <c r="G691" i="2" s="1"/>
  <c r="V690" i="2"/>
  <c r="K691" i="6"/>
  <c r="H691" i="2" l="1"/>
  <c r="K691" i="2" s="1"/>
  <c r="L691" i="2" s="1"/>
  <c r="Y691" i="2" s="1"/>
  <c r="W691" i="2"/>
  <c r="X691" i="2" s="1"/>
  <c r="J691" i="2"/>
  <c r="M691" i="2" l="1"/>
  <c r="N691" i="2" s="1"/>
  <c r="O691" i="2" l="1"/>
  <c r="P691" i="2" l="1"/>
  <c r="G692" i="6" l="1"/>
  <c r="H692" i="6" s="1"/>
  <c r="Q691" i="2"/>
  <c r="Z691" i="2" s="1"/>
  <c r="I691" i="2"/>
  <c r="S691" i="2" s="1"/>
  <c r="R691" i="2"/>
  <c r="AA691" i="2" l="1"/>
  <c r="T691" i="2"/>
  <c r="U691" i="2"/>
  <c r="I692" i="6"/>
  <c r="J692" i="6"/>
  <c r="V691" i="2" l="1"/>
  <c r="K692" i="6"/>
  <c r="E692" i="2"/>
  <c r="G692" i="2" s="1"/>
  <c r="H692" i="2" l="1"/>
  <c r="K692" i="2" s="1"/>
  <c r="L692" i="2" s="1"/>
  <c r="Y692" i="2" s="1"/>
  <c r="W692" i="2"/>
  <c r="X692" i="2" s="1"/>
  <c r="J692" i="2"/>
  <c r="M692" i="2" l="1"/>
  <c r="N692" i="2" s="1"/>
  <c r="O692" i="2"/>
  <c r="P692" i="2" l="1"/>
  <c r="R692" i="2"/>
  <c r="AA692" i="2" l="1"/>
  <c r="I692" i="2"/>
  <c r="S692" i="2" s="1"/>
  <c r="G693" i="6"/>
  <c r="H693" i="6" s="1"/>
  <c r="Q692" i="2"/>
  <c r="Z692" i="2" s="1"/>
  <c r="J693" i="6" l="1"/>
  <c r="I693" i="6"/>
  <c r="U692" i="2"/>
  <c r="T692" i="2"/>
  <c r="E693" i="2" l="1"/>
  <c r="G693" i="2" s="1"/>
  <c r="V692" i="2"/>
  <c r="K693" i="6"/>
  <c r="H693" i="2" l="1"/>
  <c r="K693" i="2" s="1"/>
  <c r="L693" i="2" s="1"/>
  <c r="Y693" i="2" s="1"/>
  <c r="W693" i="2"/>
  <c r="X693" i="2" s="1"/>
  <c r="J693" i="2"/>
  <c r="M693" i="2" l="1"/>
  <c r="N693" i="2" s="1"/>
  <c r="O693" i="2" l="1"/>
  <c r="P693" i="2" l="1"/>
  <c r="R693" i="2"/>
  <c r="AA693" i="2" l="1"/>
  <c r="G694" i="6"/>
  <c r="H694" i="6" s="1"/>
  <c r="Q693" i="2"/>
  <c r="Z693" i="2" s="1"/>
  <c r="I693" i="2"/>
  <c r="S693" i="2" s="1"/>
  <c r="T693" i="2" l="1"/>
  <c r="U693" i="2"/>
  <c r="I694" i="6"/>
  <c r="J694" i="6"/>
  <c r="K694" i="6" l="1"/>
  <c r="V693" i="2"/>
  <c r="E694" i="2"/>
  <c r="G694" i="2" s="1"/>
  <c r="H694" i="2" l="1"/>
  <c r="K694" i="2" s="1"/>
  <c r="L694" i="2" s="1"/>
  <c r="Y694" i="2" s="1"/>
  <c r="W694" i="2"/>
  <c r="X694" i="2" s="1"/>
  <c r="J694" i="2"/>
  <c r="M694" i="2" l="1"/>
  <c r="N694" i="2" s="1"/>
  <c r="O694" i="2"/>
  <c r="P694" i="2" l="1"/>
  <c r="R694" i="2" s="1"/>
  <c r="AA694" i="2" l="1"/>
  <c r="I694" i="2"/>
  <c r="S694" i="2" s="1"/>
  <c r="Q694" i="2"/>
  <c r="Z694" i="2" s="1"/>
  <c r="G695" i="6"/>
  <c r="H695" i="6" s="1"/>
  <c r="I695" i="6" l="1"/>
  <c r="J695" i="6"/>
  <c r="U694" i="2"/>
  <c r="T694" i="2"/>
  <c r="E695" i="2" l="1"/>
  <c r="G695" i="2" s="1"/>
  <c r="V694" i="2"/>
  <c r="K695" i="6"/>
  <c r="H695" i="2" l="1"/>
  <c r="K695" i="2" s="1"/>
  <c r="L695" i="2" s="1"/>
  <c r="Y695" i="2" s="1"/>
  <c r="W695" i="2"/>
  <c r="X695" i="2" s="1"/>
  <c r="J695" i="2"/>
  <c r="M695" i="2" l="1"/>
  <c r="N695" i="2" s="1"/>
  <c r="O695" i="2"/>
  <c r="P695" i="2" l="1"/>
  <c r="R695" i="2" s="1"/>
  <c r="AA695" i="2" l="1"/>
  <c r="G696" i="6"/>
  <c r="H696" i="6" s="1"/>
  <c r="Q695" i="2"/>
  <c r="Z695" i="2" s="1"/>
  <c r="I695" i="2"/>
  <c r="S695" i="2" s="1"/>
  <c r="T695" i="2" l="1"/>
  <c r="U695" i="2"/>
  <c r="J696" i="6"/>
  <c r="I696" i="6"/>
  <c r="V695" i="2" l="1"/>
  <c r="K696" i="6"/>
  <c r="E696" i="2"/>
  <c r="G696" i="2" s="1"/>
  <c r="W696" i="2" l="1"/>
  <c r="X696" i="2" s="1"/>
  <c r="H696" i="2"/>
  <c r="K696" i="2" s="1"/>
  <c r="L696" i="2" s="1"/>
  <c r="Y696" i="2" s="1"/>
  <c r="J696" i="2"/>
  <c r="M696" i="2" l="1"/>
  <c r="N696" i="2" s="1"/>
  <c r="O696" i="2" l="1"/>
  <c r="P696" i="2" l="1"/>
  <c r="R696" i="2" s="1"/>
  <c r="AA696" i="2" l="1"/>
  <c r="I696" i="2"/>
  <c r="S696" i="2" s="1"/>
  <c r="G697" i="6"/>
  <c r="H697" i="6" s="1"/>
  <c r="Q696" i="2"/>
  <c r="Z696" i="2" s="1"/>
  <c r="U696" i="2" l="1"/>
  <c r="T696" i="2"/>
  <c r="I697" i="6"/>
  <c r="J697" i="6"/>
  <c r="K697" i="6" l="1"/>
  <c r="E697" i="2"/>
  <c r="G697" i="2" s="1"/>
  <c r="V696" i="2"/>
  <c r="W697" i="2" l="1"/>
  <c r="X697" i="2" s="1"/>
  <c r="H697" i="2"/>
  <c r="K697" i="2" s="1"/>
  <c r="L697" i="2" s="1"/>
  <c r="Y697" i="2" s="1"/>
  <c r="J697" i="2"/>
  <c r="M697" i="2" l="1"/>
  <c r="N697" i="2" s="1"/>
  <c r="O697" i="2" l="1"/>
  <c r="P697" i="2" l="1"/>
  <c r="I697" i="2" l="1"/>
  <c r="S697" i="2" s="1"/>
  <c r="G698" i="6"/>
  <c r="H698" i="6" s="1"/>
  <c r="Q697" i="2"/>
  <c r="Z697" i="2" s="1"/>
  <c r="R697" i="2"/>
  <c r="J698" i="6" l="1"/>
  <c r="I698" i="6"/>
  <c r="AA697" i="2"/>
  <c r="T697" i="2"/>
  <c r="U697" i="2"/>
  <c r="V697" i="2" l="1"/>
  <c r="E698" i="2"/>
  <c r="G698" i="2" s="1"/>
  <c r="K698" i="6"/>
  <c r="H698" i="2" l="1"/>
  <c r="K698" i="2" s="1"/>
  <c r="L698" i="2" s="1"/>
  <c r="Y698" i="2" s="1"/>
  <c r="W698" i="2"/>
  <c r="X698" i="2" s="1"/>
  <c r="J698" i="2"/>
  <c r="M698" i="2" l="1"/>
  <c r="N698" i="2" s="1"/>
  <c r="O698" i="2" l="1"/>
  <c r="P698" i="2" l="1"/>
  <c r="I698" i="2" l="1"/>
  <c r="S698" i="2" s="1"/>
  <c r="G699" i="6"/>
  <c r="H699" i="6" s="1"/>
  <c r="Q698" i="2"/>
  <c r="Z698" i="2" s="1"/>
  <c r="R698" i="2"/>
  <c r="I699" i="6" l="1"/>
  <c r="J699" i="6"/>
  <c r="AA698" i="2"/>
  <c r="U698" i="2"/>
  <c r="T698" i="2"/>
  <c r="E699" i="2" l="1"/>
  <c r="G699" i="2" s="1"/>
  <c r="V698" i="2"/>
  <c r="K699" i="6"/>
  <c r="H699" i="2" l="1"/>
  <c r="K699" i="2" s="1"/>
  <c r="L699" i="2" s="1"/>
  <c r="Y699" i="2" s="1"/>
  <c r="W699" i="2"/>
  <c r="X699" i="2" s="1"/>
  <c r="J699" i="2"/>
  <c r="M699" i="2" l="1"/>
  <c r="N699" i="2" s="1"/>
  <c r="O699" i="2"/>
  <c r="P699" i="2" l="1"/>
  <c r="R699" i="2"/>
  <c r="AA699" i="2" l="1"/>
  <c r="G700" i="6"/>
  <c r="H700" i="6" s="1"/>
  <c r="Q699" i="2"/>
  <c r="Z699" i="2" s="1"/>
  <c r="I699" i="2"/>
  <c r="S699" i="2" s="1"/>
  <c r="T699" i="2" l="1"/>
  <c r="U699" i="2"/>
  <c r="J700" i="6"/>
  <c r="I700" i="6"/>
  <c r="V699" i="2" l="1"/>
  <c r="K700" i="6"/>
  <c r="E700" i="2"/>
  <c r="G700" i="2" s="1"/>
  <c r="W700" i="2" l="1"/>
  <c r="X700" i="2" s="1"/>
  <c r="H700" i="2"/>
  <c r="K700" i="2" s="1"/>
  <c r="L700" i="2" s="1"/>
  <c r="Y700" i="2" s="1"/>
  <c r="J700" i="2"/>
  <c r="M700" i="2" l="1"/>
  <c r="N700" i="2" s="1"/>
  <c r="O700" i="2" l="1"/>
  <c r="P700" i="2" l="1"/>
  <c r="I700" i="2" l="1"/>
  <c r="S700" i="2" s="1"/>
  <c r="G701" i="6"/>
  <c r="H701" i="6" s="1"/>
  <c r="Q700" i="2"/>
  <c r="Z700" i="2" s="1"/>
  <c r="R700" i="2"/>
  <c r="I701" i="6" l="1"/>
  <c r="J701" i="6"/>
  <c r="AA700" i="2"/>
  <c r="U700" i="2"/>
  <c r="T700" i="2"/>
  <c r="E701" i="2" l="1"/>
  <c r="G701" i="2" s="1"/>
  <c r="V700" i="2"/>
  <c r="K701" i="6"/>
  <c r="H701" i="2" l="1"/>
  <c r="K701" i="2" s="1"/>
  <c r="L701" i="2" s="1"/>
  <c r="Y701" i="2" s="1"/>
  <c r="W701" i="2"/>
  <c r="X701" i="2" s="1"/>
  <c r="J701" i="2"/>
  <c r="M701" i="2" l="1"/>
  <c r="N701" i="2" s="1"/>
  <c r="O701" i="2"/>
  <c r="P701" i="2" l="1"/>
  <c r="G702" i="6" l="1"/>
  <c r="H702" i="6" s="1"/>
  <c r="Q701" i="2"/>
  <c r="Z701" i="2" s="1"/>
  <c r="I701" i="2"/>
  <c r="S701" i="2" s="1"/>
  <c r="R701" i="2"/>
  <c r="AA701" i="2" l="1"/>
  <c r="T701" i="2"/>
  <c r="U701" i="2"/>
  <c r="J702" i="6"/>
  <c r="I702" i="6"/>
  <c r="K702" i="6" l="1"/>
  <c r="V701" i="2"/>
  <c r="E702" i="2"/>
  <c r="G702" i="2" s="1"/>
  <c r="W702" i="2" l="1"/>
  <c r="X702" i="2" s="1"/>
  <c r="H702" i="2"/>
  <c r="K702" i="2" s="1"/>
  <c r="L702" i="2" s="1"/>
  <c r="Y702" i="2" s="1"/>
  <c r="J702" i="2"/>
  <c r="M702" i="2" l="1"/>
  <c r="N702" i="2" s="1"/>
  <c r="O702" i="2"/>
  <c r="P702" i="2" l="1"/>
  <c r="I702" i="2" l="1"/>
  <c r="S702" i="2" s="1"/>
  <c r="G703" i="6"/>
  <c r="H703" i="6" s="1"/>
  <c r="Q702" i="2"/>
  <c r="Z702" i="2" s="1"/>
  <c r="R702" i="2"/>
  <c r="AA702" i="2" l="1"/>
  <c r="I703" i="6"/>
  <c r="J703" i="6"/>
  <c r="T702" i="2"/>
  <c r="U702" i="2"/>
  <c r="K703" i="6" l="1"/>
  <c r="V702" i="2"/>
  <c r="E703" i="2"/>
  <c r="G703" i="2" s="1"/>
  <c r="W703" i="2" l="1"/>
  <c r="X703" i="2" s="1"/>
  <c r="H703" i="2"/>
  <c r="K703" i="2" s="1"/>
  <c r="L703" i="2" s="1"/>
  <c r="Y703" i="2" s="1"/>
  <c r="J703" i="2"/>
  <c r="M703" i="2" l="1"/>
  <c r="N703" i="2" s="1"/>
  <c r="O703" i="2" l="1"/>
  <c r="P703" i="2" l="1"/>
  <c r="R703" i="2"/>
  <c r="AA703" i="2" l="1"/>
  <c r="I703" i="2"/>
  <c r="S703" i="2" s="1"/>
  <c r="G704" i="6"/>
  <c r="H704" i="6" s="1"/>
  <c r="Q703" i="2"/>
  <c r="Z703" i="2" s="1"/>
  <c r="U703" i="2" l="1"/>
  <c r="T703" i="2"/>
  <c r="I704" i="6"/>
  <c r="J704" i="6"/>
  <c r="V703" i="2" l="1"/>
  <c r="K704" i="6"/>
  <c r="E704" i="2"/>
  <c r="G704" i="2" s="1"/>
  <c r="W704" i="2" l="1"/>
  <c r="X704" i="2" s="1"/>
  <c r="H704" i="2"/>
  <c r="K704" i="2" s="1"/>
  <c r="L704" i="2" s="1"/>
  <c r="Y704" i="2" s="1"/>
  <c r="J704" i="2"/>
  <c r="M704" i="2" l="1"/>
  <c r="N704" i="2" s="1"/>
  <c r="O704" i="2"/>
  <c r="P704" i="2" l="1"/>
  <c r="R704" i="2"/>
  <c r="AA704" i="2" l="1"/>
  <c r="G705" i="6"/>
  <c r="H705" i="6" s="1"/>
  <c r="I704" i="2"/>
  <c r="S704" i="2" s="1"/>
  <c r="Q704" i="2"/>
  <c r="Z704" i="2" s="1"/>
  <c r="I705" i="6" l="1"/>
  <c r="J705" i="6"/>
  <c r="U704" i="2"/>
  <c r="T704" i="2"/>
  <c r="E705" i="2" l="1"/>
  <c r="G705" i="2" s="1"/>
  <c r="V704" i="2"/>
  <c r="K705" i="6"/>
  <c r="W705" i="2" l="1"/>
  <c r="X705" i="2" s="1"/>
  <c r="H705" i="2"/>
  <c r="K705" i="2" s="1"/>
  <c r="L705" i="2" s="1"/>
  <c r="Y705" i="2" s="1"/>
  <c r="J705" i="2"/>
  <c r="M705" i="2" l="1"/>
  <c r="N705" i="2" s="1"/>
  <c r="O705" i="2" l="1"/>
  <c r="P705" i="2" l="1"/>
  <c r="R705" i="2"/>
  <c r="AA705" i="2" l="1"/>
  <c r="G706" i="6"/>
  <c r="H706" i="6" s="1"/>
  <c r="Q705" i="2"/>
  <c r="Z705" i="2" s="1"/>
  <c r="I705" i="2"/>
  <c r="S705" i="2" s="1"/>
  <c r="T705" i="2" l="1"/>
  <c r="U705" i="2"/>
  <c r="J706" i="6"/>
  <c r="I706" i="6"/>
  <c r="K706" i="6" l="1"/>
  <c r="V705" i="2"/>
  <c r="E706" i="2"/>
  <c r="G706" i="2" s="1"/>
  <c r="H706" i="2" l="1"/>
  <c r="K706" i="2" s="1"/>
  <c r="L706" i="2" s="1"/>
  <c r="Y706" i="2" s="1"/>
  <c r="W706" i="2"/>
  <c r="X706" i="2" s="1"/>
  <c r="J706" i="2"/>
  <c r="M706" i="2" l="1"/>
  <c r="N706" i="2" s="1"/>
  <c r="O706" i="2" l="1"/>
  <c r="P706" i="2" l="1"/>
  <c r="I706" i="2" l="1"/>
  <c r="S706" i="2" s="1"/>
  <c r="G707" i="6"/>
  <c r="H707" i="6" s="1"/>
  <c r="Q706" i="2"/>
  <c r="Z706" i="2" s="1"/>
  <c r="R706" i="2"/>
  <c r="J707" i="6" l="1"/>
  <c r="I707" i="6"/>
  <c r="AA706" i="2"/>
  <c r="T706" i="2"/>
  <c r="U706" i="2"/>
  <c r="E707" i="2" l="1"/>
  <c r="G707" i="2" s="1"/>
  <c r="V706" i="2"/>
  <c r="K707" i="6"/>
  <c r="W707" i="2" l="1"/>
  <c r="X707" i="2" s="1"/>
  <c r="H707" i="2"/>
  <c r="K707" i="2" s="1"/>
  <c r="L707" i="2" s="1"/>
  <c r="Y707" i="2" s="1"/>
  <c r="J707" i="2"/>
  <c r="M707" i="2" l="1"/>
  <c r="N707" i="2" s="1"/>
  <c r="O707" i="2"/>
  <c r="P707" i="2" l="1"/>
  <c r="R707" i="2"/>
  <c r="AA707" i="2" l="1"/>
  <c r="G708" i="6"/>
  <c r="H708" i="6" s="1"/>
  <c r="I707" i="2"/>
  <c r="S707" i="2" s="1"/>
  <c r="Q707" i="2"/>
  <c r="Z707" i="2" s="1"/>
  <c r="T707" i="2" l="1"/>
  <c r="U707" i="2"/>
  <c r="I708" i="6"/>
  <c r="J708" i="6"/>
  <c r="K708" i="6" l="1"/>
  <c r="V707" i="2"/>
  <c r="E708" i="2"/>
  <c r="G708" i="2" s="1"/>
  <c r="H708" i="2" l="1"/>
  <c r="K708" i="2" s="1"/>
  <c r="L708" i="2" s="1"/>
  <c r="Y708" i="2" s="1"/>
  <c r="W708" i="2"/>
  <c r="X708" i="2" s="1"/>
  <c r="J708" i="2"/>
  <c r="M708" i="2" l="1"/>
  <c r="N708" i="2" s="1"/>
  <c r="O708" i="2"/>
  <c r="P708" i="2" l="1"/>
  <c r="R708" i="2"/>
  <c r="AA708" i="2" l="1"/>
  <c r="G709" i="6"/>
  <c r="H709" i="6" s="1"/>
  <c r="I708" i="2"/>
  <c r="S708" i="2" s="1"/>
  <c r="Q708" i="2"/>
  <c r="Z708" i="2" s="1"/>
  <c r="U708" i="2" l="1"/>
  <c r="T708" i="2"/>
  <c r="J709" i="6"/>
  <c r="I709" i="6"/>
  <c r="K709" i="6" l="1"/>
  <c r="V708" i="2"/>
  <c r="E709" i="2"/>
  <c r="G709" i="2" s="1"/>
  <c r="W709" i="2" l="1"/>
  <c r="X709" i="2" s="1"/>
  <c r="H709" i="2"/>
  <c r="K709" i="2" s="1"/>
  <c r="L709" i="2" s="1"/>
  <c r="Y709" i="2" s="1"/>
  <c r="J709" i="2"/>
  <c r="M709" i="2" l="1"/>
  <c r="N709" i="2" s="1"/>
  <c r="O709" i="2" l="1"/>
  <c r="P709" i="2" l="1"/>
  <c r="R709" i="2"/>
  <c r="AA709" i="2" l="1"/>
  <c r="I709" i="2"/>
  <c r="S709" i="2" s="1"/>
  <c r="G710" i="6"/>
  <c r="H710" i="6" s="1"/>
  <c r="Q709" i="2"/>
  <c r="Z709" i="2" s="1"/>
  <c r="T709" i="2" l="1"/>
  <c r="U709" i="2"/>
  <c r="J710" i="6"/>
  <c r="I710" i="6"/>
  <c r="K710" i="6" l="1"/>
  <c r="V709" i="2"/>
  <c r="E710" i="2"/>
  <c r="G710" i="2" s="1"/>
  <c r="H710" i="2" l="1"/>
  <c r="K710" i="2" s="1"/>
  <c r="L710" i="2" s="1"/>
  <c r="Y710" i="2" s="1"/>
  <c r="W710" i="2"/>
  <c r="X710" i="2" s="1"/>
  <c r="J710" i="2"/>
  <c r="M710" i="2" l="1"/>
  <c r="N710" i="2" s="1"/>
  <c r="O710" i="2"/>
  <c r="P710" i="2" l="1"/>
  <c r="R710" i="2"/>
  <c r="AA710" i="2" l="1"/>
  <c r="I710" i="2"/>
  <c r="S710" i="2" s="1"/>
  <c r="Q710" i="2"/>
  <c r="Z710" i="2" s="1"/>
  <c r="G711" i="6"/>
  <c r="H711" i="6" s="1"/>
  <c r="I711" i="6" l="1"/>
  <c r="J711" i="6"/>
  <c r="T710" i="2"/>
  <c r="U710" i="2"/>
  <c r="E711" i="2" l="1"/>
  <c r="G711" i="2" s="1"/>
  <c r="K711" i="6"/>
  <c r="V710" i="2"/>
  <c r="H711" i="2" l="1"/>
  <c r="K711" i="2" s="1"/>
  <c r="L711" i="2" s="1"/>
  <c r="Y711" i="2" s="1"/>
  <c r="W711" i="2"/>
  <c r="X711" i="2" s="1"/>
  <c r="J711" i="2"/>
  <c r="M711" i="2" l="1"/>
  <c r="N711" i="2" s="1"/>
  <c r="O711" i="2"/>
  <c r="P711" i="2" l="1"/>
  <c r="R711" i="2"/>
  <c r="AA711" i="2" l="1"/>
  <c r="Q711" i="2"/>
  <c r="Z711" i="2" s="1"/>
  <c r="G712" i="6"/>
  <c r="H712" i="6" s="1"/>
  <c r="I711" i="2"/>
  <c r="S711" i="2" s="1"/>
  <c r="T711" i="2" l="1"/>
  <c r="U711" i="2"/>
  <c r="J712" i="6"/>
  <c r="I712" i="6"/>
  <c r="K712" i="6" l="1"/>
  <c r="V711" i="2"/>
  <c r="E712" i="2"/>
  <c r="G712" i="2" s="1"/>
  <c r="H712" i="2" l="1"/>
  <c r="K712" i="2" s="1"/>
  <c r="L712" i="2" s="1"/>
  <c r="Y712" i="2" s="1"/>
  <c r="W712" i="2"/>
  <c r="X712" i="2" s="1"/>
  <c r="J712" i="2"/>
  <c r="M712" i="2" l="1"/>
  <c r="N712" i="2" s="1"/>
  <c r="O712" i="2" l="1"/>
  <c r="P712" i="2" l="1"/>
  <c r="R712" i="2" s="1"/>
  <c r="AA712" i="2" l="1"/>
  <c r="Q712" i="2"/>
  <c r="Z712" i="2" s="1"/>
  <c r="I712" i="2"/>
  <c r="S712" i="2" s="1"/>
  <c r="G713" i="6"/>
  <c r="H713" i="6" s="1"/>
  <c r="J713" i="6" l="1"/>
  <c r="I713" i="6"/>
  <c r="T712" i="2"/>
  <c r="U712" i="2"/>
  <c r="V712" i="2" l="1"/>
  <c r="E713" i="2"/>
  <c r="G713" i="2" s="1"/>
  <c r="K713" i="6"/>
  <c r="W713" i="2" l="1"/>
  <c r="X713" i="2" s="1"/>
  <c r="H713" i="2"/>
  <c r="K713" i="2" s="1"/>
  <c r="L713" i="2" s="1"/>
  <c r="Y713" i="2" s="1"/>
  <c r="J713" i="2"/>
  <c r="M713" i="2" l="1"/>
  <c r="N713" i="2" s="1"/>
  <c r="O713" i="2"/>
  <c r="P713" i="2" l="1"/>
  <c r="G714" i="6" l="1"/>
  <c r="H714" i="6" s="1"/>
  <c r="I713" i="2"/>
  <c r="S713" i="2" s="1"/>
  <c r="Q713" i="2"/>
  <c r="Z713" i="2" s="1"/>
  <c r="R713" i="2"/>
  <c r="AA713" i="2" l="1"/>
  <c r="U713" i="2"/>
  <c r="T713" i="2"/>
  <c r="J714" i="6"/>
  <c r="I714" i="6"/>
  <c r="K714" i="6" l="1"/>
  <c r="E714" i="2"/>
  <c r="G714" i="2" s="1"/>
  <c r="V713" i="2"/>
  <c r="H714" i="2" l="1"/>
  <c r="K714" i="2" s="1"/>
  <c r="L714" i="2" s="1"/>
  <c r="Y714" i="2" s="1"/>
  <c r="W714" i="2"/>
  <c r="X714" i="2" s="1"/>
  <c r="J714" i="2"/>
  <c r="M714" i="2" l="1"/>
  <c r="N714" i="2" s="1"/>
  <c r="O714" i="2"/>
  <c r="P714" i="2" l="1"/>
  <c r="G715" i="6" l="1"/>
  <c r="H715" i="6" s="1"/>
  <c r="I714" i="2"/>
  <c r="S714" i="2" s="1"/>
  <c r="Q714" i="2"/>
  <c r="Z714" i="2" s="1"/>
  <c r="R714" i="2"/>
  <c r="AA714" i="2" l="1"/>
  <c r="U714" i="2"/>
  <c r="T714" i="2"/>
  <c r="I715" i="6"/>
  <c r="J715" i="6"/>
  <c r="K715" i="6" l="1"/>
  <c r="E715" i="2"/>
  <c r="G715" i="2" s="1"/>
  <c r="V714" i="2"/>
  <c r="W715" i="2" l="1"/>
  <c r="X715" i="2" s="1"/>
  <c r="H715" i="2"/>
  <c r="K715" i="2" s="1"/>
  <c r="L715" i="2" s="1"/>
  <c r="Y715" i="2" s="1"/>
  <c r="J715" i="2"/>
  <c r="M715" i="2" l="1"/>
  <c r="N715" i="2" s="1"/>
  <c r="O715" i="2" l="1"/>
  <c r="P715" i="2" l="1"/>
  <c r="R715" i="2"/>
  <c r="AA715" i="2" l="1"/>
  <c r="I715" i="2"/>
  <c r="S715" i="2" s="1"/>
  <c r="Q715" i="2"/>
  <c r="Z715" i="2" s="1"/>
  <c r="G716" i="6"/>
  <c r="H716" i="6" s="1"/>
  <c r="J716" i="6" l="1"/>
  <c r="I716" i="6"/>
  <c r="T715" i="2"/>
  <c r="U715" i="2"/>
  <c r="E716" i="2" l="1"/>
  <c r="G716" i="2" s="1"/>
  <c r="K716" i="6"/>
  <c r="V715" i="2"/>
  <c r="H716" i="2" l="1"/>
  <c r="K716" i="2" s="1"/>
  <c r="L716" i="2" s="1"/>
  <c r="Y716" i="2" s="1"/>
  <c r="W716" i="2"/>
  <c r="X716" i="2" s="1"/>
  <c r="J716" i="2"/>
  <c r="M716" i="2" l="1"/>
  <c r="N716" i="2" s="1"/>
  <c r="O716" i="2"/>
  <c r="P716" i="2" l="1"/>
  <c r="I716" i="2" l="1"/>
  <c r="S716" i="2" s="1"/>
  <c r="Q716" i="2"/>
  <c r="Z716" i="2" s="1"/>
  <c r="G717" i="6"/>
  <c r="H717" i="6" s="1"/>
  <c r="R716" i="2"/>
  <c r="J717" i="6" l="1"/>
  <c r="I717" i="6"/>
  <c r="AA716" i="2"/>
  <c r="T716" i="2"/>
  <c r="U716" i="2"/>
  <c r="V716" i="2" l="1"/>
  <c r="E717" i="2"/>
  <c r="G717" i="2" s="1"/>
  <c r="K717" i="6"/>
  <c r="H717" i="2" l="1"/>
  <c r="K717" i="2" s="1"/>
  <c r="L717" i="2" s="1"/>
  <c r="Y717" i="2" s="1"/>
  <c r="W717" i="2"/>
  <c r="X717" i="2" s="1"/>
  <c r="J717" i="2"/>
  <c r="M717" i="2" l="1"/>
  <c r="N717" i="2" s="1"/>
  <c r="O717" i="2" l="1"/>
  <c r="P717" i="2" l="1"/>
  <c r="Q717" i="2" l="1"/>
  <c r="Z717" i="2" s="1"/>
  <c r="G718" i="6"/>
  <c r="H718" i="6" s="1"/>
  <c r="I717" i="2"/>
  <c r="S717" i="2" s="1"/>
  <c r="R717" i="2"/>
  <c r="I718" i="6" l="1"/>
  <c r="J718" i="6"/>
  <c r="AA717" i="2"/>
  <c r="U717" i="2"/>
  <c r="T717" i="2"/>
  <c r="V717" i="2" l="1"/>
  <c r="E718" i="2"/>
  <c r="G718" i="2" s="1"/>
  <c r="K718" i="6"/>
  <c r="H718" i="2" l="1"/>
  <c r="K718" i="2" s="1"/>
  <c r="L718" i="2" s="1"/>
  <c r="Y718" i="2" s="1"/>
  <c r="W718" i="2"/>
  <c r="X718" i="2" s="1"/>
  <c r="J718" i="2"/>
  <c r="M718" i="2" l="1"/>
  <c r="N718" i="2" s="1"/>
  <c r="O718" i="2"/>
  <c r="P718" i="2" l="1"/>
  <c r="R718" i="2"/>
  <c r="AA718" i="2" l="1"/>
  <c r="I718" i="2"/>
  <c r="S718" i="2" s="1"/>
  <c r="G719" i="6"/>
  <c r="H719" i="6" s="1"/>
  <c r="Q718" i="2"/>
  <c r="Z718" i="2" s="1"/>
  <c r="I719" i="6" l="1"/>
  <c r="J719" i="6"/>
  <c r="U718" i="2"/>
  <c r="T718" i="2"/>
  <c r="E719" i="2" l="1"/>
  <c r="G719" i="2" s="1"/>
  <c r="K719" i="6"/>
  <c r="V718" i="2"/>
  <c r="H719" i="2" l="1"/>
  <c r="K719" i="2" s="1"/>
  <c r="L719" i="2" s="1"/>
  <c r="Y719" i="2" s="1"/>
  <c r="W719" i="2"/>
  <c r="X719" i="2" s="1"/>
  <c r="J719" i="2"/>
  <c r="M719" i="2" l="1"/>
  <c r="N719" i="2" s="1"/>
  <c r="O719" i="2"/>
  <c r="P719" i="2" l="1"/>
  <c r="Q719" i="2" l="1"/>
  <c r="Z719" i="2" s="1"/>
  <c r="I719" i="2"/>
  <c r="S719" i="2" s="1"/>
  <c r="G720" i="6"/>
  <c r="H720" i="6" s="1"/>
  <c r="R719" i="2"/>
  <c r="AA719" i="2" l="1"/>
  <c r="U719" i="2"/>
  <c r="T719" i="2"/>
  <c r="J720" i="6"/>
  <c r="I720" i="6"/>
  <c r="K720" i="6" l="1"/>
  <c r="E720" i="2"/>
  <c r="G720" i="2" s="1"/>
  <c r="V719" i="2"/>
  <c r="H720" i="2" l="1"/>
  <c r="K720" i="2" s="1"/>
  <c r="L720" i="2" s="1"/>
  <c r="Y720" i="2" s="1"/>
  <c r="W720" i="2"/>
  <c r="X720" i="2" s="1"/>
  <c r="J720" i="2"/>
  <c r="M720" i="2" l="1"/>
  <c r="N720" i="2" s="1"/>
  <c r="O720" i="2"/>
  <c r="P720" i="2" l="1"/>
  <c r="R720" i="2"/>
  <c r="AA720" i="2" l="1"/>
  <c r="I720" i="2"/>
  <c r="S720" i="2" s="1"/>
  <c r="Q720" i="2"/>
  <c r="Z720" i="2" s="1"/>
  <c r="G721" i="6"/>
  <c r="H721" i="6" s="1"/>
  <c r="I721" i="6" l="1"/>
  <c r="J721" i="6"/>
  <c r="T720" i="2"/>
  <c r="U720" i="2"/>
  <c r="E721" i="2" l="1"/>
  <c r="G721" i="2" s="1"/>
  <c r="V720" i="2"/>
  <c r="K721" i="6"/>
  <c r="H721" i="2" l="1"/>
  <c r="K721" i="2" s="1"/>
  <c r="L721" i="2" s="1"/>
  <c r="Y721" i="2" s="1"/>
  <c r="W721" i="2"/>
  <c r="X721" i="2" s="1"/>
  <c r="J721" i="2"/>
  <c r="M721" i="2" l="1"/>
  <c r="N721" i="2" s="1"/>
  <c r="O721" i="2" l="1"/>
  <c r="P721" i="2" l="1"/>
  <c r="R721" i="2"/>
  <c r="AA721" i="2" l="1"/>
  <c r="G722" i="6"/>
  <c r="H722" i="6" s="1"/>
  <c r="Q721" i="2"/>
  <c r="Z721" i="2" s="1"/>
  <c r="I721" i="2"/>
  <c r="S721" i="2" s="1"/>
  <c r="T721" i="2" l="1"/>
  <c r="U721" i="2"/>
  <c r="I722" i="6"/>
  <c r="J722" i="6"/>
  <c r="K722" i="6" l="1"/>
  <c r="V721" i="2"/>
  <c r="E722" i="2"/>
  <c r="G722" i="2" s="1"/>
  <c r="H722" i="2" l="1"/>
  <c r="K722" i="2" s="1"/>
  <c r="L722" i="2" s="1"/>
  <c r="Y722" i="2" s="1"/>
  <c r="W722" i="2"/>
  <c r="X722" i="2" s="1"/>
  <c r="J722" i="2"/>
  <c r="M722" i="2" l="1"/>
  <c r="N722" i="2" s="1"/>
  <c r="O722" i="2"/>
  <c r="P722" i="2" l="1"/>
  <c r="R722" i="2"/>
  <c r="AA722" i="2" l="1"/>
  <c r="Q722" i="2"/>
  <c r="Z722" i="2" s="1"/>
  <c r="G723" i="6"/>
  <c r="H723" i="6" s="1"/>
  <c r="I722" i="2"/>
  <c r="S722" i="2" s="1"/>
  <c r="T722" i="2" l="1"/>
  <c r="U722" i="2"/>
  <c r="J723" i="6"/>
  <c r="I723" i="6"/>
  <c r="K723" i="6" l="1"/>
  <c r="V722" i="2"/>
  <c r="E723" i="2"/>
  <c r="G723" i="2" s="1"/>
  <c r="W723" i="2" l="1"/>
  <c r="X723" i="2" s="1"/>
  <c r="H723" i="2"/>
  <c r="K723" i="2" s="1"/>
  <c r="L723" i="2" s="1"/>
  <c r="Y723" i="2" s="1"/>
  <c r="J723" i="2"/>
  <c r="M723" i="2" l="1"/>
  <c r="N723" i="2" s="1"/>
  <c r="O723" i="2" l="1"/>
  <c r="P723" i="2" l="1"/>
  <c r="R723" i="2"/>
  <c r="AA723" i="2" l="1"/>
  <c r="G724" i="6"/>
  <c r="H724" i="6" s="1"/>
  <c r="I723" i="2"/>
  <c r="S723" i="2" s="1"/>
  <c r="Q723" i="2"/>
  <c r="Z723" i="2" s="1"/>
  <c r="U723" i="2" l="1"/>
  <c r="T723" i="2"/>
  <c r="I724" i="6"/>
  <c r="J724" i="6"/>
  <c r="K724" i="6" l="1"/>
  <c r="E724" i="2"/>
  <c r="G724" i="2" s="1"/>
  <c r="V723" i="2"/>
  <c r="W724" i="2" l="1"/>
  <c r="X724" i="2" s="1"/>
  <c r="H724" i="2"/>
  <c r="K724" i="2" s="1"/>
  <c r="L724" i="2" s="1"/>
  <c r="Y724" i="2" s="1"/>
  <c r="J724" i="2"/>
  <c r="M724" i="2" l="1"/>
  <c r="N724" i="2" s="1"/>
  <c r="O724" i="2" l="1"/>
  <c r="P724" i="2" l="1"/>
  <c r="R724" i="2"/>
  <c r="AA724" i="2" l="1"/>
  <c r="I724" i="2"/>
  <c r="S724" i="2" s="1"/>
  <c r="Q724" i="2"/>
  <c r="Z724" i="2" s="1"/>
  <c r="G725" i="6"/>
  <c r="H725" i="6" s="1"/>
  <c r="J725" i="6" l="1"/>
  <c r="I725" i="6"/>
  <c r="T724" i="2"/>
  <c r="U724" i="2"/>
  <c r="E725" i="2" l="1"/>
  <c r="G725" i="2" s="1"/>
  <c r="V724" i="2"/>
  <c r="K725" i="6"/>
  <c r="H725" i="2" l="1"/>
  <c r="K725" i="2" s="1"/>
  <c r="L725" i="2" s="1"/>
  <c r="Y725" i="2" s="1"/>
  <c r="W725" i="2"/>
  <c r="X725" i="2" s="1"/>
  <c r="J725" i="2"/>
  <c r="M725" i="2" l="1"/>
  <c r="N725" i="2" s="1"/>
  <c r="O725" i="2"/>
  <c r="P725" i="2" l="1"/>
  <c r="I725" i="2" l="1"/>
  <c r="S725" i="2" s="1"/>
  <c r="Q725" i="2"/>
  <c r="Z725" i="2" s="1"/>
  <c r="G726" i="6"/>
  <c r="H726" i="6" s="1"/>
  <c r="R725" i="2"/>
  <c r="AA725" i="2" l="1"/>
  <c r="I726" i="6"/>
  <c r="J726" i="6"/>
  <c r="U725" i="2"/>
  <c r="T725" i="2"/>
  <c r="V725" i="2" l="1"/>
  <c r="K726" i="6"/>
  <c r="E726" i="2"/>
  <c r="G726" i="2" s="1"/>
  <c r="H726" i="2" l="1"/>
  <c r="K726" i="2" s="1"/>
  <c r="L726" i="2" s="1"/>
  <c r="Y726" i="2" s="1"/>
  <c r="W726" i="2"/>
  <c r="X726" i="2" s="1"/>
  <c r="J726" i="2"/>
  <c r="M726" i="2" l="1"/>
  <c r="N726" i="2" s="1"/>
  <c r="O726" i="2" l="1"/>
  <c r="P726" i="2" l="1"/>
  <c r="R726" i="2"/>
  <c r="AA726" i="2" l="1"/>
  <c r="G727" i="6"/>
  <c r="H727" i="6" s="1"/>
  <c r="I726" i="2"/>
  <c r="S726" i="2" s="1"/>
  <c r="Q726" i="2"/>
  <c r="Z726" i="2" s="1"/>
  <c r="T726" i="2" l="1"/>
  <c r="U726" i="2"/>
  <c r="J727" i="6"/>
  <c r="I727" i="6"/>
  <c r="K727" i="6" l="1"/>
  <c r="E727" i="2"/>
  <c r="G727" i="2" s="1"/>
  <c r="V726" i="2"/>
  <c r="H727" i="2" l="1"/>
  <c r="K727" i="2" s="1"/>
  <c r="L727" i="2" s="1"/>
  <c r="Y727" i="2" s="1"/>
  <c r="W727" i="2"/>
  <c r="X727" i="2" s="1"/>
  <c r="J727" i="2"/>
  <c r="M727" i="2" l="1"/>
  <c r="N727" i="2" s="1"/>
  <c r="O727" i="2"/>
  <c r="P727" i="2" l="1"/>
  <c r="R727" i="2"/>
  <c r="AA727" i="2" l="1"/>
  <c r="I727" i="2"/>
  <c r="S727" i="2" s="1"/>
  <c r="Q727" i="2"/>
  <c r="Z727" i="2" s="1"/>
  <c r="G728" i="6"/>
  <c r="H728" i="6" s="1"/>
  <c r="I728" i="6" l="1"/>
  <c r="J728" i="6"/>
  <c r="T727" i="2"/>
  <c r="U727" i="2"/>
  <c r="E728" i="2" l="1"/>
  <c r="G728" i="2" s="1"/>
  <c r="V727" i="2"/>
  <c r="K728" i="6"/>
  <c r="H728" i="2" l="1"/>
  <c r="K728" i="2" s="1"/>
  <c r="L728" i="2" s="1"/>
  <c r="Y728" i="2" s="1"/>
  <c r="W728" i="2"/>
  <c r="X728" i="2" s="1"/>
  <c r="J728" i="2"/>
  <c r="M728" i="2" l="1"/>
  <c r="N728" i="2" s="1"/>
  <c r="O728" i="2"/>
  <c r="P728" i="2" l="1"/>
  <c r="Q728" i="2" l="1"/>
  <c r="Z728" i="2" s="1"/>
  <c r="I728" i="2"/>
  <c r="S728" i="2" s="1"/>
  <c r="G729" i="6"/>
  <c r="H729" i="6" s="1"/>
  <c r="R728" i="2"/>
  <c r="AA728" i="2" l="1"/>
  <c r="U728" i="2"/>
  <c r="T728" i="2"/>
  <c r="I729" i="6"/>
  <c r="J729" i="6"/>
  <c r="K729" i="6" l="1"/>
  <c r="E729" i="2"/>
  <c r="G729" i="2" s="1"/>
  <c r="V728" i="2"/>
  <c r="H729" i="2" l="1"/>
  <c r="K729" i="2" s="1"/>
  <c r="L729" i="2" s="1"/>
  <c r="Y729" i="2" s="1"/>
  <c r="W729" i="2"/>
  <c r="X729" i="2" s="1"/>
  <c r="J729" i="2"/>
  <c r="M729" i="2" l="1"/>
  <c r="N729" i="2" s="1"/>
  <c r="O729" i="2"/>
  <c r="P729" i="2" l="1"/>
  <c r="R729" i="2"/>
  <c r="AA729" i="2" l="1"/>
  <c r="Q729" i="2"/>
  <c r="Z729" i="2" s="1"/>
  <c r="G730" i="6"/>
  <c r="H730" i="6" s="1"/>
  <c r="I729" i="2"/>
  <c r="S729" i="2" s="1"/>
  <c r="T729" i="2" l="1"/>
  <c r="U729" i="2"/>
  <c r="I730" i="6"/>
  <c r="J730" i="6"/>
  <c r="V729" i="2" l="1"/>
  <c r="K730" i="6"/>
  <c r="E730" i="2"/>
  <c r="G730" i="2" s="1"/>
  <c r="H730" i="2" l="1"/>
  <c r="K730" i="2" s="1"/>
  <c r="L730" i="2" s="1"/>
  <c r="Y730" i="2" s="1"/>
  <c r="W730" i="2"/>
  <c r="X730" i="2" s="1"/>
  <c r="J730" i="2"/>
  <c r="M730" i="2" l="1"/>
  <c r="N730" i="2" s="1"/>
  <c r="O730" i="2"/>
  <c r="P730" i="2" l="1"/>
  <c r="G731" i="6" l="1"/>
  <c r="H731" i="6" s="1"/>
  <c r="I730" i="2"/>
  <c r="S730" i="2" s="1"/>
  <c r="Q730" i="2"/>
  <c r="Z730" i="2" s="1"/>
  <c r="R730" i="2"/>
  <c r="U730" i="2" l="1"/>
  <c r="T730" i="2"/>
  <c r="AA730" i="2"/>
  <c r="I731" i="6"/>
  <c r="J731" i="6"/>
  <c r="V730" i="2" l="1"/>
  <c r="K731" i="6"/>
  <c r="E731" i="2"/>
  <c r="G731" i="2" s="1"/>
  <c r="H731" i="2" l="1"/>
  <c r="K731" i="2" s="1"/>
  <c r="L731" i="2" s="1"/>
  <c r="Y731" i="2" s="1"/>
  <c r="W731" i="2"/>
  <c r="X731" i="2" s="1"/>
  <c r="J731" i="2"/>
  <c r="M731" i="2" l="1"/>
  <c r="N731" i="2" s="1"/>
  <c r="O731" i="2"/>
  <c r="P731" i="2" l="1"/>
  <c r="I731" i="2" l="1"/>
  <c r="S731" i="2" s="1"/>
  <c r="Q731" i="2"/>
  <c r="Z731" i="2" s="1"/>
  <c r="G732" i="6"/>
  <c r="H732" i="6" s="1"/>
  <c r="R731" i="2"/>
  <c r="AA731" i="2" l="1"/>
  <c r="I732" i="6"/>
  <c r="J732" i="6"/>
  <c r="U731" i="2"/>
  <c r="T731" i="2"/>
  <c r="V731" i="2" l="1"/>
  <c r="E732" i="2"/>
  <c r="G732" i="2" s="1"/>
  <c r="K732" i="6"/>
  <c r="H732" i="2" l="1"/>
  <c r="K732" i="2" s="1"/>
  <c r="L732" i="2" s="1"/>
  <c r="Y732" i="2" s="1"/>
  <c r="W732" i="2"/>
  <c r="X732" i="2" s="1"/>
  <c r="J732" i="2"/>
  <c r="M732" i="2" l="1"/>
  <c r="N732" i="2" s="1"/>
  <c r="O732" i="2"/>
  <c r="P732" i="2" l="1"/>
  <c r="I732" i="2" l="1"/>
  <c r="S732" i="2" s="1"/>
  <c r="Q732" i="2"/>
  <c r="Z732" i="2" s="1"/>
  <c r="G733" i="6"/>
  <c r="H733" i="6" s="1"/>
  <c r="R732" i="2"/>
  <c r="AA732" i="2" l="1"/>
  <c r="I733" i="6"/>
  <c r="J733" i="6"/>
  <c r="U732" i="2"/>
  <c r="T732" i="2"/>
  <c r="V732" i="2" l="1"/>
  <c r="K733" i="6"/>
  <c r="E733" i="2"/>
  <c r="G733" i="2" s="1"/>
  <c r="H733" i="2" l="1"/>
  <c r="K733" i="2" s="1"/>
  <c r="L733" i="2" s="1"/>
  <c r="Y733" i="2" s="1"/>
  <c r="W733" i="2"/>
  <c r="X733" i="2" s="1"/>
  <c r="J733" i="2"/>
  <c r="M733" i="2" l="1"/>
  <c r="N733" i="2" s="1"/>
  <c r="O733" i="2" l="1"/>
  <c r="P733" i="2" l="1"/>
  <c r="R733" i="2"/>
  <c r="AA733" i="2" l="1"/>
  <c r="I733" i="2"/>
  <c r="S733" i="2" s="1"/>
  <c r="G734" i="6"/>
  <c r="H734" i="6" s="1"/>
  <c r="Q733" i="2"/>
  <c r="Z733" i="2" s="1"/>
  <c r="J734" i="6" l="1"/>
  <c r="I734" i="6"/>
  <c r="U733" i="2"/>
  <c r="T733" i="2"/>
  <c r="E734" i="2" l="1"/>
  <c r="G734" i="2" s="1"/>
  <c r="V733" i="2"/>
  <c r="K734" i="6"/>
  <c r="H734" i="2" l="1"/>
  <c r="K734" i="2" s="1"/>
  <c r="L734" i="2" s="1"/>
  <c r="Y734" i="2" s="1"/>
  <c r="W734" i="2"/>
  <c r="X734" i="2" s="1"/>
  <c r="J734" i="2"/>
  <c r="M734" i="2" l="1"/>
  <c r="N734" i="2" s="1"/>
  <c r="O734" i="2"/>
  <c r="P734" i="2" l="1"/>
  <c r="R734" i="2" s="1"/>
  <c r="AA734" i="2" l="1"/>
  <c r="I734" i="2"/>
  <c r="S734" i="2" s="1"/>
  <c r="Q734" i="2"/>
  <c r="Z734" i="2" s="1"/>
  <c r="G735" i="6"/>
  <c r="H735" i="6" s="1"/>
  <c r="I735" i="6" l="1"/>
  <c r="J735" i="6"/>
  <c r="T734" i="2"/>
  <c r="U734" i="2"/>
  <c r="E735" i="2" l="1"/>
  <c r="G735" i="2" s="1"/>
  <c r="K735" i="6"/>
  <c r="V734" i="2"/>
  <c r="H735" i="2" l="1"/>
  <c r="K735" i="2" s="1"/>
  <c r="L735" i="2" s="1"/>
  <c r="Y735" i="2" s="1"/>
  <c r="W735" i="2"/>
  <c r="X735" i="2" s="1"/>
  <c r="J735" i="2"/>
  <c r="M735" i="2" l="1"/>
  <c r="N735" i="2" s="1"/>
  <c r="O735" i="2" l="1"/>
  <c r="P735" i="2" l="1"/>
  <c r="R735" i="2"/>
  <c r="AA735" i="2" l="1"/>
  <c r="Q735" i="2"/>
  <c r="Z735" i="2" s="1"/>
  <c r="I735" i="2"/>
  <c r="S735" i="2" s="1"/>
  <c r="G736" i="6"/>
  <c r="H736" i="6" s="1"/>
  <c r="J736" i="6" l="1"/>
  <c r="I736" i="6"/>
  <c r="T735" i="2"/>
  <c r="U735" i="2"/>
  <c r="V735" i="2" l="1"/>
  <c r="E736" i="2"/>
  <c r="G736" i="2" s="1"/>
  <c r="K736" i="6"/>
  <c r="W736" i="2" l="1"/>
  <c r="X736" i="2" s="1"/>
  <c r="H736" i="2"/>
  <c r="K736" i="2" s="1"/>
  <c r="L736" i="2" s="1"/>
  <c r="Y736" i="2" s="1"/>
  <c r="J736" i="2"/>
  <c r="M736" i="2" l="1"/>
  <c r="N736" i="2" s="1"/>
  <c r="O736" i="2"/>
  <c r="P736" i="2" l="1"/>
  <c r="R736" i="2" s="1"/>
  <c r="AA736" i="2" l="1"/>
  <c r="I736" i="2"/>
  <c r="S736" i="2" s="1"/>
  <c r="Q736" i="2"/>
  <c r="Z736" i="2" s="1"/>
  <c r="G737" i="6"/>
  <c r="H737" i="6" s="1"/>
  <c r="J737" i="6" l="1"/>
  <c r="I737" i="6"/>
  <c r="U736" i="2"/>
  <c r="T736" i="2"/>
  <c r="E737" i="2" l="1"/>
  <c r="G737" i="2" s="1"/>
  <c r="V736" i="2"/>
  <c r="K737" i="6"/>
  <c r="H737" i="2" l="1"/>
  <c r="K737" i="2" s="1"/>
  <c r="L737" i="2" s="1"/>
  <c r="Y737" i="2" s="1"/>
  <c r="W737" i="2"/>
  <c r="X737" i="2" s="1"/>
  <c r="J737" i="2"/>
  <c r="M737" i="2" l="1"/>
  <c r="N737" i="2" s="1"/>
  <c r="O737" i="2" l="1"/>
  <c r="P737" i="2" l="1"/>
  <c r="R737" i="2"/>
  <c r="AA737" i="2" l="1"/>
  <c r="G738" i="6"/>
  <c r="H738" i="6" s="1"/>
  <c r="I737" i="2"/>
  <c r="S737" i="2" s="1"/>
  <c r="Q737" i="2"/>
  <c r="Z737" i="2" s="1"/>
  <c r="T737" i="2" l="1"/>
  <c r="U737" i="2"/>
  <c r="J738" i="6"/>
  <c r="I738" i="6"/>
  <c r="K738" i="6" l="1"/>
  <c r="V737" i="2"/>
  <c r="E738" i="2"/>
  <c r="G738" i="2" s="1"/>
  <c r="W738" i="2" l="1"/>
  <c r="X738" i="2" s="1"/>
  <c r="H738" i="2"/>
  <c r="K738" i="2" s="1"/>
  <c r="L738" i="2" s="1"/>
  <c r="Y738" i="2" s="1"/>
  <c r="J738" i="2"/>
  <c r="M738" i="2" l="1"/>
  <c r="N738" i="2" s="1"/>
  <c r="O738" i="2"/>
  <c r="P738" i="2" l="1"/>
  <c r="R738" i="2" s="1"/>
  <c r="AA738" i="2" l="1"/>
  <c r="I738" i="2"/>
  <c r="S738" i="2" s="1"/>
  <c r="G739" i="6"/>
  <c r="H739" i="6" s="1"/>
  <c r="Q738" i="2"/>
  <c r="Z738" i="2" s="1"/>
  <c r="I739" i="6" l="1"/>
  <c r="J739" i="6"/>
  <c r="T738" i="2"/>
  <c r="U738" i="2"/>
  <c r="E739" i="2" l="1"/>
  <c r="G739" i="2" s="1"/>
  <c r="V738" i="2"/>
  <c r="K739" i="6"/>
  <c r="W739" i="2" l="1"/>
  <c r="X739" i="2" s="1"/>
  <c r="H739" i="2"/>
  <c r="K739" i="2" s="1"/>
  <c r="L739" i="2" s="1"/>
  <c r="Y739" i="2" s="1"/>
  <c r="J739" i="2"/>
  <c r="M739" i="2" l="1"/>
  <c r="N739" i="2" s="1"/>
  <c r="O739" i="2"/>
  <c r="P739" i="2" l="1"/>
  <c r="I739" i="2" l="1"/>
  <c r="S739" i="2" s="1"/>
  <c r="Q739" i="2"/>
  <c r="Z739" i="2" s="1"/>
  <c r="G740" i="6"/>
  <c r="H740" i="6" s="1"/>
  <c r="R739" i="2"/>
  <c r="AA739" i="2" l="1"/>
  <c r="J740" i="6"/>
  <c r="I740" i="6"/>
  <c r="T739" i="2"/>
  <c r="U739" i="2"/>
  <c r="V739" i="2" l="1"/>
  <c r="E740" i="2"/>
  <c r="G740" i="2" s="1"/>
  <c r="K740" i="6"/>
  <c r="W740" i="2" l="1"/>
  <c r="X740" i="2" s="1"/>
  <c r="H740" i="2"/>
  <c r="K740" i="2" s="1"/>
  <c r="L740" i="2" s="1"/>
  <c r="Y740" i="2" s="1"/>
  <c r="J740" i="2"/>
  <c r="M740" i="2" l="1"/>
  <c r="N740" i="2" s="1"/>
  <c r="O740" i="2" l="1"/>
  <c r="P740" i="2" l="1"/>
  <c r="R740" i="2" s="1"/>
  <c r="AA740" i="2" l="1"/>
  <c r="I740" i="2"/>
  <c r="S740" i="2" s="1"/>
  <c r="Q740" i="2"/>
  <c r="Z740" i="2" s="1"/>
  <c r="G741" i="6"/>
  <c r="H741" i="6" s="1"/>
  <c r="I741" i="6" l="1"/>
  <c r="J741" i="6"/>
  <c r="U740" i="2"/>
  <c r="T740" i="2"/>
  <c r="E741" i="2" l="1"/>
  <c r="G741" i="2" s="1"/>
  <c r="K741" i="6"/>
  <c r="V740" i="2"/>
  <c r="H741" i="2" l="1"/>
  <c r="K741" i="2" s="1"/>
  <c r="L741" i="2" s="1"/>
  <c r="Y741" i="2" s="1"/>
  <c r="W741" i="2"/>
  <c r="X741" i="2" s="1"/>
  <c r="J741" i="2"/>
  <c r="M741" i="2" l="1"/>
  <c r="N741" i="2" s="1"/>
  <c r="O741" i="2"/>
  <c r="P741" i="2" l="1"/>
  <c r="I741" i="2" l="1"/>
  <c r="S741" i="2" s="1"/>
  <c r="G742" i="6"/>
  <c r="H742" i="6" s="1"/>
  <c r="Q741" i="2"/>
  <c r="Z741" i="2" s="1"/>
  <c r="R741" i="2"/>
  <c r="AA741" i="2" l="1"/>
  <c r="J742" i="6"/>
  <c r="I742" i="6"/>
  <c r="T741" i="2"/>
  <c r="U741" i="2"/>
  <c r="V741" i="2" l="1"/>
  <c r="E742" i="2"/>
  <c r="G742" i="2" s="1"/>
  <c r="K742" i="6"/>
  <c r="W742" i="2" l="1"/>
  <c r="X742" i="2" s="1"/>
  <c r="H742" i="2"/>
  <c r="K742" i="2" s="1"/>
  <c r="L742" i="2" s="1"/>
  <c r="Y742" i="2" s="1"/>
  <c r="J742" i="2"/>
  <c r="M742" i="2" l="1"/>
  <c r="N742" i="2" s="1"/>
  <c r="O742" i="2"/>
  <c r="P742" i="2" l="1"/>
  <c r="R742" i="2"/>
  <c r="AA742" i="2" l="1"/>
  <c r="G743" i="6"/>
  <c r="H743" i="6" s="1"/>
  <c r="I742" i="2"/>
  <c r="S742" i="2" s="1"/>
  <c r="Q742" i="2"/>
  <c r="Z742" i="2" s="1"/>
  <c r="U742" i="2" l="1"/>
  <c r="T742" i="2"/>
  <c r="J743" i="6"/>
  <c r="I743" i="6"/>
  <c r="E743" i="2" l="1"/>
  <c r="G743" i="2" s="1"/>
  <c r="V742" i="2"/>
  <c r="K743" i="6"/>
  <c r="H743" i="2" l="1"/>
  <c r="K743" i="2" s="1"/>
  <c r="L743" i="2" s="1"/>
  <c r="Y743" i="2" s="1"/>
  <c r="W743" i="2"/>
  <c r="X743" i="2" s="1"/>
  <c r="J743" i="2"/>
  <c r="M743" i="2" l="1"/>
  <c r="N743" i="2" s="1"/>
  <c r="O743" i="2"/>
  <c r="P743" i="2" l="1"/>
  <c r="R743" i="2"/>
  <c r="AA743" i="2" l="1"/>
  <c r="I743" i="2"/>
  <c r="S743" i="2" s="1"/>
  <c r="Q743" i="2"/>
  <c r="Z743" i="2" s="1"/>
  <c r="G744" i="6"/>
  <c r="H744" i="6" s="1"/>
  <c r="I744" i="6" l="1"/>
  <c r="J744" i="6"/>
  <c r="T743" i="2"/>
  <c r="U743" i="2"/>
  <c r="E744" i="2" l="1"/>
  <c r="G744" i="2" s="1"/>
  <c r="K744" i="6"/>
  <c r="V743" i="2"/>
  <c r="W744" i="2" l="1"/>
  <c r="X744" i="2" s="1"/>
  <c r="AC24" i="1" s="1"/>
  <c r="H744" i="2"/>
  <c r="K744" i="2" s="1"/>
  <c r="L744" i="2" s="1"/>
  <c r="Y744" i="2" s="1"/>
  <c r="J744" i="2"/>
  <c r="M744" i="2" l="1"/>
  <c r="N744" i="2" s="1"/>
  <c r="AC33" i="1"/>
  <c r="O744" i="2" l="1"/>
  <c r="P744" i="2" l="1"/>
  <c r="R744" i="2"/>
  <c r="AA744" i="2" l="1"/>
  <c r="G745" i="6"/>
  <c r="H745" i="6" s="1"/>
  <c r="I744" i="2"/>
  <c r="S744" i="2" s="1"/>
  <c r="Q744" i="2"/>
  <c r="Z744" i="2" s="1"/>
  <c r="T744" i="2" l="1"/>
  <c r="U744" i="2"/>
  <c r="I745" i="6"/>
  <c r="J745" i="6"/>
  <c r="V744" i="2" l="1"/>
  <c r="E745" i="2"/>
  <c r="G745" i="2" s="1"/>
  <c r="K745" i="6"/>
  <c r="W745" i="2" l="1"/>
  <c r="X745" i="2" s="1"/>
  <c r="H745" i="2"/>
  <c r="J745" i="2"/>
  <c r="K745" i="2" l="1"/>
  <c r="L745" i="2" s="1"/>
  <c r="Y745" i="2" s="1"/>
  <c r="U17" i="1"/>
  <c r="M745" i="2"/>
  <c r="N745" i="2" s="1"/>
  <c r="O745" i="2"/>
  <c r="P745" i="2" l="1"/>
  <c r="R745" i="2"/>
  <c r="AA745" i="2" l="1"/>
  <c r="G746" i="6"/>
  <c r="H746" i="6" s="1"/>
  <c r="I745" i="2"/>
  <c r="S745" i="2" s="1"/>
  <c r="Q745" i="2"/>
  <c r="Z745" i="2" s="1"/>
  <c r="I746" i="6" l="1"/>
  <c r="J746" i="6"/>
  <c r="U745" i="2"/>
  <c r="T745" i="2"/>
  <c r="E746" i="2" l="1"/>
  <c r="G746" i="2" s="1"/>
  <c r="V745" i="2"/>
  <c r="K746" i="6"/>
  <c r="W746" i="2" l="1"/>
  <c r="X746" i="2" s="1"/>
  <c r="H746" i="2"/>
  <c r="K746" i="2" s="1"/>
  <c r="L746" i="2" s="1"/>
  <c r="Y746" i="2" s="1"/>
  <c r="J746" i="2"/>
  <c r="M746" i="2" l="1"/>
  <c r="N746" i="2" s="1"/>
  <c r="O746" i="2"/>
  <c r="P746" i="2" l="1"/>
  <c r="R746" i="2"/>
  <c r="AA746" i="2" l="1"/>
  <c r="I746" i="2"/>
  <c r="S746" i="2" s="1"/>
  <c r="G747" i="6"/>
  <c r="H747" i="6" s="1"/>
  <c r="Q746" i="2"/>
  <c r="Z746" i="2" s="1"/>
  <c r="I747" i="6" l="1"/>
  <c r="J747" i="6"/>
  <c r="T746" i="2"/>
  <c r="U746" i="2"/>
  <c r="V746" i="2" l="1"/>
  <c r="K747" i="6"/>
  <c r="E747" i="2"/>
  <c r="G747" i="2" s="1"/>
  <c r="H747" i="2" l="1"/>
  <c r="K747" i="2" s="1"/>
  <c r="L747" i="2" s="1"/>
  <c r="Y747" i="2" s="1"/>
  <c r="W747" i="2"/>
  <c r="X747" i="2" s="1"/>
  <c r="J747" i="2"/>
  <c r="M747" i="2" l="1"/>
  <c r="N747" i="2" s="1"/>
  <c r="O747" i="2" l="1"/>
  <c r="P747" i="2" l="1"/>
  <c r="I747" i="2" l="1"/>
  <c r="S747" i="2" s="1"/>
  <c r="Q747" i="2"/>
  <c r="Z747" i="2" s="1"/>
  <c r="G748" i="6"/>
  <c r="H748" i="6" s="1"/>
  <c r="R747" i="2"/>
  <c r="AA747" i="2" l="1"/>
  <c r="J748" i="6"/>
  <c r="I748" i="6"/>
  <c r="U747" i="2"/>
  <c r="T747" i="2"/>
  <c r="E748" i="2" l="1"/>
  <c r="G748" i="2" s="1"/>
  <c r="K748" i="6"/>
  <c r="V747" i="2"/>
  <c r="W748" i="2" l="1"/>
  <c r="X748" i="2" s="1"/>
  <c r="H748" i="2"/>
  <c r="K748" i="2" s="1"/>
  <c r="L748" i="2" s="1"/>
  <c r="Y748" i="2" s="1"/>
  <c r="J748" i="2"/>
  <c r="M748" i="2" l="1"/>
  <c r="N748" i="2" s="1"/>
  <c r="O748" i="2" l="1"/>
  <c r="P748" i="2" l="1"/>
  <c r="R748" i="2"/>
  <c r="AA748" i="2" l="1"/>
  <c r="I748" i="2"/>
  <c r="S748" i="2" s="1"/>
  <c r="G749" i="6"/>
  <c r="H749" i="6" s="1"/>
  <c r="Q748" i="2"/>
  <c r="Z748" i="2" s="1"/>
  <c r="J749" i="6" l="1"/>
  <c r="I749" i="6"/>
  <c r="T748" i="2"/>
  <c r="U748" i="2"/>
  <c r="V748" i="2" l="1"/>
  <c r="E749" i="2"/>
  <c r="G749" i="2" s="1"/>
  <c r="K749" i="6"/>
  <c r="H749" i="2" l="1"/>
  <c r="K749" i="2" s="1"/>
  <c r="L749" i="2" s="1"/>
  <c r="Y749" i="2" s="1"/>
  <c r="W749" i="2"/>
  <c r="X749" i="2" s="1"/>
  <c r="J749" i="2"/>
  <c r="M749" i="2" l="1"/>
  <c r="N749" i="2" s="1"/>
  <c r="O749" i="2"/>
  <c r="P749" i="2" l="1"/>
  <c r="R749" i="2"/>
  <c r="AA749" i="2" l="1"/>
  <c r="I749" i="2"/>
  <c r="S749" i="2" s="1"/>
  <c r="Q749" i="2"/>
  <c r="Z749" i="2" s="1"/>
  <c r="G750" i="6"/>
  <c r="H750" i="6" s="1"/>
  <c r="U749" i="2" l="1"/>
  <c r="T749" i="2"/>
  <c r="J750" i="6"/>
  <c r="I750" i="6"/>
  <c r="K750" i="6" l="1"/>
  <c r="V749" i="2"/>
  <c r="E750" i="2"/>
  <c r="G750" i="2" s="1"/>
  <c r="W750" i="2" l="1"/>
  <c r="X750" i="2" s="1"/>
  <c r="H750" i="2"/>
  <c r="K750" i="2" s="1"/>
  <c r="L750" i="2" s="1"/>
  <c r="Y750" i="2" s="1"/>
  <c r="J750" i="2"/>
  <c r="M750" i="2" l="1"/>
  <c r="N750" i="2" s="1"/>
  <c r="O750" i="2"/>
  <c r="P750" i="2" l="1"/>
  <c r="R750" i="2"/>
  <c r="AA750" i="2" l="1"/>
  <c r="I750" i="2"/>
  <c r="S750" i="2" s="1"/>
  <c r="G751" i="6"/>
  <c r="H751" i="6" s="1"/>
  <c r="Q750" i="2"/>
  <c r="Z750" i="2" s="1"/>
  <c r="I751" i="6" l="1"/>
  <c r="J751" i="6"/>
  <c r="T750" i="2"/>
  <c r="U750" i="2"/>
  <c r="E751" i="2" l="1"/>
  <c r="G751" i="2" s="1"/>
  <c r="K751" i="6"/>
  <c r="V750" i="2"/>
  <c r="H751" i="2" l="1"/>
  <c r="K751" i="2" s="1"/>
  <c r="L751" i="2" s="1"/>
  <c r="Y751" i="2" s="1"/>
  <c r="W751" i="2"/>
  <c r="X751" i="2" s="1"/>
  <c r="J751" i="2"/>
  <c r="M751" i="2" l="1"/>
  <c r="N751" i="2" s="1"/>
  <c r="O751" i="2"/>
  <c r="P751" i="2" l="1"/>
  <c r="I751" i="2" l="1"/>
  <c r="S751" i="2" s="1"/>
  <c r="G752" i="6"/>
  <c r="H752" i="6" s="1"/>
  <c r="Q751" i="2"/>
  <c r="Z751" i="2" s="1"/>
  <c r="R751" i="2"/>
  <c r="AA751" i="2" l="1"/>
  <c r="I752" i="6"/>
  <c r="J752" i="6"/>
  <c r="T751" i="2"/>
  <c r="U751" i="2"/>
  <c r="K752" i="6" l="1"/>
  <c r="V751" i="2"/>
  <c r="E752" i="2"/>
  <c r="G752" i="2" s="1"/>
  <c r="H752" i="2" l="1"/>
  <c r="K752" i="2" s="1"/>
  <c r="L752" i="2" s="1"/>
  <c r="Y752" i="2" s="1"/>
  <c r="W752" i="2"/>
  <c r="X752" i="2" s="1"/>
  <c r="J752" i="2"/>
  <c r="M752" i="2" l="1"/>
  <c r="N752" i="2" s="1"/>
  <c r="O752" i="2"/>
  <c r="P752" i="2" l="1"/>
  <c r="R752" i="2"/>
  <c r="AA752" i="2" l="1"/>
  <c r="Q752" i="2"/>
  <c r="Z752" i="2" s="1"/>
  <c r="I752" i="2"/>
  <c r="S752" i="2" s="1"/>
  <c r="G753" i="6"/>
  <c r="H753" i="6" s="1"/>
  <c r="I753" i="6" l="1"/>
  <c r="J753" i="6"/>
  <c r="U752" i="2"/>
  <c r="T752" i="2"/>
  <c r="V752" i="2" l="1"/>
  <c r="E753" i="2"/>
  <c r="G753" i="2" s="1"/>
  <c r="K753" i="6"/>
  <c r="H753" i="2" l="1"/>
  <c r="K753" i="2" s="1"/>
  <c r="L753" i="2" s="1"/>
  <c r="Y753" i="2" s="1"/>
  <c r="W753" i="2"/>
  <c r="X753" i="2" s="1"/>
  <c r="J753" i="2"/>
  <c r="M753" i="2" l="1"/>
  <c r="N753" i="2" s="1"/>
  <c r="O753" i="2"/>
  <c r="P753" i="2" l="1"/>
  <c r="I753" i="2" l="1"/>
  <c r="S753" i="2" s="1"/>
  <c r="Q753" i="2"/>
  <c r="Z753" i="2" s="1"/>
  <c r="G754" i="6"/>
  <c r="H754" i="6" s="1"/>
  <c r="R753" i="2"/>
  <c r="AA753" i="2" l="1"/>
  <c r="J754" i="6"/>
  <c r="I754" i="6"/>
  <c r="U753" i="2"/>
  <c r="T753" i="2"/>
  <c r="E754" i="2" l="1"/>
  <c r="G754" i="2" s="1"/>
  <c r="V753" i="2"/>
  <c r="K754" i="6"/>
  <c r="H754" i="2" l="1"/>
  <c r="K754" i="2" s="1"/>
  <c r="L754" i="2" s="1"/>
  <c r="Y754" i="2" s="1"/>
  <c r="W754" i="2"/>
  <c r="X754" i="2" s="1"/>
  <c r="J754" i="2"/>
  <c r="M754" i="2" l="1"/>
  <c r="N754" i="2" s="1"/>
  <c r="O754" i="2"/>
  <c r="P754" i="2" l="1"/>
  <c r="I754" i="2" l="1"/>
  <c r="S754" i="2" s="1"/>
  <c r="G755" i="6"/>
  <c r="H755" i="6" s="1"/>
  <c r="Q754" i="2"/>
  <c r="Z754" i="2" s="1"/>
  <c r="R754" i="2"/>
  <c r="J755" i="6" l="1"/>
  <c r="I755" i="6"/>
  <c r="AA754" i="2"/>
  <c r="T754" i="2"/>
  <c r="U754" i="2"/>
  <c r="E755" i="2" l="1"/>
  <c r="G755" i="2" s="1"/>
  <c r="V754" i="2"/>
  <c r="K755" i="6"/>
  <c r="H755" i="2" l="1"/>
  <c r="K755" i="2" s="1"/>
  <c r="L755" i="2" s="1"/>
  <c r="Y755" i="2" s="1"/>
  <c r="W755" i="2"/>
  <c r="X755" i="2" s="1"/>
  <c r="J755" i="2"/>
  <c r="M755" i="2" l="1"/>
  <c r="N755" i="2" s="1"/>
  <c r="O755" i="2"/>
  <c r="P755" i="2" l="1"/>
  <c r="R755" i="2"/>
  <c r="AA755" i="2" l="1"/>
  <c r="Q755" i="2"/>
  <c r="Z755" i="2" s="1"/>
  <c r="I755" i="2"/>
  <c r="S755" i="2" s="1"/>
  <c r="G756" i="6"/>
  <c r="H756" i="6" s="1"/>
  <c r="I756" i="6" l="1"/>
  <c r="J756" i="6"/>
  <c r="T755" i="2"/>
  <c r="U755" i="2"/>
  <c r="E756" i="2" l="1"/>
  <c r="G756" i="2" s="1"/>
  <c r="K756" i="6"/>
  <c r="V755" i="2"/>
  <c r="H756" i="2" l="1"/>
  <c r="K756" i="2" s="1"/>
  <c r="L756" i="2" s="1"/>
  <c r="Y756" i="2" s="1"/>
  <c r="W756" i="2"/>
  <c r="X756" i="2" s="1"/>
  <c r="J756" i="2"/>
  <c r="M756" i="2" l="1"/>
  <c r="N756" i="2" s="1"/>
  <c r="O756" i="2"/>
  <c r="P756" i="2" l="1"/>
  <c r="R756" i="2"/>
  <c r="AA756" i="2" l="1"/>
  <c r="I756" i="2"/>
  <c r="S756" i="2" s="1"/>
  <c r="G757" i="6"/>
  <c r="H757" i="6" s="1"/>
  <c r="Q756" i="2"/>
  <c r="Z756" i="2" s="1"/>
  <c r="J757" i="6" l="1"/>
  <c r="I757" i="6"/>
  <c r="U756" i="2"/>
  <c r="T756" i="2"/>
  <c r="E757" i="2" l="1"/>
  <c r="G757" i="2" s="1"/>
  <c r="V756" i="2"/>
  <c r="K757" i="6"/>
  <c r="W757" i="2" l="1"/>
  <c r="X757" i="2" s="1"/>
  <c r="H757" i="2"/>
  <c r="K757" i="2" s="1"/>
  <c r="L757" i="2" s="1"/>
  <c r="Y757" i="2" s="1"/>
  <c r="J757" i="2"/>
  <c r="M757" i="2" l="1"/>
  <c r="N757" i="2" s="1"/>
  <c r="O757" i="2"/>
  <c r="P757" i="2" l="1"/>
  <c r="R757" i="2"/>
  <c r="AA757" i="2" l="1"/>
  <c r="I757" i="2"/>
  <c r="S757" i="2" s="1"/>
  <c r="Q757" i="2"/>
  <c r="Z757" i="2" s="1"/>
  <c r="G758" i="6"/>
  <c r="H758" i="6" s="1"/>
  <c r="I758" i="6" l="1"/>
  <c r="J758" i="6"/>
  <c r="T757" i="2"/>
  <c r="U757" i="2"/>
  <c r="V757" i="2" l="1"/>
  <c r="E758" i="2"/>
  <c r="G758" i="2" s="1"/>
  <c r="K758" i="6"/>
  <c r="H758" i="2" l="1"/>
  <c r="K758" i="2" s="1"/>
  <c r="L758" i="2" s="1"/>
  <c r="Y758" i="2" s="1"/>
  <c r="W758" i="2"/>
  <c r="X758" i="2" s="1"/>
  <c r="J758" i="2"/>
  <c r="M758" i="2" l="1"/>
  <c r="N758" i="2" s="1"/>
  <c r="O758" i="2"/>
  <c r="P758" i="2" l="1"/>
  <c r="R758" i="2" s="1"/>
  <c r="AA758" i="2" l="1"/>
  <c r="G759" i="6"/>
  <c r="H759" i="6" s="1"/>
  <c r="I758" i="2"/>
  <c r="S758" i="2" s="1"/>
  <c r="Q758" i="2"/>
  <c r="Z758" i="2" s="1"/>
  <c r="U758" i="2" l="1"/>
  <c r="T758" i="2"/>
  <c r="I759" i="6"/>
  <c r="J759" i="6"/>
  <c r="K759" i="6" l="1"/>
  <c r="E759" i="2"/>
  <c r="G759" i="2" s="1"/>
  <c r="V758" i="2"/>
  <c r="W759" i="2" l="1"/>
  <c r="X759" i="2" s="1"/>
  <c r="H759" i="2"/>
  <c r="K759" i="2" s="1"/>
  <c r="L759" i="2" s="1"/>
  <c r="Y759" i="2" s="1"/>
  <c r="J759" i="2"/>
  <c r="M759" i="2" l="1"/>
  <c r="N759" i="2" s="1"/>
  <c r="O759" i="2" l="1"/>
  <c r="P759" i="2" l="1"/>
  <c r="R759" i="2"/>
  <c r="AA759" i="2" l="1"/>
  <c r="G760" i="6"/>
  <c r="H760" i="6" s="1"/>
  <c r="I759" i="2"/>
  <c r="S759" i="2" s="1"/>
  <c r="Q759" i="2"/>
  <c r="Z759" i="2" s="1"/>
  <c r="T759" i="2" l="1"/>
  <c r="U759" i="2"/>
  <c r="J760" i="6"/>
  <c r="I760" i="6"/>
  <c r="K760" i="6" l="1"/>
  <c r="E760" i="2"/>
  <c r="G760" i="2" s="1"/>
  <c r="V759" i="2"/>
  <c r="H760" i="2" l="1"/>
  <c r="K760" i="2" s="1"/>
  <c r="L760" i="2" s="1"/>
  <c r="Y760" i="2" s="1"/>
  <c r="W760" i="2"/>
  <c r="X760" i="2" s="1"/>
  <c r="J760" i="2"/>
  <c r="M760" i="2" l="1"/>
  <c r="N760" i="2" s="1"/>
  <c r="O760" i="2" l="1"/>
  <c r="P760" i="2" l="1"/>
  <c r="R760" i="2"/>
  <c r="AA760" i="2" l="1"/>
  <c r="G761" i="6"/>
  <c r="H761" i="6" s="1"/>
  <c r="Q760" i="2"/>
  <c r="Z760" i="2" s="1"/>
  <c r="I760" i="2"/>
  <c r="S760" i="2" s="1"/>
  <c r="T760" i="2" l="1"/>
  <c r="U760" i="2"/>
  <c r="I761" i="6"/>
  <c r="J761" i="6"/>
  <c r="K761" i="6" l="1"/>
  <c r="V760" i="2"/>
  <c r="E761" i="2"/>
  <c r="G761" i="2" s="1"/>
  <c r="H761" i="2" l="1"/>
  <c r="K761" i="2" s="1"/>
  <c r="L761" i="2" s="1"/>
  <c r="Y761" i="2" s="1"/>
  <c r="W761" i="2"/>
  <c r="X761" i="2" s="1"/>
  <c r="J761" i="2"/>
  <c r="M761" i="2" l="1"/>
  <c r="N761" i="2" s="1"/>
  <c r="O761" i="2"/>
  <c r="P761" i="2" l="1"/>
  <c r="R761" i="2"/>
  <c r="AA761" i="2" l="1"/>
  <c r="G762" i="6"/>
  <c r="H762" i="6" s="1"/>
  <c r="I761" i="2"/>
  <c r="S761" i="2" s="1"/>
  <c r="Q761" i="2"/>
  <c r="Z761" i="2" s="1"/>
  <c r="U761" i="2" l="1"/>
  <c r="T761" i="2"/>
  <c r="I762" i="6"/>
  <c r="J762" i="6"/>
  <c r="K762" i="6" l="1"/>
  <c r="E762" i="2"/>
  <c r="G762" i="2" s="1"/>
  <c r="V761" i="2"/>
  <c r="W762" i="2" l="1"/>
  <c r="X762" i="2" s="1"/>
  <c r="H762" i="2"/>
  <c r="K762" i="2" s="1"/>
  <c r="L762" i="2" s="1"/>
  <c r="Y762" i="2" s="1"/>
  <c r="J762" i="2"/>
  <c r="M762" i="2" l="1"/>
  <c r="N762" i="2" s="1"/>
  <c r="O762" i="2" l="1"/>
  <c r="P762" i="2" l="1"/>
  <c r="R762" i="2"/>
  <c r="AA762" i="2" l="1"/>
  <c r="I762" i="2"/>
  <c r="S762" i="2" s="1"/>
  <c r="G763" i="6"/>
  <c r="H763" i="6" s="1"/>
  <c r="Q762" i="2"/>
  <c r="Z762" i="2" s="1"/>
  <c r="I763" i="6" l="1"/>
  <c r="J763" i="6"/>
  <c r="U762" i="2"/>
  <c r="T762" i="2"/>
  <c r="E763" i="2" l="1"/>
  <c r="G763" i="2" s="1"/>
  <c r="K763" i="6"/>
  <c r="V762" i="2"/>
  <c r="W763" i="2" l="1"/>
  <c r="X763" i="2" s="1"/>
  <c r="H763" i="2"/>
  <c r="K763" i="2" s="1"/>
  <c r="L763" i="2" s="1"/>
  <c r="Y763" i="2" s="1"/>
  <c r="J763" i="2"/>
  <c r="M763" i="2" l="1"/>
  <c r="N763" i="2" s="1"/>
  <c r="O763" i="2" l="1"/>
  <c r="P763" i="2" l="1"/>
  <c r="R763" i="2"/>
  <c r="AA763" i="2" l="1"/>
  <c r="G764" i="6"/>
  <c r="H764" i="6" s="1"/>
  <c r="I763" i="2"/>
  <c r="S763" i="2" s="1"/>
  <c r="Q763" i="2"/>
  <c r="Z763" i="2" s="1"/>
  <c r="U763" i="2" l="1"/>
  <c r="T763" i="2"/>
  <c r="J764" i="6"/>
  <c r="I764" i="6"/>
  <c r="E764" i="2" l="1"/>
  <c r="G764" i="2" s="1"/>
  <c r="V763" i="2"/>
  <c r="K764" i="6"/>
  <c r="H764" i="2" l="1"/>
  <c r="K764" i="2" s="1"/>
  <c r="L764" i="2" s="1"/>
  <c r="Y764" i="2" s="1"/>
  <c r="W764" i="2"/>
  <c r="X764" i="2" s="1"/>
  <c r="J764" i="2"/>
  <c r="M764" i="2" l="1"/>
  <c r="N764" i="2" s="1"/>
  <c r="O764" i="2" l="1"/>
  <c r="P764" i="2" l="1"/>
  <c r="R764" i="2"/>
  <c r="AA764" i="2" l="1"/>
  <c r="I764" i="2"/>
  <c r="S764" i="2" s="1"/>
  <c r="G765" i="6"/>
  <c r="H765" i="6" s="1"/>
  <c r="Q764" i="2"/>
  <c r="Z764" i="2" s="1"/>
  <c r="I765" i="6" l="1"/>
  <c r="J765" i="6"/>
  <c r="T764" i="2"/>
  <c r="U764" i="2"/>
  <c r="V764" i="2" l="1"/>
  <c r="K765" i="6"/>
  <c r="E765" i="2"/>
  <c r="G765" i="2" s="1"/>
  <c r="H765" i="2" l="1"/>
  <c r="K765" i="2" s="1"/>
  <c r="L765" i="2" s="1"/>
  <c r="Y765" i="2" s="1"/>
  <c r="W765" i="2"/>
  <c r="X765" i="2" s="1"/>
  <c r="J765" i="2"/>
  <c r="M765" i="2" l="1"/>
  <c r="N765" i="2" s="1"/>
  <c r="O765" i="2" l="1"/>
  <c r="P765" i="2" l="1"/>
  <c r="Q765" i="2" l="1"/>
  <c r="Z765" i="2" s="1"/>
  <c r="I765" i="2"/>
  <c r="S765" i="2" s="1"/>
  <c r="G766" i="6"/>
  <c r="H766" i="6" s="1"/>
  <c r="R765" i="2"/>
  <c r="J766" i="6" l="1"/>
  <c r="I766" i="6"/>
  <c r="U765" i="2"/>
  <c r="T765" i="2"/>
  <c r="AA765" i="2"/>
  <c r="E766" i="2" l="1"/>
  <c r="G766" i="2" s="1"/>
  <c r="V765" i="2"/>
  <c r="K766" i="6"/>
  <c r="W766" i="2" l="1"/>
  <c r="X766" i="2" s="1"/>
  <c r="H766" i="2"/>
  <c r="K766" i="2" s="1"/>
  <c r="L766" i="2" s="1"/>
  <c r="Y766" i="2" s="1"/>
  <c r="J766" i="2"/>
  <c r="M766" i="2" l="1"/>
  <c r="N766" i="2" s="1"/>
  <c r="O766" i="2" l="1"/>
  <c r="P766" i="2" l="1"/>
  <c r="Q766" i="2" l="1"/>
  <c r="Z766" i="2" s="1"/>
  <c r="I766" i="2"/>
  <c r="S766" i="2" s="1"/>
  <c r="G767" i="6"/>
  <c r="H767" i="6" s="1"/>
  <c r="R766" i="2"/>
  <c r="AA766" i="2" l="1"/>
  <c r="T766" i="2"/>
  <c r="U766" i="2"/>
  <c r="J767" i="6"/>
  <c r="I767" i="6"/>
  <c r="V766" i="2" l="1"/>
  <c r="K767" i="6"/>
  <c r="E767" i="2"/>
  <c r="G767" i="2" s="1"/>
  <c r="H767" i="2" l="1"/>
  <c r="K767" i="2" s="1"/>
  <c r="L767" i="2" s="1"/>
  <c r="Y767" i="2" s="1"/>
  <c r="W767" i="2"/>
  <c r="X767" i="2" s="1"/>
  <c r="J767" i="2"/>
  <c r="M767" i="2" l="1"/>
  <c r="N767" i="2" s="1"/>
  <c r="O767" i="2" l="1"/>
  <c r="P767" i="2" l="1"/>
  <c r="R767" i="2"/>
  <c r="AA767" i="2" l="1"/>
  <c r="G768" i="6"/>
  <c r="H768" i="6" s="1"/>
  <c r="Q767" i="2"/>
  <c r="Z767" i="2" s="1"/>
  <c r="I767" i="2"/>
  <c r="S767" i="2" s="1"/>
  <c r="U767" i="2" l="1"/>
  <c r="T767" i="2"/>
  <c r="I768" i="6"/>
  <c r="J768" i="6"/>
  <c r="K768" i="6" l="1"/>
  <c r="E768" i="2"/>
  <c r="G768" i="2" s="1"/>
  <c r="V767" i="2"/>
  <c r="H768" i="2" l="1"/>
  <c r="K768" i="2" s="1"/>
  <c r="L768" i="2" s="1"/>
  <c r="Y768" i="2" s="1"/>
  <c r="W768" i="2"/>
  <c r="X768" i="2" s="1"/>
  <c r="J768" i="2"/>
  <c r="M768" i="2" l="1"/>
  <c r="N768" i="2" s="1"/>
  <c r="O768" i="2"/>
  <c r="P768" i="2" l="1"/>
  <c r="G769" i="6" l="1"/>
  <c r="H769" i="6" s="1"/>
  <c r="Q768" i="2"/>
  <c r="Z768" i="2" s="1"/>
  <c r="I768" i="2"/>
  <c r="S768" i="2" s="1"/>
  <c r="R768" i="2"/>
  <c r="T768" i="2" l="1"/>
  <c r="U768" i="2"/>
  <c r="AA768" i="2"/>
  <c r="J769" i="6"/>
  <c r="I769" i="6"/>
  <c r="K769" i="6" l="1"/>
  <c r="V768" i="2"/>
  <c r="E769" i="2"/>
  <c r="G769" i="2" s="1"/>
  <c r="H769" i="2" l="1"/>
  <c r="K769" i="2" s="1"/>
  <c r="L769" i="2" s="1"/>
  <c r="Y769" i="2" s="1"/>
  <c r="W769" i="2"/>
  <c r="X769" i="2" s="1"/>
  <c r="J769" i="2"/>
  <c r="M769" i="2" l="1"/>
  <c r="N769" i="2" s="1"/>
  <c r="O769" i="2"/>
  <c r="P769" i="2" l="1"/>
  <c r="R769" i="2" s="1"/>
  <c r="AA769" i="2" l="1"/>
  <c r="G770" i="6"/>
  <c r="H770" i="6" s="1"/>
  <c r="I769" i="2"/>
  <c r="S769" i="2" s="1"/>
  <c r="Q769" i="2"/>
  <c r="Z769" i="2" s="1"/>
  <c r="J770" i="6" l="1"/>
  <c r="I770" i="6"/>
  <c r="U769" i="2"/>
  <c r="T769" i="2"/>
  <c r="V769" i="2" l="1"/>
  <c r="E770" i="2"/>
  <c r="G770" i="2" s="1"/>
  <c r="K770" i="6"/>
  <c r="H770" i="2" l="1"/>
  <c r="K770" i="2" s="1"/>
  <c r="L770" i="2" s="1"/>
  <c r="Y770" i="2" s="1"/>
  <c r="W770" i="2"/>
  <c r="X770" i="2" s="1"/>
  <c r="J770" i="2"/>
  <c r="M770" i="2" l="1"/>
  <c r="N770" i="2" s="1"/>
  <c r="O770" i="2" l="1"/>
  <c r="P770" i="2" l="1"/>
  <c r="R770" i="2"/>
  <c r="AA770" i="2" l="1"/>
  <c r="I770" i="2"/>
  <c r="S770" i="2" s="1"/>
  <c r="G771" i="6"/>
  <c r="H771" i="6" s="1"/>
  <c r="Q770" i="2"/>
  <c r="Z770" i="2" s="1"/>
  <c r="I771" i="6" l="1"/>
  <c r="J771" i="6"/>
  <c r="U770" i="2"/>
  <c r="T770" i="2"/>
  <c r="V770" i="2" l="1"/>
  <c r="E771" i="2"/>
  <c r="G771" i="2" s="1"/>
  <c r="K771" i="6"/>
  <c r="H771" i="2" l="1"/>
  <c r="K771" i="2" s="1"/>
  <c r="L771" i="2" s="1"/>
  <c r="Y771" i="2" s="1"/>
  <c r="W771" i="2"/>
  <c r="X771" i="2" s="1"/>
  <c r="J771" i="2"/>
  <c r="M771" i="2" l="1"/>
  <c r="N771" i="2" s="1"/>
  <c r="O771" i="2"/>
  <c r="P771" i="2" l="1"/>
  <c r="R771" i="2"/>
  <c r="AA771" i="2" l="1"/>
  <c r="G772" i="6"/>
  <c r="H772" i="6" s="1"/>
  <c r="Q771" i="2"/>
  <c r="Z771" i="2" s="1"/>
  <c r="I771" i="2"/>
  <c r="S771" i="2" s="1"/>
  <c r="U771" i="2" l="1"/>
  <c r="T771" i="2"/>
  <c r="I772" i="6"/>
  <c r="J772" i="6"/>
  <c r="K772" i="6" l="1"/>
  <c r="E772" i="2"/>
  <c r="G772" i="2" s="1"/>
  <c r="V771" i="2"/>
  <c r="W772" i="2" l="1"/>
  <c r="X772" i="2" s="1"/>
  <c r="H772" i="2"/>
  <c r="K772" i="2" s="1"/>
  <c r="L772" i="2" s="1"/>
  <c r="Y772" i="2" s="1"/>
  <c r="J772" i="2"/>
  <c r="M772" i="2" l="1"/>
  <c r="N772" i="2" s="1"/>
  <c r="O772" i="2" l="1"/>
  <c r="P772" i="2" l="1"/>
  <c r="R772" i="2"/>
  <c r="AA772" i="2" l="1"/>
  <c r="Q772" i="2"/>
  <c r="Z772" i="2" s="1"/>
  <c r="I772" i="2"/>
  <c r="S772" i="2" s="1"/>
  <c r="G773" i="6"/>
  <c r="H773" i="6" s="1"/>
  <c r="I773" i="6" l="1"/>
  <c r="J773" i="6"/>
  <c r="T772" i="2"/>
  <c r="U772" i="2"/>
  <c r="E773" i="2" l="1"/>
  <c r="G773" i="2" s="1"/>
  <c r="K773" i="6"/>
  <c r="V772" i="2"/>
  <c r="W773" i="2" l="1"/>
  <c r="X773" i="2" s="1"/>
  <c r="H773" i="2"/>
  <c r="K773" i="2" s="1"/>
  <c r="L773" i="2" s="1"/>
  <c r="Y773" i="2" s="1"/>
  <c r="J773" i="2"/>
  <c r="M773" i="2" l="1"/>
  <c r="N773" i="2" s="1"/>
  <c r="O773" i="2" l="1"/>
  <c r="P773" i="2" l="1"/>
  <c r="I773" i="2" l="1"/>
  <c r="S773" i="2" s="1"/>
  <c r="Q773" i="2"/>
  <c r="Z773" i="2" s="1"/>
  <c r="G774" i="6"/>
  <c r="H774" i="6" s="1"/>
  <c r="R773" i="2"/>
  <c r="AA773" i="2" l="1"/>
  <c r="J774" i="6"/>
  <c r="I774" i="6"/>
  <c r="T773" i="2"/>
  <c r="U773" i="2"/>
  <c r="E774" i="2" l="1"/>
  <c r="G774" i="2" s="1"/>
  <c r="V773" i="2"/>
  <c r="K774" i="6"/>
  <c r="H774" i="2" l="1"/>
  <c r="K774" i="2" s="1"/>
  <c r="L774" i="2" s="1"/>
  <c r="Y774" i="2" s="1"/>
  <c r="W774" i="2"/>
  <c r="X774" i="2" s="1"/>
  <c r="J774" i="2"/>
  <c r="M774" i="2" l="1"/>
  <c r="N774" i="2" s="1"/>
  <c r="O774" i="2" l="1"/>
  <c r="P774" i="2" l="1"/>
  <c r="R774" i="2"/>
  <c r="AA774" i="2" l="1"/>
  <c r="I774" i="2"/>
  <c r="S774" i="2" s="1"/>
  <c r="G775" i="6"/>
  <c r="H775" i="6" s="1"/>
  <c r="Q774" i="2"/>
  <c r="Z774" i="2" s="1"/>
  <c r="I775" i="6" l="1"/>
  <c r="J775" i="6"/>
  <c r="T774" i="2"/>
  <c r="U774" i="2"/>
  <c r="E775" i="2" l="1"/>
  <c r="G775" i="2" s="1"/>
  <c r="V774" i="2"/>
  <c r="K775" i="6"/>
  <c r="W775" i="2" l="1"/>
  <c r="X775" i="2" s="1"/>
  <c r="H775" i="2"/>
  <c r="K775" i="2" s="1"/>
  <c r="L775" i="2" s="1"/>
  <c r="Y775" i="2" s="1"/>
  <c r="J775" i="2"/>
  <c r="M775" i="2" l="1"/>
  <c r="N775" i="2" s="1"/>
  <c r="O775" i="2" l="1"/>
  <c r="P775" i="2" l="1"/>
  <c r="I775" i="2" l="1"/>
  <c r="S775" i="2" s="1"/>
  <c r="Q775" i="2"/>
  <c r="Z775" i="2" s="1"/>
  <c r="G776" i="6"/>
  <c r="H776" i="6" s="1"/>
  <c r="R775" i="2"/>
  <c r="AA775" i="2" l="1"/>
  <c r="I776" i="6"/>
  <c r="J776" i="6"/>
  <c r="T775" i="2"/>
  <c r="U775" i="2"/>
  <c r="E776" i="2" l="1"/>
  <c r="G776" i="2" s="1"/>
  <c r="K776" i="6"/>
  <c r="V775" i="2"/>
  <c r="H776" i="2" l="1"/>
  <c r="K776" i="2" s="1"/>
  <c r="L776" i="2" s="1"/>
  <c r="Y776" i="2" s="1"/>
  <c r="W776" i="2"/>
  <c r="X776" i="2" s="1"/>
  <c r="J776" i="2"/>
  <c r="M776" i="2" l="1"/>
  <c r="N776" i="2" s="1"/>
  <c r="O776" i="2"/>
  <c r="P776" i="2" l="1"/>
  <c r="R776" i="2"/>
  <c r="AA776" i="2" l="1"/>
  <c r="I776" i="2"/>
  <c r="S776" i="2" s="1"/>
  <c r="G777" i="6"/>
  <c r="H777" i="6" s="1"/>
  <c r="Q776" i="2"/>
  <c r="Z776" i="2" s="1"/>
  <c r="I777" i="6" l="1"/>
  <c r="J777" i="6"/>
  <c r="T776" i="2"/>
  <c r="U776" i="2"/>
  <c r="V776" i="2" l="1"/>
  <c r="E777" i="2"/>
  <c r="G777" i="2" s="1"/>
  <c r="K777" i="6"/>
  <c r="H777" i="2" l="1"/>
  <c r="K777" i="2" s="1"/>
  <c r="L777" i="2" s="1"/>
  <c r="Y777" i="2" s="1"/>
  <c r="W777" i="2"/>
  <c r="X777" i="2" s="1"/>
  <c r="J777" i="2"/>
  <c r="M777" i="2" l="1"/>
  <c r="N777" i="2" s="1"/>
  <c r="O777" i="2"/>
  <c r="P777" i="2" l="1"/>
  <c r="R777" i="2"/>
  <c r="AA777" i="2" l="1"/>
  <c r="I777" i="2"/>
  <c r="S777" i="2" s="1"/>
  <c r="G778" i="6"/>
  <c r="H778" i="6" s="1"/>
  <c r="Q777" i="2"/>
  <c r="Z777" i="2" s="1"/>
  <c r="I778" i="6" l="1"/>
  <c r="J778" i="6"/>
  <c r="T777" i="2"/>
  <c r="U777" i="2"/>
  <c r="V777" i="2" l="1"/>
  <c r="K778" i="6"/>
  <c r="E778" i="2"/>
  <c r="G778" i="2" s="1"/>
  <c r="H778" i="2" l="1"/>
  <c r="K778" i="2" s="1"/>
  <c r="L778" i="2" s="1"/>
  <c r="Y778" i="2" s="1"/>
  <c r="W778" i="2"/>
  <c r="X778" i="2" s="1"/>
  <c r="J778" i="2"/>
  <c r="M778" i="2" l="1"/>
  <c r="N778" i="2" s="1"/>
  <c r="O778" i="2"/>
  <c r="P778" i="2" l="1"/>
  <c r="I778" i="2" l="1"/>
  <c r="S778" i="2" s="1"/>
  <c r="Q778" i="2"/>
  <c r="Z778" i="2" s="1"/>
  <c r="G779" i="6"/>
  <c r="H779" i="6" s="1"/>
  <c r="R778" i="2"/>
  <c r="AA778" i="2" l="1"/>
  <c r="J779" i="6"/>
  <c r="I779" i="6"/>
  <c r="U778" i="2"/>
  <c r="T778" i="2"/>
  <c r="V778" i="2" l="1"/>
  <c r="E779" i="2"/>
  <c r="G779" i="2" s="1"/>
  <c r="K779" i="6"/>
  <c r="H779" i="2" l="1"/>
  <c r="K779" i="2" s="1"/>
  <c r="L779" i="2" s="1"/>
  <c r="Y779" i="2" s="1"/>
  <c r="W779" i="2"/>
  <c r="X779" i="2" s="1"/>
  <c r="J779" i="2"/>
  <c r="M779" i="2" l="1"/>
  <c r="N779" i="2" s="1"/>
  <c r="O779" i="2"/>
  <c r="P779" i="2" l="1"/>
  <c r="R779" i="2"/>
  <c r="AA779" i="2" l="1"/>
  <c r="G780" i="6"/>
  <c r="H780" i="6" s="1"/>
  <c r="I779" i="2"/>
  <c r="S779" i="2" s="1"/>
  <c r="Q779" i="2"/>
  <c r="Z779" i="2" s="1"/>
  <c r="U779" i="2" l="1"/>
  <c r="T779" i="2"/>
  <c r="J780" i="6"/>
  <c r="I780" i="6"/>
  <c r="E780" i="2" l="1"/>
  <c r="G780" i="2" s="1"/>
  <c r="V779" i="2"/>
  <c r="K780" i="6"/>
  <c r="H780" i="2" l="1"/>
  <c r="K780" i="2" s="1"/>
  <c r="L780" i="2" s="1"/>
  <c r="Y780" i="2" s="1"/>
  <c r="W780" i="2"/>
  <c r="X780" i="2" s="1"/>
  <c r="J780" i="2"/>
  <c r="M780" i="2" l="1"/>
  <c r="N780" i="2" s="1"/>
  <c r="O780" i="2"/>
  <c r="P780" i="2" l="1"/>
  <c r="R780" i="2"/>
  <c r="AA780" i="2" l="1"/>
  <c r="G781" i="6"/>
  <c r="H781" i="6" s="1"/>
  <c r="Q780" i="2"/>
  <c r="Z780" i="2" s="1"/>
  <c r="I780" i="2"/>
  <c r="S780" i="2" s="1"/>
  <c r="I781" i="6" l="1"/>
  <c r="J781" i="6"/>
  <c r="T780" i="2"/>
  <c r="U780" i="2"/>
  <c r="E781" i="2" l="1"/>
  <c r="G781" i="2" s="1"/>
  <c r="K781" i="6"/>
  <c r="V780" i="2"/>
  <c r="H781" i="2" l="1"/>
  <c r="K781" i="2" s="1"/>
  <c r="L781" i="2" s="1"/>
  <c r="Y781" i="2" s="1"/>
  <c r="W781" i="2"/>
  <c r="X781" i="2" s="1"/>
  <c r="J781" i="2"/>
  <c r="M781" i="2" l="1"/>
  <c r="N781" i="2" s="1"/>
  <c r="O781" i="2"/>
  <c r="P781" i="2" l="1"/>
  <c r="Q781" i="2" l="1"/>
  <c r="Z781" i="2" s="1"/>
  <c r="G782" i="6"/>
  <c r="H782" i="6" s="1"/>
  <c r="I781" i="2"/>
  <c r="S781" i="2" s="1"/>
  <c r="R781" i="2"/>
  <c r="J782" i="6" l="1"/>
  <c r="I782" i="6"/>
  <c r="AA781" i="2"/>
  <c r="U781" i="2"/>
  <c r="T781" i="2"/>
  <c r="V781" i="2" l="1"/>
  <c r="E782" i="2"/>
  <c r="G782" i="2" s="1"/>
  <c r="K782" i="6"/>
  <c r="W782" i="2" l="1"/>
  <c r="X782" i="2" s="1"/>
  <c r="H782" i="2"/>
  <c r="K782" i="2" s="1"/>
  <c r="L782" i="2" s="1"/>
  <c r="Y782" i="2" s="1"/>
  <c r="J782" i="2"/>
  <c r="M782" i="2" l="1"/>
  <c r="N782" i="2" s="1"/>
  <c r="O782" i="2" l="1"/>
  <c r="P782" i="2" l="1"/>
  <c r="Q782" i="2" l="1"/>
  <c r="Z782" i="2" s="1"/>
  <c r="I782" i="2"/>
  <c r="S782" i="2" s="1"/>
  <c r="G783" i="6"/>
  <c r="H783" i="6" s="1"/>
  <c r="R782" i="2"/>
  <c r="AA782" i="2" l="1"/>
  <c r="U782" i="2"/>
  <c r="T782" i="2"/>
  <c r="J783" i="6"/>
  <c r="I783" i="6"/>
  <c r="K783" i="6" l="1"/>
  <c r="E783" i="2"/>
  <c r="G783" i="2" s="1"/>
  <c r="V782" i="2"/>
  <c r="H783" i="2" l="1"/>
  <c r="K783" i="2" s="1"/>
  <c r="L783" i="2" s="1"/>
  <c r="Y783" i="2" s="1"/>
  <c r="W783" i="2"/>
  <c r="X783" i="2" s="1"/>
  <c r="J783" i="2"/>
  <c r="M783" i="2" l="1"/>
  <c r="N783" i="2" s="1"/>
  <c r="O783" i="2" l="1"/>
  <c r="P783" i="2" l="1"/>
  <c r="R783" i="2"/>
  <c r="AA783" i="2" l="1"/>
  <c r="I783" i="2"/>
  <c r="S783" i="2" s="1"/>
  <c r="G784" i="6"/>
  <c r="H784" i="6" s="1"/>
  <c r="Q783" i="2"/>
  <c r="Z783" i="2" s="1"/>
  <c r="U783" i="2" l="1"/>
  <c r="T783" i="2"/>
  <c r="I784" i="6"/>
  <c r="J784" i="6"/>
  <c r="V783" i="2" l="1"/>
  <c r="K784" i="6"/>
  <c r="E784" i="2"/>
  <c r="G784" i="2" s="1"/>
  <c r="H784" i="2" l="1"/>
  <c r="K784" i="2" s="1"/>
  <c r="L784" i="2" s="1"/>
  <c r="Y784" i="2" s="1"/>
  <c r="W784" i="2"/>
  <c r="X784" i="2" s="1"/>
  <c r="J784" i="2"/>
  <c r="M784" i="2" l="1"/>
  <c r="N784" i="2" s="1"/>
  <c r="O784" i="2"/>
  <c r="P784" i="2" l="1"/>
  <c r="G785" i="6" l="1"/>
  <c r="H785" i="6" s="1"/>
  <c r="I784" i="2"/>
  <c r="S784" i="2" s="1"/>
  <c r="Q784" i="2"/>
  <c r="Z784" i="2" s="1"/>
  <c r="R784" i="2"/>
  <c r="AA784" i="2" l="1"/>
  <c r="U784" i="2"/>
  <c r="T784" i="2"/>
  <c r="I785" i="6"/>
  <c r="J785" i="6"/>
  <c r="E785" i="2" l="1"/>
  <c r="G785" i="2" s="1"/>
  <c r="V784" i="2"/>
  <c r="K785" i="6"/>
  <c r="H785" i="2" l="1"/>
  <c r="K785" i="2" s="1"/>
  <c r="L785" i="2" s="1"/>
  <c r="Y785" i="2" s="1"/>
  <c r="W785" i="2"/>
  <c r="X785" i="2" s="1"/>
  <c r="J785" i="2"/>
  <c r="M785" i="2" l="1"/>
  <c r="N785" i="2" s="1"/>
  <c r="O785" i="2"/>
  <c r="P785" i="2" l="1"/>
  <c r="R785" i="2"/>
  <c r="AA785" i="2" l="1"/>
  <c r="I785" i="2"/>
  <c r="S785" i="2" s="1"/>
  <c r="Q785" i="2"/>
  <c r="Z785" i="2" s="1"/>
  <c r="G786" i="6"/>
  <c r="H786" i="6" s="1"/>
  <c r="I786" i="6" l="1"/>
  <c r="J786" i="6"/>
  <c r="T785" i="2"/>
  <c r="U785" i="2"/>
  <c r="E786" i="2" l="1"/>
  <c r="G786" i="2" s="1"/>
  <c r="K786" i="6"/>
  <c r="V785" i="2"/>
  <c r="H786" i="2" l="1"/>
  <c r="K786" i="2" s="1"/>
  <c r="L786" i="2" s="1"/>
  <c r="Y786" i="2" s="1"/>
  <c r="W786" i="2"/>
  <c r="X786" i="2" s="1"/>
  <c r="J786" i="2"/>
  <c r="M786" i="2" l="1"/>
  <c r="N786" i="2" s="1"/>
  <c r="O786" i="2" l="1"/>
  <c r="P786" i="2" l="1"/>
  <c r="R786" i="2"/>
  <c r="AA786" i="2" l="1"/>
  <c r="I786" i="2"/>
  <c r="S786" i="2" s="1"/>
  <c r="G787" i="6"/>
  <c r="H787" i="6" s="1"/>
  <c r="Q786" i="2"/>
  <c r="Z786" i="2" s="1"/>
  <c r="T786" i="2" l="1"/>
  <c r="U786" i="2"/>
  <c r="J787" i="6"/>
  <c r="I787" i="6"/>
  <c r="V786" i="2" l="1"/>
  <c r="E787" i="2"/>
  <c r="G787" i="2" s="1"/>
  <c r="K787" i="6"/>
  <c r="W787" i="2" l="1"/>
  <c r="X787" i="2" s="1"/>
  <c r="H787" i="2"/>
  <c r="K787" i="2" s="1"/>
  <c r="L787" i="2" s="1"/>
  <c r="Y787" i="2" s="1"/>
  <c r="J787" i="2"/>
  <c r="M787" i="2" l="1"/>
  <c r="N787" i="2" s="1"/>
  <c r="O787" i="2"/>
  <c r="P787" i="2" l="1"/>
  <c r="R787" i="2"/>
  <c r="AA787" i="2" l="1"/>
  <c r="I787" i="2"/>
  <c r="S787" i="2" s="1"/>
  <c r="G788" i="6"/>
  <c r="H788" i="6" s="1"/>
  <c r="Q787" i="2"/>
  <c r="Z787" i="2" s="1"/>
  <c r="U787" i="2" l="1"/>
  <c r="T787" i="2"/>
  <c r="I788" i="6"/>
  <c r="J788" i="6"/>
  <c r="V787" i="2" l="1"/>
  <c r="K788" i="6"/>
  <c r="E788" i="2"/>
  <c r="G788" i="2" s="1"/>
  <c r="W788" i="2" l="1"/>
  <c r="X788" i="2" s="1"/>
  <c r="H788" i="2"/>
  <c r="K788" i="2" s="1"/>
  <c r="L788" i="2" s="1"/>
  <c r="Y788" i="2" s="1"/>
  <c r="J788" i="2"/>
  <c r="M788" i="2" l="1"/>
  <c r="N788" i="2" s="1"/>
  <c r="O788" i="2"/>
  <c r="P788" i="2" l="1"/>
  <c r="R788" i="2"/>
  <c r="AA788" i="2" l="1"/>
  <c r="G789" i="6"/>
  <c r="H789" i="6" s="1"/>
  <c r="I788" i="2"/>
  <c r="S788" i="2" s="1"/>
  <c r="Q788" i="2"/>
  <c r="Z788" i="2" s="1"/>
  <c r="I789" i="6" l="1"/>
  <c r="J789" i="6"/>
  <c r="U788" i="2"/>
  <c r="T788" i="2"/>
  <c r="V788" i="2" l="1"/>
  <c r="K789" i="6"/>
  <c r="E789" i="2"/>
  <c r="G789" i="2" s="1"/>
  <c r="W789" i="2" l="1"/>
  <c r="X789" i="2" s="1"/>
  <c r="H789" i="2"/>
  <c r="K789" i="2" s="1"/>
  <c r="L789" i="2" s="1"/>
  <c r="Y789" i="2" s="1"/>
  <c r="J789" i="2"/>
  <c r="M789" i="2" l="1"/>
  <c r="N789" i="2" s="1"/>
  <c r="O789" i="2" l="1"/>
  <c r="P789" i="2" l="1"/>
  <c r="R789" i="2"/>
  <c r="AA789" i="2" l="1"/>
  <c r="G790" i="6"/>
  <c r="H790" i="6" s="1"/>
  <c r="I789" i="2"/>
  <c r="S789" i="2" s="1"/>
  <c r="Q789" i="2"/>
  <c r="Z789" i="2" s="1"/>
  <c r="U789" i="2" l="1"/>
  <c r="T789" i="2"/>
  <c r="J790" i="6"/>
  <c r="I790" i="6"/>
  <c r="V789" i="2" l="1"/>
  <c r="K790" i="6"/>
  <c r="E790" i="2"/>
  <c r="G790" i="2" s="1"/>
  <c r="W790" i="2" l="1"/>
  <c r="X790" i="2" s="1"/>
  <c r="H790" i="2"/>
  <c r="K790" i="2" s="1"/>
  <c r="L790" i="2" s="1"/>
  <c r="Y790" i="2" s="1"/>
  <c r="J790" i="2"/>
  <c r="M790" i="2" l="1"/>
  <c r="N790" i="2" s="1"/>
  <c r="O790" i="2" l="1"/>
  <c r="P790" i="2" l="1"/>
  <c r="R790" i="2"/>
  <c r="AA790" i="2" l="1"/>
  <c r="G791" i="6"/>
  <c r="H791" i="6" s="1"/>
  <c r="I790" i="2"/>
  <c r="S790" i="2" s="1"/>
  <c r="Q790" i="2"/>
  <c r="Z790" i="2" s="1"/>
  <c r="I791" i="6" l="1"/>
  <c r="J791" i="6"/>
  <c r="U790" i="2"/>
  <c r="T790" i="2"/>
  <c r="E791" i="2" l="1"/>
  <c r="G791" i="2" s="1"/>
  <c r="K791" i="6"/>
  <c r="V790" i="2"/>
  <c r="H791" i="2" l="1"/>
  <c r="K791" i="2" s="1"/>
  <c r="L791" i="2" s="1"/>
  <c r="Y791" i="2" s="1"/>
  <c r="W791" i="2"/>
  <c r="X791" i="2" s="1"/>
  <c r="J791" i="2"/>
  <c r="M791" i="2" l="1"/>
  <c r="N791" i="2" s="1"/>
  <c r="O791" i="2" l="1"/>
  <c r="P791" i="2" l="1"/>
  <c r="R791" i="2"/>
  <c r="AA791" i="2" l="1"/>
  <c r="G792" i="6"/>
  <c r="H792" i="6" s="1"/>
  <c r="Q791" i="2"/>
  <c r="Z791" i="2" s="1"/>
  <c r="I791" i="2"/>
  <c r="S791" i="2" s="1"/>
  <c r="J792" i="6" l="1"/>
  <c r="I792" i="6"/>
  <c r="T791" i="2"/>
  <c r="U791" i="2"/>
  <c r="V791" i="2" l="1"/>
  <c r="E792" i="2"/>
  <c r="G792" i="2" s="1"/>
  <c r="K792" i="6"/>
  <c r="H792" i="2" l="1"/>
  <c r="K792" i="2" s="1"/>
  <c r="L792" i="2" s="1"/>
  <c r="Y792" i="2" s="1"/>
  <c r="W792" i="2"/>
  <c r="X792" i="2" s="1"/>
  <c r="J792" i="2"/>
  <c r="M792" i="2" l="1"/>
  <c r="N792" i="2" s="1"/>
  <c r="O792" i="2"/>
  <c r="P792" i="2" l="1"/>
  <c r="R792" i="2"/>
  <c r="AA792" i="2" l="1"/>
  <c r="I792" i="2"/>
  <c r="S792" i="2" s="1"/>
  <c r="G793" i="6"/>
  <c r="H793" i="6" s="1"/>
  <c r="Q792" i="2"/>
  <c r="Z792" i="2" s="1"/>
  <c r="T792" i="2" l="1"/>
  <c r="U792" i="2"/>
  <c r="I793" i="6"/>
  <c r="J793" i="6"/>
  <c r="K793" i="6" l="1"/>
  <c r="V792" i="2"/>
  <c r="E793" i="2"/>
  <c r="G793" i="2" s="1"/>
  <c r="H793" i="2" l="1"/>
  <c r="K793" i="2" s="1"/>
  <c r="L793" i="2" s="1"/>
  <c r="Y793" i="2" s="1"/>
  <c r="W793" i="2"/>
  <c r="X793" i="2" s="1"/>
  <c r="J793" i="2"/>
  <c r="M793" i="2" l="1"/>
  <c r="N793" i="2" s="1"/>
  <c r="O793" i="2" l="1"/>
  <c r="P793" i="2" l="1"/>
  <c r="G794" i="6" l="1"/>
  <c r="H794" i="6" s="1"/>
  <c r="I793" i="2"/>
  <c r="S793" i="2" s="1"/>
  <c r="Q793" i="2"/>
  <c r="Z793" i="2" s="1"/>
  <c r="R793" i="2"/>
  <c r="AA793" i="2" l="1"/>
  <c r="U793" i="2"/>
  <c r="T793" i="2"/>
  <c r="J794" i="6"/>
  <c r="I794" i="6"/>
  <c r="K794" i="6" l="1"/>
  <c r="E794" i="2"/>
  <c r="G794" i="2" s="1"/>
  <c r="V793" i="2"/>
  <c r="H794" i="2" l="1"/>
  <c r="K794" i="2" s="1"/>
  <c r="L794" i="2" s="1"/>
  <c r="Y794" i="2" s="1"/>
  <c r="W794" i="2"/>
  <c r="X794" i="2" s="1"/>
  <c r="J794" i="2"/>
  <c r="M794" i="2" l="1"/>
  <c r="N794" i="2" s="1"/>
  <c r="O794" i="2"/>
  <c r="P794" i="2" l="1"/>
  <c r="G795" i="6" l="1"/>
  <c r="H795" i="6" s="1"/>
  <c r="Q794" i="2"/>
  <c r="Z794" i="2" s="1"/>
  <c r="I794" i="2"/>
  <c r="S794" i="2" s="1"/>
  <c r="R794" i="2"/>
  <c r="AA794" i="2" l="1"/>
  <c r="T794" i="2"/>
  <c r="U794" i="2"/>
  <c r="J795" i="6"/>
  <c r="I795" i="6"/>
  <c r="V794" i="2" l="1"/>
  <c r="K795" i="6"/>
  <c r="E795" i="2"/>
  <c r="G795" i="2" s="1"/>
  <c r="H795" i="2" l="1"/>
  <c r="K795" i="2" s="1"/>
  <c r="L795" i="2" s="1"/>
  <c r="Y795" i="2" s="1"/>
  <c r="W795" i="2"/>
  <c r="X795" i="2" s="1"/>
  <c r="J795" i="2"/>
  <c r="M795" i="2" l="1"/>
  <c r="N795" i="2" s="1"/>
  <c r="O795" i="2"/>
  <c r="P795" i="2" l="1"/>
  <c r="R795" i="2"/>
  <c r="AA795" i="2" l="1"/>
  <c r="G796" i="6"/>
  <c r="H796" i="6" s="1"/>
  <c r="Q795" i="2"/>
  <c r="Z795" i="2" s="1"/>
  <c r="I795" i="2"/>
  <c r="S795" i="2" s="1"/>
  <c r="U795" i="2" l="1"/>
  <c r="T795" i="2"/>
  <c r="I796" i="6"/>
  <c r="J796" i="6"/>
  <c r="E796" i="2" l="1"/>
  <c r="G796" i="2" s="1"/>
  <c r="K796" i="6"/>
  <c r="V795" i="2"/>
  <c r="H796" i="2" l="1"/>
  <c r="K796" i="2" s="1"/>
  <c r="L796" i="2" s="1"/>
  <c r="Y796" i="2" s="1"/>
  <c r="W796" i="2"/>
  <c r="X796" i="2" s="1"/>
  <c r="J796" i="2"/>
  <c r="M796" i="2" l="1"/>
  <c r="N796" i="2" s="1"/>
  <c r="O796" i="2"/>
  <c r="P796" i="2" l="1"/>
  <c r="G797" i="6" l="1"/>
  <c r="H797" i="6" s="1"/>
  <c r="Q796" i="2"/>
  <c r="Z796" i="2" s="1"/>
  <c r="I796" i="2"/>
  <c r="S796" i="2" s="1"/>
  <c r="R796" i="2"/>
  <c r="AA796" i="2" l="1"/>
  <c r="T796" i="2"/>
  <c r="U796" i="2"/>
  <c r="I797" i="6"/>
  <c r="J797" i="6"/>
  <c r="K797" i="6" l="1"/>
  <c r="V796" i="2"/>
  <c r="E797" i="2"/>
  <c r="G797" i="2" s="1"/>
  <c r="H797" i="2" l="1"/>
  <c r="K797" i="2" s="1"/>
  <c r="L797" i="2" s="1"/>
  <c r="Y797" i="2" s="1"/>
  <c r="W797" i="2"/>
  <c r="X797" i="2" s="1"/>
  <c r="J797" i="2"/>
  <c r="M797" i="2" l="1"/>
  <c r="N797" i="2" s="1"/>
  <c r="O797" i="2"/>
  <c r="P797" i="2" l="1"/>
  <c r="I797" i="2" l="1"/>
  <c r="S797" i="2" s="1"/>
  <c r="G798" i="6"/>
  <c r="H798" i="6" s="1"/>
  <c r="Q797" i="2"/>
  <c r="Z797" i="2" s="1"/>
  <c r="R797" i="2"/>
  <c r="AA797" i="2" l="1"/>
  <c r="I798" i="6"/>
  <c r="J798" i="6"/>
  <c r="U797" i="2"/>
  <c r="T797" i="2"/>
  <c r="K798" i="6" l="1"/>
  <c r="V797" i="2"/>
  <c r="E798" i="2"/>
  <c r="G798" i="2" s="1"/>
  <c r="W798" i="2" l="1"/>
  <c r="X798" i="2" s="1"/>
  <c r="H798" i="2"/>
  <c r="K798" i="2" s="1"/>
  <c r="L798" i="2" s="1"/>
  <c r="Y798" i="2" s="1"/>
  <c r="J798" i="2"/>
  <c r="M798" i="2" l="1"/>
  <c r="N798" i="2" s="1"/>
  <c r="O798" i="2" l="1"/>
  <c r="P798" i="2" l="1"/>
  <c r="Q798" i="2" l="1"/>
  <c r="Z798" i="2" s="1"/>
  <c r="I798" i="2"/>
  <c r="S798" i="2" s="1"/>
  <c r="G799" i="6"/>
  <c r="H799" i="6" s="1"/>
  <c r="R798" i="2"/>
  <c r="AA798" i="2" l="1"/>
  <c r="U798" i="2"/>
  <c r="T798" i="2"/>
  <c r="J799" i="6"/>
  <c r="I799" i="6"/>
  <c r="K799" i="6" l="1"/>
  <c r="E799" i="2"/>
  <c r="G799" i="2" s="1"/>
  <c r="V798" i="2"/>
  <c r="H799" i="2" l="1"/>
  <c r="K799" i="2" s="1"/>
  <c r="L799" i="2" s="1"/>
  <c r="Y799" i="2" s="1"/>
  <c r="W799" i="2"/>
  <c r="X799" i="2" s="1"/>
  <c r="J799" i="2"/>
  <c r="M799" i="2" l="1"/>
  <c r="N799" i="2" s="1"/>
  <c r="O799" i="2" l="1"/>
  <c r="P799" i="2" l="1"/>
  <c r="R799" i="2"/>
  <c r="AA799" i="2" l="1"/>
  <c r="G800" i="6"/>
  <c r="H800" i="6" s="1"/>
  <c r="Q799" i="2"/>
  <c r="Z799" i="2" s="1"/>
  <c r="I799" i="2"/>
  <c r="S799" i="2" s="1"/>
  <c r="I800" i="6" l="1"/>
  <c r="J800" i="6"/>
  <c r="T799" i="2"/>
  <c r="U799" i="2"/>
  <c r="V799" i="2" l="1"/>
  <c r="E800" i="2"/>
  <c r="G800" i="2" s="1"/>
  <c r="K800" i="6"/>
  <c r="H800" i="2" l="1"/>
  <c r="K800" i="2" s="1"/>
  <c r="L800" i="2" s="1"/>
  <c r="Y800" i="2" s="1"/>
  <c r="W800" i="2"/>
  <c r="X800" i="2" s="1"/>
  <c r="J800" i="2"/>
  <c r="M800" i="2" l="1"/>
  <c r="N800" i="2" s="1"/>
  <c r="O800" i="2" l="1"/>
  <c r="P800" i="2" l="1"/>
  <c r="R800" i="2"/>
  <c r="AA800" i="2" l="1"/>
  <c r="Q800" i="2"/>
  <c r="Z800" i="2" s="1"/>
  <c r="I800" i="2"/>
  <c r="S800" i="2" s="1"/>
  <c r="G801" i="6"/>
  <c r="H801" i="6" s="1"/>
  <c r="I801" i="6" l="1"/>
  <c r="J801" i="6"/>
  <c r="T800" i="2"/>
  <c r="U800" i="2"/>
  <c r="E801" i="2" l="1"/>
  <c r="G801" i="2" s="1"/>
  <c r="V800" i="2"/>
  <c r="K801" i="6"/>
  <c r="W801" i="2" l="1"/>
  <c r="X801" i="2" s="1"/>
  <c r="H801" i="2"/>
  <c r="K801" i="2" s="1"/>
  <c r="L801" i="2" s="1"/>
  <c r="Y801" i="2" s="1"/>
  <c r="J801" i="2"/>
  <c r="M801" i="2" l="1"/>
  <c r="N801" i="2" s="1"/>
  <c r="O801" i="2"/>
  <c r="P801" i="2" l="1"/>
  <c r="R801" i="2" s="1"/>
  <c r="AA801" i="2" l="1"/>
  <c r="I801" i="2"/>
  <c r="S801" i="2" s="1"/>
  <c r="Q801" i="2"/>
  <c r="Z801" i="2" s="1"/>
  <c r="G802" i="6"/>
  <c r="H802" i="6" s="1"/>
  <c r="I802" i="6" l="1"/>
  <c r="J802" i="6"/>
  <c r="T801" i="2"/>
  <c r="U801" i="2"/>
  <c r="E802" i="2" l="1"/>
  <c r="G802" i="2" s="1"/>
  <c r="K802" i="6"/>
  <c r="V801" i="2"/>
  <c r="H802" i="2" l="1"/>
  <c r="K802" i="2" s="1"/>
  <c r="L802" i="2" s="1"/>
  <c r="Y802" i="2" s="1"/>
  <c r="W802" i="2"/>
  <c r="X802" i="2" s="1"/>
  <c r="J802" i="2"/>
  <c r="M802" i="2" l="1"/>
  <c r="N802" i="2" s="1"/>
  <c r="O802" i="2" l="1"/>
  <c r="P802" i="2" l="1"/>
  <c r="R802" i="2"/>
  <c r="AA802" i="2" l="1"/>
  <c r="I802" i="2"/>
  <c r="S802" i="2" s="1"/>
  <c r="G803" i="6"/>
  <c r="H803" i="6" s="1"/>
  <c r="Q802" i="2"/>
  <c r="Z802" i="2" s="1"/>
  <c r="J803" i="6" l="1"/>
  <c r="I803" i="6"/>
  <c r="T802" i="2"/>
  <c r="U802" i="2"/>
  <c r="E803" i="2" l="1"/>
  <c r="G803" i="2" s="1"/>
  <c r="V802" i="2"/>
  <c r="K803" i="6"/>
  <c r="W803" i="2" l="1"/>
  <c r="X803" i="2" s="1"/>
  <c r="H803" i="2"/>
  <c r="K803" i="2" s="1"/>
  <c r="L803" i="2" s="1"/>
  <c r="Y803" i="2" s="1"/>
  <c r="J803" i="2"/>
  <c r="M803" i="2" l="1"/>
  <c r="N803" i="2" s="1"/>
  <c r="O803" i="2" l="1"/>
  <c r="P803" i="2" l="1"/>
  <c r="Q803" i="2" l="1"/>
  <c r="Z803" i="2" s="1"/>
  <c r="I803" i="2"/>
  <c r="S803" i="2" s="1"/>
  <c r="G804" i="6"/>
  <c r="H804" i="6" s="1"/>
  <c r="R803" i="2"/>
  <c r="J804" i="6" l="1"/>
  <c r="I804" i="6"/>
  <c r="T803" i="2"/>
  <c r="U803" i="2"/>
  <c r="AA803" i="2"/>
  <c r="E804" i="2" l="1"/>
  <c r="G804" i="2" s="1"/>
  <c r="V803" i="2"/>
  <c r="K804" i="6"/>
  <c r="W804" i="2" l="1"/>
  <c r="X804" i="2" s="1"/>
  <c r="H804" i="2"/>
  <c r="K804" i="2" s="1"/>
  <c r="L804" i="2" s="1"/>
  <c r="Y804" i="2" s="1"/>
  <c r="J804" i="2"/>
  <c r="M804" i="2" l="1"/>
  <c r="N804" i="2" s="1"/>
  <c r="O804" i="2" l="1"/>
  <c r="P804" i="2" l="1"/>
  <c r="R804" i="2" s="1"/>
  <c r="AA804" i="2" l="1"/>
  <c r="G805" i="6"/>
  <c r="H805" i="6" s="1"/>
  <c r="Q804" i="2"/>
  <c r="Z804" i="2" s="1"/>
  <c r="I804" i="2"/>
  <c r="S804" i="2" s="1"/>
  <c r="T804" i="2" l="1"/>
  <c r="U804" i="2"/>
  <c r="J805" i="6"/>
  <c r="I805" i="6"/>
  <c r="V804" i="2" l="1"/>
  <c r="K805" i="6"/>
  <c r="E805" i="2"/>
  <c r="G805" i="2" s="1"/>
  <c r="H805" i="2" l="1"/>
  <c r="K805" i="2" s="1"/>
  <c r="L805" i="2" s="1"/>
  <c r="Y805" i="2" s="1"/>
  <c r="W805" i="2"/>
  <c r="X805" i="2" s="1"/>
  <c r="J805" i="2"/>
  <c r="M805" i="2" l="1"/>
  <c r="N805" i="2" s="1"/>
  <c r="O805" i="2" l="1"/>
  <c r="P805" i="2" l="1"/>
  <c r="Q805" i="2" l="1"/>
  <c r="Z805" i="2" s="1"/>
  <c r="I805" i="2"/>
  <c r="S805" i="2" s="1"/>
  <c r="G806" i="6"/>
  <c r="H806" i="6" s="1"/>
  <c r="R805" i="2"/>
  <c r="AA805" i="2" l="1"/>
  <c r="U805" i="2"/>
  <c r="T805" i="2"/>
  <c r="I806" i="6"/>
  <c r="J806" i="6"/>
  <c r="K806" i="6" l="1"/>
  <c r="E806" i="2"/>
  <c r="G806" i="2" s="1"/>
  <c r="V805" i="2"/>
  <c r="W806" i="2" l="1"/>
  <c r="X806" i="2" s="1"/>
  <c r="H806" i="2"/>
  <c r="K806" i="2" s="1"/>
  <c r="L806" i="2" s="1"/>
  <c r="Y806" i="2" s="1"/>
  <c r="J806" i="2"/>
  <c r="M806" i="2" l="1"/>
  <c r="N806" i="2" s="1"/>
  <c r="O806" i="2" l="1"/>
  <c r="P806" i="2" l="1"/>
  <c r="G807" i="6" l="1"/>
  <c r="H807" i="6" s="1"/>
  <c r="I806" i="2"/>
  <c r="S806" i="2" s="1"/>
  <c r="Q806" i="2"/>
  <c r="Z806" i="2" s="1"/>
  <c r="R806" i="2"/>
  <c r="AA806" i="2" l="1"/>
  <c r="U806" i="2"/>
  <c r="T806" i="2"/>
  <c r="J807" i="6"/>
  <c r="I807" i="6"/>
  <c r="K807" i="6" l="1"/>
  <c r="E807" i="2"/>
  <c r="G807" i="2" s="1"/>
  <c r="V806" i="2"/>
  <c r="W807" i="2" l="1"/>
  <c r="X807" i="2" s="1"/>
  <c r="H807" i="2"/>
  <c r="K807" i="2" s="1"/>
  <c r="L807" i="2" s="1"/>
  <c r="Y807" i="2" s="1"/>
  <c r="J807" i="2"/>
  <c r="M807" i="2" l="1"/>
  <c r="N807" i="2" s="1"/>
  <c r="O807" i="2" l="1"/>
  <c r="P807" i="2" l="1"/>
  <c r="R807" i="2"/>
  <c r="AA807" i="2" l="1"/>
  <c r="I807" i="2"/>
  <c r="S807" i="2" s="1"/>
  <c r="Q807" i="2"/>
  <c r="Z807" i="2" s="1"/>
  <c r="G808" i="6"/>
  <c r="H808" i="6" s="1"/>
  <c r="T807" i="2" l="1"/>
  <c r="U807" i="2"/>
  <c r="I808" i="6"/>
  <c r="J808" i="6"/>
  <c r="K808" i="6" l="1"/>
  <c r="V807" i="2"/>
  <c r="E808" i="2"/>
  <c r="G808" i="2" s="1"/>
  <c r="W808" i="2" l="1"/>
  <c r="X808" i="2" s="1"/>
  <c r="H808" i="2"/>
  <c r="K808" i="2" s="1"/>
  <c r="L808" i="2" s="1"/>
  <c r="Y808" i="2" s="1"/>
  <c r="J808" i="2"/>
  <c r="M808" i="2" l="1"/>
  <c r="N808" i="2" s="1"/>
  <c r="O808" i="2" l="1"/>
  <c r="P808" i="2" l="1"/>
  <c r="R808" i="2" s="1"/>
  <c r="AA808" i="2" l="1"/>
  <c r="I808" i="2"/>
  <c r="S808" i="2" s="1"/>
  <c r="G809" i="6"/>
  <c r="H809" i="6" s="1"/>
  <c r="Q808" i="2"/>
  <c r="Z808" i="2" s="1"/>
  <c r="J809" i="6" l="1"/>
  <c r="I809" i="6"/>
  <c r="U808" i="2"/>
  <c r="T808" i="2"/>
  <c r="E809" i="2" l="1"/>
  <c r="G809" i="2" s="1"/>
  <c r="V808" i="2"/>
  <c r="K809" i="6"/>
  <c r="H809" i="2" l="1"/>
  <c r="K809" i="2" s="1"/>
  <c r="L809" i="2" s="1"/>
  <c r="Y809" i="2" s="1"/>
  <c r="W809" i="2"/>
  <c r="X809" i="2" s="1"/>
  <c r="J809" i="2"/>
  <c r="M809" i="2" l="1"/>
  <c r="N809" i="2" s="1"/>
  <c r="O809" i="2"/>
  <c r="P809" i="2" l="1"/>
  <c r="R809" i="2" s="1"/>
  <c r="AA809" i="2" l="1"/>
  <c r="I809" i="2"/>
  <c r="S809" i="2" s="1"/>
  <c r="G810" i="6"/>
  <c r="H810" i="6" s="1"/>
  <c r="Q809" i="2"/>
  <c r="Z809" i="2" s="1"/>
  <c r="I810" i="6" l="1"/>
  <c r="J810" i="6"/>
  <c r="T809" i="2"/>
  <c r="U809" i="2"/>
  <c r="V809" i="2" l="1"/>
  <c r="K810" i="6"/>
  <c r="E810" i="2"/>
  <c r="G810" i="2" s="1"/>
  <c r="H810" i="2" l="1"/>
  <c r="K810" i="2" s="1"/>
  <c r="L810" i="2" s="1"/>
  <c r="Y810" i="2" s="1"/>
  <c r="W810" i="2"/>
  <c r="X810" i="2" s="1"/>
  <c r="J810" i="2"/>
  <c r="M810" i="2" l="1"/>
  <c r="N810" i="2" s="1"/>
  <c r="O810" i="2"/>
  <c r="P810" i="2" l="1"/>
  <c r="G811" i="6" l="1"/>
  <c r="H811" i="6" s="1"/>
  <c r="Q810" i="2"/>
  <c r="Z810" i="2" s="1"/>
  <c r="I810" i="2"/>
  <c r="S810" i="2" s="1"/>
  <c r="R810" i="2"/>
  <c r="AA810" i="2" l="1"/>
  <c r="U810" i="2"/>
  <c r="T810" i="2"/>
  <c r="J811" i="6"/>
  <c r="I811" i="6"/>
  <c r="K811" i="6" l="1"/>
  <c r="E811" i="2"/>
  <c r="G811" i="2" s="1"/>
  <c r="V810" i="2"/>
  <c r="H811" i="2" l="1"/>
  <c r="K811" i="2" s="1"/>
  <c r="L811" i="2" s="1"/>
  <c r="Y811" i="2" s="1"/>
  <c r="W811" i="2"/>
  <c r="X811" i="2" s="1"/>
  <c r="J811" i="2"/>
  <c r="M811" i="2" l="1"/>
  <c r="N811" i="2" s="1"/>
  <c r="O811" i="2"/>
  <c r="P811" i="2" l="1"/>
  <c r="R811" i="2" s="1"/>
  <c r="AA811" i="2" l="1"/>
  <c r="G812" i="6"/>
  <c r="H812" i="6" s="1"/>
  <c r="I811" i="2"/>
  <c r="S811" i="2" s="1"/>
  <c r="Q811" i="2"/>
  <c r="Z811" i="2" s="1"/>
  <c r="I812" i="6" l="1"/>
  <c r="J812" i="6"/>
  <c r="T811" i="2"/>
  <c r="U811" i="2"/>
  <c r="V811" i="2" l="1"/>
  <c r="K812" i="6"/>
  <c r="E812" i="2"/>
  <c r="G812" i="2" s="1"/>
  <c r="H812" i="2" l="1"/>
  <c r="K812" i="2" s="1"/>
  <c r="L812" i="2" s="1"/>
  <c r="Y812" i="2" s="1"/>
  <c r="W812" i="2"/>
  <c r="X812" i="2" s="1"/>
  <c r="J812" i="2"/>
  <c r="M812" i="2" l="1"/>
  <c r="N812" i="2" s="1"/>
  <c r="O812" i="2"/>
  <c r="P812" i="2" l="1"/>
  <c r="I812" i="2" l="1"/>
  <c r="S812" i="2" s="1"/>
  <c r="Q812" i="2"/>
  <c r="Z812" i="2" s="1"/>
  <c r="G813" i="6"/>
  <c r="H813" i="6" s="1"/>
  <c r="R812" i="2"/>
  <c r="AA812" i="2" l="1"/>
  <c r="J813" i="6"/>
  <c r="I813" i="6"/>
  <c r="U812" i="2"/>
  <c r="T812" i="2"/>
  <c r="V812" i="2" l="1"/>
  <c r="E813" i="2"/>
  <c r="G813" i="2" s="1"/>
  <c r="K813" i="6"/>
  <c r="H813" i="2" l="1"/>
  <c r="K813" i="2" s="1"/>
  <c r="L813" i="2" s="1"/>
  <c r="Y813" i="2" s="1"/>
  <c r="W813" i="2"/>
  <c r="X813" i="2" s="1"/>
  <c r="J813" i="2"/>
  <c r="M813" i="2" l="1"/>
  <c r="N813" i="2" s="1"/>
  <c r="O813" i="2"/>
  <c r="P813" i="2" l="1"/>
  <c r="I813" i="2" l="1"/>
  <c r="S813" i="2" s="1"/>
  <c r="G814" i="6"/>
  <c r="H814" i="6" s="1"/>
  <c r="Q813" i="2"/>
  <c r="Z813" i="2" s="1"/>
  <c r="R813" i="2"/>
  <c r="I814" i="6" l="1"/>
  <c r="J814" i="6"/>
  <c r="AA813" i="2"/>
  <c r="U813" i="2"/>
  <c r="T813" i="2"/>
  <c r="E814" i="2" l="1"/>
  <c r="G814" i="2" s="1"/>
  <c r="V813" i="2"/>
  <c r="K814" i="6"/>
  <c r="W814" i="2" l="1"/>
  <c r="X814" i="2" s="1"/>
  <c r="H814" i="2"/>
  <c r="K814" i="2" s="1"/>
  <c r="L814" i="2" s="1"/>
  <c r="Y814" i="2" s="1"/>
  <c r="J814" i="2"/>
  <c r="M814" i="2" l="1"/>
  <c r="N814" i="2" s="1"/>
  <c r="O814" i="2" l="1"/>
  <c r="P814" i="2" l="1"/>
  <c r="R814" i="2"/>
  <c r="AA814" i="2" l="1"/>
  <c r="I814" i="2"/>
  <c r="S814" i="2" s="1"/>
  <c r="G815" i="6"/>
  <c r="H815" i="6" s="1"/>
  <c r="Q814" i="2"/>
  <c r="Z814" i="2" s="1"/>
  <c r="J815" i="6" l="1"/>
  <c r="I815" i="6"/>
  <c r="T814" i="2"/>
  <c r="U814" i="2"/>
  <c r="V814" i="2" l="1"/>
  <c r="E815" i="2"/>
  <c r="G815" i="2" s="1"/>
  <c r="K815" i="6"/>
  <c r="H815" i="2" l="1"/>
  <c r="K815" i="2" s="1"/>
  <c r="L815" i="2" s="1"/>
  <c r="Y815" i="2" s="1"/>
  <c r="W815" i="2"/>
  <c r="X815" i="2" s="1"/>
  <c r="J815" i="2"/>
  <c r="M815" i="2" l="1"/>
  <c r="N815" i="2" s="1"/>
  <c r="O815" i="2"/>
  <c r="P815" i="2" l="1"/>
  <c r="R815" i="2"/>
  <c r="AA815" i="2" l="1"/>
  <c r="G816" i="6"/>
  <c r="H816" i="6" s="1"/>
  <c r="Q815" i="2"/>
  <c r="Z815" i="2" s="1"/>
  <c r="I815" i="2"/>
  <c r="S815" i="2" s="1"/>
  <c r="U815" i="2" l="1"/>
  <c r="T815" i="2"/>
  <c r="I816" i="6"/>
  <c r="J816" i="6"/>
  <c r="K816" i="6" l="1"/>
  <c r="E816" i="2"/>
  <c r="G816" i="2" s="1"/>
  <c r="V815" i="2"/>
  <c r="W816" i="2" l="1"/>
  <c r="X816" i="2" s="1"/>
  <c r="H816" i="2"/>
  <c r="K816" i="2" s="1"/>
  <c r="L816" i="2" s="1"/>
  <c r="Y816" i="2" s="1"/>
  <c r="J816" i="2"/>
  <c r="M816" i="2" l="1"/>
  <c r="N816" i="2" s="1"/>
  <c r="O816" i="2" l="1"/>
  <c r="P816" i="2" l="1"/>
  <c r="Q816" i="2" l="1"/>
  <c r="Z816" i="2" s="1"/>
  <c r="I816" i="2"/>
  <c r="S816" i="2" s="1"/>
  <c r="G817" i="6"/>
  <c r="H817" i="6" s="1"/>
  <c r="R816" i="2"/>
  <c r="AA816" i="2" l="1"/>
  <c r="T816" i="2"/>
  <c r="U816" i="2"/>
  <c r="J817" i="6"/>
  <c r="I817" i="6"/>
  <c r="K817" i="6" l="1"/>
  <c r="V816" i="2"/>
  <c r="E817" i="2"/>
  <c r="G817" i="2" s="1"/>
  <c r="W817" i="2" l="1"/>
  <c r="X817" i="2" s="1"/>
  <c r="H817" i="2"/>
  <c r="K817" i="2" s="1"/>
  <c r="L817" i="2" s="1"/>
  <c r="Y817" i="2" s="1"/>
  <c r="J817" i="2"/>
  <c r="M817" i="2" l="1"/>
  <c r="N817" i="2" s="1"/>
  <c r="O817" i="2" l="1"/>
  <c r="P817" i="2" l="1"/>
  <c r="R817" i="2"/>
  <c r="AA817" i="2" l="1"/>
  <c r="G818" i="6"/>
  <c r="H818" i="6" s="1"/>
  <c r="Q817" i="2"/>
  <c r="Z817" i="2" s="1"/>
  <c r="I817" i="2"/>
  <c r="S817" i="2" s="1"/>
  <c r="U817" i="2" l="1"/>
  <c r="T817" i="2"/>
  <c r="I818" i="6"/>
  <c r="J818" i="6"/>
  <c r="K818" i="6" l="1"/>
  <c r="E818" i="2"/>
  <c r="G818" i="2" s="1"/>
  <c r="V817" i="2"/>
  <c r="W818" i="2" l="1"/>
  <c r="X818" i="2" s="1"/>
  <c r="H818" i="2"/>
  <c r="K818" i="2" s="1"/>
  <c r="L818" i="2" s="1"/>
  <c r="Y818" i="2" s="1"/>
  <c r="J818" i="2"/>
  <c r="M818" i="2" l="1"/>
  <c r="N818" i="2" s="1"/>
  <c r="O818" i="2" l="1"/>
  <c r="P818" i="2" l="1"/>
  <c r="R818" i="2"/>
  <c r="AA818" i="2" l="1"/>
  <c r="Q818" i="2"/>
  <c r="Z818" i="2" s="1"/>
  <c r="G819" i="6"/>
  <c r="H819" i="6" s="1"/>
  <c r="I818" i="2"/>
  <c r="S818" i="2" s="1"/>
  <c r="U818" i="2" l="1"/>
  <c r="T818" i="2"/>
  <c r="J819" i="6"/>
  <c r="I819" i="6"/>
  <c r="K819" i="6" l="1"/>
  <c r="E819" i="2"/>
  <c r="G819" i="2" s="1"/>
  <c r="V818" i="2"/>
  <c r="W819" i="2" l="1"/>
  <c r="X819" i="2" s="1"/>
  <c r="H819" i="2"/>
  <c r="K819" i="2" s="1"/>
  <c r="L819" i="2" s="1"/>
  <c r="Y819" i="2" s="1"/>
  <c r="J819" i="2"/>
  <c r="M819" i="2" l="1"/>
  <c r="N819" i="2" s="1"/>
  <c r="O819" i="2" l="1"/>
  <c r="P819" i="2" l="1"/>
  <c r="G820" i="6" l="1"/>
  <c r="H820" i="6" s="1"/>
  <c r="Q819" i="2"/>
  <c r="Z819" i="2" s="1"/>
  <c r="I819" i="2"/>
  <c r="S819" i="2" s="1"/>
  <c r="R819" i="2"/>
  <c r="AA819" i="2" l="1"/>
  <c r="T819" i="2"/>
  <c r="U819" i="2"/>
  <c r="J820" i="6"/>
  <c r="I820" i="6"/>
  <c r="K820" i="6" l="1"/>
  <c r="V819" i="2"/>
  <c r="E820" i="2"/>
  <c r="G820" i="2" s="1"/>
  <c r="H820" i="2" l="1"/>
  <c r="K820" i="2" s="1"/>
  <c r="L820" i="2" s="1"/>
  <c r="Y820" i="2" s="1"/>
  <c r="W820" i="2"/>
  <c r="X820" i="2" s="1"/>
  <c r="J820" i="2"/>
  <c r="M820" i="2" l="1"/>
  <c r="N820" i="2" s="1"/>
  <c r="O820" i="2" l="1"/>
  <c r="P820" i="2" l="1"/>
  <c r="R820" i="2"/>
  <c r="AA820" i="2" l="1"/>
  <c r="I820" i="2"/>
  <c r="S820" i="2" s="1"/>
  <c r="G821" i="6"/>
  <c r="H821" i="6" s="1"/>
  <c r="Q820" i="2"/>
  <c r="Z820" i="2" s="1"/>
  <c r="T820" i="2" l="1"/>
  <c r="U820" i="2"/>
  <c r="J821" i="6"/>
  <c r="I821" i="6"/>
  <c r="K821" i="6" l="1"/>
  <c r="V820" i="2"/>
  <c r="E821" i="2"/>
  <c r="G821" i="2" s="1"/>
  <c r="H821" i="2" l="1"/>
  <c r="K821" i="2" s="1"/>
  <c r="L821" i="2" s="1"/>
  <c r="Y821" i="2" s="1"/>
  <c r="W821" i="2"/>
  <c r="X821" i="2" s="1"/>
  <c r="J821" i="2"/>
  <c r="M821" i="2" l="1"/>
  <c r="N821" i="2" s="1"/>
  <c r="O821" i="2" l="1"/>
  <c r="P821" i="2" l="1"/>
  <c r="Q821" i="2" l="1"/>
  <c r="Z821" i="2" s="1"/>
  <c r="I821" i="2"/>
  <c r="S821" i="2" s="1"/>
  <c r="G822" i="6"/>
  <c r="H822" i="6" s="1"/>
  <c r="R821" i="2"/>
  <c r="AA821" i="2" l="1"/>
  <c r="U821" i="2"/>
  <c r="T821" i="2"/>
  <c r="I822" i="6"/>
  <c r="J822" i="6"/>
  <c r="K822" i="6" l="1"/>
  <c r="E822" i="2"/>
  <c r="G822" i="2" s="1"/>
  <c r="V821" i="2"/>
  <c r="H822" i="2" l="1"/>
  <c r="K822" i="2" s="1"/>
  <c r="L822" i="2" s="1"/>
  <c r="Y822" i="2" s="1"/>
  <c r="W822" i="2"/>
  <c r="X822" i="2" s="1"/>
  <c r="J822" i="2"/>
  <c r="M822" i="2" l="1"/>
  <c r="N822" i="2" s="1"/>
  <c r="O822" i="2"/>
  <c r="P822" i="2" l="1"/>
  <c r="R822" i="2"/>
  <c r="AA822" i="2" l="1"/>
  <c r="G823" i="6"/>
  <c r="H823" i="6" s="1"/>
  <c r="I822" i="2"/>
  <c r="S822" i="2" s="1"/>
  <c r="Q822" i="2"/>
  <c r="Z822" i="2" s="1"/>
  <c r="J823" i="6" l="1"/>
  <c r="I823" i="6"/>
  <c r="T822" i="2"/>
  <c r="U822" i="2"/>
  <c r="E823" i="2" l="1"/>
  <c r="G823" i="2" s="1"/>
  <c r="K823" i="6"/>
  <c r="V822" i="2"/>
  <c r="H823" i="2" l="1"/>
  <c r="K823" i="2" s="1"/>
  <c r="L823" i="2" s="1"/>
  <c r="Y823" i="2" s="1"/>
  <c r="W823" i="2"/>
  <c r="X823" i="2" s="1"/>
  <c r="J823" i="2"/>
  <c r="M823" i="2" l="1"/>
  <c r="N823" i="2" s="1"/>
  <c r="O823" i="2"/>
  <c r="P823" i="2" l="1"/>
  <c r="Q823" i="2" l="1"/>
  <c r="Z823" i="2" s="1"/>
  <c r="I823" i="2"/>
  <c r="S823" i="2" s="1"/>
  <c r="G824" i="6"/>
  <c r="H824" i="6" s="1"/>
  <c r="R823" i="2"/>
  <c r="AA823" i="2" l="1"/>
  <c r="T823" i="2"/>
  <c r="U823" i="2"/>
  <c r="I824" i="6"/>
  <c r="J824" i="6"/>
  <c r="K824" i="6" l="1"/>
  <c r="V823" i="2"/>
  <c r="E824" i="2"/>
  <c r="G824" i="2" s="1"/>
  <c r="W824" i="2" l="1"/>
  <c r="X824" i="2" s="1"/>
  <c r="H824" i="2"/>
  <c r="K824" i="2" s="1"/>
  <c r="L824" i="2" s="1"/>
  <c r="Y824" i="2" s="1"/>
  <c r="J824" i="2"/>
  <c r="M824" i="2" l="1"/>
  <c r="N824" i="2" s="1"/>
  <c r="O824" i="2"/>
  <c r="P824" i="2" l="1"/>
  <c r="R824" i="2" s="1"/>
  <c r="AA824" i="2" l="1"/>
  <c r="G825" i="6"/>
  <c r="H825" i="6" s="1"/>
  <c r="I824" i="2"/>
  <c r="S824" i="2" s="1"/>
  <c r="Q824" i="2"/>
  <c r="Z824" i="2" s="1"/>
  <c r="U824" i="2" l="1"/>
  <c r="T824" i="2"/>
  <c r="J825" i="6"/>
  <c r="I825" i="6"/>
  <c r="K825" i="6" l="1"/>
  <c r="E825" i="2"/>
  <c r="G825" i="2" s="1"/>
  <c r="V824" i="2"/>
  <c r="H825" i="2" l="1"/>
  <c r="K825" i="2" s="1"/>
  <c r="L825" i="2" s="1"/>
  <c r="Y825" i="2" s="1"/>
  <c r="W825" i="2"/>
  <c r="X825" i="2" s="1"/>
  <c r="J825" i="2"/>
  <c r="M825" i="2" l="1"/>
  <c r="N825" i="2" s="1"/>
  <c r="O825" i="2"/>
  <c r="P825" i="2" l="1"/>
  <c r="I825" i="2" l="1"/>
  <c r="S825" i="2" s="1"/>
  <c r="G826" i="6"/>
  <c r="H826" i="6" s="1"/>
  <c r="Q825" i="2"/>
  <c r="Z825" i="2" s="1"/>
  <c r="R825" i="2"/>
  <c r="J826" i="6" l="1"/>
  <c r="I826" i="6"/>
  <c r="AA825" i="2"/>
  <c r="T825" i="2"/>
  <c r="U825" i="2"/>
  <c r="E826" i="2" l="1"/>
  <c r="G826" i="2" s="1"/>
  <c r="V825" i="2"/>
  <c r="K826" i="6"/>
  <c r="W826" i="2" l="1"/>
  <c r="X826" i="2" s="1"/>
  <c r="H826" i="2"/>
  <c r="K826" i="2" s="1"/>
  <c r="L826" i="2" s="1"/>
  <c r="Y826" i="2" s="1"/>
  <c r="J826" i="2"/>
  <c r="M826" i="2" l="1"/>
  <c r="N826" i="2" s="1"/>
  <c r="O826" i="2" l="1"/>
  <c r="P826" i="2" l="1"/>
  <c r="I826" i="2" l="1"/>
  <c r="S826" i="2" s="1"/>
  <c r="G827" i="6"/>
  <c r="H827" i="6" s="1"/>
  <c r="Q826" i="2"/>
  <c r="Z826" i="2" s="1"/>
  <c r="R826" i="2"/>
  <c r="I827" i="6" l="1"/>
  <c r="J827" i="6"/>
  <c r="AA826" i="2"/>
  <c r="U826" i="2"/>
  <c r="T826" i="2"/>
  <c r="E827" i="2" l="1"/>
  <c r="G827" i="2" s="1"/>
  <c r="V826" i="2"/>
  <c r="K827" i="6"/>
  <c r="H827" i="2" l="1"/>
  <c r="K827" i="2" s="1"/>
  <c r="L827" i="2" s="1"/>
  <c r="Y827" i="2" s="1"/>
  <c r="W827" i="2"/>
  <c r="X827" i="2" s="1"/>
  <c r="J827" i="2"/>
  <c r="M827" i="2" l="1"/>
  <c r="N827" i="2" s="1"/>
  <c r="O827" i="2"/>
  <c r="P827" i="2" l="1"/>
  <c r="I827" i="2" l="1"/>
  <c r="S827" i="2" s="1"/>
  <c r="G828" i="6"/>
  <c r="H828" i="6" s="1"/>
  <c r="Q827" i="2"/>
  <c r="Z827" i="2" s="1"/>
  <c r="R827" i="2"/>
  <c r="J828" i="6" l="1"/>
  <c r="I828" i="6"/>
  <c r="AA827" i="2"/>
  <c r="T827" i="2"/>
  <c r="U827" i="2"/>
  <c r="V827" i="2" l="1"/>
  <c r="E828" i="2"/>
  <c r="G828" i="2" s="1"/>
  <c r="K828" i="6"/>
  <c r="H828" i="2" l="1"/>
  <c r="K828" i="2" s="1"/>
  <c r="L828" i="2" s="1"/>
  <c r="Y828" i="2" s="1"/>
  <c r="W828" i="2"/>
  <c r="X828" i="2" s="1"/>
  <c r="J828" i="2"/>
  <c r="M828" i="2" l="1"/>
  <c r="N828" i="2" s="1"/>
  <c r="O828" i="2" l="1"/>
  <c r="P828" i="2" l="1"/>
  <c r="I828" i="2" l="1"/>
  <c r="S828" i="2" s="1"/>
  <c r="G829" i="6"/>
  <c r="H829" i="6" s="1"/>
  <c r="Q828" i="2"/>
  <c r="Z828" i="2" s="1"/>
  <c r="R828" i="2"/>
  <c r="J829" i="6" l="1"/>
  <c r="I829" i="6"/>
  <c r="AA828" i="2"/>
  <c r="T828" i="2"/>
  <c r="U828" i="2"/>
  <c r="V828" i="2" l="1"/>
  <c r="E829" i="2"/>
  <c r="G829" i="2" s="1"/>
  <c r="K829" i="6"/>
  <c r="H829" i="2" l="1"/>
  <c r="K829" i="2" s="1"/>
  <c r="L829" i="2" s="1"/>
  <c r="Y829" i="2" s="1"/>
  <c r="W829" i="2"/>
  <c r="X829" i="2" s="1"/>
  <c r="J829" i="2"/>
  <c r="M829" i="2" l="1"/>
  <c r="N829" i="2" s="1"/>
  <c r="O829" i="2" l="1"/>
  <c r="P829" i="2" l="1"/>
  <c r="R829" i="2"/>
  <c r="AA829" i="2" l="1"/>
  <c r="G830" i="6"/>
  <c r="H830" i="6" s="1"/>
  <c r="Q829" i="2"/>
  <c r="Z829" i="2" s="1"/>
  <c r="I829" i="2"/>
  <c r="S829" i="2" s="1"/>
  <c r="T829" i="2" l="1"/>
  <c r="U829" i="2"/>
  <c r="J830" i="6"/>
  <c r="I830" i="6"/>
  <c r="V829" i="2" l="1"/>
  <c r="K830" i="6"/>
  <c r="E830" i="2"/>
  <c r="G830" i="2" s="1"/>
  <c r="H830" i="2" l="1"/>
  <c r="K830" i="2" s="1"/>
  <c r="L830" i="2" s="1"/>
  <c r="Y830" i="2" s="1"/>
  <c r="W830" i="2"/>
  <c r="X830" i="2" s="1"/>
  <c r="J830" i="2"/>
  <c r="M830" i="2" l="1"/>
  <c r="N830" i="2" s="1"/>
  <c r="O830" i="2" l="1"/>
  <c r="P830" i="2" l="1"/>
  <c r="I830" i="2" l="1"/>
  <c r="S830" i="2" s="1"/>
  <c r="G831" i="6"/>
  <c r="H831" i="6" s="1"/>
  <c r="Q830" i="2"/>
  <c r="Z830" i="2" s="1"/>
  <c r="R830" i="2"/>
  <c r="I831" i="6" l="1"/>
  <c r="J831" i="6"/>
  <c r="AA830" i="2"/>
  <c r="U830" i="2"/>
  <c r="T830" i="2"/>
  <c r="K831" i="6" l="1"/>
  <c r="E831" i="2"/>
  <c r="G831" i="2" s="1"/>
  <c r="V830" i="2"/>
  <c r="H831" i="2" l="1"/>
  <c r="K831" i="2" s="1"/>
  <c r="L831" i="2" s="1"/>
  <c r="Y831" i="2" s="1"/>
  <c r="W831" i="2"/>
  <c r="X831" i="2" s="1"/>
  <c r="J831" i="2"/>
  <c r="M831" i="2" l="1"/>
  <c r="N831" i="2" s="1"/>
  <c r="O831" i="2" l="1"/>
  <c r="P831" i="2" l="1"/>
  <c r="R831" i="2" s="1"/>
  <c r="AA831" i="2" l="1"/>
  <c r="Q831" i="2"/>
  <c r="Z831" i="2" s="1"/>
  <c r="G832" i="6"/>
  <c r="H832" i="6" s="1"/>
  <c r="I831" i="2"/>
  <c r="S831" i="2" s="1"/>
  <c r="T831" i="2" l="1"/>
  <c r="U831" i="2"/>
  <c r="J832" i="6"/>
  <c r="I832" i="6"/>
  <c r="K832" i="6" l="1"/>
  <c r="V831" i="2"/>
  <c r="E832" i="2"/>
  <c r="G832" i="2" s="1"/>
  <c r="H832" i="2" l="1"/>
  <c r="K832" i="2" s="1"/>
  <c r="L832" i="2" s="1"/>
  <c r="Y832" i="2" s="1"/>
  <c r="W832" i="2"/>
  <c r="X832" i="2" s="1"/>
  <c r="J832" i="2"/>
  <c r="M832" i="2" l="1"/>
  <c r="N832" i="2" s="1"/>
  <c r="O832" i="2"/>
  <c r="P832" i="2" l="1"/>
  <c r="R832" i="2"/>
  <c r="AA832" i="2" l="1"/>
  <c r="G833" i="6"/>
  <c r="H833" i="6" s="1"/>
  <c r="I832" i="2"/>
  <c r="S832" i="2" s="1"/>
  <c r="Q832" i="2"/>
  <c r="Z832" i="2" s="1"/>
  <c r="U832" i="2" l="1"/>
  <c r="T832" i="2"/>
  <c r="J833" i="6"/>
  <c r="I833" i="6"/>
  <c r="K833" i="6" l="1"/>
  <c r="V832" i="2"/>
  <c r="E833" i="2"/>
  <c r="G833" i="2" s="1"/>
  <c r="W833" i="2" l="1"/>
  <c r="X833" i="2" s="1"/>
  <c r="H833" i="2"/>
  <c r="K833" i="2" s="1"/>
  <c r="L833" i="2" s="1"/>
  <c r="Y833" i="2" s="1"/>
  <c r="J833" i="2"/>
  <c r="M833" i="2" l="1"/>
  <c r="N833" i="2" s="1"/>
  <c r="O833" i="2" l="1"/>
  <c r="P833" i="2" l="1"/>
  <c r="R833" i="2"/>
  <c r="AA833" i="2" l="1"/>
  <c r="I833" i="2"/>
  <c r="S833" i="2" s="1"/>
  <c r="G834" i="6"/>
  <c r="H834" i="6" s="1"/>
  <c r="Q833" i="2"/>
  <c r="Z833" i="2" s="1"/>
  <c r="T833" i="2" l="1"/>
  <c r="U833" i="2"/>
  <c r="J834" i="6"/>
  <c r="I834" i="6"/>
  <c r="K834" i="6" l="1"/>
  <c r="E834" i="2"/>
  <c r="G834" i="2" s="1"/>
  <c r="V833" i="2"/>
  <c r="H834" i="2" l="1"/>
  <c r="K834" i="2" s="1"/>
  <c r="L834" i="2" s="1"/>
  <c r="Y834" i="2" s="1"/>
  <c r="W834" i="2"/>
  <c r="X834" i="2" s="1"/>
  <c r="J834" i="2"/>
  <c r="M834" i="2" l="1"/>
  <c r="N834" i="2" s="1"/>
  <c r="O834" i="2" l="1"/>
  <c r="P834" i="2" l="1"/>
  <c r="R834" i="2"/>
  <c r="AA834" i="2" l="1"/>
  <c r="G835" i="6"/>
  <c r="H835" i="6" s="1"/>
  <c r="Q834" i="2"/>
  <c r="Z834" i="2" s="1"/>
  <c r="I834" i="2"/>
  <c r="S834" i="2" s="1"/>
  <c r="T834" i="2" l="1"/>
  <c r="U834" i="2"/>
  <c r="J835" i="6"/>
  <c r="I835" i="6"/>
  <c r="K835" i="6" l="1"/>
  <c r="V834" i="2"/>
  <c r="E835" i="2"/>
  <c r="G835" i="2" s="1"/>
  <c r="W835" i="2" l="1"/>
  <c r="X835" i="2" s="1"/>
  <c r="H835" i="2"/>
  <c r="K835" i="2" s="1"/>
  <c r="L835" i="2" s="1"/>
  <c r="Y835" i="2" s="1"/>
  <c r="J835" i="2"/>
  <c r="M835" i="2" l="1"/>
  <c r="N835" i="2" s="1"/>
  <c r="O835" i="2"/>
  <c r="P835" i="2" l="1"/>
  <c r="G836" i="6" l="1"/>
  <c r="H836" i="6" s="1"/>
  <c r="I835" i="2"/>
  <c r="S835" i="2" s="1"/>
  <c r="Q835" i="2"/>
  <c r="Z835" i="2" s="1"/>
  <c r="R835" i="2"/>
  <c r="AA835" i="2" l="1"/>
  <c r="U835" i="2"/>
  <c r="T835" i="2"/>
  <c r="J836" i="6"/>
  <c r="I836" i="6"/>
  <c r="K836" i="6" l="1"/>
  <c r="E836" i="2"/>
  <c r="G836" i="2" s="1"/>
  <c r="V835" i="2"/>
  <c r="H836" i="2" l="1"/>
  <c r="K836" i="2" s="1"/>
  <c r="L836" i="2" s="1"/>
  <c r="Y836" i="2" s="1"/>
  <c r="W836" i="2"/>
  <c r="X836" i="2" s="1"/>
  <c r="J836" i="2"/>
  <c r="M836" i="2" l="1"/>
  <c r="N836" i="2" s="1"/>
  <c r="O836" i="2" l="1"/>
  <c r="P836" i="2" l="1"/>
  <c r="R836" i="2"/>
  <c r="AA836" i="2" l="1"/>
  <c r="I836" i="2"/>
  <c r="S836" i="2" s="1"/>
  <c r="G837" i="6"/>
  <c r="H837" i="6" s="1"/>
  <c r="Q836" i="2"/>
  <c r="Z836" i="2" s="1"/>
  <c r="I837" i="6" l="1"/>
  <c r="J837" i="6"/>
  <c r="T836" i="2"/>
  <c r="U836" i="2"/>
  <c r="V836" i="2" l="1"/>
  <c r="E837" i="2"/>
  <c r="G837" i="2" s="1"/>
  <c r="K837" i="6"/>
  <c r="H837" i="2" l="1"/>
  <c r="K837" i="2" s="1"/>
  <c r="L837" i="2" s="1"/>
  <c r="Y837" i="2" s="1"/>
  <c r="W837" i="2"/>
  <c r="X837" i="2" s="1"/>
  <c r="J837" i="2"/>
  <c r="M837" i="2" l="1"/>
  <c r="N837" i="2" s="1"/>
  <c r="O837" i="2"/>
  <c r="P837" i="2" l="1"/>
  <c r="R837" i="2"/>
  <c r="AA837" i="2" l="1"/>
  <c r="G838" i="6"/>
  <c r="H838" i="6" s="1"/>
  <c r="Q837" i="2"/>
  <c r="Z837" i="2" s="1"/>
  <c r="I837" i="2"/>
  <c r="S837" i="2" s="1"/>
  <c r="U837" i="2" l="1"/>
  <c r="T837" i="2"/>
  <c r="I838" i="6"/>
  <c r="J838" i="6"/>
  <c r="K838" i="6" l="1"/>
  <c r="E838" i="2"/>
  <c r="G838" i="2" s="1"/>
  <c r="V837" i="2"/>
  <c r="W838" i="2" l="1"/>
  <c r="X838" i="2" s="1"/>
  <c r="H838" i="2"/>
  <c r="K838" i="2" s="1"/>
  <c r="L838" i="2" s="1"/>
  <c r="Y838" i="2" s="1"/>
  <c r="J838" i="2"/>
  <c r="M838" i="2" l="1"/>
  <c r="N838" i="2" s="1"/>
  <c r="O838" i="2"/>
  <c r="P838" i="2" l="1"/>
  <c r="R838" i="2" s="1"/>
  <c r="AA838" i="2" l="1"/>
  <c r="G839" i="6"/>
  <c r="H839" i="6" s="1"/>
  <c r="I838" i="2"/>
  <c r="S838" i="2" s="1"/>
  <c r="Q838" i="2"/>
  <c r="Z838" i="2" s="1"/>
  <c r="U838" i="2" l="1"/>
  <c r="T838" i="2"/>
  <c r="J839" i="6"/>
  <c r="I839" i="6"/>
  <c r="K839" i="6" l="1"/>
  <c r="V838" i="2"/>
  <c r="E839" i="2"/>
  <c r="G839" i="2" s="1"/>
  <c r="H839" i="2" l="1"/>
  <c r="K839" i="2" s="1"/>
  <c r="L839" i="2" s="1"/>
  <c r="Y839" i="2" s="1"/>
  <c r="W839" i="2"/>
  <c r="X839" i="2" s="1"/>
  <c r="J839" i="2"/>
  <c r="M839" i="2" l="1"/>
  <c r="N839" i="2" s="1"/>
  <c r="O839" i="2"/>
  <c r="P839" i="2" l="1"/>
  <c r="I839" i="2" l="1"/>
  <c r="S839" i="2" s="1"/>
  <c r="G840" i="6"/>
  <c r="H840" i="6" s="1"/>
  <c r="Q839" i="2"/>
  <c r="Z839" i="2" s="1"/>
  <c r="R839" i="2"/>
  <c r="I840" i="6" l="1"/>
  <c r="J840" i="6"/>
  <c r="AA839" i="2"/>
  <c r="T839" i="2"/>
  <c r="U839" i="2"/>
  <c r="K840" i="6" l="1"/>
  <c r="V839" i="2"/>
  <c r="E840" i="2"/>
  <c r="G840" i="2" s="1"/>
  <c r="W840" i="2" l="1"/>
  <c r="X840" i="2" s="1"/>
  <c r="H840" i="2"/>
  <c r="K840" i="2" s="1"/>
  <c r="L840" i="2" s="1"/>
  <c r="Y840" i="2" s="1"/>
  <c r="J840" i="2"/>
  <c r="M840" i="2" l="1"/>
  <c r="N840" i="2" s="1"/>
  <c r="O840" i="2"/>
  <c r="P840" i="2" l="1"/>
  <c r="R840" i="2"/>
  <c r="AA840" i="2" l="1"/>
  <c r="G841" i="6"/>
  <c r="H841" i="6" s="1"/>
  <c r="I840" i="2"/>
  <c r="S840" i="2" s="1"/>
  <c r="Q840" i="2"/>
  <c r="Z840" i="2" s="1"/>
  <c r="J841" i="6" l="1"/>
  <c r="I841" i="6"/>
  <c r="U840" i="2"/>
  <c r="T840" i="2"/>
  <c r="E841" i="2" l="1"/>
  <c r="G841" i="2" s="1"/>
  <c r="V840" i="2"/>
  <c r="K841" i="6"/>
  <c r="H841" i="2" l="1"/>
  <c r="K841" i="2" s="1"/>
  <c r="L841" i="2" s="1"/>
  <c r="Y841" i="2" s="1"/>
  <c r="W841" i="2"/>
  <c r="X841" i="2" s="1"/>
  <c r="J841" i="2"/>
  <c r="M841" i="2" l="1"/>
  <c r="N841" i="2" s="1"/>
  <c r="O841" i="2" l="1"/>
  <c r="P841" i="2" l="1"/>
  <c r="R841" i="2"/>
  <c r="AA841" i="2" l="1"/>
  <c r="I841" i="2"/>
  <c r="S841" i="2" s="1"/>
  <c r="Q841" i="2"/>
  <c r="Z841" i="2" s="1"/>
  <c r="G842" i="6"/>
  <c r="H842" i="6" s="1"/>
  <c r="U841" i="2" l="1"/>
  <c r="T841" i="2"/>
  <c r="I842" i="6"/>
  <c r="J842" i="6"/>
  <c r="K842" i="6" l="1"/>
  <c r="E842" i="2"/>
  <c r="G842" i="2" s="1"/>
  <c r="V841" i="2"/>
  <c r="H842" i="2" l="1"/>
  <c r="K842" i="2" s="1"/>
  <c r="L842" i="2" s="1"/>
  <c r="Y842" i="2" s="1"/>
  <c r="W842" i="2"/>
  <c r="X842" i="2" s="1"/>
  <c r="J842" i="2"/>
  <c r="M842" i="2" l="1"/>
  <c r="N842" i="2" s="1"/>
  <c r="O842" i="2"/>
  <c r="P842" i="2" l="1"/>
  <c r="R842" i="2"/>
  <c r="AA842" i="2" l="1"/>
  <c r="G843" i="6"/>
  <c r="H843" i="6" s="1"/>
  <c r="Q842" i="2"/>
  <c r="Z842" i="2" s="1"/>
  <c r="I842" i="2"/>
  <c r="S842" i="2" s="1"/>
  <c r="T842" i="2" l="1"/>
  <c r="U842" i="2"/>
  <c r="J843" i="6"/>
  <c r="I843" i="6"/>
  <c r="K843" i="6" l="1"/>
  <c r="V842" i="2"/>
  <c r="E843" i="2"/>
  <c r="G843" i="2" s="1"/>
  <c r="H843" i="2" l="1"/>
  <c r="K843" i="2" s="1"/>
  <c r="L843" i="2" s="1"/>
  <c r="Y843" i="2" s="1"/>
  <c r="W843" i="2"/>
  <c r="X843" i="2" s="1"/>
  <c r="J843" i="2"/>
  <c r="M843" i="2" l="1"/>
  <c r="N843" i="2" s="1"/>
  <c r="O843" i="2"/>
  <c r="P843" i="2" l="1"/>
  <c r="I843" i="2" l="1"/>
  <c r="S843" i="2" s="1"/>
  <c r="G844" i="6"/>
  <c r="H844" i="6" s="1"/>
  <c r="Q843" i="2"/>
  <c r="Z843" i="2" s="1"/>
  <c r="R843" i="2"/>
  <c r="I844" i="6" l="1"/>
  <c r="J844" i="6"/>
  <c r="AA843" i="2"/>
  <c r="U843" i="2"/>
  <c r="T843" i="2"/>
  <c r="E844" i="2" l="1"/>
  <c r="G844" i="2" s="1"/>
  <c r="V843" i="2"/>
  <c r="K844" i="6"/>
  <c r="W844" i="2" l="1"/>
  <c r="X844" i="2" s="1"/>
  <c r="H844" i="2"/>
  <c r="K844" i="2" s="1"/>
  <c r="L844" i="2" s="1"/>
  <c r="Y844" i="2" s="1"/>
  <c r="J844" i="2"/>
  <c r="M844" i="2" l="1"/>
  <c r="N844" i="2" s="1"/>
  <c r="O844" i="2"/>
  <c r="P844" i="2" l="1"/>
  <c r="G845" i="6" l="1"/>
  <c r="H845" i="6" s="1"/>
  <c r="Q844" i="2"/>
  <c r="Z844" i="2" s="1"/>
  <c r="I844" i="2"/>
  <c r="S844" i="2" s="1"/>
  <c r="R844" i="2"/>
  <c r="AA844" i="2" l="1"/>
  <c r="U844" i="2"/>
  <c r="T844" i="2"/>
  <c r="J845" i="6"/>
  <c r="I845" i="6"/>
  <c r="K845" i="6" l="1"/>
  <c r="E845" i="2"/>
  <c r="G845" i="2" s="1"/>
  <c r="V844" i="2"/>
  <c r="W845" i="2" l="1"/>
  <c r="X845" i="2" s="1"/>
  <c r="H845" i="2"/>
  <c r="K845" i="2" s="1"/>
  <c r="L845" i="2" s="1"/>
  <c r="Y845" i="2" s="1"/>
  <c r="J845" i="2"/>
  <c r="M845" i="2" l="1"/>
  <c r="N845" i="2" s="1"/>
  <c r="O845" i="2"/>
  <c r="P845" i="2" l="1"/>
  <c r="R845" i="2"/>
  <c r="AA845" i="2" l="1"/>
  <c r="G846" i="6"/>
  <c r="H846" i="6" s="1"/>
  <c r="I845" i="2"/>
  <c r="S845" i="2" s="1"/>
  <c r="Q845" i="2"/>
  <c r="Z845" i="2" s="1"/>
  <c r="T845" i="2" l="1"/>
  <c r="U845" i="2"/>
  <c r="J846" i="6"/>
  <c r="I846" i="6"/>
  <c r="K846" i="6" l="1"/>
  <c r="E846" i="2"/>
  <c r="G846" i="2" s="1"/>
  <c r="V845" i="2"/>
  <c r="H846" i="2" l="1"/>
  <c r="K846" i="2" s="1"/>
  <c r="L846" i="2" s="1"/>
  <c r="Y846" i="2" s="1"/>
  <c r="W846" i="2"/>
  <c r="X846" i="2" s="1"/>
  <c r="J846" i="2"/>
  <c r="M846" i="2" l="1"/>
  <c r="N846" i="2" s="1"/>
  <c r="O846" i="2" l="1"/>
  <c r="P846" i="2" l="1"/>
  <c r="I846" i="2" l="1"/>
  <c r="S846" i="2" s="1"/>
  <c r="Q846" i="2"/>
  <c r="Z846" i="2" s="1"/>
  <c r="G847" i="6"/>
  <c r="H847" i="6" s="1"/>
  <c r="R846" i="2"/>
  <c r="J847" i="6" l="1"/>
  <c r="I847" i="6"/>
  <c r="AA846" i="2"/>
  <c r="T846" i="2"/>
  <c r="U846" i="2"/>
  <c r="V846" i="2" l="1"/>
  <c r="E847" i="2"/>
  <c r="G847" i="2" s="1"/>
  <c r="K847" i="6"/>
  <c r="H847" i="2" l="1"/>
  <c r="K847" i="2" s="1"/>
  <c r="L847" i="2" s="1"/>
  <c r="Y847" i="2" s="1"/>
  <c r="W847" i="2"/>
  <c r="X847" i="2" s="1"/>
  <c r="J847" i="2"/>
  <c r="M847" i="2" l="1"/>
  <c r="N847" i="2" s="1"/>
  <c r="O847" i="2" l="1"/>
  <c r="P847" i="2" l="1"/>
  <c r="R847" i="2"/>
  <c r="AA847" i="2" l="1"/>
  <c r="Q847" i="2"/>
  <c r="Z847" i="2" s="1"/>
  <c r="I847" i="2"/>
  <c r="S847" i="2" s="1"/>
  <c r="G848" i="6"/>
  <c r="H848" i="6" s="1"/>
  <c r="I848" i="6" l="1"/>
  <c r="J848" i="6"/>
  <c r="U847" i="2"/>
  <c r="T847" i="2"/>
  <c r="E848" i="2" l="1"/>
  <c r="G848" i="2" s="1"/>
  <c r="K848" i="6"/>
  <c r="V847" i="2"/>
  <c r="W848" i="2" l="1"/>
  <c r="X848" i="2" s="1"/>
  <c r="H848" i="2"/>
  <c r="K848" i="2" s="1"/>
  <c r="L848" i="2" s="1"/>
  <c r="Y848" i="2" s="1"/>
  <c r="J848" i="2"/>
  <c r="M848" i="2" l="1"/>
  <c r="N848" i="2" s="1"/>
  <c r="O848" i="2"/>
  <c r="P848" i="2" l="1"/>
  <c r="G849" i="6" l="1"/>
  <c r="H849" i="6" s="1"/>
  <c r="I848" i="2"/>
  <c r="S848" i="2" s="1"/>
  <c r="Q848" i="2"/>
  <c r="Z848" i="2" s="1"/>
  <c r="R848" i="2"/>
  <c r="AA848" i="2" l="1"/>
  <c r="T848" i="2"/>
  <c r="U848" i="2"/>
  <c r="J849" i="6"/>
  <c r="I849" i="6"/>
  <c r="E849" i="2" l="1"/>
  <c r="G849" i="2" s="1"/>
  <c r="K849" i="6"/>
  <c r="V848" i="2"/>
  <c r="H849" i="2" l="1"/>
  <c r="K849" i="2" s="1"/>
  <c r="L849" i="2" s="1"/>
  <c r="Y849" i="2" s="1"/>
  <c r="W849" i="2"/>
  <c r="X849" i="2" s="1"/>
  <c r="J849" i="2"/>
  <c r="M849" i="2" l="1"/>
  <c r="N849" i="2" s="1"/>
  <c r="O849" i="2" l="1"/>
  <c r="P849" i="2" l="1"/>
  <c r="R849" i="2"/>
  <c r="AA849" i="2" l="1"/>
  <c r="I849" i="2"/>
  <c r="S849" i="2" s="1"/>
  <c r="Q849" i="2"/>
  <c r="Z849" i="2" s="1"/>
  <c r="G850" i="6"/>
  <c r="H850" i="6" s="1"/>
  <c r="I850" i="6" l="1"/>
  <c r="J850" i="6"/>
  <c r="T849" i="2"/>
  <c r="U849" i="2"/>
  <c r="V849" i="2" l="1"/>
  <c r="K850" i="6"/>
  <c r="E850" i="2"/>
  <c r="G850" i="2" s="1"/>
  <c r="H850" i="2" l="1"/>
  <c r="K850" i="2" s="1"/>
  <c r="L850" i="2" s="1"/>
  <c r="Y850" i="2" s="1"/>
  <c r="W850" i="2"/>
  <c r="X850" i="2" s="1"/>
  <c r="J850" i="2"/>
  <c r="M850" i="2" l="1"/>
  <c r="N850" i="2" s="1"/>
  <c r="O850" i="2" l="1"/>
  <c r="P850" i="2" l="1"/>
  <c r="Q850" i="2" l="1"/>
  <c r="Z850" i="2" s="1"/>
  <c r="I850" i="2"/>
  <c r="S850" i="2" s="1"/>
  <c r="G851" i="6"/>
  <c r="H851" i="6" s="1"/>
  <c r="R850" i="2"/>
  <c r="AA850" i="2" l="1"/>
  <c r="T850" i="2"/>
  <c r="U850" i="2"/>
  <c r="J851" i="6"/>
  <c r="I851" i="6"/>
  <c r="K851" i="6" l="1"/>
  <c r="V850" i="2"/>
  <c r="E851" i="2"/>
  <c r="G851" i="2" s="1"/>
  <c r="W851" i="2" l="1"/>
  <c r="X851" i="2" s="1"/>
  <c r="H851" i="2"/>
  <c r="K851" i="2" s="1"/>
  <c r="L851" i="2" s="1"/>
  <c r="Y851" i="2" s="1"/>
  <c r="J851" i="2"/>
  <c r="M851" i="2" l="1"/>
  <c r="N851" i="2" s="1"/>
  <c r="O851" i="2"/>
  <c r="P851" i="2" l="1"/>
  <c r="R851" i="2"/>
  <c r="AA851" i="2" l="1"/>
  <c r="G852" i="6"/>
  <c r="H852" i="6" s="1"/>
  <c r="I851" i="2"/>
  <c r="S851" i="2" s="1"/>
  <c r="Q851" i="2"/>
  <c r="Z851" i="2" s="1"/>
  <c r="U851" i="2" l="1"/>
  <c r="T851" i="2"/>
  <c r="I852" i="6"/>
  <c r="J852" i="6"/>
  <c r="V851" i="2" l="1"/>
  <c r="K852" i="6"/>
  <c r="E852" i="2"/>
  <c r="G852" i="2" s="1"/>
  <c r="H852" i="2" l="1"/>
  <c r="K852" i="2" s="1"/>
  <c r="L852" i="2" s="1"/>
  <c r="Y852" i="2" s="1"/>
  <c r="W852" i="2"/>
  <c r="X852" i="2" s="1"/>
  <c r="J852" i="2"/>
  <c r="M852" i="2" l="1"/>
  <c r="N852" i="2" s="1"/>
  <c r="O852" i="2" l="1"/>
  <c r="P852" i="2" l="1"/>
  <c r="R852" i="2"/>
  <c r="AA852" i="2" l="1"/>
  <c r="G853" i="6"/>
  <c r="H853" i="6" s="1"/>
  <c r="I852" i="2"/>
  <c r="S852" i="2" s="1"/>
  <c r="Q852" i="2"/>
  <c r="Z852" i="2" s="1"/>
  <c r="I853" i="6" l="1"/>
  <c r="J853" i="6"/>
  <c r="U852" i="2"/>
  <c r="T852" i="2"/>
  <c r="E853" i="2" l="1"/>
  <c r="G853" i="2" s="1"/>
  <c r="V852" i="2"/>
  <c r="K853" i="6"/>
  <c r="H853" i="2" l="1"/>
  <c r="K853" i="2" s="1"/>
  <c r="L853" i="2" s="1"/>
  <c r="Y853" i="2" s="1"/>
  <c r="W853" i="2"/>
  <c r="X853" i="2" s="1"/>
  <c r="J853" i="2"/>
  <c r="M853" i="2" l="1"/>
  <c r="N853" i="2" s="1"/>
  <c r="O853" i="2"/>
  <c r="P853" i="2" l="1"/>
  <c r="R853" i="2"/>
  <c r="AA853" i="2" l="1"/>
  <c r="G854" i="6"/>
  <c r="H854" i="6" s="1"/>
  <c r="Q853" i="2"/>
  <c r="Z853" i="2" s="1"/>
  <c r="I853" i="2"/>
  <c r="S853" i="2" s="1"/>
  <c r="T853" i="2" l="1"/>
  <c r="U853" i="2"/>
  <c r="J854" i="6"/>
  <c r="I854" i="6"/>
  <c r="K854" i="6" l="1"/>
  <c r="V853" i="2"/>
  <c r="E854" i="2"/>
  <c r="G854" i="2" s="1"/>
  <c r="W854" i="2" l="1"/>
  <c r="X854" i="2" s="1"/>
  <c r="H854" i="2"/>
  <c r="K854" i="2" s="1"/>
  <c r="L854" i="2" s="1"/>
  <c r="Y854" i="2" s="1"/>
  <c r="J854" i="2"/>
  <c r="M854" i="2" l="1"/>
  <c r="N854" i="2" s="1"/>
  <c r="O854" i="2" l="1"/>
  <c r="P854" i="2" l="1"/>
  <c r="R854" i="2"/>
  <c r="AA854" i="2" l="1"/>
  <c r="I854" i="2"/>
  <c r="S854" i="2" s="1"/>
  <c r="G855" i="6"/>
  <c r="H855" i="6" s="1"/>
  <c r="Q854" i="2"/>
  <c r="Z854" i="2" s="1"/>
  <c r="J855" i="6" l="1"/>
  <c r="I855" i="6"/>
  <c r="T854" i="2"/>
  <c r="U854" i="2"/>
  <c r="E855" i="2" l="1"/>
  <c r="G855" i="2" s="1"/>
  <c r="K855" i="6"/>
  <c r="V854" i="2"/>
  <c r="W855" i="2" l="1"/>
  <c r="X855" i="2" s="1"/>
  <c r="H855" i="2"/>
  <c r="K855" i="2" s="1"/>
  <c r="L855" i="2" s="1"/>
  <c r="Y855" i="2" s="1"/>
  <c r="J855" i="2"/>
  <c r="M855" i="2" l="1"/>
  <c r="N855" i="2" s="1"/>
  <c r="O855" i="2" l="1"/>
  <c r="P855" i="2" l="1"/>
  <c r="R855" i="2"/>
  <c r="AA855" i="2" l="1"/>
  <c r="I855" i="2"/>
  <c r="S855" i="2" s="1"/>
  <c r="G856" i="6"/>
  <c r="H856" i="6" s="1"/>
  <c r="Q855" i="2"/>
  <c r="Z855" i="2" s="1"/>
  <c r="J856" i="6" l="1"/>
  <c r="I856" i="6"/>
  <c r="T855" i="2"/>
  <c r="U855" i="2"/>
  <c r="E856" i="2" l="1"/>
  <c r="G856" i="2" s="1"/>
  <c r="K856" i="6"/>
  <c r="V855" i="2"/>
  <c r="W856" i="2" l="1"/>
  <c r="X856" i="2" s="1"/>
  <c r="H856" i="2"/>
  <c r="K856" i="2" s="1"/>
  <c r="L856" i="2" s="1"/>
  <c r="Y856" i="2" s="1"/>
  <c r="J856" i="2"/>
  <c r="M856" i="2" l="1"/>
  <c r="N856" i="2" s="1"/>
  <c r="O856" i="2" l="1"/>
  <c r="P856" i="2" l="1"/>
  <c r="R856" i="2"/>
  <c r="AA856" i="2" l="1"/>
  <c r="I856" i="2"/>
  <c r="S856" i="2" s="1"/>
  <c r="G857" i="6"/>
  <c r="H857" i="6" s="1"/>
  <c r="Q856" i="2"/>
  <c r="Z856" i="2" s="1"/>
  <c r="I857" i="6" l="1"/>
  <c r="J857" i="6"/>
  <c r="U856" i="2"/>
  <c r="T856" i="2"/>
  <c r="E857" i="2" l="1"/>
  <c r="G857" i="2" s="1"/>
  <c r="K857" i="6"/>
  <c r="V856" i="2"/>
  <c r="W857" i="2" l="1"/>
  <c r="X857" i="2" s="1"/>
  <c r="H857" i="2"/>
  <c r="K857" i="2" s="1"/>
  <c r="L857" i="2" s="1"/>
  <c r="Y857" i="2" s="1"/>
  <c r="J857" i="2"/>
  <c r="M857" i="2" l="1"/>
  <c r="N857" i="2" s="1"/>
  <c r="O857" i="2" l="1"/>
  <c r="P857" i="2" l="1"/>
  <c r="I857" i="2" l="1"/>
  <c r="S857" i="2" s="1"/>
  <c r="Q857" i="2"/>
  <c r="Z857" i="2" s="1"/>
  <c r="G858" i="6"/>
  <c r="H858" i="6" s="1"/>
  <c r="R857" i="2"/>
  <c r="AA857" i="2" l="1"/>
  <c r="J858" i="6"/>
  <c r="I858" i="6"/>
  <c r="T857" i="2"/>
  <c r="U857" i="2"/>
  <c r="E858" i="2" l="1"/>
  <c r="G858" i="2" s="1"/>
  <c r="V857" i="2"/>
  <c r="K858" i="6"/>
  <c r="H858" i="2" l="1"/>
  <c r="K858" i="2" s="1"/>
  <c r="L858" i="2" s="1"/>
  <c r="Y858" i="2" s="1"/>
  <c r="W858" i="2"/>
  <c r="X858" i="2" s="1"/>
  <c r="J858" i="2"/>
  <c r="M858" i="2" l="1"/>
  <c r="N858" i="2" s="1"/>
  <c r="O858" i="2"/>
  <c r="P858" i="2" l="1"/>
  <c r="I858" i="2" l="1"/>
  <c r="S858" i="2" s="1"/>
  <c r="G859" i="6"/>
  <c r="H859" i="6" s="1"/>
  <c r="Q858" i="2"/>
  <c r="Z858" i="2" s="1"/>
  <c r="R858" i="2"/>
  <c r="I859" i="6" l="1"/>
  <c r="J859" i="6"/>
  <c r="AA858" i="2"/>
  <c r="T858" i="2"/>
  <c r="U858" i="2"/>
  <c r="E859" i="2" l="1"/>
  <c r="G859" i="2" s="1"/>
  <c r="K859" i="6"/>
  <c r="V858" i="2"/>
  <c r="H859" i="2" l="1"/>
  <c r="K859" i="2" s="1"/>
  <c r="L859" i="2" s="1"/>
  <c r="Y859" i="2" s="1"/>
  <c r="W859" i="2"/>
  <c r="X859" i="2" s="1"/>
  <c r="J859" i="2"/>
  <c r="M859" i="2" l="1"/>
  <c r="N859" i="2" s="1"/>
  <c r="O859" i="2"/>
  <c r="P859" i="2" l="1"/>
  <c r="I859" i="2" l="1"/>
  <c r="S859" i="2" s="1"/>
  <c r="G860" i="6"/>
  <c r="H860" i="6" s="1"/>
  <c r="Q859" i="2"/>
  <c r="Z859" i="2" s="1"/>
  <c r="R859" i="2"/>
  <c r="J860" i="6" l="1"/>
  <c r="I860" i="6"/>
  <c r="AA859" i="2"/>
  <c r="T859" i="2"/>
  <c r="U859" i="2"/>
  <c r="V859" i="2" l="1"/>
  <c r="E860" i="2"/>
  <c r="G860" i="2" s="1"/>
  <c r="K860" i="6"/>
  <c r="H860" i="2" l="1"/>
  <c r="K860" i="2" s="1"/>
  <c r="L860" i="2" s="1"/>
  <c r="Y860" i="2" s="1"/>
  <c r="W860" i="2"/>
  <c r="X860" i="2" s="1"/>
  <c r="J860" i="2"/>
  <c r="M860" i="2" l="1"/>
  <c r="N860" i="2" s="1"/>
  <c r="O860" i="2"/>
  <c r="P860" i="2" l="1"/>
  <c r="R860" i="2"/>
  <c r="AA860" i="2" l="1"/>
  <c r="Q860" i="2"/>
  <c r="Z860" i="2" s="1"/>
  <c r="G861" i="6"/>
  <c r="H861" i="6" s="1"/>
  <c r="I860" i="2"/>
  <c r="S860" i="2" s="1"/>
  <c r="U860" i="2" l="1"/>
  <c r="T860" i="2"/>
  <c r="I861" i="6"/>
  <c r="J861" i="6"/>
  <c r="E861" i="2" l="1"/>
  <c r="G861" i="2" s="1"/>
  <c r="K861" i="6"/>
  <c r="V860" i="2"/>
  <c r="H861" i="2" l="1"/>
  <c r="K861" i="2" s="1"/>
  <c r="L861" i="2" s="1"/>
  <c r="Y861" i="2" s="1"/>
  <c r="W861" i="2"/>
  <c r="X861" i="2" s="1"/>
  <c r="J861" i="2"/>
  <c r="M861" i="2" l="1"/>
  <c r="N861" i="2" s="1"/>
  <c r="O861" i="2"/>
  <c r="P861" i="2" l="1"/>
  <c r="R861" i="2"/>
  <c r="AA861" i="2" l="1"/>
  <c r="Q861" i="2"/>
  <c r="Z861" i="2" s="1"/>
  <c r="I861" i="2"/>
  <c r="S861" i="2" s="1"/>
  <c r="G862" i="6"/>
  <c r="H862" i="6" s="1"/>
  <c r="I862" i="6" l="1"/>
  <c r="J862" i="6"/>
  <c r="T861" i="2"/>
  <c r="U861" i="2"/>
  <c r="E862" i="2" l="1"/>
  <c r="G862" i="2" s="1"/>
  <c r="K862" i="6"/>
  <c r="V861" i="2"/>
  <c r="W862" i="2" l="1"/>
  <c r="X862" i="2" s="1"/>
  <c r="H862" i="2"/>
  <c r="K862" i="2" s="1"/>
  <c r="L862" i="2" s="1"/>
  <c r="Y862" i="2" s="1"/>
  <c r="J862" i="2"/>
  <c r="M862" i="2" l="1"/>
  <c r="N862" i="2" s="1"/>
  <c r="O862" i="2" l="1"/>
  <c r="P862" i="2" l="1"/>
  <c r="R862" i="2" s="1"/>
  <c r="AA862" i="2" l="1"/>
  <c r="I862" i="2"/>
  <c r="S862" i="2" s="1"/>
  <c r="G863" i="6"/>
  <c r="H863" i="6" s="1"/>
  <c r="Q862" i="2"/>
  <c r="Z862" i="2" s="1"/>
  <c r="I863" i="6" l="1"/>
  <c r="J863" i="6"/>
  <c r="T862" i="2"/>
  <c r="U862" i="2"/>
  <c r="V862" i="2" l="1"/>
  <c r="K863" i="6"/>
  <c r="E863" i="2"/>
  <c r="G863" i="2" s="1"/>
  <c r="H863" i="2" l="1"/>
  <c r="K863" i="2" s="1"/>
  <c r="L863" i="2" s="1"/>
  <c r="Y863" i="2" s="1"/>
  <c r="W863" i="2"/>
  <c r="X863" i="2" s="1"/>
  <c r="J863" i="2"/>
  <c r="M863" i="2" l="1"/>
  <c r="N863" i="2" s="1"/>
  <c r="O863" i="2" l="1"/>
  <c r="P863" i="2" l="1"/>
  <c r="Q863" i="2" l="1"/>
  <c r="Z863" i="2" s="1"/>
  <c r="I863" i="2"/>
  <c r="S863" i="2" s="1"/>
  <c r="G864" i="6"/>
  <c r="H864" i="6" s="1"/>
  <c r="R863" i="2"/>
  <c r="AA863" i="2" l="1"/>
  <c r="T863" i="2"/>
  <c r="U863" i="2"/>
  <c r="I864" i="6"/>
  <c r="J864" i="6"/>
  <c r="K864" i="6" l="1"/>
  <c r="V863" i="2"/>
  <c r="E864" i="2"/>
  <c r="G864" i="2" s="1"/>
  <c r="W864" i="2" l="1"/>
  <c r="X864" i="2" s="1"/>
  <c r="H864" i="2"/>
  <c r="K864" i="2" s="1"/>
  <c r="L864" i="2" s="1"/>
  <c r="Y864" i="2" s="1"/>
  <c r="J864" i="2"/>
  <c r="M864" i="2" l="1"/>
  <c r="N864" i="2" s="1"/>
  <c r="O864" i="2" l="1"/>
  <c r="P864" i="2" l="1"/>
  <c r="R864" i="2" s="1"/>
  <c r="AA864" i="2" l="1"/>
  <c r="I864" i="2"/>
  <c r="S864" i="2" s="1"/>
  <c r="G865" i="6"/>
  <c r="H865" i="6" s="1"/>
  <c r="Q864" i="2"/>
  <c r="Z864" i="2" s="1"/>
  <c r="J865" i="6" l="1"/>
  <c r="I865" i="6"/>
  <c r="U864" i="2"/>
  <c r="T864" i="2"/>
  <c r="K865" i="6" l="1"/>
  <c r="E865" i="2"/>
  <c r="G865" i="2" s="1"/>
  <c r="V864" i="2"/>
  <c r="W865" i="2" l="1"/>
  <c r="X865" i="2" s="1"/>
  <c r="H865" i="2"/>
  <c r="K865" i="2" s="1"/>
  <c r="L865" i="2" s="1"/>
  <c r="Y865" i="2" s="1"/>
  <c r="J865" i="2"/>
  <c r="M865" i="2" l="1"/>
  <c r="N865" i="2" s="1"/>
  <c r="O865" i="2" l="1"/>
  <c r="P865" i="2" l="1"/>
  <c r="I865" i="2" l="1"/>
  <c r="S865" i="2" s="1"/>
  <c r="G866" i="6"/>
  <c r="H866" i="6" s="1"/>
  <c r="Q865" i="2"/>
  <c r="Z865" i="2" s="1"/>
  <c r="R865" i="2"/>
  <c r="I866" i="6" l="1"/>
  <c r="J866" i="6"/>
  <c r="AA865" i="2"/>
  <c r="T865" i="2"/>
  <c r="U865" i="2"/>
  <c r="E866" i="2" l="1"/>
  <c r="G866" i="2" s="1"/>
  <c r="V865" i="2"/>
  <c r="K866" i="6"/>
  <c r="H866" i="2" l="1"/>
  <c r="K866" i="2" s="1"/>
  <c r="L866" i="2" s="1"/>
  <c r="Y866" i="2" s="1"/>
  <c r="W866" i="2"/>
  <c r="X866" i="2" s="1"/>
  <c r="J866" i="2"/>
  <c r="M866" i="2" l="1"/>
  <c r="N866" i="2" s="1"/>
  <c r="O866" i="2" l="1"/>
  <c r="P866" i="2" l="1"/>
  <c r="I866" i="2" l="1"/>
  <c r="S866" i="2" s="1"/>
  <c r="G867" i="6"/>
  <c r="H867" i="6" s="1"/>
  <c r="Q866" i="2"/>
  <c r="Z866" i="2" s="1"/>
  <c r="R866" i="2"/>
  <c r="AA866" i="2" l="1"/>
  <c r="J867" i="6"/>
  <c r="I867" i="6"/>
  <c r="T866" i="2"/>
  <c r="U866" i="2"/>
  <c r="V866" i="2" l="1"/>
  <c r="E867" i="2"/>
  <c r="G867" i="2" s="1"/>
  <c r="K867" i="6"/>
  <c r="H867" i="2" l="1"/>
  <c r="K867" i="2" s="1"/>
  <c r="L867" i="2" s="1"/>
  <c r="Y867" i="2" s="1"/>
  <c r="W867" i="2"/>
  <c r="X867" i="2" s="1"/>
  <c r="J867" i="2"/>
  <c r="M867" i="2" l="1"/>
  <c r="N867" i="2" s="1"/>
  <c r="O867" i="2"/>
  <c r="P867" i="2" l="1"/>
  <c r="G868" i="6" l="1"/>
  <c r="H868" i="6" s="1"/>
  <c r="I867" i="2"/>
  <c r="S867" i="2" s="1"/>
  <c r="Q867" i="2"/>
  <c r="Z867" i="2" s="1"/>
  <c r="R867" i="2"/>
  <c r="AA867" i="2" l="1"/>
  <c r="U867" i="2"/>
  <c r="T867" i="2"/>
  <c r="I868" i="6"/>
  <c r="J868" i="6"/>
  <c r="K868" i="6" l="1"/>
  <c r="E868" i="2"/>
  <c r="G868" i="2" s="1"/>
  <c r="V867" i="2"/>
  <c r="H868" i="2" l="1"/>
  <c r="K868" i="2" s="1"/>
  <c r="L868" i="2" s="1"/>
  <c r="Y868" i="2" s="1"/>
  <c r="W868" i="2"/>
  <c r="X868" i="2" s="1"/>
  <c r="J868" i="2"/>
  <c r="M868" i="2" l="1"/>
  <c r="N868" i="2" s="1"/>
  <c r="O868" i="2"/>
  <c r="P868" i="2" l="1"/>
  <c r="R868" i="2"/>
  <c r="AA868" i="2" l="1"/>
  <c r="Q868" i="2"/>
  <c r="Z868" i="2" s="1"/>
  <c r="G869" i="6"/>
  <c r="H869" i="6" s="1"/>
  <c r="I868" i="2"/>
  <c r="S868" i="2" s="1"/>
  <c r="T868" i="2" l="1"/>
  <c r="U868" i="2"/>
  <c r="J869" i="6"/>
  <c r="I869" i="6"/>
  <c r="K869" i="6" l="1"/>
  <c r="V868" i="2"/>
  <c r="E869" i="2"/>
  <c r="G869" i="2" s="1"/>
  <c r="H869" i="2" l="1"/>
  <c r="K869" i="2" s="1"/>
  <c r="L869" i="2" s="1"/>
  <c r="Y869" i="2" s="1"/>
  <c r="W869" i="2"/>
  <c r="X869" i="2" s="1"/>
  <c r="J869" i="2"/>
  <c r="M869" i="2" l="1"/>
  <c r="N869" i="2" s="1"/>
  <c r="O869" i="2"/>
  <c r="P869" i="2" l="1"/>
  <c r="R869" i="2"/>
  <c r="AA869" i="2" l="1"/>
  <c r="I869" i="2"/>
  <c r="S869" i="2" s="1"/>
  <c r="G870" i="6"/>
  <c r="H870" i="6" s="1"/>
  <c r="Q869" i="2"/>
  <c r="Z869" i="2" s="1"/>
  <c r="U869" i="2" l="1"/>
  <c r="T869" i="2"/>
  <c r="I870" i="6"/>
  <c r="J870" i="6"/>
  <c r="V869" i="2" l="1"/>
  <c r="K870" i="6"/>
  <c r="E870" i="2"/>
  <c r="G870" i="2" s="1"/>
  <c r="W870" i="2" l="1"/>
  <c r="X870" i="2" s="1"/>
  <c r="H870" i="2"/>
  <c r="K870" i="2" s="1"/>
  <c r="L870" i="2" s="1"/>
  <c r="Y870" i="2" s="1"/>
  <c r="J870" i="2"/>
  <c r="M870" i="2" l="1"/>
  <c r="N870" i="2" s="1"/>
  <c r="O870" i="2"/>
  <c r="P870" i="2" l="1"/>
  <c r="R870" i="2"/>
  <c r="AA870" i="2" l="1"/>
  <c r="I870" i="2"/>
  <c r="S870" i="2" s="1"/>
  <c r="Q870" i="2"/>
  <c r="Z870" i="2" s="1"/>
  <c r="G871" i="6"/>
  <c r="H871" i="6" s="1"/>
  <c r="I871" i="6" l="1"/>
  <c r="J871" i="6"/>
  <c r="U870" i="2"/>
  <c r="T870" i="2"/>
  <c r="V870" i="2" l="1"/>
  <c r="E871" i="2"/>
  <c r="G871" i="2" s="1"/>
  <c r="K871" i="6"/>
  <c r="H871" i="2" l="1"/>
  <c r="K871" i="2" s="1"/>
  <c r="L871" i="2" s="1"/>
  <c r="Y871" i="2" s="1"/>
  <c r="W871" i="2"/>
  <c r="X871" i="2" s="1"/>
  <c r="J871" i="2"/>
  <c r="M871" i="2" l="1"/>
  <c r="N871" i="2" s="1"/>
  <c r="O871" i="2" l="1"/>
  <c r="P871" i="2" l="1"/>
  <c r="R871" i="2"/>
  <c r="AA871" i="2" l="1"/>
  <c r="Q871" i="2"/>
  <c r="Z871" i="2" s="1"/>
  <c r="G872" i="6"/>
  <c r="H872" i="6" s="1"/>
  <c r="I871" i="2"/>
  <c r="S871" i="2" s="1"/>
  <c r="U871" i="2" l="1"/>
  <c r="T871" i="2"/>
  <c r="I872" i="6"/>
  <c r="J872" i="6"/>
  <c r="K872" i="6" l="1"/>
  <c r="E872" i="2"/>
  <c r="G872" i="2" s="1"/>
  <c r="V871" i="2"/>
  <c r="H872" i="2" l="1"/>
  <c r="K872" i="2" s="1"/>
  <c r="L872" i="2" s="1"/>
  <c r="Y872" i="2" s="1"/>
  <c r="W872" i="2"/>
  <c r="X872" i="2" s="1"/>
  <c r="J872" i="2"/>
  <c r="M872" i="2" l="1"/>
  <c r="N872" i="2" s="1"/>
  <c r="O872" i="2"/>
  <c r="P872" i="2" l="1"/>
  <c r="R872" i="2"/>
  <c r="AA872" i="2" l="1"/>
  <c r="Q872" i="2"/>
  <c r="Z872" i="2" s="1"/>
  <c r="I872" i="2"/>
  <c r="S872" i="2" s="1"/>
  <c r="G873" i="6"/>
  <c r="H873" i="6" s="1"/>
  <c r="J873" i="6" l="1"/>
  <c r="I873" i="6"/>
  <c r="T872" i="2"/>
  <c r="U872" i="2"/>
  <c r="V872" i="2" l="1"/>
  <c r="E873" i="2"/>
  <c r="G873" i="2" s="1"/>
  <c r="K873" i="6"/>
  <c r="W873" i="2" l="1"/>
  <c r="X873" i="2" s="1"/>
  <c r="H873" i="2"/>
  <c r="K873" i="2" s="1"/>
  <c r="L873" i="2" s="1"/>
  <c r="Y873" i="2" s="1"/>
  <c r="J873" i="2"/>
  <c r="M873" i="2" l="1"/>
  <c r="N873" i="2" s="1"/>
  <c r="O873" i="2"/>
  <c r="P873" i="2" l="1"/>
  <c r="I873" i="2" l="1"/>
  <c r="S873" i="2" s="1"/>
  <c r="G874" i="6"/>
  <c r="H874" i="6" s="1"/>
  <c r="Q873" i="2"/>
  <c r="Z873" i="2" s="1"/>
  <c r="R873" i="2"/>
  <c r="AA873" i="2" l="1"/>
  <c r="I874" i="6"/>
  <c r="J874" i="6"/>
  <c r="U873" i="2"/>
  <c r="T873" i="2"/>
  <c r="E874" i="2" l="1"/>
  <c r="G874" i="2" s="1"/>
  <c r="V873" i="2"/>
  <c r="K874" i="6"/>
  <c r="H874" i="2" l="1"/>
  <c r="K874" i="2" s="1"/>
  <c r="L874" i="2" s="1"/>
  <c r="Y874" i="2" s="1"/>
  <c r="W874" i="2"/>
  <c r="X874" i="2" s="1"/>
  <c r="J874" i="2"/>
  <c r="M874" i="2" l="1"/>
  <c r="N874" i="2" s="1"/>
  <c r="O874" i="2" l="1"/>
  <c r="P874" i="2" l="1"/>
  <c r="R874" i="2"/>
  <c r="AA874" i="2" l="1"/>
  <c r="I874" i="2"/>
  <c r="S874" i="2" s="1"/>
  <c r="G875" i="6"/>
  <c r="H875" i="6" s="1"/>
  <c r="Q874" i="2"/>
  <c r="Z874" i="2" s="1"/>
  <c r="T874" i="2" l="1"/>
  <c r="U874" i="2"/>
  <c r="I875" i="6"/>
  <c r="J875" i="6"/>
  <c r="E875" i="2" l="1"/>
  <c r="G875" i="2" s="1"/>
  <c r="K875" i="6"/>
  <c r="V874" i="2"/>
  <c r="W875" i="2" l="1"/>
  <c r="X875" i="2" s="1"/>
  <c r="H875" i="2"/>
  <c r="K875" i="2" s="1"/>
  <c r="L875" i="2" s="1"/>
  <c r="Y875" i="2" s="1"/>
  <c r="J875" i="2"/>
  <c r="M875" i="2" l="1"/>
  <c r="N875" i="2" s="1"/>
  <c r="O875" i="2"/>
  <c r="P875" i="2" l="1"/>
  <c r="R875" i="2"/>
  <c r="AA875" i="2" l="1"/>
  <c r="I875" i="2"/>
  <c r="S875" i="2" s="1"/>
  <c r="G876" i="6"/>
  <c r="H876" i="6" s="1"/>
  <c r="Q875" i="2"/>
  <c r="Z875" i="2" s="1"/>
  <c r="T875" i="2" l="1"/>
  <c r="U875" i="2"/>
  <c r="I876" i="6"/>
  <c r="J876" i="6"/>
  <c r="E876" i="2" l="1"/>
  <c r="G876" i="2" s="1"/>
  <c r="K876" i="6"/>
  <c r="V875" i="2"/>
  <c r="H876" i="2" l="1"/>
  <c r="K876" i="2" s="1"/>
  <c r="L876" i="2" s="1"/>
  <c r="Y876" i="2" s="1"/>
  <c r="W876" i="2"/>
  <c r="X876" i="2" s="1"/>
  <c r="J876" i="2"/>
  <c r="M876" i="2" l="1"/>
  <c r="N876" i="2" s="1"/>
  <c r="O876" i="2"/>
  <c r="P876" i="2" l="1"/>
  <c r="R876" i="2"/>
  <c r="AA876" i="2" l="1"/>
  <c r="Q876" i="2"/>
  <c r="Z876" i="2" s="1"/>
  <c r="I876" i="2"/>
  <c r="S876" i="2" s="1"/>
  <c r="G877" i="6"/>
  <c r="H877" i="6" s="1"/>
  <c r="I877" i="6" l="1"/>
  <c r="J877" i="6"/>
  <c r="T876" i="2"/>
  <c r="U876" i="2"/>
  <c r="V876" i="2" l="1"/>
  <c r="E877" i="2"/>
  <c r="G877" i="2" s="1"/>
  <c r="K877" i="6"/>
  <c r="H877" i="2" l="1"/>
  <c r="K877" i="2" s="1"/>
  <c r="L877" i="2" s="1"/>
  <c r="Y877" i="2" s="1"/>
  <c r="W877" i="2"/>
  <c r="X877" i="2" s="1"/>
  <c r="J877" i="2"/>
  <c r="M877" i="2" l="1"/>
  <c r="N877" i="2" s="1"/>
  <c r="O877" i="2"/>
  <c r="P877" i="2" l="1"/>
  <c r="R877" i="2"/>
  <c r="AA877" i="2" l="1"/>
  <c r="G878" i="6"/>
  <c r="H878" i="6" s="1"/>
  <c r="I877" i="2"/>
  <c r="S877" i="2" s="1"/>
  <c r="Q877" i="2"/>
  <c r="Z877" i="2" s="1"/>
  <c r="U877" i="2" l="1"/>
  <c r="T877" i="2"/>
  <c r="I878" i="6"/>
  <c r="J878" i="6"/>
  <c r="V877" i="2" l="1"/>
  <c r="K878" i="6"/>
  <c r="E878" i="2"/>
  <c r="G878" i="2" s="1"/>
  <c r="W878" i="2" l="1"/>
  <c r="X878" i="2" s="1"/>
  <c r="H878" i="2"/>
  <c r="K878" i="2" s="1"/>
  <c r="L878" i="2" s="1"/>
  <c r="Y878" i="2" s="1"/>
  <c r="J878" i="2"/>
  <c r="M878" i="2" l="1"/>
  <c r="N878" i="2" s="1"/>
  <c r="O878" i="2"/>
  <c r="P878" i="2" l="1"/>
  <c r="R878" i="2"/>
  <c r="AA878" i="2" l="1"/>
  <c r="G879" i="6"/>
  <c r="H879" i="6" s="1"/>
  <c r="I878" i="2"/>
  <c r="S878" i="2" s="1"/>
  <c r="Q878" i="2"/>
  <c r="Z878" i="2" s="1"/>
  <c r="I879" i="6" l="1"/>
  <c r="J879" i="6"/>
  <c r="U878" i="2"/>
  <c r="T878" i="2"/>
  <c r="K879" i="6" l="1"/>
  <c r="E879" i="2"/>
  <c r="G879" i="2" s="1"/>
  <c r="V878" i="2"/>
  <c r="H879" i="2" l="1"/>
  <c r="K879" i="2" s="1"/>
  <c r="L879" i="2" s="1"/>
  <c r="Y879" i="2" s="1"/>
  <c r="W879" i="2"/>
  <c r="X879" i="2" s="1"/>
  <c r="J879" i="2"/>
  <c r="M879" i="2" l="1"/>
  <c r="N879" i="2" s="1"/>
  <c r="O879" i="2" l="1"/>
  <c r="P879" i="2" l="1"/>
  <c r="R879" i="2"/>
  <c r="AA879" i="2" l="1"/>
  <c r="Q879" i="2"/>
  <c r="Z879" i="2" s="1"/>
  <c r="G880" i="6"/>
  <c r="H880" i="6" s="1"/>
  <c r="I879" i="2"/>
  <c r="S879" i="2" s="1"/>
  <c r="U879" i="2" l="1"/>
  <c r="T879" i="2"/>
  <c r="J880" i="6"/>
  <c r="I880" i="6"/>
  <c r="E880" i="2" l="1"/>
  <c r="G880" i="2" s="1"/>
  <c r="K880" i="6"/>
  <c r="V879" i="2"/>
  <c r="H880" i="2" l="1"/>
  <c r="K880" i="2" s="1"/>
  <c r="L880" i="2" s="1"/>
  <c r="Y880" i="2" s="1"/>
  <c r="W880" i="2"/>
  <c r="X880" i="2" s="1"/>
  <c r="J880" i="2"/>
  <c r="M880" i="2" l="1"/>
  <c r="N880" i="2" s="1"/>
  <c r="O880" i="2"/>
  <c r="P880" i="2" l="1"/>
  <c r="R880" i="2"/>
  <c r="AA880" i="2" l="1"/>
  <c r="I880" i="2"/>
  <c r="S880" i="2" s="1"/>
  <c r="G881" i="6"/>
  <c r="H881" i="6" s="1"/>
  <c r="Q880" i="2"/>
  <c r="Z880" i="2" s="1"/>
  <c r="I881" i="6" l="1"/>
  <c r="J881" i="6"/>
  <c r="U880" i="2"/>
  <c r="T880" i="2"/>
  <c r="V880" i="2" l="1"/>
  <c r="E881" i="2"/>
  <c r="G881" i="2" s="1"/>
  <c r="K881" i="6"/>
  <c r="H881" i="2" l="1"/>
  <c r="K881" i="2" s="1"/>
  <c r="L881" i="2" s="1"/>
  <c r="Y881" i="2" s="1"/>
  <c r="W881" i="2"/>
  <c r="X881" i="2" s="1"/>
  <c r="J881" i="2"/>
  <c r="M881" i="2" l="1"/>
  <c r="N881" i="2" s="1"/>
  <c r="O881" i="2"/>
  <c r="P881" i="2" l="1"/>
  <c r="I881" i="2" l="1"/>
  <c r="S881" i="2" s="1"/>
  <c r="G882" i="6"/>
  <c r="H882" i="6" s="1"/>
  <c r="Q881" i="2"/>
  <c r="Z881" i="2" s="1"/>
  <c r="R881" i="2"/>
  <c r="AA881" i="2" l="1"/>
  <c r="I882" i="6"/>
  <c r="J882" i="6"/>
  <c r="U881" i="2"/>
  <c r="T881" i="2"/>
  <c r="V881" i="2" l="1"/>
  <c r="K882" i="6"/>
  <c r="E882" i="2"/>
  <c r="G882" i="2" s="1"/>
  <c r="H882" i="2" l="1"/>
  <c r="K882" i="2" s="1"/>
  <c r="L882" i="2" s="1"/>
  <c r="Y882" i="2" s="1"/>
  <c r="W882" i="2"/>
  <c r="X882" i="2" s="1"/>
  <c r="J882" i="2"/>
  <c r="M882" i="2" l="1"/>
  <c r="N882" i="2" s="1"/>
  <c r="O882" i="2"/>
  <c r="P882" i="2" l="1"/>
  <c r="G883" i="6" l="1"/>
  <c r="H883" i="6" s="1"/>
  <c r="Q882" i="2"/>
  <c r="Z882" i="2" s="1"/>
  <c r="I882" i="2"/>
  <c r="S882" i="2" s="1"/>
  <c r="R882" i="2"/>
  <c r="AA882" i="2" l="1"/>
  <c r="U882" i="2"/>
  <c r="T882" i="2"/>
  <c r="J883" i="6"/>
  <c r="I883" i="6"/>
  <c r="E883" i="2" l="1"/>
  <c r="G883" i="2" s="1"/>
  <c r="K883" i="6"/>
  <c r="V882" i="2"/>
  <c r="W883" i="2" l="1"/>
  <c r="X883" i="2" s="1"/>
  <c r="H883" i="2"/>
  <c r="K883" i="2" s="1"/>
  <c r="L883" i="2" s="1"/>
  <c r="Y883" i="2" s="1"/>
  <c r="J883" i="2"/>
  <c r="M883" i="2" l="1"/>
  <c r="N883" i="2" s="1"/>
  <c r="O883" i="2"/>
  <c r="P883" i="2" l="1"/>
  <c r="R883" i="2"/>
  <c r="AA883" i="2" l="1"/>
  <c r="G884" i="6"/>
  <c r="H884" i="6" s="1"/>
  <c r="I883" i="2"/>
  <c r="S883" i="2" s="1"/>
  <c r="Q883" i="2"/>
  <c r="Z883" i="2" s="1"/>
  <c r="I884" i="6" l="1"/>
  <c r="J884" i="6"/>
  <c r="T883" i="2"/>
  <c r="U883" i="2"/>
  <c r="V883" i="2" l="1"/>
  <c r="K884" i="6"/>
  <c r="E884" i="2"/>
  <c r="G884" i="2" s="1"/>
  <c r="H884" i="2" l="1"/>
  <c r="K884" i="2" s="1"/>
  <c r="L884" i="2" s="1"/>
  <c r="Y884" i="2" s="1"/>
  <c r="W884" i="2"/>
  <c r="X884" i="2" s="1"/>
  <c r="J884" i="2"/>
  <c r="M884" i="2" l="1"/>
  <c r="N884" i="2" s="1"/>
  <c r="O884" i="2"/>
  <c r="P884" i="2" l="1"/>
  <c r="R884" i="2"/>
  <c r="AA884" i="2" l="1"/>
  <c r="I884" i="2"/>
  <c r="S884" i="2" s="1"/>
  <c r="G885" i="6"/>
  <c r="H885" i="6" s="1"/>
  <c r="Q884" i="2"/>
  <c r="Z884" i="2" s="1"/>
  <c r="U884" i="2" l="1"/>
  <c r="T884" i="2"/>
  <c r="J885" i="6"/>
  <c r="I885" i="6"/>
  <c r="K885" i="6" l="1"/>
  <c r="V884" i="2"/>
  <c r="E885" i="2"/>
  <c r="G885" i="2" s="1"/>
  <c r="H885" i="2" l="1"/>
  <c r="K885" i="2" s="1"/>
  <c r="L885" i="2" s="1"/>
  <c r="Y885" i="2" s="1"/>
  <c r="W885" i="2"/>
  <c r="X885" i="2" s="1"/>
  <c r="J885" i="2"/>
  <c r="M885" i="2" l="1"/>
  <c r="N885" i="2" s="1"/>
  <c r="O885" i="2" l="1"/>
  <c r="P885" i="2" l="1"/>
  <c r="R885" i="2"/>
  <c r="AA885" i="2" l="1"/>
  <c r="Q885" i="2"/>
  <c r="Z885" i="2" s="1"/>
  <c r="I885" i="2"/>
  <c r="S885" i="2" s="1"/>
  <c r="G886" i="6"/>
  <c r="H886" i="6" s="1"/>
  <c r="U885" i="2" l="1"/>
  <c r="T885" i="2"/>
  <c r="J886" i="6"/>
  <c r="I886" i="6"/>
  <c r="E886" i="2" l="1"/>
  <c r="G886" i="2" s="1"/>
  <c r="K886" i="6"/>
  <c r="V885" i="2"/>
  <c r="W886" i="2" l="1"/>
  <c r="X886" i="2" s="1"/>
  <c r="H886" i="2"/>
  <c r="K886" i="2" s="1"/>
  <c r="L886" i="2" s="1"/>
  <c r="Y886" i="2" s="1"/>
  <c r="J886" i="2"/>
  <c r="M886" i="2" l="1"/>
  <c r="N886" i="2" s="1"/>
  <c r="O886" i="2" l="1"/>
  <c r="P886" i="2" l="1"/>
  <c r="R886" i="2"/>
  <c r="AA886" i="2" l="1"/>
  <c r="I886" i="2"/>
  <c r="S886" i="2" s="1"/>
  <c r="G887" i="6"/>
  <c r="H887" i="6" s="1"/>
  <c r="Q886" i="2"/>
  <c r="Z886" i="2" s="1"/>
  <c r="I887" i="6" l="1"/>
  <c r="J887" i="6"/>
  <c r="T886" i="2"/>
  <c r="U886" i="2"/>
  <c r="V886" i="2" l="1"/>
  <c r="K887" i="6"/>
  <c r="E887" i="2"/>
  <c r="G887" i="2" s="1"/>
  <c r="H887" i="2" l="1"/>
  <c r="K887" i="2" s="1"/>
  <c r="L887" i="2" s="1"/>
  <c r="Y887" i="2" s="1"/>
  <c r="W887" i="2"/>
  <c r="X887" i="2" s="1"/>
  <c r="J887" i="2"/>
  <c r="M887" i="2" l="1"/>
  <c r="N887" i="2" s="1"/>
  <c r="O887" i="2" l="1"/>
  <c r="P887" i="2" l="1"/>
  <c r="R887" i="2"/>
  <c r="AA887" i="2" l="1"/>
  <c r="G888" i="6"/>
  <c r="H888" i="6" s="1"/>
  <c r="Q887" i="2"/>
  <c r="Z887" i="2" s="1"/>
  <c r="I887" i="2"/>
  <c r="S887" i="2" s="1"/>
  <c r="J888" i="6" l="1"/>
  <c r="I888" i="6"/>
  <c r="U887" i="2"/>
  <c r="T887" i="2"/>
  <c r="E888" i="2" l="1"/>
  <c r="G888" i="2" s="1"/>
  <c r="V887" i="2"/>
  <c r="K888" i="6"/>
  <c r="H888" i="2" l="1"/>
  <c r="K888" i="2" s="1"/>
  <c r="L888" i="2" s="1"/>
  <c r="Y888" i="2" s="1"/>
  <c r="W888" i="2"/>
  <c r="X888" i="2" s="1"/>
  <c r="J888" i="2"/>
  <c r="M888" i="2" l="1"/>
  <c r="N888" i="2" s="1"/>
  <c r="O888" i="2"/>
  <c r="P888" i="2" l="1"/>
  <c r="R888" i="2"/>
  <c r="AA888" i="2" l="1"/>
  <c r="G889" i="6"/>
  <c r="H889" i="6" s="1"/>
  <c r="I888" i="2"/>
  <c r="S888" i="2" s="1"/>
  <c r="Q888" i="2"/>
  <c r="Z888" i="2" s="1"/>
  <c r="T888" i="2" l="1"/>
  <c r="U888" i="2"/>
  <c r="I889" i="6"/>
  <c r="J889" i="6"/>
  <c r="K889" i="6" l="1"/>
  <c r="V888" i="2"/>
  <c r="E889" i="2"/>
  <c r="G889" i="2" s="1"/>
  <c r="W889" i="2" l="1"/>
  <c r="X889" i="2" s="1"/>
  <c r="H889" i="2"/>
  <c r="K889" i="2" s="1"/>
  <c r="L889" i="2" s="1"/>
  <c r="Y889" i="2" s="1"/>
  <c r="J889" i="2"/>
  <c r="M889" i="2" l="1"/>
  <c r="N889" i="2" s="1"/>
  <c r="O889" i="2"/>
  <c r="P889" i="2" l="1"/>
  <c r="R889" i="2"/>
  <c r="AA889" i="2" l="1"/>
  <c r="G890" i="6"/>
  <c r="H890" i="6" s="1"/>
  <c r="Q889" i="2"/>
  <c r="Z889" i="2" s="1"/>
  <c r="I889" i="2"/>
  <c r="S889" i="2" s="1"/>
  <c r="J890" i="6" l="1"/>
  <c r="I890" i="6"/>
  <c r="T889" i="2"/>
  <c r="U889" i="2"/>
  <c r="V889" i="2" l="1"/>
  <c r="E890" i="2"/>
  <c r="G890" i="2" s="1"/>
  <c r="K890" i="6"/>
  <c r="H890" i="2" l="1"/>
  <c r="K890" i="2" s="1"/>
  <c r="L890" i="2" s="1"/>
  <c r="Y890" i="2" s="1"/>
  <c r="W890" i="2"/>
  <c r="X890" i="2" s="1"/>
  <c r="J890" i="2"/>
  <c r="M890" i="2" l="1"/>
  <c r="N890" i="2" s="1"/>
  <c r="O890" i="2" l="1"/>
  <c r="P890" i="2" l="1"/>
  <c r="R890" i="2"/>
  <c r="AA890" i="2" l="1"/>
  <c r="I890" i="2"/>
  <c r="S890" i="2" s="1"/>
  <c r="G891" i="6"/>
  <c r="H891" i="6" s="1"/>
  <c r="Q890" i="2"/>
  <c r="Z890" i="2" s="1"/>
  <c r="U890" i="2" l="1"/>
  <c r="T890" i="2"/>
  <c r="J891" i="6"/>
  <c r="I891" i="6"/>
  <c r="K891" i="6" l="1"/>
  <c r="V890" i="2"/>
  <c r="E891" i="2"/>
  <c r="G891" i="2" s="1"/>
  <c r="H891" i="2" l="1"/>
  <c r="K891" i="2" s="1"/>
  <c r="L891" i="2" s="1"/>
  <c r="Y891" i="2" s="1"/>
  <c r="W891" i="2"/>
  <c r="X891" i="2" s="1"/>
  <c r="J891" i="2"/>
  <c r="M891" i="2" l="1"/>
  <c r="N891" i="2" s="1"/>
  <c r="O891" i="2"/>
  <c r="P891" i="2" l="1"/>
  <c r="R891" i="2"/>
  <c r="AA891" i="2" l="1"/>
  <c r="I891" i="2"/>
  <c r="S891" i="2" s="1"/>
  <c r="Q891" i="2"/>
  <c r="Z891" i="2" s="1"/>
  <c r="G892" i="6"/>
  <c r="H892" i="6" s="1"/>
  <c r="U891" i="2" l="1"/>
  <c r="T891" i="2"/>
  <c r="J892" i="6"/>
  <c r="I892" i="6"/>
  <c r="E892" i="2" l="1"/>
  <c r="G892" i="2" s="1"/>
  <c r="K892" i="6"/>
  <c r="V891" i="2"/>
  <c r="H892" i="2" l="1"/>
  <c r="K892" i="2" s="1"/>
  <c r="L892" i="2" s="1"/>
  <c r="Y892" i="2" s="1"/>
  <c r="W892" i="2"/>
  <c r="X892" i="2" s="1"/>
  <c r="J892" i="2"/>
  <c r="M892" i="2" l="1"/>
  <c r="N892" i="2" s="1"/>
  <c r="O892" i="2" l="1"/>
  <c r="P892" i="2" l="1"/>
  <c r="R892" i="2"/>
  <c r="AA892" i="2" l="1"/>
  <c r="I892" i="2"/>
  <c r="S892" i="2" s="1"/>
  <c r="G893" i="6"/>
  <c r="H893" i="6" s="1"/>
  <c r="Q892" i="2"/>
  <c r="Z892" i="2" s="1"/>
  <c r="T892" i="2" l="1"/>
  <c r="U892" i="2"/>
  <c r="I893" i="6"/>
  <c r="J893" i="6"/>
  <c r="E893" i="2" l="1"/>
  <c r="G893" i="2" s="1"/>
  <c r="K893" i="6"/>
  <c r="V892" i="2"/>
  <c r="H893" i="2" l="1"/>
  <c r="K893" i="2" s="1"/>
  <c r="L893" i="2" s="1"/>
  <c r="Y893" i="2" s="1"/>
  <c r="W893" i="2"/>
  <c r="X893" i="2" s="1"/>
  <c r="J893" i="2"/>
  <c r="M893" i="2" l="1"/>
  <c r="N893" i="2" s="1"/>
  <c r="O893" i="2"/>
  <c r="P893" i="2" l="1"/>
  <c r="Q893" i="2" l="1"/>
  <c r="Z893" i="2" s="1"/>
  <c r="I893" i="2"/>
  <c r="S893" i="2" s="1"/>
  <c r="G894" i="6"/>
  <c r="H894" i="6" s="1"/>
  <c r="R893" i="2"/>
  <c r="AA893" i="2" l="1"/>
  <c r="T893" i="2"/>
  <c r="U893" i="2"/>
  <c r="I894" i="6"/>
  <c r="J894" i="6"/>
  <c r="E894" i="2" l="1"/>
  <c r="G894" i="2" s="1"/>
  <c r="K894" i="6"/>
  <c r="V893" i="2"/>
  <c r="H894" i="2" l="1"/>
  <c r="K894" i="2" s="1"/>
  <c r="L894" i="2" s="1"/>
  <c r="Y894" i="2" s="1"/>
  <c r="W894" i="2"/>
  <c r="X894" i="2" s="1"/>
  <c r="J894" i="2"/>
  <c r="M894" i="2" l="1"/>
  <c r="N894" i="2" s="1"/>
  <c r="O894" i="2" l="1"/>
  <c r="P894" i="2" l="1"/>
  <c r="R894" i="2"/>
  <c r="AA894" i="2" l="1"/>
  <c r="G895" i="6"/>
  <c r="H895" i="6" s="1"/>
  <c r="I894" i="2"/>
  <c r="S894" i="2" s="1"/>
  <c r="Q894" i="2"/>
  <c r="Z894" i="2" s="1"/>
  <c r="I895" i="6" l="1"/>
  <c r="J895" i="6"/>
  <c r="U894" i="2"/>
  <c r="T894" i="2"/>
  <c r="E895" i="2" l="1"/>
  <c r="G895" i="2" s="1"/>
  <c r="V894" i="2"/>
  <c r="K895" i="6"/>
  <c r="H895" i="2" l="1"/>
  <c r="K895" i="2" s="1"/>
  <c r="L895" i="2" s="1"/>
  <c r="Y895" i="2" s="1"/>
  <c r="W895" i="2"/>
  <c r="X895" i="2" s="1"/>
  <c r="J895" i="2"/>
  <c r="M895" i="2" l="1"/>
  <c r="N895" i="2" s="1"/>
  <c r="O895" i="2"/>
  <c r="P895" i="2" l="1"/>
  <c r="G896" i="6" l="1"/>
  <c r="H896" i="6" s="1"/>
  <c r="I895" i="2"/>
  <c r="S895" i="2" s="1"/>
  <c r="Q895" i="2"/>
  <c r="Z895" i="2" s="1"/>
  <c r="R895" i="2"/>
  <c r="AA895" i="2" l="1"/>
  <c r="T895" i="2"/>
  <c r="U895" i="2"/>
  <c r="J896" i="6"/>
  <c r="I896" i="6"/>
  <c r="E896" i="2" l="1"/>
  <c r="G896" i="2" s="1"/>
  <c r="K896" i="6"/>
  <c r="V895" i="2"/>
  <c r="H896" i="2" l="1"/>
  <c r="K896" i="2" s="1"/>
  <c r="L896" i="2" s="1"/>
  <c r="Y896" i="2" s="1"/>
  <c r="W896" i="2"/>
  <c r="X896" i="2" s="1"/>
  <c r="J896" i="2"/>
  <c r="M896" i="2" l="1"/>
  <c r="N896" i="2" s="1"/>
  <c r="O896" i="2"/>
  <c r="P896" i="2" l="1"/>
  <c r="R896" i="2"/>
  <c r="AA896" i="2" l="1"/>
  <c r="I896" i="2"/>
  <c r="S896" i="2" s="1"/>
  <c r="G897" i="6"/>
  <c r="H897" i="6" s="1"/>
  <c r="Q896" i="2"/>
  <c r="Z896" i="2" s="1"/>
  <c r="I897" i="6" l="1"/>
  <c r="J897" i="6"/>
  <c r="U896" i="2"/>
  <c r="T896" i="2"/>
  <c r="E897" i="2" l="1"/>
  <c r="G897" i="2" s="1"/>
  <c r="V896" i="2"/>
  <c r="K897" i="6"/>
  <c r="W897" i="2" l="1"/>
  <c r="X897" i="2" s="1"/>
  <c r="H897" i="2"/>
  <c r="K897" i="2" s="1"/>
  <c r="L897" i="2" s="1"/>
  <c r="Y897" i="2" s="1"/>
  <c r="J897" i="2"/>
  <c r="M897" i="2" l="1"/>
  <c r="N897" i="2" s="1"/>
  <c r="O897" i="2"/>
  <c r="P897" i="2" l="1"/>
  <c r="I897" i="2" l="1"/>
  <c r="S897" i="2" s="1"/>
  <c r="Q897" i="2"/>
  <c r="Z897" i="2" s="1"/>
  <c r="G898" i="6"/>
  <c r="H898" i="6" s="1"/>
  <c r="R897" i="2"/>
  <c r="J898" i="6" l="1"/>
  <c r="I898" i="6"/>
  <c r="AA897" i="2"/>
  <c r="T897" i="2"/>
  <c r="U897" i="2"/>
  <c r="E898" i="2" l="1"/>
  <c r="G898" i="2" s="1"/>
  <c r="V897" i="2"/>
  <c r="K898" i="6"/>
  <c r="H898" i="2" l="1"/>
  <c r="K898" i="2" s="1"/>
  <c r="L898" i="2" s="1"/>
  <c r="Y898" i="2" s="1"/>
  <c r="W898" i="2"/>
  <c r="X898" i="2" s="1"/>
  <c r="J898" i="2"/>
  <c r="M898" i="2" l="1"/>
  <c r="N898" i="2" s="1"/>
  <c r="O898" i="2"/>
  <c r="P898" i="2" l="1"/>
  <c r="R898" i="2"/>
  <c r="AA898" i="2" l="1"/>
  <c r="Q898" i="2"/>
  <c r="Z898" i="2" s="1"/>
  <c r="I898" i="2"/>
  <c r="S898" i="2" s="1"/>
  <c r="G899" i="6"/>
  <c r="H899" i="6" s="1"/>
  <c r="I899" i="6" l="1"/>
  <c r="J899" i="6"/>
  <c r="T898" i="2"/>
  <c r="U898" i="2"/>
  <c r="E899" i="2" l="1"/>
  <c r="G899" i="2" s="1"/>
  <c r="V898" i="2"/>
  <c r="K899" i="6"/>
  <c r="W899" i="2" l="1"/>
  <c r="X899" i="2" s="1"/>
  <c r="H899" i="2"/>
  <c r="K899" i="2" s="1"/>
  <c r="L899" i="2" s="1"/>
  <c r="Y899" i="2" s="1"/>
  <c r="J899" i="2"/>
  <c r="M899" i="2" l="1"/>
  <c r="N899" i="2" s="1"/>
  <c r="O899" i="2"/>
  <c r="P899" i="2" l="1"/>
  <c r="R899" i="2"/>
  <c r="AA899" i="2" l="1"/>
  <c r="I899" i="2"/>
  <c r="S899" i="2" s="1"/>
  <c r="Q899" i="2"/>
  <c r="Z899" i="2" s="1"/>
  <c r="G900" i="6"/>
  <c r="H900" i="6" s="1"/>
  <c r="I900" i="6" l="1"/>
  <c r="J900" i="6"/>
  <c r="T899" i="2"/>
  <c r="U899" i="2"/>
  <c r="E900" i="2" l="1"/>
  <c r="G900" i="2" s="1"/>
  <c r="K900" i="6"/>
  <c r="V899" i="2"/>
  <c r="H900" i="2" l="1"/>
  <c r="K900" i="2" s="1"/>
  <c r="L900" i="2" s="1"/>
  <c r="Y900" i="2" s="1"/>
  <c r="W900" i="2"/>
  <c r="X900" i="2" s="1"/>
  <c r="J900" i="2"/>
  <c r="M900" i="2" l="1"/>
  <c r="N900" i="2" s="1"/>
  <c r="O900" i="2" l="1"/>
  <c r="P900" i="2" l="1"/>
  <c r="I900" i="2" l="1"/>
  <c r="S900" i="2" s="1"/>
  <c r="G901" i="6"/>
  <c r="H901" i="6" s="1"/>
  <c r="Q900" i="2"/>
  <c r="Z900" i="2" s="1"/>
  <c r="R900" i="2"/>
  <c r="AA900" i="2" l="1"/>
  <c r="J901" i="6"/>
  <c r="I901" i="6"/>
  <c r="U900" i="2"/>
  <c r="T900" i="2"/>
  <c r="V900" i="2" l="1"/>
  <c r="E901" i="2"/>
  <c r="G901" i="2" s="1"/>
  <c r="K901" i="6"/>
  <c r="H901" i="2" l="1"/>
  <c r="K901" i="2" s="1"/>
  <c r="L901" i="2" s="1"/>
  <c r="Y901" i="2" s="1"/>
  <c r="W901" i="2"/>
  <c r="X901" i="2" s="1"/>
  <c r="J901" i="2"/>
  <c r="M901" i="2" l="1"/>
  <c r="N901" i="2" s="1"/>
  <c r="O901" i="2"/>
  <c r="P901" i="2" l="1"/>
  <c r="R901" i="2"/>
  <c r="AA901" i="2" l="1"/>
  <c r="Q901" i="2"/>
  <c r="Z901" i="2" s="1"/>
  <c r="G902" i="6"/>
  <c r="H902" i="6" s="1"/>
  <c r="I901" i="2"/>
  <c r="S901" i="2" s="1"/>
  <c r="U901" i="2" l="1"/>
  <c r="T901" i="2"/>
  <c r="J902" i="6"/>
  <c r="I902" i="6"/>
  <c r="K902" i="6" l="1"/>
  <c r="E902" i="2"/>
  <c r="G902" i="2" s="1"/>
  <c r="V901" i="2"/>
  <c r="H902" i="2" l="1"/>
  <c r="K902" i="2" s="1"/>
  <c r="L902" i="2" s="1"/>
  <c r="Y902" i="2" s="1"/>
  <c r="W902" i="2"/>
  <c r="X902" i="2" s="1"/>
  <c r="J902" i="2"/>
  <c r="M902" i="2" l="1"/>
  <c r="N902" i="2" s="1"/>
  <c r="O902" i="2"/>
  <c r="P902" i="2" l="1"/>
  <c r="R902" i="2"/>
  <c r="AA902" i="2" l="1"/>
  <c r="I902" i="2"/>
  <c r="S902" i="2" s="1"/>
  <c r="G903" i="6"/>
  <c r="H903" i="6" s="1"/>
  <c r="Q902" i="2"/>
  <c r="Z902" i="2" s="1"/>
  <c r="J903" i="6" l="1"/>
  <c r="I903" i="6"/>
  <c r="T902" i="2"/>
  <c r="U902" i="2"/>
  <c r="E903" i="2" l="1"/>
  <c r="G903" i="2" s="1"/>
  <c r="K903" i="6"/>
  <c r="V902" i="2"/>
  <c r="H903" i="2" l="1"/>
  <c r="K903" i="2" s="1"/>
  <c r="L903" i="2" s="1"/>
  <c r="Y903" i="2" s="1"/>
  <c r="W903" i="2"/>
  <c r="X903" i="2" s="1"/>
  <c r="J903" i="2"/>
  <c r="M903" i="2" l="1"/>
  <c r="N903" i="2" s="1"/>
  <c r="O903" i="2"/>
  <c r="P903" i="2" l="1"/>
  <c r="R903" i="2"/>
  <c r="AA903" i="2" l="1"/>
  <c r="Q903" i="2"/>
  <c r="Z903" i="2" s="1"/>
  <c r="G904" i="6"/>
  <c r="H904" i="6" s="1"/>
  <c r="I903" i="2"/>
  <c r="S903" i="2" s="1"/>
  <c r="T903" i="2" l="1"/>
  <c r="U903" i="2"/>
  <c r="I904" i="6"/>
  <c r="J904" i="6"/>
  <c r="V903" i="2" l="1"/>
  <c r="K904" i="6"/>
  <c r="E904" i="2"/>
  <c r="G904" i="2" s="1"/>
  <c r="W904" i="2" l="1"/>
  <c r="X904" i="2" s="1"/>
  <c r="H904" i="2"/>
  <c r="K904" i="2" s="1"/>
  <c r="L904" i="2" s="1"/>
  <c r="Y904" i="2" s="1"/>
  <c r="J904" i="2"/>
  <c r="M904" i="2" l="1"/>
  <c r="N904" i="2" s="1"/>
  <c r="O904" i="2"/>
  <c r="P904" i="2" l="1"/>
  <c r="R904" i="2"/>
  <c r="AA904" i="2" l="1"/>
  <c r="G905" i="6"/>
  <c r="H905" i="6" s="1"/>
  <c r="Q904" i="2"/>
  <c r="Z904" i="2" s="1"/>
  <c r="I904" i="2"/>
  <c r="S904" i="2" s="1"/>
  <c r="I905" i="6" l="1"/>
  <c r="J905" i="6"/>
  <c r="U904" i="2"/>
  <c r="T904" i="2"/>
  <c r="E905" i="2" l="1"/>
  <c r="G905" i="2" s="1"/>
  <c r="K905" i="6"/>
  <c r="V904" i="2"/>
  <c r="W905" i="2" l="1"/>
  <c r="X905" i="2" s="1"/>
  <c r="H905" i="2"/>
  <c r="K905" i="2" s="1"/>
  <c r="L905" i="2" s="1"/>
  <c r="Y905" i="2" s="1"/>
  <c r="J905" i="2"/>
  <c r="M905" i="2" l="1"/>
  <c r="N905" i="2" s="1"/>
  <c r="O905" i="2"/>
  <c r="P905" i="2" l="1"/>
  <c r="G906" i="6" l="1"/>
  <c r="H906" i="6" s="1"/>
  <c r="Q905" i="2"/>
  <c r="Z905" i="2" s="1"/>
  <c r="I905" i="2"/>
  <c r="S905" i="2" s="1"/>
  <c r="R905" i="2"/>
  <c r="AA905" i="2" l="1"/>
  <c r="T905" i="2"/>
  <c r="U905" i="2"/>
  <c r="J906" i="6"/>
  <c r="I906" i="6"/>
  <c r="V905" i="2" l="1"/>
  <c r="K906" i="6"/>
  <c r="E906" i="2"/>
  <c r="G906" i="2" s="1"/>
  <c r="W906" i="2" l="1"/>
  <c r="X906" i="2" s="1"/>
  <c r="H906" i="2"/>
  <c r="K906" i="2" s="1"/>
  <c r="L906" i="2" s="1"/>
  <c r="Y906" i="2" s="1"/>
  <c r="J906" i="2"/>
  <c r="M906" i="2" l="1"/>
  <c r="N906" i="2" s="1"/>
  <c r="O906" i="2"/>
  <c r="P906" i="2" l="1"/>
  <c r="I906" i="2" l="1"/>
  <c r="S906" i="2" s="1"/>
  <c r="G907" i="6"/>
  <c r="H907" i="6" s="1"/>
  <c r="Q906" i="2"/>
  <c r="Z906" i="2" s="1"/>
  <c r="R906" i="2"/>
  <c r="AA906" i="2" l="1"/>
  <c r="I907" i="6"/>
  <c r="J907" i="6"/>
  <c r="U906" i="2"/>
  <c r="T906" i="2"/>
  <c r="K907" i="6" l="1"/>
  <c r="E907" i="2"/>
  <c r="G907" i="2" s="1"/>
  <c r="V906" i="2"/>
  <c r="H907" i="2" l="1"/>
  <c r="K907" i="2" s="1"/>
  <c r="L907" i="2" s="1"/>
  <c r="Y907" i="2" s="1"/>
  <c r="W907" i="2"/>
  <c r="X907" i="2" s="1"/>
  <c r="J907" i="2"/>
  <c r="M907" i="2" l="1"/>
  <c r="N907" i="2" s="1"/>
  <c r="O907" i="2" l="1"/>
  <c r="P907" i="2" l="1"/>
  <c r="G908" i="6" l="1"/>
  <c r="H908" i="6" s="1"/>
  <c r="Q907" i="2"/>
  <c r="Z907" i="2" s="1"/>
  <c r="I907" i="2"/>
  <c r="S907" i="2" s="1"/>
  <c r="R907" i="2"/>
  <c r="AA907" i="2" l="1"/>
  <c r="U907" i="2"/>
  <c r="T907" i="2"/>
  <c r="I908" i="6"/>
  <c r="J908" i="6"/>
  <c r="K908" i="6" l="1"/>
  <c r="E908" i="2"/>
  <c r="G908" i="2" s="1"/>
  <c r="V907" i="2"/>
  <c r="H908" i="2" l="1"/>
  <c r="K908" i="2" s="1"/>
  <c r="L908" i="2" s="1"/>
  <c r="Y908" i="2" s="1"/>
  <c r="W908" i="2"/>
  <c r="X908" i="2" s="1"/>
  <c r="J908" i="2"/>
  <c r="M908" i="2" l="1"/>
  <c r="N908" i="2" s="1"/>
  <c r="O908" i="2"/>
  <c r="P908" i="2" l="1"/>
  <c r="I908" i="2" l="1"/>
  <c r="S908" i="2" s="1"/>
  <c r="Q908" i="2"/>
  <c r="Z908" i="2" s="1"/>
  <c r="G909" i="6"/>
  <c r="H909" i="6" s="1"/>
  <c r="R908" i="2"/>
  <c r="AA908" i="2" l="1"/>
  <c r="J909" i="6"/>
  <c r="I909" i="6"/>
  <c r="T908" i="2"/>
  <c r="U908" i="2"/>
  <c r="V908" i="2" l="1"/>
  <c r="E909" i="2"/>
  <c r="G909" i="2" s="1"/>
  <c r="K909" i="6"/>
  <c r="H909" i="2" l="1"/>
  <c r="K909" i="2" s="1"/>
  <c r="L909" i="2" s="1"/>
  <c r="Y909" i="2" s="1"/>
  <c r="W909" i="2"/>
  <c r="X909" i="2" s="1"/>
  <c r="J909" i="2"/>
  <c r="M909" i="2" l="1"/>
  <c r="N909" i="2" s="1"/>
  <c r="O909" i="2"/>
  <c r="P909" i="2" l="1"/>
  <c r="R909" i="2"/>
  <c r="AA909" i="2" l="1"/>
  <c r="Q909" i="2"/>
  <c r="Z909" i="2" s="1"/>
  <c r="G910" i="6"/>
  <c r="H910" i="6" s="1"/>
  <c r="I909" i="2"/>
  <c r="S909" i="2" s="1"/>
  <c r="I910" i="6" l="1"/>
  <c r="J910" i="6"/>
  <c r="U909" i="2"/>
  <c r="T909" i="2"/>
  <c r="V909" i="2" l="1"/>
  <c r="K910" i="6"/>
  <c r="E910" i="2"/>
  <c r="G910" i="2" s="1"/>
  <c r="H910" i="2" l="1"/>
  <c r="K910" i="2" s="1"/>
  <c r="L910" i="2" s="1"/>
  <c r="Y910" i="2" s="1"/>
  <c r="W910" i="2"/>
  <c r="X910" i="2" s="1"/>
  <c r="J910" i="2"/>
  <c r="M910" i="2" l="1"/>
  <c r="N910" i="2" s="1"/>
  <c r="O910" i="2"/>
  <c r="P910" i="2" l="1"/>
  <c r="R910" i="2"/>
  <c r="AA910" i="2" l="1"/>
  <c r="I910" i="2"/>
  <c r="S910" i="2" s="1"/>
  <c r="G911" i="6"/>
  <c r="H911" i="6" s="1"/>
  <c r="Q910" i="2"/>
  <c r="Z910" i="2" s="1"/>
  <c r="T910" i="2" l="1"/>
  <c r="U910" i="2"/>
  <c r="J911" i="6"/>
  <c r="I911" i="6"/>
  <c r="K911" i="6" l="1"/>
  <c r="V910" i="2"/>
  <c r="E911" i="2"/>
  <c r="G911" i="2" s="1"/>
  <c r="H911" i="2" l="1"/>
  <c r="K911" i="2" s="1"/>
  <c r="L911" i="2" s="1"/>
  <c r="Y911" i="2" s="1"/>
  <c r="W911" i="2"/>
  <c r="X911" i="2" s="1"/>
  <c r="J911" i="2"/>
  <c r="M911" i="2" l="1"/>
  <c r="N911" i="2" s="1"/>
  <c r="O911" i="2"/>
  <c r="P911" i="2" l="1"/>
  <c r="R911" i="2"/>
  <c r="AA911" i="2" l="1"/>
  <c r="I911" i="2"/>
  <c r="S911" i="2" s="1"/>
  <c r="G912" i="6"/>
  <c r="H912" i="6" s="1"/>
  <c r="Q911" i="2"/>
  <c r="Z911" i="2" s="1"/>
  <c r="J912" i="6" l="1"/>
  <c r="I912" i="6"/>
  <c r="U911" i="2"/>
  <c r="T911" i="2"/>
  <c r="V911" i="2" l="1"/>
  <c r="E912" i="2"/>
  <c r="G912" i="2" s="1"/>
  <c r="K912" i="6"/>
  <c r="H912" i="2" l="1"/>
  <c r="K912" i="2" s="1"/>
  <c r="L912" i="2" s="1"/>
  <c r="Y912" i="2" s="1"/>
  <c r="W912" i="2"/>
  <c r="X912" i="2" s="1"/>
  <c r="J912" i="2"/>
  <c r="M912" i="2" l="1"/>
  <c r="N912" i="2" s="1"/>
  <c r="O912" i="2"/>
  <c r="P912" i="2" l="1"/>
  <c r="Q912" i="2" l="1"/>
  <c r="Z912" i="2" s="1"/>
  <c r="G913" i="6"/>
  <c r="H913" i="6" s="1"/>
  <c r="I912" i="2"/>
  <c r="S912" i="2" s="1"/>
  <c r="R912" i="2"/>
  <c r="I913" i="6" l="1"/>
  <c r="J913" i="6"/>
  <c r="AA912" i="2"/>
  <c r="U912" i="2"/>
  <c r="T912" i="2"/>
  <c r="V912" i="2" l="1"/>
  <c r="E913" i="2"/>
  <c r="G913" i="2" s="1"/>
  <c r="K913" i="6"/>
  <c r="W913" i="2" l="1"/>
  <c r="X913" i="2" s="1"/>
  <c r="H913" i="2"/>
  <c r="K913" i="2" s="1"/>
  <c r="L913" i="2" s="1"/>
  <c r="Y913" i="2" s="1"/>
  <c r="J913" i="2"/>
  <c r="M913" i="2" l="1"/>
  <c r="N913" i="2" s="1"/>
  <c r="O913" i="2"/>
  <c r="P913" i="2" l="1"/>
  <c r="R913" i="2"/>
  <c r="AA913" i="2" l="1"/>
  <c r="I913" i="2"/>
  <c r="S913" i="2" s="1"/>
  <c r="Q913" i="2"/>
  <c r="Z913" i="2" s="1"/>
  <c r="G914" i="6"/>
  <c r="H914" i="6" s="1"/>
  <c r="J914" i="6" l="1"/>
  <c r="I914" i="6"/>
  <c r="U913" i="2"/>
  <c r="T913" i="2"/>
  <c r="V913" i="2" l="1"/>
  <c r="E914" i="2"/>
  <c r="G914" i="2" s="1"/>
  <c r="K914" i="6"/>
  <c r="H914" i="2" l="1"/>
  <c r="K914" i="2" s="1"/>
  <c r="L914" i="2" s="1"/>
  <c r="Y914" i="2" s="1"/>
  <c r="W914" i="2"/>
  <c r="X914" i="2" s="1"/>
  <c r="J914" i="2"/>
  <c r="M914" i="2" l="1"/>
  <c r="N914" i="2" s="1"/>
  <c r="O914" i="2"/>
  <c r="P914" i="2" l="1"/>
  <c r="R914" i="2"/>
  <c r="AA914" i="2" l="1"/>
  <c r="G915" i="6"/>
  <c r="H915" i="6" s="1"/>
  <c r="Q914" i="2"/>
  <c r="Z914" i="2" s="1"/>
  <c r="I914" i="2"/>
  <c r="S914" i="2" s="1"/>
  <c r="T914" i="2" l="1"/>
  <c r="U914" i="2"/>
  <c r="J915" i="6"/>
  <c r="I915" i="6"/>
  <c r="V914" i="2" l="1"/>
  <c r="K915" i="6"/>
  <c r="E915" i="2"/>
  <c r="G915" i="2" s="1"/>
  <c r="H915" i="2" l="1"/>
  <c r="K915" i="2" s="1"/>
  <c r="L915" i="2" s="1"/>
  <c r="Y915" i="2" s="1"/>
  <c r="W915" i="2"/>
  <c r="X915" i="2" s="1"/>
  <c r="J915" i="2"/>
  <c r="M915" i="2" l="1"/>
  <c r="N915" i="2" s="1"/>
  <c r="O915" i="2" l="1"/>
  <c r="P915" i="2" l="1"/>
  <c r="Q915" i="2" l="1"/>
  <c r="Z915" i="2" s="1"/>
  <c r="G916" i="6"/>
  <c r="H916" i="6" s="1"/>
  <c r="I915" i="2"/>
  <c r="S915" i="2" s="1"/>
  <c r="R915" i="2"/>
  <c r="I916" i="6" l="1"/>
  <c r="J916" i="6"/>
  <c r="AA915" i="2"/>
  <c r="U915" i="2"/>
  <c r="T915" i="2"/>
  <c r="V915" i="2" l="1"/>
  <c r="E916" i="2"/>
  <c r="G916" i="2" s="1"/>
  <c r="K916" i="6"/>
  <c r="W916" i="2" l="1"/>
  <c r="X916" i="2" s="1"/>
  <c r="H916" i="2"/>
  <c r="K916" i="2" s="1"/>
  <c r="L916" i="2" s="1"/>
  <c r="Y916" i="2" s="1"/>
  <c r="J916" i="2"/>
  <c r="M916" i="2" l="1"/>
  <c r="N916" i="2" s="1"/>
  <c r="O916" i="2" l="1"/>
  <c r="P916" i="2" l="1"/>
  <c r="R916" i="2"/>
  <c r="AA916" i="2" l="1"/>
  <c r="I916" i="2"/>
  <c r="S916" i="2" s="1"/>
  <c r="G917" i="6"/>
  <c r="H917" i="6" s="1"/>
  <c r="Q916" i="2"/>
  <c r="Z916" i="2" s="1"/>
  <c r="J917" i="6" l="1"/>
  <c r="I917" i="6"/>
  <c r="U916" i="2"/>
  <c r="T916" i="2"/>
  <c r="E917" i="2" l="1"/>
  <c r="G917" i="2" s="1"/>
  <c r="V916" i="2"/>
  <c r="K917" i="6"/>
  <c r="H917" i="2" l="1"/>
  <c r="K917" i="2" s="1"/>
  <c r="L917" i="2" s="1"/>
  <c r="Y917" i="2" s="1"/>
  <c r="W917" i="2"/>
  <c r="X917" i="2" s="1"/>
  <c r="J917" i="2"/>
  <c r="M917" i="2" l="1"/>
  <c r="N917" i="2" s="1"/>
  <c r="O917" i="2" l="1"/>
  <c r="P917" i="2" l="1"/>
  <c r="R917" i="2"/>
  <c r="AA917" i="2" l="1"/>
  <c r="Q917" i="2"/>
  <c r="Z917" i="2" s="1"/>
  <c r="I917" i="2"/>
  <c r="S917" i="2" s="1"/>
  <c r="G918" i="6"/>
  <c r="H918" i="6" s="1"/>
  <c r="I918" i="6" l="1"/>
  <c r="J918" i="6"/>
  <c r="T917" i="2"/>
  <c r="U917" i="2"/>
  <c r="E918" i="2" l="1"/>
  <c r="G918" i="2" s="1"/>
  <c r="K918" i="6"/>
  <c r="V917" i="2"/>
  <c r="H918" i="2" l="1"/>
  <c r="K918" i="2" s="1"/>
  <c r="L918" i="2" s="1"/>
  <c r="Y918" i="2" s="1"/>
  <c r="W918" i="2"/>
  <c r="X918" i="2" s="1"/>
  <c r="J918" i="2"/>
  <c r="M918" i="2" l="1"/>
  <c r="N918" i="2" s="1"/>
  <c r="O918" i="2"/>
  <c r="P918" i="2" l="1"/>
  <c r="R918" i="2"/>
  <c r="AA918" i="2" l="1"/>
  <c r="Q918" i="2"/>
  <c r="Z918" i="2" s="1"/>
  <c r="I918" i="2"/>
  <c r="S918" i="2" s="1"/>
  <c r="G919" i="6"/>
  <c r="H919" i="6" s="1"/>
  <c r="T918" i="2" l="1"/>
  <c r="U918" i="2"/>
  <c r="J919" i="6"/>
  <c r="I919" i="6"/>
  <c r="K919" i="6" l="1"/>
  <c r="V918" i="2"/>
  <c r="E919" i="2"/>
  <c r="G919" i="2" s="1"/>
  <c r="W919" i="2" l="1"/>
  <c r="X919" i="2" s="1"/>
  <c r="H919" i="2"/>
  <c r="K919" i="2" s="1"/>
  <c r="L919" i="2" s="1"/>
  <c r="Y919" i="2" s="1"/>
  <c r="J919" i="2"/>
  <c r="M919" i="2" l="1"/>
  <c r="N919" i="2" s="1"/>
  <c r="O919" i="2" l="1"/>
  <c r="P919" i="2" l="1"/>
  <c r="R919" i="2"/>
  <c r="AA919" i="2" l="1"/>
  <c r="I919" i="2"/>
  <c r="S919" i="2" s="1"/>
  <c r="G920" i="6"/>
  <c r="H920" i="6" s="1"/>
  <c r="Q919" i="2"/>
  <c r="Z919" i="2" s="1"/>
  <c r="J920" i="6" l="1"/>
  <c r="I920" i="6"/>
  <c r="U919" i="2"/>
  <c r="T919" i="2"/>
  <c r="E920" i="2" l="1"/>
  <c r="G920" i="2" s="1"/>
  <c r="V919" i="2"/>
  <c r="K920" i="6"/>
  <c r="W920" i="2" l="1"/>
  <c r="X920" i="2" s="1"/>
  <c r="H920" i="2"/>
  <c r="K920" i="2" s="1"/>
  <c r="L920" i="2" s="1"/>
  <c r="Y920" i="2" s="1"/>
  <c r="J920" i="2"/>
  <c r="M920" i="2" l="1"/>
  <c r="N920" i="2" s="1"/>
  <c r="O920" i="2" l="1"/>
  <c r="P920" i="2" l="1"/>
  <c r="R920" i="2"/>
  <c r="AA920" i="2" l="1"/>
  <c r="I920" i="2"/>
  <c r="S920" i="2" s="1"/>
  <c r="Q920" i="2"/>
  <c r="Z920" i="2" s="1"/>
  <c r="G921" i="6"/>
  <c r="H921" i="6" s="1"/>
  <c r="I921" i="6" l="1"/>
  <c r="J921" i="6"/>
  <c r="T920" i="2"/>
  <c r="U920" i="2"/>
  <c r="V920" i="2" l="1"/>
  <c r="K921" i="6"/>
  <c r="E921" i="2"/>
  <c r="G921" i="2" s="1"/>
  <c r="H921" i="2" l="1"/>
  <c r="K921" i="2" s="1"/>
  <c r="L921" i="2" s="1"/>
  <c r="Y921" i="2" s="1"/>
  <c r="W921" i="2"/>
  <c r="X921" i="2" s="1"/>
  <c r="J921" i="2"/>
  <c r="M921" i="2" l="1"/>
  <c r="N921" i="2" s="1"/>
  <c r="O921" i="2"/>
  <c r="P921" i="2" l="1"/>
  <c r="R921" i="2"/>
  <c r="AA921" i="2" l="1"/>
  <c r="I921" i="2"/>
  <c r="S921" i="2" s="1"/>
  <c r="G922" i="6"/>
  <c r="H922" i="6" s="1"/>
  <c r="Q921" i="2"/>
  <c r="Z921" i="2" s="1"/>
  <c r="U921" i="2" l="1"/>
  <c r="T921" i="2"/>
  <c r="J922" i="6"/>
  <c r="I922" i="6"/>
  <c r="K922" i="6" l="1"/>
  <c r="E922" i="2"/>
  <c r="G922" i="2" s="1"/>
  <c r="V921" i="2"/>
  <c r="W922" i="2" l="1"/>
  <c r="X922" i="2" s="1"/>
  <c r="H922" i="2"/>
  <c r="K922" i="2" s="1"/>
  <c r="L922" i="2" s="1"/>
  <c r="Y922" i="2" s="1"/>
  <c r="J922" i="2"/>
  <c r="M922" i="2" l="1"/>
  <c r="N922" i="2" s="1"/>
  <c r="O922" i="2" l="1"/>
  <c r="P922" i="2" l="1"/>
  <c r="R922" i="2" s="1"/>
  <c r="AA922" i="2" l="1"/>
  <c r="Q922" i="2"/>
  <c r="Z922" i="2" s="1"/>
  <c r="G923" i="6"/>
  <c r="H923" i="6" s="1"/>
  <c r="I922" i="2"/>
  <c r="S922" i="2" s="1"/>
  <c r="J923" i="6" l="1"/>
  <c r="I923" i="6"/>
  <c r="T922" i="2"/>
  <c r="U922" i="2"/>
  <c r="V922" i="2" l="1"/>
  <c r="E923" i="2"/>
  <c r="G923" i="2" s="1"/>
  <c r="K923" i="6"/>
  <c r="H923" i="2" l="1"/>
  <c r="K923" i="2" s="1"/>
  <c r="L923" i="2" s="1"/>
  <c r="Y923" i="2" s="1"/>
  <c r="W923" i="2"/>
  <c r="X923" i="2" s="1"/>
  <c r="J923" i="2"/>
  <c r="M923" i="2" l="1"/>
  <c r="N923" i="2" s="1"/>
  <c r="O923" i="2"/>
  <c r="P923" i="2" l="1"/>
  <c r="R923" i="2" s="1"/>
  <c r="AA923" i="2" l="1"/>
  <c r="I923" i="2"/>
  <c r="S923" i="2" s="1"/>
  <c r="Q923" i="2"/>
  <c r="Z923" i="2" s="1"/>
  <c r="G924" i="6"/>
  <c r="H924" i="6" s="1"/>
  <c r="I924" i="6" l="1"/>
  <c r="J924" i="6"/>
  <c r="U923" i="2"/>
  <c r="T923" i="2"/>
  <c r="V923" i="2" l="1"/>
  <c r="E924" i="2"/>
  <c r="G924" i="2" s="1"/>
  <c r="K924" i="6"/>
  <c r="H924" i="2" l="1"/>
  <c r="K924" i="2" s="1"/>
  <c r="L924" i="2" s="1"/>
  <c r="Y924" i="2" s="1"/>
  <c r="W924" i="2"/>
  <c r="X924" i="2" s="1"/>
  <c r="J924" i="2"/>
  <c r="M924" i="2" l="1"/>
  <c r="N924" i="2" s="1"/>
  <c r="O924" i="2"/>
  <c r="P924" i="2" l="1"/>
  <c r="R924" i="2"/>
  <c r="AA924" i="2" l="1"/>
  <c r="I924" i="2"/>
  <c r="S924" i="2" s="1"/>
  <c r="Q924" i="2"/>
  <c r="Z924" i="2" s="1"/>
  <c r="G925" i="6"/>
  <c r="H925" i="6" s="1"/>
  <c r="I925" i="6" l="1"/>
  <c r="J925" i="6"/>
  <c r="T924" i="2"/>
  <c r="U924" i="2"/>
  <c r="E925" i="2" l="1"/>
  <c r="G925" i="2" s="1"/>
  <c r="K925" i="6"/>
  <c r="V924" i="2"/>
  <c r="H925" i="2" l="1"/>
  <c r="K925" i="2" s="1"/>
  <c r="L925" i="2" s="1"/>
  <c r="Y925" i="2" s="1"/>
  <c r="W925" i="2"/>
  <c r="X925" i="2" s="1"/>
  <c r="J925" i="2"/>
  <c r="M925" i="2" l="1"/>
  <c r="N925" i="2" s="1"/>
  <c r="O925" i="2"/>
  <c r="P925" i="2" l="1"/>
  <c r="Q925" i="2" l="1"/>
  <c r="Z925" i="2" s="1"/>
  <c r="I925" i="2"/>
  <c r="S925" i="2" s="1"/>
  <c r="G926" i="6"/>
  <c r="H926" i="6" s="1"/>
  <c r="R925" i="2"/>
  <c r="AA925" i="2" l="1"/>
  <c r="T925" i="2"/>
  <c r="U925" i="2"/>
  <c r="J926" i="6"/>
  <c r="I926" i="6"/>
  <c r="K926" i="6" l="1"/>
  <c r="V925" i="2"/>
  <c r="E926" i="2"/>
  <c r="G926" i="2" s="1"/>
  <c r="H926" i="2" l="1"/>
  <c r="K926" i="2" s="1"/>
  <c r="L926" i="2" s="1"/>
  <c r="Y926" i="2" s="1"/>
  <c r="W926" i="2"/>
  <c r="X926" i="2" s="1"/>
  <c r="J926" i="2"/>
  <c r="M926" i="2" l="1"/>
  <c r="N926" i="2" s="1"/>
  <c r="O926" i="2"/>
  <c r="P926" i="2" l="1"/>
  <c r="I926" i="2" l="1"/>
  <c r="S926" i="2" s="1"/>
  <c r="G927" i="6"/>
  <c r="H927" i="6" s="1"/>
  <c r="Q926" i="2"/>
  <c r="Z926" i="2" s="1"/>
  <c r="R926" i="2"/>
  <c r="AA926" i="2" l="1"/>
  <c r="I927" i="6"/>
  <c r="J927" i="6"/>
  <c r="T926" i="2"/>
  <c r="U926" i="2"/>
  <c r="V926" i="2" l="1"/>
  <c r="E927" i="2"/>
  <c r="G927" i="2" s="1"/>
  <c r="K927" i="6"/>
  <c r="H927" i="2" l="1"/>
  <c r="K927" i="2" s="1"/>
  <c r="L927" i="2" s="1"/>
  <c r="Y927" i="2" s="1"/>
  <c r="W927" i="2"/>
  <c r="X927" i="2" s="1"/>
  <c r="J927" i="2"/>
  <c r="M927" i="2" l="1"/>
  <c r="N927" i="2" s="1"/>
  <c r="O927" i="2"/>
  <c r="P927" i="2" l="1"/>
  <c r="I927" i="2" l="1"/>
  <c r="S927" i="2" s="1"/>
  <c r="Q927" i="2"/>
  <c r="Z927" i="2" s="1"/>
  <c r="G928" i="6"/>
  <c r="H928" i="6" s="1"/>
  <c r="R927" i="2"/>
  <c r="AA927" i="2" l="1"/>
  <c r="J928" i="6"/>
  <c r="I928" i="6"/>
  <c r="U927" i="2"/>
  <c r="T927" i="2"/>
  <c r="E928" i="2" l="1"/>
  <c r="G928" i="2" s="1"/>
  <c r="V927" i="2"/>
  <c r="K928" i="6"/>
  <c r="H928" i="2" l="1"/>
  <c r="K928" i="2" s="1"/>
  <c r="L928" i="2" s="1"/>
  <c r="Y928" i="2" s="1"/>
  <c r="W928" i="2"/>
  <c r="X928" i="2" s="1"/>
  <c r="J928" i="2"/>
  <c r="M928" i="2" l="1"/>
  <c r="N928" i="2" s="1"/>
  <c r="O928" i="2"/>
  <c r="P928" i="2" l="1"/>
  <c r="R928" i="2" s="1"/>
  <c r="AA928" i="2" l="1"/>
  <c r="Q928" i="2"/>
  <c r="Z928" i="2" s="1"/>
  <c r="I928" i="2"/>
  <c r="S928" i="2" s="1"/>
  <c r="G929" i="6"/>
  <c r="H929" i="6" s="1"/>
  <c r="T928" i="2" l="1"/>
  <c r="U928" i="2"/>
  <c r="I929" i="6"/>
  <c r="J929" i="6"/>
  <c r="K929" i="6" l="1"/>
  <c r="V928" i="2"/>
  <c r="E929" i="2"/>
  <c r="G929" i="2" s="1"/>
  <c r="H929" i="2" l="1"/>
  <c r="K929" i="2" s="1"/>
  <c r="L929" i="2" s="1"/>
  <c r="Y929" i="2" s="1"/>
  <c r="W929" i="2"/>
  <c r="X929" i="2" s="1"/>
  <c r="J929" i="2"/>
  <c r="M929" i="2" l="1"/>
  <c r="N929" i="2" s="1"/>
  <c r="O929" i="2"/>
  <c r="P929" i="2" l="1"/>
  <c r="R929" i="2"/>
  <c r="AA929" i="2" l="1"/>
  <c r="I929" i="2"/>
  <c r="S929" i="2" s="1"/>
  <c r="Q929" i="2"/>
  <c r="Z929" i="2" s="1"/>
  <c r="G930" i="6"/>
  <c r="H930" i="6" s="1"/>
  <c r="J930" i="6" l="1"/>
  <c r="I930" i="6"/>
  <c r="U929" i="2"/>
  <c r="T929" i="2"/>
  <c r="E930" i="2" l="1"/>
  <c r="G930" i="2" s="1"/>
  <c r="V929" i="2"/>
  <c r="K930" i="6"/>
  <c r="H930" i="2" l="1"/>
  <c r="K930" i="2" s="1"/>
  <c r="L930" i="2" s="1"/>
  <c r="Y930" i="2" s="1"/>
  <c r="W930" i="2"/>
  <c r="X930" i="2" s="1"/>
  <c r="J930" i="2"/>
  <c r="M930" i="2" l="1"/>
  <c r="N930" i="2" s="1"/>
  <c r="O930" i="2"/>
  <c r="P930" i="2" l="1"/>
  <c r="R930" i="2"/>
  <c r="AA930" i="2" l="1"/>
  <c r="I930" i="2"/>
  <c r="S930" i="2" s="1"/>
  <c r="Q930" i="2"/>
  <c r="Z930" i="2" s="1"/>
  <c r="G931" i="6"/>
  <c r="H931" i="6" s="1"/>
  <c r="I931" i="6" l="1"/>
  <c r="J931" i="6"/>
  <c r="T930" i="2"/>
  <c r="U930" i="2"/>
  <c r="E931" i="2" l="1"/>
  <c r="G931" i="2" s="1"/>
  <c r="V930" i="2"/>
  <c r="K931" i="6"/>
  <c r="H931" i="2" l="1"/>
  <c r="K931" i="2" s="1"/>
  <c r="L931" i="2" s="1"/>
  <c r="Y931" i="2" s="1"/>
  <c r="W931" i="2"/>
  <c r="X931" i="2" s="1"/>
  <c r="J931" i="2"/>
  <c r="M931" i="2" l="1"/>
  <c r="N931" i="2" s="1"/>
  <c r="O931" i="2" l="1"/>
  <c r="P931" i="2" l="1"/>
  <c r="G932" i="6" l="1"/>
  <c r="H932" i="6" s="1"/>
  <c r="Q931" i="2"/>
  <c r="Z931" i="2" s="1"/>
  <c r="I931" i="2"/>
  <c r="S931" i="2" s="1"/>
  <c r="R931" i="2"/>
  <c r="AA931" i="2" l="1"/>
  <c r="T931" i="2"/>
  <c r="U931" i="2"/>
  <c r="J932" i="6"/>
  <c r="I932" i="6"/>
  <c r="E932" i="2" l="1"/>
  <c r="G932" i="2" s="1"/>
  <c r="K932" i="6"/>
  <c r="V931" i="2"/>
  <c r="W932" i="2" l="1"/>
  <c r="X932" i="2" s="1"/>
  <c r="H932" i="2"/>
  <c r="K932" i="2" s="1"/>
  <c r="L932" i="2" s="1"/>
  <c r="Y932" i="2" s="1"/>
  <c r="J932" i="2"/>
  <c r="M932" i="2" l="1"/>
  <c r="N932" i="2" s="1"/>
  <c r="O932" i="2" l="1"/>
  <c r="P932" i="2" l="1"/>
  <c r="R932" i="2"/>
  <c r="AA932" i="2" l="1"/>
  <c r="I932" i="2"/>
  <c r="S932" i="2" s="1"/>
  <c r="G933" i="6"/>
  <c r="H933" i="6" s="1"/>
  <c r="Q932" i="2"/>
  <c r="Z932" i="2" s="1"/>
  <c r="T932" i="2" l="1"/>
  <c r="U932" i="2"/>
  <c r="I933" i="6"/>
  <c r="J933" i="6"/>
  <c r="E933" i="2" l="1"/>
  <c r="G933" i="2" s="1"/>
  <c r="K933" i="6"/>
  <c r="V932" i="2"/>
  <c r="H933" i="2" l="1"/>
  <c r="K933" i="2" s="1"/>
  <c r="L933" i="2" s="1"/>
  <c r="Y933" i="2" s="1"/>
  <c r="W933" i="2"/>
  <c r="X933" i="2" s="1"/>
  <c r="J933" i="2"/>
  <c r="M933" i="2" l="1"/>
  <c r="N933" i="2" s="1"/>
  <c r="O933" i="2" l="1"/>
  <c r="P933" i="2" l="1"/>
  <c r="R933" i="2"/>
  <c r="AA933" i="2" l="1"/>
  <c r="G934" i="6"/>
  <c r="H934" i="6" s="1"/>
  <c r="I933" i="2"/>
  <c r="S933" i="2" s="1"/>
  <c r="Q933" i="2"/>
  <c r="Z933" i="2" s="1"/>
  <c r="T933" i="2" l="1"/>
  <c r="U933" i="2"/>
  <c r="I934" i="6"/>
  <c r="J934" i="6"/>
  <c r="K934" i="6" l="1"/>
  <c r="E934" i="2"/>
  <c r="G934" i="2" s="1"/>
  <c r="V933" i="2"/>
  <c r="H934" i="2" l="1"/>
  <c r="K934" i="2" s="1"/>
  <c r="L934" i="2" s="1"/>
  <c r="Y934" i="2" s="1"/>
  <c r="W934" i="2"/>
  <c r="X934" i="2" s="1"/>
  <c r="J934" i="2"/>
  <c r="M934" i="2" l="1"/>
  <c r="N934" i="2" s="1"/>
  <c r="O934" i="2"/>
  <c r="P934" i="2" l="1"/>
  <c r="R934" i="2"/>
  <c r="AA934" i="2" l="1"/>
  <c r="G935" i="6"/>
  <c r="H935" i="6" s="1"/>
  <c r="I934" i="2"/>
  <c r="S934" i="2" s="1"/>
  <c r="Q934" i="2"/>
  <c r="Z934" i="2" s="1"/>
  <c r="J935" i="6" l="1"/>
  <c r="I935" i="6"/>
  <c r="T934" i="2"/>
  <c r="U934" i="2"/>
  <c r="V934" i="2" l="1"/>
  <c r="E935" i="2"/>
  <c r="G935" i="2" s="1"/>
  <c r="K935" i="6"/>
  <c r="W935" i="2" l="1"/>
  <c r="X935" i="2" s="1"/>
  <c r="H935" i="2"/>
  <c r="K935" i="2" s="1"/>
  <c r="L935" i="2" s="1"/>
  <c r="Y935" i="2" s="1"/>
  <c r="J935" i="2"/>
  <c r="M935" i="2" l="1"/>
  <c r="N935" i="2" s="1"/>
  <c r="O935" i="2" l="1"/>
  <c r="P935" i="2" l="1"/>
  <c r="R935" i="2" s="1"/>
  <c r="AA935" i="2" l="1"/>
  <c r="G936" i="6"/>
  <c r="H936" i="6" s="1"/>
  <c r="I935" i="2"/>
  <c r="S935" i="2" s="1"/>
  <c r="Q935" i="2"/>
  <c r="Z935" i="2" s="1"/>
  <c r="U935" i="2" l="1"/>
  <c r="T935" i="2"/>
  <c r="I936" i="6"/>
  <c r="J936" i="6"/>
  <c r="E936" i="2" l="1"/>
  <c r="G936" i="2" s="1"/>
  <c r="V935" i="2"/>
  <c r="K936" i="6"/>
  <c r="W936" i="2" l="1"/>
  <c r="X936" i="2" s="1"/>
  <c r="H936" i="2"/>
  <c r="K936" i="2" s="1"/>
  <c r="L936" i="2" s="1"/>
  <c r="Y936" i="2" s="1"/>
  <c r="J936" i="2"/>
  <c r="M936" i="2" l="1"/>
  <c r="N936" i="2" s="1"/>
  <c r="O936" i="2" l="1"/>
  <c r="P936" i="2" l="1"/>
  <c r="R936" i="2"/>
  <c r="AA936" i="2" l="1"/>
  <c r="G937" i="6"/>
  <c r="H937" i="6" s="1"/>
  <c r="I936" i="2"/>
  <c r="S936" i="2" s="1"/>
  <c r="Q936" i="2"/>
  <c r="Z936" i="2" s="1"/>
  <c r="T936" i="2" l="1"/>
  <c r="U936" i="2"/>
  <c r="I937" i="6"/>
  <c r="J937" i="6"/>
  <c r="K937" i="6" l="1"/>
  <c r="E937" i="2"/>
  <c r="G937" i="2" s="1"/>
  <c r="V936" i="2"/>
  <c r="H937" i="2" l="1"/>
  <c r="K937" i="2" s="1"/>
  <c r="L937" i="2" s="1"/>
  <c r="Y937" i="2" s="1"/>
  <c r="W937" i="2"/>
  <c r="X937" i="2" s="1"/>
  <c r="J937" i="2"/>
  <c r="M937" i="2" l="1"/>
  <c r="N937" i="2" s="1"/>
  <c r="O937" i="2" l="1"/>
  <c r="P937" i="2" l="1"/>
  <c r="R937" i="2"/>
  <c r="AA937" i="2" l="1"/>
  <c r="I937" i="2"/>
  <c r="S937" i="2" s="1"/>
  <c r="Q937" i="2"/>
  <c r="Z937" i="2" s="1"/>
  <c r="G938" i="6"/>
  <c r="H938" i="6" s="1"/>
  <c r="J938" i="6" l="1"/>
  <c r="I938" i="6"/>
  <c r="T937" i="2"/>
  <c r="U937" i="2"/>
  <c r="V937" i="2" l="1"/>
  <c r="K938" i="6"/>
  <c r="E938" i="2"/>
  <c r="G938" i="2" s="1"/>
  <c r="W938" i="2" l="1"/>
  <c r="X938" i="2" s="1"/>
  <c r="H938" i="2"/>
  <c r="K938" i="2" s="1"/>
  <c r="L938" i="2" s="1"/>
  <c r="Y938" i="2" s="1"/>
  <c r="J938" i="2"/>
  <c r="M938" i="2" l="1"/>
  <c r="N938" i="2" s="1"/>
  <c r="O938" i="2"/>
  <c r="P938" i="2" l="1"/>
  <c r="R938" i="2"/>
  <c r="AA938" i="2" l="1"/>
  <c r="I938" i="2"/>
  <c r="S938" i="2" s="1"/>
  <c r="G939" i="6"/>
  <c r="H939" i="6" s="1"/>
  <c r="Q938" i="2"/>
  <c r="Z938" i="2" s="1"/>
  <c r="U938" i="2" l="1"/>
  <c r="T938" i="2"/>
  <c r="J939" i="6"/>
  <c r="I939" i="6"/>
  <c r="K939" i="6" l="1"/>
  <c r="V938" i="2"/>
  <c r="E939" i="2"/>
  <c r="G939" i="2" s="1"/>
  <c r="H939" i="2" l="1"/>
  <c r="K939" i="2" s="1"/>
  <c r="L939" i="2" s="1"/>
  <c r="Y939" i="2" s="1"/>
  <c r="W939" i="2"/>
  <c r="X939" i="2" s="1"/>
  <c r="J939" i="2"/>
  <c r="M939" i="2" l="1"/>
  <c r="N939" i="2" s="1"/>
  <c r="O939" i="2"/>
  <c r="P939" i="2" l="1"/>
  <c r="R939" i="2"/>
  <c r="AA939" i="2" l="1"/>
  <c r="I939" i="2"/>
  <c r="S939" i="2" s="1"/>
  <c r="G940" i="6"/>
  <c r="H940" i="6" s="1"/>
  <c r="Q939" i="2"/>
  <c r="Z939" i="2" s="1"/>
  <c r="U939" i="2" l="1"/>
  <c r="T939" i="2"/>
  <c r="J940" i="6"/>
  <c r="I940" i="6"/>
  <c r="K940" i="6" l="1"/>
  <c r="V939" i="2"/>
  <c r="E940" i="2"/>
  <c r="G940" i="2" s="1"/>
  <c r="W940" i="2" l="1"/>
  <c r="X940" i="2" s="1"/>
  <c r="H940" i="2"/>
  <c r="K940" i="2" s="1"/>
  <c r="L940" i="2" s="1"/>
  <c r="Y940" i="2" s="1"/>
  <c r="J940" i="2"/>
  <c r="M940" i="2" l="1"/>
  <c r="N940" i="2" s="1"/>
  <c r="O940" i="2"/>
  <c r="P940" i="2" l="1"/>
  <c r="R940" i="2"/>
  <c r="AA940" i="2" l="1"/>
  <c r="I940" i="2"/>
  <c r="S940" i="2" s="1"/>
  <c r="G941" i="6"/>
  <c r="H941" i="6" s="1"/>
  <c r="Q940" i="2"/>
  <c r="Z940" i="2" s="1"/>
  <c r="U940" i="2" l="1"/>
  <c r="T940" i="2"/>
  <c r="J941" i="6"/>
  <c r="I941" i="6"/>
  <c r="K941" i="6" l="1"/>
  <c r="V940" i="2"/>
  <c r="E941" i="2"/>
  <c r="G941" i="2" s="1"/>
  <c r="W941" i="2" l="1"/>
  <c r="X941" i="2" s="1"/>
  <c r="H941" i="2"/>
  <c r="K941" i="2" s="1"/>
  <c r="L941" i="2" s="1"/>
  <c r="Y941" i="2" s="1"/>
  <c r="J941" i="2"/>
  <c r="M941" i="2" l="1"/>
  <c r="N941" i="2" s="1"/>
  <c r="O941" i="2"/>
  <c r="P941" i="2" l="1"/>
  <c r="R941" i="2" s="1"/>
  <c r="AA941" i="2" l="1"/>
  <c r="Q941" i="2"/>
  <c r="Z941" i="2" s="1"/>
  <c r="I941" i="2"/>
  <c r="S941" i="2" s="1"/>
  <c r="G942" i="6"/>
  <c r="H942" i="6" s="1"/>
  <c r="J942" i="6" l="1"/>
  <c r="I942" i="6"/>
  <c r="U941" i="2"/>
  <c r="T941" i="2"/>
  <c r="E942" i="2" l="1"/>
  <c r="G942" i="2" s="1"/>
  <c r="V941" i="2"/>
  <c r="K942" i="6"/>
  <c r="W942" i="2" l="1"/>
  <c r="X942" i="2" s="1"/>
  <c r="H942" i="2"/>
  <c r="K942" i="2" s="1"/>
  <c r="L942" i="2" s="1"/>
  <c r="Y942" i="2" s="1"/>
  <c r="J942" i="2"/>
  <c r="M942" i="2" l="1"/>
  <c r="N942" i="2" s="1"/>
  <c r="O942" i="2"/>
  <c r="P942" i="2" l="1"/>
  <c r="R942" i="2"/>
  <c r="AA942" i="2" l="1"/>
  <c r="I942" i="2"/>
  <c r="S942" i="2" s="1"/>
  <c r="G943" i="6"/>
  <c r="H943" i="6" s="1"/>
  <c r="Q942" i="2"/>
  <c r="Z942" i="2" s="1"/>
  <c r="I943" i="6" l="1"/>
  <c r="J943" i="6"/>
  <c r="T942" i="2"/>
  <c r="U942" i="2"/>
  <c r="V942" i="2" l="1"/>
  <c r="E943" i="2"/>
  <c r="G943" i="2" s="1"/>
  <c r="K943" i="6"/>
  <c r="H943" i="2" l="1"/>
  <c r="K943" i="2" s="1"/>
  <c r="L943" i="2" s="1"/>
  <c r="Y943" i="2" s="1"/>
  <c r="W943" i="2"/>
  <c r="X943" i="2" s="1"/>
  <c r="J943" i="2"/>
  <c r="M943" i="2" l="1"/>
  <c r="N943" i="2" s="1"/>
  <c r="O943" i="2"/>
  <c r="P943" i="2" l="1"/>
  <c r="I943" i="2" l="1"/>
  <c r="S943" i="2" s="1"/>
  <c r="Q943" i="2"/>
  <c r="Z943" i="2" s="1"/>
  <c r="G944" i="6"/>
  <c r="H944" i="6" s="1"/>
  <c r="R943" i="2"/>
  <c r="AA943" i="2" l="1"/>
  <c r="J944" i="6"/>
  <c r="I944" i="6"/>
  <c r="U943" i="2"/>
  <c r="T943" i="2"/>
  <c r="V943" i="2" l="1"/>
  <c r="E944" i="2"/>
  <c r="G944" i="2" s="1"/>
  <c r="K944" i="6"/>
  <c r="H944" i="2" l="1"/>
  <c r="K944" i="2" s="1"/>
  <c r="L944" i="2" s="1"/>
  <c r="Y944" i="2" s="1"/>
  <c r="W944" i="2"/>
  <c r="X944" i="2" s="1"/>
  <c r="J944" i="2"/>
  <c r="M944" i="2" l="1"/>
  <c r="N944" i="2" s="1"/>
  <c r="O944" i="2"/>
  <c r="P944" i="2" l="1"/>
  <c r="R944" i="2"/>
  <c r="AA944" i="2" l="1"/>
  <c r="Q944" i="2"/>
  <c r="Z944" i="2" s="1"/>
  <c r="I944" i="2"/>
  <c r="S944" i="2" s="1"/>
  <c r="G945" i="6"/>
  <c r="H945" i="6" s="1"/>
  <c r="J945" i="6" l="1"/>
  <c r="I945" i="6"/>
  <c r="U944" i="2"/>
  <c r="T944" i="2"/>
  <c r="V944" i="2" l="1"/>
  <c r="E945" i="2"/>
  <c r="G945" i="2" s="1"/>
  <c r="K945" i="6"/>
  <c r="H945" i="2" l="1"/>
  <c r="K945" i="2" s="1"/>
  <c r="L945" i="2" s="1"/>
  <c r="Y945" i="2" s="1"/>
  <c r="W945" i="2"/>
  <c r="X945" i="2" s="1"/>
  <c r="J945" i="2"/>
  <c r="M945" i="2" l="1"/>
  <c r="N945" i="2" s="1"/>
  <c r="O945" i="2"/>
  <c r="P945" i="2" l="1"/>
  <c r="R945" i="2"/>
  <c r="AA945" i="2" l="1"/>
  <c r="Q945" i="2"/>
  <c r="Z945" i="2" s="1"/>
  <c r="I945" i="2"/>
  <c r="S945" i="2" s="1"/>
  <c r="G946" i="6"/>
  <c r="H946" i="6" s="1"/>
  <c r="I946" i="6" l="1"/>
  <c r="J946" i="6"/>
  <c r="U945" i="2"/>
  <c r="T945" i="2"/>
  <c r="V945" i="2" l="1"/>
  <c r="K946" i="6"/>
  <c r="E946" i="2"/>
  <c r="G946" i="2" s="1"/>
  <c r="H946" i="2" l="1"/>
  <c r="K946" i="2" s="1"/>
  <c r="L946" i="2" s="1"/>
  <c r="Y946" i="2" s="1"/>
  <c r="W946" i="2"/>
  <c r="X946" i="2" s="1"/>
  <c r="J946" i="2"/>
  <c r="M946" i="2" l="1"/>
  <c r="N946" i="2" s="1"/>
  <c r="O946" i="2"/>
  <c r="P946" i="2" l="1"/>
  <c r="R946" i="2"/>
  <c r="AA946" i="2" l="1"/>
  <c r="I946" i="2"/>
  <c r="S946" i="2" s="1"/>
  <c r="Q946" i="2"/>
  <c r="Z946" i="2" s="1"/>
  <c r="G947" i="6"/>
  <c r="H947" i="6" s="1"/>
  <c r="J947" i="6" l="1"/>
  <c r="I947" i="6"/>
  <c r="U946" i="2"/>
  <c r="T946" i="2"/>
  <c r="E947" i="2" l="1"/>
  <c r="G947" i="2" s="1"/>
  <c r="V946" i="2"/>
  <c r="K947" i="6"/>
  <c r="H947" i="2" l="1"/>
  <c r="K947" i="2" s="1"/>
  <c r="L947" i="2" s="1"/>
  <c r="Y947" i="2" s="1"/>
  <c r="W947" i="2"/>
  <c r="X947" i="2" s="1"/>
  <c r="J947" i="2"/>
  <c r="M947" i="2" l="1"/>
  <c r="N947" i="2" s="1"/>
  <c r="O947" i="2"/>
  <c r="P947" i="2" l="1"/>
  <c r="G948" i="6" l="1"/>
  <c r="H948" i="6" s="1"/>
  <c r="Q947" i="2"/>
  <c r="Z947" i="2" s="1"/>
  <c r="I947" i="2"/>
  <c r="S947" i="2" s="1"/>
  <c r="R947" i="2"/>
  <c r="AA947" i="2" l="1"/>
  <c r="T947" i="2"/>
  <c r="U947" i="2"/>
  <c r="I948" i="6"/>
  <c r="J948" i="6"/>
  <c r="K948" i="6" l="1"/>
  <c r="V947" i="2"/>
  <c r="E948" i="2"/>
  <c r="G948" i="2" s="1"/>
  <c r="W948" i="2" l="1"/>
  <c r="X948" i="2" s="1"/>
  <c r="H948" i="2"/>
  <c r="K948" i="2" s="1"/>
  <c r="L948" i="2" s="1"/>
  <c r="Y948" i="2" s="1"/>
  <c r="J948" i="2"/>
  <c r="M948" i="2" l="1"/>
  <c r="N948" i="2" s="1"/>
  <c r="O948" i="2"/>
  <c r="P948" i="2" l="1"/>
  <c r="R948" i="2"/>
  <c r="AA948" i="2" l="1"/>
  <c r="Q948" i="2"/>
  <c r="Z948" i="2" s="1"/>
  <c r="I948" i="2"/>
  <c r="S948" i="2" s="1"/>
  <c r="G949" i="6"/>
  <c r="H949" i="6" s="1"/>
  <c r="J949" i="6" l="1"/>
  <c r="I949" i="6"/>
  <c r="T948" i="2"/>
  <c r="U948" i="2"/>
  <c r="E949" i="2" l="1"/>
  <c r="G949" i="2" s="1"/>
  <c r="K949" i="6"/>
  <c r="V948" i="2"/>
  <c r="H949" i="2" l="1"/>
  <c r="K949" i="2" s="1"/>
  <c r="L949" i="2" s="1"/>
  <c r="Y949" i="2" s="1"/>
  <c r="W949" i="2"/>
  <c r="X949" i="2" s="1"/>
  <c r="J949" i="2"/>
  <c r="M949" i="2" l="1"/>
  <c r="N949" i="2" s="1"/>
  <c r="O949" i="2" l="1"/>
  <c r="P949" i="2" l="1"/>
  <c r="R949" i="2"/>
  <c r="AA949" i="2" l="1"/>
  <c r="G950" i="6"/>
  <c r="H950" i="6" s="1"/>
  <c r="I949" i="2"/>
  <c r="S949" i="2" s="1"/>
  <c r="Q949" i="2"/>
  <c r="Z949" i="2" s="1"/>
  <c r="J950" i="6" l="1"/>
  <c r="I950" i="6"/>
  <c r="U949" i="2"/>
  <c r="T949" i="2"/>
  <c r="E950" i="2" l="1"/>
  <c r="G950" i="2" s="1"/>
  <c r="V949" i="2"/>
  <c r="K950" i="6"/>
  <c r="H950" i="2" l="1"/>
  <c r="K950" i="2" s="1"/>
  <c r="L950" i="2" s="1"/>
  <c r="Y950" i="2" s="1"/>
  <c r="W950" i="2"/>
  <c r="X950" i="2" s="1"/>
  <c r="J950" i="2"/>
  <c r="M950" i="2" l="1"/>
  <c r="N950" i="2" s="1"/>
  <c r="O950" i="2"/>
  <c r="P950" i="2" l="1"/>
  <c r="R950" i="2"/>
  <c r="AA950" i="2" l="1"/>
  <c r="G951" i="6"/>
  <c r="H951" i="6" s="1"/>
  <c r="Q950" i="2"/>
  <c r="Z950" i="2" s="1"/>
  <c r="I950" i="2"/>
  <c r="S950" i="2" s="1"/>
  <c r="T950" i="2" l="1"/>
  <c r="U950" i="2"/>
  <c r="I951" i="6"/>
  <c r="J951" i="6"/>
  <c r="K951" i="6" l="1"/>
  <c r="V950" i="2"/>
  <c r="E951" i="2"/>
  <c r="G951" i="2" s="1"/>
  <c r="W951" i="2" l="1"/>
  <c r="X951" i="2" s="1"/>
  <c r="H951" i="2"/>
  <c r="K951" i="2" s="1"/>
  <c r="L951" i="2" s="1"/>
  <c r="Y951" i="2" s="1"/>
  <c r="J951" i="2"/>
  <c r="M951" i="2" l="1"/>
  <c r="N951" i="2" s="1"/>
  <c r="O951" i="2" l="1"/>
  <c r="P951" i="2" l="1"/>
  <c r="R951" i="2"/>
  <c r="AA951" i="2" l="1"/>
  <c r="G952" i="6"/>
  <c r="H952" i="6" s="1"/>
  <c r="I951" i="2"/>
  <c r="S951" i="2" s="1"/>
  <c r="Q951" i="2"/>
  <c r="Z951" i="2" s="1"/>
  <c r="U951" i="2" l="1"/>
  <c r="T951" i="2"/>
  <c r="J952" i="6"/>
  <c r="I952" i="6"/>
  <c r="K952" i="6" l="1"/>
  <c r="V951" i="2"/>
  <c r="E952" i="2"/>
  <c r="G952" i="2" s="1"/>
  <c r="W952" i="2" l="1"/>
  <c r="X952" i="2" s="1"/>
  <c r="H952" i="2"/>
  <c r="K952" i="2" s="1"/>
  <c r="L952" i="2" s="1"/>
  <c r="Y952" i="2" s="1"/>
  <c r="J952" i="2"/>
  <c r="M952" i="2" l="1"/>
  <c r="N952" i="2" s="1"/>
  <c r="O952" i="2" l="1"/>
  <c r="P952" i="2" l="1"/>
  <c r="R952" i="2"/>
  <c r="AA952" i="2" l="1"/>
  <c r="I952" i="2"/>
  <c r="S952" i="2" s="1"/>
  <c r="G953" i="6"/>
  <c r="H953" i="6" s="1"/>
  <c r="Q952" i="2"/>
  <c r="Z952" i="2" s="1"/>
  <c r="J953" i="6" l="1"/>
  <c r="I953" i="6"/>
  <c r="U952" i="2"/>
  <c r="T952" i="2"/>
  <c r="E953" i="2" l="1"/>
  <c r="G953" i="2" s="1"/>
  <c r="V952" i="2"/>
  <c r="K953" i="6"/>
  <c r="H953" i="2" l="1"/>
  <c r="K953" i="2" s="1"/>
  <c r="L953" i="2" s="1"/>
  <c r="Y953" i="2" s="1"/>
  <c r="W953" i="2"/>
  <c r="X953" i="2" s="1"/>
  <c r="J953" i="2"/>
  <c r="M953" i="2" l="1"/>
  <c r="N953" i="2" s="1"/>
  <c r="O953" i="2"/>
  <c r="P953" i="2" l="1"/>
  <c r="I953" i="2" l="1"/>
  <c r="S953" i="2" s="1"/>
  <c r="G954" i="6"/>
  <c r="H954" i="6" s="1"/>
  <c r="Q953" i="2"/>
  <c r="Z953" i="2" s="1"/>
  <c r="R953" i="2"/>
  <c r="AA953" i="2" l="1"/>
  <c r="J954" i="6"/>
  <c r="I954" i="6"/>
  <c r="U953" i="2"/>
  <c r="T953" i="2"/>
  <c r="E954" i="2" l="1"/>
  <c r="G954" i="2" s="1"/>
  <c r="V953" i="2"/>
  <c r="K954" i="6"/>
  <c r="W954" i="2" l="1"/>
  <c r="X954" i="2" s="1"/>
  <c r="H954" i="2"/>
  <c r="K954" i="2" s="1"/>
  <c r="L954" i="2" s="1"/>
  <c r="Y954" i="2" s="1"/>
  <c r="J954" i="2"/>
  <c r="M954" i="2" l="1"/>
  <c r="N954" i="2" s="1"/>
  <c r="O954" i="2"/>
  <c r="P954" i="2" l="1"/>
  <c r="R954" i="2"/>
  <c r="AA954" i="2" l="1"/>
  <c r="G955" i="6"/>
  <c r="H955" i="6" s="1"/>
  <c r="Q954" i="2"/>
  <c r="Z954" i="2" s="1"/>
  <c r="I954" i="2"/>
  <c r="S954" i="2" s="1"/>
  <c r="T954" i="2" l="1"/>
  <c r="U954" i="2"/>
  <c r="I955" i="6"/>
  <c r="J955" i="6"/>
  <c r="V954" i="2" l="1"/>
  <c r="K955" i="6"/>
  <c r="E955" i="2"/>
  <c r="G955" i="2" s="1"/>
  <c r="H955" i="2" l="1"/>
  <c r="K955" i="2" s="1"/>
  <c r="L955" i="2" s="1"/>
  <c r="Y955" i="2" s="1"/>
  <c r="W955" i="2"/>
  <c r="X955" i="2" s="1"/>
  <c r="J955" i="2"/>
  <c r="M955" i="2" l="1"/>
  <c r="N955" i="2" s="1"/>
  <c r="O955" i="2"/>
  <c r="P955" i="2" l="1"/>
  <c r="R955" i="2"/>
  <c r="AA955" i="2" l="1"/>
  <c r="Q955" i="2"/>
  <c r="Z955" i="2" s="1"/>
  <c r="I955" i="2"/>
  <c r="S955" i="2" s="1"/>
  <c r="G956" i="6"/>
  <c r="H956" i="6" s="1"/>
  <c r="I956" i="6" l="1"/>
  <c r="J956" i="6"/>
  <c r="U955" i="2"/>
  <c r="T955" i="2"/>
  <c r="V955" i="2" l="1"/>
  <c r="E956" i="2"/>
  <c r="G956" i="2" s="1"/>
  <c r="K956" i="6"/>
  <c r="W956" i="2" l="1"/>
  <c r="X956" i="2" s="1"/>
  <c r="H956" i="2"/>
  <c r="K956" i="2" s="1"/>
  <c r="L956" i="2" s="1"/>
  <c r="Y956" i="2" s="1"/>
  <c r="J956" i="2"/>
  <c r="M956" i="2" l="1"/>
  <c r="N956" i="2" s="1"/>
  <c r="O956" i="2" l="1"/>
  <c r="P956" i="2" l="1"/>
  <c r="R956" i="2"/>
  <c r="AA956" i="2" l="1"/>
  <c r="I956" i="2"/>
  <c r="S956" i="2" s="1"/>
  <c r="G957" i="6"/>
  <c r="H957" i="6" s="1"/>
  <c r="Q956" i="2"/>
  <c r="Z956" i="2" s="1"/>
  <c r="U956" i="2" l="1"/>
  <c r="T956" i="2"/>
  <c r="I957" i="6"/>
  <c r="J957" i="6"/>
  <c r="V956" i="2" l="1"/>
  <c r="K957" i="6"/>
  <c r="E957" i="2"/>
  <c r="G957" i="2" s="1"/>
  <c r="W957" i="2" l="1"/>
  <c r="X957" i="2" s="1"/>
  <c r="H957" i="2"/>
  <c r="K957" i="2" s="1"/>
  <c r="L957" i="2" s="1"/>
  <c r="Y957" i="2" s="1"/>
  <c r="J957" i="2"/>
  <c r="M957" i="2" l="1"/>
  <c r="N957" i="2" s="1"/>
  <c r="O957" i="2"/>
  <c r="P957" i="2" l="1"/>
  <c r="R957" i="2"/>
  <c r="AA957" i="2" l="1"/>
  <c r="Q957" i="2"/>
  <c r="Z957" i="2" s="1"/>
  <c r="I957" i="2"/>
  <c r="S957" i="2" s="1"/>
  <c r="G958" i="6"/>
  <c r="H958" i="6" s="1"/>
  <c r="I958" i="6" l="1"/>
  <c r="J958" i="6"/>
  <c r="U957" i="2"/>
  <c r="T957" i="2"/>
  <c r="V957" i="2" l="1"/>
  <c r="K958" i="6"/>
  <c r="E958" i="2"/>
  <c r="G958" i="2" s="1"/>
  <c r="H958" i="2" l="1"/>
  <c r="K958" i="2" s="1"/>
  <c r="L958" i="2" s="1"/>
  <c r="Y958" i="2" s="1"/>
  <c r="W958" i="2"/>
  <c r="X958" i="2" s="1"/>
  <c r="J958" i="2"/>
  <c r="M958" i="2" l="1"/>
  <c r="N958" i="2" s="1"/>
  <c r="O958" i="2"/>
  <c r="P958" i="2" l="1"/>
  <c r="Q958" i="2" l="1"/>
  <c r="Z958" i="2" s="1"/>
  <c r="I958" i="2"/>
  <c r="S958" i="2" s="1"/>
  <c r="G959" i="6"/>
  <c r="H959" i="6" s="1"/>
  <c r="R958" i="2"/>
  <c r="AA958" i="2" l="1"/>
  <c r="U958" i="2"/>
  <c r="T958" i="2"/>
  <c r="J959" i="6"/>
  <c r="I959" i="6"/>
  <c r="E959" i="2" l="1"/>
  <c r="G959" i="2" s="1"/>
  <c r="V958" i="2"/>
  <c r="K959" i="6"/>
  <c r="H959" i="2" l="1"/>
  <c r="K959" i="2" s="1"/>
  <c r="L959" i="2" s="1"/>
  <c r="Y959" i="2" s="1"/>
  <c r="W959" i="2"/>
  <c r="X959" i="2" s="1"/>
  <c r="J959" i="2"/>
  <c r="M959" i="2" l="1"/>
  <c r="N959" i="2" s="1"/>
  <c r="O959" i="2"/>
  <c r="P959" i="2" l="1"/>
  <c r="R959" i="2"/>
  <c r="AA959" i="2" l="1"/>
  <c r="I959" i="2"/>
  <c r="S959" i="2" s="1"/>
  <c r="G960" i="6"/>
  <c r="H960" i="6" s="1"/>
  <c r="Q959" i="2"/>
  <c r="Z959" i="2" s="1"/>
  <c r="T959" i="2" l="1"/>
  <c r="U959" i="2"/>
  <c r="I960" i="6"/>
  <c r="J960" i="6"/>
  <c r="E960" i="2" l="1"/>
  <c r="G960" i="2" s="1"/>
  <c r="K960" i="6"/>
  <c r="V959" i="2"/>
  <c r="H960" i="2" l="1"/>
  <c r="K960" i="2" s="1"/>
  <c r="L960" i="2" s="1"/>
  <c r="Y960" i="2" s="1"/>
  <c r="W960" i="2"/>
  <c r="X960" i="2" s="1"/>
  <c r="J960" i="2"/>
  <c r="M960" i="2" l="1"/>
  <c r="N960" i="2" s="1"/>
  <c r="O960" i="2"/>
  <c r="P960" i="2" l="1"/>
  <c r="I960" i="2" l="1"/>
  <c r="S960" i="2" s="1"/>
  <c r="G961" i="6"/>
  <c r="H961" i="6" s="1"/>
  <c r="Q960" i="2"/>
  <c r="Z960" i="2" s="1"/>
  <c r="R960" i="2"/>
  <c r="AA960" i="2" l="1"/>
  <c r="I961" i="6"/>
  <c r="J961" i="6"/>
  <c r="T960" i="2"/>
  <c r="U960" i="2"/>
  <c r="V960" i="2" l="1"/>
  <c r="K961" i="6"/>
  <c r="E961" i="2"/>
  <c r="G961" i="2" s="1"/>
  <c r="H961" i="2" l="1"/>
  <c r="K961" i="2" s="1"/>
  <c r="L961" i="2" s="1"/>
  <c r="Y961" i="2" s="1"/>
  <c r="W961" i="2"/>
  <c r="X961" i="2" s="1"/>
  <c r="J961" i="2"/>
  <c r="M961" i="2" l="1"/>
  <c r="N961" i="2" s="1"/>
  <c r="O961" i="2"/>
  <c r="P961" i="2" l="1"/>
  <c r="R961" i="2" s="1"/>
  <c r="AA961" i="2" l="1"/>
  <c r="I961" i="2"/>
  <c r="S961" i="2" s="1"/>
  <c r="G962" i="6"/>
  <c r="H962" i="6" s="1"/>
  <c r="Q961" i="2"/>
  <c r="Z961" i="2" s="1"/>
  <c r="U961" i="2" l="1"/>
  <c r="T961" i="2"/>
  <c r="J962" i="6"/>
  <c r="I962" i="6"/>
  <c r="V961" i="2" l="1"/>
  <c r="K962" i="6"/>
  <c r="E962" i="2"/>
  <c r="G962" i="2" s="1"/>
  <c r="H962" i="2" l="1"/>
  <c r="K962" i="2" s="1"/>
  <c r="L962" i="2" s="1"/>
  <c r="Y962" i="2" s="1"/>
  <c r="W962" i="2"/>
  <c r="X962" i="2" s="1"/>
  <c r="J962" i="2"/>
  <c r="M962" i="2" l="1"/>
  <c r="N962" i="2" s="1"/>
  <c r="O962" i="2"/>
  <c r="P962" i="2" l="1"/>
  <c r="R962" i="2"/>
  <c r="AA962" i="2" l="1"/>
  <c r="I962" i="2"/>
  <c r="S962" i="2" s="1"/>
  <c r="G963" i="6"/>
  <c r="H963" i="6" s="1"/>
  <c r="Q962" i="2"/>
  <c r="Z962" i="2" s="1"/>
  <c r="T962" i="2" l="1"/>
  <c r="U962" i="2"/>
  <c r="I963" i="6"/>
  <c r="J963" i="6"/>
  <c r="E963" i="2" l="1"/>
  <c r="G963" i="2" s="1"/>
  <c r="K963" i="6"/>
  <c r="V962" i="2"/>
  <c r="H963" i="2" l="1"/>
  <c r="K963" i="2" s="1"/>
  <c r="L963" i="2" s="1"/>
  <c r="Y963" i="2" s="1"/>
  <c r="W963" i="2"/>
  <c r="X963" i="2" s="1"/>
  <c r="J963" i="2"/>
  <c r="M963" i="2" l="1"/>
  <c r="N963" i="2" s="1"/>
  <c r="O963" i="2" l="1"/>
  <c r="P963" i="2" l="1"/>
  <c r="R963" i="2"/>
  <c r="AA963" i="2" l="1"/>
  <c r="G964" i="6"/>
  <c r="H964" i="6" s="1"/>
  <c r="Q963" i="2"/>
  <c r="Z963" i="2" s="1"/>
  <c r="I963" i="2"/>
  <c r="S963" i="2" s="1"/>
  <c r="T963" i="2" l="1"/>
  <c r="U963" i="2"/>
  <c r="I964" i="6"/>
  <c r="J964" i="6"/>
  <c r="K964" i="6" l="1"/>
  <c r="V963" i="2"/>
  <c r="E964" i="2"/>
  <c r="G964" i="2" s="1"/>
  <c r="W964" i="2" l="1"/>
  <c r="X964" i="2" s="1"/>
  <c r="H964" i="2"/>
  <c r="K964" i="2" s="1"/>
  <c r="L964" i="2" s="1"/>
  <c r="Y964" i="2" s="1"/>
  <c r="J964" i="2"/>
  <c r="M964" i="2" l="1"/>
  <c r="N964" i="2" s="1"/>
  <c r="O964" i="2"/>
  <c r="P964" i="2" l="1"/>
  <c r="I964" i="2" l="1"/>
  <c r="S964" i="2" s="1"/>
  <c r="G965" i="6"/>
  <c r="H965" i="6" s="1"/>
  <c r="Q964" i="2"/>
  <c r="Z964" i="2" s="1"/>
  <c r="R964" i="2"/>
  <c r="AA964" i="2" l="1"/>
  <c r="J965" i="6"/>
  <c r="I965" i="6"/>
  <c r="U964" i="2"/>
  <c r="T964" i="2"/>
  <c r="E965" i="2" l="1"/>
  <c r="G965" i="2" s="1"/>
  <c r="V964" i="2"/>
  <c r="K965" i="6"/>
  <c r="W965" i="2" l="1"/>
  <c r="X965" i="2" s="1"/>
  <c r="H965" i="2"/>
  <c r="K965" i="2" s="1"/>
  <c r="L965" i="2" s="1"/>
  <c r="Y965" i="2" s="1"/>
  <c r="J965" i="2"/>
  <c r="M965" i="2" l="1"/>
  <c r="N965" i="2" s="1"/>
  <c r="O965" i="2" l="1"/>
  <c r="P965" i="2" l="1"/>
  <c r="R965" i="2"/>
  <c r="AA965" i="2" l="1"/>
  <c r="G966" i="6"/>
  <c r="H966" i="6" s="1"/>
  <c r="Q965" i="2"/>
  <c r="Z965" i="2" s="1"/>
  <c r="I965" i="2"/>
  <c r="S965" i="2" s="1"/>
  <c r="J966" i="6" l="1"/>
  <c r="I966" i="6"/>
  <c r="T965" i="2"/>
  <c r="U965" i="2"/>
  <c r="V965" i="2" l="1"/>
  <c r="E966" i="2"/>
  <c r="G966" i="2" s="1"/>
  <c r="K966" i="6"/>
  <c r="H966" i="2" l="1"/>
  <c r="K966" i="2" s="1"/>
  <c r="L966" i="2" s="1"/>
  <c r="Y966" i="2" s="1"/>
  <c r="W966" i="2"/>
  <c r="X966" i="2" s="1"/>
  <c r="J966" i="2"/>
  <c r="M966" i="2" l="1"/>
  <c r="N966" i="2" s="1"/>
  <c r="O966" i="2"/>
  <c r="P966" i="2" l="1"/>
  <c r="R966" i="2"/>
  <c r="AA966" i="2" l="1"/>
  <c r="G967" i="6"/>
  <c r="H967" i="6" s="1"/>
  <c r="Q966" i="2"/>
  <c r="Z966" i="2" s="1"/>
  <c r="I966" i="2"/>
  <c r="S966" i="2" s="1"/>
  <c r="J967" i="6" l="1"/>
  <c r="I967" i="6"/>
  <c r="U966" i="2"/>
  <c r="T966" i="2"/>
  <c r="V966" i="2" l="1"/>
  <c r="E967" i="2"/>
  <c r="G967" i="2" s="1"/>
  <c r="K967" i="6"/>
  <c r="W967" i="2" l="1"/>
  <c r="X967" i="2" s="1"/>
  <c r="H967" i="2"/>
  <c r="K967" i="2" s="1"/>
  <c r="L967" i="2" s="1"/>
  <c r="Y967" i="2" s="1"/>
  <c r="J967" i="2"/>
  <c r="M967" i="2" l="1"/>
  <c r="N967" i="2" s="1"/>
  <c r="O967" i="2" l="1"/>
  <c r="P967" i="2" l="1"/>
  <c r="R967" i="2"/>
  <c r="AA967" i="2" l="1"/>
  <c r="I967" i="2"/>
  <c r="S967" i="2" s="1"/>
  <c r="G968" i="6"/>
  <c r="H968" i="6" s="1"/>
  <c r="Q967" i="2"/>
  <c r="Z967" i="2" s="1"/>
  <c r="I968" i="6" l="1"/>
  <c r="J968" i="6"/>
  <c r="U967" i="2"/>
  <c r="T967" i="2"/>
  <c r="E968" i="2" l="1"/>
  <c r="G968" i="2" s="1"/>
  <c r="K968" i="6"/>
  <c r="V967" i="2"/>
  <c r="W968" i="2" l="1"/>
  <c r="X968" i="2" s="1"/>
  <c r="H968" i="2"/>
  <c r="K968" i="2" s="1"/>
  <c r="L968" i="2" s="1"/>
  <c r="Y968" i="2" s="1"/>
  <c r="J968" i="2"/>
  <c r="M968" i="2" l="1"/>
  <c r="N968" i="2" s="1"/>
  <c r="O968" i="2" l="1"/>
  <c r="P968" i="2" l="1"/>
  <c r="R968" i="2"/>
  <c r="AA968" i="2" l="1"/>
  <c r="I968" i="2"/>
  <c r="S968" i="2" s="1"/>
  <c r="G969" i="6"/>
  <c r="H969" i="6" s="1"/>
  <c r="Q968" i="2"/>
  <c r="Z968" i="2" s="1"/>
  <c r="T968" i="2" l="1"/>
  <c r="U968" i="2"/>
  <c r="J969" i="6"/>
  <c r="I969" i="6"/>
  <c r="K969" i="6" l="1"/>
  <c r="E969" i="2"/>
  <c r="G969" i="2" s="1"/>
  <c r="V968" i="2"/>
  <c r="H969" i="2" l="1"/>
  <c r="K969" i="2" s="1"/>
  <c r="L969" i="2" s="1"/>
  <c r="Y969" i="2" s="1"/>
  <c r="W969" i="2"/>
  <c r="X969" i="2" s="1"/>
  <c r="J969" i="2"/>
  <c r="M969" i="2" l="1"/>
  <c r="N969" i="2" s="1"/>
  <c r="O969" i="2"/>
  <c r="P969" i="2" l="1"/>
  <c r="I969" i="2" l="1"/>
  <c r="S969" i="2" s="1"/>
  <c r="G970" i="6"/>
  <c r="H970" i="6" s="1"/>
  <c r="Q969" i="2"/>
  <c r="Z969" i="2" s="1"/>
  <c r="R969" i="2"/>
  <c r="AA969" i="2" l="1"/>
  <c r="J970" i="6"/>
  <c r="I970" i="6"/>
  <c r="T969" i="2"/>
  <c r="U969" i="2"/>
  <c r="E970" i="2" l="1"/>
  <c r="G970" i="2" s="1"/>
  <c r="V969" i="2"/>
  <c r="K970" i="6"/>
  <c r="W970" i="2" l="1"/>
  <c r="X970" i="2" s="1"/>
  <c r="H970" i="2"/>
  <c r="K970" i="2" s="1"/>
  <c r="L970" i="2" s="1"/>
  <c r="Y970" i="2" s="1"/>
  <c r="J970" i="2"/>
  <c r="M970" i="2" l="1"/>
  <c r="N970" i="2" s="1"/>
  <c r="O970" i="2"/>
  <c r="P970" i="2" l="1"/>
  <c r="R970" i="2"/>
  <c r="AA970" i="2" l="1"/>
  <c r="I970" i="2"/>
  <c r="S970" i="2" s="1"/>
  <c r="G971" i="6"/>
  <c r="H971" i="6" s="1"/>
  <c r="Q970" i="2"/>
  <c r="Z970" i="2" s="1"/>
  <c r="I971" i="6" l="1"/>
  <c r="J971" i="6"/>
  <c r="T970" i="2"/>
  <c r="U970" i="2"/>
  <c r="K971" i="6" l="1"/>
  <c r="V970" i="2"/>
  <c r="E971" i="2"/>
  <c r="G971" i="2" s="1"/>
  <c r="H971" i="2" l="1"/>
  <c r="K971" i="2" s="1"/>
  <c r="L971" i="2" s="1"/>
  <c r="Y971" i="2" s="1"/>
  <c r="W971" i="2"/>
  <c r="X971" i="2" s="1"/>
  <c r="J971" i="2"/>
  <c r="M971" i="2" l="1"/>
  <c r="N971" i="2" s="1"/>
  <c r="O971" i="2"/>
  <c r="P971" i="2" l="1"/>
  <c r="R971" i="2"/>
  <c r="AA971" i="2" l="1"/>
  <c r="I971" i="2"/>
  <c r="S971" i="2" s="1"/>
  <c r="Q971" i="2"/>
  <c r="Z971" i="2" s="1"/>
  <c r="G972" i="6"/>
  <c r="H972" i="6" s="1"/>
  <c r="J972" i="6" l="1"/>
  <c r="I972" i="6"/>
  <c r="U971" i="2"/>
  <c r="T971" i="2"/>
  <c r="V971" i="2" l="1"/>
  <c r="E972" i="2"/>
  <c r="G972" i="2" s="1"/>
  <c r="K972" i="6"/>
  <c r="H972" i="2" l="1"/>
  <c r="K972" i="2" s="1"/>
  <c r="L972" i="2" s="1"/>
  <c r="Y972" i="2" s="1"/>
  <c r="W972" i="2"/>
  <c r="X972" i="2" s="1"/>
  <c r="J972" i="2"/>
  <c r="M972" i="2" l="1"/>
  <c r="N972" i="2" s="1"/>
  <c r="O972" i="2" l="1"/>
  <c r="P972" i="2" l="1"/>
  <c r="R972" i="2"/>
  <c r="AA972" i="2" l="1"/>
  <c r="I972" i="2"/>
  <c r="S972" i="2" s="1"/>
  <c r="G973" i="6"/>
  <c r="H973" i="6" s="1"/>
  <c r="Q972" i="2"/>
  <c r="Z972" i="2" s="1"/>
  <c r="J973" i="6" l="1"/>
  <c r="I973" i="6"/>
  <c r="T972" i="2"/>
  <c r="U972" i="2"/>
  <c r="V972" i="2" l="1"/>
  <c r="E973" i="2"/>
  <c r="G973" i="2" s="1"/>
  <c r="K973" i="6"/>
  <c r="W973" i="2" l="1"/>
  <c r="X973" i="2" s="1"/>
  <c r="H973" i="2"/>
  <c r="K973" i="2" s="1"/>
  <c r="L973" i="2" s="1"/>
  <c r="Y973" i="2" s="1"/>
  <c r="J973" i="2"/>
  <c r="M973" i="2" l="1"/>
  <c r="N973" i="2" s="1"/>
  <c r="O973" i="2"/>
  <c r="P973" i="2" l="1"/>
  <c r="R973" i="2" s="1"/>
  <c r="AA973" i="2" l="1"/>
  <c r="Q973" i="2"/>
  <c r="Z973" i="2" s="1"/>
  <c r="I973" i="2"/>
  <c r="S973" i="2" s="1"/>
  <c r="G974" i="6"/>
  <c r="H974" i="6" s="1"/>
  <c r="I974" i="6" l="1"/>
  <c r="J974" i="6"/>
  <c r="U973" i="2"/>
  <c r="T973" i="2"/>
  <c r="V973" i="2" l="1"/>
  <c r="K974" i="6"/>
  <c r="E974" i="2"/>
  <c r="G974" i="2" s="1"/>
  <c r="H974" i="2" l="1"/>
  <c r="K974" i="2" s="1"/>
  <c r="L974" i="2" s="1"/>
  <c r="Y974" i="2" s="1"/>
  <c r="W974" i="2"/>
  <c r="X974" i="2" s="1"/>
  <c r="J974" i="2"/>
  <c r="M974" i="2" l="1"/>
  <c r="N974" i="2" s="1"/>
  <c r="O974" i="2"/>
  <c r="P974" i="2" l="1"/>
  <c r="R974" i="2"/>
  <c r="AA974" i="2" l="1"/>
  <c r="Q974" i="2"/>
  <c r="Z974" i="2" s="1"/>
  <c r="G975" i="6"/>
  <c r="H975" i="6" s="1"/>
  <c r="I974" i="2"/>
  <c r="S974" i="2" s="1"/>
  <c r="T974" i="2" l="1"/>
  <c r="U974" i="2"/>
  <c r="J975" i="6"/>
  <c r="I975" i="6"/>
  <c r="V974" i="2" l="1"/>
  <c r="K975" i="6"/>
  <c r="E975" i="2"/>
  <c r="G975" i="2" s="1"/>
  <c r="H975" i="2" l="1"/>
  <c r="K975" i="2" s="1"/>
  <c r="L975" i="2" s="1"/>
  <c r="Y975" i="2" s="1"/>
  <c r="W975" i="2"/>
  <c r="X975" i="2" s="1"/>
  <c r="J975" i="2"/>
  <c r="M975" i="2" l="1"/>
  <c r="N975" i="2" s="1"/>
  <c r="O975" i="2" l="1"/>
  <c r="P975" i="2" l="1"/>
  <c r="I975" i="2" l="1"/>
  <c r="S975" i="2" s="1"/>
  <c r="G976" i="6"/>
  <c r="H976" i="6" s="1"/>
  <c r="Q975" i="2"/>
  <c r="Z975" i="2" s="1"/>
  <c r="R975" i="2"/>
  <c r="I976" i="6" l="1"/>
  <c r="J976" i="6"/>
  <c r="AA975" i="2"/>
  <c r="T975" i="2"/>
  <c r="U975" i="2"/>
  <c r="V975" i="2" l="1"/>
  <c r="K976" i="6"/>
  <c r="E976" i="2"/>
  <c r="G976" i="2" s="1"/>
  <c r="H976" i="2" l="1"/>
  <c r="K976" i="2" s="1"/>
  <c r="L976" i="2" s="1"/>
  <c r="Y976" i="2" s="1"/>
  <c r="W976" i="2"/>
  <c r="X976" i="2" s="1"/>
  <c r="J976" i="2"/>
  <c r="M976" i="2" l="1"/>
  <c r="N976" i="2" s="1"/>
  <c r="O976" i="2"/>
  <c r="P976" i="2" l="1"/>
  <c r="I976" i="2" l="1"/>
  <c r="S976" i="2" s="1"/>
  <c r="G977" i="6"/>
  <c r="H977" i="6" s="1"/>
  <c r="Q976" i="2"/>
  <c r="Z976" i="2" s="1"/>
  <c r="R976" i="2"/>
  <c r="J977" i="6" l="1"/>
  <c r="I977" i="6"/>
  <c r="AA976" i="2"/>
  <c r="T976" i="2"/>
  <c r="U976" i="2"/>
  <c r="E977" i="2" l="1"/>
  <c r="G977" i="2" s="1"/>
  <c r="V976" i="2"/>
  <c r="K977" i="6"/>
  <c r="H977" i="2" l="1"/>
  <c r="K977" i="2" s="1"/>
  <c r="L977" i="2" s="1"/>
  <c r="Y977" i="2" s="1"/>
  <c r="W977" i="2"/>
  <c r="X977" i="2" s="1"/>
  <c r="J977" i="2"/>
  <c r="M977" i="2" l="1"/>
  <c r="N977" i="2" s="1"/>
  <c r="O977" i="2"/>
  <c r="P977" i="2" l="1"/>
  <c r="R977" i="2"/>
  <c r="AA977" i="2" l="1"/>
  <c r="G978" i="6"/>
  <c r="H978" i="6" s="1"/>
  <c r="Q977" i="2"/>
  <c r="Z977" i="2" s="1"/>
  <c r="I977" i="2"/>
  <c r="S977" i="2" s="1"/>
  <c r="T977" i="2" l="1"/>
  <c r="U977" i="2"/>
  <c r="I978" i="6"/>
  <c r="J978" i="6"/>
  <c r="K978" i="6" l="1"/>
  <c r="V977" i="2"/>
  <c r="E978" i="2"/>
  <c r="G978" i="2" s="1"/>
  <c r="H978" i="2" l="1"/>
  <c r="K978" i="2" s="1"/>
  <c r="L978" i="2" s="1"/>
  <c r="Y978" i="2" s="1"/>
  <c r="W978" i="2"/>
  <c r="X978" i="2" s="1"/>
  <c r="J978" i="2"/>
  <c r="M978" i="2" l="1"/>
  <c r="N978" i="2" s="1"/>
  <c r="O978" i="2"/>
  <c r="P978" i="2" l="1"/>
  <c r="R978" i="2"/>
  <c r="AA978" i="2" l="1"/>
  <c r="I978" i="2"/>
  <c r="S978" i="2" s="1"/>
  <c r="G979" i="6"/>
  <c r="H979" i="6" s="1"/>
  <c r="Q978" i="2"/>
  <c r="Z978" i="2" s="1"/>
  <c r="I979" i="6" l="1"/>
  <c r="J979" i="6"/>
  <c r="U978" i="2"/>
  <c r="T978" i="2"/>
  <c r="V978" i="2" l="1"/>
  <c r="E979" i="2"/>
  <c r="G979" i="2" s="1"/>
  <c r="K979" i="6"/>
  <c r="H979" i="2" l="1"/>
  <c r="K979" i="2" s="1"/>
  <c r="L979" i="2" s="1"/>
  <c r="Y979" i="2" s="1"/>
  <c r="W979" i="2"/>
  <c r="X979" i="2" s="1"/>
  <c r="J979" i="2"/>
  <c r="M979" i="2" l="1"/>
  <c r="N979" i="2" s="1"/>
  <c r="O979" i="2" l="1"/>
  <c r="P979" i="2" l="1"/>
  <c r="R979" i="2"/>
  <c r="AA979" i="2" l="1"/>
  <c r="G980" i="6"/>
  <c r="H980" i="6" s="1"/>
  <c r="Q979" i="2"/>
  <c r="Z979" i="2" s="1"/>
  <c r="I979" i="2"/>
  <c r="S979" i="2" s="1"/>
  <c r="U979" i="2" l="1"/>
  <c r="T979" i="2"/>
  <c r="I980" i="6"/>
  <c r="J980" i="6"/>
  <c r="K980" i="6" l="1"/>
  <c r="E980" i="2"/>
  <c r="G980" i="2" s="1"/>
  <c r="V979" i="2"/>
  <c r="W980" i="2" l="1"/>
  <c r="X980" i="2" s="1"/>
  <c r="H980" i="2"/>
  <c r="K980" i="2" s="1"/>
  <c r="L980" i="2" s="1"/>
  <c r="Y980" i="2" s="1"/>
  <c r="J980" i="2"/>
  <c r="M980" i="2" l="1"/>
  <c r="N980" i="2" s="1"/>
  <c r="O980" i="2" l="1"/>
  <c r="P980" i="2" l="1"/>
  <c r="G981" i="6" l="1"/>
  <c r="H981" i="6" s="1"/>
  <c r="Q980" i="2"/>
  <c r="Z980" i="2" s="1"/>
  <c r="I980" i="2"/>
  <c r="S980" i="2" s="1"/>
  <c r="R980" i="2"/>
  <c r="AA980" i="2" l="1"/>
  <c r="T980" i="2"/>
  <c r="U980" i="2"/>
  <c r="J981" i="6"/>
  <c r="I981" i="6"/>
  <c r="V980" i="2" l="1"/>
  <c r="E981" i="2"/>
  <c r="G981" i="2" s="1"/>
  <c r="K981" i="6"/>
  <c r="W981" i="2" l="1"/>
  <c r="X981" i="2" s="1"/>
  <c r="H981" i="2"/>
  <c r="K981" i="2" s="1"/>
  <c r="L981" i="2" s="1"/>
  <c r="Y981" i="2" s="1"/>
  <c r="J981" i="2"/>
  <c r="M981" i="2" l="1"/>
  <c r="N981" i="2" s="1"/>
  <c r="O981" i="2" l="1"/>
  <c r="P981" i="2" l="1"/>
  <c r="R981" i="2"/>
  <c r="AA981" i="2" l="1"/>
  <c r="I981" i="2"/>
  <c r="S981" i="2" s="1"/>
  <c r="G982" i="6"/>
  <c r="H982" i="6" s="1"/>
  <c r="Q981" i="2"/>
  <c r="Z981" i="2" s="1"/>
  <c r="I982" i="6" l="1"/>
  <c r="J982" i="6"/>
  <c r="U981" i="2"/>
  <c r="T981" i="2"/>
  <c r="E982" i="2" l="1"/>
  <c r="G982" i="2" s="1"/>
  <c r="K982" i="6"/>
  <c r="V981" i="2"/>
  <c r="H982" i="2" l="1"/>
  <c r="K982" i="2" s="1"/>
  <c r="L982" i="2" s="1"/>
  <c r="Y982" i="2" s="1"/>
  <c r="W982" i="2"/>
  <c r="X982" i="2" s="1"/>
  <c r="J982" i="2"/>
  <c r="M982" i="2" l="1"/>
  <c r="N982" i="2" s="1"/>
  <c r="O982" i="2"/>
  <c r="P982" i="2" l="1"/>
  <c r="G983" i="6" l="1"/>
  <c r="H983" i="6" s="1"/>
  <c r="Q982" i="2"/>
  <c r="Z982" i="2" s="1"/>
  <c r="I982" i="2"/>
  <c r="S982" i="2" s="1"/>
  <c r="R982" i="2"/>
  <c r="U982" i="2" l="1"/>
  <c r="T982" i="2"/>
  <c r="AA982" i="2"/>
  <c r="J983" i="6"/>
  <c r="I983" i="6"/>
  <c r="E983" i="2" l="1"/>
  <c r="G983" i="2" s="1"/>
  <c r="K983" i="6"/>
  <c r="V982" i="2"/>
  <c r="W983" i="2" l="1"/>
  <c r="X983" i="2" s="1"/>
  <c r="H983" i="2"/>
  <c r="K983" i="2" s="1"/>
  <c r="L983" i="2" s="1"/>
  <c r="Y983" i="2" s="1"/>
  <c r="J983" i="2"/>
  <c r="M983" i="2" l="1"/>
  <c r="N983" i="2" s="1"/>
  <c r="O983" i="2" l="1"/>
  <c r="P983" i="2" l="1"/>
  <c r="R983" i="2"/>
  <c r="AA983" i="2" l="1"/>
  <c r="I983" i="2"/>
  <c r="S983" i="2" s="1"/>
  <c r="Q983" i="2"/>
  <c r="Z983" i="2" s="1"/>
  <c r="G984" i="6"/>
  <c r="H984" i="6" s="1"/>
  <c r="I984" i="6" l="1"/>
  <c r="J984" i="6"/>
  <c r="T983" i="2"/>
  <c r="U983" i="2"/>
  <c r="E984" i="2" l="1"/>
  <c r="G984" i="2" s="1"/>
  <c r="V983" i="2"/>
  <c r="K984" i="6"/>
  <c r="H984" i="2" l="1"/>
  <c r="K984" i="2" s="1"/>
  <c r="L984" i="2" s="1"/>
  <c r="Y984" i="2" s="1"/>
  <c r="W984" i="2"/>
  <c r="X984" i="2" s="1"/>
  <c r="J984" i="2"/>
  <c r="M984" i="2" l="1"/>
  <c r="N984" i="2" s="1"/>
  <c r="O984" i="2" l="1"/>
  <c r="P984" i="2" l="1"/>
  <c r="R984" i="2"/>
  <c r="AA984" i="2" l="1"/>
  <c r="I984" i="2"/>
  <c r="S984" i="2" s="1"/>
  <c r="G985" i="6"/>
  <c r="H985" i="6" s="1"/>
  <c r="Q984" i="2"/>
  <c r="Z984" i="2" s="1"/>
  <c r="I985" i="6" l="1"/>
  <c r="J985" i="6"/>
  <c r="T984" i="2"/>
  <c r="U984" i="2"/>
  <c r="V984" i="2" l="1"/>
  <c r="K985" i="6"/>
  <c r="E985" i="2"/>
  <c r="G985" i="2" s="1"/>
  <c r="H985" i="2" l="1"/>
  <c r="K985" i="2" s="1"/>
  <c r="L985" i="2" s="1"/>
  <c r="Y985" i="2" s="1"/>
  <c r="W985" i="2"/>
  <c r="X985" i="2" s="1"/>
  <c r="J985" i="2"/>
  <c r="M985" i="2" l="1"/>
  <c r="N985" i="2" s="1"/>
  <c r="O985" i="2" l="1"/>
  <c r="P985" i="2" l="1"/>
  <c r="R985" i="2"/>
  <c r="AA985" i="2" l="1"/>
  <c r="Q985" i="2"/>
  <c r="Z985" i="2" s="1"/>
  <c r="I985" i="2"/>
  <c r="S985" i="2" s="1"/>
  <c r="G986" i="6"/>
  <c r="H986" i="6" s="1"/>
  <c r="T985" i="2" l="1"/>
  <c r="U985" i="2"/>
  <c r="J986" i="6"/>
  <c r="I986" i="6"/>
  <c r="K986" i="6" l="1"/>
  <c r="V985" i="2"/>
  <c r="E986" i="2"/>
  <c r="G986" i="2" s="1"/>
  <c r="W986" i="2" l="1"/>
  <c r="X986" i="2" s="1"/>
  <c r="H986" i="2"/>
  <c r="K986" i="2" s="1"/>
  <c r="L986" i="2" s="1"/>
  <c r="Y986" i="2" s="1"/>
  <c r="J986" i="2"/>
  <c r="M986" i="2" l="1"/>
  <c r="N986" i="2" s="1"/>
  <c r="O986" i="2" l="1"/>
  <c r="P986" i="2" l="1"/>
  <c r="I986" i="2" l="1"/>
  <c r="S986" i="2" s="1"/>
  <c r="G987" i="6"/>
  <c r="H987" i="6" s="1"/>
  <c r="Q986" i="2"/>
  <c r="Z986" i="2" s="1"/>
  <c r="R986" i="2"/>
  <c r="J987" i="6" l="1"/>
  <c r="I987" i="6"/>
  <c r="AA986" i="2"/>
  <c r="U986" i="2"/>
  <c r="T986" i="2"/>
  <c r="V986" i="2" l="1"/>
  <c r="E987" i="2"/>
  <c r="G987" i="2" s="1"/>
  <c r="K987" i="6"/>
  <c r="W987" i="2" l="1"/>
  <c r="X987" i="2" s="1"/>
  <c r="H987" i="2"/>
  <c r="K987" i="2" s="1"/>
  <c r="L987" i="2" s="1"/>
  <c r="Y987" i="2" s="1"/>
  <c r="J987" i="2"/>
  <c r="M987" i="2" l="1"/>
  <c r="N987" i="2" s="1"/>
  <c r="O987" i="2" l="1"/>
  <c r="P987" i="2" l="1"/>
  <c r="R987" i="2" s="1"/>
  <c r="AA987" i="2" l="1"/>
  <c r="G988" i="6"/>
  <c r="H988" i="6" s="1"/>
  <c r="I987" i="2"/>
  <c r="S987" i="2" s="1"/>
  <c r="Q987" i="2"/>
  <c r="Z987" i="2" s="1"/>
  <c r="U987" i="2" l="1"/>
  <c r="T987" i="2"/>
  <c r="I988" i="6"/>
  <c r="J988" i="6"/>
  <c r="K988" i="6" l="1"/>
  <c r="E988" i="2"/>
  <c r="G988" i="2" s="1"/>
  <c r="V987" i="2"/>
  <c r="W988" i="2" l="1"/>
  <c r="X988" i="2" s="1"/>
  <c r="H988" i="2"/>
  <c r="K988" i="2" s="1"/>
  <c r="L988" i="2" s="1"/>
  <c r="Y988" i="2" s="1"/>
  <c r="J988" i="2"/>
  <c r="M988" i="2" l="1"/>
  <c r="N988" i="2" s="1"/>
  <c r="O988" i="2" l="1"/>
  <c r="P988" i="2" l="1"/>
  <c r="R988" i="2"/>
  <c r="AA988" i="2" l="1"/>
  <c r="G989" i="6"/>
  <c r="H989" i="6" s="1"/>
  <c r="I988" i="2"/>
  <c r="S988" i="2" s="1"/>
  <c r="Q988" i="2"/>
  <c r="Z988" i="2" s="1"/>
  <c r="T988" i="2" l="1"/>
  <c r="U988" i="2"/>
  <c r="J989" i="6"/>
  <c r="I989" i="6"/>
  <c r="V988" i="2" l="1"/>
  <c r="E989" i="2"/>
  <c r="G989" i="2" s="1"/>
  <c r="K989" i="6"/>
  <c r="W989" i="2" l="1"/>
  <c r="X989" i="2" s="1"/>
  <c r="H989" i="2"/>
  <c r="K989" i="2" s="1"/>
  <c r="L989" i="2" s="1"/>
  <c r="Y989" i="2" s="1"/>
  <c r="J989" i="2"/>
  <c r="M989" i="2" l="1"/>
  <c r="N989" i="2" s="1"/>
  <c r="O989" i="2" l="1"/>
  <c r="P989" i="2" l="1"/>
  <c r="R989" i="2"/>
  <c r="AA989" i="2" l="1"/>
  <c r="I989" i="2"/>
  <c r="S989" i="2" s="1"/>
  <c r="G990" i="6"/>
  <c r="H990" i="6" s="1"/>
  <c r="Q989" i="2"/>
  <c r="Z989" i="2" s="1"/>
  <c r="I990" i="6" l="1"/>
  <c r="J990" i="6"/>
  <c r="U989" i="2"/>
  <c r="T989" i="2"/>
  <c r="E990" i="2" l="1"/>
  <c r="G990" i="2" s="1"/>
  <c r="K990" i="6"/>
  <c r="V989" i="2"/>
  <c r="W990" i="2" l="1"/>
  <c r="X990" i="2" s="1"/>
  <c r="H990" i="2"/>
  <c r="K990" i="2" s="1"/>
  <c r="L990" i="2" s="1"/>
  <c r="Y990" i="2" s="1"/>
  <c r="J990" i="2"/>
  <c r="M990" i="2" l="1"/>
  <c r="N990" i="2" s="1"/>
  <c r="O990" i="2" l="1"/>
  <c r="P990" i="2" l="1"/>
  <c r="R990" i="2"/>
  <c r="AA990" i="2" l="1"/>
  <c r="I990" i="2"/>
  <c r="S990" i="2" s="1"/>
  <c r="G991" i="6"/>
  <c r="H991" i="6" s="1"/>
  <c r="Q990" i="2"/>
  <c r="Z990" i="2" s="1"/>
  <c r="J991" i="6" l="1"/>
  <c r="I991" i="6"/>
  <c r="T990" i="2"/>
  <c r="U990" i="2"/>
  <c r="E991" i="2" l="1"/>
  <c r="G991" i="2" s="1"/>
  <c r="V990" i="2"/>
  <c r="K991" i="6"/>
  <c r="H991" i="2" l="1"/>
  <c r="K991" i="2" s="1"/>
  <c r="L991" i="2" s="1"/>
  <c r="Y991" i="2" s="1"/>
  <c r="W991" i="2"/>
  <c r="X991" i="2" s="1"/>
  <c r="J991" i="2"/>
  <c r="M991" i="2" l="1"/>
  <c r="N991" i="2" s="1"/>
  <c r="O991" i="2" l="1"/>
  <c r="P991" i="2" l="1"/>
  <c r="R991" i="2"/>
  <c r="AA991" i="2" l="1"/>
  <c r="I991" i="2"/>
  <c r="S991" i="2" s="1"/>
  <c r="G992" i="6"/>
  <c r="H992" i="6" s="1"/>
  <c r="Q991" i="2"/>
  <c r="Z991" i="2" s="1"/>
  <c r="T991" i="2" l="1"/>
  <c r="U991" i="2"/>
  <c r="I992" i="6"/>
  <c r="J992" i="6"/>
  <c r="K992" i="6" l="1"/>
  <c r="V991" i="2"/>
  <c r="E992" i="2"/>
  <c r="G992" i="2" s="1"/>
  <c r="W992" i="2" l="1"/>
  <c r="X992" i="2" s="1"/>
  <c r="H992" i="2"/>
  <c r="K992" i="2" s="1"/>
  <c r="L992" i="2" s="1"/>
  <c r="Y992" i="2" s="1"/>
  <c r="J992" i="2"/>
  <c r="M992" i="2" l="1"/>
  <c r="N992" i="2" s="1"/>
  <c r="O992" i="2"/>
  <c r="P992" i="2" l="1"/>
  <c r="G993" i="6" l="1"/>
  <c r="H993" i="6" s="1"/>
  <c r="Q992" i="2"/>
  <c r="Z992" i="2" s="1"/>
  <c r="I992" i="2"/>
  <c r="S992" i="2" s="1"/>
  <c r="R992" i="2"/>
  <c r="U992" i="2" l="1"/>
  <c r="T992" i="2"/>
  <c r="AA992" i="2"/>
  <c r="J993" i="6"/>
  <c r="I993" i="6"/>
  <c r="K993" i="6" l="1"/>
  <c r="E993" i="2"/>
  <c r="G993" i="2" s="1"/>
  <c r="V992" i="2"/>
  <c r="H993" i="2" l="1"/>
  <c r="K993" i="2" s="1"/>
  <c r="L993" i="2" s="1"/>
  <c r="Y993" i="2" s="1"/>
  <c r="W993" i="2"/>
  <c r="X993" i="2" s="1"/>
  <c r="J993" i="2"/>
  <c r="M993" i="2" l="1"/>
  <c r="N993" i="2" s="1"/>
  <c r="O993" i="2"/>
  <c r="P993" i="2" l="1"/>
  <c r="I993" i="2" l="1"/>
  <c r="S993" i="2" s="1"/>
  <c r="G994" i="6"/>
  <c r="H994" i="6" s="1"/>
  <c r="Q993" i="2"/>
  <c r="Z993" i="2" s="1"/>
  <c r="R993" i="2"/>
  <c r="AA993" i="2" l="1"/>
  <c r="I994" i="6"/>
  <c r="J994" i="6"/>
  <c r="U993" i="2"/>
  <c r="T993" i="2"/>
  <c r="E994" i="2" l="1"/>
  <c r="G994" i="2" s="1"/>
  <c r="V993" i="2"/>
  <c r="K994" i="6"/>
  <c r="W994" i="2" l="1"/>
  <c r="X994" i="2" s="1"/>
  <c r="H994" i="2"/>
  <c r="K994" i="2" s="1"/>
  <c r="L994" i="2" s="1"/>
  <c r="Y994" i="2" s="1"/>
  <c r="J994" i="2"/>
  <c r="M994" i="2" l="1"/>
  <c r="N994" i="2" s="1"/>
  <c r="O994" i="2" l="1"/>
  <c r="P994" i="2" l="1"/>
  <c r="I994" i="2" l="1"/>
  <c r="S994" i="2" s="1"/>
  <c r="Q994" i="2"/>
  <c r="Z994" i="2" s="1"/>
  <c r="G995" i="6"/>
  <c r="H995" i="6" s="1"/>
  <c r="R994" i="2"/>
  <c r="I995" i="6" l="1"/>
  <c r="J995" i="6"/>
  <c r="AA994" i="2"/>
  <c r="T994" i="2"/>
  <c r="U994" i="2"/>
  <c r="E995" i="2" l="1"/>
  <c r="G995" i="2" s="1"/>
  <c r="K995" i="6"/>
  <c r="V994" i="2"/>
  <c r="H995" i="2" l="1"/>
  <c r="K995" i="2" s="1"/>
  <c r="L995" i="2" s="1"/>
  <c r="Y995" i="2" s="1"/>
  <c r="W995" i="2"/>
  <c r="X995" i="2" s="1"/>
  <c r="J995" i="2"/>
  <c r="M995" i="2" l="1"/>
  <c r="N995" i="2" s="1"/>
  <c r="O995" i="2" l="1"/>
  <c r="P995" i="2" l="1"/>
  <c r="Q995" i="2" l="1"/>
  <c r="Z995" i="2" s="1"/>
  <c r="I995" i="2"/>
  <c r="S995" i="2" s="1"/>
  <c r="G996" i="6"/>
  <c r="H996" i="6" s="1"/>
  <c r="R995" i="2"/>
  <c r="AA995" i="2" l="1"/>
  <c r="T995" i="2"/>
  <c r="U995" i="2"/>
  <c r="J996" i="6"/>
  <c r="I996" i="6"/>
  <c r="K996" i="6" l="1"/>
  <c r="V995" i="2"/>
  <c r="E996" i="2"/>
  <c r="G996" i="2" s="1"/>
  <c r="H996" i="2" l="1"/>
  <c r="K996" i="2" s="1"/>
  <c r="L996" i="2" s="1"/>
  <c r="Y996" i="2" s="1"/>
  <c r="W996" i="2"/>
  <c r="X996" i="2" s="1"/>
  <c r="J996" i="2"/>
  <c r="M996" i="2" l="1"/>
  <c r="N996" i="2" s="1"/>
  <c r="O996" i="2"/>
  <c r="P996" i="2" l="1"/>
  <c r="I996" i="2" l="1"/>
  <c r="S996" i="2" s="1"/>
  <c r="Q996" i="2"/>
  <c r="Z996" i="2" s="1"/>
  <c r="G997" i="6"/>
  <c r="H997" i="6" s="1"/>
  <c r="R996" i="2"/>
  <c r="I997" i="6" l="1"/>
  <c r="J997" i="6"/>
  <c r="AA996" i="2"/>
  <c r="U996" i="2"/>
  <c r="T996" i="2"/>
  <c r="V996" i="2" l="1"/>
  <c r="K997" i="6"/>
  <c r="E997" i="2"/>
  <c r="G997" i="2" s="1"/>
  <c r="W997" i="2" l="1"/>
  <c r="X997" i="2" s="1"/>
  <c r="H997" i="2"/>
  <c r="K997" i="2" s="1"/>
  <c r="L997" i="2" s="1"/>
  <c r="Y997" i="2" s="1"/>
  <c r="J997" i="2"/>
  <c r="M997" i="2" l="1"/>
  <c r="N997" i="2" s="1"/>
  <c r="O997" i="2" l="1"/>
  <c r="P997" i="2" l="1"/>
  <c r="G998" i="6" l="1"/>
  <c r="H998" i="6" s="1"/>
  <c r="I997" i="2"/>
  <c r="S997" i="2" s="1"/>
  <c r="Q997" i="2"/>
  <c r="Z997" i="2" s="1"/>
  <c r="R997" i="2"/>
  <c r="AA997" i="2" l="1"/>
  <c r="U997" i="2"/>
  <c r="T997" i="2"/>
  <c r="I998" i="6"/>
  <c r="J998" i="6"/>
  <c r="K998" i="6" l="1"/>
  <c r="E998" i="2"/>
  <c r="G998" i="2" s="1"/>
  <c r="V997" i="2"/>
  <c r="H998" i="2" l="1"/>
  <c r="K998" i="2" s="1"/>
  <c r="L998" i="2" s="1"/>
  <c r="Y998" i="2" s="1"/>
  <c r="W998" i="2"/>
  <c r="X998" i="2" s="1"/>
  <c r="J998" i="2"/>
  <c r="M998" i="2" l="1"/>
  <c r="N998" i="2" s="1"/>
  <c r="O998" i="2"/>
  <c r="P998" i="2" l="1"/>
  <c r="I998" i="2" l="1"/>
  <c r="S998" i="2" s="1"/>
  <c r="G999" i="6"/>
  <c r="H999" i="6" s="1"/>
  <c r="Q998" i="2"/>
  <c r="Z998" i="2" s="1"/>
  <c r="R998" i="2"/>
  <c r="AA998" i="2" l="1"/>
  <c r="J999" i="6"/>
  <c r="I999" i="6"/>
  <c r="U998" i="2"/>
  <c r="T998" i="2"/>
  <c r="V998" i="2" l="1"/>
  <c r="E999" i="2"/>
  <c r="G999" i="2" s="1"/>
  <c r="K999" i="6"/>
  <c r="W999" i="2" l="1"/>
  <c r="X999" i="2" s="1"/>
  <c r="H999" i="2"/>
  <c r="K999" i="2" s="1"/>
  <c r="L999" i="2" s="1"/>
  <c r="Y999" i="2" s="1"/>
  <c r="J999" i="2"/>
  <c r="M999" i="2" l="1"/>
  <c r="N999" i="2" s="1"/>
  <c r="O999" i="2" l="1"/>
  <c r="P999" i="2" l="1"/>
  <c r="I999" i="2" l="1"/>
  <c r="S999" i="2" s="1"/>
  <c r="G1000" i="6"/>
  <c r="H1000" i="6" s="1"/>
  <c r="Q999" i="2"/>
  <c r="Z999" i="2" s="1"/>
  <c r="R999" i="2"/>
  <c r="J1000" i="6" l="1"/>
  <c r="I1000" i="6"/>
  <c r="AA999" i="2"/>
  <c r="U999" i="2"/>
  <c r="T999" i="2"/>
  <c r="E1000" i="2" l="1"/>
  <c r="G1000" i="2" s="1"/>
  <c r="V999" i="2"/>
  <c r="K1000" i="6"/>
  <c r="H1000" i="2" l="1"/>
  <c r="K1000" i="2" s="1"/>
  <c r="L1000" i="2" s="1"/>
  <c r="Y1000" i="2" s="1"/>
  <c r="W1000" i="2"/>
  <c r="X1000" i="2" s="1"/>
  <c r="J1000" i="2"/>
  <c r="M1000" i="2" l="1"/>
  <c r="N1000" i="2" s="1"/>
  <c r="O1000" i="2" l="1"/>
  <c r="P1000" i="2" l="1"/>
  <c r="R1000" i="2"/>
  <c r="AA1000" i="2" l="1"/>
  <c r="G1001" i="6"/>
  <c r="H1001" i="6" s="1"/>
  <c r="Q1000" i="2"/>
  <c r="Z1000" i="2" s="1"/>
  <c r="I1000" i="2"/>
  <c r="S1000" i="2" s="1"/>
  <c r="T1000" i="2" l="1"/>
  <c r="U1000" i="2"/>
  <c r="I1001" i="6"/>
  <c r="J1001" i="6"/>
  <c r="K1001" i="6" l="1"/>
  <c r="V1000" i="2"/>
  <c r="E1001" i="2"/>
  <c r="G1001" i="2" s="1"/>
  <c r="H1001" i="2" l="1"/>
  <c r="K1001" i="2" s="1"/>
  <c r="L1001" i="2" s="1"/>
  <c r="Y1001" i="2" s="1"/>
  <c r="W1001" i="2"/>
  <c r="X1001" i="2" s="1"/>
  <c r="J1001" i="2"/>
  <c r="M1001" i="2" l="1"/>
  <c r="N1001" i="2" s="1"/>
  <c r="O1001" i="2" l="1"/>
  <c r="P1001" i="2" l="1"/>
  <c r="R1001" i="2"/>
  <c r="AA1001" i="2" l="1"/>
  <c r="I1001" i="2"/>
  <c r="S1001" i="2" s="1"/>
  <c r="Q1001" i="2"/>
  <c r="Z1001" i="2" s="1"/>
  <c r="G1002" i="6"/>
  <c r="H1002" i="6" s="1"/>
  <c r="U1001" i="2" l="1"/>
  <c r="T1001" i="2"/>
  <c r="J1002" i="6"/>
  <c r="I1002" i="6"/>
  <c r="K1002" i="6" l="1"/>
  <c r="E1002" i="2"/>
  <c r="G1002" i="2" s="1"/>
  <c r="V1001" i="2"/>
  <c r="W1002" i="2" l="1"/>
  <c r="X1002" i="2" s="1"/>
  <c r="H1002" i="2"/>
  <c r="K1002" i="2" s="1"/>
  <c r="L1002" i="2" s="1"/>
  <c r="Y1002" i="2" s="1"/>
  <c r="J1002" i="2"/>
  <c r="M1002" i="2" l="1"/>
  <c r="N1002" i="2" s="1"/>
  <c r="O1002" i="2"/>
  <c r="P1002" i="2" l="1"/>
  <c r="I1002" i="2" l="1"/>
  <c r="S1002" i="2" s="1"/>
  <c r="G1003" i="6"/>
  <c r="H1003" i="6" s="1"/>
  <c r="Q1002" i="2"/>
  <c r="Z1002" i="2" s="1"/>
  <c r="R1002" i="2"/>
  <c r="J1003" i="6" l="1"/>
  <c r="I1003" i="6"/>
  <c r="AA1002" i="2"/>
  <c r="U1002" i="2"/>
  <c r="T1002" i="2"/>
  <c r="V1002" i="2" l="1"/>
  <c r="E1003" i="2"/>
  <c r="G1003" i="2" s="1"/>
  <c r="K1003" i="6"/>
  <c r="W1003" i="2" l="1"/>
  <c r="X1003" i="2" s="1"/>
  <c r="H1003" i="2"/>
  <c r="K1003" i="2" s="1"/>
  <c r="L1003" i="2" s="1"/>
  <c r="Y1003" i="2" s="1"/>
  <c r="J1003" i="2"/>
  <c r="M1003" i="2" l="1"/>
  <c r="N1003" i="2" s="1"/>
  <c r="O1003" i="2" l="1"/>
  <c r="P1003" i="2" l="1"/>
  <c r="R1003" i="2" s="1"/>
  <c r="AA1003" i="2" l="1"/>
  <c r="I1003" i="2"/>
  <c r="S1003" i="2" s="1"/>
  <c r="G1004" i="6"/>
  <c r="H1004" i="6" s="1"/>
  <c r="Q1003" i="2"/>
  <c r="Z1003" i="2" s="1"/>
  <c r="I1004" i="6" l="1"/>
  <c r="J1004" i="6"/>
  <c r="U1003" i="2"/>
  <c r="T1003" i="2"/>
  <c r="E1004" i="2" l="1"/>
  <c r="G1004" i="2" s="1"/>
  <c r="V1003" i="2"/>
  <c r="K1004" i="6"/>
  <c r="H1004" i="2" l="1"/>
  <c r="K1004" i="2" s="1"/>
  <c r="L1004" i="2" s="1"/>
  <c r="Y1004" i="2" s="1"/>
  <c r="W1004" i="2"/>
  <c r="X1004" i="2" s="1"/>
  <c r="J1004" i="2"/>
  <c r="M1004" i="2" l="1"/>
  <c r="N1004" i="2" s="1"/>
  <c r="O1004" i="2" l="1"/>
  <c r="P1004" i="2" l="1"/>
  <c r="G1005" i="6" l="1"/>
  <c r="H1005" i="6" s="1"/>
  <c r="Q1004" i="2"/>
  <c r="Z1004" i="2" s="1"/>
  <c r="I1004" i="2"/>
  <c r="S1004" i="2" s="1"/>
  <c r="R1004" i="2"/>
  <c r="T1004" i="2" l="1"/>
  <c r="U1004" i="2"/>
  <c r="AA1004" i="2"/>
  <c r="J1005" i="6"/>
  <c r="I1005" i="6"/>
  <c r="V1004" i="2" l="1"/>
  <c r="K1005" i="6"/>
  <c r="E1005" i="2"/>
  <c r="G1005" i="2" s="1"/>
  <c r="W1005" i="2" l="1"/>
  <c r="X1005" i="2" s="1"/>
  <c r="H1005" i="2"/>
  <c r="K1005" i="2" s="1"/>
  <c r="L1005" i="2" s="1"/>
  <c r="Y1005" i="2" s="1"/>
  <c r="J1005" i="2"/>
  <c r="M1005" i="2" l="1"/>
  <c r="N1005" i="2" s="1"/>
  <c r="O1005" i="2" l="1"/>
  <c r="P1005" i="2" l="1"/>
  <c r="R1005" i="2"/>
  <c r="AA1005" i="2" l="1"/>
  <c r="I1005" i="2"/>
  <c r="S1005" i="2" s="1"/>
  <c r="G1006" i="6"/>
  <c r="H1006" i="6" s="1"/>
  <c r="Q1005" i="2"/>
  <c r="Z1005" i="2" s="1"/>
  <c r="I1006" i="6" l="1"/>
  <c r="J1006" i="6"/>
  <c r="T1005" i="2"/>
  <c r="U1005" i="2"/>
  <c r="V1005" i="2" l="1"/>
  <c r="E1006" i="2"/>
  <c r="G1006" i="2" s="1"/>
  <c r="K1006" i="6"/>
  <c r="H1006" i="2" l="1"/>
  <c r="K1006" i="2" s="1"/>
  <c r="L1006" i="2" s="1"/>
  <c r="Y1006" i="2" s="1"/>
  <c r="W1006" i="2"/>
  <c r="X1006" i="2" s="1"/>
  <c r="J1006" i="2"/>
  <c r="M1006" i="2" l="1"/>
  <c r="N1006" i="2" s="1"/>
  <c r="O1006" i="2"/>
  <c r="P1006" i="2" l="1"/>
  <c r="I1006" i="2" l="1"/>
  <c r="S1006" i="2" s="1"/>
  <c r="G1007" i="6"/>
  <c r="H1007" i="6" s="1"/>
  <c r="Q1006" i="2"/>
  <c r="Z1006" i="2" s="1"/>
  <c r="R1006" i="2"/>
  <c r="AA1006" i="2" l="1"/>
  <c r="I1007" i="6"/>
  <c r="J1007" i="6"/>
  <c r="T1006" i="2"/>
  <c r="U1006" i="2"/>
  <c r="K1007" i="6" l="1"/>
  <c r="V1006" i="2"/>
  <c r="E1007" i="2"/>
  <c r="G1007" i="2" s="1"/>
  <c r="W1007" i="2" l="1"/>
  <c r="X1007" i="2" s="1"/>
  <c r="H1007" i="2"/>
  <c r="K1007" i="2" s="1"/>
  <c r="L1007" i="2" s="1"/>
  <c r="Y1007" i="2" s="1"/>
  <c r="J1007" i="2"/>
  <c r="M1007" i="2" l="1"/>
  <c r="N1007" i="2" s="1"/>
  <c r="O1007" i="2"/>
  <c r="P1007" i="2" l="1"/>
  <c r="R1007" i="2"/>
  <c r="AA1007" i="2" l="1"/>
  <c r="I1007" i="2"/>
  <c r="S1007" i="2" s="1"/>
  <c r="G1008" i="6"/>
  <c r="H1008" i="6" s="1"/>
  <c r="Q1007" i="2"/>
  <c r="Z1007" i="2" s="1"/>
  <c r="J1008" i="6" l="1"/>
  <c r="I1008" i="6"/>
  <c r="U1007" i="2"/>
  <c r="T1007" i="2"/>
  <c r="V1007" i="2" l="1"/>
  <c r="E1008" i="2"/>
  <c r="G1008" i="2" s="1"/>
  <c r="K1008" i="6"/>
  <c r="H1008" i="2" l="1"/>
  <c r="K1008" i="2" s="1"/>
  <c r="L1008" i="2" s="1"/>
  <c r="Y1008" i="2" s="1"/>
  <c r="W1008" i="2"/>
  <c r="X1008" i="2" s="1"/>
  <c r="J1008" i="2"/>
  <c r="M1008" i="2" l="1"/>
  <c r="N1008" i="2" s="1"/>
  <c r="O1008" i="2" l="1"/>
  <c r="P1008" i="2" l="1"/>
  <c r="G1009" i="6" l="1"/>
  <c r="H1009" i="6" s="1"/>
  <c r="Q1008" i="2"/>
  <c r="Z1008" i="2" s="1"/>
  <c r="I1008" i="2"/>
  <c r="S1008" i="2" s="1"/>
  <c r="R1008" i="2"/>
  <c r="AA1008" i="2" l="1"/>
  <c r="U1008" i="2"/>
  <c r="T1008" i="2"/>
  <c r="I1009" i="6"/>
  <c r="J1009" i="6"/>
  <c r="K1009" i="6" l="1"/>
  <c r="E1009" i="2"/>
  <c r="G1009" i="2" s="1"/>
  <c r="V1008" i="2"/>
  <c r="W1009" i="2" l="1"/>
  <c r="X1009" i="2" s="1"/>
  <c r="H1009" i="2"/>
  <c r="K1009" i="2" s="1"/>
  <c r="L1009" i="2" s="1"/>
  <c r="Y1009" i="2" s="1"/>
  <c r="J1009" i="2"/>
  <c r="M1009" i="2" l="1"/>
  <c r="N1009" i="2" s="1"/>
  <c r="O1009" i="2" l="1"/>
  <c r="P1009" i="2" l="1"/>
  <c r="Q1009" i="2" l="1"/>
  <c r="Z1009" i="2" s="1"/>
  <c r="I1009" i="2"/>
  <c r="S1009" i="2" s="1"/>
  <c r="G1010" i="6"/>
  <c r="H1010" i="6" s="1"/>
  <c r="R1009" i="2"/>
  <c r="AA1009" i="2" l="1"/>
  <c r="T1009" i="2"/>
  <c r="U1009" i="2"/>
  <c r="I1010" i="6"/>
  <c r="J1010" i="6"/>
  <c r="K1010" i="6" l="1"/>
  <c r="V1009" i="2"/>
  <c r="E1010" i="2"/>
  <c r="G1010" i="2" s="1"/>
  <c r="H1010" i="2" l="1"/>
  <c r="K1010" i="2" s="1"/>
  <c r="L1010" i="2" s="1"/>
  <c r="Y1010" i="2" s="1"/>
  <c r="W1010" i="2"/>
  <c r="X1010" i="2" s="1"/>
  <c r="J1010" i="2"/>
  <c r="M1010" i="2" l="1"/>
  <c r="N1010" i="2" s="1"/>
  <c r="O1010" i="2"/>
  <c r="P1010" i="2" l="1"/>
  <c r="I1010" i="2" l="1"/>
  <c r="S1010" i="2" s="1"/>
  <c r="G1011" i="6"/>
  <c r="H1011" i="6" s="1"/>
  <c r="Q1010" i="2"/>
  <c r="Z1010" i="2" s="1"/>
  <c r="R1010" i="2"/>
  <c r="J1011" i="6" l="1"/>
  <c r="I1011" i="6"/>
  <c r="AA1010" i="2"/>
  <c r="U1010" i="2"/>
  <c r="T1010" i="2"/>
  <c r="V1010" i="2" l="1"/>
  <c r="E1011" i="2"/>
  <c r="G1011" i="2" s="1"/>
  <c r="K1011" i="6"/>
  <c r="H1011" i="2" l="1"/>
  <c r="K1011" i="2" s="1"/>
  <c r="L1011" i="2" s="1"/>
  <c r="Y1011" i="2" s="1"/>
  <c r="W1011" i="2"/>
  <c r="X1011" i="2" s="1"/>
  <c r="J1011" i="2"/>
  <c r="M1011" i="2" l="1"/>
  <c r="N1011" i="2" s="1"/>
  <c r="O1011" i="2"/>
  <c r="P1011" i="2" l="1"/>
  <c r="R1011" i="2"/>
  <c r="AA1011" i="2" l="1"/>
  <c r="Q1011" i="2"/>
  <c r="Z1011" i="2" s="1"/>
  <c r="G1012" i="6"/>
  <c r="H1012" i="6" s="1"/>
  <c r="I1011" i="2"/>
  <c r="S1011" i="2" s="1"/>
  <c r="U1011" i="2" l="1"/>
  <c r="T1011" i="2"/>
  <c r="I1012" i="6"/>
  <c r="J1012" i="6"/>
  <c r="E1012" i="2" l="1"/>
  <c r="G1012" i="2" s="1"/>
  <c r="K1012" i="6"/>
  <c r="V1011" i="2"/>
  <c r="H1012" i="2" l="1"/>
  <c r="K1012" i="2" s="1"/>
  <c r="L1012" i="2" s="1"/>
  <c r="Y1012" i="2" s="1"/>
  <c r="W1012" i="2"/>
  <c r="X1012" i="2" s="1"/>
  <c r="J1012" i="2"/>
  <c r="M1012" i="2" l="1"/>
  <c r="N1012" i="2" s="1"/>
  <c r="O1012" i="2" l="1"/>
  <c r="P1012" i="2" l="1"/>
  <c r="R1012" i="2"/>
  <c r="AA1012" i="2" l="1"/>
  <c r="Q1012" i="2"/>
  <c r="Z1012" i="2" s="1"/>
  <c r="I1012" i="2"/>
  <c r="S1012" i="2" s="1"/>
  <c r="G1013" i="6"/>
  <c r="H1013" i="6" s="1"/>
  <c r="I1013" i="6" l="1"/>
  <c r="J1013" i="6"/>
  <c r="T1012" i="2"/>
  <c r="U1012" i="2"/>
  <c r="E1013" i="2" l="1"/>
  <c r="G1013" i="2" s="1"/>
  <c r="K1013" i="6"/>
  <c r="V1012" i="2"/>
  <c r="H1013" i="2" l="1"/>
  <c r="K1013" i="2" s="1"/>
  <c r="L1013" i="2" s="1"/>
  <c r="Y1013" i="2" s="1"/>
  <c r="W1013" i="2"/>
  <c r="X1013" i="2" s="1"/>
  <c r="J1013" i="2"/>
  <c r="M1013" i="2" l="1"/>
  <c r="N1013" i="2" s="1"/>
  <c r="O1013" i="2" l="1"/>
  <c r="P1013" i="2" l="1"/>
  <c r="I1013" i="2" l="1"/>
  <c r="S1013" i="2" s="1"/>
  <c r="Q1013" i="2"/>
  <c r="Z1013" i="2" s="1"/>
  <c r="G1014" i="6"/>
  <c r="H1014" i="6" s="1"/>
  <c r="R1013" i="2"/>
  <c r="I1014" i="6" l="1"/>
  <c r="J1014" i="6"/>
  <c r="AA1013" i="2"/>
  <c r="T1013" i="2"/>
  <c r="U1013" i="2"/>
  <c r="E1014" i="2" l="1"/>
  <c r="G1014" i="2" s="1"/>
  <c r="V1013" i="2"/>
  <c r="K1014" i="6"/>
  <c r="H1014" i="2" l="1"/>
  <c r="K1014" i="2" s="1"/>
  <c r="L1014" i="2" s="1"/>
  <c r="Y1014" i="2" s="1"/>
  <c r="W1014" i="2"/>
  <c r="X1014" i="2" s="1"/>
  <c r="J1014" i="2"/>
  <c r="M1014" i="2" l="1"/>
  <c r="N1014" i="2" s="1"/>
  <c r="O1014" i="2"/>
  <c r="P1014" i="2" l="1"/>
  <c r="R1014" i="2"/>
  <c r="AA1014" i="2" l="1"/>
  <c r="Q1014" i="2"/>
  <c r="Z1014" i="2" s="1"/>
  <c r="I1014" i="2"/>
  <c r="S1014" i="2" s="1"/>
  <c r="G1015" i="6"/>
  <c r="H1015" i="6" s="1"/>
  <c r="T1014" i="2" l="1"/>
  <c r="U1014" i="2"/>
  <c r="J1015" i="6"/>
  <c r="I1015" i="6"/>
  <c r="K1015" i="6" l="1"/>
  <c r="V1014" i="2"/>
  <c r="E1015" i="2"/>
  <c r="G1015" i="2" s="1"/>
  <c r="H1015" i="2" l="1"/>
  <c r="K1015" i="2" s="1"/>
  <c r="L1015" i="2" s="1"/>
  <c r="Y1015" i="2" s="1"/>
  <c r="W1015" i="2"/>
  <c r="X1015" i="2" s="1"/>
  <c r="J1015" i="2"/>
  <c r="M1015" i="2" l="1"/>
  <c r="N1015" i="2" s="1"/>
  <c r="O1015" i="2"/>
  <c r="P1015" i="2" l="1"/>
  <c r="R1015" i="2" s="1"/>
  <c r="AA1015" i="2" l="1"/>
  <c r="I1015" i="2"/>
  <c r="S1015" i="2" s="1"/>
  <c r="G1016" i="6"/>
  <c r="H1016" i="6" s="1"/>
  <c r="Q1015" i="2"/>
  <c r="Z1015" i="2" s="1"/>
  <c r="I1016" i="6" l="1"/>
  <c r="J1016" i="6"/>
  <c r="U1015" i="2"/>
  <c r="T1015" i="2"/>
  <c r="V1015" i="2" l="1"/>
  <c r="E1016" i="2"/>
  <c r="G1016" i="2" s="1"/>
  <c r="K1016" i="6"/>
  <c r="H1016" i="2" l="1"/>
  <c r="K1016" i="2" s="1"/>
  <c r="L1016" i="2" s="1"/>
  <c r="Y1016" i="2" s="1"/>
  <c r="W1016" i="2"/>
  <c r="X1016" i="2" s="1"/>
  <c r="J1016" i="2"/>
  <c r="M1016" i="2" l="1"/>
  <c r="N1016" i="2" s="1"/>
  <c r="O1016" i="2" l="1"/>
  <c r="P1016" i="2" l="1"/>
  <c r="R1016" i="2"/>
  <c r="AA1016" i="2" l="1"/>
  <c r="Q1016" i="2"/>
  <c r="Z1016" i="2" s="1"/>
  <c r="I1016" i="2"/>
  <c r="S1016" i="2" s="1"/>
  <c r="G1017" i="6"/>
  <c r="H1017" i="6" s="1"/>
  <c r="I1017" i="6" l="1"/>
  <c r="J1017" i="6"/>
  <c r="U1016" i="2"/>
  <c r="T1016" i="2"/>
  <c r="V1016" i="2" l="1"/>
  <c r="K1017" i="6"/>
  <c r="E1017" i="2"/>
  <c r="G1017" i="2" s="1"/>
  <c r="W1017" i="2" l="1"/>
  <c r="X1017" i="2" s="1"/>
  <c r="H1017" i="2"/>
  <c r="K1017" i="2" s="1"/>
  <c r="L1017" i="2" s="1"/>
  <c r="Y1017" i="2" s="1"/>
  <c r="J1017" i="2"/>
  <c r="M1017" i="2" l="1"/>
  <c r="N1017" i="2" s="1"/>
  <c r="O1017" i="2" l="1"/>
  <c r="P1017" i="2" l="1"/>
  <c r="G1018" i="6" l="1"/>
  <c r="H1018" i="6" s="1"/>
  <c r="I1017" i="2"/>
  <c r="S1017" i="2" s="1"/>
  <c r="Q1017" i="2"/>
  <c r="Z1017" i="2" s="1"/>
  <c r="R1017" i="2"/>
  <c r="U1017" i="2" l="1"/>
  <c r="T1017" i="2"/>
  <c r="AA1017" i="2"/>
  <c r="J1018" i="6"/>
  <c r="I1018" i="6"/>
  <c r="V1017" i="2" l="1"/>
  <c r="K1018" i="6"/>
  <c r="E1018" i="2"/>
  <c r="G1018" i="2" s="1"/>
  <c r="H1018" i="2" l="1"/>
  <c r="K1018" i="2" s="1"/>
  <c r="L1018" i="2" s="1"/>
  <c r="Y1018" i="2" s="1"/>
  <c r="W1018" i="2"/>
  <c r="X1018" i="2" s="1"/>
  <c r="J1018" i="2"/>
  <c r="M1018" i="2" l="1"/>
  <c r="N1018" i="2" s="1"/>
  <c r="O1018" i="2"/>
  <c r="P1018" i="2" l="1"/>
  <c r="R1018" i="2"/>
  <c r="AA1018" i="2" l="1"/>
  <c r="I1018" i="2"/>
  <c r="S1018" i="2" s="1"/>
  <c r="Q1018" i="2"/>
  <c r="Z1018" i="2" s="1"/>
  <c r="G1019" i="6"/>
  <c r="H1019" i="6" s="1"/>
  <c r="I1019" i="6" l="1"/>
  <c r="J1019" i="6"/>
  <c r="T1018" i="2"/>
  <c r="U1018" i="2"/>
  <c r="V1018" i="2" l="1"/>
  <c r="K1019" i="6"/>
  <c r="E1019" i="2"/>
  <c r="G1019" i="2" s="1"/>
  <c r="H1019" i="2" l="1"/>
  <c r="K1019" i="2" s="1"/>
  <c r="L1019" i="2" s="1"/>
  <c r="Y1019" i="2" s="1"/>
  <c r="W1019" i="2"/>
  <c r="X1019" i="2" s="1"/>
  <c r="J1019" i="2"/>
  <c r="M1019" i="2" l="1"/>
  <c r="N1019" i="2" s="1"/>
  <c r="O1019" i="2"/>
  <c r="P1019" i="2" l="1"/>
  <c r="G1020" i="6" l="1"/>
  <c r="H1020" i="6" s="1"/>
  <c r="I1019" i="2"/>
  <c r="S1019" i="2" s="1"/>
  <c r="Q1019" i="2"/>
  <c r="Z1019" i="2" s="1"/>
  <c r="R1019" i="2"/>
  <c r="U1019" i="2" l="1"/>
  <c r="T1019" i="2"/>
  <c r="AA1019" i="2"/>
  <c r="I1020" i="6"/>
  <c r="J1020" i="6"/>
  <c r="K1020" i="6" l="1"/>
  <c r="V1019" i="2"/>
  <c r="E1020" i="2"/>
  <c r="G1020" i="2" s="1"/>
  <c r="W1020" i="2" l="1"/>
  <c r="X1020" i="2" s="1"/>
  <c r="H1020" i="2"/>
  <c r="K1020" i="2" s="1"/>
  <c r="L1020" i="2" s="1"/>
  <c r="Y1020" i="2" s="1"/>
  <c r="J1020" i="2"/>
  <c r="M1020" i="2" l="1"/>
  <c r="N1020" i="2" s="1"/>
  <c r="O1020" i="2" l="1"/>
  <c r="P1020" i="2" l="1"/>
  <c r="Q1020" i="2" l="1"/>
  <c r="Z1020" i="2" s="1"/>
  <c r="I1020" i="2"/>
  <c r="S1020" i="2" s="1"/>
  <c r="G1021" i="6"/>
  <c r="H1021" i="6" s="1"/>
  <c r="R1020" i="2"/>
  <c r="AA1020" i="2" l="1"/>
  <c r="U1020" i="2"/>
  <c r="T1020" i="2"/>
  <c r="J1021" i="6"/>
  <c r="I1021" i="6"/>
  <c r="K1021" i="6" l="1"/>
  <c r="E1021" i="2"/>
  <c r="G1021" i="2" s="1"/>
  <c r="V1020" i="2"/>
  <c r="H1021" i="2" l="1"/>
  <c r="K1021" i="2" s="1"/>
  <c r="L1021" i="2" s="1"/>
  <c r="Y1021" i="2" s="1"/>
  <c r="W1021" i="2"/>
  <c r="X1021" i="2" s="1"/>
  <c r="J1021" i="2"/>
  <c r="M1021" i="2" l="1"/>
  <c r="N1021" i="2" s="1"/>
  <c r="O1021" i="2" l="1"/>
  <c r="P1021" i="2" l="1"/>
  <c r="R1021" i="2"/>
  <c r="AA1021" i="2" l="1"/>
  <c r="I1021" i="2"/>
  <c r="S1021" i="2" s="1"/>
  <c r="G1022" i="6"/>
  <c r="H1022" i="6" s="1"/>
  <c r="Q1021" i="2"/>
  <c r="Z1021" i="2" s="1"/>
  <c r="I1022" i="6" l="1"/>
  <c r="J1022" i="6"/>
  <c r="T1021" i="2"/>
  <c r="U1021" i="2"/>
  <c r="E1022" i="2" l="1"/>
  <c r="G1022" i="2" s="1"/>
  <c r="K1022" i="6"/>
  <c r="V1021" i="2"/>
  <c r="H1022" i="2" l="1"/>
  <c r="K1022" i="2" s="1"/>
  <c r="L1022" i="2" s="1"/>
  <c r="Y1022" i="2" s="1"/>
  <c r="W1022" i="2"/>
  <c r="X1022" i="2" s="1"/>
  <c r="J1022" i="2"/>
  <c r="M1022" i="2" l="1"/>
  <c r="N1022" i="2" s="1"/>
  <c r="O1022" i="2"/>
  <c r="P1022" i="2" l="1"/>
  <c r="R1022" i="2"/>
  <c r="AA1022" i="2" l="1"/>
  <c r="Q1022" i="2"/>
  <c r="Z1022" i="2" s="1"/>
  <c r="I1022" i="2"/>
  <c r="S1022" i="2" s="1"/>
  <c r="G1023" i="6"/>
  <c r="H1023" i="6" s="1"/>
  <c r="J1023" i="6" l="1"/>
  <c r="I1023" i="6"/>
  <c r="U1022" i="2"/>
  <c r="T1022" i="2"/>
  <c r="E1023" i="2" l="1"/>
  <c r="G1023" i="2" s="1"/>
  <c r="V1022" i="2"/>
  <c r="K1023" i="6"/>
  <c r="H1023" i="2" l="1"/>
  <c r="K1023" i="2" s="1"/>
  <c r="L1023" i="2" s="1"/>
  <c r="Y1023" i="2" s="1"/>
  <c r="W1023" i="2"/>
  <c r="X1023" i="2" s="1"/>
  <c r="J1023" i="2"/>
  <c r="M1023" i="2" l="1"/>
  <c r="N1023" i="2" s="1"/>
  <c r="O1023" i="2"/>
  <c r="P1023" i="2" l="1"/>
  <c r="R1023" i="2"/>
  <c r="AA1023" i="2" l="1"/>
  <c r="G1024" i="6"/>
  <c r="H1024" i="6" s="1"/>
  <c r="I1023" i="2"/>
  <c r="S1023" i="2" s="1"/>
  <c r="Q1023" i="2"/>
  <c r="Z1023" i="2" s="1"/>
  <c r="T1023" i="2" l="1"/>
  <c r="U1023" i="2"/>
  <c r="I1024" i="6"/>
  <c r="J1024" i="6"/>
  <c r="K1024" i="6" l="1"/>
  <c r="V1023" i="2"/>
  <c r="E1024" i="2"/>
  <c r="G1024" i="2" s="1"/>
  <c r="W1024" i="2" l="1"/>
  <c r="X1024" i="2" s="1"/>
  <c r="H1024" i="2"/>
  <c r="K1024" i="2" s="1"/>
  <c r="L1024" i="2" s="1"/>
  <c r="Y1024" i="2" s="1"/>
  <c r="J1024" i="2"/>
  <c r="M1024" i="2" l="1"/>
  <c r="N1024" i="2" s="1"/>
  <c r="O1024" i="2" l="1"/>
  <c r="P1024" i="2" l="1"/>
  <c r="G1025" i="6" l="1"/>
  <c r="H1025" i="6" s="1"/>
  <c r="Q1024" i="2"/>
  <c r="Z1024" i="2" s="1"/>
  <c r="I1024" i="2"/>
  <c r="S1024" i="2" s="1"/>
  <c r="R1024" i="2"/>
  <c r="U1024" i="2" l="1"/>
  <c r="T1024" i="2"/>
  <c r="AA1024" i="2"/>
  <c r="J1025" i="6"/>
  <c r="I1025" i="6"/>
  <c r="K1025" i="6" l="1"/>
  <c r="E1025" i="2"/>
  <c r="G1025" i="2" s="1"/>
  <c r="V1024" i="2"/>
  <c r="H1025" i="2" l="1"/>
  <c r="K1025" i="2" s="1"/>
  <c r="L1025" i="2" s="1"/>
  <c r="Y1025" i="2" s="1"/>
  <c r="W1025" i="2"/>
  <c r="X1025" i="2" s="1"/>
  <c r="J1025" i="2"/>
  <c r="M1025" i="2" l="1"/>
  <c r="N1025" i="2" s="1"/>
  <c r="O1025" i="2" l="1"/>
  <c r="P1025" i="2" l="1"/>
  <c r="I1025" i="2" l="1"/>
  <c r="S1025" i="2" s="1"/>
  <c r="G1026" i="6"/>
  <c r="H1026" i="6" s="1"/>
  <c r="Q1025" i="2"/>
  <c r="Z1025" i="2" s="1"/>
  <c r="R1025" i="2"/>
  <c r="AA1025" i="2" l="1"/>
  <c r="I1026" i="6"/>
  <c r="J1026" i="6"/>
  <c r="T1025" i="2"/>
  <c r="U1025" i="2"/>
  <c r="V1025" i="2" l="1"/>
  <c r="K1026" i="6"/>
  <c r="E1026" i="2"/>
  <c r="G1026" i="2" s="1"/>
  <c r="H1026" i="2" l="1"/>
  <c r="K1026" i="2" s="1"/>
  <c r="L1026" i="2" s="1"/>
  <c r="Y1026" i="2" s="1"/>
  <c r="W1026" i="2"/>
  <c r="X1026" i="2" s="1"/>
  <c r="J1026" i="2"/>
  <c r="M1026" i="2" l="1"/>
  <c r="N1026" i="2" s="1"/>
  <c r="O1026" i="2" l="1"/>
  <c r="P1026" i="2" l="1"/>
  <c r="R1026" i="2"/>
  <c r="AA1026" i="2" l="1"/>
  <c r="I1026" i="2"/>
  <c r="S1026" i="2" s="1"/>
  <c r="G1027" i="6"/>
  <c r="H1027" i="6" s="1"/>
  <c r="Q1026" i="2"/>
  <c r="Z1026" i="2" s="1"/>
  <c r="J1027" i="6" l="1"/>
  <c r="I1027" i="6"/>
  <c r="U1026" i="2"/>
  <c r="T1026" i="2"/>
  <c r="V1026" i="2" l="1"/>
  <c r="E1027" i="2"/>
  <c r="G1027" i="2" s="1"/>
  <c r="K1027" i="6"/>
  <c r="H1027" i="2" l="1"/>
  <c r="K1027" i="2" s="1"/>
  <c r="L1027" i="2" s="1"/>
  <c r="Y1027" i="2" s="1"/>
  <c r="W1027" i="2"/>
  <c r="X1027" i="2" s="1"/>
  <c r="J1027" i="2"/>
  <c r="M1027" i="2" l="1"/>
  <c r="N1027" i="2" s="1"/>
  <c r="O1027" i="2"/>
  <c r="P1027" i="2" l="1"/>
  <c r="R1027" i="2"/>
  <c r="AA1027" i="2" l="1"/>
  <c r="I1027" i="2"/>
  <c r="S1027" i="2" s="1"/>
  <c r="G1028" i="6"/>
  <c r="H1028" i="6" s="1"/>
  <c r="Q1027" i="2"/>
  <c r="Z1027" i="2" s="1"/>
  <c r="I1028" i="6" l="1"/>
  <c r="J1028" i="6"/>
  <c r="U1027" i="2"/>
  <c r="T1027" i="2"/>
  <c r="V1027" i="2" l="1"/>
  <c r="E1028" i="2"/>
  <c r="G1028" i="2" s="1"/>
  <c r="K1028" i="6"/>
  <c r="H1028" i="2" l="1"/>
  <c r="K1028" i="2" s="1"/>
  <c r="L1028" i="2" s="1"/>
  <c r="Y1028" i="2" s="1"/>
  <c r="W1028" i="2"/>
  <c r="X1028" i="2" s="1"/>
  <c r="J1028" i="2"/>
  <c r="M1028" i="2" l="1"/>
  <c r="N1028" i="2" s="1"/>
  <c r="O1028" i="2"/>
  <c r="P1028" i="2" l="1"/>
  <c r="R1028" i="2"/>
  <c r="AA1028" i="2" l="1"/>
  <c r="Q1028" i="2"/>
  <c r="Z1028" i="2" s="1"/>
  <c r="I1028" i="2"/>
  <c r="S1028" i="2" s="1"/>
  <c r="G1029" i="6"/>
  <c r="H1029" i="6" s="1"/>
  <c r="I1029" i="6" l="1"/>
  <c r="J1029" i="6"/>
  <c r="U1028" i="2"/>
  <c r="T1028" i="2"/>
  <c r="V1028" i="2" l="1"/>
  <c r="K1029" i="6"/>
  <c r="E1029" i="2"/>
  <c r="G1029" i="2" s="1"/>
  <c r="W1029" i="2" l="1"/>
  <c r="X1029" i="2" s="1"/>
  <c r="H1029" i="2"/>
  <c r="K1029" i="2" s="1"/>
  <c r="L1029" i="2" s="1"/>
  <c r="Y1029" i="2" s="1"/>
  <c r="J1029" i="2"/>
  <c r="M1029" i="2" l="1"/>
  <c r="N1029" i="2" s="1"/>
  <c r="O1029" i="2" l="1"/>
  <c r="P1029" i="2" l="1"/>
  <c r="R1029" i="2"/>
  <c r="AA1029" i="2" l="1"/>
  <c r="Q1029" i="2"/>
  <c r="Z1029" i="2" s="1"/>
  <c r="I1029" i="2"/>
  <c r="S1029" i="2" s="1"/>
  <c r="G1030" i="6"/>
  <c r="H1030" i="6" s="1"/>
  <c r="J1030" i="6" l="1"/>
  <c r="I1030" i="6"/>
  <c r="U1029" i="2"/>
  <c r="T1029" i="2"/>
  <c r="E1030" i="2" l="1"/>
  <c r="G1030" i="2" s="1"/>
  <c r="V1029" i="2"/>
  <c r="K1030" i="6"/>
  <c r="H1030" i="2" l="1"/>
  <c r="K1030" i="2" s="1"/>
  <c r="L1030" i="2" s="1"/>
  <c r="Y1030" i="2" s="1"/>
  <c r="W1030" i="2"/>
  <c r="X1030" i="2" s="1"/>
  <c r="J1030" i="2"/>
  <c r="M1030" i="2" l="1"/>
  <c r="N1030" i="2" s="1"/>
  <c r="O1030" i="2" l="1"/>
  <c r="P1030" i="2" l="1"/>
  <c r="Q1030" i="2" l="1"/>
  <c r="Z1030" i="2" s="1"/>
  <c r="I1030" i="2"/>
  <c r="S1030" i="2" s="1"/>
  <c r="G1031" i="6"/>
  <c r="H1031" i="6" s="1"/>
  <c r="R1030" i="2"/>
  <c r="AA1030" i="2" l="1"/>
  <c r="T1030" i="2"/>
  <c r="U1030" i="2"/>
  <c r="I1031" i="6"/>
  <c r="J1031" i="6"/>
  <c r="K1031" i="6" l="1"/>
  <c r="V1030" i="2"/>
  <c r="E1031" i="2"/>
  <c r="G1031" i="2" s="1"/>
  <c r="W1031" i="2" l="1"/>
  <c r="X1031" i="2" s="1"/>
  <c r="H1031" i="2"/>
  <c r="K1031" i="2" s="1"/>
  <c r="L1031" i="2" s="1"/>
  <c r="Y1031" i="2" s="1"/>
  <c r="J1031" i="2"/>
  <c r="M1031" i="2" l="1"/>
  <c r="N1031" i="2" s="1"/>
  <c r="O1031" i="2" l="1"/>
  <c r="P1031" i="2" l="1"/>
  <c r="I1031" i="2" l="1"/>
  <c r="S1031" i="2" s="1"/>
  <c r="G1032" i="6"/>
  <c r="H1032" i="6" s="1"/>
  <c r="Q1031" i="2"/>
  <c r="Z1031" i="2" s="1"/>
  <c r="R1031" i="2"/>
  <c r="AA1031" i="2" l="1"/>
  <c r="J1032" i="6"/>
  <c r="I1032" i="6"/>
  <c r="U1031" i="2"/>
  <c r="T1031" i="2"/>
  <c r="V1031" i="2" l="1"/>
  <c r="K1032" i="6"/>
  <c r="E1032" i="2"/>
  <c r="G1032" i="2" s="1"/>
  <c r="H1032" i="2" l="1"/>
  <c r="K1032" i="2" s="1"/>
  <c r="L1032" i="2" s="1"/>
  <c r="Y1032" i="2" s="1"/>
  <c r="W1032" i="2"/>
  <c r="X1032" i="2" s="1"/>
  <c r="J1032" i="2"/>
  <c r="M1032" i="2" l="1"/>
  <c r="N1032" i="2" s="1"/>
  <c r="O1032" i="2" l="1"/>
  <c r="P1032" i="2" l="1"/>
  <c r="R1032" i="2"/>
  <c r="AA1032" i="2" l="1"/>
  <c r="I1032" i="2"/>
  <c r="S1032" i="2" s="1"/>
  <c r="G1033" i="6"/>
  <c r="H1033" i="6" s="1"/>
  <c r="Q1032" i="2"/>
  <c r="Z1032" i="2" s="1"/>
  <c r="J1033" i="6" l="1"/>
  <c r="I1033" i="6"/>
  <c r="U1032" i="2"/>
  <c r="T1032" i="2"/>
  <c r="V1032" i="2" l="1"/>
  <c r="K1033" i="6"/>
  <c r="E1033" i="2"/>
  <c r="G1033" i="2" s="1"/>
  <c r="H1033" i="2" l="1"/>
  <c r="K1033" i="2" s="1"/>
  <c r="L1033" i="2" s="1"/>
  <c r="Y1033" i="2" s="1"/>
  <c r="W1033" i="2"/>
  <c r="X1033" i="2" s="1"/>
  <c r="J1033" i="2"/>
  <c r="M1033" i="2" l="1"/>
  <c r="N1033" i="2" s="1"/>
  <c r="O1033" i="2"/>
  <c r="P1033" i="2" l="1"/>
  <c r="R1033" i="2"/>
  <c r="AA1033" i="2" l="1"/>
  <c r="Q1033" i="2"/>
  <c r="Z1033" i="2" s="1"/>
  <c r="G1034" i="6"/>
  <c r="H1034" i="6" s="1"/>
  <c r="I1033" i="2"/>
  <c r="S1033" i="2" s="1"/>
  <c r="U1033" i="2" l="1"/>
  <c r="T1033" i="2"/>
  <c r="J1034" i="6"/>
  <c r="I1034" i="6"/>
  <c r="K1034" i="6" l="1"/>
  <c r="E1034" i="2"/>
  <c r="G1034" i="2" s="1"/>
  <c r="V1033" i="2"/>
  <c r="H1034" i="2" l="1"/>
  <c r="K1034" i="2" s="1"/>
  <c r="L1034" i="2" s="1"/>
  <c r="Y1034" i="2" s="1"/>
  <c r="W1034" i="2"/>
  <c r="X1034" i="2" s="1"/>
  <c r="J1034" i="2"/>
  <c r="M1034" i="2" l="1"/>
  <c r="N1034" i="2" s="1"/>
  <c r="O1034" i="2"/>
  <c r="P1034" i="2" l="1"/>
  <c r="R1034" i="2"/>
  <c r="AA1034" i="2" l="1"/>
  <c r="I1034" i="2"/>
  <c r="S1034" i="2" s="1"/>
  <c r="G1035" i="6"/>
  <c r="H1035" i="6" s="1"/>
  <c r="Q1034" i="2"/>
  <c r="Z1034" i="2" s="1"/>
  <c r="J1035" i="6" l="1"/>
  <c r="I1035" i="6"/>
  <c r="U1034" i="2"/>
  <c r="T1034" i="2"/>
  <c r="V1034" i="2" l="1"/>
  <c r="E1035" i="2"/>
  <c r="G1035" i="2" s="1"/>
  <c r="K1035" i="6"/>
  <c r="H1035" i="2" l="1"/>
  <c r="K1035" i="2" s="1"/>
  <c r="L1035" i="2" s="1"/>
  <c r="Y1035" i="2" s="1"/>
  <c r="W1035" i="2"/>
  <c r="X1035" i="2" s="1"/>
  <c r="J1035" i="2"/>
  <c r="M1035" i="2" l="1"/>
  <c r="N1035" i="2" s="1"/>
  <c r="O1035" i="2"/>
  <c r="P1035" i="2" l="1"/>
  <c r="G1036" i="6" l="1"/>
  <c r="H1036" i="6" s="1"/>
  <c r="I1035" i="2"/>
  <c r="S1035" i="2" s="1"/>
  <c r="Q1035" i="2"/>
  <c r="Z1035" i="2" s="1"/>
  <c r="R1035" i="2"/>
  <c r="T1035" i="2" l="1"/>
  <c r="U1035" i="2"/>
  <c r="AA1035" i="2"/>
  <c r="I1036" i="6"/>
  <c r="J1036" i="6"/>
  <c r="E1036" i="2" l="1"/>
  <c r="G1036" i="2" s="1"/>
  <c r="K1036" i="6"/>
  <c r="V1035" i="2"/>
  <c r="W1036" i="2" l="1"/>
  <c r="X1036" i="2" s="1"/>
  <c r="H1036" i="2"/>
  <c r="K1036" i="2" s="1"/>
  <c r="L1036" i="2" s="1"/>
  <c r="Y1036" i="2" s="1"/>
  <c r="J1036" i="2"/>
  <c r="M1036" i="2" l="1"/>
  <c r="N1036" i="2" s="1"/>
  <c r="O1036" i="2" l="1"/>
  <c r="P1036" i="2" l="1"/>
  <c r="R1036" i="2"/>
  <c r="AA1036" i="2" l="1"/>
  <c r="I1036" i="2"/>
  <c r="S1036" i="2" s="1"/>
  <c r="G1037" i="6"/>
  <c r="H1037" i="6" s="1"/>
  <c r="Q1036" i="2"/>
  <c r="Z1036" i="2" s="1"/>
  <c r="I1037" i="6" l="1"/>
  <c r="J1037" i="6"/>
  <c r="T1036" i="2"/>
  <c r="U1036" i="2"/>
  <c r="E1037" i="2" l="1"/>
  <c r="G1037" i="2" s="1"/>
  <c r="V1036" i="2"/>
  <c r="K1037" i="6"/>
  <c r="H1037" i="2" l="1"/>
  <c r="K1037" i="2" s="1"/>
  <c r="L1037" i="2" s="1"/>
  <c r="Y1037" i="2" s="1"/>
  <c r="W1037" i="2"/>
  <c r="X1037" i="2" s="1"/>
  <c r="J1037" i="2"/>
  <c r="M1037" i="2" l="1"/>
  <c r="N1037" i="2" s="1"/>
  <c r="O1037" i="2" l="1"/>
  <c r="P1037" i="2" l="1"/>
  <c r="R1037" i="2" s="1"/>
  <c r="AA1037" i="2" l="1"/>
  <c r="Q1037" i="2"/>
  <c r="Z1037" i="2" s="1"/>
  <c r="I1037" i="2"/>
  <c r="S1037" i="2" s="1"/>
  <c r="G1038" i="6"/>
  <c r="H1038" i="6" s="1"/>
  <c r="I1038" i="6" l="1"/>
  <c r="J1038" i="6"/>
  <c r="T1037" i="2"/>
  <c r="U1037" i="2"/>
  <c r="E1038" i="2" l="1"/>
  <c r="G1038" i="2" s="1"/>
  <c r="K1038" i="6"/>
  <c r="V1037" i="2"/>
  <c r="H1038" i="2" l="1"/>
  <c r="K1038" i="2" s="1"/>
  <c r="L1038" i="2" s="1"/>
  <c r="Y1038" i="2" s="1"/>
  <c r="W1038" i="2"/>
  <c r="X1038" i="2" s="1"/>
  <c r="J1038" i="2"/>
  <c r="M1038" i="2" l="1"/>
  <c r="N1038" i="2" s="1"/>
  <c r="O1038" i="2"/>
  <c r="P1038" i="2" l="1"/>
  <c r="G1039" i="6" l="1"/>
  <c r="H1039" i="6" s="1"/>
  <c r="Q1038" i="2"/>
  <c r="Z1038" i="2" s="1"/>
  <c r="I1038" i="2"/>
  <c r="S1038" i="2" s="1"/>
  <c r="R1038" i="2"/>
  <c r="AA1038" i="2" l="1"/>
  <c r="T1038" i="2"/>
  <c r="U1038" i="2"/>
  <c r="I1039" i="6"/>
  <c r="J1039" i="6"/>
  <c r="V1038" i="2" l="1"/>
  <c r="K1039" i="6"/>
  <c r="E1039" i="2"/>
  <c r="G1039" i="2" s="1"/>
  <c r="W1039" i="2" l="1"/>
  <c r="X1039" i="2" s="1"/>
  <c r="H1039" i="2"/>
  <c r="K1039" i="2" s="1"/>
  <c r="L1039" i="2" s="1"/>
  <c r="Y1039" i="2" s="1"/>
  <c r="J1039" i="2"/>
  <c r="M1039" i="2" l="1"/>
  <c r="N1039" i="2" s="1"/>
  <c r="O1039" i="2" l="1"/>
  <c r="P1039" i="2" l="1"/>
  <c r="R1039" i="2"/>
  <c r="AA1039" i="2" l="1"/>
  <c r="G1040" i="6"/>
  <c r="H1040" i="6" s="1"/>
  <c r="I1039" i="2"/>
  <c r="S1039" i="2" s="1"/>
  <c r="Q1039" i="2"/>
  <c r="Z1039" i="2" s="1"/>
  <c r="U1039" i="2" l="1"/>
  <c r="T1039" i="2"/>
  <c r="I1040" i="6"/>
  <c r="J1040" i="6"/>
  <c r="K1040" i="6" l="1"/>
  <c r="E1040" i="2"/>
  <c r="G1040" i="2" s="1"/>
  <c r="V1039" i="2"/>
  <c r="W1040" i="2" l="1"/>
  <c r="X1040" i="2" s="1"/>
  <c r="H1040" i="2"/>
  <c r="K1040" i="2" s="1"/>
  <c r="L1040" i="2" s="1"/>
  <c r="Y1040" i="2" s="1"/>
  <c r="J1040" i="2"/>
  <c r="M1040" i="2" l="1"/>
  <c r="N1040" i="2" s="1"/>
  <c r="O1040" i="2" l="1"/>
  <c r="P1040" i="2" l="1"/>
  <c r="I1040" i="2" l="1"/>
  <c r="S1040" i="2" s="1"/>
  <c r="G1041" i="6"/>
  <c r="H1041" i="6" s="1"/>
  <c r="Q1040" i="2"/>
  <c r="Z1040" i="2" s="1"/>
  <c r="R1040" i="2"/>
  <c r="J1041" i="6" l="1"/>
  <c r="I1041" i="6"/>
  <c r="AA1040" i="2"/>
  <c r="T1040" i="2"/>
  <c r="U1040" i="2"/>
  <c r="V1040" i="2" l="1"/>
  <c r="E1041" i="2"/>
  <c r="G1041" i="2" s="1"/>
  <c r="K1041" i="6"/>
  <c r="H1041" i="2" l="1"/>
  <c r="K1041" i="2" s="1"/>
  <c r="L1041" i="2" s="1"/>
  <c r="Y1041" i="2" s="1"/>
  <c r="W1041" i="2"/>
  <c r="X1041" i="2" s="1"/>
  <c r="J1041" i="2"/>
  <c r="M1041" i="2" l="1"/>
  <c r="N1041" i="2" s="1"/>
  <c r="O1041" i="2" l="1"/>
  <c r="P1041" i="2" l="1"/>
  <c r="R1041" i="2" s="1"/>
  <c r="AA1041" i="2" l="1"/>
  <c r="I1041" i="2"/>
  <c r="S1041" i="2" s="1"/>
  <c r="G1042" i="6"/>
  <c r="H1042" i="6" s="1"/>
  <c r="Q1041" i="2"/>
  <c r="Z1041" i="2" s="1"/>
  <c r="I1042" i="6" l="1"/>
  <c r="J1042" i="6"/>
  <c r="T1041" i="2"/>
  <c r="U1041" i="2"/>
  <c r="V1041" i="2" l="1"/>
  <c r="K1042" i="6"/>
  <c r="E1042" i="2"/>
  <c r="G1042" i="2" s="1"/>
  <c r="H1042" i="2" l="1"/>
  <c r="K1042" i="2" s="1"/>
  <c r="L1042" i="2" s="1"/>
  <c r="Y1042" i="2" s="1"/>
  <c r="W1042" i="2"/>
  <c r="X1042" i="2" s="1"/>
  <c r="J1042" i="2"/>
  <c r="M1042" i="2" l="1"/>
  <c r="N1042" i="2" s="1"/>
  <c r="O1042" i="2"/>
  <c r="P1042" i="2" l="1"/>
  <c r="R1042" i="2"/>
  <c r="AA1042" i="2" l="1"/>
  <c r="I1042" i="2"/>
  <c r="S1042" i="2" s="1"/>
  <c r="G1043" i="6"/>
  <c r="H1043" i="6" s="1"/>
  <c r="Q1042" i="2"/>
  <c r="Z1042" i="2" s="1"/>
  <c r="J1043" i="6" l="1"/>
  <c r="I1043" i="6"/>
  <c r="U1042" i="2"/>
  <c r="T1042" i="2"/>
  <c r="E1043" i="2" l="1"/>
  <c r="G1043" i="2" s="1"/>
  <c r="V1042" i="2"/>
  <c r="K1043" i="6"/>
  <c r="H1043" i="2" l="1"/>
  <c r="K1043" i="2" s="1"/>
  <c r="L1043" i="2" s="1"/>
  <c r="Y1043" i="2" s="1"/>
  <c r="W1043" i="2"/>
  <c r="X1043" i="2" s="1"/>
  <c r="J1043" i="2"/>
  <c r="M1043" i="2" l="1"/>
  <c r="N1043" i="2" s="1"/>
  <c r="O1043" i="2"/>
  <c r="P1043" i="2" l="1"/>
  <c r="R1043" i="2"/>
  <c r="AA1043" i="2" l="1"/>
  <c r="Q1043" i="2"/>
  <c r="Z1043" i="2" s="1"/>
  <c r="I1043" i="2"/>
  <c r="S1043" i="2" s="1"/>
  <c r="G1044" i="6"/>
  <c r="H1044" i="6" s="1"/>
  <c r="T1043" i="2" l="1"/>
  <c r="U1043" i="2"/>
  <c r="I1044" i="6"/>
  <c r="J1044" i="6"/>
  <c r="V1043" i="2" l="1"/>
  <c r="K1044" i="6"/>
  <c r="E1044" i="2"/>
  <c r="G1044" i="2" s="1"/>
  <c r="H1044" i="2" l="1"/>
  <c r="K1044" i="2" s="1"/>
  <c r="L1044" i="2" s="1"/>
  <c r="Y1044" i="2" s="1"/>
  <c r="W1044" i="2"/>
  <c r="X1044" i="2" s="1"/>
  <c r="J1044" i="2"/>
  <c r="M1044" i="2" l="1"/>
  <c r="N1044" i="2" s="1"/>
  <c r="O1044" i="2" l="1"/>
  <c r="P1044" i="2" l="1"/>
  <c r="R1044" i="2"/>
  <c r="AA1044" i="2" l="1"/>
  <c r="G1045" i="6"/>
  <c r="H1045" i="6" s="1"/>
  <c r="I1044" i="2"/>
  <c r="S1044" i="2" s="1"/>
  <c r="Q1044" i="2"/>
  <c r="Z1044" i="2" s="1"/>
  <c r="U1044" i="2" l="1"/>
  <c r="T1044" i="2"/>
  <c r="I1045" i="6"/>
  <c r="J1045" i="6"/>
  <c r="V1044" i="2" l="1"/>
  <c r="K1045" i="6"/>
  <c r="E1045" i="2"/>
  <c r="G1045" i="2" s="1"/>
  <c r="W1045" i="2" l="1"/>
  <c r="X1045" i="2" s="1"/>
  <c r="H1045" i="2"/>
  <c r="K1045" i="2" s="1"/>
  <c r="L1045" i="2" s="1"/>
  <c r="Y1045" i="2" s="1"/>
  <c r="J1045" i="2"/>
  <c r="M1045" i="2" l="1"/>
  <c r="N1045" i="2" s="1"/>
  <c r="O1045" i="2" l="1"/>
  <c r="P1045" i="2" l="1"/>
  <c r="G1046" i="6" l="1"/>
  <c r="H1046" i="6" s="1"/>
  <c r="I1045" i="2"/>
  <c r="S1045" i="2" s="1"/>
  <c r="Q1045" i="2"/>
  <c r="Z1045" i="2" s="1"/>
  <c r="R1045" i="2"/>
  <c r="T1045" i="2" l="1"/>
  <c r="U1045" i="2"/>
  <c r="AA1045" i="2"/>
  <c r="I1046" i="6"/>
  <c r="J1046" i="6"/>
  <c r="K1046" i="6" l="1"/>
  <c r="E1046" i="2"/>
  <c r="G1046" i="2" s="1"/>
  <c r="V1045" i="2"/>
  <c r="H1046" i="2" l="1"/>
  <c r="K1046" i="2" s="1"/>
  <c r="L1046" i="2" s="1"/>
  <c r="Y1046" i="2" s="1"/>
  <c r="W1046" i="2"/>
  <c r="X1046" i="2" s="1"/>
  <c r="J1046" i="2"/>
  <c r="M1046" i="2" l="1"/>
  <c r="N1046" i="2" s="1"/>
  <c r="O1046" i="2" l="1"/>
  <c r="P1046" i="2" l="1"/>
  <c r="G1047" i="6" l="1"/>
  <c r="H1047" i="6" s="1"/>
  <c r="Q1046" i="2"/>
  <c r="Z1046" i="2" s="1"/>
  <c r="I1046" i="2"/>
  <c r="S1046" i="2" s="1"/>
  <c r="R1046" i="2"/>
  <c r="AA1046" i="2" l="1"/>
  <c r="T1046" i="2"/>
  <c r="U1046" i="2"/>
  <c r="J1047" i="6"/>
  <c r="I1047" i="6"/>
  <c r="K1047" i="6" l="1"/>
  <c r="V1046" i="2"/>
  <c r="E1047" i="2"/>
  <c r="G1047" i="2" s="1"/>
  <c r="H1047" i="2" l="1"/>
  <c r="K1047" i="2" s="1"/>
  <c r="L1047" i="2" s="1"/>
  <c r="Y1047" i="2" s="1"/>
  <c r="W1047" i="2"/>
  <c r="X1047" i="2" s="1"/>
  <c r="J1047" i="2"/>
  <c r="M1047" i="2" l="1"/>
  <c r="N1047" i="2" s="1"/>
  <c r="O1047" i="2"/>
  <c r="P1047" i="2" l="1"/>
  <c r="I1047" i="2" l="1"/>
  <c r="S1047" i="2" s="1"/>
  <c r="G1048" i="6"/>
  <c r="H1048" i="6" s="1"/>
  <c r="Q1047" i="2"/>
  <c r="Z1047" i="2" s="1"/>
  <c r="R1047" i="2"/>
  <c r="I1048" i="6" l="1"/>
  <c r="J1048" i="6"/>
  <c r="AA1047" i="2"/>
  <c r="U1047" i="2"/>
  <c r="T1047" i="2"/>
  <c r="E1048" i="2" l="1"/>
  <c r="G1048" i="2" s="1"/>
  <c r="K1048" i="6"/>
  <c r="V1047" i="2"/>
  <c r="H1048" i="2" l="1"/>
  <c r="K1048" i="2" s="1"/>
  <c r="L1048" i="2" s="1"/>
  <c r="Y1048" i="2" s="1"/>
  <c r="W1048" i="2"/>
  <c r="X1048" i="2" s="1"/>
  <c r="J1048" i="2"/>
  <c r="M1048" i="2" l="1"/>
  <c r="N1048" i="2" s="1"/>
  <c r="O1048" i="2"/>
  <c r="P1048" i="2" l="1"/>
  <c r="R1048" i="2"/>
  <c r="AA1048" i="2" l="1"/>
  <c r="I1048" i="2"/>
  <c r="S1048" i="2" s="1"/>
  <c r="G1049" i="6"/>
  <c r="H1049" i="6" s="1"/>
  <c r="Q1048" i="2"/>
  <c r="Z1048" i="2" s="1"/>
  <c r="T1048" i="2" l="1"/>
  <c r="U1048" i="2"/>
  <c r="J1049" i="6"/>
  <c r="I1049" i="6"/>
  <c r="V1048" i="2" l="1"/>
  <c r="E1049" i="2"/>
  <c r="G1049" i="2" s="1"/>
  <c r="K1049" i="6"/>
  <c r="W1049" i="2" l="1"/>
  <c r="X1049" i="2" s="1"/>
  <c r="H1049" i="2"/>
  <c r="K1049" i="2" s="1"/>
  <c r="L1049" i="2" s="1"/>
  <c r="Y1049" i="2" s="1"/>
  <c r="J1049" i="2"/>
  <c r="M1049" i="2" l="1"/>
  <c r="N1049" i="2" s="1"/>
  <c r="O1049" i="2" l="1"/>
  <c r="P1049" i="2" l="1"/>
  <c r="R1049" i="2" s="1"/>
  <c r="AA1049" i="2" l="1"/>
  <c r="Q1049" i="2"/>
  <c r="Z1049" i="2" s="1"/>
  <c r="I1049" i="2"/>
  <c r="S1049" i="2" s="1"/>
  <c r="G1050" i="6"/>
  <c r="H1050" i="6" s="1"/>
  <c r="I1050" i="6" l="1"/>
  <c r="J1050" i="6"/>
  <c r="U1049" i="2"/>
  <c r="T1049" i="2"/>
  <c r="V1049" i="2" l="1"/>
  <c r="K1050" i="6"/>
  <c r="E1050" i="2"/>
  <c r="G1050" i="2" s="1"/>
  <c r="W1050" i="2" l="1"/>
  <c r="X1050" i="2" s="1"/>
  <c r="H1050" i="2"/>
  <c r="K1050" i="2" s="1"/>
  <c r="L1050" i="2" s="1"/>
  <c r="Y1050" i="2" s="1"/>
  <c r="J1050" i="2"/>
  <c r="M1050" i="2" l="1"/>
  <c r="N1050" i="2" s="1"/>
  <c r="O1050" i="2"/>
  <c r="P1050" i="2" l="1"/>
  <c r="R1050" i="2"/>
  <c r="AA1050" i="2" l="1"/>
  <c r="I1050" i="2"/>
  <c r="S1050" i="2" s="1"/>
  <c r="G1051" i="6"/>
  <c r="H1051" i="6" s="1"/>
  <c r="Q1050" i="2"/>
  <c r="Z1050" i="2" s="1"/>
  <c r="J1051" i="6" l="1"/>
  <c r="I1051" i="6"/>
  <c r="T1050" i="2"/>
  <c r="U1050" i="2"/>
  <c r="V1050" i="2" l="1"/>
  <c r="E1051" i="2"/>
  <c r="G1051" i="2" s="1"/>
  <c r="K1051" i="6"/>
  <c r="H1051" i="2" l="1"/>
  <c r="K1051" i="2" s="1"/>
  <c r="L1051" i="2" s="1"/>
  <c r="Y1051" i="2" s="1"/>
  <c r="W1051" i="2"/>
  <c r="X1051" i="2" s="1"/>
  <c r="J1051" i="2"/>
  <c r="M1051" i="2" l="1"/>
  <c r="N1051" i="2" s="1"/>
  <c r="O1051" i="2"/>
  <c r="P1051" i="2" l="1"/>
  <c r="G1052" i="6" l="1"/>
  <c r="H1052" i="6" s="1"/>
  <c r="I1051" i="2"/>
  <c r="S1051" i="2" s="1"/>
  <c r="Q1051" i="2"/>
  <c r="Z1051" i="2" s="1"/>
  <c r="R1051" i="2"/>
  <c r="U1051" i="2" l="1"/>
  <c r="T1051" i="2"/>
  <c r="AA1051" i="2"/>
  <c r="I1052" i="6"/>
  <c r="J1052" i="6"/>
  <c r="K1052" i="6" l="1"/>
  <c r="V1051" i="2"/>
  <c r="E1052" i="2"/>
  <c r="G1052" i="2" s="1"/>
  <c r="W1052" i="2" l="1"/>
  <c r="X1052" i="2" s="1"/>
  <c r="H1052" i="2"/>
  <c r="K1052" i="2" s="1"/>
  <c r="L1052" i="2" s="1"/>
  <c r="Y1052" i="2" s="1"/>
  <c r="J1052" i="2"/>
  <c r="M1052" i="2" l="1"/>
  <c r="N1052" i="2" s="1"/>
  <c r="O1052" i="2" l="1"/>
  <c r="P1052" i="2" l="1"/>
  <c r="I1052" i="2" l="1"/>
  <c r="S1052" i="2" s="1"/>
  <c r="G1053" i="6"/>
  <c r="H1053" i="6" s="1"/>
  <c r="Q1052" i="2"/>
  <c r="Z1052" i="2" s="1"/>
  <c r="R1052" i="2"/>
  <c r="AA1052" i="2" l="1"/>
  <c r="J1053" i="6"/>
  <c r="I1053" i="6"/>
  <c r="U1052" i="2"/>
  <c r="T1052" i="2"/>
  <c r="E1053" i="2" l="1"/>
  <c r="G1053" i="2" s="1"/>
  <c r="V1052" i="2"/>
  <c r="K1053" i="6"/>
  <c r="W1053" i="2" l="1"/>
  <c r="X1053" i="2" s="1"/>
  <c r="H1053" i="2"/>
  <c r="K1053" i="2" s="1"/>
  <c r="L1053" i="2" s="1"/>
  <c r="Y1053" i="2" s="1"/>
  <c r="J1053" i="2"/>
  <c r="M1053" i="2" l="1"/>
  <c r="N1053" i="2" s="1"/>
  <c r="O1053" i="2" l="1"/>
  <c r="P1053" i="2" l="1"/>
  <c r="R1053" i="2"/>
  <c r="AA1053" i="2" l="1"/>
  <c r="I1053" i="2"/>
  <c r="S1053" i="2" s="1"/>
  <c r="G1054" i="6"/>
  <c r="H1054" i="6" s="1"/>
  <c r="Q1053" i="2"/>
  <c r="Z1053" i="2" s="1"/>
  <c r="I1054" i="6" l="1"/>
  <c r="J1054" i="6"/>
  <c r="T1053" i="2"/>
  <c r="U1053" i="2"/>
  <c r="V1053" i="2" l="1"/>
  <c r="K1054" i="6"/>
  <c r="E1054" i="2"/>
  <c r="G1054" i="2" s="1"/>
  <c r="H1054" i="2" l="1"/>
  <c r="K1054" i="2" s="1"/>
  <c r="L1054" i="2" s="1"/>
  <c r="Y1054" i="2" s="1"/>
  <c r="W1054" i="2"/>
  <c r="X1054" i="2" s="1"/>
  <c r="J1054" i="2"/>
  <c r="M1054" i="2" l="1"/>
  <c r="N1054" i="2" s="1"/>
  <c r="O1054" i="2"/>
  <c r="P1054" i="2" l="1"/>
  <c r="I1054" i="2" l="1"/>
  <c r="S1054" i="2" s="1"/>
  <c r="Q1054" i="2"/>
  <c r="Z1054" i="2" s="1"/>
  <c r="G1055" i="6"/>
  <c r="H1055" i="6" s="1"/>
  <c r="R1054" i="2"/>
  <c r="AA1054" i="2" l="1"/>
  <c r="J1055" i="6"/>
  <c r="I1055" i="6"/>
  <c r="U1054" i="2"/>
  <c r="T1054" i="2"/>
  <c r="E1055" i="2" l="1"/>
  <c r="G1055" i="2" s="1"/>
  <c r="V1054" i="2"/>
  <c r="K1055" i="6"/>
  <c r="H1055" i="2" l="1"/>
  <c r="K1055" i="2" s="1"/>
  <c r="L1055" i="2" s="1"/>
  <c r="Y1055" i="2" s="1"/>
  <c r="W1055" i="2"/>
  <c r="X1055" i="2" s="1"/>
  <c r="J1055" i="2"/>
  <c r="M1055" i="2" l="1"/>
  <c r="N1055" i="2" s="1"/>
  <c r="O1055" i="2" l="1"/>
  <c r="P1055" i="2" l="1"/>
  <c r="R1055" i="2" s="1"/>
  <c r="AA1055" i="2" l="1"/>
  <c r="G1056" i="6"/>
  <c r="H1056" i="6" s="1"/>
  <c r="I1055" i="2"/>
  <c r="S1055" i="2" s="1"/>
  <c r="Q1055" i="2"/>
  <c r="Z1055" i="2" s="1"/>
  <c r="T1055" i="2" l="1"/>
  <c r="U1055" i="2"/>
  <c r="J1056" i="6"/>
  <c r="I1056" i="6"/>
  <c r="V1055" i="2" l="1"/>
  <c r="E1056" i="2"/>
  <c r="G1056" i="2" s="1"/>
  <c r="K1056" i="6"/>
  <c r="W1056" i="2" l="1"/>
  <c r="X1056" i="2" s="1"/>
  <c r="H1056" i="2"/>
  <c r="K1056" i="2" s="1"/>
  <c r="L1056" i="2" s="1"/>
  <c r="Y1056" i="2" s="1"/>
  <c r="J1056" i="2"/>
  <c r="M1056" i="2" l="1"/>
  <c r="N1056" i="2" s="1"/>
  <c r="O1056" i="2" l="1"/>
  <c r="P1056" i="2" l="1"/>
  <c r="I1056" i="2" l="1"/>
  <c r="S1056" i="2" s="1"/>
  <c r="G1057" i="6"/>
  <c r="H1057" i="6" s="1"/>
  <c r="Q1056" i="2"/>
  <c r="Z1056" i="2" s="1"/>
  <c r="R1056" i="2"/>
  <c r="I1057" i="6" l="1"/>
  <c r="J1057" i="6"/>
  <c r="AA1056" i="2"/>
  <c r="U1056" i="2"/>
  <c r="T1056" i="2"/>
  <c r="V1056" i="2" l="1"/>
  <c r="K1057" i="6"/>
  <c r="E1057" i="2"/>
  <c r="G1057" i="2" s="1"/>
  <c r="H1057" i="2" l="1"/>
  <c r="K1057" i="2" s="1"/>
  <c r="L1057" i="2" s="1"/>
  <c r="Y1057" i="2" s="1"/>
  <c r="W1057" i="2"/>
  <c r="X1057" i="2" s="1"/>
  <c r="J1057" i="2"/>
  <c r="M1057" i="2" l="1"/>
  <c r="N1057" i="2" s="1"/>
  <c r="O1057" i="2" l="1"/>
  <c r="P1057" i="2" l="1"/>
  <c r="R1057" i="2"/>
  <c r="AA1057" i="2" l="1"/>
  <c r="G1058" i="6"/>
  <c r="H1058" i="6" s="1"/>
  <c r="I1057" i="2"/>
  <c r="S1057" i="2" s="1"/>
  <c r="Q1057" i="2"/>
  <c r="Z1057" i="2" s="1"/>
  <c r="U1057" i="2" l="1"/>
  <c r="T1057" i="2"/>
  <c r="J1058" i="6"/>
  <c r="I1058" i="6"/>
  <c r="E1058" i="2" l="1"/>
  <c r="G1058" i="2" s="1"/>
  <c r="V1057" i="2"/>
  <c r="K1058" i="6"/>
  <c r="H1058" i="2" l="1"/>
  <c r="K1058" i="2" s="1"/>
  <c r="L1058" i="2" s="1"/>
  <c r="Y1058" i="2" s="1"/>
  <c r="W1058" i="2"/>
  <c r="X1058" i="2" s="1"/>
  <c r="J1058" i="2"/>
  <c r="M1058" i="2" l="1"/>
  <c r="N1058" i="2" s="1"/>
  <c r="O1058" i="2"/>
  <c r="P1058" i="2" l="1"/>
  <c r="R1058" i="2"/>
  <c r="AA1058" i="2" l="1"/>
  <c r="I1058" i="2"/>
  <c r="S1058" i="2" s="1"/>
  <c r="Q1058" i="2"/>
  <c r="Z1058" i="2" s="1"/>
  <c r="G1059" i="6"/>
  <c r="H1059" i="6" s="1"/>
  <c r="I1059" i="6" l="1"/>
  <c r="J1059" i="6"/>
  <c r="T1058" i="2"/>
  <c r="U1058" i="2"/>
  <c r="V1058" i="2" l="1"/>
  <c r="K1059" i="6"/>
  <c r="E1059" i="2"/>
  <c r="G1059" i="2" s="1"/>
  <c r="H1059" i="2" l="1"/>
  <c r="K1059" i="2" s="1"/>
  <c r="L1059" i="2" s="1"/>
  <c r="Y1059" i="2" s="1"/>
  <c r="W1059" i="2"/>
  <c r="X1059" i="2" s="1"/>
  <c r="J1059" i="2"/>
  <c r="M1059" i="2" l="1"/>
  <c r="N1059" i="2" s="1"/>
  <c r="O1059" i="2"/>
  <c r="P1059" i="2" l="1"/>
  <c r="R1059" i="2"/>
  <c r="AA1059" i="2" l="1"/>
  <c r="I1059" i="2"/>
  <c r="S1059" i="2" s="1"/>
  <c r="G1060" i="6"/>
  <c r="H1060" i="6" s="1"/>
  <c r="Q1059" i="2"/>
  <c r="Z1059" i="2" s="1"/>
  <c r="J1060" i="6" l="1"/>
  <c r="I1060" i="6"/>
  <c r="U1059" i="2"/>
  <c r="T1059" i="2"/>
  <c r="V1059" i="2" l="1"/>
  <c r="E1060" i="2"/>
  <c r="G1060" i="2" s="1"/>
  <c r="K1060" i="6"/>
  <c r="W1060" i="2" l="1"/>
  <c r="X1060" i="2" s="1"/>
  <c r="H1060" i="2"/>
  <c r="K1060" i="2" s="1"/>
  <c r="L1060" i="2" s="1"/>
  <c r="Y1060" i="2" s="1"/>
  <c r="J1060" i="2"/>
  <c r="M1060" i="2" l="1"/>
  <c r="N1060" i="2" s="1"/>
  <c r="O1060" i="2" l="1"/>
  <c r="P1060" i="2" l="1"/>
  <c r="G1061" i="6" l="1"/>
  <c r="H1061" i="6" s="1"/>
  <c r="I1060" i="2"/>
  <c r="S1060" i="2" s="1"/>
  <c r="Q1060" i="2"/>
  <c r="Z1060" i="2" s="1"/>
  <c r="R1060" i="2"/>
  <c r="U1060" i="2" l="1"/>
  <c r="T1060" i="2"/>
  <c r="AA1060" i="2"/>
  <c r="I1061" i="6"/>
  <c r="J1061" i="6"/>
  <c r="K1061" i="6" l="1"/>
  <c r="V1060" i="2"/>
  <c r="E1061" i="2"/>
  <c r="G1061" i="2" s="1"/>
  <c r="W1061" i="2" l="1"/>
  <c r="X1061" i="2" s="1"/>
  <c r="H1061" i="2"/>
  <c r="K1061" i="2" s="1"/>
  <c r="L1061" i="2" s="1"/>
  <c r="Y1061" i="2" s="1"/>
  <c r="J1061" i="2"/>
  <c r="M1061" i="2" l="1"/>
  <c r="N1061" i="2" s="1"/>
  <c r="O1061" i="2"/>
  <c r="P1061" i="2" l="1"/>
  <c r="R1061" i="2"/>
  <c r="AA1061" i="2" l="1"/>
  <c r="Q1061" i="2"/>
  <c r="Z1061" i="2" s="1"/>
  <c r="I1061" i="2"/>
  <c r="S1061" i="2" s="1"/>
  <c r="G1062" i="6"/>
  <c r="H1062" i="6" s="1"/>
  <c r="J1062" i="6" l="1"/>
  <c r="I1062" i="6"/>
  <c r="T1061" i="2"/>
  <c r="U1061" i="2"/>
  <c r="E1062" i="2" l="1"/>
  <c r="G1062" i="2" s="1"/>
  <c r="V1061" i="2"/>
  <c r="K1062" i="6"/>
  <c r="H1062" i="2" l="1"/>
  <c r="K1062" i="2" s="1"/>
  <c r="L1062" i="2" s="1"/>
  <c r="Y1062" i="2" s="1"/>
  <c r="W1062" i="2"/>
  <c r="X1062" i="2" s="1"/>
  <c r="J1062" i="2"/>
  <c r="M1062" i="2" l="1"/>
  <c r="N1062" i="2" s="1"/>
  <c r="O1062" i="2" l="1"/>
  <c r="P1062" i="2" l="1"/>
  <c r="R1062" i="2"/>
  <c r="AA1062" i="2" l="1"/>
  <c r="Q1062" i="2"/>
  <c r="Z1062" i="2" s="1"/>
  <c r="I1062" i="2"/>
  <c r="S1062" i="2" s="1"/>
  <c r="G1063" i="6"/>
  <c r="H1063" i="6" s="1"/>
  <c r="T1062" i="2" l="1"/>
  <c r="U1062" i="2"/>
  <c r="I1063" i="6"/>
  <c r="J1063" i="6"/>
  <c r="K1063" i="6" l="1"/>
  <c r="V1062" i="2"/>
  <c r="E1063" i="2"/>
  <c r="G1063" i="2" s="1"/>
  <c r="H1063" i="2" l="1"/>
  <c r="K1063" i="2" s="1"/>
  <c r="L1063" i="2" s="1"/>
  <c r="Y1063" i="2" s="1"/>
  <c r="W1063" i="2"/>
  <c r="X1063" i="2" s="1"/>
  <c r="J1063" i="2"/>
  <c r="M1063" i="2" l="1"/>
  <c r="N1063" i="2" s="1"/>
  <c r="O1063" i="2"/>
  <c r="P1063" i="2" l="1"/>
  <c r="I1063" i="2" l="1"/>
  <c r="S1063" i="2" s="1"/>
  <c r="G1064" i="6"/>
  <c r="H1064" i="6" s="1"/>
  <c r="Q1063" i="2"/>
  <c r="Z1063" i="2" s="1"/>
  <c r="R1063" i="2"/>
  <c r="J1064" i="6" l="1"/>
  <c r="I1064" i="6"/>
  <c r="AA1063" i="2"/>
  <c r="T1063" i="2"/>
  <c r="U1063" i="2"/>
  <c r="V1063" i="2" l="1"/>
  <c r="E1064" i="2"/>
  <c r="G1064" i="2" s="1"/>
  <c r="K1064" i="6"/>
  <c r="W1064" i="2" l="1"/>
  <c r="X1064" i="2" s="1"/>
  <c r="H1064" i="2"/>
  <c r="K1064" i="2" s="1"/>
  <c r="L1064" i="2" s="1"/>
  <c r="Y1064" i="2" s="1"/>
  <c r="J1064" i="2"/>
  <c r="M1064" i="2" l="1"/>
  <c r="N1064" i="2" s="1"/>
  <c r="O1064" i="2"/>
  <c r="P1064" i="2" l="1"/>
  <c r="R1064" i="2"/>
  <c r="AA1064" i="2" l="1"/>
  <c r="I1064" i="2"/>
  <c r="S1064" i="2" s="1"/>
  <c r="G1065" i="6"/>
  <c r="H1065" i="6" s="1"/>
  <c r="Q1064" i="2"/>
  <c r="Z1064" i="2" s="1"/>
  <c r="I1065" i="6" l="1"/>
  <c r="J1065" i="6"/>
  <c r="U1064" i="2"/>
  <c r="T1064" i="2"/>
  <c r="E1065" i="2" l="1"/>
  <c r="G1065" i="2" s="1"/>
  <c r="K1065" i="6"/>
  <c r="V1064" i="2"/>
  <c r="H1065" i="2" l="1"/>
  <c r="K1065" i="2" s="1"/>
  <c r="L1065" i="2" s="1"/>
  <c r="Y1065" i="2" s="1"/>
  <c r="W1065" i="2"/>
  <c r="X1065" i="2" s="1"/>
  <c r="J1065" i="2"/>
  <c r="M1065" i="2" l="1"/>
  <c r="N1065" i="2" s="1"/>
  <c r="O1065" i="2"/>
  <c r="P1065" i="2" l="1"/>
  <c r="Q1065" i="2" l="1"/>
  <c r="Z1065" i="2" s="1"/>
  <c r="I1065" i="2"/>
  <c r="S1065" i="2" s="1"/>
  <c r="G1066" i="6"/>
  <c r="H1066" i="6" s="1"/>
  <c r="R1065" i="2"/>
  <c r="AA1065" i="2" l="1"/>
  <c r="U1065" i="2"/>
  <c r="T1065" i="2"/>
  <c r="J1066" i="6"/>
  <c r="I1066" i="6"/>
  <c r="K1066" i="6" l="1"/>
  <c r="E1066" i="2"/>
  <c r="G1066" i="2" s="1"/>
  <c r="V1065" i="2"/>
  <c r="W1066" i="2" l="1"/>
  <c r="X1066" i="2" s="1"/>
  <c r="H1066" i="2"/>
  <c r="K1066" i="2" s="1"/>
  <c r="L1066" i="2" s="1"/>
  <c r="Y1066" i="2" s="1"/>
  <c r="J1066" i="2"/>
  <c r="M1066" i="2" l="1"/>
  <c r="N1066" i="2" s="1"/>
  <c r="O1066" i="2" l="1"/>
  <c r="P1066" i="2" l="1"/>
  <c r="R1066" i="2"/>
  <c r="AA1066" i="2" l="1"/>
  <c r="I1066" i="2"/>
  <c r="S1066" i="2" s="1"/>
  <c r="G1067" i="6"/>
  <c r="H1067" i="6" s="1"/>
  <c r="Q1066" i="2"/>
  <c r="Z1066" i="2" s="1"/>
  <c r="I1067" i="6" l="1"/>
  <c r="J1067" i="6"/>
  <c r="T1066" i="2"/>
  <c r="U1066" i="2"/>
  <c r="E1067" i="2" l="1"/>
  <c r="G1067" i="2" s="1"/>
  <c r="K1067" i="6"/>
  <c r="V1066" i="2"/>
  <c r="W1067" i="2" l="1"/>
  <c r="X1067" i="2" s="1"/>
  <c r="H1067" i="2"/>
  <c r="K1067" i="2" s="1"/>
  <c r="L1067" i="2" s="1"/>
  <c r="Y1067" i="2" s="1"/>
  <c r="J1067" i="2"/>
  <c r="M1067" i="2" l="1"/>
  <c r="N1067" i="2" s="1"/>
  <c r="O1067" i="2" l="1"/>
  <c r="P1067" i="2" l="1"/>
  <c r="I1067" i="2" l="1"/>
  <c r="S1067" i="2" s="1"/>
  <c r="G1068" i="6"/>
  <c r="H1068" i="6" s="1"/>
  <c r="Q1067" i="2"/>
  <c r="Z1067" i="2" s="1"/>
  <c r="R1067" i="2"/>
  <c r="J1068" i="6" l="1"/>
  <c r="I1068" i="6"/>
  <c r="AA1067" i="2"/>
  <c r="U1067" i="2"/>
  <c r="T1067" i="2"/>
  <c r="E1068" i="2" l="1"/>
  <c r="G1068" i="2" s="1"/>
  <c r="V1067" i="2"/>
  <c r="K1068" i="6"/>
  <c r="H1068" i="2" l="1"/>
  <c r="K1068" i="2" s="1"/>
  <c r="L1068" i="2" s="1"/>
  <c r="Y1068" i="2" s="1"/>
  <c r="W1068" i="2"/>
  <c r="X1068" i="2" s="1"/>
  <c r="J1068" i="2"/>
  <c r="M1068" i="2" l="1"/>
  <c r="N1068" i="2" s="1"/>
  <c r="O1068" i="2"/>
  <c r="P1068" i="2" l="1"/>
  <c r="I1068" i="2" l="1"/>
  <c r="S1068" i="2" s="1"/>
  <c r="Q1068" i="2"/>
  <c r="Z1068" i="2" s="1"/>
  <c r="G1069" i="6"/>
  <c r="H1069" i="6" s="1"/>
  <c r="R1068" i="2"/>
  <c r="AA1068" i="2" l="1"/>
  <c r="I1069" i="6"/>
  <c r="J1069" i="6"/>
  <c r="T1068" i="2"/>
  <c r="U1068" i="2"/>
  <c r="V1068" i="2" l="1"/>
  <c r="E1069" i="2"/>
  <c r="G1069" i="2" s="1"/>
  <c r="K1069" i="6"/>
  <c r="H1069" i="2" l="1"/>
  <c r="K1069" i="2" s="1"/>
  <c r="L1069" i="2" s="1"/>
  <c r="Y1069" i="2" s="1"/>
  <c r="W1069" i="2"/>
  <c r="X1069" i="2" s="1"/>
  <c r="J1069" i="2"/>
  <c r="M1069" i="2" l="1"/>
  <c r="N1069" i="2" s="1"/>
  <c r="O1069" i="2"/>
  <c r="P1069" i="2" l="1"/>
  <c r="R1069" i="2"/>
  <c r="AA1069" i="2" l="1"/>
  <c r="I1069" i="2"/>
  <c r="S1069" i="2" s="1"/>
  <c r="G1070" i="6"/>
  <c r="H1070" i="6" s="1"/>
  <c r="Q1069" i="2"/>
  <c r="Z1069" i="2" s="1"/>
  <c r="I1070" i="6" l="1"/>
  <c r="J1070" i="6"/>
  <c r="U1069" i="2"/>
  <c r="T1069" i="2"/>
  <c r="V1069" i="2" l="1"/>
  <c r="K1070" i="6"/>
  <c r="E1070" i="2"/>
  <c r="G1070" i="2" s="1"/>
  <c r="W1070" i="2" l="1"/>
  <c r="X1070" i="2" s="1"/>
  <c r="H1070" i="2"/>
  <c r="K1070" i="2" s="1"/>
  <c r="L1070" i="2" s="1"/>
  <c r="Y1070" i="2" s="1"/>
  <c r="J1070" i="2"/>
  <c r="M1070" i="2" l="1"/>
  <c r="N1070" i="2" s="1"/>
  <c r="O1070" i="2" l="1"/>
  <c r="P1070" i="2" l="1"/>
  <c r="R1070" i="2"/>
  <c r="AA1070" i="2" l="1"/>
  <c r="Q1070" i="2"/>
  <c r="Z1070" i="2" s="1"/>
  <c r="I1070" i="2"/>
  <c r="S1070" i="2" s="1"/>
  <c r="G1071" i="6"/>
  <c r="H1071" i="6" s="1"/>
  <c r="J1071" i="6" l="1"/>
  <c r="I1071" i="6"/>
  <c r="T1070" i="2"/>
  <c r="U1070" i="2"/>
  <c r="V1070" i="2" l="1"/>
  <c r="E1071" i="2"/>
  <c r="G1071" i="2" s="1"/>
  <c r="K1071" i="6"/>
  <c r="H1071" i="2" l="1"/>
  <c r="K1071" i="2" s="1"/>
  <c r="L1071" i="2" s="1"/>
  <c r="Y1071" i="2" s="1"/>
  <c r="W1071" i="2"/>
  <c r="X1071" i="2" s="1"/>
  <c r="J1071" i="2"/>
  <c r="M1071" i="2" l="1"/>
  <c r="N1071" i="2" s="1"/>
  <c r="O1071" i="2"/>
  <c r="P1071" i="2" l="1"/>
  <c r="I1071" i="2" l="1"/>
  <c r="S1071" i="2" s="1"/>
  <c r="G1072" i="6"/>
  <c r="H1072" i="6" s="1"/>
  <c r="Q1071" i="2"/>
  <c r="Z1071" i="2" s="1"/>
  <c r="R1071" i="2"/>
  <c r="AA1071" i="2" l="1"/>
  <c r="J1072" i="6"/>
  <c r="I1072" i="6"/>
  <c r="U1071" i="2"/>
  <c r="T1071" i="2"/>
  <c r="E1072" i="2" l="1"/>
  <c r="G1072" i="2" s="1"/>
  <c r="V1071" i="2"/>
  <c r="K1072" i="6"/>
  <c r="W1072" i="2" l="1"/>
  <c r="X1072" i="2" s="1"/>
  <c r="H1072" i="2"/>
  <c r="K1072" i="2" s="1"/>
  <c r="L1072" i="2" s="1"/>
  <c r="Y1072" i="2" s="1"/>
  <c r="J1072" i="2"/>
  <c r="M1072" i="2" l="1"/>
  <c r="N1072" i="2" s="1"/>
  <c r="O1072" i="2"/>
  <c r="P1072" i="2" l="1"/>
  <c r="R1072" i="2" s="1"/>
  <c r="AA1072" i="2" l="1"/>
  <c r="I1072" i="2"/>
  <c r="S1072" i="2" s="1"/>
  <c r="G1073" i="6"/>
  <c r="H1073" i="6" s="1"/>
  <c r="Q1072" i="2"/>
  <c r="Z1072" i="2" s="1"/>
  <c r="I1073" i="6" l="1"/>
  <c r="J1073" i="6"/>
  <c r="T1072" i="2"/>
  <c r="U1072" i="2"/>
  <c r="V1072" i="2" l="1"/>
  <c r="K1073" i="6"/>
  <c r="E1073" i="2"/>
  <c r="G1073" i="2" s="1"/>
  <c r="H1073" i="2" l="1"/>
  <c r="K1073" i="2" s="1"/>
  <c r="L1073" i="2" s="1"/>
  <c r="Y1073" i="2" s="1"/>
  <c r="W1073" i="2"/>
  <c r="X1073" i="2" s="1"/>
  <c r="J1073" i="2"/>
  <c r="M1073" i="2" l="1"/>
  <c r="N1073" i="2" s="1"/>
  <c r="O1073" i="2" l="1"/>
  <c r="P1073" i="2" l="1"/>
  <c r="R1073" i="2"/>
  <c r="AA1073" i="2" l="1"/>
  <c r="I1073" i="2"/>
  <c r="S1073" i="2" s="1"/>
  <c r="G1074" i="6"/>
  <c r="H1074" i="6" s="1"/>
  <c r="Q1073" i="2"/>
  <c r="Z1073" i="2" s="1"/>
  <c r="J1074" i="6" l="1"/>
  <c r="I1074" i="6"/>
  <c r="U1073" i="2"/>
  <c r="T1073" i="2"/>
  <c r="E1074" i="2" l="1"/>
  <c r="G1074" i="2" s="1"/>
  <c r="K1074" i="6"/>
  <c r="V1073" i="2"/>
  <c r="H1074" i="2" l="1"/>
  <c r="K1074" i="2" s="1"/>
  <c r="L1074" i="2" s="1"/>
  <c r="Y1074" i="2" s="1"/>
  <c r="W1074" i="2"/>
  <c r="X1074" i="2" s="1"/>
  <c r="J1074" i="2"/>
  <c r="M1074" i="2" l="1"/>
  <c r="N1074" i="2" s="1"/>
  <c r="O1074" i="2"/>
  <c r="P1074" i="2" l="1"/>
  <c r="I1074" i="2" l="1"/>
  <c r="S1074" i="2" s="1"/>
  <c r="G1075" i="6"/>
  <c r="H1075" i="6" s="1"/>
  <c r="Q1074" i="2"/>
  <c r="Z1074" i="2" s="1"/>
  <c r="R1074" i="2"/>
  <c r="J1075" i="6" l="1"/>
  <c r="I1075" i="6"/>
  <c r="AA1074" i="2"/>
  <c r="T1074" i="2"/>
  <c r="U1074" i="2"/>
  <c r="V1074" i="2" l="1"/>
  <c r="E1075" i="2"/>
  <c r="G1075" i="2" s="1"/>
  <c r="K1075" i="6"/>
  <c r="H1075" i="2" l="1"/>
  <c r="K1075" i="2" s="1"/>
  <c r="L1075" i="2" s="1"/>
  <c r="Y1075" i="2" s="1"/>
  <c r="W1075" i="2"/>
  <c r="X1075" i="2" s="1"/>
  <c r="J1075" i="2"/>
  <c r="M1075" i="2" l="1"/>
  <c r="N1075" i="2" s="1"/>
  <c r="O1075" i="2"/>
  <c r="P1075" i="2" l="1"/>
  <c r="R1075" i="2"/>
  <c r="AA1075" i="2" l="1"/>
  <c r="I1075" i="2"/>
  <c r="S1075" i="2" s="1"/>
  <c r="G1076" i="6"/>
  <c r="H1076" i="6" s="1"/>
  <c r="Q1075" i="2"/>
  <c r="Z1075" i="2" s="1"/>
  <c r="U1075" i="2" l="1"/>
  <c r="T1075" i="2"/>
  <c r="I1076" i="6"/>
  <c r="J1076" i="6"/>
  <c r="E1076" i="2" l="1"/>
  <c r="G1076" i="2" s="1"/>
  <c r="V1075" i="2"/>
  <c r="K1076" i="6"/>
  <c r="H1076" i="2" l="1"/>
  <c r="K1076" i="2" s="1"/>
  <c r="L1076" i="2" s="1"/>
  <c r="Y1076" i="2" s="1"/>
  <c r="W1076" i="2"/>
  <c r="X1076" i="2" s="1"/>
  <c r="J1076" i="2"/>
  <c r="M1076" i="2" l="1"/>
  <c r="N1076" i="2" s="1"/>
  <c r="O1076" i="2"/>
  <c r="P1076" i="2" l="1"/>
  <c r="I1076" i="2" l="1"/>
  <c r="S1076" i="2" s="1"/>
  <c r="G1077" i="6"/>
  <c r="H1077" i="6" s="1"/>
  <c r="Q1076" i="2"/>
  <c r="Z1076" i="2" s="1"/>
  <c r="R1076" i="2"/>
  <c r="AA1076" i="2" l="1"/>
  <c r="I1077" i="6"/>
  <c r="J1077" i="6"/>
  <c r="T1076" i="2"/>
  <c r="U1076" i="2"/>
  <c r="V1076" i="2" l="1"/>
  <c r="K1077" i="6"/>
  <c r="E1077" i="2"/>
  <c r="G1077" i="2" s="1"/>
  <c r="H1077" i="2" l="1"/>
  <c r="K1077" i="2" s="1"/>
  <c r="L1077" i="2" s="1"/>
  <c r="Y1077" i="2" s="1"/>
  <c r="W1077" i="2"/>
  <c r="X1077" i="2" s="1"/>
  <c r="J1077" i="2"/>
  <c r="M1077" i="2" l="1"/>
  <c r="N1077" i="2" s="1"/>
  <c r="O1077" i="2"/>
  <c r="P1077" i="2" l="1"/>
  <c r="R1077" i="2" s="1"/>
  <c r="AA1077" i="2" l="1"/>
  <c r="Q1077" i="2"/>
  <c r="Z1077" i="2" s="1"/>
  <c r="I1077" i="2"/>
  <c r="S1077" i="2" s="1"/>
  <c r="G1078" i="6"/>
  <c r="H1078" i="6" s="1"/>
  <c r="I1078" i="6" l="1"/>
  <c r="J1078" i="6"/>
  <c r="U1077" i="2"/>
  <c r="T1077" i="2"/>
  <c r="V1077" i="2" l="1"/>
  <c r="K1078" i="6"/>
  <c r="E1078" i="2"/>
  <c r="G1078" i="2" s="1"/>
  <c r="W1078" i="2" l="1"/>
  <c r="X1078" i="2" s="1"/>
  <c r="H1078" i="2"/>
  <c r="K1078" i="2" s="1"/>
  <c r="L1078" i="2" s="1"/>
  <c r="Y1078" i="2" s="1"/>
  <c r="J1078" i="2"/>
  <c r="M1078" i="2" l="1"/>
  <c r="N1078" i="2" s="1"/>
  <c r="O1078" i="2" l="1"/>
  <c r="P1078" i="2" l="1"/>
  <c r="R1078" i="2" s="1"/>
  <c r="AA1078" i="2" l="1"/>
  <c r="I1078" i="2"/>
  <c r="S1078" i="2" s="1"/>
  <c r="G1079" i="6"/>
  <c r="H1079" i="6" s="1"/>
  <c r="Q1078" i="2"/>
  <c r="Z1078" i="2" s="1"/>
  <c r="J1079" i="6" l="1"/>
  <c r="I1079" i="6"/>
  <c r="U1078" i="2"/>
  <c r="T1078" i="2"/>
  <c r="V1078" i="2" l="1"/>
  <c r="E1079" i="2"/>
  <c r="G1079" i="2" s="1"/>
  <c r="K1079" i="6"/>
  <c r="W1079" i="2" l="1"/>
  <c r="X1079" i="2" s="1"/>
  <c r="H1079" i="2"/>
  <c r="K1079" i="2" s="1"/>
  <c r="L1079" i="2" s="1"/>
  <c r="Y1079" i="2" s="1"/>
  <c r="J1079" i="2"/>
  <c r="M1079" i="2" l="1"/>
  <c r="N1079" i="2" s="1"/>
  <c r="O1079" i="2" l="1"/>
  <c r="P1079" i="2" l="1"/>
  <c r="R1079" i="2"/>
  <c r="AA1079" i="2" l="1"/>
  <c r="I1079" i="2"/>
  <c r="S1079" i="2" s="1"/>
  <c r="G1080" i="6"/>
  <c r="H1080" i="6" s="1"/>
  <c r="Q1079" i="2"/>
  <c r="Z1079" i="2" s="1"/>
  <c r="I1080" i="6" l="1"/>
  <c r="J1080" i="6"/>
  <c r="T1079" i="2"/>
  <c r="U1079" i="2"/>
  <c r="V1079" i="2" l="1"/>
  <c r="K1080" i="6"/>
  <c r="E1080" i="2"/>
  <c r="G1080" i="2" s="1"/>
  <c r="W1080" i="2" l="1"/>
  <c r="X1080" i="2" s="1"/>
  <c r="H1080" i="2"/>
  <c r="K1080" i="2" s="1"/>
  <c r="L1080" i="2" s="1"/>
  <c r="Y1080" i="2" s="1"/>
  <c r="J1080" i="2"/>
  <c r="M1080" i="2" l="1"/>
  <c r="N1080" i="2" s="1"/>
  <c r="O1080" i="2"/>
  <c r="P1080" i="2" l="1"/>
  <c r="Q1080" i="2" l="1"/>
  <c r="Z1080" i="2" s="1"/>
  <c r="I1080" i="2"/>
  <c r="S1080" i="2" s="1"/>
  <c r="G1081" i="6"/>
  <c r="H1081" i="6" s="1"/>
  <c r="R1080" i="2"/>
  <c r="AA1080" i="2" l="1"/>
  <c r="T1080" i="2"/>
  <c r="U1080" i="2"/>
  <c r="J1081" i="6"/>
  <c r="I1081" i="6"/>
  <c r="V1080" i="2" l="1"/>
  <c r="K1081" i="6"/>
  <c r="E1081" i="2"/>
  <c r="G1081" i="2" s="1"/>
  <c r="W1081" i="2" l="1"/>
  <c r="X1081" i="2" s="1"/>
  <c r="H1081" i="2"/>
  <c r="K1081" i="2" s="1"/>
  <c r="L1081" i="2" s="1"/>
  <c r="Y1081" i="2" s="1"/>
  <c r="J1081" i="2"/>
  <c r="M1081" i="2" l="1"/>
  <c r="N1081" i="2" s="1"/>
  <c r="O1081" i="2" l="1"/>
  <c r="P1081" i="2" l="1"/>
  <c r="R1081" i="2" s="1"/>
  <c r="AA1081" i="2" l="1"/>
  <c r="I1081" i="2"/>
  <c r="S1081" i="2" s="1"/>
  <c r="Q1081" i="2"/>
  <c r="Z1081" i="2" s="1"/>
  <c r="G1082" i="6"/>
  <c r="H1082" i="6" s="1"/>
  <c r="I1082" i="6" l="1"/>
  <c r="J1082" i="6"/>
  <c r="U1081" i="2"/>
  <c r="T1081" i="2"/>
  <c r="V1081" i="2" l="1"/>
  <c r="K1082" i="6"/>
  <c r="E1082" i="2"/>
  <c r="G1082" i="2" s="1"/>
  <c r="H1082" i="2" l="1"/>
  <c r="K1082" i="2" s="1"/>
  <c r="L1082" i="2" s="1"/>
  <c r="Y1082" i="2" s="1"/>
  <c r="W1082" i="2"/>
  <c r="X1082" i="2" s="1"/>
  <c r="J1082" i="2"/>
  <c r="M1082" i="2" l="1"/>
  <c r="N1082" i="2" s="1"/>
  <c r="O1082" i="2" l="1"/>
  <c r="P1082" i="2" l="1"/>
  <c r="I1082" i="2" l="1"/>
  <c r="S1082" i="2" s="1"/>
  <c r="G1083" i="6"/>
  <c r="H1083" i="6" s="1"/>
  <c r="Q1082" i="2"/>
  <c r="Z1082" i="2" s="1"/>
  <c r="R1082" i="2"/>
  <c r="J1083" i="6" l="1"/>
  <c r="I1083" i="6"/>
  <c r="AA1082" i="2"/>
  <c r="U1082" i="2"/>
  <c r="T1082" i="2"/>
  <c r="V1082" i="2" l="1"/>
  <c r="E1083" i="2"/>
  <c r="G1083" i="2" s="1"/>
  <c r="K1083" i="6"/>
  <c r="H1083" i="2" l="1"/>
  <c r="K1083" i="2" s="1"/>
  <c r="L1083" i="2" s="1"/>
  <c r="Y1083" i="2" s="1"/>
  <c r="W1083" i="2"/>
  <c r="X1083" i="2" s="1"/>
  <c r="J1083" i="2"/>
  <c r="M1083" i="2" l="1"/>
  <c r="N1083" i="2" s="1"/>
  <c r="O1083" i="2"/>
  <c r="P1083" i="2" l="1"/>
  <c r="Q1083" i="2" l="1"/>
  <c r="Z1083" i="2" s="1"/>
  <c r="G1084" i="6"/>
  <c r="H1084" i="6" s="1"/>
  <c r="I1083" i="2"/>
  <c r="S1083" i="2" s="1"/>
  <c r="R1083" i="2"/>
  <c r="AA1083" i="2" l="1"/>
  <c r="I1084" i="6"/>
  <c r="J1084" i="6"/>
  <c r="U1083" i="2"/>
  <c r="T1083" i="2"/>
  <c r="K1084" i="6" l="1"/>
  <c r="E1084" i="2"/>
  <c r="G1084" i="2" s="1"/>
  <c r="V1083" i="2"/>
  <c r="H1084" i="2" l="1"/>
  <c r="K1084" i="2" s="1"/>
  <c r="L1084" i="2" s="1"/>
  <c r="Y1084" i="2" s="1"/>
  <c r="W1084" i="2"/>
  <c r="X1084" i="2" s="1"/>
  <c r="J1084" i="2"/>
  <c r="M1084" i="2" l="1"/>
  <c r="N1084" i="2" s="1"/>
  <c r="O1084" i="2"/>
  <c r="P1084" i="2" l="1"/>
  <c r="R1084" i="2" s="1"/>
  <c r="AA1084" i="2" l="1"/>
  <c r="I1084" i="2"/>
  <c r="S1084" i="2" s="1"/>
  <c r="G1085" i="6"/>
  <c r="H1085" i="6" s="1"/>
  <c r="Q1084" i="2"/>
  <c r="Z1084" i="2" s="1"/>
  <c r="J1085" i="6" l="1"/>
  <c r="I1085" i="6"/>
  <c r="T1084" i="2"/>
  <c r="U1084" i="2"/>
  <c r="E1085" i="2" l="1"/>
  <c r="G1085" i="2" s="1"/>
  <c r="K1085" i="6"/>
  <c r="V1084" i="2"/>
  <c r="H1085" i="2" l="1"/>
  <c r="K1085" i="2" s="1"/>
  <c r="L1085" i="2" s="1"/>
  <c r="Y1085" i="2" s="1"/>
  <c r="W1085" i="2"/>
  <c r="X1085" i="2" s="1"/>
  <c r="J1085" i="2"/>
  <c r="M1085" i="2" l="1"/>
  <c r="N1085" i="2" s="1"/>
  <c r="O1085" i="2"/>
  <c r="P1085" i="2" l="1"/>
  <c r="R1085" i="2" s="1"/>
  <c r="AA1085" i="2" l="1"/>
  <c r="I1085" i="2"/>
  <c r="S1085" i="2" s="1"/>
  <c r="Q1085" i="2"/>
  <c r="Z1085" i="2" s="1"/>
  <c r="G1086" i="6"/>
  <c r="H1086" i="6" s="1"/>
  <c r="J1086" i="6" l="1"/>
  <c r="I1086" i="6"/>
  <c r="T1085" i="2"/>
  <c r="U1085" i="2"/>
  <c r="E1086" i="2" l="1"/>
  <c r="G1086" i="2" s="1"/>
  <c r="V1085" i="2"/>
  <c r="K1086" i="6"/>
  <c r="H1086" i="2" l="1"/>
  <c r="K1086" i="2" s="1"/>
  <c r="L1086" i="2" s="1"/>
  <c r="Y1086" i="2" s="1"/>
  <c r="W1086" i="2"/>
  <c r="X1086" i="2" s="1"/>
  <c r="J1086" i="2"/>
  <c r="M1086" i="2" l="1"/>
  <c r="N1086" i="2" s="1"/>
  <c r="O1086" i="2"/>
  <c r="P1086" i="2" l="1"/>
  <c r="G1087" i="6" l="1"/>
  <c r="H1087" i="6" s="1"/>
  <c r="Q1086" i="2"/>
  <c r="Z1086" i="2" s="1"/>
  <c r="I1086" i="2"/>
  <c r="S1086" i="2" s="1"/>
  <c r="R1086" i="2"/>
  <c r="T1086" i="2" l="1"/>
  <c r="U1086" i="2"/>
  <c r="AA1086" i="2"/>
  <c r="J1087" i="6"/>
  <c r="I1087" i="6"/>
  <c r="V1086" i="2" l="1"/>
  <c r="K1087" i="6"/>
  <c r="E1087" i="2"/>
  <c r="G1087" i="2" s="1"/>
  <c r="W1087" i="2" l="1"/>
  <c r="X1087" i="2" s="1"/>
  <c r="H1087" i="2"/>
  <c r="K1087" i="2" s="1"/>
  <c r="L1087" i="2" s="1"/>
  <c r="Y1087" i="2" s="1"/>
  <c r="J1087" i="2"/>
  <c r="M1087" i="2" l="1"/>
  <c r="N1087" i="2" s="1"/>
  <c r="O1087" i="2" l="1"/>
  <c r="P1087" i="2" l="1"/>
  <c r="R1087" i="2"/>
  <c r="AA1087" i="2" l="1"/>
  <c r="I1087" i="2"/>
  <c r="S1087" i="2" s="1"/>
  <c r="G1088" i="6"/>
  <c r="H1088" i="6" s="1"/>
  <c r="Q1087" i="2"/>
  <c r="Z1087" i="2" s="1"/>
  <c r="I1088" i="6" l="1"/>
  <c r="J1088" i="6"/>
  <c r="U1087" i="2"/>
  <c r="T1087" i="2"/>
  <c r="V1087" i="2" l="1"/>
  <c r="E1088" i="2"/>
  <c r="G1088" i="2" s="1"/>
  <c r="K1088" i="6"/>
  <c r="W1088" i="2" l="1"/>
  <c r="X1088" i="2" s="1"/>
  <c r="H1088" i="2"/>
  <c r="K1088" i="2" s="1"/>
  <c r="L1088" i="2" s="1"/>
  <c r="Y1088" i="2" s="1"/>
  <c r="J1088" i="2"/>
  <c r="M1088" i="2" l="1"/>
  <c r="N1088" i="2" s="1"/>
  <c r="O1088" i="2" l="1"/>
  <c r="P1088" i="2" l="1"/>
  <c r="R1088" i="2"/>
  <c r="AA1088" i="2" l="1"/>
  <c r="G1089" i="6"/>
  <c r="H1089" i="6" s="1"/>
  <c r="I1088" i="2"/>
  <c r="S1088" i="2" s="1"/>
  <c r="Q1088" i="2"/>
  <c r="Z1088" i="2" s="1"/>
  <c r="T1088" i="2" l="1"/>
  <c r="U1088" i="2"/>
  <c r="I1089" i="6"/>
  <c r="J1089" i="6"/>
  <c r="V1088" i="2" l="1"/>
  <c r="E1089" i="2"/>
  <c r="G1089" i="2" s="1"/>
  <c r="K1089" i="6"/>
  <c r="H1089" i="2" l="1"/>
  <c r="K1089" i="2" s="1"/>
  <c r="L1089" i="2" s="1"/>
  <c r="Y1089" i="2" s="1"/>
  <c r="W1089" i="2"/>
  <c r="X1089" i="2" s="1"/>
  <c r="J1089" i="2"/>
  <c r="M1089" i="2" l="1"/>
  <c r="N1089" i="2" s="1"/>
  <c r="O1089" i="2" l="1"/>
  <c r="P1089" i="2" l="1"/>
  <c r="R1089" i="2"/>
  <c r="AA1089" i="2" l="1"/>
  <c r="I1089" i="2"/>
  <c r="S1089" i="2" s="1"/>
  <c r="Q1089" i="2"/>
  <c r="Z1089" i="2" s="1"/>
  <c r="G1090" i="6"/>
  <c r="H1090" i="6" s="1"/>
  <c r="I1090" i="6" l="1"/>
  <c r="J1090" i="6"/>
  <c r="U1089" i="2"/>
  <c r="T1089" i="2"/>
  <c r="E1090" i="2" l="1"/>
  <c r="G1090" i="2" s="1"/>
  <c r="V1089" i="2"/>
  <c r="K1090" i="6"/>
  <c r="W1090" i="2" l="1"/>
  <c r="X1090" i="2" s="1"/>
  <c r="H1090" i="2"/>
  <c r="K1090" i="2" s="1"/>
  <c r="L1090" i="2" s="1"/>
  <c r="Y1090" i="2" s="1"/>
  <c r="J1090" i="2"/>
  <c r="M1090" i="2" l="1"/>
  <c r="N1090" i="2" s="1"/>
  <c r="O1090" i="2" l="1"/>
  <c r="P1090" i="2" l="1"/>
  <c r="R1090" i="2" s="1"/>
  <c r="AA1090" i="2" l="1"/>
  <c r="I1090" i="2"/>
  <c r="S1090" i="2" s="1"/>
  <c r="G1091" i="6"/>
  <c r="H1091" i="6" s="1"/>
  <c r="Q1090" i="2"/>
  <c r="Z1090" i="2" s="1"/>
  <c r="J1091" i="6" l="1"/>
  <c r="I1091" i="6"/>
  <c r="T1090" i="2"/>
  <c r="U1090" i="2"/>
  <c r="V1090" i="2" l="1"/>
  <c r="E1091" i="2"/>
  <c r="G1091" i="2" s="1"/>
  <c r="K1091" i="6"/>
  <c r="H1091" i="2" l="1"/>
  <c r="K1091" i="2" s="1"/>
  <c r="L1091" i="2" s="1"/>
  <c r="Y1091" i="2" s="1"/>
  <c r="W1091" i="2"/>
  <c r="X1091" i="2" s="1"/>
  <c r="J1091" i="2"/>
  <c r="M1091" i="2" l="1"/>
  <c r="N1091" i="2" s="1"/>
  <c r="O1091" i="2" l="1"/>
  <c r="P1091" i="2" l="1"/>
  <c r="R1091" i="2" s="1"/>
  <c r="AA1091" i="2" l="1"/>
  <c r="I1091" i="2"/>
  <c r="S1091" i="2" s="1"/>
  <c r="G1092" i="6"/>
  <c r="H1092" i="6" s="1"/>
  <c r="Q1091" i="2"/>
  <c r="Z1091" i="2" s="1"/>
  <c r="U1091" i="2" l="1"/>
  <c r="T1091" i="2"/>
  <c r="I1092" i="6"/>
  <c r="J1092" i="6"/>
  <c r="E1092" i="2" l="1"/>
  <c r="G1092" i="2" s="1"/>
  <c r="V1091" i="2"/>
  <c r="K1092" i="6"/>
  <c r="H1092" i="2" l="1"/>
  <c r="K1092" i="2" s="1"/>
  <c r="L1092" i="2" s="1"/>
  <c r="Y1092" i="2" s="1"/>
  <c r="W1092" i="2"/>
  <c r="X1092" i="2" s="1"/>
  <c r="J1092" i="2"/>
  <c r="M1092" i="2" l="1"/>
  <c r="N1092" i="2" s="1"/>
  <c r="O1092" i="2"/>
  <c r="P1092" i="2" l="1"/>
  <c r="I1092" i="2" l="1"/>
  <c r="S1092" i="2" s="1"/>
  <c r="G1093" i="6"/>
  <c r="H1093" i="6" s="1"/>
  <c r="Q1092" i="2"/>
  <c r="Z1092" i="2" s="1"/>
  <c r="R1092" i="2"/>
  <c r="I1093" i="6" l="1"/>
  <c r="J1093" i="6"/>
  <c r="AA1092" i="2"/>
  <c r="T1092" i="2"/>
  <c r="U1092" i="2"/>
  <c r="V1092" i="2" l="1"/>
  <c r="K1093" i="6"/>
  <c r="E1093" i="2"/>
  <c r="G1093" i="2" s="1"/>
  <c r="H1093" i="2" l="1"/>
  <c r="K1093" i="2" s="1"/>
  <c r="L1093" i="2" s="1"/>
  <c r="Y1093" i="2" s="1"/>
  <c r="W1093" i="2"/>
  <c r="X1093" i="2" s="1"/>
  <c r="J1093" i="2"/>
  <c r="M1093" i="2" l="1"/>
  <c r="N1093" i="2" s="1"/>
  <c r="O1093" i="2"/>
  <c r="P1093" i="2" l="1"/>
  <c r="R1093" i="2"/>
  <c r="AA1093" i="2" l="1"/>
  <c r="G1094" i="6"/>
  <c r="H1094" i="6" s="1"/>
  <c r="Q1093" i="2"/>
  <c r="Z1093" i="2" s="1"/>
  <c r="I1093" i="2"/>
  <c r="S1093" i="2" s="1"/>
  <c r="U1093" i="2" l="1"/>
  <c r="T1093" i="2"/>
  <c r="J1094" i="6"/>
  <c r="I1094" i="6"/>
  <c r="E1094" i="2" l="1"/>
  <c r="G1094" i="2" s="1"/>
  <c r="K1094" i="6"/>
  <c r="V1093" i="2"/>
  <c r="H1094" i="2" l="1"/>
  <c r="K1094" i="2" s="1"/>
  <c r="L1094" i="2" s="1"/>
  <c r="Y1094" i="2" s="1"/>
  <c r="W1094" i="2"/>
  <c r="X1094" i="2" s="1"/>
  <c r="J1094" i="2"/>
  <c r="M1094" i="2" l="1"/>
  <c r="N1094" i="2" s="1"/>
  <c r="O1094" i="2"/>
  <c r="P1094" i="2" l="1"/>
  <c r="R1094" i="2"/>
  <c r="AA1094" i="2" l="1"/>
  <c r="I1094" i="2"/>
  <c r="S1094" i="2" s="1"/>
  <c r="Q1094" i="2"/>
  <c r="Z1094" i="2" s="1"/>
  <c r="G1095" i="6"/>
  <c r="H1095" i="6" s="1"/>
  <c r="I1095" i="6" l="1"/>
  <c r="J1095" i="6"/>
  <c r="T1094" i="2"/>
  <c r="U1094" i="2"/>
  <c r="V1094" i="2" l="1"/>
  <c r="K1095" i="6"/>
  <c r="E1095" i="2"/>
  <c r="G1095" i="2" s="1"/>
  <c r="H1095" i="2" l="1"/>
  <c r="K1095" i="2" s="1"/>
  <c r="L1095" i="2" s="1"/>
  <c r="Y1095" i="2" s="1"/>
  <c r="W1095" i="2"/>
  <c r="X1095" i="2" s="1"/>
  <c r="J1095" i="2"/>
  <c r="M1095" i="2" l="1"/>
  <c r="N1095" i="2" s="1"/>
  <c r="O1095" i="2" l="1"/>
  <c r="P1095" i="2" l="1"/>
  <c r="R1095" i="2"/>
  <c r="AA1095" i="2" l="1"/>
  <c r="I1095" i="2"/>
  <c r="S1095" i="2" s="1"/>
  <c r="G1096" i="6"/>
  <c r="H1096" i="6" s="1"/>
  <c r="Q1095" i="2"/>
  <c r="Z1095" i="2" s="1"/>
  <c r="J1096" i="6" l="1"/>
  <c r="I1096" i="6"/>
  <c r="U1095" i="2"/>
  <c r="T1095" i="2"/>
  <c r="E1096" i="2" l="1"/>
  <c r="G1096" i="2" s="1"/>
  <c r="V1095" i="2"/>
  <c r="K1096" i="6"/>
  <c r="W1096" i="2" l="1"/>
  <c r="X1096" i="2" s="1"/>
  <c r="H1096" i="2"/>
  <c r="K1096" i="2" s="1"/>
  <c r="L1096" i="2" s="1"/>
  <c r="Y1096" i="2" s="1"/>
  <c r="J1096" i="2"/>
  <c r="M1096" i="2" l="1"/>
  <c r="N1096" i="2" s="1"/>
  <c r="O1096" i="2" l="1"/>
  <c r="P1096" i="2" l="1"/>
  <c r="R1096" i="2" s="1"/>
  <c r="AA1096" i="2" l="1"/>
  <c r="G1097" i="6"/>
  <c r="H1097" i="6" s="1"/>
  <c r="Q1096" i="2"/>
  <c r="Z1096" i="2" s="1"/>
  <c r="I1096" i="2"/>
  <c r="S1096" i="2" s="1"/>
  <c r="T1096" i="2" l="1"/>
  <c r="U1096" i="2"/>
  <c r="J1097" i="6"/>
  <c r="I1097" i="6"/>
  <c r="V1096" i="2" l="1"/>
  <c r="K1097" i="6"/>
  <c r="E1097" i="2"/>
  <c r="G1097" i="2" s="1"/>
  <c r="W1097" i="2" l="1"/>
  <c r="X1097" i="2" s="1"/>
  <c r="H1097" i="2"/>
  <c r="K1097" i="2" s="1"/>
  <c r="L1097" i="2" s="1"/>
  <c r="Y1097" i="2" s="1"/>
  <c r="J1097" i="2"/>
  <c r="M1097" i="2" l="1"/>
  <c r="N1097" i="2" s="1"/>
  <c r="O1097" i="2" l="1"/>
  <c r="P1097" i="2" l="1"/>
  <c r="G1098" i="6" l="1"/>
  <c r="H1098" i="6" s="1"/>
  <c r="Q1097" i="2"/>
  <c r="Z1097" i="2" s="1"/>
  <c r="I1097" i="2"/>
  <c r="S1097" i="2" s="1"/>
  <c r="R1097" i="2"/>
  <c r="U1097" i="2" l="1"/>
  <c r="T1097" i="2"/>
  <c r="AA1097" i="2"/>
  <c r="I1098" i="6"/>
  <c r="J1098" i="6"/>
  <c r="K1098" i="6" l="1"/>
  <c r="E1098" i="2"/>
  <c r="G1098" i="2" s="1"/>
  <c r="V1097" i="2"/>
  <c r="H1098" i="2" l="1"/>
  <c r="K1098" i="2" s="1"/>
  <c r="L1098" i="2" s="1"/>
  <c r="Y1098" i="2" s="1"/>
  <c r="W1098" i="2"/>
  <c r="X1098" i="2" s="1"/>
  <c r="J1098" i="2"/>
  <c r="M1098" i="2" l="1"/>
  <c r="N1098" i="2" s="1"/>
  <c r="O1098" i="2" l="1"/>
  <c r="P1098" i="2" l="1"/>
  <c r="I1098" i="2" l="1"/>
  <c r="S1098" i="2" s="1"/>
  <c r="G1099" i="6"/>
  <c r="H1099" i="6" s="1"/>
  <c r="Q1098" i="2"/>
  <c r="Z1098" i="2" s="1"/>
  <c r="R1098" i="2"/>
  <c r="J1099" i="6" l="1"/>
  <c r="I1099" i="6"/>
  <c r="AA1098" i="2"/>
  <c r="T1098" i="2"/>
  <c r="U1098" i="2"/>
  <c r="E1099" i="2" l="1"/>
  <c r="G1099" i="2" s="1"/>
  <c r="V1098" i="2"/>
  <c r="K1099" i="6"/>
  <c r="H1099" i="2" l="1"/>
  <c r="K1099" i="2" s="1"/>
  <c r="L1099" i="2" s="1"/>
  <c r="Y1099" i="2" s="1"/>
  <c r="W1099" i="2"/>
  <c r="X1099" i="2" s="1"/>
  <c r="J1099" i="2"/>
  <c r="M1099" i="2" l="1"/>
  <c r="N1099" i="2" s="1"/>
  <c r="O1099" i="2"/>
  <c r="P1099" i="2" l="1"/>
  <c r="Q1099" i="2" l="1"/>
  <c r="Z1099" i="2" s="1"/>
  <c r="I1099" i="2"/>
  <c r="S1099" i="2" s="1"/>
  <c r="G1100" i="6"/>
  <c r="H1100" i="6" s="1"/>
  <c r="R1099" i="2"/>
  <c r="AA1099" i="2" l="1"/>
  <c r="I1100" i="6"/>
  <c r="J1100" i="6"/>
  <c r="T1099" i="2"/>
  <c r="U1099" i="2"/>
  <c r="E1100" i="2" l="1"/>
  <c r="G1100" i="2" s="1"/>
  <c r="V1099" i="2"/>
  <c r="K1100" i="6"/>
  <c r="W1100" i="2" l="1"/>
  <c r="X1100" i="2" s="1"/>
  <c r="H1100" i="2"/>
  <c r="K1100" i="2" s="1"/>
  <c r="L1100" i="2" s="1"/>
  <c r="Y1100" i="2" s="1"/>
  <c r="J1100" i="2"/>
  <c r="M1100" i="2" l="1"/>
  <c r="N1100" i="2" s="1"/>
  <c r="O1100" i="2" l="1"/>
  <c r="P1100" i="2" l="1"/>
  <c r="R1100" i="2" s="1"/>
  <c r="AA1100" i="2" l="1"/>
  <c r="I1100" i="2"/>
  <c r="S1100" i="2" s="1"/>
  <c r="G1101" i="6"/>
  <c r="H1101" i="6" s="1"/>
  <c r="Q1100" i="2"/>
  <c r="Z1100" i="2" s="1"/>
  <c r="T1100" i="2" l="1"/>
  <c r="U1100" i="2"/>
  <c r="J1101" i="6"/>
  <c r="I1101" i="6"/>
  <c r="V1100" i="2" l="1"/>
  <c r="E1101" i="2"/>
  <c r="G1101" i="2" s="1"/>
  <c r="K1101" i="6"/>
  <c r="H1101" i="2" l="1"/>
  <c r="K1101" i="2" s="1"/>
  <c r="L1101" i="2" s="1"/>
  <c r="Y1101" i="2" s="1"/>
  <c r="W1101" i="2"/>
  <c r="X1101" i="2" s="1"/>
  <c r="J1101" i="2"/>
  <c r="M1101" i="2" l="1"/>
  <c r="N1101" i="2" s="1"/>
  <c r="O1101" i="2"/>
  <c r="P1101" i="2" l="1"/>
  <c r="R1101" i="2" s="1"/>
  <c r="AA1101" i="2" l="1"/>
  <c r="I1101" i="2"/>
  <c r="S1101" i="2" s="1"/>
  <c r="G1102" i="6"/>
  <c r="H1102" i="6" s="1"/>
  <c r="Q1101" i="2"/>
  <c r="Z1101" i="2" s="1"/>
  <c r="I1102" i="6" l="1"/>
  <c r="J1102" i="6"/>
  <c r="U1101" i="2"/>
  <c r="T1101" i="2"/>
  <c r="E1102" i="2" l="1"/>
  <c r="G1102" i="2" s="1"/>
  <c r="K1102" i="6"/>
  <c r="V1101" i="2"/>
  <c r="H1102" i="2" l="1"/>
  <c r="K1102" i="2" s="1"/>
  <c r="L1102" i="2" s="1"/>
  <c r="Y1102" i="2" s="1"/>
  <c r="W1102" i="2"/>
  <c r="X1102" i="2" s="1"/>
  <c r="J1102" i="2"/>
  <c r="M1102" i="2" l="1"/>
  <c r="N1102" i="2" s="1"/>
  <c r="O1102" i="2" l="1"/>
  <c r="P1102" i="2" l="1"/>
  <c r="R1102" i="2"/>
  <c r="AA1102" i="2" l="1"/>
  <c r="I1102" i="2"/>
  <c r="S1102" i="2" s="1"/>
  <c r="G1103" i="6"/>
  <c r="H1103" i="6" s="1"/>
  <c r="Q1102" i="2"/>
  <c r="Z1102" i="2" s="1"/>
  <c r="J1103" i="6" l="1"/>
  <c r="I1103" i="6"/>
  <c r="T1102" i="2"/>
  <c r="U1102" i="2"/>
  <c r="V1102" i="2" l="1"/>
  <c r="E1103" i="2"/>
  <c r="G1103" i="2" s="1"/>
  <c r="K1103" i="6"/>
  <c r="W1103" i="2" l="1"/>
  <c r="X1103" i="2" s="1"/>
  <c r="H1103" i="2"/>
  <c r="K1103" i="2" s="1"/>
  <c r="L1103" i="2" s="1"/>
  <c r="Y1103" i="2" s="1"/>
  <c r="J1103" i="2"/>
  <c r="M1103" i="2" l="1"/>
  <c r="N1103" i="2" s="1"/>
  <c r="O1103" i="2" l="1"/>
  <c r="P1103" i="2" l="1"/>
  <c r="R1103" i="2"/>
  <c r="AA1103" i="2" l="1"/>
  <c r="I1103" i="2"/>
  <c r="S1103" i="2" s="1"/>
  <c r="G1104" i="6"/>
  <c r="H1104" i="6" s="1"/>
  <c r="Q1103" i="2"/>
  <c r="Z1103" i="2" s="1"/>
  <c r="I1104" i="6" l="1"/>
  <c r="J1104" i="6"/>
  <c r="U1103" i="2"/>
  <c r="T1103" i="2"/>
  <c r="E1104" i="2" l="1"/>
  <c r="G1104" i="2" s="1"/>
  <c r="K1104" i="6"/>
  <c r="V1103" i="2"/>
  <c r="W1104" i="2" l="1"/>
  <c r="X1104" i="2" s="1"/>
  <c r="H1104" i="2"/>
  <c r="K1104" i="2" s="1"/>
  <c r="L1104" i="2" s="1"/>
  <c r="Y1104" i="2" s="1"/>
  <c r="J1104" i="2"/>
  <c r="M1104" i="2" l="1"/>
  <c r="N1104" i="2" s="1"/>
  <c r="O1104" i="2" l="1"/>
  <c r="P1104" i="2" l="1"/>
  <c r="I1104" i="2" l="1"/>
  <c r="S1104" i="2" s="1"/>
  <c r="G1105" i="6"/>
  <c r="H1105" i="6" s="1"/>
  <c r="Q1104" i="2"/>
  <c r="Z1104" i="2" s="1"/>
  <c r="R1104" i="2"/>
  <c r="J1105" i="6" l="1"/>
  <c r="I1105" i="6"/>
  <c r="AA1104" i="2"/>
  <c r="U1104" i="2"/>
  <c r="T1104" i="2"/>
  <c r="E1105" i="2" l="1"/>
  <c r="G1105" i="2" s="1"/>
  <c r="V1104" i="2"/>
  <c r="K1105" i="6"/>
  <c r="H1105" i="2" l="1"/>
  <c r="K1105" i="2" s="1"/>
  <c r="L1105" i="2" s="1"/>
  <c r="Y1105" i="2" s="1"/>
  <c r="W1105" i="2"/>
  <c r="X1105" i="2" s="1"/>
  <c r="J1105" i="2"/>
  <c r="M1105" i="2" l="1"/>
  <c r="N1105" i="2" s="1"/>
  <c r="O1105" i="2"/>
  <c r="P1105" i="2" l="1"/>
  <c r="R1105" i="2"/>
  <c r="AA1105" i="2" l="1"/>
  <c r="Q1105" i="2"/>
  <c r="Z1105" i="2" s="1"/>
  <c r="I1105" i="2"/>
  <c r="S1105" i="2" s="1"/>
  <c r="G1106" i="6"/>
  <c r="H1106" i="6" s="1"/>
  <c r="I1106" i="6" l="1"/>
  <c r="J1106" i="6"/>
  <c r="U1105" i="2"/>
  <c r="T1105" i="2"/>
  <c r="V1105" i="2" l="1"/>
  <c r="E1106" i="2"/>
  <c r="G1106" i="2" s="1"/>
  <c r="K1106" i="6"/>
  <c r="H1106" i="2" l="1"/>
  <c r="K1106" i="2" s="1"/>
  <c r="L1106" i="2" s="1"/>
  <c r="Y1106" i="2" s="1"/>
  <c r="W1106" i="2"/>
  <c r="X1106" i="2" s="1"/>
  <c r="J1106" i="2"/>
  <c r="M1106" i="2" l="1"/>
  <c r="N1106" i="2" s="1"/>
  <c r="O1106" i="2"/>
  <c r="P1106" i="2" l="1"/>
  <c r="I1106" i="2" l="1"/>
  <c r="S1106" i="2" s="1"/>
  <c r="Q1106" i="2"/>
  <c r="Z1106" i="2" s="1"/>
  <c r="G1107" i="6"/>
  <c r="H1107" i="6" s="1"/>
  <c r="R1106" i="2"/>
  <c r="AA1106" i="2" l="1"/>
  <c r="I1107" i="6"/>
  <c r="J1107" i="6"/>
  <c r="U1106" i="2"/>
  <c r="T1106" i="2"/>
  <c r="V1106" i="2" l="1"/>
  <c r="K1107" i="6"/>
  <c r="E1107" i="2"/>
  <c r="G1107" i="2" s="1"/>
  <c r="H1107" i="2" l="1"/>
  <c r="K1107" i="2" s="1"/>
  <c r="L1107" i="2" s="1"/>
  <c r="Y1107" i="2" s="1"/>
  <c r="W1107" i="2"/>
  <c r="X1107" i="2" s="1"/>
  <c r="J1107" i="2"/>
  <c r="M1107" i="2" l="1"/>
  <c r="N1107" i="2" s="1"/>
  <c r="O1107" i="2" l="1"/>
  <c r="P1107" i="2" l="1"/>
  <c r="R1107" i="2" s="1"/>
  <c r="AA1107" i="2" l="1"/>
  <c r="I1107" i="2"/>
  <c r="S1107" i="2" s="1"/>
  <c r="Q1107" i="2"/>
  <c r="Z1107" i="2" s="1"/>
  <c r="G1108" i="6"/>
  <c r="H1108" i="6" s="1"/>
  <c r="U1107" i="2" l="1"/>
  <c r="T1107" i="2"/>
  <c r="J1108" i="6"/>
  <c r="I1108" i="6"/>
  <c r="K1108" i="6" l="1"/>
  <c r="E1108" i="2"/>
  <c r="G1108" i="2" s="1"/>
  <c r="V1107" i="2"/>
  <c r="H1108" i="2" l="1"/>
  <c r="K1108" i="2" s="1"/>
  <c r="L1108" i="2" s="1"/>
  <c r="Y1108" i="2" s="1"/>
  <c r="W1108" i="2"/>
  <c r="X1108" i="2" s="1"/>
  <c r="J1108" i="2"/>
  <c r="M1108" i="2" l="1"/>
  <c r="N1108" i="2" s="1"/>
  <c r="O1108" i="2"/>
  <c r="P1108" i="2" l="1"/>
  <c r="I1108" i="2" l="1"/>
  <c r="S1108" i="2" s="1"/>
  <c r="G1109" i="6"/>
  <c r="H1109" i="6" s="1"/>
  <c r="Q1108" i="2"/>
  <c r="Z1108" i="2" s="1"/>
  <c r="R1108" i="2"/>
  <c r="I1109" i="6" l="1"/>
  <c r="J1109" i="6"/>
  <c r="AA1108" i="2"/>
  <c r="T1108" i="2"/>
  <c r="U1108" i="2"/>
  <c r="V1108" i="2" l="1"/>
  <c r="E1109" i="2"/>
  <c r="G1109" i="2" s="1"/>
  <c r="K1109" i="6"/>
  <c r="W1109" i="2" l="1"/>
  <c r="X1109" i="2" s="1"/>
  <c r="AC25" i="1" s="1"/>
  <c r="H1109" i="2"/>
  <c r="K1109" i="2" s="1"/>
  <c r="L1109" i="2" s="1"/>
  <c r="Y1109" i="2" s="1"/>
  <c r="J1109" i="2"/>
  <c r="M1109" i="2" l="1"/>
  <c r="N1109" i="2" s="1"/>
  <c r="AC34" i="1"/>
  <c r="O1109" i="2" l="1"/>
  <c r="P1109" i="2" l="1"/>
  <c r="R1109" i="2"/>
  <c r="AA1109" i="2" l="1"/>
  <c r="G1110" i="6"/>
  <c r="H1110" i="6" s="1"/>
  <c r="I1109" i="2"/>
  <c r="S1109" i="2" s="1"/>
  <c r="Q1109" i="2"/>
  <c r="Z1109" i="2" s="1"/>
  <c r="T1109" i="2" l="1"/>
  <c r="U1109" i="2"/>
  <c r="J1110" i="6"/>
  <c r="I1110" i="6"/>
  <c r="V1109" i="2" l="1"/>
  <c r="E1110" i="2"/>
  <c r="G1110" i="2" s="1"/>
  <c r="K1110" i="6"/>
  <c r="W1110" i="2" l="1"/>
  <c r="X1110" i="2" s="1"/>
  <c r="H1110" i="2"/>
  <c r="J1110" i="2"/>
  <c r="M1110" i="2" l="1"/>
  <c r="N1110" i="2" s="1"/>
  <c r="K1110" i="2"/>
  <c r="L1110" i="2" s="1"/>
  <c r="Y1110" i="2" s="1"/>
  <c r="U18" i="1"/>
  <c r="O1110" i="2" l="1"/>
  <c r="P1110" i="2" l="1"/>
  <c r="R1110" i="2"/>
  <c r="AA1110" i="2" l="1"/>
  <c r="Q1110" i="2"/>
  <c r="Z1110" i="2" s="1"/>
  <c r="G1111" i="6"/>
  <c r="H1111" i="6" s="1"/>
  <c r="I1110" i="2"/>
  <c r="S1110" i="2" s="1"/>
  <c r="I1111" i="6" l="1"/>
  <c r="J1111" i="6"/>
  <c r="T1110" i="2"/>
  <c r="U1110" i="2"/>
  <c r="E1111" i="2" l="1"/>
  <c r="G1111" i="2" s="1"/>
  <c r="K1111" i="6"/>
  <c r="V1110" i="2"/>
  <c r="H1111" i="2" l="1"/>
  <c r="K1111" i="2" s="1"/>
  <c r="L1111" i="2" s="1"/>
  <c r="Y1111" i="2" s="1"/>
  <c r="W1111" i="2"/>
  <c r="X1111" i="2" s="1"/>
  <c r="J1111" i="2"/>
  <c r="M1111" i="2" l="1"/>
  <c r="N1111" i="2" s="1"/>
  <c r="O1111" i="2" l="1"/>
  <c r="P1111" i="2" l="1"/>
  <c r="Q1111" i="2" l="1"/>
  <c r="Z1111" i="2" s="1"/>
  <c r="G1112" i="6"/>
  <c r="H1112" i="6" s="1"/>
  <c r="I1111" i="2"/>
  <c r="S1111" i="2" s="1"/>
  <c r="R1111" i="2"/>
  <c r="I1112" i="6" l="1"/>
  <c r="J1112" i="6"/>
  <c r="AA1111" i="2"/>
  <c r="T1111" i="2"/>
  <c r="U1111" i="2"/>
  <c r="E1112" i="2" l="1"/>
  <c r="G1112" i="2" s="1"/>
  <c r="K1112" i="6"/>
  <c r="V1111" i="2"/>
  <c r="H1112" i="2" l="1"/>
  <c r="K1112" i="2" s="1"/>
  <c r="L1112" i="2" s="1"/>
  <c r="Y1112" i="2" s="1"/>
  <c r="W1112" i="2"/>
  <c r="X1112" i="2" s="1"/>
  <c r="J1112" i="2"/>
  <c r="M1112" i="2" l="1"/>
  <c r="N1112" i="2" s="1"/>
  <c r="O1112" i="2" l="1"/>
  <c r="P1112" i="2" l="1"/>
  <c r="R1112" i="2"/>
  <c r="AA1112" i="2" l="1"/>
  <c r="Q1112" i="2"/>
  <c r="Z1112" i="2" s="1"/>
  <c r="I1112" i="2"/>
  <c r="S1112" i="2" s="1"/>
  <c r="G1113" i="6"/>
  <c r="H1113" i="6" s="1"/>
  <c r="J1113" i="6" l="1"/>
  <c r="I1113" i="6"/>
  <c r="U1112" i="2"/>
  <c r="T1112" i="2"/>
  <c r="E1113" i="2" l="1"/>
  <c r="G1113" i="2" s="1"/>
  <c r="V1112" i="2"/>
  <c r="K1113" i="6"/>
  <c r="W1113" i="2" l="1"/>
  <c r="X1113" i="2" s="1"/>
  <c r="H1113" i="2"/>
  <c r="K1113" i="2" s="1"/>
  <c r="L1113" i="2" s="1"/>
  <c r="Y1113" i="2" s="1"/>
  <c r="J1113" i="2"/>
  <c r="M1113" i="2" l="1"/>
  <c r="N1113" i="2" s="1"/>
  <c r="O1113" i="2" l="1"/>
  <c r="P1113" i="2" l="1"/>
  <c r="I1113" i="2" l="1"/>
  <c r="S1113" i="2" s="1"/>
  <c r="Q1113" i="2"/>
  <c r="Z1113" i="2" s="1"/>
  <c r="G1114" i="6"/>
  <c r="H1114" i="6" s="1"/>
  <c r="R1113" i="2"/>
  <c r="AA1113" i="2" l="1"/>
  <c r="I1114" i="6"/>
  <c r="J1114" i="6"/>
  <c r="T1113" i="2"/>
  <c r="U1113" i="2"/>
  <c r="K1114" i="6" l="1"/>
  <c r="V1113" i="2"/>
  <c r="E1114" i="2"/>
  <c r="G1114" i="2" s="1"/>
  <c r="H1114" i="2" l="1"/>
  <c r="K1114" i="2" s="1"/>
  <c r="L1114" i="2" s="1"/>
  <c r="Y1114" i="2" s="1"/>
  <c r="W1114" i="2"/>
  <c r="X1114" i="2" s="1"/>
  <c r="J1114" i="2"/>
  <c r="M1114" i="2" l="1"/>
  <c r="N1114" i="2" s="1"/>
  <c r="O1114" i="2"/>
  <c r="P1114" i="2" l="1"/>
  <c r="R1114" i="2"/>
  <c r="AA1114" i="2" l="1"/>
  <c r="I1114" i="2"/>
  <c r="S1114" i="2" s="1"/>
  <c r="Q1114" i="2"/>
  <c r="Z1114" i="2" s="1"/>
  <c r="G1115" i="6"/>
  <c r="H1115" i="6" s="1"/>
  <c r="J1115" i="6" l="1"/>
  <c r="I1115" i="6"/>
  <c r="U1114" i="2"/>
  <c r="T1114" i="2"/>
  <c r="E1115" i="2" l="1"/>
  <c r="G1115" i="2" s="1"/>
  <c r="V1114" i="2"/>
  <c r="K1115" i="6"/>
  <c r="H1115" i="2" l="1"/>
  <c r="K1115" i="2" s="1"/>
  <c r="L1115" i="2" s="1"/>
  <c r="Y1115" i="2" s="1"/>
  <c r="W1115" i="2"/>
  <c r="X1115" i="2" s="1"/>
  <c r="J1115" i="2"/>
  <c r="M1115" i="2" l="1"/>
  <c r="N1115" i="2" s="1"/>
  <c r="O1115" i="2" l="1"/>
  <c r="P1115" i="2" l="1"/>
  <c r="I1115" i="2" l="1"/>
  <c r="S1115" i="2" s="1"/>
  <c r="Q1115" i="2"/>
  <c r="Z1115" i="2" s="1"/>
  <c r="G1116" i="6"/>
  <c r="H1116" i="6" s="1"/>
  <c r="R1115" i="2"/>
  <c r="AA1115" i="2" l="1"/>
  <c r="J1116" i="6"/>
  <c r="I1116" i="6"/>
  <c r="T1115" i="2"/>
  <c r="U1115" i="2"/>
  <c r="E1116" i="2" l="1"/>
  <c r="G1116" i="2" s="1"/>
  <c r="V1115" i="2"/>
  <c r="K1116" i="6"/>
  <c r="W1116" i="2" l="1"/>
  <c r="X1116" i="2" s="1"/>
  <c r="H1116" i="2"/>
  <c r="K1116" i="2" s="1"/>
  <c r="L1116" i="2" s="1"/>
  <c r="Y1116" i="2" s="1"/>
  <c r="J1116" i="2"/>
  <c r="M1116" i="2" l="1"/>
  <c r="N1116" i="2" s="1"/>
  <c r="O1116" i="2" l="1"/>
  <c r="P1116" i="2" l="1"/>
  <c r="R1116" i="2" s="1"/>
  <c r="AA1116" i="2" l="1"/>
  <c r="G1117" i="6"/>
  <c r="H1117" i="6" s="1"/>
  <c r="Q1116" i="2"/>
  <c r="Z1116" i="2" s="1"/>
  <c r="I1116" i="2"/>
  <c r="S1116" i="2" s="1"/>
  <c r="T1116" i="2" l="1"/>
  <c r="U1116" i="2"/>
  <c r="I1117" i="6"/>
  <c r="J1117" i="6"/>
  <c r="K1117" i="6" l="1"/>
  <c r="V1116" i="2"/>
  <c r="E1117" i="2"/>
  <c r="G1117" i="2" s="1"/>
  <c r="W1117" i="2" l="1"/>
  <c r="X1117" i="2" s="1"/>
  <c r="H1117" i="2"/>
  <c r="K1117" i="2" s="1"/>
  <c r="L1117" i="2" s="1"/>
  <c r="Y1117" i="2" s="1"/>
  <c r="J1117" i="2"/>
  <c r="M1117" i="2" l="1"/>
  <c r="N1117" i="2" s="1"/>
  <c r="O1117" i="2" l="1"/>
  <c r="P1117" i="2" l="1"/>
  <c r="R1117" i="2" s="1"/>
  <c r="AA1117" i="2" l="1"/>
  <c r="I1117" i="2"/>
  <c r="S1117" i="2" s="1"/>
  <c r="Q1117" i="2"/>
  <c r="Z1117" i="2" s="1"/>
  <c r="G1118" i="6"/>
  <c r="H1118" i="6" s="1"/>
  <c r="J1118" i="6" l="1"/>
  <c r="I1118" i="6"/>
  <c r="U1117" i="2"/>
  <c r="T1117" i="2"/>
  <c r="E1118" i="2" l="1"/>
  <c r="G1118" i="2" s="1"/>
  <c r="V1117" i="2"/>
  <c r="K1118" i="6"/>
  <c r="H1118" i="2" l="1"/>
  <c r="K1118" i="2" s="1"/>
  <c r="L1118" i="2" s="1"/>
  <c r="Y1118" i="2" s="1"/>
  <c r="W1118" i="2"/>
  <c r="X1118" i="2" s="1"/>
  <c r="J1118" i="2"/>
  <c r="M1118" i="2" l="1"/>
  <c r="N1118" i="2" s="1"/>
  <c r="O1118" i="2"/>
  <c r="P1118" i="2" l="1"/>
  <c r="Q1118" i="2" l="1"/>
  <c r="Z1118" i="2" s="1"/>
  <c r="G1119" i="6"/>
  <c r="H1119" i="6" s="1"/>
  <c r="I1118" i="2"/>
  <c r="S1118" i="2" s="1"/>
  <c r="R1118" i="2"/>
  <c r="I1119" i="6" l="1"/>
  <c r="J1119" i="6"/>
  <c r="AA1118" i="2"/>
  <c r="U1118" i="2"/>
  <c r="T1118" i="2"/>
  <c r="V1118" i="2" l="1"/>
  <c r="K1119" i="6"/>
  <c r="E1119" i="2"/>
  <c r="G1119" i="2" s="1"/>
  <c r="W1119" i="2" l="1"/>
  <c r="X1119" i="2" s="1"/>
  <c r="H1119" i="2"/>
  <c r="K1119" i="2" s="1"/>
  <c r="L1119" i="2" s="1"/>
  <c r="Y1119" i="2" s="1"/>
  <c r="J1119" i="2"/>
  <c r="M1119" i="2" l="1"/>
  <c r="N1119" i="2" s="1"/>
  <c r="O1119" i="2" l="1"/>
  <c r="P1119" i="2" l="1"/>
  <c r="R1119" i="2"/>
  <c r="AA1119" i="2" l="1"/>
  <c r="Q1119" i="2"/>
  <c r="Z1119" i="2" s="1"/>
  <c r="G1120" i="6"/>
  <c r="H1120" i="6" s="1"/>
  <c r="I1119" i="2"/>
  <c r="S1119" i="2" s="1"/>
  <c r="U1119" i="2" l="1"/>
  <c r="T1119" i="2"/>
  <c r="J1120" i="6"/>
  <c r="I1120" i="6"/>
  <c r="K1120" i="6" l="1"/>
  <c r="E1120" i="2"/>
  <c r="G1120" i="2" s="1"/>
  <c r="V1119" i="2"/>
  <c r="W1120" i="2" l="1"/>
  <c r="X1120" i="2" s="1"/>
  <c r="H1120" i="2"/>
  <c r="K1120" i="2" s="1"/>
  <c r="L1120" i="2" s="1"/>
  <c r="Y1120" i="2" s="1"/>
  <c r="J1120" i="2"/>
  <c r="M1120" i="2" l="1"/>
  <c r="N1120" i="2" s="1"/>
  <c r="O1120" i="2" l="1"/>
  <c r="P1120" i="2" l="1"/>
  <c r="I1120" i="2" l="1"/>
  <c r="S1120" i="2" s="1"/>
  <c r="Q1120" i="2"/>
  <c r="Z1120" i="2" s="1"/>
  <c r="G1121" i="6"/>
  <c r="H1121" i="6" s="1"/>
  <c r="R1120" i="2"/>
  <c r="AA1120" i="2" l="1"/>
  <c r="J1121" i="6"/>
  <c r="I1121" i="6"/>
  <c r="T1120" i="2"/>
  <c r="U1120" i="2"/>
  <c r="V1120" i="2" l="1"/>
  <c r="E1121" i="2"/>
  <c r="G1121" i="2" s="1"/>
  <c r="K1121" i="6"/>
  <c r="H1121" i="2" l="1"/>
  <c r="K1121" i="2" s="1"/>
  <c r="L1121" i="2" s="1"/>
  <c r="Y1121" i="2" s="1"/>
  <c r="W1121" i="2"/>
  <c r="X1121" i="2" s="1"/>
  <c r="J1121" i="2"/>
  <c r="M1121" i="2" l="1"/>
  <c r="N1121" i="2" s="1"/>
  <c r="O1121" i="2"/>
  <c r="P1121" i="2" l="1"/>
  <c r="R1121" i="2" s="1"/>
  <c r="AA1121" i="2" l="1"/>
  <c r="I1121" i="2"/>
  <c r="S1121" i="2" s="1"/>
  <c r="Q1121" i="2"/>
  <c r="Z1121" i="2" s="1"/>
  <c r="G1122" i="6"/>
  <c r="H1122" i="6" s="1"/>
  <c r="J1122" i="6" l="1"/>
  <c r="I1122" i="6"/>
  <c r="U1121" i="2"/>
  <c r="T1121" i="2"/>
  <c r="V1121" i="2" l="1"/>
  <c r="E1122" i="2"/>
  <c r="G1122" i="2" s="1"/>
  <c r="K1122" i="6"/>
  <c r="H1122" i="2" l="1"/>
  <c r="K1122" i="2" s="1"/>
  <c r="L1122" i="2" s="1"/>
  <c r="Y1122" i="2" s="1"/>
  <c r="W1122" i="2"/>
  <c r="X1122" i="2" s="1"/>
  <c r="J1122" i="2"/>
  <c r="M1122" i="2" l="1"/>
  <c r="N1122" i="2" s="1"/>
  <c r="O1122" i="2"/>
  <c r="P1122" i="2" l="1"/>
  <c r="Q1122" i="2" l="1"/>
  <c r="Z1122" i="2" s="1"/>
  <c r="G1123" i="6"/>
  <c r="H1123" i="6" s="1"/>
  <c r="I1122" i="2"/>
  <c r="S1122" i="2" s="1"/>
  <c r="R1122" i="2"/>
  <c r="J1123" i="6" l="1"/>
  <c r="I1123" i="6"/>
  <c r="AA1122" i="2"/>
  <c r="U1122" i="2"/>
  <c r="T1122" i="2"/>
  <c r="V1122" i="2" l="1"/>
  <c r="E1123" i="2"/>
  <c r="G1123" i="2" s="1"/>
  <c r="K1123" i="6"/>
  <c r="H1123" i="2" l="1"/>
  <c r="K1123" i="2" s="1"/>
  <c r="L1123" i="2" s="1"/>
  <c r="Y1123" i="2" s="1"/>
  <c r="W1123" i="2"/>
  <c r="X1123" i="2" s="1"/>
  <c r="J1123" i="2"/>
  <c r="M1123" i="2" l="1"/>
  <c r="N1123" i="2" s="1"/>
  <c r="O1123" i="2"/>
  <c r="P1123" i="2" l="1"/>
  <c r="R1123" i="2"/>
  <c r="AA1123" i="2" l="1"/>
  <c r="Q1123" i="2"/>
  <c r="Z1123" i="2" s="1"/>
  <c r="G1124" i="6"/>
  <c r="H1124" i="6" s="1"/>
  <c r="I1123" i="2"/>
  <c r="S1123" i="2" s="1"/>
  <c r="I1124" i="6" l="1"/>
  <c r="J1124" i="6"/>
  <c r="U1123" i="2"/>
  <c r="T1123" i="2"/>
  <c r="V1123" i="2" l="1"/>
  <c r="K1124" i="6"/>
  <c r="E1124" i="2"/>
  <c r="G1124" i="2" s="1"/>
  <c r="W1124" i="2" l="1"/>
  <c r="X1124" i="2" s="1"/>
  <c r="H1124" i="2"/>
  <c r="K1124" i="2" s="1"/>
  <c r="L1124" i="2" s="1"/>
  <c r="Y1124" i="2" s="1"/>
  <c r="J1124" i="2"/>
  <c r="M1124" i="2" l="1"/>
  <c r="N1124" i="2" s="1"/>
  <c r="O1124" i="2" l="1"/>
  <c r="P1124" i="2" l="1"/>
  <c r="R1124" i="2" s="1"/>
  <c r="AA1124" i="2" l="1"/>
  <c r="I1124" i="2"/>
  <c r="S1124" i="2" s="1"/>
  <c r="Q1124" i="2"/>
  <c r="Z1124" i="2" s="1"/>
  <c r="G1125" i="6"/>
  <c r="H1125" i="6" s="1"/>
  <c r="J1125" i="6" l="1"/>
  <c r="I1125" i="6"/>
  <c r="U1124" i="2"/>
  <c r="T1124" i="2"/>
  <c r="E1125" i="2" l="1"/>
  <c r="G1125" i="2" s="1"/>
  <c r="V1124" i="2"/>
  <c r="K1125" i="6"/>
  <c r="W1125" i="2" l="1"/>
  <c r="X1125" i="2" s="1"/>
  <c r="H1125" i="2"/>
  <c r="K1125" i="2" s="1"/>
  <c r="L1125" i="2" s="1"/>
  <c r="Y1125" i="2" s="1"/>
  <c r="J1125" i="2"/>
  <c r="M1125" i="2" l="1"/>
  <c r="N1125" i="2" s="1"/>
  <c r="O1125" i="2" l="1"/>
  <c r="P1125" i="2" l="1"/>
  <c r="R1125" i="2" s="1"/>
  <c r="AA1125" i="2" l="1"/>
  <c r="Q1125" i="2"/>
  <c r="Z1125" i="2" s="1"/>
  <c r="G1126" i="6"/>
  <c r="H1126" i="6" s="1"/>
  <c r="I1125" i="2"/>
  <c r="S1125" i="2" s="1"/>
  <c r="T1125" i="2" l="1"/>
  <c r="U1125" i="2"/>
  <c r="I1126" i="6"/>
  <c r="J1126" i="6"/>
  <c r="V1125" i="2" l="1"/>
  <c r="K1126" i="6"/>
  <c r="E1126" i="2"/>
  <c r="G1126" i="2" s="1"/>
  <c r="W1126" i="2" l="1"/>
  <c r="X1126" i="2" s="1"/>
  <c r="H1126" i="2"/>
  <c r="K1126" i="2" s="1"/>
  <c r="L1126" i="2" s="1"/>
  <c r="Y1126" i="2" s="1"/>
  <c r="J1126" i="2"/>
  <c r="M1126" i="2" l="1"/>
  <c r="N1126" i="2" s="1"/>
  <c r="O1126" i="2" l="1"/>
  <c r="P1126" i="2" l="1"/>
  <c r="I1126" i="2" l="1"/>
  <c r="S1126" i="2" s="1"/>
  <c r="Q1126" i="2"/>
  <c r="Z1126" i="2" s="1"/>
  <c r="G1127" i="6"/>
  <c r="H1127" i="6" s="1"/>
  <c r="R1126" i="2"/>
  <c r="AA1126" i="2" l="1"/>
  <c r="I1127" i="6"/>
  <c r="J1127" i="6"/>
  <c r="U1126" i="2"/>
  <c r="T1126" i="2"/>
  <c r="E1127" i="2" l="1"/>
  <c r="G1127" i="2" s="1"/>
  <c r="V1126" i="2"/>
  <c r="K1127" i="6"/>
  <c r="H1127" i="2" l="1"/>
  <c r="K1127" i="2" s="1"/>
  <c r="L1127" i="2" s="1"/>
  <c r="Y1127" i="2" s="1"/>
  <c r="W1127" i="2"/>
  <c r="X1127" i="2" s="1"/>
  <c r="J1127" i="2"/>
  <c r="M1127" i="2" l="1"/>
  <c r="N1127" i="2" s="1"/>
  <c r="O1127" i="2" l="1"/>
  <c r="P1127" i="2" l="1"/>
  <c r="I1127" i="2" l="1"/>
  <c r="S1127" i="2" s="1"/>
  <c r="G1128" i="6"/>
  <c r="H1128" i="6" s="1"/>
  <c r="Q1127" i="2"/>
  <c r="Z1127" i="2" s="1"/>
  <c r="R1127" i="2"/>
  <c r="I1128" i="6" l="1"/>
  <c r="J1128" i="6"/>
  <c r="AA1127" i="2"/>
  <c r="U1127" i="2"/>
  <c r="T1127" i="2"/>
  <c r="E1128" i="2" l="1"/>
  <c r="G1128" i="2" s="1"/>
  <c r="K1128" i="6"/>
  <c r="V1127" i="2"/>
  <c r="H1128" i="2" l="1"/>
  <c r="K1128" i="2" s="1"/>
  <c r="L1128" i="2" s="1"/>
  <c r="Y1128" i="2" s="1"/>
  <c r="W1128" i="2"/>
  <c r="X1128" i="2" s="1"/>
  <c r="J1128" i="2"/>
  <c r="M1128" i="2" l="1"/>
  <c r="N1128" i="2" s="1"/>
  <c r="O1128" i="2"/>
  <c r="P1128" i="2" l="1"/>
  <c r="R1128" i="2"/>
  <c r="AA1128" i="2" l="1"/>
  <c r="Q1128" i="2"/>
  <c r="Z1128" i="2" s="1"/>
  <c r="G1129" i="6"/>
  <c r="H1129" i="6" s="1"/>
  <c r="I1128" i="2"/>
  <c r="S1128" i="2" s="1"/>
  <c r="T1128" i="2" l="1"/>
  <c r="U1128" i="2"/>
  <c r="I1129" i="6"/>
  <c r="J1129" i="6"/>
  <c r="V1128" i="2" l="1"/>
  <c r="K1129" i="6"/>
  <c r="E1129" i="2"/>
  <c r="G1129" i="2" s="1"/>
  <c r="H1129" i="2" l="1"/>
  <c r="K1129" i="2" s="1"/>
  <c r="L1129" i="2" s="1"/>
  <c r="Y1129" i="2" s="1"/>
  <c r="W1129" i="2"/>
  <c r="X1129" i="2" s="1"/>
  <c r="J1129" i="2"/>
  <c r="M1129" i="2" l="1"/>
  <c r="N1129" i="2" s="1"/>
  <c r="O1129" i="2"/>
  <c r="P1129" i="2" l="1"/>
  <c r="R1129" i="2"/>
  <c r="AA1129" i="2" l="1"/>
  <c r="I1129" i="2"/>
  <c r="S1129" i="2" s="1"/>
  <c r="G1130" i="6"/>
  <c r="H1130" i="6" s="1"/>
  <c r="Q1129" i="2"/>
  <c r="Z1129" i="2" s="1"/>
  <c r="I1130" i="6" l="1"/>
  <c r="J1130" i="6"/>
  <c r="U1129" i="2"/>
  <c r="T1129" i="2"/>
  <c r="V1129" i="2" l="1"/>
  <c r="K1130" i="6"/>
  <c r="E1130" i="2"/>
  <c r="G1130" i="2" s="1"/>
  <c r="H1130" i="2" l="1"/>
  <c r="K1130" i="2" s="1"/>
  <c r="L1130" i="2" s="1"/>
  <c r="Y1130" i="2" s="1"/>
  <c r="W1130" i="2"/>
  <c r="X1130" i="2" s="1"/>
  <c r="J1130" i="2"/>
  <c r="M1130" i="2" l="1"/>
  <c r="N1130" i="2" s="1"/>
  <c r="O1130" i="2" l="1"/>
  <c r="P1130" i="2" l="1"/>
  <c r="R1130" i="2"/>
  <c r="AA1130" i="2" l="1"/>
  <c r="I1130" i="2"/>
  <c r="S1130" i="2" s="1"/>
  <c r="G1131" i="6"/>
  <c r="H1131" i="6" s="1"/>
  <c r="Q1130" i="2"/>
  <c r="Z1130" i="2" s="1"/>
  <c r="U1130" i="2" l="1"/>
  <c r="T1130" i="2"/>
  <c r="J1131" i="6"/>
  <c r="I1131" i="6"/>
  <c r="K1131" i="6" l="1"/>
  <c r="V1130" i="2"/>
  <c r="E1131" i="2"/>
  <c r="G1131" i="2" s="1"/>
  <c r="W1131" i="2" l="1"/>
  <c r="X1131" i="2" s="1"/>
  <c r="H1131" i="2"/>
  <c r="K1131" i="2" s="1"/>
  <c r="L1131" i="2" s="1"/>
  <c r="Y1131" i="2" s="1"/>
  <c r="J1131" i="2"/>
  <c r="M1131" i="2" l="1"/>
  <c r="N1131" i="2" s="1"/>
  <c r="O1131" i="2" l="1"/>
  <c r="P1131" i="2" l="1"/>
  <c r="I1131" i="2" l="1"/>
  <c r="S1131" i="2" s="1"/>
  <c r="G1132" i="6"/>
  <c r="H1132" i="6" s="1"/>
  <c r="Q1131" i="2"/>
  <c r="Z1131" i="2" s="1"/>
  <c r="R1131" i="2"/>
  <c r="AA1131" i="2" l="1"/>
  <c r="J1132" i="6"/>
  <c r="I1132" i="6"/>
  <c r="U1131" i="2"/>
  <c r="T1131" i="2"/>
  <c r="E1132" i="2" l="1"/>
  <c r="G1132" i="2" s="1"/>
  <c r="V1131" i="2"/>
  <c r="K1132" i="6"/>
  <c r="H1132" i="2" l="1"/>
  <c r="K1132" i="2" s="1"/>
  <c r="L1132" i="2" s="1"/>
  <c r="Y1132" i="2" s="1"/>
  <c r="W1132" i="2"/>
  <c r="X1132" i="2" s="1"/>
  <c r="J1132" i="2"/>
  <c r="M1132" i="2" l="1"/>
  <c r="N1132" i="2" s="1"/>
  <c r="O1132" i="2"/>
  <c r="P1132" i="2" l="1"/>
  <c r="Q1132" i="2" l="1"/>
  <c r="Z1132" i="2" s="1"/>
  <c r="G1133" i="6"/>
  <c r="H1133" i="6" s="1"/>
  <c r="I1132" i="2"/>
  <c r="S1132" i="2" s="1"/>
  <c r="R1132" i="2"/>
  <c r="I1133" i="6" l="1"/>
  <c r="J1133" i="6"/>
  <c r="AA1132" i="2"/>
  <c r="U1132" i="2"/>
  <c r="T1132" i="2"/>
  <c r="V1132" i="2" l="1"/>
  <c r="E1133" i="2"/>
  <c r="G1133" i="2" s="1"/>
  <c r="K1133" i="6"/>
  <c r="W1133" i="2" l="1"/>
  <c r="X1133" i="2" s="1"/>
  <c r="H1133" i="2"/>
  <c r="K1133" i="2" s="1"/>
  <c r="L1133" i="2" s="1"/>
  <c r="Y1133" i="2" s="1"/>
  <c r="J1133" i="2"/>
  <c r="M1133" i="2" l="1"/>
  <c r="N1133" i="2" s="1"/>
  <c r="O1133" i="2" l="1"/>
  <c r="P1133" i="2" l="1"/>
  <c r="R1133" i="2" s="1"/>
  <c r="AA1133" i="2" l="1"/>
  <c r="I1133" i="2"/>
  <c r="S1133" i="2" s="1"/>
  <c r="Q1133" i="2"/>
  <c r="Z1133" i="2" s="1"/>
  <c r="G1134" i="6"/>
  <c r="H1134" i="6" s="1"/>
  <c r="J1134" i="6" l="1"/>
  <c r="I1134" i="6"/>
  <c r="U1133" i="2"/>
  <c r="T1133" i="2"/>
  <c r="E1134" i="2" l="1"/>
  <c r="G1134" i="2" s="1"/>
  <c r="V1133" i="2"/>
  <c r="K1134" i="6"/>
  <c r="H1134" i="2" l="1"/>
  <c r="K1134" i="2" s="1"/>
  <c r="L1134" i="2" s="1"/>
  <c r="Y1134" i="2" s="1"/>
  <c r="W1134" i="2"/>
  <c r="X1134" i="2" s="1"/>
  <c r="J1134" i="2"/>
  <c r="M1134" i="2" l="1"/>
  <c r="N1134" i="2" s="1"/>
  <c r="O1134" i="2"/>
  <c r="P1134" i="2" l="1"/>
  <c r="G1135" i="6" l="1"/>
  <c r="H1135" i="6" s="1"/>
  <c r="I1134" i="2"/>
  <c r="S1134" i="2" s="1"/>
  <c r="Q1134" i="2"/>
  <c r="Z1134" i="2" s="1"/>
  <c r="R1134" i="2"/>
  <c r="T1134" i="2" l="1"/>
  <c r="U1134" i="2"/>
  <c r="AA1134" i="2"/>
  <c r="I1135" i="6"/>
  <c r="J1135" i="6"/>
  <c r="E1135" i="2" l="1"/>
  <c r="G1135" i="2" s="1"/>
  <c r="K1135" i="6"/>
  <c r="V1134" i="2"/>
  <c r="W1135" i="2" l="1"/>
  <c r="X1135" i="2" s="1"/>
  <c r="H1135" i="2"/>
  <c r="K1135" i="2" s="1"/>
  <c r="L1135" i="2" s="1"/>
  <c r="Y1135" i="2" s="1"/>
  <c r="J1135" i="2"/>
  <c r="M1135" i="2" l="1"/>
  <c r="N1135" i="2" s="1"/>
  <c r="O1135" i="2" l="1"/>
  <c r="P1135" i="2" l="1"/>
  <c r="R1135" i="2"/>
  <c r="AA1135" i="2" l="1"/>
  <c r="Q1135" i="2"/>
  <c r="Z1135" i="2" s="1"/>
  <c r="G1136" i="6"/>
  <c r="H1136" i="6" s="1"/>
  <c r="I1135" i="2"/>
  <c r="S1135" i="2" s="1"/>
  <c r="U1135" i="2" l="1"/>
  <c r="T1135" i="2"/>
  <c r="I1136" i="6"/>
  <c r="J1136" i="6"/>
  <c r="E1136" i="2" l="1"/>
  <c r="G1136" i="2" s="1"/>
  <c r="K1136" i="6"/>
  <c r="V1135" i="2"/>
  <c r="W1136" i="2" l="1"/>
  <c r="X1136" i="2" s="1"/>
  <c r="H1136" i="2"/>
  <c r="K1136" i="2" s="1"/>
  <c r="L1136" i="2" s="1"/>
  <c r="Y1136" i="2" s="1"/>
  <c r="J1136" i="2"/>
  <c r="M1136" i="2" l="1"/>
  <c r="N1136" i="2" s="1"/>
  <c r="O1136" i="2" l="1"/>
  <c r="P1136" i="2" l="1"/>
  <c r="Q1136" i="2" l="1"/>
  <c r="Z1136" i="2" s="1"/>
  <c r="G1137" i="6"/>
  <c r="H1137" i="6" s="1"/>
  <c r="I1136" i="2"/>
  <c r="S1136" i="2" s="1"/>
  <c r="R1136" i="2"/>
  <c r="AA1136" i="2" l="1"/>
  <c r="I1137" i="6"/>
  <c r="J1137" i="6"/>
  <c r="T1136" i="2"/>
  <c r="U1136" i="2"/>
  <c r="V1136" i="2" l="1"/>
  <c r="K1137" i="6"/>
  <c r="E1137" i="2"/>
  <c r="G1137" i="2" s="1"/>
  <c r="H1137" i="2" l="1"/>
  <c r="K1137" i="2" s="1"/>
  <c r="L1137" i="2" s="1"/>
  <c r="Y1137" i="2" s="1"/>
  <c r="W1137" i="2"/>
  <c r="X1137" i="2" s="1"/>
  <c r="J1137" i="2"/>
  <c r="M1137" i="2" l="1"/>
  <c r="N1137" i="2" s="1"/>
  <c r="O1137" i="2"/>
  <c r="P1137" i="2" l="1"/>
  <c r="Q1137" i="2" l="1"/>
  <c r="Z1137" i="2" s="1"/>
  <c r="G1138" i="6"/>
  <c r="H1138" i="6" s="1"/>
  <c r="I1137" i="2"/>
  <c r="S1137" i="2" s="1"/>
  <c r="R1137" i="2"/>
  <c r="J1138" i="6" l="1"/>
  <c r="I1138" i="6"/>
  <c r="AA1137" i="2"/>
  <c r="U1137" i="2"/>
  <c r="T1137" i="2"/>
  <c r="V1137" i="2" l="1"/>
  <c r="E1138" i="2"/>
  <c r="G1138" i="2" s="1"/>
  <c r="K1138" i="6"/>
  <c r="H1138" i="2" l="1"/>
  <c r="K1138" i="2" s="1"/>
  <c r="L1138" i="2" s="1"/>
  <c r="Y1138" i="2" s="1"/>
  <c r="W1138" i="2"/>
  <c r="X1138" i="2" s="1"/>
  <c r="J1138" i="2"/>
  <c r="M1138" i="2" l="1"/>
  <c r="N1138" i="2" s="1"/>
  <c r="O1138" i="2"/>
  <c r="P1138" i="2" l="1"/>
  <c r="R1138" i="2" s="1"/>
  <c r="AA1138" i="2" l="1"/>
  <c r="I1138" i="2"/>
  <c r="S1138" i="2" s="1"/>
  <c r="Q1138" i="2"/>
  <c r="Z1138" i="2" s="1"/>
  <c r="G1139" i="6"/>
  <c r="H1139" i="6" s="1"/>
  <c r="I1139" i="6" l="1"/>
  <c r="J1139" i="6"/>
  <c r="U1138" i="2"/>
  <c r="T1138" i="2"/>
  <c r="V1138" i="2" l="1"/>
  <c r="K1139" i="6"/>
  <c r="E1139" i="2"/>
  <c r="G1139" i="2" s="1"/>
  <c r="H1139" i="2" l="1"/>
  <c r="K1139" i="2" s="1"/>
  <c r="L1139" i="2" s="1"/>
  <c r="Y1139" i="2" s="1"/>
  <c r="W1139" i="2"/>
  <c r="X1139" i="2" s="1"/>
  <c r="J1139" i="2"/>
  <c r="M1139" i="2" l="1"/>
  <c r="N1139" i="2" s="1"/>
  <c r="O1139" i="2" l="1"/>
  <c r="P1139" i="2" l="1"/>
  <c r="R1139" i="2" s="1"/>
  <c r="AA1139" i="2" l="1"/>
  <c r="G1140" i="6"/>
  <c r="H1140" i="6" s="1"/>
  <c r="Q1139" i="2"/>
  <c r="Z1139" i="2" s="1"/>
  <c r="I1139" i="2"/>
  <c r="S1139" i="2" s="1"/>
  <c r="U1139" i="2" l="1"/>
  <c r="T1139" i="2"/>
  <c r="J1140" i="6"/>
  <c r="I1140" i="6"/>
  <c r="E1140" i="2" l="1"/>
  <c r="G1140" i="2" s="1"/>
  <c r="K1140" i="6"/>
  <c r="V1139" i="2"/>
  <c r="W1140" i="2" l="1"/>
  <c r="X1140" i="2" s="1"/>
  <c r="H1140" i="2"/>
  <c r="K1140" i="2" s="1"/>
  <c r="L1140" i="2" s="1"/>
  <c r="Y1140" i="2" s="1"/>
  <c r="J1140" i="2"/>
  <c r="M1140" i="2" l="1"/>
  <c r="N1140" i="2" s="1"/>
  <c r="O1140" i="2" l="1"/>
  <c r="P1140" i="2" l="1"/>
  <c r="R1140" i="2" s="1"/>
  <c r="AA1140" i="2" l="1"/>
  <c r="I1140" i="2"/>
  <c r="S1140" i="2" s="1"/>
  <c r="Q1140" i="2"/>
  <c r="Z1140" i="2" s="1"/>
  <c r="G1141" i="6"/>
  <c r="H1141" i="6" s="1"/>
  <c r="I1141" i="6" l="1"/>
  <c r="J1141" i="6"/>
  <c r="U1140" i="2"/>
  <c r="T1140" i="2"/>
  <c r="E1141" i="2" l="1"/>
  <c r="G1141" i="2" s="1"/>
  <c r="K1141" i="6"/>
  <c r="V1140" i="2"/>
  <c r="W1141" i="2" l="1"/>
  <c r="X1141" i="2" s="1"/>
  <c r="H1141" i="2"/>
  <c r="K1141" i="2" s="1"/>
  <c r="L1141" i="2" s="1"/>
  <c r="Y1141" i="2" s="1"/>
  <c r="J1141" i="2"/>
  <c r="M1141" i="2" l="1"/>
  <c r="N1141" i="2" s="1"/>
  <c r="O1141" i="2"/>
  <c r="P1141" i="2" l="1"/>
  <c r="R1141" i="2"/>
  <c r="AA1141" i="2" l="1"/>
  <c r="Q1141" i="2"/>
  <c r="Z1141" i="2" s="1"/>
  <c r="I1141" i="2"/>
  <c r="S1141" i="2" s="1"/>
  <c r="G1142" i="6"/>
  <c r="H1142" i="6" s="1"/>
  <c r="T1141" i="2" l="1"/>
  <c r="U1141" i="2"/>
  <c r="J1142" i="6"/>
  <c r="I1142" i="6"/>
  <c r="K1142" i="6" l="1"/>
  <c r="E1142" i="2"/>
  <c r="G1142" i="2" s="1"/>
  <c r="V1141" i="2"/>
  <c r="W1142" i="2" l="1"/>
  <c r="X1142" i="2" s="1"/>
  <c r="H1142" i="2"/>
  <c r="K1142" i="2" s="1"/>
  <c r="L1142" i="2" s="1"/>
  <c r="Y1142" i="2" s="1"/>
  <c r="J1142" i="2"/>
  <c r="M1142" i="2" l="1"/>
  <c r="N1142" i="2" s="1"/>
  <c r="O1142" i="2" l="1"/>
  <c r="P1142" i="2" l="1"/>
  <c r="R1142" i="2"/>
  <c r="AA1142" i="2" l="1"/>
  <c r="Q1142" i="2"/>
  <c r="Z1142" i="2" s="1"/>
  <c r="G1143" i="6"/>
  <c r="H1143" i="6" s="1"/>
  <c r="I1142" i="2"/>
  <c r="S1142" i="2" s="1"/>
  <c r="J1143" i="6" l="1"/>
  <c r="I1143" i="6"/>
  <c r="T1142" i="2"/>
  <c r="U1142" i="2"/>
  <c r="V1142" i="2" l="1"/>
  <c r="E1143" i="2"/>
  <c r="G1143" i="2" s="1"/>
  <c r="K1143" i="6"/>
  <c r="H1143" i="2" l="1"/>
  <c r="K1143" i="2" s="1"/>
  <c r="L1143" i="2" s="1"/>
  <c r="Y1143" i="2" s="1"/>
  <c r="W1143" i="2"/>
  <c r="X1143" i="2" s="1"/>
  <c r="J1143" i="2"/>
  <c r="M1143" i="2" l="1"/>
  <c r="N1143" i="2" s="1"/>
  <c r="O1143" i="2" l="1"/>
  <c r="P1143" i="2" l="1"/>
  <c r="G1144" i="6" l="1"/>
  <c r="H1144" i="6" s="1"/>
  <c r="I1143" i="2"/>
  <c r="S1143" i="2" s="1"/>
  <c r="Q1143" i="2"/>
  <c r="Z1143" i="2" s="1"/>
  <c r="R1143" i="2"/>
  <c r="AA1143" i="2" l="1"/>
  <c r="U1143" i="2"/>
  <c r="T1143" i="2"/>
  <c r="I1144" i="6"/>
  <c r="J1144" i="6"/>
  <c r="K1144" i="6" l="1"/>
  <c r="E1144" i="2"/>
  <c r="G1144" i="2" s="1"/>
  <c r="V1143" i="2"/>
  <c r="H1144" i="2" l="1"/>
  <c r="K1144" i="2" s="1"/>
  <c r="L1144" i="2" s="1"/>
  <c r="Y1144" i="2" s="1"/>
  <c r="W1144" i="2"/>
  <c r="X1144" i="2" s="1"/>
  <c r="J1144" i="2"/>
  <c r="M1144" i="2" l="1"/>
  <c r="N1144" i="2" s="1"/>
  <c r="O1144" i="2" l="1"/>
  <c r="P1144" i="2" l="1"/>
  <c r="R1144" i="2"/>
  <c r="AA1144" i="2" l="1"/>
  <c r="Q1144" i="2"/>
  <c r="Z1144" i="2" s="1"/>
  <c r="G1145" i="6"/>
  <c r="H1145" i="6" s="1"/>
  <c r="I1144" i="2"/>
  <c r="S1144" i="2" s="1"/>
  <c r="T1144" i="2" l="1"/>
  <c r="U1144" i="2"/>
  <c r="J1145" i="6"/>
  <c r="I1145" i="6"/>
  <c r="K1145" i="6" l="1"/>
  <c r="V1144" i="2"/>
  <c r="E1145" i="2"/>
  <c r="G1145" i="2" s="1"/>
  <c r="H1145" i="2" l="1"/>
  <c r="K1145" i="2" s="1"/>
  <c r="L1145" i="2" s="1"/>
  <c r="Y1145" i="2" s="1"/>
  <c r="W1145" i="2"/>
  <c r="X1145" i="2" s="1"/>
  <c r="J1145" i="2"/>
  <c r="M1145" i="2" l="1"/>
  <c r="N1145" i="2" s="1"/>
  <c r="O1145" i="2"/>
  <c r="P1145" i="2" l="1"/>
  <c r="G1146" i="6" l="1"/>
  <c r="H1146" i="6" s="1"/>
  <c r="I1145" i="2"/>
  <c r="S1145" i="2" s="1"/>
  <c r="Q1145" i="2"/>
  <c r="Z1145" i="2" s="1"/>
  <c r="R1145" i="2"/>
  <c r="AA1145" i="2" l="1"/>
  <c r="U1145" i="2"/>
  <c r="T1145" i="2"/>
  <c r="I1146" i="6"/>
  <c r="J1146" i="6"/>
  <c r="K1146" i="6" l="1"/>
  <c r="E1146" i="2"/>
  <c r="G1146" i="2" s="1"/>
  <c r="V1145" i="2"/>
  <c r="H1146" i="2" l="1"/>
  <c r="K1146" i="2" s="1"/>
  <c r="L1146" i="2" s="1"/>
  <c r="Y1146" i="2" s="1"/>
  <c r="W1146" i="2"/>
  <c r="X1146" i="2" s="1"/>
  <c r="J1146" i="2"/>
  <c r="O1146" i="2" l="1"/>
  <c r="M1146" i="2"/>
  <c r="N1146" i="2" s="1"/>
  <c r="P1146" i="2" l="1"/>
  <c r="R1146" i="2"/>
  <c r="AA1146" i="2" l="1"/>
  <c r="G1147" i="6"/>
  <c r="H1147" i="6" s="1"/>
  <c r="Q1146" i="2"/>
  <c r="Z1146" i="2" s="1"/>
  <c r="I1146" i="2"/>
  <c r="S1146" i="2" s="1"/>
  <c r="T1146" i="2" l="1"/>
  <c r="U1146" i="2"/>
  <c r="J1147" i="6"/>
  <c r="I1147" i="6"/>
  <c r="V1146" i="2" l="1"/>
  <c r="K1147" i="6"/>
  <c r="E1147" i="2"/>
  <c r="G1147" i="2" s="1"/>
  <c r="H1147" i="2" l="1"/>
  <c r="K1147" i="2" s="1"/>
  <c r="L1147" i="2" s="1"/>
  <c r="Y1147" i="2" s="1"/>
  <c r="W1147" i="2"/>
  <c r="X1147" i="2" s="1"/>
  <c r="J1147" i="2"/>
  <c r="M1147" i="2" l="1"/>
  <c r="N1147" i="2" s="1"/>
  <c r="O1147" i="2" l="1"/>
  <c r="P1147" i="2" l="1"/>
  <c r="R1147" i="2"/>
  <c r="AA1147" i="2" l="1"/>
  <c r="I1147" i="2"/>
  <c r="S1147" i="2" s="1"/>
  <c r="Q1147" i="2"/>
  <c r="Z1147" i="2" s="1"/>
  <c r="G1148" i="6"/>
  <c r="H1148" i="6" s="1"/>
  <c r="U1147" i="2" l="1"/>
  <c r="T1147" i="2"/>
  <c r="I1148" i="6"/>
  <c r="J1148" i="6"/>
  <c r="E1148" i="2" l="1"/>
  <c r="G1148" i="2" s="1"/>
  <c r="K1148" i="6"/>
  <c r="V1147" i="2"/>
  <c r="H1148" i="2" l="1"/>
  <c r="K1148" i="2" s="1"/>
  <c r="L1148" i="2" s="1"/>
  <c r="Y1148" i="2" s="1"/>
  <c r="W1148" i="2"/>
  <c r="X1148" i="2" s="1"/>
  <c r="J1148" i="2"/>
  <c r="M1148" i="2" l="1"/>
  <c r="N1148" i="2" s="1"/>
  <c r="O1148" i="2" l="1"/>
  <c r="P1148" i="2" l="1"/>
  <c r="R1148" i="2"/>
  <c r="AA1148" i="2" l="1"/>
  <c r="I1148" i="2"/>
  <c r="S1148" i="2" s="1"/>
  <c r="Q1148" i="2"/>
  <c r="Z1148" i="2" s="1"/>
  <c r="G1149" i="6"/>
  <c r="H1149" i="6" s="1"/>
  <c r="I1149" i="6" l="1"/>
  <c r="J1149" i="6"/>
  <c r="U1148" i="2"/>
  <c r="T1148" i="2"/>
  <c r="E1149" i="2" l="1"/>
  <c r="G1149" i="2" s="1"/>
  <c r="V1148" i="2"/>
  <c r="K1149" i="6"/>
  <c r="H1149" i="2" l="1"/>
  <c r="K1149" i="2" s="1"/>
  <c r="L1149" i="2" s="1"/>
  <c r="Y1149" i="2" s="1"/>
  <c r="W1149" i="2"/>
  <c r="X1149" i="2" s="1"/>
  <c r="J1149" i="2"/>
  <c r="M1149" i="2" l="1"/>
  <c r="N1149" i="2" s="1"/>
  <c r="O1149" i="2"/>
  <c r="P1149" i="2" l="1"/>
  <c r="R1149" i="2"/>
  <c r="AA1149" i="2" l="1"/>
  <c r="Q1149" i="2"/>
  <c r="Z1149" i="2" s="1"/>
  <c r="G1150" i="6"/>
  <c r="H1150" i="6" s="1"/>
  <c r="I1149" i="2"/>
  <c r="S1149" i="2" s="1"/>
  <c r="T1149" i="2" l="1"/>
  <c r="U1149" i="2"/>
  <c r="I1150" i="6"/>
  <c r="J1150" i="6"/>
  <c r="V1149" i="2" l="1"/>
  <c r="K1150" i="6"/>
  <c r="E1150" i="2"/>
  <c r="G1150" i="2" s="1"/>
  <c r="H1150" i="2" l="1"/>
  <c r="K1150" i="2" s="1"/>
  <c r="L1150" i="2" s="1"/>
  <c r="Y1150" i="2" s="1"/>
  <c r="W1150" i="2"/>
  <c r="X1150" i="2" s="1"/>
  <c r="J1150" i="2"/>
  <c r="M1150" i="2" l="1"/>
  <c r="N1150" i="2" s="1"/>
  <c r="O1150" i="2"/>
  <c r="P1150" i="2" l="1"/>
  <c r="R1150" i="2"/>
  <c r="AA1150" i="2" l="1"/>
  <c r="G1151" i="6"/>
  <c r="H1151" i="6" s="1"/>
  <c r="I1150" i="2"/>
  <c r="S1150" i="2" s="1"/>
  <c r="Q1150" i="2"/>
  <c r="Z1150" i="2" s="1"/>
  <c r="T1150" i="2" l="1"/>
  <c r="U1150" i="2"/>
  <c r="I1151" i="6"/>
  <c r="J1151" i="6"/>
  <c r="E1151" i="2" l="1"/>
  <c r="G1151" i="2" s="1"/>
  <c r="K1151" i="6"/>
  <c r="V1150" i="2"/>
  <c r="W1151" i="2" l="1"/>
  <c r="X1151" i="2" s="1"/>
  <c r="H1151" i="2"/>
  <c r="K1151" i="2" s="1"/>
  <c r="L1151" i="2" s="1"/>
  <c r="Y1151" i="2" s="1"/>
  <c r="J1151" i="2"/>
  <c r="M1151" i="2" l="1"/>
  <c r="N1151" i="2" s="1"/>
  <c r="O1151" i="2"/>
  <c r="P1151" i="2" l="1"/>
  <c r="R1151" i="2"/>
  <c r="AA1151" i="2" l="1"/>
  <c r="G1152" i="6"/>
  <c r="H1152" i="6" s="1"/>
  <c r="I1151" i="2"/>
  <c r="S1151" i="2" s="1"/>
  <c r="Q1151" i="2"/>
  <c r="Z1151" i="2" s="1"/>
  <c r="I1152" i="6" l="1"/>
  <c r="J1152" i="6"/>
  <c r="U1151" i="2"/>
  <c r="T1151" i="2"/>
  <c r="V1151" i="2" l="1"/>
  <c r="K1152" i="6"/>
  <c r="E1152" i="2"/>
  <c r="G1152" i="2" s="1"/>
  <c r="H1152" i="2" l="1"/>
  <c r="K1152" i="2" s="1"/>
  <c r="L1152" i="2" s="1"/>
  <c r="Y1152" i="2" s="1"/>
  <c r="W1152" i="2"/>
  <c r="X1152" i="2" s="1"/>
  <c r="J1152" i="2"/>
  <c r="M1152" i="2" l="1"/>
  <c r="N1152" i="2" s="1"/>
  <c r="O1152" i="2"/>
  <c r="P1152" i="2" l="1"/>
  <c r="R1152" i="2"/>
  <c r="AA1152" i="2" l="1"/>
  <c r="Q1152" i="2"/>
  <c r="Z1152" i="2" s="1"/>
  <c r="G1153" i="6"/>
  <c r="H1153" i="6" s="1"/>
  <c r="I1152" i="2"/>
  <c r="S1152" i="2" s="1"/>
  <c r="U1152" i="2" l="1"/>
  <c r="T1152" i="2"/>
  <c r="J1153" i="6"/>
  <c r="I1153" i="6"/>
  <c r="K1153" i="6" l="1"/>
  <c r="E1153" i="2"/>
  <c r="G1153" i="2" s="1"/>
  <c r="V1152" i="2"/>
  <c r="W1153" i="2" l="1"/>
  <c r="X1153" i="2" s="1"/>
  <c r="H1153" i="2"/>
  <c r="K1153" i="2" s="1"/>
  <c r="L1153" i="2" s="1"/>
  <c r="Y1153" i="2" s="1"/>
  <c r="J1153" i="2"/>
  <c r="M1153" i="2" l="1"/>
  <c r="N1153" i="2" s="1"/>
  <c r="O1153" i="2"/>
  <c r="P1153" i="2" l="1"/>
  <c r="I1153" i="2" l="1"/>
  <c r="S1153" i="2" s="1"/>
  <c r="G1154" i="6"/>
  <c r="H1154" i="6" s="1"/>
  <c r="Q1153" i="2"/>
  <c r="Z1153" i="2" s="1"/>
  <c r="R1153" i="2"/>
  <c r="AA1153" i="2" l="1"/>
  <c r="J1154" i="6"/>
  <c r="I1154" i="6"/>
  <c r="T1153" i="2"/>
  <c r="U1153" i="2"/>
  <c r="E1154" i="2" l="1"/>
  <c r="G1154" i="2" s="1"/>
  <c r="V1153" i="2"/>
  <c r="K1154" i="6"/>
  <c r="H1154" i="2" l="1"/>
  <c r="K1154" i="2" s="1"/>
  <c r="L1154" i="2" s="1"/>
  <c r="Y1154" i="2" s="1"/>
  <c r="W1154" i="2"/>
  <c r="X1154" i="2" s="1"/>
  <c r="J1154" i="2"/>
  <c r="M1154" i="2" l="1"/>
  <c r="N1154" i="2" s="1"/>
  <c r="O1154" i="2"/>
  <c r="P1154" i="2" l="1"/>
  <c r="G1155" i="6" l="1"/>
  <c r="H1155" i="6" s="1"/>
  <c r="Q1154" i="2"/>
  <c r="Z1154" i="2" s="1"/>
  <c r="I1154" i="2"/>
  <c r="S1154" i="2" s="1"/>
  <c r="R1154" i="2"/>
  <c r="AA1154" i="2" l="1"/>
  <c r="T1154" i="2"/>
  <c r="U1154" i="2"/>
  <c r="I1155" i="6"/>
  <c r="J1155" i="6"/>
  <c r="E1155" i="2" l="1"/>
  <c r="G1155" i="2" s="1"/>
  <c r="K1155" i="6"/>
  <c r="V1154" i="2"/>
  <c r="W1155" i="2" l="1"/>
  <c r="X1155" i="2" s="1"/>
  <c r="H1155" i="2"/>
  <c r="K1155" i="2" s="1"/>
  <c r="L1155" i="2" s="1"/>
  <c r="Y1155" i="2" s="1"/>
  <c r="J1155" i="2"/>
  <c r="M1155" i="2" l="1"/>
  <c r="N1155" i="2" s="1"/>
  <c r="O1155" i="2"/>
  <c r="P1155" i="2" l="1"/>
  <c r="R1155" i="2"/>
  <c r="AA1155" i="2" l="1"/>
  <c r="I1155" i="2"/>
  <c r="S1155" i="2" s="1"/>
  <c r="Q1155" i="2"/>
  <c r="Z1155" i="2" s="1"/>
  <c r="G1156" i="6"/>
  <c r="H1156" i="6" s="1"/>
  <c r="I1156" i="6" l="1"/>
  <c r="J1156" i="6"/>
  <c r="T1155" i="2"/>
  <c r="U1155" i="2"/>
  <c r="E1156" i="2" l="1"/>
  <c r="G1156" i="2" s="1"/>
  <c r="K1156" i="6"/>
  <c r="V1155" i="2"/>
  <c r="H1156" i="2" l="1"/>
  <c r="K1156" i="2" s="1"/>
  <c r="L1156" i="2" s="1"/>
  <c r="Y1156" i="2" s="1"/>
  <c r="W1156" i="2"/>
  <c r="X1156" i="2" s="1"/>
  <c r="J1156" i="2"/>
  <c r="M1156" i="2" l="1"/>
  <c r="N1156" i="2" s="1"/>
  <c r="O1156" i="2"/>
  <c r="P1156" i="2" l="1"/>
  <c r="R1156" i="2"/>
  <c r="AA1156" i="2" l="1"/>
  <c r="I1156" i="2"/>
  <c r="S1156" i="2" s="1"/>
  <c r="Q1156" i="2"/>
  <c r="Z1156" i="2" s="1"/>
  <c r="G1157" i="6"/>
  <c r="H1157" i="6" s="1"/>
  <c r="J1157" i="6" l="1"/>
  <c r="I1157" i="6"/>
  <c r="T1156" i="2"/>
  <c r="U1156" i="2"/>
  <c r="E1157" i="2" l="1"/>
  <c r="G1157" i="2" s="1"/>
  <c r="V1156" i="2"/>
  <c r="K1157" i="6"/>
  <c r="W1157" i="2" l="1"/>
  <c r="X1157" i="2" s="1"/>
  <c r="H1157" i="2"/>
  <c r="K1157" i="2" s="1"/>
  <c r="L1157" i="2" s="1"/>
  <c r="Y1157" i="2" s="1"/>
  <c r="J1157" i="2"/>
  <c r="M1157" i="2" l="1"/>
  <c r="N1157" i="2" s="1"/>
  <c r="O1157" i="2"/>
  <c r="P1157" i="2" l="1"/>
  <c r="G1158" i="6" l="1"/>
  <c r="H1158" i="6" s="1"/>
  <c r="I1157" i="2"/>
  <c r="S1157" i="2" s="1"/>
  <c r="Q1157" i="2"/>
  <c r="Z1157" i="2" s="1"/>
  <c r="R1157" i="2"/>
  <c r="AA1157" i="2" l="1"/>
  <c r="U1157" i="2"/>
  <c r="T1157" i="2"/>
  <c r="I1158" i="6"/>
  <c r="J1158" i="6"/>
  <c r="K1158" i="6" l="1"/>
  <c r="E1158" i="2"/>
  <c r="G1158" i="2" s="1"/>
  <c r="V1157" i="2"/>
  <c r="W1158" i="2" l="1"/>
  <c r="X1158" i="2" s="1"/>
  <c r="H1158" i="2"/>
  <c r="K1158" i="2" s="1"/>
  <c r="L1158" i="2" s="1"/>
  <c r="Y1158" i="2" s="1"/>
  <c r="J1158" i="2"/>
  <c r="M1158" i="2" l="1"/>
  <c r="N1158" i="2" s="1"/>
  <c r="O1158" i="2" l="1"/>
  <c r="P1158" i="2" l="1"/>
  <c r="I1158" i="2" l="1"/>
  <c r="S1158" i="2" s="1"/>
  <c r="Q1158" i="2"/>
  <c r="Z1158" i="2" s="1"/>
  <c r="G1159" i="6"/>
  <c r="H1159" i="6" s="1"/>
  <c r="R1158" i="2"/>
  <c r="J1159" i="6" l="1"/>
  <c r="I1159" i="6"/>
  <c r="AA1158" i="2"/>
  <c r="U1158" i="2"/>
  <c r="T1158" i="2"/>
  <c r="V1158" i="2" l="1"/>
  <c r="E1159" i="2"/>
  <c r="G1159" i="2" s="1"/>
  <c r="K1159" i="6"/>
  <c r="W1159" i="2" l="1"/>
  <c r="X1159" i="2" s="1"/>
  <c r="H1159" i="2"/>
  <c r="K1159" i="2" s="1"/>
  <c r="L1159" i="2" s="1"/>
  <c r="Y1159" i="2" s="1"/>
  <c r="J1159" i="2"/>
  <c r="M1159" i="2" l="1"/>
  <c r="N1159" i="2" s="1"/>
  <c r="O1159" i="2" l="1"/>
  <c r="P1159" i="2" l="1"/>
  <c r="R1159" i="2"/>
  <c r="AA1159" i="2" l="1"/>
  <c r="G1160" i="6"/>
  <c r="H1160" i="6" s="1"/>
  <c r="I1159" i="2"/>
  <c r="S1159" i="2" s="1"/>
  <c r="Q1159" i="2"/>
  <c r="Z1159" i="2" s="1"/>
  <c r="I1160" i="6" l="1"/>
  <c r="J1160" i="6"/>
  <c r="U1159" i="2"/>
  <c r="T1159" i="2"/>
  <c r="E1160" i="2" l="1"/>
  <c r="G1160" i="2" s="1"/>
  <c r="V1159" i="2"/>
  <c r="K1160" i="6"/>
  <c r="H1160" i="2" l="1"/>
  <c r="K1160" i="2" s="1"/>
  <c r="L1160" i="2" s="1"/>
  <c r="Y1160" i="2" s="1"/>
  <c r="W1160" i="2"/>
  <c r="X1160" i="2" s="1"/>
  <c r="J1160" i="2"/>
  <c r="M1160" i="2" l="1"/>
  <c r="N1160" i="2" s="1"/>
  <c r="O1160" i="2" l="1"/>
  <c r="P1160" i="2" l="1"/>
  <c r="R1160" i="2"/>
  <c r="AA1160" i="2" l="1"/>
  <c r="Q1160" i="2"/>
  <c r="Z1160" i="2" s="1"/>
  <c r="G1161" i="6"/>
  <c r="H1161" i="6" s="1"/>
  <c r="I1160" i="2"/>
  <c r="S1160" i="2" s="1"/>
  <c r="T1160" i="2" l="1"/>
  <c r="U1160" i="2"/>
  <c r="J1161" i="6"/>
  <c r="I1161" i="6"/>
  <c r="V1160" i="2" l="1"/>
  <c r="K1161" i="6"/>
  <c r="E1161" i="2"/>
  <c r="G1161" i="2" s="1"/>
  <c r="H1161" i="2" l="1"/>
  <c r="K1161" i="2" s="1"/>
  <c r="L1161" i="2" s="1"/>
  <c r="Y1161" i="2" s="1"/>
  <c r="W1161" i="2"/>
  <c r="X1161" i="2" s="1"/>
  <c r="J1161" i="2"/>
  <c r="M1161" i="2" l="1"/>
  <c r="N1161" i="2" s="1"/>
  <c r="O1161" i="2"/>
  <c r="P1161" i="2" l="1"/>
  <c r="R1161" i="2"/>
  <c r="AA1161" i="2" l="1"/>
  <c r="I1161" i="2"/>
  <c r="S1161" i="2" s="1"/>
  <c r="Q1161" i="2"/>
  <c r="Z1161" i="2" s="1"/>
  <c r="G1162" i="6"/>
  <c r="H1162" i="6" s="1"/>
  <c r="U1161" i="2" l="1"/>
  <c r="T1161" i="2"/>
  <c r="I1162" i="6"/>
  <c r="J1162" i="6"/>
  <c r="K1162" i="6" l="1"/>
  <c r="E1162" i="2"/>
  <c r="G1162" i="2" s="1"/>
  <c r="V1161" i="2"/>
  <c r="H1162" i="2" l="1"/>
  <c r="K1162" i="2" s="1"/>
  <c r="L1162" i="2" s="1"/>
  <c r="Y1162" i="2" s="1"/>
  <c r="W1162" i="2"/>
  <c r="X1162" i="2" s="1"/>
  <c r="J1162" i="2"/>
  <c r="M1162" i="2" l="1"/>
  <c r="N1162" i="2" s="1"/>
  <c r="O1162" i="2"/>
  <c r="P1162" i="2" l="1"/>
  <c r="R1162" i="2"/>
  <c r="AA1162" i="2" l="1"/>
  <c r="Q1162" i="2"/>
  <c r="Z1162" i="2" s="1"/>
  <c r="G1163" i="6"/>
  <c r="H1163" i="6" s="1"/>
  <c r="I1162" i="2"/>
  <c r="S1162" i="2" s="1"/>
  <c r="T1162" i="2" l="1"/>
  <c r="U1162" i="2"/>
  <c r="J1163" i="6"/>
  <c r="I1163" i="6"/>
  <c r="V1162" i="2" l="1"/>
  <c r="K1163" i="6"/>
  <c r="E1163" i="2"/>
  <c r="G1163" i="2" s="1"/>
  <c r="H1163" i="2" l="1"/>
  <c r="K1163" i="2" s="1"/>
  <c r="L1163" i="2" s="1"/>
  <c r="Y1163" i="2" s="1"/>
  <c r="W1163" i="2"/>
  <c r="X1163" i="2" s="1"/>
  <c r="J1163" i="2"/>
  <c r="M1163" i="2" l="1"/>
  <c r="N1163" i="2" s="1"/>
  <c r="O1163" i="2"/>
  <c r="P1163" i="2" l="1"/>
  <c r="R1163" i="2"/>
  <c r="AA1163" i="2" l="1"/>
  <c r="G1164" i="6"/>
  <c r="H1164" i="6" s="1"/>
  <c r="Q1163" i="2"/>
  <c r="Z1163" i="2" s="1"/>
  <c r="I1163" i="2"/>
  <c r="S1163" i="2" s="1"/>
  <c r="U1163" i="2" l="1"/>
  <c r="T1163" i="2"/>
  <c r="I1164" i="6"/>
  <c r="J1164" i="6"/>
  <c r="K1164" i="6" l="1"/>
  <c r="E1164" i="2"/>
  <c r="G1164" i="2" s="1"/>
  <c r="V1163" i="2"/>
  <c r="H1164" i="2" l="1"/>
  <c r="K1164" i="2" s="1"/>
  <c r="L1164" i="2" s="1"/>
  <c r="Y1164" i="2" s="1"/>
  <c r="W1164" i="2"/>
  <c r="X1164" i="2" s="1"/>
  <c r="J1164" i="2"/>
  <c r="M1164" i="2" l="1"/>
  <c r="N1164" i="2" s="1"/>
  <c r="O1164" i="2"/>
  <c r="P1164" i="2" l="1"/>
  <c r="Q1164" i="2" l="1"/>
  <c r="Z1164" i="2" s="1"/>
  <c r="G1165" i="6"/>
  <c r="H1165" i="6" s="1"/>
  <c r="I1164" i="2"/>
  <c r="S1164" i="2" s="1"/>
  <c r="R1164" i="2"/>
  <c r="U1164" i="2" l="1"/>
  <c r="T1164" i="2"/>
  <c r="J1165" i="6"/>
  <c r="I1165" i="6"/>
  <c r="AA1164" i="2"/>
  <c r="E1165" i="2" l="1"/>
  <c r="G1165" i="2" s="1"/>
  <c r="K1165" i="6"/>
  <c r="V1164" i="2"/>
  <c r="W1165" i="2" l="1"/>
  <c r="X1165" i="2" s="1"/>
  <c r="H1165" i="2"/>
  <c r="K1165" i="2" s="1"/>
  <c r="L1165" i="2" s="1"/>
  <c r="Y1165" i="2" s="1"/>
  <c r="J1165" i="2"/>
  <c r="M1165" i="2" l="1"/>
  <c r="N1165" i="2" s="1"/>
  <c r="O1165" i="2"/>
  <c r="P1165" i="2" l="1"/>
  <c r="R1165" i="2"/>
  <c r="AA1165" i="2" l="1"/>
  <c r="I1165" i="2"/>
  <c r="S1165" i="2" s="1"/>
  <c r="G1166" i="6"/>
  <c r="H1166" i="6" s="1"/>
  <c r="Q1165" i="2"/>
  <c r="Z1165" i="2" s="1"/>
  <c r="T1165" i="2" l="1"/>
  <c r="U1165" i="2"/>
  <c r="I1166" i="6"/>
  <c r="J1166" i="6"/>
  <c r="K1166" i="6" l="1"/>
  <c r="V1165" i="2"/>
  <c r="E1166" i="2"/>
  <c r="G1166" i="2" s="1"/>
  <c r="H1166" i="2" l="1"/>
  <c r="K1166" i="2" s="1"/>
  <c r="L1166" i="2" s="1"/>
  <c r="Y1166" i="2" s="1"/>
  <c r="W1166" i="2"/>
  <c r="X1166" i="2" s="1"/>
  <c r="J1166" i="2"/>
  <c r="M1166" i="2" l="1"/>
  <c r="N1166" i="2" s="1"/>
  <c r="O1166" i="2" l="1"/>
  <c r="P1166" i="2" l="1"/>
  <c r="Q1166" i="2" l="1"/>
  <c r="Z1166" i="2" s="1"/>
  <c r="G1167" i="6"/>
  <c r="H1167" i="6" s="1"/>
  <c r="I1166" i="2"/>
  <c r="S1166" i="2" s="1"/>
  <c r="R1166" i="2"/>
  <c r="AA1166" i="2" l="1"/>
  <c r="J1167" i="6"/>
  <c r="I1167" i="6"/>
  <c r="U1166" i="2"/>
  <c r="T1166" i="2"/>
  <c r="V1166" i="2" l="1"/>
  <c r="E1167" i="2"/>
  <c r="G1167" i="2" s="1"/>
  <c r="K1167" i="6"/>
  <c r="W1167" i="2" l="1"/>
  <c r="X1167" i="2" s="1"/>
  <c r="H1167" i="2"/>
  <c r="K1167" i="2" s="1"/>
  <c r="L1167" i="2" s="1"/>
  <c r="Y1167" i="2" s="1"/>
  <c r="J1167" i="2"/>
  <c r="M1167" i="2" l="1"/>
  <c r="N1167" i="2" s="1"/>
  <c r="O1167" i="2" l="1"/>
  <c r="P1167" i="2" l="1"/>
  <c r="R1167" i="2"/>
  <c r="AA1167" i="2" l="1"/>
  <c r="Q1167" i="2"/>
  <c r="Z1167" i="2" s="1"/>
  <c r="G1168" i="6"/>
  <c r="H1168" i="6" s="1"/>
  <c r="I1167" i="2"/>
  <c r="S1167" i="2" s="1"/>
  <c r="T1167" i="2" l="1"/>
  <c r="U1167" i="2"/>
  <c r="I1168" i="6"/>
  <c r="J1168" i="6"/>
  <c r="K1168" i="6" l="1"/>
  <c r="V1167" i="2"/>
  <c r="E1168" i="2"/>
  <c r="G1168" i="2" s="1"/>
  <c r="H1168" i="2" l="1"/>
  <c r="K1168" i="2" s="1"/>
  <c r="L1168" i="2" s="1"/>
  <c r="Y1168" i="2" s="1"/>
  <c r="W1168" i="2"/>
  <c r="X1168" i="2" s="1"/>
  <c r="J1168" i="2"/>
  <c r="M1168" i="2" l="1"/>
  <c r="N1168" i="2" s="1"/>
  <c r="O1168" i="2" l="1"/>
  <c r="P1168" i="2" l="1"/>
  <c r="I1168" i="2" l="1"/>
  <c r="S1168" i="2" s="1"/>
  <c r="G1169" i="6"/>
  <c r="H1169" i="6" s="1"/>
  <c r="Q1168" i="2"/>
  <c r="Z1168" i="2" s="1"/>
  <c r="R1168" i="2"/>
  <c r="J1169" i="6" l="1"/>
  <c r="I1169" i="6"/>
  <c r="AA1168" i="2"/>
  <c r="U1168" i="2"/>
  <c r="T1168" i="2"/>
  <c r="E1169" i="2" l="1"/>
  <c r="G1169" i="2" s="1"/>
  <c r="V1168" i="2"/>
  <c r="K1169" i="6"/>
  <c r="W1169" i="2" l="1"/>
  <c r="X1169" i="2" s="1"/>
  <c r="H1169" i="2"/>
  <c r="K1169" i="2" s="1"/>
  <c r="L1169" i="2" s="1"/>
  <c r="Y1169" i="2" s="1"/>
  <c r="J1169" i="2"/>
  <c r="M1169" i="2" l="1"/>
  <c r="N1169" i="2" s="1"/>
  <c r="O1169" i="2" l="1"/>
  <c r="P1169" i="2" l="1"/>
  <c r="I1169" i="2" l="1"/>
  <c r="S1169" i="2" s="1"/>
  <c r="G1170" i="6"/>
  <c r="H1170" i="6" s="1"/>
  <c r="Q1169" i="2"/>
  <c r="Z1169" i="2" s="1"/>
  <c r="R1169" i="2"/>
  <c r="AA1169" i="2" l="1"/>
  <c r="I1170" i="6"/>
  <c r="J1170" i="6"/>
  <c r="T1169" i="2"/>
  <c r="U1169" i="2"/>
  <c r="V1169" i="2" l="1"/>
  <c r="E1170" i="2"/>
  <c r="G1170" i="2" s="1"/>
  <c r="K1170" i="6"/>
  <c r="H1170" i="2" l="1"/>
  <c r="K1170" i="2" s="1"/>
  <c r="L1170" i="2" s="1"/>
  <c r="Y1170" i="2" s="1"/>
  <c r="W1170" i="2"/>
  <c r="X1170" i="2" s="1"/>
  <c r="J1170" i="2"/>
  <c r="M1170" i="2" l="1"/>
  <c r="N1170" i="2" s="1"/>
  <c r="O1170" i="2" l="1"/>
  <c r="P1170" i="2" l="1"/>
  <c r="I1170" i="2" l="1"/>
  <c r="S1170" i="2" s="1"/>
  <c r="Q1170" i="2"/>
  <c r="Z1170" i="2" s="1"/>
  <c r="G1171" i="6"/>
  <c r="H1171" i="6" s="1"/>
  <c r="R1170" i="2"/>
  <c r="AA1170" i="2" l="1"/>
  <c r="J1171" i="6"/>
  <c r="I1171" i="6"/>
  <c r="U1170" i="2"/>
  <c r="T1170" i="2"/>
  <c r="K1171" i="6" l="1"/>
  <c r="E1171" i="2"/>
  <c r="G1171" i="2" s="1"/>
  <c r="V1170" i="2"/>
  <c r="W1171" i="2" l="1"/>
  <c r="X1171" i="2" s="1"/>
  <c r="H1171" i="2"/>
  <c r="K1171" i="2" s="1"/>
  <c r="L1171" i="2" s="1"/>
  <c r="Y1171" i="2" s="1"/>
  <c r="J1171" i="2"/>
  <c r="M1171" i="2" l="1"/>
  <c r="N1171" i="2" s="1"/>
  <c r="O1171" i="2"/>
  <c r="P1171" i="2" l="1"/>
  <c r="R1171" i="2"/>
  <c r="AA1171" i="2" l="1"/>
  <c r="I1171" i="2"/>
  <c r="S1171" i="2" s="1"/>
  <c r="G1172" i="6"/>
  <c r="H1172" i="6" s="1"/>
  <c r="Q1171" i="2"/>
  <c r="Z1171" i="2" s="1"/>
  <c r="I1172" i="6" l="1"/>
  <c r="J1172" i="6"/>
  <c r="U1171" i="2"/>
  <c r="T1171" i="2"/>
  <c r="V1171" i="2" l="1"/>
  <c r="K1172" i="6"/>
  <c r="E1172" i="2"/>
  <c r="G1172" i="2" s="1"/>
  <c r="H1172" i="2" l="1"/>
  <c r="K1172" i="2" s="1"/>
  <c r="L1172" i="2" s="1"/>
  <c r="Y1172" i="2" s="1"/>
  <c r="W1172" i="2"/>
  <c r="X1172" i="2" s="1"/>
  <c r="J1172" i="2"/>
  <c r="M1172" i="2" l="1"/>
  <c r="N1172" i="2" s="1"/>
  <c r="O1172" i="2" l="1"/>
  <c r="P1172" i="2" l="1"/>
  <c r="R1172" i="2"/>
  <c r="AA1172" i="2" l="1"/>
  <c r="G1173" i="6"/>
  <c r="H1173" i="6" s="1"/>
  <c r="Q1172" i="2"/>
  <c r="Z1172" i="2" s="1"/>
  <c r="I1172" i="2"/>
  <c r="S1172" i="2" s="1"/>
  <c r="U1172" i="2" l="1"/>
  <c r="T1172" i="2"/>
  <c r="J1173" i="6"/>
  <c r="I1173" i="6"/>
  <c r="K1173" i="6" l="1"/>
  <c r="E1173" i="2"/>
  <c r="G1173" i="2" s="1"/>
  <c r="V1172" i="2"/>
  <c r="H1173" i="2" l="1"/>
  <c r="K1173" i="2" s="1"/>
  <c r="L1173" i="2" s="1"/>
  <c r="Y1173" i="2" s="1"/>
  <c r="W1173" i="2"/>
  <c r="X1173" i="2" s="1"/>
  <c r="J1173" i="2"/>
  <c r="M1173" i="2" l="1"/>
  <c r="N1173" i="2" s="1"/>
  <c r="O1173" i="2"/>
  <c r="P1173" i="2" l="1"/>
  <c r="R1173" i="2" s="1"/>
  <c r="AA1173" i="2" l="1"/>
  <c r="G1174" i="6"/>
  <c r="H1174" i="6" s="1"/>
  <c r="Q1173" i="2"/>
  <c r="Z1173" i="2" s="1"/>
  <c r="I1173" i="2"/>
  <c r="S1173" i="2" s="1"/>
  <c r="T1173" i="2" l="1"/>
  <c r="U1173" i="2"/>
  <c r="J1174" i="6"/>
  <c r="I1174" i="6"/>
  <c r="V1173" i="2" l="1"/>
  <c r="E1174" i="2"/>
  <c r="G1174" i="2" s="1"/>
  <c r="K1174" i="6"/>
  <c r="H1174" i="2" l="1"/>
  <c r="K1174" i="2" s="1"/>
  <c r="L1174" i="2" s="1"/>
  <c r="Y1174" i="2" s="1"/>
  <c r="W1174" i="2"/>
  <c r="X1174" i="2" s="1"/>
  <c r="J1174" i="2"/>
  <c r="M1174" i="2" l="1"/>
  <c r="N1174" i="2" s="1"/>
  <c r="O1174" i="2"/>
  <c r="P1174" i="2" l="1"/>
  <c r="R1174" i="2"/>
  <c r="AA1174" i="2" l="1"/>
  <c r="Q1174" i="2"/>
  <c r="Z1174" i="2" s="1"/>
  <c r="G1175" i="6"/>
  <c r="H1175" i="6" s="1"/>
  <c r="I1174" i="2"/>
  <c r="S1174" i="2" s="1"/>
  <c r="I1175" i="6" l="1"/>
  <c r="J1175" i="6"/>
  <c r="U1174" i="2"/>
  <c r="T1174" i="2"/>
  <c r="E1175" i="2" l="1"/>
  <c r="G1175" i="2" s="1"/>
  <c r="V1174" i="2"/>
  <c r="K1175" i="6"/>
  <c r="W1175" i="2" l="1"/>
  <c r="X1175" i="2" s="1"/>
  <c r="H1175" i="2"/>
  <c r="K1175" i="2" s="1"/>
  <c r="L1175" i="2" s="1"/>
  <c r="Y1175" i="2" s="1"/>
  <c r="J1175" i="2"/>
  <c r="M1175" i="2" l="1"/>
  <c r="N1175" i="2" s="1"/>
  <c r="O1175" i="2"/>
  <c r="P1175" i="2" l="1"/>
  <c r="R1175" i="2"/>
  <c r="AA1175" i="2" l="1"/>
  <c r="I1175" i="2"/>
  <c r="S1175" i="2" s="1"/>
  <c r="G1176" i="6"/>
  <c r="H1176" i="6" s="1"/>
  <c r="Q1175" i="2"/>
  <c r="Z1175" i="2" s="1"/>
  <c r="I1176" i="6" l="1"/>
  <c r="J1176" i="6"/>
  <c r="U1175" i="2"/>
  <c r="T1175" i="2"/>
  <c r="E1176" i="2" l="1"/>
  <c r="G1176" i="2" s="1"/>
  <c r="V1175" i="2"/>
  <c r="K1176" i="6"/>
  <c r="H1176" i="2" l="1"/>
  <c r="K1176" i="2" s="1"/>
  <c r="L1176" i="2" s="1"/>
  <c r="Y1176" i="2" s="1"/>
  <c r="W1176" i="2"/>
  <c r="X1176" i="2" s="1"/>
  <c r="J1176" i="2"/>
  <c r="M1176" i="2" l="1"/>
  <c r="N1176" i="2" s="1"/>
  <c r="O1176" i="2"/>
  <c r="P1176" i="2" l="1"/>
  <c r="R1176" i="2"/>
  <c r="AA1176" i="2" l="1"/>
  <c r="I1176" i="2"/>
  <c r="S1176" i="2" s="1"/>
  <c r="Q1176" i="2"/>
  <c r="Z1176" i="2" s="1"/>
  <c r="G1177" i="6"/>
  <c r="H1177" i="6" s="1"/>
  <c r="I1177" i="6" l="1"/>
  <c r="J1177" i="6"/>
  <c r="T1176" i="2"/>
  <c r="U1176" i="2"/>
  <c r="V1176" i="2" l="1"/>
  <c r="K1177" i="6"/>
  <c r="E1177" i="2"/>
  <c r="G1177" i="2" s="1"/>
  <c r="W1177" i="2" l="1"/>
  <c r="X1177" i="2" s="1"/>
  <c r="H1177" i="2"/>
  <c r="K1177" i="2" s="1"/>
  <c r="L1177" i="2" s="1"/>
  <c r="Y1177" i="2" s="1"/>
  <c r="J1177" i="2"/>
  <c r="M1177" i="2" l="1"/>
  <c r="N1177" i="2" s="1"/>
  <c r="O1177" i="2"/>
  <c r="P1177" i="2" l="1"/>
  <c r="R1177" i="2"/>
  <c r="AA1177" i="2" l="1"/>
  <c r="Q1177" i="2"/>
  <c r="Z1177" i="2" s="1"/>
  <c r="G1178" i="6"/>
  <c r="H1178" i="6" s="1"/>
  <c r="I1177" i="2"/>
  <c r="S1177" i="2" s="1"/>
  <c r="T1177" i="2" l="1"/>
  <c r="U1177" i="2"/>
  <c r="J1178" i="6"/>
  <c r="I1178" i="6"/>
  <c r="K1178" i="6" l="1"/>
  <c r="V1177" i="2"/>
  <c r="E1178" i="2"/>
  <c r="G1178" i="2" s="1"/>
  <c r="W1178" i="2" l="1"/>
  <c r="X1178" i="2" s="1"/>
  <c r="H1178" i="2"/>
  <c r="K1178" i="2" s="1"/>
  <c r="L1178" i="2" s="1"/>
  <c r="Y1178" i="2" s="1"/>
  <c r="J1178" i="2"/>
  <c r="M1178" i="2" l="1"/>
  <c r="N1178" i="2" s="1"/>
  <c r="O1178" i="2" l="1"/>
  <c r="P1178" i="2" l="1"/>
  <c r="R1178" i="2"/>
  <c r="AA1178" i="2" l="1"/>
  <c r="I1178" i="2"/>
  <c r="S1178" i="2" s="1"/>
  <c r="Q1178" i="2"/>
  <c r="Z1178" i="2" s="1"/>
  <c r="G1179" i="6"/>
  <c r="H1179" i="6" s="1"/>
  <c r="I1179" i="6" l="1"/>
  <c r="J1179" i="6"/>
  <c r="U1178" i="2"/>
  <c r="T1178" i="2"/>
  <c r="E1179" i="2" l="1"/>
  <c r="G1179" i="2" s="1"/>
  <c r="K1179" i="6"/>
  <c r="V1178" i="2"/>
  <c r="H1179" i="2" l="1"/>
  <c r="K1179" i="2" s="1"/>
  <c r="L1179" i="2" s="1"/>
  <c r="Y1179" i="2" s="1"/>
  <c r="W1179" i="2"/>
  <c r="X1179" i="2" s="1"/>
  <c r="J1179" i="2"/>
  <c r="M1179" i="2" l="1"/>
  <c r="N1179" i="2" s="1"/>
  <c r="O1179" i="2" l="1"/>
  <c r="P1179" i="2" l="1"/>
  <c r="R1179" i="2"/>
  <c r="AA1179" i="2" l="1"/>
  <c r="G1180" i="6"/>
  <c r="H1180" i="6" s="1"/>
  <c r="Q1179" i="2"/>
  <c r="Z1179" i="2" s="1"/>
  <c r="I1179" i="2"/>
  <c r="S1179" i="2" s="1"/>
  <c r="T1179" i="2" l="1"/>
  <c r="U1179" i="2"/>
  <c r="J1180" i="6"/>
  <c r="I1180" i="6"/>
  <c r="V1179" i="2" l="1"/>
  <c r="K1180" i="6"/>
  <c r="E1180" i="2"/>
  <c r="G1180" i="2" s="1"/>
  <c r="W1180" i="2" l="1"/>
  <c r="X1180" i="2" s="1"/>
  <c r="H1180" i="2"/>
  <c r="K1180" i="2" s="1"/>
  <c r="L1180" i="2" s="1"/>
  <c r="Y1180" i="2" s="1"/>
  <c r="J1180" i="2"/>
  <c r="M1180" i="2" l="1"/>
  <c r="N1180" i="2" s="1"/>
  <c r="O1180" i="2" l="1"/>
  <c r="P1180" i="2" l="1"/>
  <c r="Q1180" i="2" l="1"/>
  <c r="Z1180" i="2" s="1"/>
  <c r="G1181" i="6"/>
  <c r="H1181" i="6" s="1"/>
  <c r="I1180" i="2"/>
  <c r="S1180" i="2" s="1"/>
  <c r="R1180" i="2"/>
  <c r="J1181" i="6" l="1"/>
  <c r="I1181" i="6"/>
  <c r="AA1180" i="2"/>
  <c r="U1180" i="2"/>
  <c r="T1180" i="2"/>
  <c r="V1180" i="2" l="1"/>
  <c r="E1181" i="2"/>
  <c r="G1181" i="2" s="1"/>
  <c r="K1181" i="6"/>
  <c r="H1181" i="2" l="1"/>
  <c r="K1181" i="2" s="1"/>
  <c r="L1181" i="2" s="1"/>
  <c r="Y1181" i="2" s="1"/>
  <c r="W1181" i="2"/>
  <c r="X1181" i="2" s="1"/>
  <c r="J1181" i="2"/>
  <c r="M1181" i="2" l="1"/>
  <c r="N1181" i="2" s="1"/>
  <c r="O1181" i="2" l="1"/>
  <c r="P1181" i="2" l="1"/>
  <c r="R1181" i="2"/>
  <c r="AA1181" i="2" l="1"/>
  <c r="G1182" i="6"/>
  <c r="H1182" i="6" s="1"/>
  <c r="I1181" i="2"/>
  <c r="S1181" i="2" s="1"/>
  <c r="Q1181" i="2"/>
  <c r="Z1181" i="2" s="1"/>
  <c r="I1182" i="6" l="1"/>
  <c r="J1182" i="6"/>
  <c r="U1181" i="2"/>
  <c r="T1181" i="2"/>
  <c r="E1182" i="2" l="1"/>
  <c r="G1182" i="2" s="1"/>
  <c r="K1182" i="6"/>
  <c r="V1181" i="2"/>
  <c r="H1182" i="2" l="1"/>
  <c r="K1182" i="2" s="1"/>
  <c r="L1182" i="2" s="1"/>
  <c r="Y1182" i="2" s="1"/>
  <c r="W1182" i="2"/>
  <c r="X1182" i="2" s="1"/>
  <c r="J1182" i="2"/>
  <c r="M1182" i="2" l="1"/>
  <c r="N1182" i="2" s="1"/>
  <c r="O1182" i="2"/>
  <c r="P1182" i="2" l="1"/>
  <c r="I1182" i="2" l="1"/>
  <c r="S1182" i="2" s="1"/>
  <c r="Q1182" i="2"/>
  <c r="Z1182" i="2" s="1"/>
  <c r="G1183" i="6"/>
  <c r="H1183" i="6" s="1"/>
  <c r="R1182" i="2"/>
  <c r="AA1182" i="2" l="1"/>
  <c r="J1183" i="6"/>
  <c r="I1183" i="6"/>
  <c r="T1182" i="2"/>
  <c r="U1182" i="2"/>
  <c r="V1182" i="2" l="1"/>
  <c r="E1183" i="2"/>
  <c r="G1183" i="2" s="1"/>
  <c r="K1183" i="6"/>
  <c r="H1183" i="2" l="1"/>
  <c r="K1183" i="2" s="1"/>
  <c r="L1183" i="2" s="1"/>
  <c r="Y1183" i="2" s="1"/>
  <c r="W1183" i="2"/>
  <c r="X1183" i="2" s="1"/>
  <c r="J1183" i="2"/>
  <c r="M1183" i="2" l="1"/>
  <c r="N1183" i="2" s="1"/>
  <c r="O1183" i="2"/>
  <c r="P1183" i="2" l="1"/>
  <c r="R1183" i="2" s="1"/>
  <c r="AA1183" i="2" l="1"/>
  <c r="G1184" i="6"/>
  <c r="H1184" i="6" s="1"/>
  <c r="I1183" i="2"/>
  <c r="S1183" i="2" s="1"/>
  <c r="Q1183" i="2"/>
  <c r="Z1183" i="2" s="1"/>
  <c r="U1183" i="2" l="1"/>
  <c r="T1183" i="2"/>
  <c r="I1184" i="6"/>
  <c r="J1184" i="6"/>
  <c r="E1184" i="2" l="1"/>
  <c r="G1184" i="2" s="1"/>
  <c r="V1183" i="2"/>
  <c r="K1184" i="6"/>
  <c r="H1184" i="2" l="1"/>
  <c r="K1184" i="2" s="1"/>
  <c r="L1184" i="2" s="1"/>
  <c r="Y1184" i="2" s="1"/>
  <c r="W1184" i="2"/>
  <c r="X1184" i="2" s="1"/>
  <c r="J1184" i="2"/>
  <c r="M1184" i="2" l="1"/>
  <c r="N1184" i="2" s="1"/>
  <c r="O1184" i="2"/>
  <c r="P1184" i="2" l="1"/>
  <c r="R1184" i="2"/>
  <c r="AA1184" i="2" l="1"/>
  <c r="I1184" i="2"/>
  <c r="S1184" i="2" s="1"/>
  <c r="Q1184" i="2"/>
  <c r="Z1184" i="2" s="1"/>
  <c r="G1185" i="6"/>
  <c r="H1185" i="6" s="1"/>
  <c r="I1185" i="6" l="1"/>
  <c r="J1185" i="6"/>
  <c r="T1184" i="2"/>
  <c r="U1184" i="2"/>
  <c r="E1185" i="2" l="1"/>
  <c r="G1185" i="2" s="1"/>
  <c r="V1184" i="2"/>
  <c r="K1185" i="6"/>
  <c r="H1185" i="2" l="1"/>
  <c r="K1185" i="2" s="1"/>
  <c r="L1185" i="2" s="1"/>
  <c r="Y1185" i="2" s="1"/>
  <c r="W1185" i="2"/>
  <c r="X1185" i="2" s="1"/>
  <c r="J1185" i="2"/>
  <c r="M1185" i="2" l="1"/>
  <c r="N1185" i="2" s="1"/>
  <c r="O1185" i="2"/>
  <c r="P1185" i="2" l="1"/>
  <c r="R1185" i="2" s="1"/>
  <c r="AA1185" i="2" l="1"/>
  <c r="I1185" i="2"/>
  <c r="S1185" i="2" s="1"/>
  <c r="G1186" i="6"/>
  <c r="H1186" i="6" s="1"/>
  <c r="Q1185" i="2"/>
  <c r="Z1185" i="2" s="1"/>
  <c r="T1185" i="2" l="1"/>
  <c r="U1185" i="2"/>
  <c r="J1186" i="6"/>
  <c r="I1186" i="6"/>
  <c r="V1185" i="2" l="1"/>
  <c r="E1186" i="2"/>
  <c r="G1186" i="2" s="1"/>
  <c r="K1186" i="6"/>
  <c r="W1186" i="2" l="1"/>
  <c r="X1186" i="2" s="1"/>
  <c r="H1186" i="2"/>
  <c r="K1186" i="2" s="1"/>
  <c r="L1186" i="2" s="1"/>
  <c r="Y1186" i="2" s="1"/>
  <c r="J1186" i="2"/>
  <c r="M1186" i="2" l="1"/>
  <c r="N1186" i="2" s="1"/>
  <c r="O1186" i="2" l="1"/>
  <c r="P1186" i="2" l="1"/>
  <c r="R1186" i="2" s="1"/>
  <c r="AA1186" i="2" l="1"/>
  <c r="Q1186" i="2"/>
  <c r="Z1186" i="2" s="1"/>
  <c r="G1187" i="6"/>
  <c r="H1187" i="6" s="1"/>
  <c r="I1186" i="2"/>
  <c r="S1186" i="2" s="1"/>
  <c r="U1186" i="2" l="1"/>
  <c r="T1186" i="2"/>
  <c r="I1187" i="6"/>
  <c r="J1187" i="6"/>
  <c r="E1187" i="2" l="1"/>
  <c r="G1187" i="2" s="1"/>
  <c r="K1187" i="6"/>
  <c r="V1186" i="2"/>
  <c r="W1187" i="2" l="1"/>
  <c r="X1187" i="2" s="1"/>
  <c r="H1187" i="2"/>
  <c r="K1187" i="2" s="1"/>
  <c r="L1187" i="2" s="1"/>
  <c r="Y1187" i="2" s="1"/>
  <c r="J1187" i="2"/>
  <c r="M1187" i="2" l="1"/>
  <c r="N1187" i="2" s="1"/>
  <c r="O1187" i="2" l="1"/>
  <c r="P1187" i="2" l="1"/>
  <c r="R1187" i="2"/>
  <c r="AA1187" i="2" l="1"/>
  <c r="G1188" i="6"/>
  <c r="H1188" i="6" s="1"/>
  <c r="I1187" i="2"/>
  <c r="S1187" i="2" s="1"/>
  <c r="Q1187" i="2"/>
  <c r="Z1187" i="2" s="1"/>
  <c r="T1187" i="2" l="1"/>
  <c r="U1187" i="2"/>
  <c r="I1188" i="6"/>
  <c r="J1188" i="6"/>
  <c r="V1187" i="2" l="1"/>
  <c r="E1188" i="2"/>
  <c r="G1188" i="2" s="1"/>
  <c r="K1188" i="6"/>
  <c r="W1188" i="2" l="1"/>
  <c r="X1188" i="2" s="1"/>
  <c r="H1188" i="2"/>
  <c r="K1188" i="2" s="1"/>
  <c r="L1188" i="2" s="1"/>
  <c r="Y1188" i="2" s="1"/>
  <c r="J1188" i="2"/>
  <c r="M1188" i="2" l="1"/>
  <c r="N1188" i="2" s="1"/>
  <c r="O1188" i="2" l="1"/>
  <c r="P1188" i="2" l="1"/>
  <c r="G1189" i="6" l="1"/>
  <c r="H1189" i="6" s="1"/>
  <c r="I1188" i="2"/>
  <c r="S1188" i="2" s="1"/>
  <c r="Q1188" i="2"/>
  <c r="Z1188" i="2" s="1"/>
  <c r="R1188" i="2"/>
  <c r="U1188" i="2" l="1"/>
  <c r="T1188" i="2"/>
  <c r="AA1188" i="2"/>
  <c r="I1189" i="6"/>
  <c r="J1189" i="6"/>
  <c r="K1189" i="6" l="1"/>
  <c r="E1189" i="2"/>
  <c r="G1189" i="2" s="1"/>
  <c r="V1188" i="2"/>
  <c r="H1189" i="2" l="1"/>
  <c r="K1189" i="2" s="1"/>
  <c r="L1189" i="2" s="1"/>
  <c r="Y1189" i="2" s="1"/>
  <c r="W1189" i="2"/>
  <c r="X1189" i="2" s="1"/>
  <c r="J1189" i="2"/>
  <c r="M1189" i="2" l="1"/>
  <c r="N1189" i="2" s="1"/>
  <c r="O1189" i="2" l="1"/>
  <c r="P1189" i="2" l="1"/>
  <c r="R1189" i="2"/>
  <c r="AA1189" i="2" l="1"/>
  <c r="G1190" i="6"/>
  <c r="H1190" i="6" s="1"/>
  <c r="I1189" i="2"/>
  <c r="S1189" i="2" s="1"/>
  <c r="Q1189" i="2"/>
  <c r="Z1189" i="2" s="1"/>
  <c r="T1189" i="2" l="1"/>
  <c r="U1189" i="2"/>
  <c r="J1190" i="6"/>
  <c r="I1190" i="6"/>
  <c r="V1189" i="2" l="1"/>
  <c r="K1190" i="6"/>
  <c r="E1190" i="2"/>
  <c r="G1190" i="2" s="1"/>
  <c r="H1190" i="2" l="1"/>
  <c r="K1190" i="2" s="1"/>
  <c r="L1190" i="2" s="1"/>
  <c r="Y1190" i="2" s="1"/>
  <c r="W1190" i="2"/>
  <c r="X1190" i="2" s="1"/>
  <c r="J1190" i="2"/>
  <c r="M1190" i="2" l="1"/>
  <c r="N1190" i="2" s="1"/>
  <c r="O1190" i="2"/>
  <c r="P1190" i="2" l="1"/>
  <c r="R1190" i="2"/>
  <c r="AA1190" i="2" l="1"/>
  <c r="I1190" i="2"/>
  <c r="S1190" i="2" s="1"/>
  <c r="Q1190" i="2"/>
  <c r="Z1190" i="2" s="1"/>
  <c r="G1191" i="6"/>
  <c r="H1191" i="6" s="1"/>
  <c r="I1191" i="6" l="1"/>
  <c r="J1191" i="6"/>
  <c r="U1190" i="2"/>
  <c r="T1190" i="2"/>
  <c r="E1191" i="2" l="1"/>
  <c r="G1191" i="2" s="1"/>
  <c r="K1191" i="6"/>
  <c r="V1190" i="2"/>
  <c r="W1191" i="2" l="1"/>
  <c r="X1191" i="2" s="1"/>
  <c r="H1191" i="2"/>
  <c r="K1191" i="2" s="1"/>
  <c r="L1191" i="2" s="1"/>
  <c r="Y1191" i="2" s="1"/>
  <c r="J1191" i="2"/>
  <c r="M1191" i="2" l="1"/>
  <c r="N1191" i="2" s="1"/>
  <c r="O1191" i="2" l="1"/>
  <c r="P1191" i="2" l="1"/>
  <c r="R1191" i="2"/>
  <c r="AA1191" i="2" l="1"/>
  <c r="I1191" i="2"/>
  <c r="S1191" i="2" s="1"/>
  <c r="G1192" i="6"/>
  <c r="H1192" i="6" s="1"/>
  <c r="Q1191" i="2"/>
  <c r="Z1191" i="2" s="1"/>
  <c r="J1192" i="6" l="1"/>
  <c r="I1192" i="6"/>
  <c r="T1191" i="2"/>
  <c r="U1191" i="2"/>
  <c r="E1192" i="2" l="1"/>
  <c r="G1192" i="2" s="1"/>
  <c r="V1191" i="2"/>
  <c r="K1192" i="6"/>
  <c r="H1192" i="2" l="1"/>
  <c r="K1192" i="2" s="1"/>
  <c r="L1192" i="2" s="1"/>
  <c r="Y1192" i="2" s="1"/>
  <c r="W1192" i="2"/>
  <c r="X1192" i="2" s="1"/>
  <c r="J1192" i="2"/>
  <c r="M1192" i="2" l="1"/>
  <c r="N1192" i="2" s="1"/>
  <c r="O1192" i="2"/>
  <c r="P1192" i="2" l="1"/>
  <c r="I1192" i="2" l="1"/>
  <c r="S1192" i="2" s="1"/>
  <c r="Q1192" i="2"/>
  <c r="Z1192" i="2" s="1"/>
  <c r="G1193" i="6"/>
  <c r="H1193" i="6" s="1"/>
  <c r="R1192" i="2"/>
  <c r="AA1192" i="2" l="1"/>
  <c r="I1193" i="6"/>
  <c r="J1193" i="6"/>
  <c r="U1192" i="2"/>
  <c r="T1192" i="2"/>
  <c r="V1192" i="2" l="1"/>
  <c r="E1193" i="2"/>
  <c r="G1193" i="2" s="1"/>
  <c r="K1193" i="6"/>
  <c r="W1193" i="2" l="1"/>
  <c r="X1193" i="2" s="1"/>
  <c r="H1193" i="2"/>
  <c r="K1193" i="2" s="1"/>
  <c r="L1193" i="2" s="1"/>
  <c r="Y1193" i="2" s="1"/>
  <c r="J1193" i="2"/>
  <c r="M1193" i="2" l="1"/>
  <c r="N1193" i="2" s="1"/>
  <c r="O1193" i="2"/>
  <c r="P1193" i="2" l="1"/>
  <c r="R1193" i="2"/>
  <c r="AA1193" i="2" l="1"/>
  <c r="Q1193" i="2"/>
  <c r="Z1193" i="2" s="1"/>
  <c r="I1193" i="2"/>
  <c r="S1193" i="2" s="1"/>
  <c r="G1194" i="6"/>
  <c r="H1194" i="6" s="1"/>
  <c r="U1193" i="2" l="1"/>
  <c r="T1193" i="2"/>
  <c r="I1194" i="6"/>
  <c r="J1194" i="6"/>
  <c r="K1194" i="6" l="1"/>
  <c r="E1194" i="2"/>
  <c r="G1194" i="2" s="1"/>
  <c r="V1193" i="2"/>
  <c r="H1194" i="2" l="1"/>
  <c r="K1194" i="2" s="1"/>
  <c r="L1194" i="2" s="1"/>
  <c r="Y1194" i="2" s="1"/>
  <c r="W1194" i="2"/>
  <c r="X1194" i="2" s="1"/>
  <c r="J1194" i="2"/>
  <c r="M1194" i="2" l="1"/>
  <c r="N1194" i="2" s="1"/>
  <c r="O1194" i="2"/>
  <c r="P1194" i="2" l="1"/>
  <c r="R1194" i="2"/>
  <c r="AA1194" i="2" l="1"/>
  <c r="I1194" i="2"/>
  <c r="S1194" i="2" s="1"/>
  <c r="Q1194" i="2"/>
  <c r="Z1194" i="2" s="1"/>
  <c r="G1195" i="6"/>
  <c r="H1195" i="6" s="1"/>
  <c r="J1195" i="6" l="1"/>
  <c r="I1195" i="6"/>
  <c r="T1194" i="2"/>
  <c r="U1194" i="2"/>
  <c r="V1194" i="2" l="1"/>
  <c r="E1195" i="2"/>
  <c r="G1195" i="2" s="1"/>
  <c r="K1195" i="6"/>
  <c r="H1195" i="2" l="1"/>
  <c r="K1195" i="2" s="1"/>
  <c r="L1195" i="2" s="1"/>
  <c r="Y1195" i="2" s="1"/>
  <c r="W1195" i="2"/>
  <c r="X1195" i="2" s="1"/>
  <c r="J1195" i="2"/>
  <c r="M1195" i="2" l="1"/>
  <c r="N1195" i="2" s="1"/>
  <c r="O1195" i="2"/>
  <c r="P1195" i="2" l="1"/>
  <c r="R1195" i="2"/>
  <c r="AA1195" i="2" l="1"/>
  <c r="I1195" i="2"/>
  <c r="S1195" i="2" s="1"/>
  <c r="G1196" i="6"/>
  <c r="H1196" i="6" s="1"/>
  <c r="Q1195" i="2"/>
  <c r="Z1195" i="2" s="1"/>
  <c r="I1196" i="6" l="1"/>
  <c r="J1196" i="6"/>
  <c r="U1195" i="2"/>
  <c r="T1195" i="2"/>
  <c r="E1196" i="2" l="1"/>
  <c r="G1196" i="2" s="1"/>
  <c r="K1196" i="6"/>
  <c r="V1195" i="2"/>
  <c r="W1196" i="2" l="1"/>
  <c r="X1196" i="2" s="1"/>
  <c r="H1196" i="2"/>
  <c r="K1196" i="2" s="1"/>
  <c r="L1196" i="2" s="1"/>
  <c r="Y1196" i="2" s="1"/>
  <c r="J1196" i="2"/>
  <c r="M1196" i="2" l="1"/>
  <c r="N1196" i="2" s="1"/>
  <c r="O1196" i="2" l="1"/>
  <c r="P1196" i="2" l="1"/>
  <c r="Q1196" i="2" l="1"/>
  <c r="Z1196" i="2" s="1"/>
  <c r="G1197" i="6"/>
  <c r="H1197" i="6" s="1"/>
  <c r="I1196" i="2"/>
  <c r="S1196" i="2" s="1"/>
  <c r="R1196" i="2"/>
  <c r="J1197" i="6" l="1"/>
  <c r="I1197" i="6"/>
  <c r="AA1196" i="2"/>
  <c r="T1196" i="2"/>
  <c r="U1196" i="2"/>
  <c r="E1197" i="2" l="1"/>
  <c r="G1197" i="2" s="1"/>
  <c r="V1196" i="2"/>
  <c r="K1197" i="6"/>
  <c r="H1197" i="2" l="1"/>
  <c r="K1197" i="2" s="1"/>
  <c r="L1197" i="2" s="1"/>
  <c r="Y1197" i="2" s="1"/>
  <c r="W1197" i="2"/>
  <c r="X1197" i="2" s="1"/>
  <c r="J1197" i="2"/>
  <c r="M1197" i="2" l="1"/>
  <c r="N1197" i="2" s="1"/>
  <c r="O1197" i="2" l="1"/>
  <c r="P1197" i="2" l="1"/>
  <c r="R1197" i="2"/>
  <c r="AA1197" i="2" l="1"/>
  <c r="I1197" i="2"/>
  <c r="S1197" i="2" s="1"/>
  <c r="G1198" i="6"/>
  <c r="H1198" i="6" s="1"/>
  <c r="Q1197" i="2"/>
  <c r="Z1197" i="2" s="1"/>
  <c r="I1198" i="6" l="1"/>
  <c r="J1198" i="6"/>
  <c r="T1197" i="2"/>
  <c r="U1197" i="2"/>
  <c r="E1198" i="2" l="1"/>
  <c r="G1198" i="2" s="1"/>
  <c r="V1197" i="2"/>
  <c r="K1198" i="6"/>
  <c r="W1198" i="2" l="1"/>
  <c r="X1198" i="2" s="1"/>
  <c r="H1198" i="2"/>
  <c r="K1198" i="2" s="1"/>
  <c r="L1198" i="2" s="1"/>
  <c r="Y1198" i="2" s="1"/>
  <c r="J1198" i="2"/>
  <c r="M1198" i="2" l="1"/>
  <c r="N1198" i="2" s="1"/>
  <c r="O1198" i="2"/>
  <c r="P1198" i="2" l="1"/>
  <c r="I1198" i="2" l="1"/>
  <c r="S1198" i="2" s="1"/>
  <c r="Q1198" i="2"/>
  <c r="Z1198" i="2" s="1"/>
  <c r="G1199" i="6"/>
  <c r="H1199" i="6" s="1"/>
  <c r="R1198" i="2"/>
  <c r="I1199" i="6" l="1"/>
  <c r="J1199" i="6"/>
  <c r="AA1198" i="2"/>
  <c r="T1198" i="2"/>
  <c r="U1198" i="2"/>
  <c r="K1199" i="6" l="1"/>
  <c r="V1198" i="2"/>
  <c r="E1199" i="2"/>
  <c r="G1199" i="2" s="1"/>
  <c r="H1199" i="2" l="1"/>
  <c r="K1199" i="2" s="1"/>
  <c r="L1199" i="2" s="1"/>
  <c r="Y1199" i="2" s="1"/>
  <c r="W1199" i="2"/>
  <c r="X1199" i="2" s="1"/>
  <c r="J1199" i="2"/>
  <c r="M1199" i="2" l="1"/>
  <c r="N1199" i="2" s="1"/>
  <c r="O1199" i="2"/>
  <c r="P1199" i="2" l="1"/>
  <c r="R1199" i="2"/>
  <c r="AA1199" i="2" l="1"/>
  <c r="G1200" i="6"/>
  <c r="H1200" i="6" s="1"/>
  <c r="I1199" i="2"/>
  <c r="S1199" i="2" s="1"/>
  <c r="Q1199" i="2"/>
  <c r="Z1199" i="2" s="1"/>
  <c r="T1199" i="2" l="1"/>
  <c r="U1199" i="2"/>
  <c r="J1200" i="6"/>
  <c r="I1200" i="6"/>
  <c r="K1200" i="6" l="1"/>
  <c r="E1200" i="2"/>
  <c r="G1200" i="2" s="1"/>
  <c r="V1199" i="2"/>
  <c r="H1200" i="2" l="1"/>
  <c r="K1200" i="2" s="1"/>
  <c r="L1200" i="2" s="1"/>
  <c r="Y1200" i="2" s="1"/>
  <c r="W1200" i="2"/>
  <c r="X1200" i="2" s="1"/>
  <c r="J1200" i="2"/>
  <c r="M1200" i="2" l="1"/>
  <c r="N1200" i="2" s="1"/>
  <c r="O1200" i="2"/>
  <c r="P1200" i="2" l="1"/>
  <c r="R1200" i="2"/>
  <c r="AA1200" i="2" l="1"/>
  <c r="I1200" i="2"/>
  <c r="S1200" i="2" s="1"/>
  <c r="Q1200" i="2"/>
  <c r="Z1200" i="2" s="1"/>
  <c r="G1201" i="6"/>
  <c r="H1201" i="6" s="1"/>
  <c r="J1201" i="6" l="1"/>
  <c r="I1201" i="6"/>
  <c r="T1200" i="2"/>
  <c r="U1200" i="2"/>
  <c r="V1200" i="2" l="1"/>
  <c r="E1201" i="2"/>
  <c r="G1201" i="2" s="1"/>
  <c r="K1201" i="6"/>
  <c r="W1201" i="2" l="1"/>
  <c r="X1201" i="2" s="1"/>
  <c r="H1201" i="2"/>
  <c r="K1201" i="2" s="1"/>
  <c r="L1201" i="2" s="1"/>
  <c r="Y1201" i="2" s="1"/>
  <c r="J1201" i="2"/>
  <c r="M1201" i="2" l="1"/>
  <c r="N1201" i="2" s="1"/>
  <c r="O1201" i="2" l="1"/>
  <c r="P1201" i="2" l="1"/>
  <c r="R1201" i="2"/>
  <c r="AA1201" i="2" l="1"/>
  <c r="I1201" i="2"/>
  <c r="S1201" i="2" s="1"/>
  <c r="Q1201" i="2"/>
  <c r="Z1201" i="2" s="1"/>
  <c r="G1202" i="6"/>
  <c r="H1202" i="6" s="1"/>
  <c r="I1202" i="6" l="1"/>
  <c r="J1202" i="6"/>
  <c r="U1201" i="2"/>
  <c r="T1201" i="2"/>
  <c r="V1201" i="2" l="1"/>
  <c r="K1202" i="6"/>
  <c r="E1202" i="2"/>
  <c r="G1202" i="2" s="1"/>
  <c r="H1202" i="2" l="1"/>
  <c r="K1202" i="2" s="1"/>
  <c r="L1202" i="2" s="1"/>
  <c r="Y1202" i="2" s="1"/>
  <c r="W1202" i="2"/>
  <c r="X1202" i="2" s="1"/>
  <c r="J1202" i="2"/>
  <c r="M1202" i="2" l="1"/>
  <c r="N1202" i="2" s="1"/>
  <c r="O1202" i="2" l="1"/>
  <c r="P1202" i="2" l="1"/>
  <c r="R1202" i="2"/>
  <c r="AA1202" i="2" l="1"/>
  <c r="I1202" i="2"/>
  <c r="S1202" i="2" s="1"/>
  <c r="Q1202" i="2"/>
  <c r="Z1202" i="2" s="1"/>
  <c r="G1203" i="6"/>
  <c r="H1203" i="6" s="1"/>
  <c r="J1203" i="6" l="1"/>
  <c r="I1203" i="6"/>
  <c r="U1202" i="2"/>
  <c r="T1202" i="2"/>
  <c r="V1202" i="2" l="1"/>
  <c r="K1203" i="6"/>
  <c r="E1203" i="2"/>
  <c r="G1203" i="2" s="1"/>
  <c r="W1203" i="2" l="1"/>
  <c r="X1203" i="2" s="1"/>
  <c r="H1203" i="2"/>
  <c r="K1203" i="2" s="1"/>
  <c r="L1203" i="2" s="1"/>
  <c r="Y1203" i="2" s="1"/>
  <c r="J1203" i="2"/>
  <c r="M1203" i="2" l="1"/>
  <c r="N1203" i="2" s="1"/>
  <c r="O1203" i="2" l="1"/>
  <c r="P1203" i="2" l="1"/>
  <c r="R1203" i="2" s="1"/>
  <c r="AA1203" i="2" l="1"/>
  <c r="I1203" i="2"/>
  <c r="S1203" i="2" s="1"/>
  <c r="Q1203" i="2"/>
  <c r="Z1203" i="2" s="1"/>
  <c r="G1204" i="6"/>
  <c r="H1204" i="6" s="1"/>
  <c r="J1204" i="6" l="1"/>
  <c r="I1204" i="6"/>
  <c r="U1203" i="2"/>
  <c r="T1203" i="2"/>
  <c r="V1203" i="2" l="1"/>
  <c r="E1204" i="2"/>
  <c r="G1204" i="2" s="1"/>
  <c r="K1204" i="6"/>
  <c r="W1204" i="2" l="1"/>
  <c r="X1204" i="2" s="1"/>
  <c r="H1204" i="2"/>
  <c r="K1204" i="2" s="1"/>
  <c r="L1204" i="2" s="1"/>
  <c r="Y1204" i="2" s="1"/>
  <c r="J1204" i="2"/>
  <c r="M1204" i="2" l="1"/>
  <c r="N1204" i="2" s="1"/>
  <c r="O1204" i="2" l="1"/>
  <c r="P1204" i="2" l="1"/>
  <c r="G1205" i="6" l="1"/>
  <c r="H1205" i="6" s="1"/>
  <c r="I1204" i="2"/>
  <c r="S1204" i="2" s="1"/>
  <c r="Q1204" i="2"/>
  <c r="Z1204" i="2" s="1"/>
  <c r="R1204" i="2"/>
  <c r="AA1204" i="2" l="1"/>
  <c r="U1204" i="2"/>
  <c r="T1204" i="2"/>
  <c r="I1205" i="6"/>
  <c r="J1205" i="6"/>
  <c r="K1205" i="6" l="1"/>
  <c r="V1204" i="2"/>
  <c r="E1205" i="2"/>
  <c r="G1205" i="2" s="1"/>
  <c r="H1205" i="2" l="1"/>
  <c r="K1205" i="2" s="1"/>
  <c r="L1205" i="2" s="1"/>
  <c r="Y1205" i="2" s="1"/>
  <c r="W1205" i="2"/>
  <c r="X1205" i="2" s="1"/>
  <c r="J1205" i="2"/>
  <c r="M1205" i="2" l="1"/>
  <c r="N1205" i="2" s="1"/>
  <c r="O1205" i="2" l="1"/>
  <c r="P1205" i="2" l="1"/>
  <c r="Q1205" i="2" l="1"/>
  <c r="Z1205" i="2" s="1"/>
  <c r="G1206" i="6"/>
  <c r="H1206" i="6" s="1"/>
  <c r="I1205" i="2"/>
  <c r="S1205" i="2" s="1"/>
  <c r="R1205" i="2"/>
  <c r="J1206" i="6" l="1"/>
  <c r="I1206" i="6"/>
  <c r="AA1205" i="2"/>
  <c r="U1205" i="2"/>
  <c r="T1205" i="2"/>
  <c r="V1205" i="2" l="1"/>
  <c r="E1206" i="2"/>
  <c r="G1206" i="2" s="1"/>
  <c r="K1206" i="6"/>
  <c r="H1206" i="2" l="1"/>
  <c r="K1206" i="2" s="1"/>
  <c r="L1206" i="2" s="1"/>
  <c r="Y1206" i="2" s="1"/>
  <c r="W1206" i="2"/>
  <c r="X1206" i="2" s="1"/>
  <c r="J1206" i="2"/>
  <c r="M1206" i="2" l="1"/>
  <c r="N1206" i="2" s="1"/>
  <c r="O1206" i="2"/>
  <c r="P1206" i="2" l="1"/>
  <c r="R1206" i="2"/>
  <c r="AA1206" i="2" l="1"/>
  <c r="I1206" i="2"/>
  <c r="S1206" i="2" s="1"/>
  <c r="Q1206" i="2"/>
  <c r="Z1206" i="2" s="1"/>
  <c r="G1207" i="6"/>
  <c r="H1207" i="6" s="1"/>
  <c r="I1207" i="6" l="1"/>
  <c r="J1207" i="6"/>
  <c r="U1206" i="2"/>
  <c r="T1206" i="2"/>
  <c r="V1206" i="2" l="1"/>
  <c r="E1207" i="2"/>
  <c r="G1207" i="2" s="1"/>
  <c r="K1207" i="6"/>
  <c r="W1207" i="2" l="1"/>
  <c r="X1207" i="2" s="1"/>
  <c r="H1207" i="2"/>
  <c r="K1207" i="2" s="1"/>
  <c r="L1207" i="2" s="1"/>
  <c r="Y1207" i="2" s="1"/>
  <c r="J1207" i="2"/>
  <c r="M1207" i="2" l="1"/>
  <c r="N1207" i="2" s="1"/>
  <c r="O1207" i="2" l="1"/>
  <c r="P1207" i="2" l="1"/>
  <c r="R1207" i="2"/>
  <c r="AA1207" i="2" l="1"/>
  <c r="G1208" i="6"/>
  <c r="H1208" i="6" s="1"/>
  <c r="I1207" i="2"/>
  <c r="S1207" i="2" s="1"/>
  <c r="Q1207" i="2"/>
  <c r="Z1207" i="2" s="1"/>
  <c r="U1207" i="2" l="1"/>
  <c r="T1207" i="2"/>
  <c r="J1208" i="6"/>
  <c r="I1208" i="6"/>
  <c r="E1208" i="2" l="1"/>
  <c r="G1208" i="2" s="1"/>
  <c r="V1207" i="2"/>
  <c r="K1208" i="6"/>
  <c r="H1208" i="2" l="1"/>
  <c r="K1208" i="2" s="1"/>
  <c r="L1208" i="2" s="1"/>
  <c r="Y1208" i="2" s="1"/>
  <c r="W1208" i="2"/>
  <c r="X1208" i="2" s="1"/>
  <c r="J1208" i="2"/>
  <c r="M1208" i="2" l="1"/>
  <c r="N1208" i="2" s="1"/>
  <c r="O1208" i="2"/>
  <c r="P1208" i="2" l="1"/>
  <c r="R1208" i="2"/>
  <c r="AA1208" i="2" l="1"/>
  <c r="I1208" i="2"/>
  <c r="S1208" i="2" s="1"/>
  <c r="Q1208" i="2"/>
  <c r="Z1208" i="2" s="1"/>
  <c r="G1209" i="6"/>
  <c r="H1209" i="6" s="1"/>
  <c r="I1209" i="6" l="1"/>
  <c r="J1209" i="6"/>
  <c r="T1208" i="2"/>
  <c r="U1208" i="2"/>
  <c r="E1209" i="2" l="1"/>
  <c r="G1209" i="2" s="1"/>
  <c r="K1209" i="6"/>
  <c r="V1208" i="2"/>
  <c r="W1209" i="2" l="1"/>
  <c r="X1209" i="2" s="1"/>
  <c r="H1209" i="2"/>
  <c r="K1209" i="2" s="1"/>
  <c r="L1209" i="2" s="1"/>
  <c r="Y1209" i="2" s="1"/>
  <c r="J1209" i="2"/>
  <c r="M1209" i="2" l="1"/>
  <c r="N1209" i="2" s="1"/>
  <c r="O1209" i="2" l="1"/>
  <c r="P1209" i="2" l="1"/>
  <c r="R1209" i="2"/>
  <c r="AA1209" i="2" l="1"/>
  <c r="I1209" i="2"/>
  <c r="S1209" i="2" s="1"/>
  <c r="Q1209" i="2"/>
  <c r="Z1209" i="2" s="1"/>
  <c r="G1210" i="6"/>
  <c r="H1210" i="6" s="1"/>
  <c r="J1210" i="6" l="1"/>
  <c r="I1210" i="6"/>
  <c r="T1209" i="2"/>
  <c r="U1209" i="2"/>
  <c r="E1210" i="2" l="1"/>
  <c r="G1210" i="2" s="1"/>
  <c r="K1210" i="6"/>
  <c r="V1209" i="2"/>
  <c r="H1210" i="2" l="1"/>
  <c r="K1210" i="2" s="1"/>
  <c r="L1210" i="2" s="1"/>
  <c r="Y1210" i="2" s="1"/>
  <c r="W1210" i="2"/>
  <c r="X1210" i="2" s="1"/>
  <c r="J1210" i="2"/>
  <c r="M1210" i="2" l="1"/>
  <c r="N1210" i="2" s="1"/>
  <c r="O1210" i="2" l="1"/>
  <c r="P1210" i="2" l="1"/>
  <c r="R1210" i="2"/>
  <c r="AA1210" i="2" l="1"/>
  <c r="I1210" i="2"/>
  <c r="S1210" i="2" s="1"/>
  <c r="G1211" i="6"/>
  <c r="H1211" i="6" s="1"/>
  <c r="Q1210" i="2"/>
  <c r="Z1210" i="2" s="1"/>
  <c r="J1211" i="6" l="1"/>
  <c r="I1211" i="6"/>
  <c r="T1210" i="2"/>
  <c r="U1210" i="2"/>
  <c r="E1211" i="2" l="1"/>
  <c r="G1211" i="2" s="1"/>
  <c r="V1210" i="2"/>
  <c r="K1211" i="6"/>
  <c r="H1211" i="2" l="1"/>
  <c r="K1211" i="2" s="1"/>
  <c r="L1211" i="2" s="1"/>
  <c r="Y1211" i="2" s="1"/>
  <c r="W1211" i="2"/>
  <c r="X1211" i="2" s="1"/>
  <c r="J1211" i="2"/>
  <c r="M1211" i="2" l="1"/>
  <c r="N1211" i="2" s="1"/>
  <c r="O1211" i="2"/>
  <c r="P1211" i="2" l="1"/>
  <c r="R1211" i="2"/>
  <c r="AA1211" i="2" l="1"/>
  <c r="Q1211" i="2"/>
  <c r="Z1211" i="2" s="1"/>
  <c r="G1212" i="6"/>
  <c r="H1212" i="6" s="1"/>
  <c r="I1211" i="2"/>
  <c r="S1211" i="2" s="1"/>
  <c r="T1211" i="2" l="1"/>
  <c r="U1211" i="2"/>
  <c r="J1212" i="6"/>
  <c r="I1212" i="6"/>
  <c r="K1212" i="6" l="1"/>
  <c r="V1211" i="2"/>
  <c r="E1212" i="2"/>
  <c r="G1212" i="2" s="1"/>
  <c r="W1212" i="2" l="1"/>
  <c r="X1212" i="2" s="1"/>
  <c r="H1212" i="2"/>
  <c r="K1212" i="2" s="1"/>
  <c r="L1212" i="2" s="1"/>
  <c r="Y1212" i="2" s="1"/>
  <c r="J1212" i="2"/>
  <c r="M1212" i="2" l="1"/>
  <c r="N1212" i="2" s="1"/>
  <c r="O1212" i="2"/>
  <c r="P1212" i="2" l="1"/>
  <c r="G1213" i="6" l="1"/>
  <c r="H1213" i="6" s="1"/>
  <c r="I1212" i="2"/>
  <c r="S1212" i="2" s="1"/>
  <c r="Q1212" i="2"/>
  <c r="Z1212" i="2" s="1"/>
  <c r="R1212" i="2"/>
  <c r="U1212" i="2" l="1"/>
  <c r="T1212" i="2"/>
  <c r="AA1212" i="2"/>
  <c r="J1213" i="6"/>
  <c r="I1213" i="6"/>
  <c r="V1212" i="2" l="1"/>
  <c r="K1213" i="6"/>
  <c r="E1213" i="2"/>
  <c r="G1213" i="2" s="1"/>
  <c r="H1213" i="2" l="1"/>
  <c r="K1213" i="2" s="1"/>
  <c r="L1213" i="2" s="1"/>
  <c r="Y1213" i="2" s="1"/>
  <c r="W1213" i="2"/>
  <c r="X1213" i="2" s="1"/>
  <c r="J1213" i="2"/>
  <c r="M1213" i="2" l="1"/>
  <c r="N1213" i="2" s="1"/>
  <c r="O1213" i="2" l="1"/>
  <c r="P1213" i="2" l="1"/>
  <c r="R1213" i="2"/>
  <c r="AA1213" i="2" l="1"/>
  <c r="G1214" i="6"/>
  <c r="H1214" i="6" s="1"/>
  <c r="I1213" i="2"/>
  <c r="S1213" i="2" s="1"/>
  <c r="Q1213" i="2"/>
  <c r="Z1213" i="2" s="1"/>
  <c r="U1213" i="2" l="1"/>
  <c r="T1213" i="2"/>
  <c r="I1214" i="6"/>
  <c r="J1214" i="6"/>
  <c r="K1214" i="6" l="1"/>
  <c r="E1214" i="2"/>
  <c r="G1214" i="2" s="1"/>
  <c r="V1213" i="2"/>
  <c r="H1214" i="2" l="1"/>
  <c r="K1214" i="2" s="1"/>
  <c r="L1214" i="2" s="1"/>
  <c r="Y1214" i="2" s="1"/>
  <c r="W1214" i="2"/>
  <c r="X1214" i="2" s="1"/>
  <c r="J1214" i="2"/>
  <c r="M1214" i="2" l="1"/>
  <c r="N1214" i="2" s="1"/>
  <c r="O1214" i="2"/>
  <c r="P1214" i="2" l="1"/>
  <c r="R1214" i="2"/>
  <c r="AA1214" i="2" l="1"/>
  <c r="I1214" i="2"/>
  <c r="S1214" i="2" s="1"/>
  <c r="Q1214" i="2"/>
  <c r="Z1214" i="2" s="1"/>
  <c r="G1215" i="6"/>
  <c r="H1215" i="6" s="1"/>
  <c r="I1215" i="6" l="1"/>
  <c r="J1215" i="6"/>
  <c r="T1214" i="2"/>
  <c r="U1214" i="2"/>
  <c r="V1214" i="2" l="1"/>
  <c r="K1215" i="6"/>
  <c r="E1215" i="2"/>
  <c r="G1215" i="2" s="1"/>
  <c r="W1215" i="2" l="1"/>
  <c r="X1215" i="2" s="1"/>
  <c r="H1215" i="2"/>
  <c r="K1215" i="2" s="1"/>
  <c r="L1215" i="2" s="1"/>
  <c r="Y1215" i="2" s="1"/>
  <c r="J1215" i="2"/>
  <c r="M1215" i="2" l="1"/>
  <c r="N1215" i="2" s="1"/>
  <c r="O1215" i="2"/>
  <c r="P1215" i="2" l="1"/>
  <c r="R1215" i="2"/>
  <c r="AA1215" i="2" l="1"/>
  <c r="G1216" i="6"/>
  <c r="H1216" i="6" s="1"/>
  <c r="I1215" i="2"/>
  <c r="S1215" i="2" s="1"/>
  <c r="Q1215" i="2"/>
  <c r="Z1215" i="2" s="1"/>
  <c r="U1215" i="2" l="1"/>
  <c r="T1215" i="2"/>
  <c r="J1216" i="6"/>
  <c r="I1216" i="6"/>
  <c r="E1216" i="2" l="1"/>
  <c r="G1216" i="2" s="1"/>
  <c r="V1215" i="2"/>
  <c r="K1216" i="6"/>
  <c r="H1216" i="2" l="1"/>
  <c r="K1216" i="2" s="1"/>
  <c r="L1216" i="2" s="1"/>
  <c r="Y1216" i="2" s="1"/>
  <c r="W1216" i="2"/>
  <c r="X1216" i="2" s="1"/>
  <c r="J1216" i="2"/>
  <c r="M1216" i="2" l="1"/>
  <c r="N1216" i="2" s="1"/>
  <c r="O1216" i="2"/>
  <c r="P1216" i="2" l="1"/>
  <c r="R1216" i="2"/>
  <c r="AA1216" i="2" l="1"/>
  <c r="I1216" i="2"/>
  <c r="S1216" i="2" s="1"/>
  <c r="Q1216" i="2"/>
  <c r="Z1216" i="2" s="1"/>
  <c r="G1217" i="6"/>
  <c r="H1217" i="6" s="1"/>
  <c r="I1217" i="6" l="1"/>
  <c r="J1217" i="6"/>
  <c r="T1216" i="2"/>
  <c r="U1216" i="2"/>
  <c r="V1216" i="2" l="1"/>
  <c r="K1217" i="6"/>
  <c r="E1217" i="2"/>
  <c r="G1217" i="2" s="1"/>
  <c r="W1217" i="2" l="1"/>
  <c r="X1217" i="2" s="1"/>
  <c r="H1217" i="2"/>
  <c r="K1217" i="2" s="1"/>
  <c r="L1217" i="2" s="1"/>
  <c r="Y1217" i="2" s="1"/>
  <c r="J1217" i="2"/>
  <c r="M1217" i="2" l="1"/>
  <c r="N1217" i="2" s="1"/>
  <c r="O1217" i="2" l="1"/>
  <c r="P1217" i="2" l="1"/>
  <c r="R1217" i="2"/>
  <c r="AA1217" i="2" l="1"/>
  <c r="I1217" i="2"/>
  <c r="S1217" i="2" s="1"/>
  <c r="G1218" i="6"/>
  <c r="H1218" i="6" s="1"/>
  <c r="Q1217" i="2"/>
  <c r="Z1217" i="2" s="1"/>
  <c r="J1218" i="6" l="1"/>
  <c r="I1218" i="6"/>
  <c r="U1217" i="2"/>
  <c r="T1217" i="2"/>
  <c r="E1218" i="2" l="1"/>
  <c r="G1218" i="2" s="1"/>
  <c r="V1217" i="2"/>
  <c r="K1218" i="6"/>
  <c r="H1218" i="2" l="1"/>
  <c r="K1218" i="2" s="1"/>
  <c r="L1218" i="2" s="1"/>
  <c r="Y1218" i="2" s="1"/>
  <c r="W1218" i="2"/>
  <c r="X1218" i="2" s="1"/>
  <c r="J1218" i="2"/>
  <c r="M1218" i="2" l="1"/>
  <c r="N1218" i="2" s="1"/>
  <c r="O1218" i="2" l="1"/>
  <c r="P1218" i="2" l="1"/>
  <c r="R1218" i="2"/>
  <c r="AA1218" i="2" l="1"/>
  <c r="G1219" i="6"/>
  <c r="H1219" i="6" s="1"/>
  <c r="Q1218" i="2"/>
  <c r="Z1218" i="2" s="1"/>
  <c r="I1218" i="2"/>
  <c r="S1218" i="2" s="1"/>
  <c r="T1218" i="2" l="1"/>
  <c r="U1218" i="2"/>
  <c r="I1219" i="6"/>
  <c r="J1219" i="6"/>
  <c r="K1219" i="6" l="1"/>
  <c r="V1218" i="2"/>
  <c r="E1219" i="2"/>
  <c r="G1219" i="2" s="1"/>
  <c r="H1219" i="2" l="1"/>
  <c r="K1219" i="2" s="1"/>
  <c r="L1219" i="2" s="1"/>
  <c r="Y1219" i="2" s="1"/>
  <c r="W1219" i="2"/>
  <c r="X1219" i="2" s="1"/>
  <c r="J1219" i="2"/>
  <c r="M1219" i="2" l="1"/>
  <c r="N1219" i="2" s="1"/>
  <c r="O1219" i="2"/>
  <c r="P1219" i="2" l="1"/>
  <c r="Q1219" i="2" l="1"/>
  <c r="Z1219" i="2" s="1"/>
  <c r="I1219" i="2"/>
  <c r="S1219" i="2" s="1"/>
  <c r="G1220" i="6"/>
  <c r="H1220" i="6" s="1"/>
  <c r="R1219" i="2"/>
  <c r="AA1219" i="2" l="1"/>
  <c r="U1219" i="2"/>
  <c r="T1219" i="2"/>
  <c r="J1220" i="6"/>
  <c r="I1220" i="6"/>
  <c r="V1219" i="2" l="1"/>
  <c r="E1220" i="2"/>
  <c r="G1220" i="2" s="1"/>
  <c r="K1220" i="6"/>
  <c r="W1220" i="2" l="1"/>
  <c r="X1220" i="2" s="1"/>
  <c r="H1220" i="2"/>
  <c r="K1220" i="2" s="1"/>
  <c r="L1220" i="2" s="1"/>
  <c r="Y1220" i="2" s="1"/>
  <c r="J1220" i="2"/>
  <c r="M1220" i="2" l="1"/>
  <c r="N1220" i="2" s="1"/>
  <c r="O1220" i="2" l="1"/>
  <c r="P1220" i="2" l="1"/>
  <c r="G1221" i="6" l="1"/>
  <c r="H1221" i="6" s="1"/>
  <c r="Q1220" i="2"/>
  <c r="Z1220" i="2" s="1"/>
  <c r="I1220" i="2"/>
  <c r="S1220" i="2" s="1"/>
  <c r="R1220" i="2"/>
  <c r="U1220" i="2" l="1"/>
  <c r="T1220" i="2"/>
  <c r="AA1220" i="2"/>
  <c r="I1221" i="6"/>
  <c r="J1221" i="6"/>
  <c r="K1221" i="6" l="1"/>
  <c r="E1221" i="2"/>
  <c r="G1221" i="2" s="1"/>
  <c r="V1220" i="2"/>
  <c r="H1221" i="2" l="1"/>
  <c r="K1221" i="2" s="1"/>
  <c r="L1221" i="2" s="1"/>
  <c r="Y1221" i="2" s="1"/>
  <c r="W1221" i="2"/>
  <c r="X1221" i="2" s="1"/>
  <c r="J1221" i="2"/>
  <c r="M1221" i="2" l="1"/>
  <c r="N1221" i="2" s="1"/>
  <c r="O1221" i="2" l="1"/>
  <c r="P1221" i="2" l="1"/>
  <c r="G1222" i="6" l="1"/>
  <c r="H1222" i="6" s="1"/>
  <c r="Q1221" i="2"/>
  <c r="Z1221" i="2" s="1"/>
  <c r="I1221" i="2"/>
  <c r="S1221" i="2" s="1"/>
  <c r="R1221" i="2"/>
  <c r="T1221" i="2" l="1"/>
  <c r="U1221" i="2"/>
  <c r="AA1221" i="2"/>
  <c r="J1222" i="6"/>
  <c r="I1222" i="6"/>
  <c r="V1221" i="2" l="1"/>
  <c r="K1222" i="6"/>
  <c r="E1222" i="2"/>
  <c r="G1222" i="2" s="1"/>
  <c r="H1222" i="2" l="1"/>
  <c r="K1222" i="2" s="1"/>
  <c r="L1222" i="2" s="1"/>
  <c r="Y1222" i="2" s="1"/>
  <c r="W1222" i="2"/>
  <c r="X1222" i="2" s="1"/>
  <c r="J1222" i="2"/>
  <c r="M1222" i="2" l="1"/>
  <c r="N1222" i="2" s="1"/>
  <c r="O1222" i="2"/>
  <c r="P1222" i="2" l="1"/>
  <c r="R1222" i="2"/>
  <c r="AA1222" i="2" l="1"/>
  <c r="I1222" i="2"/>
  <c r="S1222" i="2" s="1"/>
  <c r="Q1222" i="2"/>
  <c r="Z1222" i="2" s="1"/>
  <c r="G1223" i="6"/>
  <c r="H1223" i="6" s="1"/>
  <c r="I1223" i="6" l="1"/>
  <c r="J1223" i="6"/>
  <c r="T1222" i="2"/>
  <c r="U1222" i="2"/>
  <c r="E1223" i="2" l="1"/>
  <c r="G1223" i="2" s="1"/>
  <c r="V1222" i="2"/>
  <c r="K1223" i="6"/>
  <c r="W1223" i="2" l="1"/>
  <c r="X1223" i="2" s="1"/>
  <c r="H1223" i="2"/>
  <c r="K1223" i="2" s="1"/>
  <c r="L1223" i="2" s="1"/>
  <c r="Y1223" i="2" s="1"/>
  <c r="J1223" i="2"/>
  <c r="M1223" i="2" l="1"/>
  <c r="N1223" i="2" s="1"/>
  <c r="O1223" i="2" l="1"/>
  <c r="P1223" i="2" l="1"/>
  <c r="R1223" i="2" s="1"/>
  <c r="AA1223" i="2" l="1"/>
  <c r="G1224" i="6"/>
  <c r="H1224" i="6" s="1"/>
  <c r="I1223" i="2"/>
  <c r="S1223" i="2" s="1"/>
  <c r="Q1223" i="2"/>
  <c r="Z1223" i="2" s="1"/>
  <c r="T1223" i="2" l="1"/>
  <c r="U1223" i="2"/>
  <c r="I1224" i="6"/>
  <c r="J1224" i="6"/>
  <c r="K1224" i="6" l="1"/>
  <c r="V1223" i="2"/>
  <c r="E1224" i="2"/>
  <c r="G1224" i="2" s="1"/>
  <c r="H1224" i="2" l="1"/>
  <c r="K1224" i="2" s="1"/>
  <c r="L1224" i="2" s="1"/>
  <c r="Y1224" i="2" s="1"/>
  <c r="W1224" i="2"/>
  <c r="X1224" i="2" s="1"/>
  <c r="J1224" i="2"/>
  <c r="M1224" i="2" l="1"/>
  <c r="N1224" i="2" s="1"/>
  <c r="O1224" i="2"/>
  <c r="P1224" i="2" l="1"/>
  <c r="Q1224" i="2" l="1"/>
  <c r="Z1224" i="2" s="1"/>
  <c r="G1225" i="6"/>
  <c r="H1225" i="6" s="1"/>
  <c r="I1224" i="2"/>
  <c r="S1224" i="2" s="1"/>
  <c r="R1224" i="2"/>
  <c r="J1225" i="6" l="1"/>
  <c r="I1225" i="6"/>
  <c r="AA1224" i="2"/>
  <c r="U1224" i="2"/>
  <c r="T1224" i="2"/>
  <c r="V1224" i="2" l="1"/>
  <c r="E1225" i="2"/>
  <c r="G1225" i="2" s="1"/>
  <c r="K1225" i="6"/>
  <c r="W1225" i="2" l="1"/>
  <c r="X1225" i="2" s="1"/>
  <c r="H1225" i="2"/>
  <c r="K1225" i="2" s="1"/>
  <c r="L1225" i="2" s="1"/>
  <c r="Y1225" i="2" s="1"/>
  <c r="J1225" i="2"/>
  <c r="M1225" i="2" l="1"/>
  <c r="N1225" i="2" s="1"/>
  <c r="O1225" i="2" l="1"/>
  <c r="P1225" i="2" l="1"/>
  <c r="R1225" i="2"/>
  <c r="AA1225" i="2" l="1"/>
  <c r="I1225" i="2"/>
  <c r="S1225" i="2" s="1"/>
  <c r="Q1225" i="2"/>
  <c r="Z1225" i="2" s="1"/>
  <c r="G1226" i="6"/>
  <c r="H1226" i="6" s="1"/>
  <c r="I1226" i="6" l="1"/>
  <c r="J1226" i="6"/>
  <c r="U1225" i="2"/>
  <c r="T1225" i="2"/>
  <c r="V1225" i="2" l="1"/>
  <c r="E1226" i="2"/>
  <c r="G1226" i="2" s="1"/>
  <c r="K1226" i="6"/>
  <c r="W1226" i="2" l="1"/>
  <c r="X1226" i="2" s="1"/>
  <c r="H1226" i="2"/>
  <c r="K1226" i="2" s="1"/>
  <c r="L1226" i="2" s="1"/>
  <c r="Y1226" i="2" s="1"/>
  <c r="J1226" i="2"/>
  <c r="M1226" i="2" l="1"/>
  <c r="N1226" i="2" s="1"/>
  <c r="O1226" i="2" l="1"/>
  <c r="P1226" i="2" l="1"/>
  <c r="R1226" i="2"/>
  <c r="AA1226" i="2" l="1"/>
  <c r="Q1226" i="2"/>
  <c r="Z1226" i="2" s="1"/>
  <c r="G1227" i="6"/>
  <c r="H1227" i="6" s="1"/>
  <c r="I1226" i="2"/>
  <c r="S1226" i="2" s="1"/>
  <c r="U1226" i="2" l="1"/>
  <c r="T1226" i="2"/>
  <c r="I1227" i="6"/>
  <c r="J1227" i="6"/>
  <c r="E1227" i="2" l="1"/>
  <c r="G1227" i="2" s="1"/>
  <c r="K1227" i="6"/>
  <c r="V1226" i="2"/>
  <c r="H1227" i="2" l="1"/>
  <c r="K1227" i="2" s="1"/>
  <c r="L1227" i="2" s="1"/>
  <c r="Y1227" i="2" s="1"/>
  <c r="W1227" i="2"/>
  <c r="X1227" i="2" s="1"/>
  <c r="J1227" i="2"/>
  <c r="M1227" i="2" l="1"/>
  <c r="N1227" i="2" s="1"/>
  <c r="O1227" i="2"/>
  <c r="P1227" i="2" l="1"/>
  <c r="R1227" i="2"/>
  <c r="AA1227" i="2" l="1"/>
  <c r="Q1227" i="2"/>
  <c r="Z1227" i="2" s="1"/>
  <c r="G1228" i="6"/>
  <c r="H1228" i="6" s="1"/>
  <c r="I1227" i="2"/>
  <c r="S1227" i="2" s="1"/>
  <c r="T1227" i="2" l="1"/>
  <c r="U1227" i="2"/>
  <c r="I1228" i="6"/>
  <c r="J1228" i="6"/>
  <c r="V1227" i="2" l="1"/>
  <c r="K1228" i="6"/>
  <c r="E1228" i="2"/>
  <c r="G1228" i="2" s="1"/>
  <c r="W1228" i="2" l="1"/>
  <c r="X1228" i="2" s="1"/>
  <c r="H1228" i="2"/>
  <c r="K1228" i="2" s="1"/>
  <c r="L1228" i="2" s="1"/>
  <c r="Y1228" i="2" s="1"/>
  <c r="J1228" i="2"/>
  <c r="M1228" i="2" l="1"/>
  <c r="N1228" i="2" s="1"/>
  <c r="O1228" i="2"/>
  <c r="P1228" i="2" l="1"/>
  <c r="G1229" i="6" l="1"/>
  <c r="H1229" i="6" s="1"/>
  <c r="I1228" i="2"/>
  <c r="S1228" i="2" s="1"/>
  <c r="Q1228" i="2"/>
  <c r="Z1228" i="2" s="1"/>
  <c r="R1228" i="2"/>
  <c r="U1228" i="2" l="1"/>
  <c r="T1228" i="2"/>
  <c r="AA1228" i="2"/>
  <c r="I1229" i="6"/>
  <c r="J1229" i="6"/>
  <c r="K1229" i="6" l="1"/>
  <c r="V1228" i="2"/>
  <c r="E1229" i="2"/>
  <c r="G1229" i="2" s="1"/>
  <c r="H1229" i="2" l="1"/>
  <c r="K1229" i="2" s="1"/>
  <c r="L1229" i="2" s="1"/>
  <c r="Y1229" i="2" s="1"/>
  <c r="W1229" i="2"/>
  <c r="X1229" i="2" s="1"/>
  <c r="J1229" i="2"/>
  <c r="M1229" i="2" l="1"/>
  <c r="N1229" i="2" s="1"/>
  <c r="O1229" i="2" l="1"/>
  <c r="P1229" i="2" l="1"/>
  <c r="R1229" i="2"/>
  <c r="AA1229" i="2" l="1"/>
  <c r="I1229" i="2"/>
  <c r="S1229" i="2" s="1"/>
  <c r="G1230" i="6"/>
  <c r="H1230" i="6" s="1"/>
  <c r="Q1229" i="2"/>
  <c r="Z1229" i="2" s="1"/>
  <c r="J1230" i="6" l="1"/>
  <c r="I1230" i="6"/>
  <c r="U1229" i="2"/>
  <c r="T1229" i="2"/>
  <c r="E1230" i="2" l="1"/>
  <c r="G1230" i="2" s="1"/>
  <c r="V1229" i="2"/>
  <c r="K1230" i="6"/>
  <c r="H1230" i="2" l="1"/>
  <c r="K1230" i="2" s="1"/>
  <c r="L1230" i="2" s="1"/>
  <c r="Y1230" i="2" s="1"/>
  <c r="W1230" i="2"/>
  <c r="X1230" i="2" s="1"/>
  <c r="J1230" i="2"/>
  <c r="M1230" i="2" l="1"/>
  <c r="N1230" i="2" s="1"/>
  <c r="O1230" i="2"/>
  <c r="P1230" i="2" l="1"/>
  <c r="I1230" i="2" l="1"/>
  <c r="S1230" i="2" s="1"/>
  <c r="Q1230" i="2"/>
  <c r="Z1230" i="2" s="1"/>
  <c r="G1231" i="6"/>
  <c r="H1231" i="6" s="1"/>
  <c r="R1230" i="2"/>
  <c r="AA1230" i="2" l="1"/>
  <c r="J1231" i="6"/>
  <c r="I1231" i="6"/>
  <c r="T1230" i="2"/>
  <c r="U1230" i="2"/>
  <c r="E1231" i="2" l="1"/>
  <c r="G1231" i="2" s="1"/>
  <c r="V1230" i="2"/>
  <c r="K1231" i="6"/>
  <c r="W1231" i="2" l="1"/>
  <c r="X1231" i="2" s="1"/>
  <c r="H1231" i="2"/>
  <c r="K1231" i="2" s="1"/>
  <c r="L1231" i="2" s="1"/>
  <c r="Y1231" i="2" s="1"/>
  <c r="J1231" i="2"/>
  <c r="M1231" i="2" l="1"/>
  <c r="N1231" i="2" s="1"/>
  <c r="O1231" i="2" l="1"/>
  <c r="P1231" i="2" l="1"/>
  <c r="R1231" i="2"/>
  <c r="AA1231" i="2" l="1"/>
  <c r="G1232" i="6"/>
  <c r="H1232" i="6" s="1"/>
  <c r="I1231" i="2"/>
  <c r="S1231" i="2" s="1"/>
  <c r="Q1231" i="2"/>
  <c r="Z1231" i="2" s="1"/>
  <c r="T1231" i="2" l="1"/>
  <c r="U1231" i="2"/>
  <c r="I1232" i="6"/>
  <c r="J1232" i="6"/>
  <c r="K1232" i="6" l="1"/>
  <c r="V1231" i="2"/>
  <c r="E1232" i="2"/>
  <c r="G1232" i="2" s="1"/>
  <c r="W1232" i="2" l="1"/>
  <c r="X1232" i="2" s="1"/>
  <c r="H1232" i="2"/>
  <c r="K1232" i="2" s="1"/>
  <c r="L1232" i="2" s="1"/>
  <c r="Y1232" i="2" s="1"/>
  <c r="J1232" i="2"/>
  <c r="M1232" i="2" l="1"/>
  <c r="N1232" i="2" s="1"/>
  <c r="O1232" i="2" l="1"/>
  <c r="P1232" i="2" l="1"/>
  <c r="R1232" i="2"/>
  <c r="AA1232" i="2" l="1"/>
  <c r="Q1232" i="2"/>
  <c r="Z1232" i="2" s="1"/>
  <c r="I1232" i="2"/>
  <c r="S1232" i="2" s="1"/>
  <c r="G1233" i="6"/>
  <c r="H1233" i="6" s="1"/>
  <c r="J1233" i="6" l="1"/>
  <c r="I1233" i="6"/>
  <c r="U1232" i="2"/>
  <c r="T1232" i="2"/>
  <c r="E1233" i="2" l="1"/>
  <c r="G1233" i="2" s="1"/>
  <c r="V1232" i="2"/>
  <c r="K1233" i="6"/>
  <c r="H1233" i="2" l="1"/>
  <c r="K1233" i="2" s="1"/>
  <c r="L1233" i="2" s="1"/>
  <c r="Y1233" i="2" s="1"/>
  <c r="W1233" i="2"/>
  <c r="X1233" i="2" s="1"/>
  <c r="J1233" i="2"/>
  <c r="M1233" i="2" l="1"/>
  <c r="N1233" i="2" s="1"/>
  <c r="O1233" i="2" l="1"/>
  <c r="P1233" i="2" l="1"/>
  <c r="R1233" i="2"/>
  <c r="AA1233" i="2" l="1"/>
  <c r="Q1233" i="2"/>
  <c r="Z1233" i="2" s="1"/>
  <c r="I1233" i="2"/>
  <c r="S1233" i="2" s="1"/>
  <c r="G1234" i="6"/>
  <c r="H1234" i="6" s="1"/>
  <c r="I1234" i="6" l="1"/>
  <c r="J1234" i="6"/>
  <c r="T1233" i="2"/>
  <c r="U1233" i="2"/>
  <c r="V1233" i="2" l="1"/>
  <c r="E1234" i="2"/>
  <c r="G1234" i="2" s="1"/>
  <c r="K1234" i="6"/>
  <c r="W1234" i="2" l="1"/>
  <c r="X1234" i="2" s="1"/>
  <c r="H1234" i="2"/>
  <c r="K1234" i="2" s="1"/>
  <c r="L1234" i="2" s="1"/>
  <c r="Y1234" i="2" s="1"/>
  <c r="J1234" i="2"/>
  <c r="M1234" i="2" l="1"/>
  <c r="N1234" i="2" s="1"/>
  <c r="O1234" i="2" l="1"/>
  <c r="P1234" i="2" l="1"/>
  <c r="G1235" i="6" l="1"/>
  <c r="H1235" i="6" s="1"/>
  <c r="Q1234" i="2"/>
  <c r="Z1234" i="2" s="1"/>
  <c r="I1234" i="2"/>
  <c r="S1234" i="2" s="1"/>
  <c r="R1234" i="2"/>
  <c r="AA1234" i="2" l="1"/>
  <c r="U1234" i="2"/>
  <c r="T1234" i="2"/>
  <c r="J1235" i="6"/>
  <c r="I1235" i="6"/>
  <c r="K1235" i="6" l="1"/>
  <c r="E1235" i="2"/>
  <c r="G1235" i="2" s="1"/>
  <c r="V1234" i="2"/>
  <c r="H1235" i="2" l="1"/>
  <c r="K1235" i="2" s="1"/>
  <c r="L1235" i="2" s="1"/>
  <c r="Y1235" i="2" s="1"/>
  <c r="W1235" i="2"/>
  <c r="X1235" i="2" s="1"/>
  <c r="J1235" i="2"/>
  <c r="M1235" i="2" l="1"/>
  <c r="N1235" i="2" s="1"/>
  <c r="O1235" i="2"/>
  <c r="P1235" i="2" l="1"/>
  <c r="R1235" i="2"/>
  <c r="AA1235" i="2" l="1"/>
  <c r="G1236" i="6"/>
  <c r="H1236" i="6" s="1"/>
  <c r="I1235" i="2"/>
  <c r="S1235" i="2" s="1"/>
  <c r="Q1235" i="2"/>
  <c r="Z1235" i="2" s="1"/>
  <c r="T1235" i="2" l="1"/>
  <c r="U1235" i="2"/>
  <c r="I1236" i="6"/>
  <c r="J1236" i="6"/>
  <c r="K1236" i="6" l="1"/>
  <c r="V1235" i="2"/>
  <c r="E1236" i="2"/>
  <c r="G1236" i="2" s="1"/>
  <c r="W1236" i="2" l="1"/>
  <c r="X1236" i="2" s="1"/>
  <c r="H1236" i="2"/>
  <c r="K1236" i="2" s="1"/>
  <c r="L1236" i="2" s="1"/>
  <c r="Y1236" i="2" s="1"/>
  <c r="J1236" i="2"/>
  <c r="M1236" i="2" l="1"/>
  <c r="N1236" i="2" s="1"/>
  <c r="O1236" i="2" l="1"/>
  <c r="P1236" i="2" l="1"/>
  <c r="G1237" i="6" l="1"/>
  <c r="H1237" i="6" s="1"/>
  <c r="I1236" i="2"/>
  <c r="S1236" i="2" s="1"/>
  <c r="Q1236" i="2"/>
  <c r="Z1236" i="2" s="1"/>
  <c r="R1236" i="2"/>
  <c r="AA1236" i="2" l="1"/>
  <c r="U1236" i="2"/>
  <c r="T1236" i="2"/>
  <c r="J1237" i="6"/>
  <c r="I1237" i="6"/>
  <c r="K1237" i="6" l="1"/>
  <c r="E1237" i="2"/>
  <c r="G1237" i="2" s="1"/>
  <c r="V1236" i="2"/>
  <c r="H1237" i="2" l="1"/>
  <c r="K1237" i="2" s="1"/>
  <c r="L1237" i="2" s="1"/>
  <c r="Y1237" i="2" s="1"/>
  <c r="W1237" i="2"/>
  <c r="X1237" i="2" s="1"/>
  <c r="J1237" i="2"/>
  <c r="M1237" i="2" l="1"/>
  <c r="N1237" i="2" s="1"/>
  <c r="O1237" i="2"/>
  <c r="P1237" i="2" l="1"/>
  <c r="G1238" i="6" l="1"/>
  <c r="H1238" i="6" s="1"/>
  <c r="Q1237" i="2"/>
  <c r="Z1237" i="2" s="1"/>
  <c r="I1237" i="2"/>
  <c r="S1237" i="2" s="1"/>
  <c r="R1237" i="2"/>
  <c r="U1237" i="2" l="1"/>
  <c r="T1237" i="2"/>
  <c r="AA1237" i="2"/>
  <c r="J1238" i="6"/>
  <c r="I1238" i="6"/>
  <c r="K1238" i="6" l="1"/>
  <c r="E1238" i="2"/>
  <c r="G1238" i="2" s="1"/>
  <c r="V1237" i="2"/>
  <c r="W1238" i="2" l="1"/>
  <c r="X1238" i="2" s="1"/>
  <c r="H1238" i="2"/>
  <c r="K1238" i="2" s="1"/>
  <c r="L1238" i="2" s="1"/>
  <c r="Y1238" i="2" s="1"/>
  <c r="J1238" i="2"/>
  <c r="M1238" i="2" l="1"/>
  <c r="N1238" i="2" s="1"/>
  <c r="O1238" i="2"/>
  <c r="P1238" i="2" l="1"/>
  <c r="R1238" i="2"/>
  <c r="AA1238" i="2" l="1"/>
  <c r="I1238" i="2"/>
  <c r="S1238" i="2" s="1"/>
  <c r="G1239" i="6"/>
  <c r="H1239" i="6" s="1"/>
  <c r="Q1238" i="2"/>
  <c r="Z1238" i="2" s="1"/>
  <c r="I1239" i="6" l="1"/>
  <c r="J1239" i="6"/>
  <c r="T1238" i="2"/>
  <c r="U1238" i="2"/>
  <c r="V1238" i="2" l="1"/>
  <c r="K1239" i="6"/>
  <c r="E1239" i="2"/>
  <c r="G1239" i="2" s="1"/>
  <c r="W1239" i="2" l="1"/>
  <c r="X1239" i="2" s="1"/>
  <c r="H1239" i="2"/>
  <c r="K1239" i="2" s="1"/>
  <c r="L1239" i="2" s="1"/>
  <c r="Y1239" i="2" s="1"/>
  <c r="J1239" i="2"/>
  <c r="M1239" i="2" l="1"/>
  <c r="N1239" i="2" s="1"/>
  <c r="O1239" i="2" l="1"/>
  <c r="P1239" i="2" l="1"/>
  <c r="R1239" i="2"/>
  <c r="AA1239" i="2" l="1"/>
  <c r="G1240" i="6"/>
  <c r="H1240" i="6" s="1"/>
  <c r="Q1239" i="2"/>
  <c r="Z1239" i="2" s="1"/>
  <c r="I1239" i="2"/>
  <c r="S1239" i="2" s="1"/>
  <c r="U1239" i="2" l="1"/>
  <c r="T1239" i="2"/>
  <c r="J1240" i="6"/>
  <c r="I1240" i="6"/>
  <c r="K1240" i="6" l="1"/>
  <c r="E1240" i="2"/>
  <c r="G1240" i="2" s="1"/>
  <c r="V1239" i="2"/>
  <c r="H1240" i="2" l="1"/>
  <c r="K1240" i="2" s="1"/>
  <c r="L1240" i="2" s="1"/>
  <c r="Y1240" i="2" s="1"/>
  <c r="W1240" i="2"/>
  <c r="X1240" i="2" s="1"/>
  <c r="J1240" i="2"/>
  <c r="M1240" i="2" l="1"/>
  <c r="N1240" i="2" s="1"/>
  <c r="O1240" i="2" l="1"/>
  <c r="P1240" i="2" l="1"/>
  <c r="R1240" i="2"/>
  <c r="AA1240" i="2" l="1"/>
  <c r="I1240" i="2"/>
  <c r="S1240" i="2" s="1"/>
  <c r="Q1240" i="2"/>
  <c r="Z1240" i="2" s="1"/>
  <c r="G1241" i="6"/>
  <c r="H1241" i="6" s="1"/>
  <c r="J1241" i="6" l="1"/>
  <c r="I1241" i="6"/>
  <c r="T1240" i="2"/>
  <c r="U1240" i="2"/>
  <c r="V1240" i="2" l="1"/>
  <c r="E1241" i="2"/>
  <c r="G1241" i="2" s="1"/>
  <c r="K1241" i="6"/>
  <c r="W1241" i="2" l="1"/>
  <c r="X1241" i="2" s="1"/>
  <c r="H1241" i="2"/>
  <c r="K1241" i="2" s="1"/>
  <c r="L1241" i="2" s="1"/>
  <c r="Y1241" i="2" s="1"/>
  <c r="J1241" i="2"/>
  <c r="M1241" i="2" l="1"/>
  <c r="N1241" i="2" s="1"/>
  <c r="O1241" i="2"/>
  <c r="P1241" i="2" l="1"/>
  <c r="R1241" i="2" s="1"/>
  <c r="AA1241" i="2" l="1"/>
  <c r="I1241" i="2"/>
  <c r="S1241" i="2" s="1"/>
  <c r="Q1241" i="2"/>
  <c r="Z1241" i="2" s="1"/>
  <c r="G1242" i="6"/>
  <c r="H1242" i="6" s="1"/>
  <c r="I1242" i="6" l="1"/>
  <c r="J1242" i="6"/>
  <c r="U1241" i="2"/>
  <c r="T1241" i="2"/>
  <c r="V1241" i="2" l="1"/>
  <c r="E1242" i="2"/>
  <c r="G1242" i="2" s="1"/>
  <c r="K1242" i="6"/>
  <c r="H1242" i="2" l="1"/>
  <c r="K1242" i="2" s="1"/>
  <c r="L1242" i="2" s="1"/>
  <c r="Y1242" i="2" s="1"/>
  <c r="W1242" i="2"/>
  <c r="X1242" i="2" s="1"/>
  <c r="J1242" i="2"/>
  <c r="M1242" i="2" l="1"/>
  <c r="N1242" i="2" s="1"/>
  <c r="O1242" i="2"/>
  <c r="P1242" i="2" l="1"/>
  <c r="R1242" i="2" s="1"/>
  <c r="AA1242" i="2" l="1"/>
  <c r="Q1242" i="2"/>
  <c r="Z1242" i="2" s="1"/>
  <c r="I1242" i="2"/>
  <c r="S1242" i="2" s="1"/>
  <c r="G1243" i="6"/>
  <c r="H1243" i="6" s="1"/>
  <c r="I1243" i="6" l="1"/>
  <c r="J1243" i="6"/>
  <c r="U1242" i="2"/>
  <c r="T1242" i="2"/>
  <c r="E1243" i="2" l="1"/>
  <c r="G1243" i="2" s="1"/>
  <c r="V1242" i="2"/>
  <c r="K1243" i="6"/>
  <c r="H1243" i="2" l="1"/>
  <c r="K1243" i="2" s="1"/>
  <c r="L1243" i="2" s="1"/>
  <c r="Y1243" i="2" s="1"/>
  <c r="W1243" i="2"/>
  <c r="X1243" i="2" s="1"/>
  <c r="J1243" i="2"/>
  <c r="M1243" i="2" l="1"/>
  <c r="N1243" i="2" s="1"/>
  <c r="O1243" i="2" l="1"/>
  <c r="P1243" i="2" l="1"/>
  <c r="R1243" i="2"/>
  <c r="AA1243" i="2" l="1"/>
  <c r="I1243" i="2"/>
  <c r="S1243" i="2" s="1"/>
  <c r="G1244" i="6"/>
  <c r="H1244" i="6" s="1"/>
  <c r="Q1243" i="2"/>
  <c r="Z1243" i="2" s="1"/>
  <c r="J1244" i="6" l="1"/>
  <c r="I1244" i="6"/>
  <c r="U1243" i="2"/>
  <c r="T1243" i="2"/>
  <c r="E1244" i="2" l="1"/>
  <c r="G1244" i="2" s="1"/>
  <c r="V1243" i="2"/>
  <c r="K1244" i="6"/>
  <c r="W1244" i="2" l="1"/>
  <c r="X1244" i="2" s="1"/>
  <c r="H1244" i="2"/>
  <c r="K1244" i="2" s="1"/>
  <c r="L1244" i="2" s="1"/>
  <c r="Y1244" i="2" s="1"/>
  <c r="J1244" i="2"/>
  <c r="M1244" i="2" l="1"/>
  <c r="N1244" i="2" s="1"/>
  <c r="O1244" i="2"/>
  <c r="P1244" i="2" l="1"/>
  <c r="R1244" i="2"/>
  <c r="AA1244" i="2" l="1"/>
  <c r="Q1244" i="2"/>
  <c r="Z1244" i="2" s="1"/>
  <c r="I1244" i="2"/>
  <c r="S1244" i="2" s="1"/>
  <c r="G1245" i="6"/>
  <c r="H1245" i="6" s="1"/>
  <c r="I1245" i="6" l="1"/>
  <c r="J1245" i="6"/>
  <c r="T1244" i="2"/>
  <c r="U1244" i="2"/>
  <c r="E1245" i="2" l="1"/>
  <c r="G1245" i="2" s="1"/>
  <c r="V1244" i="2"/>
  <c r="K1245" i="6"/>
  <c r="H1245" i="2" l="1"/>
  <c r="K1245" i="2" s="1"/>
  <c r="L1245" i="2" s="1"/>
  <c r="Y1245" i="2" s="1"/>
  <c r="W1245" i="2"/>
  <c r="X1245" i="2" s="1"/>
  <c r="J1245" i="2"/>
  <c r="M1245" i="2" l="1"/>
  <c r="N1245" i="2" s="1"/>
  <c r="O1245" i="2" l="1"/>
  <c r="P1245" i="2" l="1"/>
  <c r="R1245" i="2"/>
  <c r="AA1245" i="2" l="1"/>
  <c r="I1245" i="2"/>
  <c r="S1245" i="2" s="1"/>
  <c r="Q1245" i="2"/>
  <c r="Z1245" i="2" s="1"/>
  <c r="G1246" i="6"/>
  <c r="H1246" i="6" s="1"/>
  <c r="I1246" i="6" l="1"/>
  <c r="J1246" i="6"/>
  <c r="U1245" i="2"/>
  <c r="T1245" i="2"/>
  <c r="V1245" i="2" l="1"/>
  <c r="E1246" i="2"/>
  <c r="G1246" i="2" s="1"/>
  <c r="K1246" i="6"/>
  <c r="W1246" i="2" l="1"/>
  <c r="X1246" i="2" s="1"/>
  <c r="H1246" i="2"/>
  <c r="K1246" i="2" s="1"/>
  <c r="L1246" i="2" s="1"/>
  <c r="Y1246" i="2" s="1"/>
  <c r="J1246" i="2"/>
  <c r="M1246" i="2" l="1"/>
  <c r="N1246" i="2" s="1"/>
  <c r="O1246" i="2"/>
  <c r="P1246" i="2" l="1"/>
  <c r="R1246" i="2"/>
  <c r="AA1246" i="2" l="1"/>
  <c r="G1247" i="6"/>
  <c r="H1247" i="6" s="1"/>
  <c r="I1246" i="2"/>
  <c r="S1246" i="2" s="1"/>
  <c r="Q1246" i="2"/>
  <c r="Z1246" i="2" s="1"/>
  <c r="T1246" i="2" l="1"/>
  <c r="U1246" i="2"/>
  <c r="I1247" i="6"/>
  <c r="J1247" i="6"/>
  <c r="E1247" i="2" l="1"/>
  <c r="G1247" i="2" s="1"/>
  <c r="K1247" i="6"/>
  <c r="V1246" i="2"/>
  <c r="W1247" i="2" l="1"/>
  <c r="X1247" i="2" s="1"/>
  <c r="H1247" i="2"/>
  <c r="K1247" i="2" s="1"/>
  <c r="L1247" i="2" s="1"/>
  <c r="Y1247" i="2" s="1"/>
  <c r="J1247" i="2"/>
  <c r="M1247" i="2" l="1"/>
  <c r="N1247" i="2" s="1"/>
  <c r="O1247" i="2" l="1"/>
  <c r="P1247" i="2" l="1"/>
  <c r="R1247" i="2"/>
  <c r="AA1247" i="2" l="1"/>
  <c r="G1248" i="6"/>
  <c r="H1248" i="6" s="1"/>
  <c r="I1247" i="2"/>
  <c r="S1247" i="2" s="1"/>
  <c r="Q1247" i="2"/>
  <c r="Z1247" i="2" s="1"/>
  <c r="T1247" i="2" l="1"/>
  <c r="U1247" i="2"/>
  <c r="I1248" i="6"/>
  <c r="J1248" i="6"/>
  <c r="V1247" i="2" l="1"/>
  <c r="K1248" i="6"/>
  <c r="E1248" i="2"/>
  <c r="G1248" i="2" s="1"/>
  <c r="W1248" i="2" l="1"/>
  <c r="X1248" i="2" s="1"/>
  <c r="H1248" i="2"/>
  <c r="K1248" i="2" s="1"/>
  <c r="L1248" i="2" s="1"/>
  <c r="Y1248" i="2" s="1"/>
  <c r="J1248" i="2"/>
  <c r="M1248" i="2" l="1"/>
  <c r="N1248" i="2" s="1"/>
  <c r="O1248" i="2" l="1"/>
  <c r="P1248" i="2" l="1"/>
  <c r="I1248" i="2" l="1"/>
  <c r="S1248" i="2" s="1"/>
  <c r="G1249" i="6"/>
  <c r="H1249" i="6" s="1"/>
  <c r="Q1248" i="2"/>
  <c r="Z1248" i="2" s="1"/>
  <c r="R1248" i="2"/>
  <c r="AA1248" i="2" l="1"/>
  <c r="I1249" i="6"/>
  <c r="J1249" i="6"/>
  <c r="U1248" i="2"/>
  <c r="T1248" i="2"/>
  <c r="K1249" i="6" l="1"/>
  <c r="E1249" i="2"/>
  <c r="G1249" i="2" s="1"/>
  <c r="V1248" i="2"/>
  <c r="W1249" i="2" l="1"/>
  <c r="X1249" i="2" s="1"/>
  <c r="H1249" i="2"/>
  <c r="K1249" i="2" s="1"/>
  <c r="L1249" i="2" s="1"/>
  <c r="Y1249" i="2" s="1"/>
  <c r="J1249" i="2"/>
  <c r="M1249" i="2" l="1"/>
  <c r="N1249" i="2" s="1"/>
  <c r="O1249" i="2" l="1"/>
  <c r="P1249" i="2" l="1"/>
  <c r="R1249" i="2"/>
  <c r="AA1249" i="2" l="1"/>
  <c r="I1249" i="2"/>
  <c r="S1249" i="2" s="1"/>
  <c r="Q1249" i="2"/>
  <c r="Z1249" i="2" s="1"/>
  <c r="G1250" i="6"/>
  <c r="H1250" i="6" s="1"/>
  <c r="J1250" i="6" l="1"/>
  <c r="I1250" i="6"/>
  <c r="U1249" i="2"/>
  <c r="T1249" i="2"/>
  <c r="E1250" i="2" l="1"/>
  <c r="G1250" i="2" s="1"/>
  <c r="V1249" i="2"/>
  <c r="K1250" i="6"/>
  <c r="H1250" i="2" l="1"/>
  <c r="K1250" i="2" s="1"/>
  <c r="L1250" i="2" s="1"/>
  <c r="Y1250" i="2" s="1"/>
  <c r="W1250" i="2"/>
  <c r="X1250" i="2" s="1"/>
  <c r="J1250" i="2"/>
  <c r="M1250" i="2" l="1"/>
  <c r="N1250" i="2" s="1"/>
  <c r="O1250" i="2"/>
  <c r="P1250" i="2" l="1"/>
  <c r="R1250" i="2"/>
  <c r="AA1250" i="2" l="1"/>
  <c r="Q1250" i="2"/>
  <c r="Z1250" i="2" s="1"/>
  <c r="G1251" i="6"/>
  <c r="H1251" i="6" s="1"/>
  <c r="I1250" i="2"/>
  <c r="S1250" i="2" s="1"/>
  <c r="T1250" i="2" l="1"/>
  <c r="U1250" i="2"/>
  <c r="I1251" i="6"/>
  <c r="J1251" i="6"/>
  <c r="V1250" i="2" l="1"/>
  <c r="K1251" i="6"/>
  <c r="E1251" i="2"/>
  <c r="G1251" i="2" s="1"/>
  <c r="H1251" i="2" l="1"/>
  <c r="K1251" i="2" s="1"/>
  <c r="L1251" i="2" s="1"/>
  <c r="Y1251" i="2" s="1"/>
  <c r="W1251" i="2"/>
  <c r="X1251" i="2" s="1"/>
  <c r="J1251" i="2"/>
  <c r="M1251" i="2" l="1"/>
  <c r="N1251" i="2" s="1"/>
  <c r="O1251" i="2"/>
  <c r="P1251" i="2" l="1"/>
  <c r="R1251" i="2"/>
  <c r="AA1251" i="2" l="1"/>
  <c r="G1252" i="6"/>
  <c r="H1252" i="6" s="1"/>
  <c r="I1251" i="2"/>
  <c r="S1251" i="2" s="1"/>
  <c r="Q1251" i="2"/>
  <c r="Z1251" i="2" s="1"/>
  <c r="U1251" i="2" l="1"/>
  <c r="T1251" i="2"/>
  <c r="I1252" i="6"/>
  <c r="J1252" i="6"/>
  <c r="E1252" i="2" l="1"/>
  <c r="G1252" i="2" s="1"/>
  <c r="V1251" i="2"/>
  <c r="K1252" i="6"/>
  <c r="H1252" i="2" l="1"/>
  <c r="K1252" i="2" s="1"/>
  <c r="L1252" i="2" s="1"/>
  <c r="Y1252" i="2" s="1"/>
  <c r="W1252" i="2"/>
  <c r="X1252" i="2" s="1"/>
  <c r="J1252" i="2"/>
  <c r="M1252" i="2" l="1"/>
  <c r="N1252" i="2" s="1"/>
  <c r="O1252" i="2" l="1"/>
  <c r="P1252" i="2" l="1"/>
  <c r="R1252" i="2"/>
  <c r="AA1252" i="2" l="1"/>
  <c r="G1253" i="6"/>
  <c r="H1253" i="6" s="1"/>
  <c r="I1252" i="2"/>
  <c r="S1252" i="2" s="1"/>
  <c r="Q1252" i="2"/>
  <c r="Z1252" i="2" s="1"/>
  <c r="T1252" i="2" l="1"/>
  <c r="U1252" i="2"/>
  <c r="I1253" i="6"/>
  <c r="J1253" i="6"/>
  <c r="V1252" i="2" l="1"/>
  <c r="E1253" i="2"/>
  <c r="G1253" i="2" s="1"/>
  <c r="K1253" i="6"/>
  <c r="W1253" i="2" l="1"/>
  <c r="X1253" i="2" s="1"/>
  <c r="H1253" i="2"/>
  <c r="K1253" i="2" s="1"/>
  <c r="L1253" i="2" s="1"/>
  <c r="Y1253" i="2" s="1"/>
  <c r="J1253" i="2"/>
  <c r="M1253" i="2" l="1"/>
  <c r="N1253" i="2" s="1"/>
  <c r="O1253" i="2" l="1"/>
  <c r="P1253" i="2" l="1"/>
  <c r="R1253" i="2"/>
  <c r="AA1253" i="2" l="1"/>
  <c r="Q1253" i="2"/>
  <c r="Z1253" i="2" s="1"/>
  <c r="I1253" i="2"/>
  <c r="S1253" i="2" s="1"/>
  <c r="G1254" i="6"/>
  <c r="H1254" i="6" s="1"/>
  <c r="T1253" i="2" l="1"/>
  <c r="U1253" i="2"/>
  <c r="I1254" i="6"/>
  <c r="J1254" i="6"/>
  <c r="V1253" i="2" l="1"/>
  <c r="K1254" i="6"/>
  <c r="E1254" i="2"/>
  <c r="G1254" i="2" s="1"/>
  <c r="H1254" i="2" l="1"/>
  <c r="K1254" i="2" s="1"/>
  <c r="L1254" i="2" s="1"/>
  <c r="Y1254" i="2" s="1"/>
  <c r="W1254" i="2"/>
  <c r="X1254" i="2" s="1"/>
  <c r="J1254" i="2"/>
  <c r="M1254" i="2" l="1"/>
  <c r="N1254" i="2" s="1"/>
  <c r="O1254" i="2"/>
  <c r="P1254" i="2" l="1"/>
  <c r="R1254" i="2"/>
  <c r="AA1254" i="2" l="1"/>
  <c r="I1254" i="2"/>
  <c r="S1254" i="2" s="1"/>
  <c r="Q1254" i="2"/>
  <c r="Z1254" i="2" s="1"/>
  <c r="G1255" i="6"/>
  <c r="H1255" i="6" s="1"/>
  <c r="I1255" i="6" l="1"/>
  <c r="J1255" i="6"/>
  <c r="U1254" i="2"/>
  <c r="T1254" i="2"/>
  <c r="V1254" i="2" l="1"/>
  <c r="E1255" i="2"/>
  <c r="G1255" i="2" s="1"/>
  <c r="K1255" i="6"/>
  <c r="H1255" i="2" l="1"/>
  <c r="K1255" i="2" s="1"/>
  <c r="L1255" i="2" s="1"/>
  <c r="Y1255" i="2" s="1"/>
  <c r="W1255" i="2"/>
  <c r="X1255" i="2" s="1"/>
  <c r="J1255" i="2"/>
  <c r="M1255" i="2" l="1"/>
  <c r="N1255" i="2" s="1"/>
  <c r="O1255" i="2"/>
  <c r="P1255" i="2" l="1"/>
  <c r="R1255" i="2"/>
  <c r="AA1255" i="2" l="1"/>
  <c r="Q1255" i="2"/>
  <c r="Z1255" i="2" s="1"/>
  <c r="I1255" i="2"/>
  <c r="S1255" i="2" s="1"/>
  <c r="G1256" i="6"/>
  <c r="H1256" i="6" s="1"/>
  <c r="I1256" i="6" l="1"/>
  <c r="J1256" i="6"/>
  <c r="T1255" i="2"/>
  <c r="U1255" i="2"/>
  <c r="V1255" i="2" l="1"/>
  <c r="K1256" i="6"/>
  <c r="E1256" i="2"/>
  <c r="G1256" i="2" s="1"/>
  <c r="W1256" i="2" l="1"/>
  <c r="X1256" i="2" s="1"/>
  <c r="H1256" i="2"/>
  <c r="K1256" i="2" s="1"/>
  <c r="L1256" i="2" s="1"/>
  <c r="Y1256" i="2" s="1"/>
  <c r="J1256" i="2"/>
  <c r="M1256" i="2" l="1"/>
  <c r="N1256" i="2" s="1"/>
  <c r="O1256" i="2" l="1"/>
  <c r="P1256" i="2" l="1"/>
  <c r="R1256" i="2" s="1"/>
  <c r="AA1256" i="2" l="1"/>
  <c r="Q1256" i="2"/>
  <c r="Z1256" i="2" s="1"/>
  <c r="G1257" i="6"/>
  <c r="H1257" i="6" s="1"/>
  <c r="I1256" i="2"/>
  <c r="S1256" i="2" s="1"/>
  <c r="U1256" i="2" l="1"/>
  <c r="T1256" i="2"/>
  <c r="J1257" i="6"/>
  <c r="I1257" i="6"/>
  <c r="K1257" i="6" l="1"/>
  <c r="E1257" i="2"/>
  <c r="G1257" i="2" s="1"/>
  <c r="V1256" i="2"/>
  <c r="H1257" i="2" l="1"/>
  <c r="K1257" i="2" s="1"/>
  <c r="L1257" i="2" s="1"/>
  <c r="Y1257" i="2" s="1"/>
  <c r="W1257" i="2"/>
  <c r="X1257" i="2" s="1"/>
  <c r="J1257" i="2"/>
  <c r="M1257" i="2" l="1"/>
  <c r="N1257" i="2" s="1"/>
  <c r="O1257" i="2"/>
  <c r="P1257" i="2" l="1"/>
  <c r="Q1257" i="2" l="1"/>
  <c r="Z1257" i="2" s="1"/>
  <c r="G1258" i="6"/>
  <c r="H1258" i="6" s="1"/>
  <c r="I1257" i="2"/>
  <c r="S1257" i="2" s="1"/>
  <c r="R1257" i="2"/>
  <c r="AA1257" i="2" l="1"/>
  <c r="I1258" i="6"/>
  <c r="J1258" i="6"/>
  <c r="T1257" i="2"/>
  <c r="U1257" i="2"/>
  <c r="E1258" i="2" l="1"/>
  <c r="G1258" i="2" s="1"/>
  <c r="V1257" i="2"/>
  <c r="K1258" i="6"/>
  <c r="W1258" i="2" l="1"/>
  <c r="X1258" i="2" s="1"/>
  <c r="H1258" i="2"/>
  <c r="K1258" i="2" s="1"/>
  <c r="L1258" i="2" s="1"/>
  <c r="Y1258" i="2" s="1"/>
  <c r="J1258" i="2"/>
  <c r="M1258" i="2" l="1"/>
  <c r="N1258" i="2" s="1"/>
  <c r="O1258" i="2" l="1"/>
  <c r="P1258" i="2" l="1"/>
  <c r="I1258" i="2" l="1"/>
  <c r="S1258" i="2" s="1"/>
  <c r="Q1258" i="2"/>
  <c r="Z1258" i="2" s="1"/>
  <c r="G1259" i="6"/>
  <c r="H1259" i="6" s="1"/>
  <c r="R1258" i="2"/>
  <c r="AA1258" i="2" l="1"/>
  <c r="I1259" i="6"/>
  <c r="J1259" i="6"/>
  <c r="T1258" i="2"/>
  <c r="U1258" i="2"/>
  <c r="K1259" i="6" l="1"/>
  <c r="V1258" i="2"/>
  <c r="E1259" i="2"/>
  <c r="G1259" i="2" s="1"/>
  <c r="H1259" i="2" l="1"/>
  <c r="K1259" i="2" s="1"/>
  <c r="L1259" i="2" s="1"/>
  <c r="Y1259" i="2" s="1"/>
  <c r="W1259" i="2"/>
  <c r="X1259" i="2" s="1"/>
  <c r="J1259" i="2"/>
  <c r="M1259" i="2" l="1"/>
  <c r="N1259" i="2" s="1"/>
  <c r="O1259" i="2" l="1"/>
  <c r="P1259" i="2" l="1"/>
  <c r="G1260" i="6" l="1"/>
  <c r="H1260" i="6" s="1"/>
  <c r="I1259" i="2"/>
  <c r="S1259" i="2" s="1"/>
  <c r="Q1259" i="2"/>
  <c r="Z1259" i="2" s="1"/>
  <c r="R1259" i="2"/>
  <c r="AA1259" i="2" l="1"/>
  <c r="T1259" i="2"/>
  <c r="U1259" i="2"/>
  <c r="J1260" i="6"/>
  <c r="I1260" i="6"/>
  <c r="V1259" i="2" l="1"/>
  <c r="K1260" i="6"/>
  <c r="E1260" i="2"/>
  <c r="G1260" i="2" s="1"/>
  <c r="W1260" i="2" l="1"/>
  <c r="X1260" i="2" s="1"/>
  <c r="H1260" i="2"/>
  <c r="K1260" i="2" s="1"/>
  <c r="L1260" i="2" s="1"/>
  <c r="Y1260" i="2" s="1"/>
  <c r="J1260" i="2"/>
  <c r="M1260" i="2" l="1"/>
  <c r="N1260" i="2" s="1"/>
  <c r="O1260" i="2" l="1"/>
  <c r="P1260" i="2" l="1"/>
  <c r="I1260" i="2" l="1"/>
  <c r="S1260" i="2" s="1"/>
  <c r="G1261" i="6"/>
  <c r="H1261" i="6" s="1"/>
  <c r="Q1260" i="2"/>
  <c r="Z1260" i="2" s="1"/>
  <c r="R1260" i="2"/>
  <c r="I1261" i="6" l="1"/>
  <c r="J1261" i="6"/>
  <c r="AA1260" i="2"/>
  <c r="U1260" i="2"/>
  <c r="T1260" i="2"/>
  <c r="E1261" i="2" l="1"/>
  <c r="G1261" i="2" s="1"/>
  <c r="V1260" i="2"/>
  <c r="K1261" i="6"/>
  <c r="W1261" i="2" l="1"/>
  <c r="X1261" i="2" s="1"/>
  <c r="H1261" i="2"/>
  <c r="K1261" i="2" s="1"/>
  <c r="L1261" i="2" s="1"/>
  <c r="Y1261" i="2" s="1"/>
  <c r="J1261" i="2"/>
  <c r="M1261" i="2" l="1"/>
  <c r="N1261" i="2" s="1"/>
  <c r="O1261" i="2" l="1"/>
  <c r="P1261" i="2" l="1"/>
  <c r="R1261" i="2" s="1"/>
  <c r="AA1261" i="2" l="1"/>
  <c r="I1261" i="2"/>
  <c r="S1261" i="2" s="1"/>
  <c r="Q1261" i="2"/>
  <c r="Z1261" i="2" s="1"/>
  <c r="G1262" i="6"/>
  <c r="H1262" i="6" s="1"/>
  <c r="J1262" i="6" l="1"/>
  <c r="I1262" i="6"/>
  <c r="T1261" i="2"/>
  <c r="U1261" i="2"/>
  <c r="E1262" i="2" l="1"/>
  <c r="G1262" i="2" s="1"/>
  <c r="V1261" i="2"/>
  <c r="K1262" i="6"/>
  <c r="H1262" i="2" l="1"/>
  <c r="K1262" i="2" s="1"/>
  <c r="L1262" i="2" s="1"/>
  <c r="Y1262" i="2" s="1"/>
  <c r="W1262" i="2"/>
  <c r="X1262" i="2" s="1"/>
  <c r="J1262" i="2"/>
  <c r="M1262" i="2" l="1"/>
  <c r="N1262" i="2" s="1"/>
  <c r="O1262" i="2"/>
  <c r="P1262" i="2" l="1"/>
  <c r="Q1262" i="2" l="1"/>
  <c r="Z1262" i="2" s="1"/>
  <c r="G1263" i="6"/>
  <c r="H1263" i="6" s="1"/>
  <c r="I1262" i="2"/>
  <c r="S1262" i="2" s="1"/>
  <c r="R1262" i="2"/>
  <c r="I1263" i="6" l="1"/>
  <c r="J1263" i="6"/>
  <c r="AA1262" i="2"/>
  <c r="U1262" i="2"/>
  <c r="T1262" i="2"/>
  <c r="E1263" i="2" l="1"/>
  <c r="G1263" i="2" s="1"/>
  <c r="V1262" i="2"/>
  <c r="K1263" i="6"/>
  <c r="W1263" i="2" l="1"/>
  <c r="X1263" i="2" s="1"/>
  <c r="H1263" i="2"/>
  <c r="K1263" i="2" s="1"/>
  <c r="L1263" i="2" s="1"/>
  <c r="Y1263" i="2" s="1"/>
  <c r="J1263" i="2"/>
  <c r="M1263" i="2" l="1"/>
  <c r="N1263" i="2" s="1"/>
  <c r="O1263" i="2"/>
  <c r="P1263" i="2" l="1"/>
  <c r="R1263" i="2" s="1"/>
  <c r="AA1263" i="2" l="1"/>
  <c r="G1264" i="6"/>
  <c r="H1264" i="6" s="1"/>
  <c r="I1263" i="2"/>
  <c r="S1263" i="2" s="1"/>
  <c r="Q1263" i="2"/>
  <c r="Z1263" i="2" s="1"/>
  <c r="T1263" i="2" l="1"/>
  <c r="U1263" i="2"/>
  <c r="J1264" i="6"/>
  <c r="I1264" i="6"/>
  <c r="K1264" i="6" l="1"/>
  <c r="V1263" i="2"/>
  <c r="E1264" i="2"/>
  <c r="G1264" i="2" s="1"/>
  <c r="H1264" i="2" l="1"/>
  <c r="K1264" i="2" s="1"/>
  <c r="L1264" i="2" s="1"/>
  <c r="Y1264" i="2" s="1"/>
  <c r="W1264" i="2"/>
  <c r="X1264" i="2" s="1"/>
  <c r="J1264" i="2"/>
  <c r="M1264" i="2" l="1"/>
  <c r="N1264" i="2" s="1"/>
  <c r="O1264" i="2" l="1"/>
  <c r="P1264" i="2" l="1"/>
  <c r="R1264" i="2"/>
  <c r="AA1264" i="2" l="1"/>
  <c r="G1265" i="6"/>
  <c r="H1265" i="6" s="1"/>
  <c r="I1264" i="2"/>
  <c r="S1264" i="2" s="1"/>
  <c r="Q1264" i="2"/>
  <c r="Z1264" i="2" s="1"/>
  <c r="T1264" i="2" l="1"/>
  <c r="U1264" i="2"/>
  <c r="I1265" i="6"/>
  <c r="J1265" i="6"/>
  <c r="K1265" i="6" l="1"/>
  <c r="V1264" i="2"/>
  <c r="E1265" i="2"/>
  <c r="G1265" i="2" s="1"/>
  <c r="W1265" i="2" l="1"/>
  <c r="X1265" i="2" s="1"/>
  <c r="H1265" i="2"/>
  <c r="K1265" i="2" s="1"/>
  <c r="L1265" i="2" s="1"/>
  <c r="Y1265" i="2" s="1"/>
  <c r="J1265" i="2"/>
  <c r="M1265" i="2" l="1"/>
  <c r="N1265" i="2" s="1"/>
  <c r="O1265" i="2" l="1"/>
  <c r="P1265" i="2" l="1"/>
  <c r="G1266" i="6" l="1"/>
  <c r="H1266" i="6" s="1"/>
  <c r="I1265" i="2"/>
  <c r="S1265" i="2" s="1"/>
  <c r="Q1265" i="2"/>
  <c r="Z1265" i="2" s="1"/>
  <c r="R1265" i="2"/>
  <c r="AA1265" i="2" l="1"/>
  <c r="U1265" i="2"/>
  <c r="T1265" i="2"/>
  <c r="J1266" i="6"/>
  <c r="I1266" i="6"/>
  <c r="K1266" i="6" l="1"/>
  <c r="E1266" i="2"/>
  <c r="G1266" i="2" s="1"/>
  <c r="V1265" i="2"/>
  <c r="W1266" i="2" l="1"/>
  <c r="X1266" i="2" s="1"/>
  <c r="H1266" i="2"/>
  <c r="K1266" i="2" s="1"/>
  <c r="L1266" i="2" s="1"/>
  <c r="Y1266" i="2" s="1"/>
  <c r="J1266" i="2"/>
  <c r="M1266" i="2" l="1"/>
  <c r="N1266" i="2" s="1"/>
  <c r="O1266" i="2" l="1"/>
  <c r="P1266" i="2" l="1"/>
  <c r="R1266" i="2"/>
  <c r="AA1266" i="2" l="1"/>
  <c r="I1266" i="2"/>
  <c r="S1266" i="2" s="1"/>
  <c r="Q1266" i="2"/>
  <c r="Z1266" i="2" s="1"/>
  <c r="G1267" i="6"/>
  <c r="H1267" i="6" s="1"/>
  <c r="J1267" i="6" l="1"/>
  <c r="I1267" i="6"/>
  <c r="T1266" i="2"/>
  <c r="U1266" i="2"/>
  <c r="K1267" i="6" l="1"/>
  <c r="V1266" i="2"/>
  <c r="E1267" i="2"/>
  <c r="G1267" i="2" s="1"/>
  <c r="H1267" i="2" l="1"/>
  <c r="K1267" i="2" s="1"/>
  <c r="L1267" i="2" s="1"/>
  <c r="Y1267" i="2" s="1"/>
  <c r="W1267" i="2"/>
  <c r="X1267" i="2" s="1"/>
  <c r="J1267" i="2"/>
  <c r="M1267" i="2" l="1"/>
  <c r="N1267" i="2" s="1"/>
  <c r="O1267" i="2" l="1"/>
  <c r="P1267" i="2" l="1"/>
  <c r="G1268" i="6" l="1"/>
  <c r="H1268" i="6" s="1"/>
  <c r="I1267" i="2"/>
  <c r="S1267" i="2" s="1"/>
  <c r="Q1267" i="2"/>
  <c r="Z1267" i="2" s="1"/>
  <c r="R1267" i="2"/>
  <c r="AA1267" i="2" l="1"/>
  <c r="T1267" i="2"/>
  <c r="U1267" i="2"/>
  <c r="I1268" i="6"/>
  <c r="J1268" i="6"/>
  <c r="K1268" i="6" l="1"/>
  <c r="V1267" i="2"/>
  <c r="E1268" i="2"/>
  <c r="G1268" i="2" s="1"/>
  <c r="H1268" i="2" l="1"/>
  <c r="K1268" i="2" s="1"/>
  <c r="L1268" i="2" s="1"/>
  <c r="Y1268" i="2" s="1"/>
  <c r="W1268" i="2"/>
  <c r="X1268" i="2" s="1"/>
  <c r="J1268" i="2"/>
  <c r="M1268" i="2" l="1"/>
  <c r="N1268" i="2" s="1"/>
  <c r="O1268" i="2"/>
  <c r="P1268" i="2" l="1"/>
  <c r="R1268" i="2"/>
  <c r="AA1268" i="2" l="1"/>
  <c r="Q1268" i="2"/>
  <c r="Z1268" i="2" s="1"/>
  <c r="G1269" i="6"/>
  <c r="H1269" i="6" s="1"/>
  <c r="I1268" i="2"/>
  <c r="S1268" i="2" s="1"/>
  <c r="U1268" i="2" l="1"/>
  <c r="T1268" i="2"/>
  <c r="J1269" i="6"/>
  <c r="I1269" i="6"/>
  <c r="K1269" i="6" l="1"/>
  <c r="E1269" i="2"/>
  <c r="G1269" i="2" s="1"/>
  <c r="V1268" i="2"/>
  <c r="W1269" i="2" l="1"/>
  <c r="X1269" i="2" s="1"/>
  <c r="H1269" i="2"/>
  <c r="K1269" i="2" s="1"/>
  <c r="L1269" i="2" s="1"/>
  <c r="Y1269" i="2" s="1"/>
  <c r="J1269" i="2"/>
  <c r="M1269" i="2" l="1"/>
  <c r="N1269" i="2" s="1"/>
  <c r="O1269" i="2"/>
  <c r="P1269" i="2" l="1"/>
  <c r="R1269" i="2"/>
  <c r="AA1269" i="2" l="1"/>
  <c r="I1269" i="2"/>
  <c r="S1269" i="2" s="1"/>
  <c r="Q1269" i="2"/>
  <c r="Z1269" i="2" s="1"/>
  <c r="G1270" i="6"/>
  <c r="H1270" i="6" s="1"/>
  <c r="J1270" i="6" l="1"/>
  <c r="I1270" i="6"/>
  <c r="T1269" i="2"/>
  <c r="U1269" i="2"/>
  <c r="E1270" i="2" l="1"/>
  <c r="G1270" i="2" s="1"/>
  <c r="V1269" i="2"/>
  <c r="K1270" i="6"/>
  <c r="H1270" i="2" l="1"/>
  <c r="K1270" i="2" s="1"/>
  <c r="L1270" i="2" s="1"/>
  <c r="Y1270" i="2" s="1"/>
  <c r="W1270" i="2"/>
  <c r="X1270" i="2" s="1"/>
  <c r="J1270" i="2"/>
  <c r="M1270" i="2" l="1"/>
  <c r="N1270" i="2" s="1"/>
  <c r="O1270" i="2"/>
  <c r="P1270" i="2" l="1"/>
  <c r="R1270" i="2"/>
  <c r="AA1270" i="2" l="1"/>
  <c r="I1270" i="2"/>
  <c r="S1270" i="2" s="1"/>
  <c r="Q1270" i="2"/>
  <c r="Z1270" i="2" s="1"/>
  <c r="G1271" i="6"/>
  <c r="H1271" i="6" s="1"/>
  <c r="I1271" i="6" l="1"/>
  <c r="J1271" i="6"/>
  <c r="U1270" i="2"/>
  <c r="T1270" i="2"/>
  <c r="V1270" i="2" l="1"/>
  <c r="E1271" i="2"/>
  <c r="G1271" i="2" s="1"/>
  <c r="K1271" i="6"/>
  <c r="H1271" i="2" l="1"/>
  <c r="K1271" i="2" s="1"/>
  <c r="L1271" i="2" s="1"/>
  <c r="Y1271" i="2" s="1"/>
  <c r="W1271" i="2"/>
  <c r="X1271" i="2" s="1"/>
  <c r="J1271" i="2"/>
  <c r="M1271" i="2" l="1"/>
  <c r="N1271" i="2" s="1"/>
  <c r="O1271" i="2"/>
  <c r="P1271" i="2" l="1"/>
  <c r="Q1271" i="2" l="1"/>
  <c r="Z1271" i="2" s="1"/>
  <c r="I1271" i="2"/>
  <c r="S1271" i="2" s="1"/>
  <c r="G1272" i="6"/>
  <c r="H1272" i="6" s="1"/>
  <c r="R1271" i="2"/>
  <c r="AA1271" i="2" l="1"/>
  <c r="I1272" i="6"/>
  <c r="J1272" i="6"/>
  <c r="U1271" i="2"/>
  <c r="T1271" i="2"/>
  <c r="V1271" i="2" l="1"/>
  <c r="E1272" i="2"/>
  <c r="G1272" i="2" s="1"/>
  <c r="K1272" i="6"/>
  <c r="W1272" i="2" l="1"/>
  <c r="X1272" i="2" s="1"/>
  <c r="H1272" i="2"/>
  <c r="K1272" i="2" s="1"/>
  <c r="L1272" i="2" s="1"/>
  <c r="Y1272" i="2" s="1"/>
  <c r="J1272" i="2"/>
  <c r="M1272" i="2" l="1"/>
  <c r="N1272" i="2" s="1"/>
  <c r="O1272" i="2"/>
  <c r="P1272" i="2" l="1"/>
  <c r="I1272" i="2" l="1"/>
  <c r="S1272" i="2" s="1"/>
  <c r="G1273" i="6"/>
  <c r="H1273" i="6" s="1"/>
  <c r="Q1272" i="2"/>
  <c r="Z1272" i="2" s="1"/>
  <c r="R1272" i="2"/>
  <c r="AA1272" i="2" l="1"/>
  <c r="I1273" i="6"/>
  <c r="J1273" i="6"/>
  <c r="U1272" i="2"/>
  <c r="T1272" i="2"/>
  <c r="K1273" i="6" l="1"/>
  <c r="V1272" i="2"/>
  <c r="E1273" i="2"/>
  <c r="G1273" i="2" s="1"/>
  <c r="H1273" i="2" l="1"/>
  <c r="K1273" i="2" s="1"/>
  <c r="L1273" i="2" s="1"/>
  <c r="Y1273" i="2" s="1"/>
  <c r="W1273" i="2"/>
  <c r="X1273" i="2" s="1"/>
  <c r="J1273" i="2"/>
  <c r="M1273" i="2" l="1"/>
  <c r="N1273" i="2" s="1"/>
  <c r="O1273" i="2" l="1"/>
  <c r="P1273" i="2" l="1"/>
  <c r="R1273" i="2"/>
  <c r="AA1273" i="2" l="1"/>
  <c r="I1273" i="2"/>
  <c r="S1273" i="2" s="1"/>
  <c r="G1274" i="6"/>
  <c r="H1274" i="6" s="1"/>
  <c r="Q1273" i="2"/>
  <c r="Z1273" i="2" s="1"/>
  <c r="J1274" i="6" l="1"/>
  <c r="I1274" i="6"/>
  <c r="T1273" i="2"/>
  <c r="U1273" i="2"/>
  <c r="V1273" i="2" l="1"/>
  <c r="E1274" i="2"/>
  <c r="G1274" i="2" s="1"/>
  <c r="K1274" i="6"/>
  <c r="H1274" i="2" l="1"/>
  <c r="K1274" i="2" s="1"/>
  <c r="L1274" i="2" s="1"/>
  <c r="Y1274" i="2" s="1"/>
  <c r="W1274" i="2"/>
  <c r="X1274" i="2" s="1"/>
  <c r="J1274" i="2"/>
  <c r="M1274" i="2" l="1"/>
  <c r="N1274" i="2" s="1"/>
  <c r="O1274" i="2"/>
  <c r="P1274" i="2" l="1"/>
  <c r="I1274" i="2" l="1"/>
  <c r="S1274" i="2" s="1"/>
  <c r="Q1274" i="2"/>
  <c r="Z1274" i="2" s="1"/>
  <c r="G1275" i="6"/>
  <c r="H1275" i="6" s="1"/>
  <c r="R1274" i="2"/>
  <c r="I1275" i="6" l="1"/>
  <c r="J1275" i="6"/>
  <c r="AA1274" i="2"/>
  <c r="U1274" i="2"/>
  <c r="T1274" i="2"/>
  <c r="E1275" i="2" l="1"/>
  <c r="G1275" i="2" s="1"/>
  <c r="K1275" i="6"/>
  <c r="V1274" i="2"/>
  <c r="W1275" i="2" l="1"/>
  <c r="X1275" i="2" s="1"/>
  <c r="H1275" i="2"/>
  <c r="K1275" i="2" s="1"/>
  <c r="L1275" i="2" s="1"/>
  <c r="Y1275" i="2" s="1"/>
  <c r="J1275" i="2"/>
  <c r="M1275" i="2" l="1"/>
  <c r="N1275" i="2" s="1"/>
  <c r="O1275" i="2"/>
  <c r="P1275" i="2" l="1"/>
  <c r="R1275" i="2"/>
  <c r="AA1275" i="2" l="1"/>
  <c r="Q1275" i="2"/>
  <c r="Z1275" i="2" s="1"/>
  <c r="G1276" i="6"/>
  <c r="H1276" i="6" s="1"/>
  <c r="I1275" i="2"/>
  <c r="S1275" i="2" s="1"/>
  <c r="J1276" i="6" l="1"/>
  <c r="I1276" i="6"/>
  <c r="T1275" i="2"/>
  <c r="U1275" i="2"/>
  <c r="V1275" i="2" l="1"/>
  <c r="E1276" i="2"/>
  <c r="G1276" i="2" s="1"/>
  <c r="K1276" i="6"/>
  <c r="H1276" i="2" l="1"/>
  <c r="K1276" i="2" s="1"/>
  <c r="L1276" i="2" s="1"/>
  <c r="Y1276" i="2" s="1"/>
  <c r="W1276" i="2"/>
  <c r="X1276" i="2" s="1"/>
  <c r="J1276" i="2"/>
  <c r="M1276" i="2" l="1"/>
  <c r="N1276" i="2" s="1"/>
  <c r="O1276" i="2" l="1"/>
  <c r="P1276" i="2" l="1"/>
  <c r="R1276" i="2"/>
  <c r="AA1276" i="2" l="1"/>
  <c r="G1277" i="6"/>
  <c r="H1277" i="6" s="1"/>
  <c r="Q1276" i="2"/>
  <c r="Z1276" i="2" s="1"/>
  <c r="I1276" i="2"/>
  <c r="S1276" i="2" s="1"/>
  <c r="U1276" i="2" l="1"/>
  <c r="T1276" i="2"/>
  <c r="I1277" i="6"/>
  <c r="J1277" i="6"/>
  <c r="K1277" i="6" l="1"/>
  <c r="E1277" i="2"/>
  <c r="G1277" i="2" s="1"/>
  <c r="V1276" i="2"/>
  <c r="H1277" i="2" l="1"/>
  <c r="K1277" i="2" s="1"/>
  <c r="L1277" i="2" s="1"/>
  <c r="Y1277" i="2" s="1"/>
  <c r="W1277" i="2"/>
  <c r="X1277" i="2" s="1"/>
  <c r="J1277" i="2"/>
  <c r="M1277" i="2" l="1"/>
  <c r="N1277" i="2" s="1"/>
  <c r="O1277" i="2"/>
  <c r="P1277" i="2" l="1"/>
  <c r="R1277" i="2"/>
  <c r="AA1277" i="2" l="1"/>
  <c r="I1277" i="2"/>
  <c r="S1277" i="2" s="1"/>
  <c r="Q1277" i="2"/>
  <c r="Z1277" i="2" s="1"/>
  <c r="G1278" i="6"/>
  <c r="H1278" i="6" s="1"/>
  <c r="I1278" i="6" l="1"/>
  <c r="J1278" i="6"/>
  <c r="T1277" i="2"/>
  <c r="U1277" i="2"/>
  <c r="V1277" i="2" l="1"/>
  <c r="K1278" i="6"/>
  <c r="E1278" i="2"/>
  <c r="G1278" i="2" s="1"/>
  <c r="W1278" i="2" l="1"/>
  <c r="X1278" i="2" s="1"/>
  <c r="H1278" i="2"/>
  <c r="K1278" i="2" s="1"/>
  <c r="L1278" i="2" s="1"/>
  <c r="Y1278" i="2" s="1"/>
  <c r="J1278" i="2"/>
  <c r="M1278" i="2" l="1"/>
  <c r="N1278" i="2" s="1"/>
  <c r="O1278" i="2"/>
  <c r="P1278" i="2" l="1"/>
  <c r="Q1278" i="2" l="1"/>
  <c r="Z1278" i="2" s="1"/>
  <c r="G1279" i="6"/>
  <c r="H1279" i="6" s="1"/>
  <c r="I1278" i="2"/>
  <c r="S1278" i="2" s="1"/>
  <c r="R1278" i="2"/>
  <c r="I1279" i="6" l="1"/>
  <c r="J1279" i="6"/>
  <c r="AA1278" i="2"/>
  <c r="U1278" i="2"/>
  <c r="T1278" i="2"/>
  <c r="E1279" i="2" l="1"/>
  <c r="G1279" i="2" s="1"/>
  <c r="V1278" i="2"/>
  <c r="K1279" i="6"/>
  <c r="H1279" i="2" l="1"/>
  <c r="K1279" i="2" s="1"/>
  <c r="L1279" i="2" s="1"/>
  <c r="Y1279" i="2" s="1"/>
  <c r="W1279" i="2"/>
  <c r="X1279" i="2" s="1"/>
  <c r="J1279" i="2"/>
  <c r="M1279" i="2" l="1"/>
  <c r="N1279" i="2" s="1"/>
  <c r="O1279" i="2" l="1"/>
  <c r="P1279" i="2" l="1"/>
  <c r="R1279" i="2"/>
  <c r="AA1279" i="2" l="1"/>
  <c r="I1279" i="2"/>
  <c r="S1279" i="2" s="1"/>
  <c r="G1280" i="6"/>
  <c r="H1280" i="6" s="1"/>
  <c r="Q1279" i="2"/>
  <c r="Z1279" i="2" s="1"/>
  <c r="J1280" i="6" l="1"/>
  <c r="I1280" i="6"/>
  <c r="U1279" i="2"/>
  <c r="T1279" i="2"/>
  <c r="V1279" i="2" l="1"/>
  <c r="E1280" i="2"/>
  <c r="G1280" i="2" s="1"/>
  <c r="K1280" i="6"/>
  <c r="H1280" i="2" l="1"/>
  <c r="K1280" i="2" s="1"/>
  <c r="L1280" i="2" s="1"/>
  <c r="Y1280" i="2" s="1"/>
  <c r="W1280" i="2"/>
  <c r="X1280" i="2" s="1"/>
  <c r="J1280" i="2"/>
  <c r="M1280" i="2" l="1"/>
  <c r="N1280" i="2" s="1"/>
  <c r="O1280" i="2" l="1"/>
  <c r="P1280" i="2" l="1"/>
  <c r="R1280" i="2"/>
  <c r="AA1280" i="2" l="1"/>
  <c r="G1281" i="6"/>
  <c r="H1281" i="6" s="1"/>
  <c r="I1280" i="2"/>
  <c r="S1280" i="2" s="1"/>
  <c r="Q1280" i="2"/>
  <c r="Z1280" i="2" s="1"/>
  <c r="I1281" i="6" l="1"/>
  <c r="J1281" i="6"/>
  <c r="U1280" i="2"/>
  <c r="T1280" i="2"/>
  <c r="E1281" i="2" l="1"/>
  <c r="G1281" i="2" s="1"/>
  <c r="K1281" i="6"/>
  <c r="V1280" i="2"/>
  <c r="W1281" i="2" l="1"/>
  <c r="X1281" i="2" s="1"/>
  <c r="H1281" i="2"/>
  <c r="K1281" i="2" s="1"/>
  <c r="L1281" i="2" s="1"/>
  <c r="Y1281" i="2" s="1"/>
  <c r="J1281" i="2"/>
  <c r="M1281" i="2" l="1"/>
  <c r="N1281" i="2" s="1"/>
  <c r="O1281" i="2"/>
  <c r="P1281" i="2" l="1"/>
  <c r="R1281" i="2"/>
  <c r="AA1281" i="2" l="1"/>
  <c r="Q1281" i="2"/>
  <c r="Z1281" i="2" s="1"/>
  <c r="I1281" i="2"/>
  <c r="S1281" i="2" s="1"/>
  <c r="G1282" i="6"/>
  <c r="H1282" i="6" s="1"/>
  <c r="T1281" i="2" l="1"/>
  <c r="U1281" i="2"/>
  <c r="J1282" i="6"/>
  <c r="I1282" i="6"/>
  <c r="V1281" i="2" l="1"/>
  <c r="K1282" i="6"/>
  <c r="E1282" i="2"/>
  <c r="G1282" i="2" s="1"/>
  <c r="W1282" i="2" l="1"/>
  <c r="X1282" i="2" s="1"/>
  <c r="H1282" i="2"/>
  <c r="K1282" i="2" s="1"/>
  <c r="L1282" i="2" s="1"/>
  <c r="Y1282" i="2" s="1"/>
  <c r="J1282" i="2"/>
  <c r="M1282" i="2" l="1"/>
  <c r="N1282" i="2" s="1"/>
  <c r="O1282" i="2"/>
  <c r="P1282" i="2" l="1"/>
  <c r="R1282" i="2"/>
  <c r="AA1282" i="2" l="1"/>
  <c r="I1282" i="2"/>
  <c r="S1282" i="2" s="1"/>
  <c r="Q1282" i="2"/>
  <c r="Z1282" i="2" s="1"/>
  <c r="G1283" i="6"/>
  <c r="H1283" i="6" s="1"/>
  <c r="I1283" i="6" l="1"/>
  <c r="J1283" i="6"/>
  <c r="U1282" i="2"/>
  <c r="T1282" i="2"/>
  <c r="V1282" i="2" l="1"/>
  <c r="E1283" i="2"/>
  <c r="G1283" i="2" s="1"/>
  <c r="K1283" i="6"/>
  <c r="W1283" i="2" l="1"/>
  <c r="X1283" i="2" s="1"/>
  <c r="H1283" i="2"/>
  <c r="K1283" i="2" s="1"/>
  <c r="L1283" i="2" s="1"/>
  <c r="Y1283" i="2" s="1"/>
  <c r="J1283" i="2"/>
  <c r="M1283" i="2" l="1"/>
  <c r="N1283" i="2" s="1"/>
  <c r="O1283" i="2" l="1"/>
  <c r="P1283" i="2" l="1"/>
  <c r="R1283" i="2"/>
  <c r="AA1283" i="2" l="1"/>
  <c r="G1284" i="6"/>
  <c r="H1284" i="6" s="1"/>
  <c r="I1283" i="2"/>
  <c r="S1283" i="2" s="1"/>
  <c r="Q1283" i="2"/>
  <c r="Z1283" i="2" s="1"/>
  <c r="U1283" i="2" l="1"/>
  <c r="T1283" i="2"/>
  <c r="I1284" i="6"/>
  <c r="J1284" i="6"/>
  <c r="K1284" i="6" l="1"/>
  <c r="E1284" i="2"/>
  <c r="G1284" i="2" s="1"/>
  <c r="V1283" i="2"/>
  <c r="W1284" i="2" l="1"/>
  <c r="X1284" i="2" s="1"/>
  <c r="H1284" i="2"/>
  <c r="K1284" i="2" s="1"/>
  <c r="L1284" i="2" s="1"/>
  <c r="Y1284" i="2" s="1"/>
  <c r="J1284" i="2"/>
  <c r="M1284" i="2" l="1"/>
  <c r="N1284" i="2" s="1"/>
  <c r="O1284" i="2"/>
  <c r="P1284" i="2" l="1"/>
  <c r="R1284" i="2"/>
  <c r="AA1284" i="2" l="1"/>
  <c r="I1284" i="2"/>
  <c r="S1284" i="2" s="1"/>
  <c r="G1285" i="6"/>
  <c r="H1285" i="6" s="1"/>
  <c r="Q1284" i="2"/>
  <c r="Z1284" i="2" s="1"/>
  <c r="T1284" i="2" l="1"/>
  <c r="U1284" i="2"/>
  <c r="I1285" i="6"/>
  <c r="J1285" i="6"/>
  <c r="K1285" i="6" l="1"/>
  <c r="E1285" i="2"/>
  <c r="G1285" i="2" s="1"/>
  <c r="V1284" i="2"/>
  <c r="H1285" i="2" l="1"/>
  <c r="K1285" i="2" s="1"/>
  <c r="L1285" i="2" s="1"/>
  <c r="Y1285" i="2" s="1"/>
  <c r="W1285" i="2"/>
  <c r="X1285" i="2" s="1"/>
  <c r="J1285" i="2"/>
  <c r="M1285" i="2" l="1"/>
  <c r="N1285" i="2" s="1"/>
  <c r="O1285" i="2"/>
  <c r="P1285" i="2" l="1"/>
  <c r="R1285" i="2"/>
  <c r="AA1285" i="2" l="1"/>
  <c r="I1285" i="2"/>
  <c r="S1285" i="2" s="1"/>
  <c r="G1286" i="6"/>
  <c r="H1286" i="6" s="1"/>
  <c r="Q1285" i="2"/>
  <c r="Z1285" i="2" s="1"/>
  <c r="J1286" i="6" l="1"/>
  <c r="I1286" i="6"/>
  <c r="T1285" i="2"/>
  <c r="U1285" i="2"/>
  <c r="V1285" i="2" l="1"/>
  <c r="E1286" i="2"/>
  <c r="G1286" i="2" s="1"/>
  <c r="K1286" i="6"/>
  <c r="H1286" i="2" l="1"/>
  <c r="K1286" i="2" s="1"/>
  <c r="L1286" i="2" s="1"/>
  <c r="Y1286" i="2" s="1"/>
  <c r="W1286" i="2"/>
  <c r="X1286" i="2" s="1"/>
  <c r="J1286" i="2"/>
  <c r="M1286" i="2" l="1"/>
  <c r="N1286" i="2" s="1"/>
  <c r="O1286" i="2"/>
  <c r="P1286" i="2" l="1"/>
  <c r="G1287" i="6" l="1"/>
  <c r="H1287" i="6" s="1"/>
  <c r="I1286" i="2"/>
  <c r="S1286" i="2" s="1"/>
  <c r="Q1286" i="2"/>
  <c r="Z1286" i="2" s="1"/>
  <c r="R1286" i="2"/>
  <c r="AA1286" i="2" l="1"/>
  <c r="U1286" i="2"/>
  <c r="T1286" i="2"/>
  <c r="I1287" i="6"/>
  <c r="J1287" i="6"/>
  <c r="K1287" i="6" l="1"/>
  <c r="E1287" i="2"/>
  <c r="G1287" i="2" s="1"/>
  <c r="V1286" i="2"/>
  <c r="H1287" i="2" l="1"/>
  <c r="K1287" i="2" s="1"/>
  <c r="L1287" i="2" s="1"/>
  <c r="Y1287" i="2" s="1"/>
  <c r="W1287" i="2"/>
  <c r="X1287" i="2" s="1"/>
  <c r="J1287" i="2"/>
  <c r="M1287" i="2" l="1"/>
  <c r="N1287" i="2" s="1"/>
  <c r="O1287" i="2"/>
  <c r="P1287" i="2" l="1"/>
  <c r="R1287" i="2"/>
  <c r="AA1287" i="2" l="1"/>
  <c r="I1287" i="2"/>
  <c r="S1287" i="2" s="1"/>
  <c r="G1288" i="6"/>
  <c r="H1288" i="6" s="1"/>
  <c r="Q1287" i="2"/>
  <c r="Z1287" i="2" s="1"/>
  <c r="T1287" i="2" l="1"/>
  <c r="U1287" i="2"/>
  <c r="I1288" i="6"/>
  <c r="J1288" i="6"/>
  <c r="E1288" i="2" l="1"/>
  <c r="G1288" i="2" s="1"/>
  <c r="K1288" i="6"/>
  <c r="V1287" i="2"/>
  <c r="W1288" i="2" l="1"/>
  <c r="X1288" i="2" s="1"/>
  <c r="H1288" i="2"/>
  <c r="K1288" i="2" s="1"/>
  <c r="L1288" i="2" s="1"/>
  <c r="Y1288" i="2" s="1"/>
  <c r="J1288" i="2"/>
  <c r="M1288" i="2" l="1"/>
  <c r="N1288" i="2" s="1"/>
  <c r="O1288" i="2"/>
  <c r="P1288" i="2" l="1"/>
  <c r="G1289" i="6" l="1"/>
  <c r="H1289" i="6" s="1"/>
  <c r="Q1288" i="2"/>
  <c r="Z1288" i="2" s="1"/>
  <c r="I1288" i="2"/>
  <c r="S1288" i="2" s="1"/>
  <c r="R1288" i="2"/>
  <c r="AA1288" i="2" l="1"/>
  <c r="T1288" i="2"/>
  <c r="U1288" i="2"/>
  <c r="I1289" i="6"/>
  <c r="J1289" i="6"/>
  <c r="K1289" i="6" l="1"/>
  <c r="V1288" i="2"/>
  <c r="E1289" i="2"/>
  <c r="G1289" i="2" s="1"/>
  <c r="H1289" i="2" l="1"/>
  <c r="K1289" i="2" s="1"/>
  <c r="L1289" i="2" s="1"/>
  <c r="Y1289" i="2" s="1"/>
  <c r="W1289" i="2"/>
  <c r="X1289" i="2" s="1"/>
  <c r="J1289" i="2"/>
  <c r="M1289" i="2" l="1"/>
  <c r="N1289" i="2" s="1"/>
  <c r="O1289" i="2"/>
  <c r="P1289" i="2" l="1"/>
  <c r="R1289" i="2"/>
  <c r="AA1289" i="2" l="1"/>
  <c r="I1289" i="2"/>
  <c r="S1289" i="2" s="1"/>
  <c r="Q1289" i="2"/>
  <c r="Z1289" i="2" s="1"/>
  <c r="G1290" i="6"/>
  <c r="H1290" i="6" s="1"/>
  <c r="J1290" i="6" l="1"/>
  <c r="I1290" i="6"/>
  <c r="U1289" i="2"/>
  <c r="T1289" i="2"/>
  <c r="E1290" i="2" l="1"/>
  <c r="G1290" i="2" s="1"/>
  <c r="V1289" i="2"/>
  <c r="K1290" i="6"/>
  <c r="H1290" i="2" l="1"/>
  <c r="K1290" i="2" s="1"/>
  <c r="L1290" i="2" s="1"/>
  <c r="Y1290" i="2" s="1"/>
  <c r="W1290" i="2"/>
  <c r="X1290" i="2" s="1"/>
  <c r="J1290" i="2"/>
  <c r="M1290" i="2" l="1"/>
  <c r="N1290" i="2" s="1"/>
  <c r="O1290" i="2"/>
  <c r="P1290" i="2" l="1"/>
  <c r="Q1290" i="2" l="1"/>
  <c r="Z1290" i="2" s="1"/>
  <c r="G1291" i="6"/>
  <c r="H1291" i="6" s="1"/>
  <c r="I1290" i="2"/>
  <c r="S1290" i="2" s="1"/>
  <c r="R1290" i="2"/>
  <c r="T1290" i="2" l="1"/>
  <c r="U1290" i="2"/>
  <c r="I1291" i="6"/>
  <c r="J1291" i="6"/>
  <c r="AA1290" i="2"/>
  <c r="K1291" i="6" l="1"/>
  <c r="V1290" i="2"/>
  <c r="E1291" i="2"/>
  <c r="G1291" i="2" s="1"/>
  <c r="W1291" i="2" l="1"/>
  <c r="X1291" i="2" s="1"/>
  <c r="H1291" i="2"/>
  <c r="K1291" i="2" s="1"/>
  <c r="L1291" i="2" s="1"/>
  <c r="Y1291" i="2" s="1"/>
  <c r="J1291" i="2"/>
  <c r="M1291" i="2" l="1"/>
  <c r="N1291" i="2" s="1"/>
  <c r="O1291" i="2"/>
  <c r="P1291" i="2" l="1"/>
  <c r="R1291" i="2" s="1"/>
  <c r="AA1291" i="2" l="1"/>
  <c r="Q1291" i="2"/>
  <c r="Z1291" i="2" s="1"/>
  <c r="G1292" i="6"/>
  <c r="H1292" i="6" s="1"/>
  <c r="I1291" i="2"/>
  <c r="S1291" i="2" s="1"/>
  <c r="U1291" i="2" l="1"/>
  <c r="T1291" i="2"/>
  <c r="J1292" i="6"/>
  <c r="I1292" i="6"/>
  <c r="K1292" i="6" l="1"/>
  <c r="E1292" i="2"/>
  <c r="G1292" i="2" s="1"/>
  <c r="V1291" i="2"/>
  <c r="W1292" i="2" l="1"/>
  <c r="X1292" i="2" s="1"/>
  <c r="H1292" i="2"/>
  <c r="K1292" i="2" s="1"/>
  <c r="L1292" i="2" s="1"/>
  <c r="Y1292" i="2" s="1"/>
  <c r="J1292" i="2"/>
  <c r="M1292" i="2" l="1"/>
  <c r="N1292" i="2" s="1"/>
  <c r="O1292" i="2" l="1"/>
  <c r="P1292" i="2" l="1"/>
  <c r="R1292" i="2"/>
  <c r="AA1292" i="2" l="1"/>
  <c r="Q1292" i="2"/>
  <c r="Z1292" i="2" s="1"/>
  <c r="G1293" i="6"/>
  <c r="H1293" i="6" s="1"/>
  <c r="I1292" i="2"/>
  <c r="S1292" i="2" s="1"/>
  <c r="I1293" i="6" l="1"/>
  <c r="J1293" i="6"/>
  <c r="T1292" i="2"/>
  <c r="U1292" i="2"/>
  <c r="E1293" i="2" l="1"/>
  <c r="G1293" i="2" s="1"/>
  <c r="K1293" i="6"/>
  <c r="V1292" i="2"/>
  <c r="H1293" i="2" l="1"/>
  <c r="K1293" i="2" s="1"/>
  <c r="L1293" i="2" s="1"/>
  <c r="Y1293" i="2" s="1"/>
  <c r="W1293" i="2"/>
  <c r="X1293" i="2" s="1"/>
  <c r="J1293" i="2"/>
  <c r="M1293" i="2" l="1"/>
  <c r="N1293" i="2" s="1"/>
  <c r="O1293" i="2" l="1"/>
  <c r="P1293" i="2" l="1"/>
  <c r="R1293" i="2"/>
  <c r="AA1293" i="2" l="1"/>
  <c r="Q1293" i="2"/>
  <c r="Z1293" i="2" s="1"/>
  <c r="G1294" i="6"/>
  <c r="H1294" i="6" s="1"/>
  <c r="I1293" i="2"/>
  <c r="S1293" i="2" s="1"/>
  <c r="T1293" i="2" l="1"/>
  <c r="U1293" i="2"/>
  <c r="J1294" i="6"/>
  <c r="I1294" i="6"/>
  <c r="K1294" i="6" l="1"/>
  <c r="V1293" i="2"/>
  <c r="E1294" i="2"/>
  <c r="G1294" i="2" s="1"/>
  <c r="W1294" i="2" l="1"/>
  <c r="X1294" i="2" s="1"/>
  <c r="H1294" i="2"/>
  <c r="K1294" i="2" s="1"/>
  <c r="L1294" i="2" s="1"/>
  <c r="Y1294" i="2" s="1"/>
  <c r="J1294" i="2"/>
  <c r="M1294" i="2" l="1"/>
  <c r="N1294" i="2" s="1"/>
  <c r="O1294" i="2" l="1"/>
  <c r="P1294" i="2" l="1"/>
  <c r="Q1294" i="2" l="1"/>
  <c r="Z1294" i="2" s="1"/>
  <c r="G1295" i="6"/>
  <c r="H1295" i="6" s="1"/>
  <c r="I1294" i="2"/>
  <c r="S1294" i="2" s="1"/>
  <c r="R1294" i="2"/>
  <c r="J1295" i="6" l="1"/>
  <c r="I1295" i="6"/>
  <c r="AA1294" i="2"/>
  <c r="T1294" i="2"/>
  <c r="U1294" i="2"/>
  <c r="E1295" i="2" l="1"/>
  <c r="G1295" i="2" s="1"/>
  <c r="V1294" i="2"/>
  <c r="K1295" i="6"/>
  <c r="H1295" i="2" l="1"/>
  <c r="K1295" i="2" s="1"/>
  <c r="L1295" i="2" s="1"/>
  <c r="Y1295" i="2" s="1"/>
  <c r="W1295" i="2"/>
  <c r="X1295" i="2" s="1"/>
  <c r="J1295" i="2"/>
  <c r="M1295" i="2" l="1"/>
  <c r="N1295" i="2" s="1"/>
  <c r="O1295" i="2" l="1"/>
  <c r="P1295" i="2" l="1"/>
  <c r="R1295" i="2"/>
  <c r="AA1295" i="2" l="1"/>
  <c r="G1296" i="6"/>
  <c r="H1296" i="6" s="1"/>
  <c r="Q1295" i="2"/>
  <c r="Z1295" i="2" s="1"/>
  <c r="I1295" i="2"/>
  <c r="S1295" i="2" s="1"/>
  <c r="T1295" i="2" l="1"/>
  <c r="U1295" i="2"/>
  <c r="I1296" i="6"/>
  <c r="J1296" i="6"/>
  <c r="V1295" i="2" l="1"/>
  <c r="K1296" i="6"/>
  <c r="E1296" i="2"/>
  <c r="G1296" i="2" s="1"/>
  <c r="H1296" i="2" l="1"/>
  <c r="K1296" i="2" s="1"/>
  <c r="L1296" i="2" s="1"/>
  <c r="Y1296" i="2" s="1"/>
  <c r="W1296" i="2"/>
  <c r="X1296" i="2" s="1"/>
  <c r="J1296" i="2"/>
  <c r="M1296" i="2" l="1"/>
  <c r="N1296" i="2" s="1"/>
  <c r="O1296" i="2" l="1"/>
  <c r="P1296" i="2" l="1"/>
  <c r="R1296" i="2"/>
  <c r="AA1296" i="2" l="1"/>
  <c r="G1297" i="6"/>
  <c r="H1297" i="6" s="1"/>
  <c r="I1296" i="2"/>
  <c r="S1296" i="2" s="1"/>
  <c r="Q1296" i="2"/>
  <c r="Z1296" i="2" s="1"/>
  <c r="I1297" i="6" l="1"/>
  <c r="J1297" i="6"/>
  <c r="T1296" i="2"/>
  <c r="U1296" i="2"/>
  <c r="V1296" i="2" l="1"/>
  <c r="E1297" i="2"/>
  <c r="G1297" i="2" s="1"/>
  <c r="K1297" i="6"/>
  <c r="W1297" i="2" l="1"/>
  <c r="X1297" i="2" s="1"/>
  <c r="H1297" i="2"/>
  <c r="K1297" i="2" s="1"/>
  <c r="L1297" i="2" s="1"/>
  <c r="Y1297" i="2" s="1"/>
  <c r="J1297" i="2"/>
  <c r="M1297" i="2" l="1"/>
  <c r="N1297" i="2" s="1"/>
  <c r="O1297" i="2"/>
  <c r="P1297" i="2" l="1"/>
  <c r="R1297" i="2"/>
  <c r="AA1297" i="2" l="1"/>
  <c r="Q1297" i="2"/>
  <c r="Z1297" i="2" s="1"/>
  <c r="I1297" i="2"/>
  <c r="S1297" i="2" s="1"/>
  <c r="G1298" i="6"/>
  <c r="H1298" i="6" s="1"/>
  <c r="J1298" i="6" l="1"/>
  <c r="I1298" i="6"/>
  <c r="U1297" i="2"/>
  <c r="T1297" i="2"/>
  <c r="V1297" i="2" l="1"/>
  <c r="E1298" i="2"/>
  <c r="G1298" i="2" s="1"/>
  <c r="K1298" i="6"/>
  <c r="W1298" i="2" l="1"/>
  <c r="X1298" i="2" s="1"/>
  <c r="H1298" i="2"/>
  <c r="K1298" i="2" s="1"/>
  <c r="L1298" i="2" s="1"/>
  <c r="Y1298" i="2" s="1"/>
  <c r="J1298" i="2"/>
  <c r="M1298" i="2" l="1"/>
  <c r="N1298" i="2" s="1"/>
  <c r="O1298" i="2"/>
  <c r="P1298" i="2" l="1"/>
  <c r="R1298" i="2"/>
  <c r="AA1298" i="2" l="1"/>
  <c r="I1298" i="2"/>
  <c r="S1298" i="2" s="1"/>
  <c r="Q1298" i="2"/>
  <c r="Z1298" i="2" s="1"/>
  <c r="G1299" i="6"/>
  <c r="H1299" i="6" s="1"/>
  <c r="I1299" i="6" l="1"/>
  <c r="J1299" i="6"/>
  <c r="U1298" i="2"/>
  <c r="T1298" i="2"/>
  <c r="V1298" i="2" l="1"/>
  <c r="K1299" i="6"/>
  <c r="E1299" i="2"/>
  <c r="G1299" i="2" s="1"/>
  <c r="H1299" i="2" l="1"/>
  <c r="K1299" i="2" s="1"/>
  <c r="L1299" i="2" s="1"/>
  <c r="Y1299" i="2" s="1"/>
  <c r="W1299" i="2"/>
  <c r="X1299" i="2" s="1"/>
  <c r="J1299" i="2"/>
  <c r="M1299" i="2" l="1"/>
  <c r="N1299" i="2" s="1"/>
  <c r="O1299" i="2" l="1"/>
  <c r="P1299" i="2" l="1"/>
  <c r="R1299" i="2"/>
  <c r="AA1299" i="2" l="1"/>
  <c r="G1300" i="6"/>
  <c r="H1300" i="6" s="1"/>
  <c r="I1299" i="2"/>
  <c r="S1299" i="2" s="1"/>
  <c r="Q1299" i="2"/>
  <c r="Z1299" i="2" s="1"/>
  <c r="J1300" i="6" l="1"/>
  <c r="I1300" i="6"/>
  <c r="U1299" i="2"/>
  <c r="T1299" i="2"/>
  <c r="V1299" i="2" l="1"/>
  <c r="E1300" i="2"/>
  <c r="G1300" i="2" s="1"/>
  <c r="K1300" i="6"/>
  <c r="W1300" i="2" l="1"/>
  <c r="X1300" i="2" s="1"/>
  <c r="H1300" i="2"/>
  <c r="K1300" i="2" s="1"/>
  <c r="L1300" i="2" s="1"/>
  <c r="Y1300" i="2" s="1"/>
  <c r="J1300" i="2"/>
  <c r="M1300" i="2" l="1"/>
  <c r="N1300" i="2" s="1"/>
  <c r="O1300" i="2"/>
  <c r="P1300" i="2" l="1"/>
  <c r="R1300" i="2"/>
  <c r="AA1300" i="2" l="1"/>
  <c r="I1300" i="2"/>
  <c r="S1300" i="2" s="1"/>
  <c r="G1301" i="6"/>
  <c r="H1301" i="6" s="1"/>
  <c r="Q1300" i="2"/>
  <c r="Z1300" i="2" s="1"/>
  <c r="U1300" i="2" l="1"/>
  <c r="T1300" i="2"/>
  <c r="I1301" i="6"/>
  <c r="J1301" i="6"/>
  <c r="V1300" i="2" l="1"/>
  <c r="K1301" i="6"/>
  <c r="E1301" i="2"/>
  <c r="G1301" i="2" s="1"/>
  <c r="W1301" i="2" l="1"/>
  <c r="X1301" i="2" s="1"/>
  <c r="H1301" i="2"/>
  <c r="K1301" i="2" s="1"/>
  <c r="L1301" i="2" s="1"/>
  <c r="Y1301" i="2" s="1"/>
  <c r="J1301" i="2"/>
  <c r="M1301" i="2" l="1"/>
  <c r="N1301" i="2" s="1"/>
  <c r="O1301" i="2"/>
  <c r="P1301" i="2" l="1"/>
  <c r="I1301" i="2" l="1"/>
  <c r="S1301" i="2" s="1"/>
  <c r="Q1301" i="2"/>
  <c r="Z1301" i="2" s="1"/>
  <c r="G1302" i="6"/>
  <c r="H1302" i="6" s="1"/>
  <c r="R1301" i="2"/>
  <c r="AA1301" i="2" l="1"/>
  <c r="I1302" i="6"/>
  <c r="J1302" i="6"/>
  <c r="U1301" i="2"/>
  <c r="T1301" i="2"/>
  <c r="V1301" i="2" l="1"/>
  <c r="E1302" i="2"/>
  <c r="G1302" i="2" s="1"/>
  <c r="K1302" i="6"/>
  <c r="H1302" i="2" l="1"/>
  <c r="K1302" i="2" s="1"/>
  <c r="L1302" i="2" s="1"/>
  <c r="Y1302" i="2" s="1"/>
  <c r="W1302" i="2"/>
  <c r="X1302" i="2" s="1"/>
  <c r="J1302" i="2"/>
  <c r="M1302" i="2" l="1"/>
  <c r="N1302" i="2" s="1"/>
  <c r="O1302" i="2"/>
  <c r="P1302" i="2" l="1"/>
  <c r="I1302" i="2" l="1"/>
  <c r="S1302" i="2" s="1"/>
  <c r="Q1302" i="2"/>
  <c r="Z1302" i="2" s="1"/>
  <c r="G1303" i="6"/>
  <c r="H1303" i="6" s="1"/>
  <c r="R1302" i="2"/>
  <c r="AA1302" i="2" l="1"/>
  <c r="J1303" i="6"/>
  <c r="I1303" i="6"/>
  <c r="U1302" i="2"/>
  <c r="T1302" i="2"/>
  <c r="E1303" i="2" l="1"/>
  <c r="G1303" i="2" s="1"/>
  <c r="K1303" i="6"/>
  <c r="V1302" i="2"/>
  <c r="H1303" i="2" l="1"/>
  <c r="K1303" i="2" s="1"/>
  <c r="L1303" i="2" s="1"/>
  <c r="Y1303" i="2" s="1"/>
  <c r="W1303" i="2"/>
  <c r="X1303" i="2" s="1"/>
  <c r="J1303" i="2"/>
  <c r="M1303" i="2" l="1"/>
  <c r="N1303" i="2" s="1"/>
  <c r="O1303" i="2"/>
  <c r="P1303" i="2" l="1"/>
  <c r="Q1303" i="2" l="1"/>
  <c r="Z1303" i="2" s="1"/>
  <c r="I1303" i="2"/>
  <c r="S1303" i="2" s="1"/>
  <c r="G1304" i="6"/>
  <c r="H1304" i="6" s="1"/>
  <c r="R1303" i="2"/>
  <c r="AA1303" i="2" l="1"/>
  <c r="T1303" i="2"/>
  <c r="U1303" i="2"/>
  <c r="J1304" i="6"/>
  <c r="I1304" i="6"/>
  <c r="E1304" i="2" l="1"/>
  <c r="G1304" i="2" s="1"/>
  <c r="K1304" i="6"/>
  <c r="V1303" i="2"/>
  <c r="H1304" i="2" l="1"/>
  <c r="K1304" i="2" s="1"/>
  <c r="L1304" i="2" s="1"/>
  <c r="Y1304" i="2" s="1"/>
  <c r="W1304" i="2"/>
  <c r="X1304" i="2" s="1"/>
  <c r="J1304" i="2"/>
  <c r="M1304" i="2" l="1"/>
  <c r="N1304" i="2" s="1"/>
  <c r="O1304" i="2"/>
  <c r="P1304" i="2" l="1"/>
  <c r="I1304" i="2" l="1"/>
  <c r="S1304" i="2" s="1"/>
  <c r="Q1304" i="2"/>
  <c r="Z1304" i="2" s="1"/>
  <c r="G1305" i="6"/>
  <c r="H1305" i="6" s="1"/>
  <c r="R1304" i="2"/>
  <c r="AA1304" i="2" l="1"/>
  <c r="I1305" i="6"/>
  <c r="J1305" i="6"/>
  <c r="T1304" i="2"/>
  <c r="U1304" i="2"/>
  <c r="K1305" i="6" l="1"/>
  <c r="E1305" i="2"/>
  <c r="G1305" i="2" s="1"/>
  <c r="V1304" i="2"/>
  <c r="H1305" i="2" l="1"/>
  <c r="K1305" i="2" s="1"/>
  <c r="L1305" i="2" s="1"/>
  <c r="Y1305" i="2" s="1"/>
  <c r="W1305" i="2"/>
  <c r="X1305" i="2" s="1"/>
  <c r="J1305" i="2"/>
  <c r="M1305" i="2" l="1"/>
  <c r="N1305" i="2" s="1"/>
  <c r="O1305" i="2"/>
  <c r="P1305" i="2" l="1"/>
  <c r="R1305" i="2"/>
  <c r="AA1305" i="2" l="1"/>
  <c r="I1305" i="2"/>
  <c r="S1305" i="2" s="1"/>
  <c r="G1306" i="6"/>
  <c r="H1306" i="6" s="1"/>
  <c r="Q1305" i="2"/>
  <c r="Z1305" i="2" s="1"/>
  <c r="J1306" i="6" l="1"/>
  <c r="I1306" i="6"/>
  <c r="T1305" i="2"/>
  <c r="U1305" i="2"/>
  <c r="E1306" i="2" l="1"/>
  <c r="G1306" i="2" s="1"/>
  <c r="K1306" i="6"/>
  <c r="V1305" i="2"/>
  <c r="H1306" i="2" l="1"/>
  <c r="K1306" i="2" s="1"/>
  <c r="L1306" i="2" s="1"/>
  <c r="Y1306" i="2" s="1"/>
  <c r="W1306" i="2"/>
  <c r="X1306" i="2" s="1"/>
  <c r="J1306" i="2"/>
  <c r="M1306" i="2" l="1"/>
  <c r="N1306" i="2" s="1"/>
  <c r="O1306" i="2"/>
  <c r="P1306" i="2" l="1"/>
  <c r="G1307" i="6" l="1"/>
  <c r="H1307" i="6" s="1"/>
  <c r="Q1306" i="2"/>
  <c r="Z1306" i="2" s="1"/>
  <c r="I1306" i="2"/>
  <c r="S1306" i="2" s="1"/>
  <c r="R1306" i="2"/>
  <c r="AA1306" i="2" l="1"/>
  <c r="U1306" i="2"/>
  <c r="T1306" i="2"/>
  <c r="J1307" i="6"/>
  <c r="I1307" i="6"/>
  <c r="K1307" i="6" l="1"/>
  <c r="E1307" i="2"/>
  <c r="G1307" i="2" s="1"/>
  <c r="V1306" i="2"/>
  <c r="W1307" i="2" l="1"/>
  <c r="X1307" i="2" s="1"/>
  <c r="H1307" i="2"/>
  <c r="K1307" i="2" s="1"/>
  <c r="L1307" i="2" s="1"/>
  <c r="Y1307" i="2" s="1"/>
  <c r="J1307" i="2"/>
  <c r="M1307" i="2" l="1"/>
  <c r="N1307" i="2" s="1"/>
  <c r="O1307" i="2" l="1"/>
  <c r="P1307" i="2" l="1"/>
  <c r="I1307" i="2" l="1"/>
  <c r="S1307" i="2" s="1"/>
  <c r="G1308" i="6"/>
  <c r="H1308" i="6" s="1"/>
  <c r="Q1307" i="2"/>
  <c r="Z1307" i="2" s="1"/>
  <c r="R1307" i="2"/>
  <c r="I1308" i="6" l="1"/>
  <c r="J1308" i="6"/>
  <c r="AA1307" i="2"/>
  <c r="T1307" i="2"/>
  <c r="U1307" i="2"/>
  <c r="V1307" i="2" l="1"/>
  <c r="E1308" i="2"/>
  <c r="G1308" i="2" s="1"/>
  <c r="K1308" i="6"/>
  <c r="H1308" i="2" l="1"/>
  <c r="K1308" i="2" s="1"/>
  <c r="L1308" i="2" s="1"/>
  <c r="Y1308" i="2" s="1"/>
  <c r="W1308" i="2"/>
  <c r="X1308" i="2" s="1"/>
  <c r="J1308" i="2"/>
  <c r="M1308" i="2" l="1"/>
  <c r="N1308" i="2" s="1"/>
  <c r="O1308" i="2" l="1"/>
  <c r="P1308" i="2" l="1"/>
  <c r="R1308" i="2"/>
  <c r="AA1308" i="2" l="1"/>
  <c r="I1308" i="2"/>
  <c r="S1308" i="2" s="1"/>
  <c r="G1309" i="6"/>
  <c r="H1309" i="6" s="1"/>
  <c r="Q1308" i="2"/>
  <c r="Z1308" i="2" s="1"/>
  <c r="J1309" i="6" l="1"/>
  <c r="I1309" i="6"/>
  <c r="U1308" i="2"/>
  <c r="T1308" i="2"/>
  <c r="V1308" i="2" l="1"/>
  <c r="E1309" i="2"/>
  <c r="G1309" i="2" s="1"/>
  <c r="K1309" i="6"/>
  <c r="H1309" i="2" l="1"/>
  <c r="K1309" i="2" s="1"/>
  <c r="L1309" i="2" s="1"/>
  <c r="Y1309" i="2" s="1"/>
  <c r="W1309" i="2"/>
  <c r="X1309" i="2" s="1"/>
  <c r="J1309" i="2"/>
  <c r="M1309" i="2" l="1"/>
  <c r="N1309" i="2" s="1"/>
  <c r="O1309" i="2"/>
  <c r="P1309" i="2" l="1"/>
  <c r="Q1309" i="2" l="1"/>
  <c r="Z1309" i="2" s="1"/>
  <c r="I1309" i="2"/>
  <c r="S1309" i="2" s="1"/>
  <c r="G1310" i="6"/>
  <c r="H1310" i="6" s="1"/>
  <c r="R1309" i="2"/>
  <c r="AA1309" i="2" l="1"/>
  <c r="U1309" i="2"/>
  <c r="T1309" i="2"/>
  <c r="I1310" i="6"/>
  <c r="J1310" i="6"/>
  <c r="K1310" i="6" l="1"/>
  <c r="E1310" i="2"/>
  <c r="G1310" i="2" s="1"/>
  <c r="V1309" i="2"/>
  <c r="W1310" i="2" l="1"/>
  <c r="X1310" i="2" s="1"/>
  <c r="H1310" i="2"/>
  <c r="K1310" i="2" s="1"/>
  <c r="L1310" i="2" s="1"/>
  <c r="Y1310" i="2" s="1"/>
  <c r="J1310" i="2"/>
  <c r="M1310" i="2" l="1"/>
  <c r="N1310" i="2" s="1"/>
  <c r="O1310" i="2" l="1"/>
  <c r="P1310" i="2" l="1"/>
  <c r="R1310" i="2" s="1"/>
  <c r="AA1310" i="2" l="1"/>
  <c r="Q1310" i="2"/>
  <c r="Z1310" i="2" s="1"/>
  <c r="I1310" i="2"/>
  <c r="S1310" i="2" s="1"/>
  <c r="G1311" i="6"/>
  <c r="H1311" i="6" s="1"/>
  <c r="T1310" i="2" l="1"/>
  <c r="U1310" i="2"/>
  <c r="J1311" i="6"/>
  <c r="I1311" i="6"/>
  <c r="K1311" i="6" l="1"/>
  <c r="V1310" i="2"/>
  <c r="E1311" i="2"/>
  <c r="G1311" i="2" s="1"/>
  <c r="W1311" i="2" l="1"/>
  <c r="X1311" i="2" s="1"/>
  <c r="H1311" i="2"/>
  <c r="K1311" i="2" s="1"/>
  <c r="L1311" i="2" s="1"/>
  <c r="Y1311" i="2" s="1"/>
  <c r="J1311" i="2"/>
  <c r="M1311" i="2" l="1"/>
  <c r="N1311" i="2" s="1"/>
  <c r="O1311" i="2" l="1"/>
  <c r="P1311" i="2" l="1"/>
  <c r="R1311" i="2"/>
  <c r="AA1311" i="2" l="1"/>
  <c r="I1311" i="2"/>
  <c r="S1311" i="2" s="1"/>
  <c r="G1312" i="6"/>
  <c r="H1312" i="6" s="1"/>
  <c r="Q1311" i="2"/>
  <c r="Z1311" i="2" s="1"/>
  <c r="U1311" i="2" l="1"/>
  <c r="T1311" i="2"/>
  <c r="I1312" i="6"/>
  <c r="J1312" i="6"/>
  <c r="V1311" i="2" l="1"/>
  <c r="K1312" i="6"/>
  <c r="E1312" i="2"/>
  <c r="G1312" i="2" s="1"/>
  <c r="H1312" i="2" l="1"/>
  <c r="K1312" i="2" s="1"/>
  <c r="L1312" i="2" s="1"/>
  <c r="Y1312" i="2" s="1"/>
  <c r="W1312" i="2"/>
  <c r="X1312" i="2" s="1"/>
  <c r="J1312" i="2"/>
  <c r="M1312" i="2" l="1"/>
  <c r="N1312" i="2" s="1"/>
  <c r="O1312" i="2" l="1"/>
  <c r="P1312" i="2" l="1"/>
  <c r="R1312" i="2" s="1"/>
  <c r="AA1312" i="2" l="1"/>
  <c r="I1312" i="2"/>
  <c r="S1312" i="2" s="1"/>
  <c r="G1313" i="6"/>
  <c r="H1313" i="6" s="1"/>
  <c r="Q1312" i="2"/>
  <c r="Z1312" i="2" s="1"/>
  <c r="I1313" i="6" l="1"/>
  <c r="J1313" i="6"/>
  <c r="U1312" i="2"/>
  <c r="T1312" i="2"/>
  <c r="E1313" i="2" l="1"/>
  <c r="G1313" i="2" s="1"/>
  <c r="V1312" i="2"/>
  <c r="K1313" i="6"/>
  <c r="W1313" i="2" l="1"/>
  <c r="X1313" i="2" s="1"/>
  <c r="H1313" i="2"/>
  <c r="K1313" i="2" s="1"/>
  <c r="L1313" i="2" s="1"/>
  <c r="Y1313" i="2" s="1"/>
  <c r="J1313" i="2"/>
  <c r="M1313" i="2" l="1"/>
  <c r="N1313" i="2" s="1"/>
  <c r="O1313" i="2" l="1"/>
  <c r="P1313" i="2" l="1"/>
  <c r="R1313" i="2" s="1"/>
  <c r="AA1313" i="2" l="1"/>
  <c r="Q1313" i="2"/>
  <c r="Z1313" i="2" s="1"/>
  <c r="I1313" i="2"/>
  <c r="S1313" i="2" s="1"/>
  <c r="G1314" i="6"/>
  <c r="H1314" i="6" s="1"/>
  <c r="I1314" i="6" l="1"/>
  <c r="J1314" i="6"/>
  <c r="T1313" i="2"/>
  <c r="U1313" i="2"/>
  <c r="E1314" i="2" l="1"/>
  <c r="G1314" i="2" s="1"/>
  <c r="K1314" i="6"/>
  <c r="V1313" i="2"/>
  <c r="W1314" i="2" l="1"/>
  <c r="X1314" i="2" s="1"/>
  <c r="H1314" i="2"/>
  <c r="K1314" i="2" s="1"/>
  <c r="L1314" i="2" s="1"/>
  <c r="Y1314" i="2" s="1"/>
  <c r="J1314" i="2"/>
  <c r="M1314" i="2" l="1"/>
  <c r="N1314" i="2" s="1"/>
  <c r="O1314" i="2" l="1"/>
  <c r="P1314" i="2" l="1"/>
  <c r="R1314" i="2"/>
  <c r="AA1314" i="2" l="1"/>
  <c r="G1315" i="6"/>
  <c r="H1315" i="6" s="1"/>
  <c r="Q1314" i="2"/>
  <c r="Z1314" i="2" s="1"/>
  <c r="I1314" i="2"/>
  <c r="S1314" i="2" s="1"/>
  <c r="T1314" i="2" l="1"/>
  <c r="U1314" i="2"/>
  <c r="J1315" i="6"/>
  <c r="I1315" i="6"/>
  <c r="V1314" i="2" l="1"/>
  <c r="K1315" i="6"/>
  <c r="E1315" i="2"/>
  <c r="G1315" i="2" s="1"/>
  <c r="W1315" i="2" l="1"/>
  <c r="X1315" i="2" s="1"/>
  <c r="H1315" i="2"/>
  <c r="K1315" i="2" s="1"/>
  <c r="L1315" i="2" s="1"/>
  <c r="Y1315" i="2" s="1"/>
  <c r="J1315" i="2"/>
  <c r="M1315" i="2" l="1"/>
  <c r="N1315" i="2" s="1"/>
  <c r="O1315" i="2" l="1"/>
  <c r="P1315" i="2" l="1"/>
  <c r="I1315" i="2" l="1"/>
  <c r="S1315" i="2" s="1"/>
  <c r="G1316" i="6"/>
  <c r="H1316" i="6" s="1"/>
  <c r="Q1315" i="2"/>
  <c r="Z1315" i="2" s="1"/>
  <c r="R1315" i="2"/>
  <c r="I1316" i="6" l="1"/>
  <c r="J1316" i="6"/>
  <c r="AA1315" i="2"/>
  <c r="U1315" i="2"/>
  <c r="T1315" i="2"/>
  <c r="E1316" i="2" l="1"/>
  <c r="G1316" i="2" s="1"/>
  <c r="K1316" i="6"/>
  <c r="V1315" i="2"/>
  <c r="W1316" i="2" l="1"/>
  <c r="X1316" i="2" s="1"/>
  <c r="H1316" i="2"/>
  <c r="K1316" i="2" s="1"/>
  <c r="L1316" i="2" s="1"/>
  <c r="Y1316" i="2" s="1"/>
  <c r="J1316" i="2"/>
  <c r="M1316" i="2" l="1"/>
  <c r="N1316" i="2" s="1"/>
  <c r="O1316" i="2" l="1"/>
  <c r="P1316" i="2" l="1"/>
  <c r="R1316" i="2" s="1"/>
  <c r="AA1316" i="2" l="1"/>
  <c r="Q1316" i="2"/>
  <c r="Z1316" i="2" s="1"/>
  <c r="I1316" i="2"/>
  <c r="S1316" i="2" s="1"/>
  <c r="G1317" i="6"/>
  <c r="H1317" i="6" s="1"/>
  <c r="I1317" i="6" l="1"/>
  <c r="J1317" i="6"/>
  <c r="T1316" i="2"/>
  <c r="U1316" i="2"/>
  <c r="V1316" i="2" l="1"/>
  <c r="E1317" i="2"/>
  <c r="G1317" i="2" s="1"/>
  <c r="K1317" i="6"/>
  <c r="H1317" i="2" l="1"/>
  <c r="K1317" i="2" s="1"/>
  <c r="L1317" i="2" s="1"/>
  <c r="Y1317" i="2" s="1"/>
  <c r="W1317" i="2"/>
  <c r="X1317" i="2" s="1"/>
  <c r="J1317" i="2"/>
  <c r="M1317" i="2" l="1"/>
  <c r="N1317" i="2" s="1"/>
  <c r="O1317" i="2"/>
  <c r="P1317" i="2" l="1"/>
  <c r="I1317" i="2" l="1"/>
  <c r="S1317" i="2" s="1"/>
  <c r="G1318" i="6"/>
  <c r="H1318" i="6" s="1"/>
  <c r="Q1317" i="2"/>
  <c r="Z1317" i="2" s="1"/>
  <c r="R1317" i="2"/>
  <c r="J1318" i="6" l="1"/>
  <c r="I1318" i="6"/>
  <c r="AA1317" i="2"/>
  <c r="U1317" i="2"/>
  <c r="T1317" i="2"/>
  <c r="V1317" i="2" l="1"/>
  <c r="E1318" i="2"/>
  <c r="G1318" i="2" s="1"/>
  <c r="K1318" i="6"/>
  <c r="H1318" i="2" l="1"/>
  <c r="K1318" i="2" s="1"/>
  <c r="L1318" i="2" s="1"/>
  <c r="Y1318" i="2" s="1"/>
  <c r="W1318" i="2"/>
  <c r="X1318" i="2" s="1"/>
  <c r="J1318" i="2"/>
  <c r="M1318" i="2" l="1"/>
  <c r="N1318" i="2" s="1"/>
  <c r="O1318" i="2"/>
  <c r="P1318" i="2" l="1"/>
  <c r="I1318" i="2" l="1"/>
  <c r="S1318" i="2" s="1"/>
  <c r="G1319" i="6"/>
  <c r="H1319" i="6" s="1"/>
  <c r="Q1318" i="2"/>
  <c r="Z1318" i="2" s="1"/>
  <c r="R1318" i="2"/>
  <c r="I1319" i="6" l="1"/>
  <c r="J1319" i="6"/>
  <c r="AA1318" i="2"/>
  <c r="U1318" i="2"/>
  <c r="T1318" i="2"/>
  <c r="V1318" i="2" l="1"/>
  <c r="K1319" i="6"/>
  <c r="E1319" i="2"/>
  <c r="G1319" i="2" s="1"/>
  <c r="H1319" i="2" l="1"/>
  <c r="K1319" i="2" s="1"/>
  <c r="L1319" i="2" s="1"/>
  <c r="Y1319" i="2" s="1"/>
  <c r="W1319" i="2"/>
  <c r="X1319" i="2" s="1"/>
  <c r="J1319" i="2"/>
  <c r="M1319" i="2" l="1"/>
  <c r="N1319" i="2" s="1"/>
  <c r="O1319" i="2"/>
  <c r="P1319" i="2" l="1"/>
  <c r="G1320" i="6" l="1"/>
  <c r="H1320" i="6" s="1"/>
  <c r="I1319" i="2"/>
  <c r="S1319" i="2" s="1"/>
  <c r="Q1319" i="2"/>
  <c r="Z1319" i="2" s="1"/>
  <c r="R1319" i="2"/>
  <c r="AA1319" i="2" l="1"/>
  <c r="U1319" i="2"/>
  <c r="T1319" i="2"/>
  <c r="I1320" i="6"/>
  <c r="J1320" i="6"/>
  <c r="K1320" i="6" l="1"/>
  <c r="E1320" i="2"/>
  <c r="G1320" i="2" s="1"/>
  <c r="V1319" i="2"/>
  <c r="H1320" i="2" l="1"/>
  <c r="K1320" i="2" s="1"/>
  <c r="L1320" i="2" s="1"/>
  <c r="Y1320" i="2" s="1"/>
  <c r="W1320" i="2"/>
  <c r="X1320" i="2" s="1"/>
  <c r="J1320" i="2"/>
  <c r="M1320" i="2" l="1"/>
  <c r="N1320" i="2" s="1"/>
  <c r="O1320" i="2"/>
  <c r="P1320" i="2" l="1"/>
  <c r="R1320" i="2"/>
  <c r="AA1320" i="2" l="1"/>
  <c r="Q1320" i="2"/>
  <c r="Z1320" i="2" s="1"/>
  <c r="G1321" i="6"/>
  <c r="H1321" i="6" s="1"/>
  <c r="I1320" i="2"/>
  <c r="S1320" i="2" s="1"/>
  <c r="T1320" i="2" l="1"/>
  <c r="U1320" i="2"/>
  <c r="I1321" i="6"/>
  <c r="J1321" i="6"/>
  <c r="V1320" i="2" l="1"/>
  <c r="K1321" i="6"/>
  <c r="E1321" i="2"/>
  <c r="G1321" i="2" s="1"/>
  <c r="H1321" i="2" l="1"/>
  <c r="K1321" i="2" s="1"/>
  <c r="L1321" i="2" s="1"/>
  <c r="Y1321" i="2" s="1"/>
  <c r="W1321" i="2"/>
  <c r="X1321" i="2" s="1"/>
  <c r="J1321" i="2"/>
  <c r="M1321" i="2" l="1"/>
  <c r="N1321" i="2" s="1"/>
  <c r="O1321" i="2" l="1"/>
  <c r="P1321" i="2" l="1"/>
  <c r="R1321" i="2"/>
  <c r="AA1321" i="2" l="1"/>
  <c r="I1321" i="2"/>
  <c r="S1321" i="2" s="1"/>
  <c r="G1322" i="6"/>
  <c r="H1322" i="6" s="1"/>
  <c r="Q1321" i="2"/>
  <c r="Z1321" i="2" s="1"/>
  <c r="I1322" i="6" l="1"/>
  <c r="J1322" i="6"/>
  <c r="U1321" i="2"/>
  <c r="T1321" i="2"/>
  <c r="E1322" i="2" l="1"/>
  <c r="G1322" i="2" s="1"/>
  <c r="K1322" i="6"/>
  <c r="V1321" i="2"/>
  <c r="H1322" i="2" l="1"/>
  <c r="K1322" i="2" s="1"/>
  <c r="L1322" i="2" s="1"/>
  <c r="Y1322" i="2" s="1"/>
  <c r="W1322" i="2"/>
  <c r="X1322" i="2" s="1"/>
  <c r="J1322" i="2"/>
  <c r="M1322" i="2" l="1"/>
  <c r="N1322" i="2" s="1"/>
  <c r="O1322" i="2"/>
  <c r="P1322" i="2" l="1"/>
  <c r="G1323" i="6" l="1"/>
  <c r="H1323" i="6" s="1"/>
  <c r="Q1322" i="2"/>
  <c r="Z1322" i="2" s="1"/>
  <c r="I1322" i="2"/>
  <c r="S1322" i="2" s="1"/>
  <c r="R1322" i="2"/>
  <c r="T1322" i="2" l="1"/>
  <c r="U1322" i="2"/>
  <c r="AA1322" i="2"/>
  <c r="I1323" i="6"/>
  <c r="J1323" i="6"/>
  <c r="K1323" i="6" l="1"/>
  <c r="V1322" i="2"/>
  <c r="E1323" i="2"/>
  <c r="G1323" i="2" s="1"/>
  <c r="W1323" i="2" l="1"/>
  <c r="X1323" i="2" s="1"/>
  <c r="H1323" i="2"/>
  <c r="K1323" i="2" s="1"/>
  <c r="L1323" i="2" s="1"/>
  <c r="Y1323" i="2" s="1"/>
  <c r="J1323" i="2"/>
  <c r="M1323" i="2" l="1"/>
  <c r="N1323" i="2" s="1"/>
  <c r="O1323" i="2" l="1"/>
  <c r="P1323" i="2" l="1"/>
  <c r="Q1323" i="2" l="1"/>
  <c r="Z1323" i="2" s="1"/>
  <c r="I1323" i="2"/>
  <c r="S1323" i="2" s="1"/>
  <c r="G1324" i="6"/>
  <c r="H1324" i="6" s="1"/>
  <c r="R1323" i="2"/>
  <c r="AA1323" i="2" l="1"/>
  <c r="U1323" i="2"/>
  <c r="T1323" i="2"/>
  <c r="J1324" i="6"/>
  <c r="I1324" i="6"/>
  <c r="E1324" i="2" l="1"/>
  <c r="G1324" i="2" s="1"/>
  <c r="K1324" i="6"/>
  <c r="V1323" i="2"/>
  <c r="H1324" i="2" l="1"/>
  <c r="K1324" i="2" s="1"/>
  <c r="L1324" i="2" s="1"/>
  <c r="Y1324" i="2" s="1"/>
  <c r="W1324" i="2"/>
  <c r="X1324" i="2" s="1"/>
  <c r="J1324" i="2"/>
  <c r="M1324" i="2" l="1"/>
  <c r="N1324" i="2" s="1"/>
  <c r="O1324" i="2" l="1"/>
  <c r="P1324" i="2" l="1"/>
  <c r="R1324" i="2"/>
  <c r="AA1324" i="2" l="1"/>
  <c r="I1324" i="2"/>
  <c r="S1324" i="2" s="1"/>
  <c r="Q1324" i="2"/>
  <c r="Z1324" i="2" s="1"/>
  <c r="G1325" i="6"/>
  <c r="H1325" i="6" s="1"/>
  <c r="I1325" i="6" l="1"/>
  <c r="J1325" i="6"/>
  <c r="U1324" i="2"/>
  <c r="T1324" i="2"/>
  <c r="E1325" i="2" l="1"/>
  <c r="G1325" i="2" s="1"/>
  <c r="K1325" i="6"/>
  <c r="V1324" i="2"/>
  <c r="H1325" i="2" l="1"/>
  <c r="K1325" i="2" s="1"/>
  <c r="L1325" i="2" s="1"/>
  <c r="Y1325" i="2" s="1"/>
  <c r="W1325" i="2"/>
  <c r="X1325" i="2" s="1"/>
  <c r="J1325" i="2"/>
  <c r="M1325" i="2" l="1"/>
  <c r="N1325" i="2" s="1"/>
  <c r="O1325" i="2" l="1"/>
  <c r="P1325" i="2" l="1"/>
  <c r="R1325" i="2"/>
  <c r="AA1325" i="2" l="1"/>
  <c r="Q1325" i="2"/>
  <c r="Z1325" i="2" s="1"/>
  <c r="I1325" i="2"/>
  <c r="S1325" i="2" s="1"/>
  <c r="G1326" i="6"/>
  <c r="H1326" i="6" s="1"/>
  <c r="J1326" i="6" l="1"/>
  <c r="I1326" i="6"/>
  <c r="T1325" i="2"/>
  <c r="U1325" i="2"/>
  <c r="V1325" i="2" l="1"/>
  <c r="E1326" i="2"/>
  <c r="G1326" i="2" s="1"/>
  <c r="K1326" i="6"/>
  <c r="W1326" i="2" l="1"/>
  <c r="X1326" i="2" s="1"/>
  <c r="H1326" i="2"/>
  <c r="K1326" i="2" s="1"/>
  <c r="L1326" i="2" s="1"/>
  <c r="Y1326" i="2" s="1"/>
  <c r="J1326" i="2"/>
  <c r="M1326" i="2" l="1"/>
  <c r="N1326" i="2" s="1"/>
  <c r="O1326" i="2" l="1"/>
  <c r="P1326" i="2" l="1"/>
  <c r="R1326" i="2"/>
  <c r="AA1326" i="2" l="1"/>
  <c r="Q1326" i="2"/>
  <c r="Z1326" i="2" s="1"/>
  <c r="I1326" i="2"/>
  <c r="S1326" i="2" s="1"/>
  <c r="G1327" i="6"/>
  <c r="H1327" i="6" s="1"/>
  <c r="I1327" i="6" l="1"/>
  <c r="J1327" i="6"/>
  <c r="U1326" i="2"/>
  <c r="T1326" i="2"/>
  <c r="V1326" i="2" l="1"/>
  <c r="E1327" i="2"/>
  <c r="G1327" i="2" s="1"/>
  <c r="K1327" i="6"/>
  <c r="W1327" i="2" l="1"/>
  <c r="X1327" i="2" s="1"/>
  <c r="H1327" i="2"/>
  <c r="K1327" i="2" s="1"/>
  <c r="L1327" i="2" s="1"/>
  <c r="Y1327" i="2" s="1"/>
  <c r="J1327" i="2"/>
  <c r="M1327" i="2" l="1"/>
  <c r="N1327" i="2" s="1"/>
  <c r="O1327" i="2" l="1"/>
  <c r="P1327" i="2" l="1"/>
  <c r="R1327" i="2" s="1"/>
  <c r="AA1327" i="2" l="1"/>
  <c r="G1328" i="6"/>
  <c r="H1328" i="6" s="1"/>
  <c r="Q1327" i="2"/>
  <c r="Z1327" i="2" s="1"/>
  <c r="I1327" i="2"/>
  <c r="S1327" i="2" s="1"/>
  <c r="U1327" i="2" l="1"/>
  <c r="T1327" i="2"/>
  <c r="J1328" i="6"/>
  <c r="I1328" i="6"/>
  <c r="K1328" i="6" l="1"/>
  <c r="E1328" i="2"/>
  <c r="G1328" i="2" s="1"/>
  <c r="V1327" i="2"/>
  <c r="H1328" i="2" l="1"/>
  <c r="K1328" i="2" s="1"/>
  <c r="L1328" i="2" s="1"/>
  <c r="Y1328" i="2" s="1"/>
  <c r="W1328" i="2"/>
  <c r="X1328" i="2" s="1"/>
  <c r="J1328" i="2"/>
  <c r="M1328" i="2" l="1"/>
  <c r="N1328" i="2" s="1"/>
  <c r="O1328" i="2" l="1"/>
  <c r="P1328" i="2" l="1"/>
  <c r="R1328" i="2"/>
  <c r="AA1328" i="2" l="1"/>
  <c r="I1328" i="2"/>
  <c r="S1328" i="2" s="1"/>
  <c r="G1329" i="6"/>
  <c r="H1329" i="6" s="1"/>
  <c r="Q1328" i="2"/>
  <c r="Z1328" i="2" s="1"/>
  <c r="J1329" i="6" l="1"/>
  <c r="I1329" i="6"/>
  <c r="T1328" i="2"/>
  <c r="U1328" i="2"/>
  <c r="V1328" i="2" l="1"/>
  <c r="E1329" i="2"/>
  <c r="G1329" i="2" s="1"/>
  <c r="K1329" i="6"/>
  <c r="W1329" i="2" l="1"/>
  <c r="X1329" i="2" s="1"/>
  <c r="H1329" i="2"/>
  <c r="K1329" i="2" s="1"/>
  <c r="L1329" i="2" s="1"/>
  <c r="Y1329" i="2" s="1"/>
  <c r="J1329" i="2"/>
  <c r="M1329" i="2" l="1"/>
  <c r="N1329" i="2" s="1"/>
  <c r="O1329" i="2"/>
  <c r="P1329" i="2" l="1"/>
  <c r="R1329" i="2"/>
  <c r="AA1329" i="2" l="1"/>
  <c r="G1330" i="6"/>
  <c r="H1330" i="6" s="1"/>
  <c r="Q1329" i="2"/>
  <c r="Z1329" i="2" s="1"/>
  <c r="I1329" i="2"/>
  <c r="S1329" i="2" s="1"/>
  <c r="U1329" i="2" l="1"/>
  <c r="T1329" i="2"/>
  <c r="I1330" i="6"/>
  <c r="J1330" i="6"/>
  <c r="E1330" i="2" l="1"/>
  <c r="G1330" i="2" s="1"/>
  <c r="V1329" i="2"/>
  <c r="K1330" i="6"/>
  <c r="W1330" i="2" l="1"/>
  <c r="X1330" i="2" s="1"/>
  <c r="H1330" i="2"/>
  <c r="K1330" i="2" s="1"/>
  <c r="L1330" i="2" s="1"/>
  <c r="Y1330" i="2" s="1"/>
  <c r="J1330" i="2"/>
  <c r="M1330" i="2" l="1"/>
  <c r="N1330" i="2" s="1"/>
  <c r="O1330" i="2" l="1"/>
  <c r="P1330" i="2" l="1"/>
  <c r="R1330" i="2"/>
  <c r="AA1330" i="2" l="1"/>
  <c r="G1331" i="6"/>
  <c r="H1331" i="6" s="1"/>
  <c r="I1330" i="2"/>
  <c r="S1330" i="2" s="1"/>
  <c r="Q1330" i="2"/>
  <c r="Z1330" i="2" s="1"/>
  <c r="T1330" i="2" l="1"/>
  <c r="U1330" i="2"/>
  <c r="I1331" i="6"/>
  <c r="J1331" i="6"/>
  <c r="K1331" i="6" l="1"/>
  <c r="V1330" i="2"/>
  <c r="E1331" i="2"/>
  <c r="G1331" i="2" s="1"/>
  <c r="H1331" i="2" l="1"/>
  <c r="K1331" i="2" s="1"/>
  <c r="L1331" i="2" s="1"/>
  <c r="Y1331" i="2" s="1"/>
  <c r="W1331" i="2"/>
  <c r="X1331" i="2" s="1"/>
  <c r="J1331" i="2"/>
  <c r="M1331" i="2" l="1"/>
  <c r="N1331" i="2" s="1"/>
  <c r="O1331" i="2" l="1"/>
  <c r="P1331" i="2" l="1"/>
  <c r="R1331" i="2"/>
  <c r="AA1331" i="2" l="1"/>
  <c r="G1332" i="6"/>
  <c r="H1332" i="6" s="1"/>
  <c r="I1331" i="2"/>
  <c r="S1331" i="2" s="1"/>
  <c r="Q1331" i="2"/>
  <c r="Z1331" i="2" s="1"/>
  <c r="J1332" i="6" l="1"/>
  <c r="I1332" i="6"/>
  <c r="U1331" i="2"/>
  <c r="T1331" i="2"/>
  <c r="V1331" i="2" l="1"/>
  <c r="E1332" i="2"/>
  <c r="G1332" i="2" s="1"/>
  <c r="K1332" i="6"/>
  <c r="H1332" i="2" l="1"/>
  <c r="K1332" i="2" s="1"/>
  <c r="L1332" i="2" s="1"/>
  <c r="Y1332" i="2" s="1"/>
  <c r="W1332" i="2"/>
  <c r="X1332" i="2" s="1"/>
  <c r="J1332" i="2"/>
  <c r="M1332" i="2" l="1"/>
  <c r="N1332" i="2" s="1"/>
  <c r="O1332" i="2"/>
  <c r="P1332" i="2" l="1"/>
  <c r="Q1332" i="2" l="1"/>
  <c r="Z1332" i="2" s="1"/>
  <c r="I1332" i="2"/>
  <c r="S1332" i="2" s="1"/>
  <c r="G1333" i="6"/>
  <c r="H1333" i="6" s="1"/>
  <c r="R1332" i="2"/>
  <c r="AA1332" i="2" l="1"/>
  <c r="U1332" i="2"/>
  <c r="T1332" i="2"/>
  <c r="I1333" i="6"/>
  <c r="J1333" i="6"/>
  <c r="K1333" i="6" l="1"/>
  <c r="E1333" i="2"/>
  <c r="G1333" i="2" s="1"/>
  <c r="V1332" i="2"/>
  <c r="W1333" i="2" l="1"/>
  <c r="X1333" i="2" s="1"/>
  <c r="H1333" i="2"/>
  <c r="K1333" i="2" s="1"/>
  <c r="L1333" i="2" s="1"/>
  <c r="Y1333" i="2" s="1"/>
  <c r="J1333" i="2"/>
  <c r="M1333" i="2" l="1"/>
  <c r="N1333" i="2" s="1"/>
  <c r="O1333" i="2"/>
  <c r="P1333" i="2" l="1"/>
  <c r="R1333" i="2"/>
  <c r="AA1333" i="2" l="1"/>
  <c r="I1333" i="2"/>
  <c r="S1333" i="2" s="1"/>
  <c r="Q1333" i="2"/>
  <c r="Z1333" i="2" s="1"/>
  <c r="G1334" i="6"/>
  <c r="H1334" i="6" s="1"/>
  <c r="I1334" i="6" l="1"/>
  <c r="J1334" i="6"/>
  <c r="T1333" i="2"/>
  <c r="U1333" i="2"/>
  <c r="E1334" i="2" l="1"/>
  <c r="G1334" i="2" s="1"/>
  <c r="K1334" i="6"/>
  <c r="V1333" i="2"/>
  <c r="H1334" i="2" l="1"/>
  <c r="K1334" i="2" s="1"/>
  <c r="L1334" i="2" s="1"/>
  <c r="Y1334" i="2" s="1"/>
  <c r="W1334" i="2"/>
  <c r="X1334" i="2" s="1"/>
  <c r="J1334" i="2"/>
  <c r="M1334" i="2" l="1"/>
  <c r="N1334" i="2" s="1"/>
  <c r="O1334" i="2" l="1"/>
  <c r="P1334" i="2" l="1"/>
  <c r="R1334" i="2" s="1"/>
  <c r="AA1334" i="2" l="1"/>
  <c r="I1334" i="2"/>
  <c r="S1334" i="2" s="1"/>
  <c r="G1335" i="6"/>
  <c r="H1335" i="6" s="1"/>
  <c r="Q1334" i="2"/>
  <c r="Z1334" i="2" s="1"/>
  <c r="J1335" i="6" l="1"/>
  <c r="I1335" i="6"/>
  <c r="T1334" i="2"/>
  <c r="U1334" i="2"/>
  <c r="E1335" i="2" l="1"/>
  <c r="G1335" i="2" s="1"/>
  <c r="K1335" i="6"/>
  <c r="V1334" i="2"/>
  <c r="H1335" i="2" l="1"/>
  <c r="K1335" i="2" s="1"/>
  <c r="L1335" i="2" s="1"/>
  <c r="Y1335" i="2" s="1"/>
  <c r="W1335" i="2"/>
  <c r="X1335" i="2" s="1"/>
  <c r="J1335" i="2"/>
  <c r="M1335" i="2" l="1"/>
  <c r="N1335" i="2" s="1"/>
  <c r="O1335" i="2"/>
  <c r="P1335" i="2" l="1"/>
  <c r="R1335" i="2" s="1"/>
  <c r="AA1335" i="2" l="1"/>
  <c r="I1335" i="2"/>
  <c r="S1335" i="2" s="1"/>
  <c r="Q1335" i="2"/>
  <c r="Z1335" i="2" s="1"/>
  <c r="G1336" i="6"/>
  <c r="H1336" i="6" s="1"/>
  <c r="I1336" i="6" l="1"/>
  <c r="J1336" i="6"/>
  <c r="T1335" i="2"/>
  <c r="U1335" i="2"/>
  <c r="V1335" i="2" l="1"/>
  <c r="K1336" i="6"/>
  <c r="E1336" i="2"/>
  <c r="G1336" i="2" s="1"/>
  <c r="H1336" i="2" l="1"/>
  <c r="K1336" i="2" s="1"/>
  <c r="L1336" i="2" s="1"/>
  <c r="Y1336" i="2" s="1"/>
  <c r="W1336" i="2"/>
  <c r="X1336" i="2" s="1"/>
  <c r="J1336" i="2"/>
  <c r="M1336" i="2" l="1"/>
  <c r="N1336" i="2" s="1"/>
  <c r="O1336" i="2"/>
  <c r="P1336" i="2" l="1"/>
  <c r="Q1336" i="2" l="1"/>
  <c r="Z1336" i="2" s="1"/>
  <c r="I1336" i="2"/>
  <c r="S1336" i="2" s="1"/>
  <c r="G1337" i="6"/>
  <c r="H1337" i="6" s="1"/>
  <c r="R1336" i="2"/>
  <c r="AA1336" i="2" l="1"/>
  <c r="U1336" i="2"/>
  <c r="T1336" i="2"/>
  <c r="I1337" i="6"/>
  <c r="J1337" i="6"/>
  <c r="K1337" i="6" l="1"/>
  <c r="E1337" i="2"/>
  <c r="G1337" i="2" s="1"/>
  <c r="V1336" i="2"/>
  <c r="W1337" i="2" l="1"/>
  <c r="X1337" i="2" s="1"/>
  <c r="H1337" i="2"/>
  <c r="K1337" i="2" s="1"/>
  <c r="L1337" i="2" s="1"/>
  <c r="Y1337" i="2" s="1"/>
  <c r="J1337" i="2"/>
  <c r="M1337" i="2" l="1"/>
  <c r="N1337" i="2" s="1"/>
  <c r="O1337" i="2" l="1"/>
  <c r="P1337" i="2" l="1"/>
  <c r="R1337" i="2"/>
  <c r="AA1337" i="2" l="1"/>
  <c r="I1337" i="2"/>
  <c r="S1337" i="2" s="1"/>
  <c r="Q1337" i="2"/>
  <c r="Z1337" i="2" s="1"/>
  <c r="G1338" i="6"/>
  <c r="H1338" i="6" s="1"/>
  <c r="I1338" i="6" l="1"/>
  <c r="J1338" i="6"/>
  <c r="T1337" i="2"/>
  <c r="U1337" i="2"/>
  <c r="V1337" i="2" l="1"/>
  <c r="K1338" i="6"/>
  <c r="E1338" i="2"/>
  <c r="G1338" i="2" s="1"/>
  <c r="H1338" i="2" l="1"/>
  <c r="K1338" i="2" s="1"/>
  <c r="L1338" i="2" s="1"/>
  <c r="Y1338" i="2" s="1"/>
  <c r="W1338" i="2"/>
  <c r="X1338" i="2" s="1"/>
  <c r="J1338" i="2"/>
  <c r="M1338" i="2" l="1"/>
  <c r="N1338" i="2" s="1"/>
  <c r="O1338" i="2"/>
  <c r="P1338" i="2" l="1"/>
  <c r="G1339" i="6" l="1"/>
  <c r="H1339" i="6" s="1"/>
  <c r="Q1338" i="2"/>
  <c r="Z1338" i="2" s="1"/>
  <c r="I1338" i="2"/>
  <c r="S1338" i="2" s="1"/>
  <c r="R1338" i="2"/>
  <c r="U1338" i="2" l="1"/>
  <c r="T1338" i="2"/>
  <c r="AA1338" i="2"/>
  <c r="J1339" i="6"/>
  <c r="I1339" i="6"/>
  <c r="E1339" i="2" l="1"/>
  <c r="G1339" i="2" s="1"/>
  <c r="K1339" i="6"/>
  <c r="V1338" i="2"/>
  <c r="W1339" i="2" l="1"/>
  <c r="X1339" i="2" s="1"/>
  <c r="H1339" i="2"/>
  <c r="K1339" i="2" s="1"/>
  <c r="L1339" i="2" s="1"/>
  <c r="Y1339" i="2" s="1"/>
  <c r="J1339" i="2"/>
  <c r="M1339" i="2" l="1"/>
  <c r="N1339" i="2" s="1"/>
  <c r="O1339" i="2" l="1"/>
  <c r="P1339" i="2" l="1"/>
  <c r="R1339" i="2"/>
  <c r="AA1339" i="2" l="1"/>
  <c r="Q1339" i="2"/>
  <c r="Z1339" i="2" s="1"/>
  <c r="G1340" i="6"/>
  <c r="H1340" i="6" s="1"/>
  <c r="I1339" i="2"/>
  <c r="S1339" i="2" s="1"/>
  <c r="T1339" i="2" l="1"/>
  <c r="U1339" i="2"/>
  <c r="I1340" i="6"/>
  <c r="J1340" i="6"/>
  <c r="V1339" i="2" l="1"/>
  <c r="K1340" i="6"/>
  <c r="E1340" i="2"/>
  <c r="G1340" i="2" s="1"/>
  <c r="H1340" i="2" l="1"/>
  <c r="K1340" i="2" s="1"/>
  <c r="L1340" i="2" s="1"/>
  <c r="Y1340" i="2" s="1"/>
  <c r="W1340" i="2"/>
  <c r="X1340" i="2" s="1"/>
  <c r="J1340" i="2"/>
  <c r="M1340" i="2" l="1"/>
  <c r="N1340" i="2" s="1"/>
  <c r="O1340" i="2" l="1"/>
  <c r="P1340" i="2" l="1"/>
  <c r="I1340" i="2" l="1"/>
  <c r="S1340" i="2" s="1"/>
  <c r="G1341" i="6"/>
  <c r="H1341" i="6" s="1"/>
  <c r="Q1340" i="2"/>
  <c r="Z1340" i="2" s="1"/>
  <c r="R1340" i="2"/>
  <c r="I1341" i="6" l="1"/>
  <c r="J1341" i="6"/>
  <c r="AA1340" i="2"/>
  <c r="U1340" i="2"/>
  <c r="T1340" i="2"/>
  <c r="K1341" i="6" l="1"/>
  <c r="E1341" i="2"/>
  <c r="G1341" i="2" s="1"/>
  <c r="V1340" i="2"/>
  <c r="H1341" i="2" l="1"/>
  <c r="K1341" i="2" s="1"/>
  <c r="L1341" i="2" s="1"/>
  <c r="Y1341" i="2" s="1"/>
  <c r="W1341" i="2"/>
  <c r="X1341" i="2" s="1"/>
  <c r="J1341" i="2"/>
  <c r="M1341" i="2" l="1"/>
  <c r="N1341" i="2" s="1"/>
  <c r="O1341" i="2" l="1"/>
  <c r="P1341" i="2" l="1"/>
  <c r="R1341" i="2"/>
  <c r="AA1341" i="2" l="1"/>
  <c r="I1341" i="2"/>
  <c r="S1341" i="2" s="1"/>
  <c r="Q1341" i="2"/>
  <c r="Z1341" i="2" s="1"/>
  <c r="G1342" i="6"/>
  <c r="H1342" i="6" s="1"/>
  <c r="J1342" i="6" l="1"/>
  <c r="I1342" i="6"/>
  <c r="T1341" i="2"/>
  <c r="U1341" i="2"/>
  <c r="E1342" i="2" l="1"/>
  <c r="G1342" i="2" s="1"/>
  <c r="V1341" i="2"/>
  <c r="K1342" i="6"/>
  <c r="H1342" i="2" l="1"/>
  <c r="K1342" i="2" s="1"/>
  <c r="L1342" i="2" s="1"/>
  <c r="Y1342" i="2" s="1"/>
  <c r="W1342" i="2"/>
  <c r="X1342" i="2" s="1"/>
  <c r="J1342" i="2"/>
  <c r="M1342" i="2" l="1"/>
  <c r="N1342" i="2" s="1"/>
  <c r="O1342" i="2"/>
  <c r="P1342" i="2" l="1"/>
  <c r="R1342" i="2"/>
  <c r="AA1342" i="2" l="1"/>
  <c r="G1343" i="6"/>
  <c r="H1343" i="6" s="1"/>
  <c r="I1342" i="2"/>
  <c r="S1342" i="2" s="1"/>
  <c r="Q1342" i="2"/>
  <c r="Z1342" i="2" s="1"/>
  <c r="T1342" i="2" l="1"/>
  <c r="U1342" i="2"/>
  <c r="I1343" i="6"/>
  <c r="J1343" i="6"/>
  <c r="K1343" i="6" l="1"/>
  <c r="V1342" i="2"/>
  <c r="E1343" i="2"/>
  <c r="G1343" i="2" s="1"/>
  <c r="W1343" i="2" l="1"/>
  <c r="X1343" i="2" s="1"/>
  <c r="H1343" i="2"/>
  <c r="K1343" i="2" s="1"/>
  <c r="L1343" i="2" s="1"/>
  <c r="Y1343" i="2" s="1"/>
  <c r="J1343" i="2"/>
  <c r="M1343" i="2" l="1"/>
  <c r="N1343" i="2" s="1"/>
  <c r="O1343" i="2"/>
  <c r="P1343" i="2" l="1"/>
  <c r="R1343" i="2"/>
  <c r="AA1343" i="2" l="1"/>
  <c r="Q1343" i="2"/>
  <c r="Z1343" i="2" s="1"/>
  <c r="I1343" i="2"/>
  <c r="S1343" i="2" s="1"/>
  <c r="G1344" i="6"/>
  <c r="H1344" i="6" s="1"/>
  <c r="U1343" i="2" l="1"/>
  <c r="T1343" i="2"/>
  <c r="J1344" i="6"/>
  <c r="I1344" i="6"/>
  <c r="K1344" i="6" l="1"/>
  <c r="E1344" i="2"/>
  <c r="G1344" i="2" s="1"/>
  <c r="V1343" i="2"/>
  <c r="H1344" i="2" l="1"/>
  <c r="K1344" i="2" s="1"/>
  <c r="L1344" i="2" s="1"/>
  <c r="Y1344" i="2" s="1"/>
  <c r="W1344" i="2"/>
  <c r="X1344" i="2" s="1"/>
  <c r="J1344" i="2"/>
  <c r="M1344" i="2" l="1"/>
  <c r="N1344" i="2" s="1"/>
  <c r="O1344" i="2" l="1"/>
  <c r="P1344" i="2" l="1"/>
  <c r="R1344" i="2"/>
  <c r="AA1344" i="2" l="1"/>
  <c r="I1344" i="2"/>
  <c r="S1344" i="2" s="1"/>
  <c r="G1345" i="6"/>
  <c r="H1345" i="6" s="1"/>
  <c r="Q1344" i="2"/>
  <c r="Z1344" i="2" s="1"/>
  <c r="T1344" i="2" l="1"/>
  <c r="U1344" i="2"/>
  <c r="J1345" i="6"/>
  <c r="I1345" i="6"/>
  <c r="K1345" i="6" l="1"/>
  <c r="E1345" i="2"/>
  <c r="G1345" i="2" s="1"/>
  <c r="V1344" i="2"/>
  <c r="W1345" i="2" l="1"/>
  <c r="X1345" i="2" s="1"/>
  <c r="H1345" i="2"/>
  <c r="K1345" i="2" s="1"/>
  <c r="L1345" i="2" s="1"/>
  <c r="Y1345" i="2" s="1"/>
  <c r="J1345" i="2"/>
  <c r="M1345" i="2" l="1"/>
  <c r="N1345" i="2" s="1"/>
  <c r="O1345" i="2" l="1"/>
  <c r="P1345" i="2" l="1"/>
  <c r="R1345" i="2"/>
  <c r="AA1345" i="2" l="1"/>
  <c r="Q1345" i="2"/>
  <c r="Z1345" i="2" s="1"/>
  <c r="G1346" i="6"/>
  <c r="H1346" i="6" s="1"/>
  <c r="I1345" i="2"/>
  <c r="S1345" i="2" s="1"/>
  <c r="J1346" i="6" l="1"/>
  <c r="I1346" i="6"/>
  <c r="T1345" i="2"/>
  <c r="U1345" i="2"/>
  <c r="V1345" i="2" l="1"/>
  <c r="E1346" i="2"/>
  <c r="G1346" i="2" s="1"/>
  <c r="K1346" i="6"/>
  <c r="W1346" i="2" l="1"/>
  <c r="X1346" i="2" s="1"/>
  <c r="H1346" i="2"/>
  <c r="K1346" i="2" s="1"/>
  <c r="L1346" i="2" s="1"/>
  <c r="Y1346" i="2" s="1"/>
  <c r="J1346" i="2"/>
  <c r="M1346" i="2" l="1"/>
  <c r="N1346" i="2" s="1"/>
  <c r="O1346" i="2" l="1"/>
  <c r="P1346" i="2" l="1"/>
  <c r="R1346" i="2"/>
  <c r="AA1346" i="2" l="1"/>
  <c r="Q1346" i="2"/>
  <c r="Z1346" i="2" s="1"/>
  <c r="I1346" i="2"/>
  <c r="S1346" i="2" s="1"/>
  <c r="G1347" i="6"/>
  <c r="H1347" i="6" s="1"/>
  <c r="T1346" i="2" l="1"/>
  <c r="U1346" i="2"/>
  <c r="I1347" i="6"/>
  <c r="J1347" i="6"/>
  <c r="V1346" i="2" l="1"/>
  <c r="K1347" i="6"/>
  <c r="E1347" i="2"/>
  <c r="G1347" i="2" s="1"/>
  <c r="W1347" i="2" l="1"/>
  <c r="X1347" i="2" s="1"/>
  <c r="H1347" i="2"/>
  <c r="K1347" i="2" s="1"/>
  <c r="L1347" i="2" s="1"/>
  <c r="Y1347" i="2" s="1"/>
  <c r="J1347" i="2"/>
  <c r="M1347" i="2" l="1"/>
  <c r="N1347" i="2" s="1"/>
  <c r="O1347" i="2" l="1"/>
  <c r="P1347" i="2" l="1"/>
  <c r="R1347" i="2" s="1"/>
  <c r="AA1347" i="2" l="1"/>
  <c r="I1347" i="2"/>
  <c r="S1347" i="2" s="1"/>
  <c r="Q1347" i="2"/>
  <c r="Z1347" i="2" s="1"/>
  <c r="G1348" i="6"/>
  <c r="H1348" i="6" s="1"/>
  <c r="I1348" i="6" l="1"/>
  <c r="J1348" i="6"/>
  <c r="U1347" i="2"/>
  <c r="T1347" i="2"/>
  <c r="V1347" i="2" l="1"/>
  <c r="E1348" i="2"/>
  <c r="G1348" i="2" s="1"/>
  <c r="K1348" i="6"/>
  <c r="W1348" i="2" l="1"/>
  <c r="X1348" i="2" s="1"/>
  <c r="H1348" i="2"/>
  <c r="K1348" i="2" s="1"/>
  <c r="L1348" i="2" s="1"/>
  <c r="Y1348" i="2" s="1"/>
  <c r="J1348" i="2"/>
  <c r="M1348" i="2" l="1"/>
  <c r="N1348" i="2" s="1"/>
  <c r="O1348" i="2" l="1"/>
  <c r="P1348" i="2" l="1"/>
  <c r="R1348" i="2"/>
  <c r="AA1348" i="2" l="1"/>
  <c r="Q1348" i="2"/>
  <c r="Z1348" i="2" s="1"/>
  <c r="I1348" i="2"/>
  <c r="S1348" i="2" s="1"/>
  <c r="G1349" i="6"/>
  <c r="H1349" i="6" s="1"/>
  <c r="I1349" i="6" l="1"/>
  <c r="J1349" i="6"/>
  <c r="U1348" i="2"/>
  <c r="T1348" i="2"/>
  <c r="E1349" i="2" l="1"/>
  <c r="G1349" i="2" s="1"/>
  <c r="K1349" i="6"/>
  <c r="V1348" i="2"/>
  <c r="H1349" i="2" l="1"/>
  <c r="K1349" i="2" s="1"/>
  <c r="L1349" i="2" s="1"/>
  <c r="Y1349" i="2" s="1"/>
  <c r="W1349" i="2"/>
  <c r="X1349" i="2" s="1"/>
  <c r="J1349" i="2"/>
  <c r="M1349" i="2" l="1"/>
  <c r="N1349" i="2" s="1"/>
  <c r="O1349" i="2"/>
  <c r="P1349" i="2" l="1"/>
  <c r="R1349" i="2"/>
  <c r="AA1349" i="2" l="1"/>
  <c r="G1350" i="6"/>
  <c r="H1350" i="6" s="1"/>
  <c r="Q1349" i="2"/>
  <c r="Z1349" i="2" s="1"/>
  <c r="I1349" i="2"/>
  <c r="S1349" i="2" s="1"/>
  <c r="T1349" i="2" l="1"/>
  <c r="U1349" i="2"/>
  <c r="J1350" i="6"/>
  <c r="I1350" i="6"/>
  <c r="V1349" i="2" l="1"/>
  <c r="K1350" i="6"/>
  <c r="E1350" i="2"/>
  <c r="G1350" i="2" s="1"/>
  <c r="H1350" i="2" l="1"/>
  <c r="K1350" i="2" s="1"/>
  <c r="L1350" i="2" s="1"/>
  <c r="Y1350" i="2" s="1"/>
  <c r="W1350" i="2"/>
  <c r="X1350" i="2" s="1"/>
  <c r="J1350" i="2"/>
  <c r="M1350" i="2" l="1"/>
  <c r="N1350" i="2" s="1"/>
  <c r="O1350" i="2"/>
  <c r="P1350" i="2" l="1"/>
  <c r="I1350" i="2" l="1"/>
  <c r="S1350" i="2" s="1"/>
  <c r="G1351" i="6"/>
  <c r="H1351" i="6" s="1"/>
  <c r="Q1350" i="2"/>
  <c r="Z1350" i="2" s="1"/>
  <c r="R1350" i="2"/>
  <c r="I1351" i="6" l="1"/>
  <c r="J1351" i="6"/>
  <c r="AA1350" i="2"/>
  <c r="U1350" i="2"/>
  <c r="T1350" i="2"/>
  <c r="E1351" i="2" l="1"/>
  <c r="G1351" i="2" s="1"/>
  <c r="V1350" i="2"/>
  <c r="K1351" i="6"/>
  <c r="H1351" i="2" l="1"/>
  <c r="K1351" i="2" s="1"/>
  <c r="L1351" i="2" s="1"/>
  <c r="Y1351" i="2" s="1"/>
  <c r="W1351" i="2"/>
  <c r="X1351" i="2" s="1"/>
  <c r="J1351" i="2"/>
  <c r="M1351" i="2" l="1"/>
  <c r="N1351" i="2" s="1"/>
  <c r="O1351" i="2"/>
  <c r="P1351" i="2" l="1"/>
  <c r="R1351" i="2"/>
  <c r="AA1351" i="2" l="1"/>
  <c r="I1351" i="2"/>
  <c r="S1351" i="2" s="1"/>
  <c r="G1352" i="6"/>
  <c r="H1352" i="6" s="1"/>
  <c r="Q1351" i="2"/>
  <c r="Z1351" i="2" s="1"/>
  <c r="J1352" i="6" l="1"/>
  <c r="I1352" i="6"/>
  <c r="T1351" i="2"/>
  <c r="U1351" i="2"/>
  <c r="E1352" i="2" l="1"/>
  <c r="G1352" i="2" s="1"/>
  <c r="V1351" i="2"/>
  <c r="K1352" i="6"/>
  <c r="H1352" i="2" l="1"/>
  <c r="K1352" i="2" s="1"/>
  <c r="L1352" i="2" s="1"/>
  <c r="Y1352" i="2" s="1"/>
  <c r="W1352" i="2"/>
  <c r="X1352" i="2" s="1"/>
  <c r="J1352" i="2"/>
  <c r="M1352" i="2" l="1"/>
  <c r="N1352" i="2" s="1"/>
  <c r="O1352" i="2"/>
  <c r="P1352" i="2" l="1"/>
  <c r="I1352" i="2" l="1"/>
  <c r="S1352" i="2" s="1"/>
  <c r="G1353" i="6"/>
  <c r="H1353" i="6" s="1"/>
  <c r="Q1352" i="2"/>
  <c r="Z1352" i="2" s="1"/>
  <c r="R1352" i="2"/>
  <c r="I1353" i="6" l="1"/>
  <c r="J1353" i="6"/>
  <c r="AA1352" i="2"/>
  <c r="T1352" i="2"/>
  <c r="U1352" i="2"/>
  <c r="V1352" i="2" l="1"/>
  <c r="E1353" i="2"/>
  <c r="G1353" i="2" s="1"/>
  <c r="K1353" i="6"/>
  <c r="H1353" i="2" l="1"/>
  <c r="K1353" i="2" s="1"/>
  <c r="L1353" i="2" s="1"/>
  <c r="Y1353" i="2" s="1"/>
  <c r="W1353" i="2"/>
  <c r="X1353" i="2" s="1"/>
  <c r="J1353" i="2"/>
  <c r="M1353" i="2" l="1"/>
  <c r="N1353" i="2" s="1"/>
  <c r="O1353" i="2"/>
  <c r="P1353" i="2" l="1"/>
  <c r="R1353" i="2"/>
  <c r="AA1353" i="2" l="1"/>
  <c r="I1353" i="2"/>
  <c r="S1353" i="2" s="1"/>
  <c r="G1354" i="6"/>
  <c r="H1354" i="6" s="1"/>
  <c r="Q1353" i="2"/>
  <c r="Z1353" i="2" s="1"/>
  <c r="U1353" i="2" l="1"/>
  <c r="T1353" i="2"/>
  <c r="J1354" i="6"/>
  <c r="I1354" i="6"/>
  <c r="E1354" i="2" l="1"/>
  <c r="G1354" i="2" s="1"/>
  <c r="V1353" i="2"/>
  <c r="K1354" i="6"/>
  <c r="H1354" i="2" l="1"/>
  <c r="K1354" i="2" s="1"/>
  <c r="L1354" i="2" s="1"/>
  <c r="Y1354" i="2" s="1"/>
  <c r="W1354" i="2"/>
  <c r="X1354" i="2" s="1"/>
  <c r="J1354" i="2"/>
  <c r="M1354" i="2" l="1"/>
  <c r="N1354" i="2" s="1"/>
  <c r="O1354" i="2" l="1"/>
  <c r="P1354" i="2" l="1"/>
  <c r="R1354" i="2"/>
  <c r="AA1354" i="2" l="1"/>
  <c r="G1355" i="6"/>
  <c r="H1355" i="6" s="1"/>
  <c r="Q1354" i="2"/>
  <c r="Z1354" i="2" s="1"/>
  <c r="I1354" i="2"/>
  <c r="S1354" i="2" s="1"/>
  <c r="T1354" i="2" l="1"/>
  <c r="U1354" i="2"/>
  <c r="I1355" i="6"/>
  <c r="J1355" i="6"/>
  <c r="K1355" i="6" l="1"/>
  <c r="V1354" i="2"/>
  <c r="E1355" i="2"/>
  <c r="G1355" i="2" s="1"/>
  <c r="W1355" i="2" l="1"/>
  <c r="X1355" i="2" s="1"/>
  <c r="H1355" i="2"/>
  <c r="K1355" i="2" s="1"/>
  <c r="L1355" i="2" s="1"/>
  <c r="Y1355" i="2" s="1"/>
  <c r="J1355" i="2"/>
  <c r="M1355" i="2" l="1"/>
  <c r="N1355" i="2" s="1"/>
  <c r="O1355" i="2"/>
  <c r="P1355" i="2" l="1"/>
  <c r="Q1355" i="2" l="1"/>
  <c r="Z1355" i="2" s="1"/>
  <c r="I1355" i="2"/>
  <c r="S1355" i="2" s="1"/>
  <c r="G1356" i="6"/>
  <c r="H1356" i="6" s="1"/>
  <c r="R1355" i="2"/>
  <c r="AA1355" i="2" l="1"/>
  <c r="U1355" i="2"/>
  <c r="T1355" i="2"/>
  <c r="J1356" i="6"/>
  <c r="I1356" i="6"/>
  <c r="K1356" i="6" l="1"/>
  <c r="E1356" i="2"/>
  <c r="G1356" i="2" s="1"/>
  <c r="V1355" i="2"/>
  <c r="W1356" i="2" l="1"/>
  <c r="X1356" i="2" s="1"/>
  <c r="H1356" i="2"/>
  <c r="K1356" i="2" s="1"/>
  <c r="L1356" i="2" s="1"/>
  <c r="Y1356" i="2" s="1"/>
  <c r="J1356" i="2"/>
  <c r="M1356" i="2" l="1"/>
  <c r="N1356" i="2" s="1"/>
  <c r="O1356" i="2" l="1"/>
  <c r="P1356" i="2" l="1"/>
  <c r="G1357" i="6" l="1"/>
  <c r="H1357" i="6" s="1"/>
  <c r="Q1356" i="2"/>
  <c r="Z1356" i="2" s="1"/>
  <c r="I1356" i="2"/>
  <c r="S1356" i="2" s="1"/>
  <c r="R1356" i="2"/>
  <c r="T1356" i="2" l="1"/>
  <c r="U1356" i="2"/>
  <c r="AA1356" i="2"/>
  <c r="J1357" i="6"/>
  <c r="I1357" i="6"/>
  <c r="K1357" i="6" l="1"/>
  <c r="V1356" i="2"/>
  <c r="E1357" i="2"/>
  <c r="G1357" i="2" s="1"/>
  <c r="H1357" i="2" l="1"/>
  <c r="K1357" i="2" s="1"/>
  <c r="L1357" i="2" s="1"/>
  <c r="Y1357" i="2" s="1"/>
  <c r="W1357" i="2"/>
  <c r="X1357" i="2" s="1"/>
  <c r="J1357" i="2"/>
  <c r="M1357" i="2" l="1"/>
  <c r="N1357" i="2" s="1"/>
  <c r="O1357" i="2"/>
  <c r="P1357" i="2" l="1"/>
  <c r="G1358" i="6" l="1"/>
  <c r="H1358" i="6" s="1"/>
  <c r="Q1357" i="2"/>
  <c r="Z1357" i="2" s="1"/>
  <c r="I1357" i="2"/>
  <c r="S1357" i="2" s="1"/>
  <c r="R1357" i="2"/>
  <c r="U1357" i="2" l="1"/>
  <c r="T1357" i="2"/>
  <c r="AA1357" i="2"/>
  <c r="I1358" i="6"/>
  <c r="J1358" i="6"/>
  <c r="K1358" i="6" l="1"/>
  <c r="E1358" i="2"/>
  <c r="G1358" i="2" s="1"/>
  <c r="V1357" i="2"/>
  <c r="H1358" i="2" l="1"/>
  <c r="K1358" i="2" s="1"/>
  <c r="L1358" i="2" s="1"/>
  <c r="Y1358" i="2" s="1"/>
  <c r="W1358" i="2"/>
  <c r="X1358" i="2" s="1"/>
  <c r="J1358" i="2"/>
  <c r="M1358" i="2" l="1"/>
  <c r="N1358" i="2" s="1"/>
  <c r="O1358" i="2"/>
  <c r="P1358" i="2" l="1"/>
  <c r="R1358" i="2"/>
  <c r="AA1358" i="2" l="1"/>
  <c r="G1359" i="6"/>
  <c r="H1359" i="6" s="1"/>
  <c r="Q1358" i="2"/>
  <c r="Z1358" i="2" s="1"/>
  <c r="I1358" i="2"/>
  <c r="S1358" i="2" s="1"/>
  <c r="U1358" i="2" l="1"/>
  <c r="T1358" i="2"/>
  <c r="J1359" i="6"/>
  <c r="I1359" i="6"/>
  <c r="E1359" i="2" l="1"/>
  <c r="G1359" i="2" s="1"/>
  <c r="K1359" i="6"/>
  <c r="V1358" i="2"/>
  <c r="H1359" i="2" l="1"/>
  <c r="K1359" i="2" s="1"/>
  <c r="L1359" i="2" s="1"/>
  <c r="Y1359" i="2" s="1"/>
  <c r="W1359" i="2"/>
  <c r="X1359" i="2" s="1"/>
  <c r="J1359" i="2"/>
  <c r="M1359" i="2" l="1"/>
  <c r="N1359" i="2" s="1"/>
  <c r="O1359" i="2"/>
  <c r="P1359" i="2" l="1"/>
  <c r="R1359" i="2"/>
  <c r="AA1359" i="2" l="1"/>
  <c r="G1360" i="6"/>
  <c r="H1360" i="6" s="1"/>
  <c r="Q1359" i="2"/>
  <c r="Z1359" i="2" s="1"/>
  <c r="I1359" i="2"/>
  <c r="S1359" i="2" s="1"/>
  <c r="T1359" i="2" l="1"/>
  <c r="U1359" i="2"/>
  <c r="I1360" i="6"/>
  <c r="J1360" i="6"/>
  <c r="K1360" i="6" l="1"/>
  <c r="E1360" i="2"/>
  <c r="G1360" i="2" s="1"/>
  <c r="V1359" i="2"/>
  <c r="H1360" i="2" l="1"/>
  <c r="K1360" i="2" s="1"/>
  <c r="L1360" i="2" s="1"/>
  <c r="Y1360" i="2" s="1"/>
  <c r="W1360" i="2"/>
  <c r="X1360" i="2" s="1"/>
  <c r="J1360" i="2"/>
  <c r="M1360" i="2" l="1"/>
  <c r="N1360" i="2" s="1"/>
  <c r="O1360" i="2"/>
  <c r="P1360" i="2" l="1"/>
  <c r="R1360" i="2"/>
  <c r="AA1360" i="2" l="1"/>
  <c r="I1360" i="2"/>
  <c r="S1360" i="2" s="1"/>
  <c r="Q1360" i="2"/>
  <c r="Z1360" i="2" s="1"/>
  <c r="G1361" i="6"/>
  <c r="H1361" i="6" s="1"/>
  <c r="I1361" i="6" l="1"/>
  <c r="J1361" i="6"/>
  <c r="T1360" i="2"/>
  <c r="U1360" i="2"/>
  <c r="E1361" i="2" l="1"/>
  <c r="G1361" i="2" s="1"/>
  <c r="V1360" i="2"/>
  <c r="K1361" i="6"/>
  <c r="H1361" i="2" l="1"/>
  <c r="K1361" i="2" s="1"/>
  <c r="L1361" i="2" s="1"/>
  <c r="Y1361" i="2" s="1"/>
  <c r="W1361" i="2"/>
  <c r="X1361" i="2" s="1"/>
  <c r="J1361" i="2"/>
  <c r="M1361" i="2" l="1"/>
  <c r="N1361" i="2" s="1"/>
  <c r="O1361" i="2"/>
  <c r="P1361" i="2" l="1"/>
  <c r="R1361" i="2" s="1"/>
  <c r="AA1361" i="2" l="1"/>
  <c r="G1362" i="6"/>
  <c r="H1362" i="6" s="1"/>
  <c r="Q1361" i="2"/>
  <c r="Z1361" i="2" s="1"/>
  <c r="I1361" i="2"/>
  <c r="S1361" i="2" s="1"/>
  <c r="T1361" i="2" l="1"/>
  <c r="U1361" i="2"/>
  <c r="I1362" i="6"/>
  <c r="J1362" i="6"/>
  <c r="K1362" i="6" l="1"/>
  <c r="E1362" i="2"/>
  <c r="G1362" i="2" s="1"/>
  <c r="V1361" i="2"/>
  <c r="W1362" i="2" l="1"/>
  <c r="X1362" i="2" s="1"/>
  <c r="H1362" i="2"/>
  <c r="K1362" i="2" s="1"/>
  <c r="L1362" i="2" s="1"/>
  <c r="Y1362" i="2" s="1"/>
  <c r="J1362" i="2"/>
  <c r="M1362" i="2" l="1"/>
  <c r="N1362" i="2" s="1"/>
  <c r="O1362" i="2" l="1"/>
  <c r="P1362" i="2" l="1"/>
  <c r="R1362" i="2" s="1"/>
  <c r="AA1362" i="2" l="1"/>
  <c r="I1362" i="2"/>
  <c r="S1362" i="2" s="1"/>
  <c r="Q1362" i="2"/>
  <c r="Z1362" i="2" s="1"/>
  <c r="G1363" i="6"/>
  <c r="H1363" i="6" s="1"/>
  <c r="J1363" i="6" l="1"/>
  <c r="I1363" i="6"/>
  <c r="T1362" i="2"/>
  <c r="U1362" i="2"/>
  <c r="E1363" i="2" l="1"/>
  <c r="G1363" i="2" s="1"/>
  <c r="V1362" i="2"/>
  <c r="K1363" i="6"/>
  <c r="H1363" i="2" l="1"/>
  <c r="K1363" i="2" s="1"/>
  <c r="L1363" i="2" s="1"/>
  <c r="Y1363" i="2" s="1"/>
  <c r="W1363" i="2"/>
  <c r="X1363" i="2" s="1"/>
  <c r="J1363" i="2"/>
  <c r="M1363" i="2" l="1"/>
  <c r="N1363" i="2" s="1"/>
  <c r="O1363" i="2" l="1"/>
  <c r="P1363" i="2" l="1"/>
  <c r="R1363" i="2" s="1"/>
  <c r="AA1363" i="2" l="1"/>
  <c r="Q1363" i="2"/>
  <c r="Z1363" i="2" s="1"/>
  <c r="I1363" i="2"/>
  <c r="S1363" i="2" s="1"/>
  <c r="G1364" i="6"/>
  <c r="H1364" i="6" s="1"/>
  <c r="J1364" i="6" l="1"/>
  <c r="I1364" i="6"/>
  <c r="U1363" i="2"/>
  <c r="T1363" i="2"/>
  <c r="V1363" i="2" l="1"/>
  <c r="E1364" i="2"/>
  <c r="G1364" i="2" s="1"/>
  <c r="K1364" i="6"/>
  <c r="H1364" i="2" l="1"/>
  <c r="K1364" i="2" s="1"/>
  <c r="L1364" i="2" s="1"/>
  <c r="Y1364" i="2" s="1"/>
  <c r="W1364" i="2"/>
  <c r="X1364" i="2" s="1"/>
  <c r="J1364" i="2"/>
  <c r="M1364" i="2" l="1"/>
  <c r="N1364" i="2" s="1"/>
  <c r="O1364" i="2" l="1"/>
  <c r="P1364" i="2" l="1"/>
  <c r="R1364" i="2"/>
  <c r="AA1364" i="2" l="1"/>
  <c r="Q1364" i="2"/>
  <c r="Z1364" i="2" s="1"/>
  <c r="I1364" i="2"/>
  <c r="S1364" i="2" s="1"/>
  <c r="G1365" i="6"/>
  <c r="H1365" i="6" s="1"/>
  <c r="I1365" i="6" l="1"/>
  <c r="J1365" i="6"/>
  <c r="U1364" i="2"/>
  <c r="T1364" i="2"/>
  <c r="K1365" i="6" l="1"/>
  <c r="E1365" i="2"/>
  <c r="G1365" i="2" s="1"/>
  <c r="V1364" i="2"/>
  <c r="H1365" i="2" l="1"/>
  <c r="K1365" i="2" s="1"/>
  <c r="L1365" i="2" s="1"/>
  <c r="Y1365" i="2" s="1"/>
  <c r="W1365" i="2"/>
  <c r="X1365" i="2" s="1"/>
  <c r="J1365" i="2"/>
  <c r="M1365" i="2" l="1"/>
  <c r="N1365" i="2" s="1"/>
  <c r="O1365" i="2"/>
  <c r="P1365" i="2" l="1"/>
  <c r="I1365" i="2" l="1"/>
  <c r="S1365" i="2" s="1"/>
  <c r="G1366" i="6"/>
  <c r="H1366" i="6" s="1"/>
  <c r="Q1365" i="2"/>
  <c r="Z1365" i="2" s="1"/>
  <c r="R1365" i="2"/>
  <c r="J1366" i="6" l="1"/>
  <c r="I1366" i="6"/>
  <c r="AA1365" i="2"/>
  <c r="T1365" i="2"/>
  <c r="U1365" i="2"/>
  <c r="E1366" i="2" l="1"/>
  <c r="G1366" i="2" s="1"/>
  <c r="V1365" i="2"/>
  <c r="K1366" i="6"/>
  <c r="H1366" i="2" l="1"/>
  <c r="K1366" i="2" s="1"/>
  <c r="L1366" i="2" s="1"/>
  <c r="Y1366" i="2" s="1"/>
  <c r="W1366" i="2"/>
  <c r="X1366" i="2" s="1"/>
  <c r="J1366" i="2"/>
  <c r="M1366" i="2" l="1"/>
  <c r="N1366" i="2" s="1"/>
  <c r="O1366" i="2" l="1"/>
  <c r="P1366" i="2" l="1"/>
  <c r="R1366" i="2"/>
  <c r="AA1366" i="2" l="1"/>
  <c r="I1366" i="2"/>
  <c r="S1366" i="2" s="1"/>
  <c r="Q1366" i="2"/>
  <c r="Z1366" i="2" s="1"/>
  <c r="G1367" i="6"/>
  <c r="H1367" i="6" s="1"/>
  <c r="I1367" i="6" l="1"/>
  <c r="J1367" i="6"/>
  <c r="T1366" i="2"/>
  <c r="U1366" i="2"/>
  <c r="V1366" i="2" l="1"/>
  <c r="K1367" i="6"/>
  <c r="E1367" i="2"/>
  <c r="G1367" i="2" s="1"/>
  <c r="H1367" i="2" l="1"/>
  <c r="K1367" i="2" s="1"/>
  <c r="L1367" i="2" s="1"/>
  <c r="Y1367" i="2" s="1"/>
  <c r="W1367" i="2"/>
  <c r="X1367" i="2" s="1"/>
  <c r="J1367" i="2"/>
  <c r="M1367" i="2" l="1"/>
  <c r="N1367" i="2" s="1"/>
  <c r="O1367" i="2" l="1"/>
  <c r="P1367" i="2" l="1"/>
  <c r="R1367" i="2"/>
  <c r="AA1367" i="2" l="1"/>
  <c r="I1367" i="2"/>
  <c r="S1367" i="2" s="1"/>
  <c r="Q1367" i="2"/>
  <c r="Z1367" i="2" s="1"/>
  <c r="G1368" i="6"/>
  <c r="H1368" i="6" s="1"/>
  <c r="I1368" i="6" l="1"/>
  <c r="J1368" i="6"/>
  <c r="U1367" i="2"/>
  <c r="T1367" i="2"/>
  <c r="V1367" i="2" l="1"/>
  <c r="E1368" i="2"/>
  <c r="G1368" i="2" s="1"/>
  <c r="K1368" i="6"/>
  <c r="H1368" i="2" l="1"/>
  <c r="K1368" i="2" s="1"/>
  <c r="L1368" i="2" s="1"/>
  <c r="Y1368" i="2" s="1"/>
  <c r="W1368" i="2"/>
  <c r="X1368" i="2" s="1"/>
  <c r="J1368" i="2"/>
  <c r="M1368" i="2" l="1"/>
  <c r="N1368" i="2" s="1"/>
  <c r="O1368" i="2"/>
  <c r="P1368" i="2" l="1"/>
  <c r="I1368" i="2" l="1"/>
  <c r="S1368" i="2" s="1"/>
  <c r="G1369" i="6"/>
  <c r="H1369" i="6" s="1"/>
  <c r="Q1368" i="2"/>
  <c r="Z1368" i="2" s="1"/>
  <c r="R1368" i="2"/>
  <c r="AA1368" i="2" l="1"/>
  <c r="J1369" i="6"/>
  <c r="I1369" i="6"/>
  <c r="U1368" i="2"/>
  <c r="T1368" i="2"/>
  <c r="V1368" i="2" l="1"/>
  <c r="E1369" i="2"/>
  <c r="G1369" i="2" s="1"/>
  <c r="K1369" i="6"/>
  <c r="H1369" i="2" l="1"/>
  <c r="K1369" i="2" s="1"/>
  <c r="L1369" i="2" s="1"/>
  <c r="Y1369" i="2" s="1"/>
  <c r="W1369" i="2"/>
  <c r="X1369" i="2" s="1"/>
  <c r="J1369" i="2"/>
  <c r="M1369" i="2" l="1"/>
  <c r="N1369" i="2" s="1"/>
  <c r="O1369" i="2"/>
  <c r="P1369" i="2" l="1"/>
  <c r="R1369" i="2"/>
  <c r="AA1369" i="2" l="1"/>
  <c r="G1370" i="6"/>
  <c r="H1370" i="6" s="1"/>
  <c r="I1369" i="2"/>
  <c r="S1369" i="2" s="1"/>
  <c r="Q1369" i="2"/>
  <c r="Z1369" i="2" s="1"/>
  <c r="J1370" i="6" l="1"/>
  <c r="I1370" i="6"/>
  <c r="U1369" i="2"/>
  <c r="T1369" i="2"/>
  <c r="E1370" i="2" l="1"/>
  <c r="G1370" i="2" s="1"/>
  <c r="V1369" i="2"/>
  <c r="K1370" i="6"/>
  <c r="W1370" i="2" l="1"/>
  <c r="X1370" i="2" s="1"/>
  <c r="H1370" i="2"/>
  <c r="K1370" i="2" s="1"/>
  <c r="L1370" i="2" s="1"/>
  <c r="Y1370" i="2" s="1"/>
  <c r="J1370" i="2"/>
  <c r="M1370" i="2" l="1"/>
  <c r="N1370" i="2" s="1"/>
  <c r="O1370" i="2"/>
  <c r="P1370" i="2" l="1"/>
  <c r="R1370" i="2"/>
  <c r="AA1370" i="2" l="1"/>
  <c r="G1371" i="6"/>
  <c r="H1371" i="6" s="1"/>
  <c r="Q1370" i="2"/>
  <c r="Z1370" i="2" s="1"/>
  <c r="I1370" i="2"/>
  <c r="S1370" i="2" s="1"/>
  <c r="T1370" i="2" l="1"/>
  <c r="U1370" i="2"/>
  <c r="I1371" i="6"/>
  <c r="J1371" i="6"/>
  <c r="K1371" i="6" l="1"/>
  <c r="V1370" i="2"/>
  <c r="E1371" i="2"/>
  <c r="G1371" i="2" s="1"/>
  <c r="H1371" i="2" l="1"/>
  <c r="K1371" i="2" s="1"/>
  <c r="L1371" i="2" s="1"/>
  <c r="Y1371" i="2" s="1"/>
  <c r="W1371" i="2"/>
  <c r="X1371" i="2" s="1"/>
  <c r="J1371" i="2"/>
  <c r="M1371" i="2" l="1"/>
  <c r="N1371" i="2" s="1"/>
  <c r="O1371" i="2"/>
  <c r="P1371" i="2" l="1"/>
  <c r="I1371" i="2" l="1"/>
  <c r="S1371" i="2" s="1"/>
  <c r="G1372" i="6"/>
  <c r="H1372" i="6" s="1"/>
  <c r="Q1371" i="2"/>
  <c r="Z1371" i="2" s="1"/>
  <c r="R1371" i="2"/>
  <c r="I1372" i="6" l="1"/>
  <c r="J1372" i="6"/>
  <c r="AA1371" i="2"/>
  <c r="U1371" i="2"/>
  <c r="T1371" i="2"/>
  <c r="E1372" i="2" l="1"/>
  <c r="G1372" i="2" s="1"/>
  <c r="V1371" i="2"/>
  <c r="K1372" i="6"/>
  <c r="H1372" i="2" l="1"/>
  <c r="K1372" i="2" s="1"/>
  <c r="L1372" i="2" s="1"/>
  <c r="Y1372" i="2" s="1"/>
  <c r="W1372" i="2"/>
  <c r="X1372" i="2" s="1"/>
  <c r="J1372" i="2"/>
  <c r="M1372" i="2" l="1"/>
  <c r="N1372" i="2" s="1"/>
  <c r="O1372" i="2"/>
  <c r="P1372" i="2" l="1"/>
  <c r="R1372" i="2" s="1"/>
  <c r="AA1372" i="2" l="1"/>
  <c r="I1372" i="2"/>
  <c r="S1372" i="2" s="1"/>
  <c r="G1373" i="6"/>
  <c r="H1373" i="6" s="1"/>
  <c r="Q1372" i="2"/>
  <c r="Z1372" i="2" s="1"/>
  <c r="J1373" i="6" l="1"/>
  <c r="I1373" i="6"/>
  <c r="T1372" i="2"/>
  <c r="U1372" i="2"/>
  <c r="V1372" i="2" l="1"/>
  <c r="E1373" i="2"/>
  <c r="G1373" i="2" s="1"/>
  <c r="K1373" i="6"/>
  <c r="H1373" i="2" l="1"/>
  <c r="K1373" i="2" s="1"/>
  <c r="L1373" i="2" s="1"/>
  <c r="Y1373" i="2" s="1"/>
  <c r="W1373" i="2"/>
  <c r="X1373" i="2" s="1"/>
  <c r="J1373" i="2"/>
  <c r="M1373" i="2" l="1"/>
  <c r="N1373" i="2" s="1"/>
  <c r="O1373" i="2" l="1"/>
  <c r="P1373" i="2" l="1"/>
  <c r="I1373" i="2" l="1"/>
  <c r="S1373" i="2" s="1"/>
  <c r="G1374" i="6"/>
  <c r="H1374" i="6" s="1"/>
  <c r="Q1373" i="2"/>
  <c r="Z1373" i="2" s="1"/>
  <c r="R1373" i="2"/>
  <c r="I1374" i="6" l="1"/>
  <c r="J1374" i="6"/>
  <c r="AA1373" i="2"/>
  <c r="U1373" i="2"/>
  <c r="T1373" i="2"/>
  <c r="E1374" i="2" l="1"/>
  <c r="G1374" i="2" s="1"/>
  <c r="V1373" i="2"/>
  <c r="K1374" i="6"/>
  <c r="H1374" i="2" l="1"/>
  <c r="K1374" i="2" s="1"/>
  <c r="L1374" i="2" s="1"/>
  <c r="Y1374" i="2" s="1"/>
  <c r="W1374" i="2"/>
  <c r="X1374" i="2" s="1"/>
  <c r="J1374" i="2"/>
  <c r="M1374" i="2" l="1"/>
  <c r="N1374" i="2" s="1"/>
  <c r="O1374" i="2"/>
  <c r="P1374" i="2" l="1"/>
  <c r="R1374" i="2"/>
  <c r="AA1374" i="2" l="1"/>
  <c r="G1375" i="6"/>
  <c r="H1375" i="6" s="1"/>
  <c r="Q1374" i="2"/>
  <c r="Z1374" i="2" s="1"/>
  <c r="I1374" i="2"/>
  <c r="S1374" i="2" s="1"/>
  <c r="T1374" i="2" l="1"/>
  <c r="U1374" i="2"/>
  <c r="J1375" i="6"/>
  <c r="I1375" i="6"/>
  <c r="V1374" i="2" l="1"/>
  <c r="K1375" i="6"/>
  <c r="E1375" i="2"/>
  <c r="G1375" i="2" s="1"/>
  <c r="H1375" i="2" l="1"/>
  <c r="K1375" i="2" s="1"/>
  <c r="L1375" i="2" s="1"/>
  <c r="Y1375" i="2" s="1"/>
  <c r="W1375" i="2"/>
  <c r="X1375" i="2" s="1"/>
  <c r="J1375" i="2"/>
  <c r="M1375" i="2" l="1"/>
  <c r="N1375" i="2" s="1"/>
  <c r="O1375" i="2"/>
  <c r="P1375" i="2" l="1"/>
  <c r="R1375" i="2"/>
  <c r="AA1375" i="2" l="1"/>
  <c r="G1376" i="6"/>
  <c r="H1376" i="6" s="1"/>
  <c r="Q1375" i="2"/>
  <c r="Z1375" i="2" s="1"/>
  <c r="I1375" i="2"/>
  <c r="S1375" i="2" s="1"/>
  <c r="U1375" i="2" l="1"/>
  <c r="T1375" i="2"/>
  <c r="I1376" i="6"/>
  <c r="J1376" i="6"/>
  <c r="K1376" i="6" l="1"/>
  <c r="E1376" i="2"/>
  <c r="G1376" i="2" s="1"/>
  <c r="V1375" i="2"/>
  <c r="H1376" i="2" l="1"/>
  <c r="K1376" i="2" s="1"/>
  <c r="L1376" i="2" s="1"/>
  <c r="Y1376" i="2" s="1"/>
  <c r="W1376" i="2"/>
  <c r="X1376" i="2" s="1"/>
  <c r="J1376" i="2"/>
  <c r="M1376" i="2" l="1"/>
  <c r="N1376" i="2" s="1"/>
  <c r="O1376" i="2"/>
  <c r="P1376" i="2" l="1"/>
  <c r="R1376" i="2"/>
  <c r="AA1376" i="2" l="1"/>
  <c r="I1376" i="2"/>
  <c r="S1376" i="2" s="1"/>
  <c r="G1377" i="6"/>
  <c r="H1377" i="6" s="1"/>
  <c r="Q1376" i="2"/>
  <c r="Z1376" i="2" s="1"/>
  <c r="J1377" i="6" l="1"/>
  <c r="I1377" i="6"/>
  <c r="T1376" i="2"/>
  <c r="U1376" i="2"/>
  <c r="V1376" i="2" l="1"/>
  <c r="E1377" i="2"/>
  <c r="G1377" i="2" s="1"/>
  <c r="K1377" i="6"/>
  <c r="W1377" i="2" l="1"/>
  <c r="X1377" i="2" s="1"/>
  <c r="H1377" i="2"/>
  <c r="K1377" i="2" s="1"/>
  <c r="L1377" i="2" s="1"/>
  <c r="Y1377" i="2" s="1"/>
  <c r="J1377" i="2"/>
  <c r="M1377" i="2" l="1"/>
  <c r="N1377" i="2" s="1"/>
  <c r="O1377" i="2"/>
  <c r="P1377" i="2" l="1"/>
  <c r="G1378" i="6" l="1"/>
  <c r="H1378" i="6" s="1"/>
  <c r="I1377" i="2"/>
  <c r="S1377" i="2" s="1"/>
  <c r="Q1377" i="2"/>
  <c r="Z1377" i="2" s="1"/>
  <c r="R1377" i="2"/>
  <c r="AA1377" i="2" l="1"/>
  <c r="U1377" i="2"/>
  <c r="T1377" i="2"/>
  <c r="I1378" i="6"/>
  <c r="J1378" i="6"/>
  <c r="K1378" i="6" l="1"/>
  <c r="E1378" i="2"/>
  <c r="G1378" i="2" s="1"/>
  <c r="V1377" i="2"/>
  <c r="W1378" i="2" l="1"/>
  <c r="X1378" i="2" s="1"/>
  <c r="H1378" i="2"/>
  <c r="K1378" i="2" s="1"/>
  <c r="L1378" i="2" s="1"/>
  <c r="Y1378" i="2" s="1"/>
  <c r="J1378" i="2"/>
  <c r="M1378" i="2" l="1"/>
  <c r="N1378" i="2" s="1"/>
  <c r="O1378" i="2"/>
  <c r="P1378" i="2" l="1"/>
  <c r="R1378" i="2"/>
  <c r="AA1378" i="2" l="1"/>
  <c r="I1378" i="2"/>
  <c r="S1378" i="2" s="1"/>
  <c r="G1379" i="6"/>
  <c r="H1379" i="6" s="1"/>
  <c r="Q1378" i="2"/>
  <c r="Z1378" i="2" s="1"/>
  <c r="I1379" i="6" l="1"/>
  <c r="J1379" i="6"/>
  <c r="T1378" i="2"/>
  <c r="U1378" i="2"/>
  <c r="V1378" i="2" l="1"/>
  <c r="K1379" i="6"/>
  <c r="E1379" i="2"/>
  <c r="G1379" i="2" s="1"/>
  <c r="H1379" i="2" l="1"/>
  <c r="K1379" i="2" s="1"/>
  <c r="L1379" i="2" s="1"/>
  <c r="Y1379" i="2" s="1"/>
  <c r="W1379" i="2"/>
  <c r="X1379" i="2" s="1"/>
  <c r="J1379" i="2"/>
  <c r="M1379" i="2" l="1"/>
  <c r="N1379" i="2" s="1"/>
  <c r="O1379" i="2" l="1"/>
  <c r="P1379" i="2" l="1"/>
  <c r="R1379" i="2" s="1"/>
  <c r="AA1379" i="2" l="1"/>
  <c r="Q1379" i="2"/>
  <c r="Z1379" i="2" s="1"/>
  <c r="I1379" i="2"/>
  <c r="S1379" i="2" s="1"/>
  <c r="G1380" i="6"/>
  <c r="H1380" i="6" s="1"/>
  <c r="J1380" i="6" l="1"/>
  <c r="I1380" i="6"/>
  <c r="T1379" i="2"/>
  <c r="U1379" i="2"/>
  <c r="E1380" i="2" l="1"/>
  <c r="G1380" i="2" s="1"/>
  <c r="V1379" i="2"/>
  <c r="K1380" i="6"/>
  <c r="H1380" i="2" l="1"/>
  <c r="K1380" i="2" s="1"/>
  <c r="L1380" i="2" s="1"/>
  <c r="Y1380" i="2" s="1"/>
  <c r="W1380" i="2"/>
  <c r="X1380" i="2" s="1"/>
  <c r="J1380" i="2"/>
  <c r="M1380" i="2" l="1"/>
  <c r="N1380" i="2" s="1"/>
  <c r="O1380" i="2"/>
  <c r="P1380" i="2" l="1"/>
  <c r="I1380" i="2" l="1"/>
  <c r="S1380" i="2" s="1"/>
  <c r="Q1380" i="2"/>
  <c r="Z1380" i="2" s="1"/>
  <c r="G1381" i="6"/>
  <c r="H1381" i="6" s="1"/>
  <c r="R1380" i="2"/>
  <c r="AA1380" i="2" l="1"/>
  <c r="I1381" i="6"/>
  <c r="J1381" i="6"/>
  <c r="T1380" i="2"/>
  <c r="U1380" i="2"/>
  <c r="V1380" i="2" l="1"/>
  <c r="E1381" i="2"/>
  <c r="G1381" i="2" s="1"/>
  <c r="K1381" i="6"/>
  <c r="W1381" i="2" l="1"/>
  <c r="X1381" i="2" s="1"/>
  <c r="H1381" i="2"/>
  <c r="K1381" i="2" s="1"/>
  <c r="L1381" i="2" s="1"/>
  <c r="Y1381" i="2" s="1"/>
  <c r="J1381" i="2"/>
  <c r="M1381" i="2" l="1"/>
  <c r="N1381" i="2" s="1"/>
  <c r="O1381" i="2" l="1"/>
  <c r="P1381" i="2" l="1"/>
  <c r="R1381" i="2"/>
  <c r="AA1381" i="2" l="1"/>
  <c r="G1382" i="6"/>
  <c r="H1382" i="6" s="1"/>
  <c r="I1381" i="2"/>
  <c r="S1381" i="2" s="1"/>
  <c r="Q1381" i="2"/>
  <c r="Z1381" i="2" s="1"/>
  <c r="U1381" i="2" l="1"/>
  <c r="T1381" i="2"/>
  <c r="I1382" i="6"/>
  <c r="J1382" i="6"/>
  <c r="E1382" i="2" l="1"/>
  <c r="G1382" i="2" s="1"/>
  <c r="V1381" i="2"/>
  <c r="K1382" i="6"/>
  <c r="W1382" i="2" l="1"/>
  <c r="X1382" i="2" s="1"/>
  <c r="H1382" i="2"/>
  <c r="K1382" i="2" s="1"/>
  <c r="L1382" i="2" s="1"/>
  <c r="Y1382" i="2" s="1"/>
  <c r="J1382" i="2"/>
  <c r="M1382" i="2" l="1"/>
  <c r="N1382" i="2" s="1"/>
  <c r="O1382" i="2" l="1"/>
  <c r="P1382" i="2" l="1"/>
  <c r="I1382" i="2" l="1"/>
  <c r="S1382" i="2" s="1"/>
  <c r="G1383" i="6"/>
  <c r="H1383" i="6" s="1"/>
  <c r="Q1382" i="2"/>
  <c r="Z1382" i="2" s="1"/>
  <c r="R1382" i="2"/>
  <c r="I1383" i="6" l="1"/>
  <c r="J1383" i="6"/>
  <c r="AA1382" i="2"/>
  <c r="T1382" i="2"/>
  <c r="U1382" i="2"/>
  <c r="V1382" i="2" l="1"/>
  <c r="E1383" i="2"/>
  <c r="G1383" i="2" s="1"/>
  <c r="K1383" i="6"/>
  <c r="W1383" i="2" l="1"/>
  <c r="X1383" i="2" s="1"/>
  <c r="H1383" i="2"/>
  <c r="K1383" i="2" s="1"/>
  <c r="L1383" i="2" s="1"/>
  <c r="Y1383" i="2" s="1"/>
  <c r="J1383" i="2"/>
  <c r="M1383" i="2" l="1"/>
  <c r="N1383" i="2" s="1"/>
  <c r="O1383" i="2" l="1"/>
  <c r="P1383" i="2" l="1"/>
  <c r="R1383" i="2"/>
  <c r="AA1383" i="2" l="1"/>
  <c r="G1384" i="6"/>
  <c r="H1384" i="6" s="1"/>
  <c r="I1383" i="2"/>
  <c r="S1383" i="2" s="1"/>
  <c r="Q1383" i="2"/>
  <c r="Z1383" i="2" s="1"/>
  <c r="U1383" i="2" l="1"/>
  <c r="T1383" i="2"/>
  <c r="J1384" i="6"/>
  <c r="I1384" i="6"/>
  <c r="E1384" i="2" l="1"/>
  <c r="G1384" i="2" s="1"/>
  <c r="V1383" i="2"/>
  <c r="K1384" i="6"/>
  <c r="W1384" i="2" l="1"/>
  <c r="X1384" i="2" s="1"/>
  <c r="H1384" i="2"/>
  <c r="K1384" i="2" s="1"/>
  <c r="L1384" i="2" s="1"/>
  <c r="Y1384" i="2" s="1"/>
  <c r="J1384" i="2"/>
  <c r="M1384" i="2" l="1"/>
  <c r="N1384" i="2" s="1"/>
  <c r="O1384" i="2" l="1"/>
  <c r="P1384" i="2" l="1"/>
  <c r="R1384" i="2"/>
  <c r="AA1384" i="2" l="1"/>
  <c r="I1384" i="2"/>
  <c r="S1384" i="2" s="1"/>
  <c r="G1385" i="6"/>
  <c r="H1385" i="6" s="1"/>
  <c r="Q1384" i="2"/>
  <c r="Z1384" i="2" s="1"/>
  <c r="T1384" i="2" l="1"/>
  <c r="U1384" i="2"/>
  <c r="I1385" i="6"/>
  <c r="J1385" i="6"/>
  <c r="K1385" i="6" l="1"/>
  <c r="E1385" i="2"/>
  <c r="G1385" i="2" s="1"/>
  <c r="V1384" i="2"/>
  <c r="H1385" i="2" l="1"/>
  <c r="K1385" i="2" s="1"/>
  <c r="L1385" i="2" s="1"/>
  <c r="Y1385" i="2" s="1"/>
  <c r="W1385" i="2"/>
  <c r="X1385" i="2" s="1"/>
  <c r="J1385" i="2"/>
  <c r="M1385" i="2" l="1"/>
  <c r="N1385" i="2" s="1"/>
  <c r="O1385" i="2"/>
  <c r="P1385" i="2" l="1"/>
  <c r="R1385" i="2" s="1"/>
  <c r="AA1385" i="2" l="1"/>
  <c r="I1385" i="2"/>
  <c r="S1385" i="2" s="1"/>
  <c r="G1386" i="6"/>
  <c r="H1386" i="6" s="1"/>
  <c r="Q1385" i="2"/>
  <c r="Z1385" i="2" s="1"/>
  <c r="J1386" i="6" l="1"/>
  <c r="I1386" i="6"/>
  <c r="U1385" i="2"/>
  <c r="T1385" i="2"/>
  <c r="V1385" i="2" l="1"/>
  <c r="K1386" i="6"/>
  <c r="E1386" i="2"/>
  <c r="G1386" i="2" s="1"/>
  <c r="H1386" i="2" l="1"/>
  <c r="K1386" i="2" s="1"/>
  <c r="L1386" i="2" s="1"/>
  <c r="Y1386" i="2" s="1"/>
  <c r="W1386" i="2"/>
  <c r="X1386" i="2" s="1"/>
  <c r="J1386" i="2"/>
  <c r="M1386" i="2" l="1"/>
  <c r="N1386" i="2" s="1"/>
  <c r="O1386" i="2"/>
  <c r="P1386" i="2" l="1"/>
  <c r="R1386" i="2"/>
  <c r="AA1386" i="2" l="1"/>
  <c r="Q1386" i="2"/>
  <c r="Z1386" i="2" s="1"/>
  <c r="I1386" i="2"/>
  <c r="S1386" i="2" s="1"/>
  <c r="G1387" i="6"/>
  <c r="H1387" i="6" s="1"/>
  <c r="J1387" i="6" l="1"/>
  <c r="I1387" i="6"/>
  <c r="U1386" i="2"/>
  <c r="T1386" i="2"/>
  <c r="E1387" i="2" l="1"/>
  <c r="G1387" i="2" s="1"/>
  <c r="V1386" i="2"/>
  <c r="K1387" i="6"/>
  <c r="H1387" i="2" l="1"/>
  <c r="K1387" i="2" s="1"/>
  <c r="L1387" i="2" s="1"/>
  <c r="Y1387" i="2" s="1"/>
  <c r="W1387" i="2"/>
  <c r="X1387" i="2" s="1"/>
  <c r="J1387" i="2"/>
  <c r="M1387" i="2" l="1"/>
  <c r="N1387" i="2" s="1"/>
  <c r="O1387" i="2"/>
  <c r="P1387" i="2" l="1"/>
  <c r="R1387" i="2"/>
  <c r="AA1387" i="2" l="1"/>
  <c r="Q1387" i="2"/>
  <c r="Z1387" i="2" s="1"/>
  <c r="G1388" i="6"/>
  <c r="H1388" i="6" s="1"/>
  <c r="I1387" i="2"/>
  <c r="S1387" i="2" s="1"/>
  <c r="T1387" i="2" l="1"/>
  <c r="U1387" i="2"/>
  <c r="I1388" i="6"/>
  <c r="J1388" i="6"/>
  <c r="V1387" i="2" l="1"/>
  <c r="K1388" i="6"/>
  <c r="E1388" i="2"/>
  <c r="G1388" i="2" s="1"/>
  <c r="H1388" i="2" l="1"/>
  <c r="K1388" i="2" s="1"/>
  <c r="L1388" i="2" s="1"/>
  <c r="Y1388" i="2" s="1"/>
  <c r="W1388" i="2"/>
  <c r="X1388" i="2" s="1"/>
  <c r="J1388" i="2"/>
  <c r="M1388" i="2" l="1"/>
  <c r="N1388" i="2" s="1"/>
  <c r="O1388" i="2"/>
  <c r="P1388" i="2" l="1"/>
  <c r="I1388" i="2" l="1"/>
  <c r="S1388" i="2" s="1"/>
  <c r="G1389" i="6"/>
  <c r="H1389" i="6" s="1"/>
  <c r="Q1388" i="2"/>
  <c r="Z1388" i="2" s="1"/>
  <c r="R1388" i="2"/>
  <c r="I1389" i="6" l="1"/>
  <c r="J1389" i="6"/>
  <c r="AA1388" i="2"/>
  <c r="U1388" i="2"/>
  <c r="T1388" i="2"/>
  <c r="E1389" i="2" l="1"/>
  <c r="G1389" i="2" s="1"/>
  <c r="V1388" i="2"/>
  <c r="K1389" i="6"/>
  <c r="W1389" i="2" l="1"/>
  <c r="X1389" i="2" s="1"/>
  <c r="H1389" i="2"/>
  <c r="K1389" i="2" s="1"/>
  <c r="L1389" i="2" s="1"/>
  <c r="Y1389" i="2" s="1"/>
  <c r="J1389" i="2"/>
  <c r="M1389" i="2" l="1"/>
  <c r="N1389" i="2" s="1"/>
  <c r="O1389" i="2" l="1"/>
  <c r="P1389" i="2" l="1"/>
  <c r="R1389" i="2"/>
  <c r="AA1389" i="2" l="1"/>
  <c r="I1389" i="2"/>
  <c r="S1389" i="2" s="1"/>
  <c r="G1390" i="6"/>
  <c r="H1390" i="6" s="1"/>
  <c r="Q1389" i="2"/>
  <c r="Z1389" i="2" s="1"/>
  <c r="J1390" i="6" l="1"/>
  <c r="I1390" i="6"/>
  <c r="T1389" i="2"/>
  <c r="U1389" i="2"/>
  <c r="V1389" i="2" l="1"/>
  <c r="E1390" i="2"/>
  <c r="G1390" i="2" s="1"/>
  <c r="K1390" i="6"/>
  <c r="H1390" i="2" l="1"/>
  <c r="K1390" i="2" s="1"/>
  <c r="L1390" i="2" s="1"/>
  <c r="Y1390" i="2" s="1"/>
  <c r="W1390" i="2"/>
  <c r="X1390" i="2" s="1"/>
  <c r="J1390" i="2"/>
  <c r="M1390" i="2" l="1"/>
  <c r="N1390" i="2" s="1"/>
  <c r="O1390" i="2"/>
  <c r="P1390" i="2" l="1"/>
  <c r="R1390" i="2"/>
  <c r="AA1390" i="2" l="1"/>
  <c r="I1390" i="2"/>
  <c r="S1390" i="2" s="1"/>
  <c r="G1391" i="6"/>
  <c r="H1391" i="6" s="1"/>
  <c r="Q1390" i="2"/>
  <c r="Z1390" i="2" s="1"/>
  <c r="I1391" i="6" l="1"/>
  <c r="J1391" i="6"/>
  <c r="U1390" i="2"/>
  <c r="T1390" i="2"/>
  <c r="E1391" i="2" l="1"/>
  <c r="G1391" i="2" s="1"/>
  <c r="K1391" i="6"/>
  <c r="V1390" i="2"/>
  <c r="W1391" i="2" l="1"/>
  <c r="X1391" i="2" s="1"/>
  <c r="H1391" i="2"/>
  <c r="K1391" i="2" s="1"/>
  <c r="L1391" i="2" s="1"/>
  <c r="Y1391" i="2" s="1"/>
  <c r="J1391" i="2"/>
  <c r="M1391" i="2" l="1"/>
  <c r="N1391" i="2" s="1"/>
  <c r="O1391" i="2" l="1"/>
  <c r="P1391" i="2" l="1"/>
  <c r="R1391" i="2"/>
  <c r="AA1391" i="2" l="1"/>
  <c r="G1392" i="6"/>
  <c r="H1392" i="6" s="1"/>
  <c r="Q1391" i="2"/>
  <c r="Z1391" i="2" s="1"/>
  <c r="I1391" i="2"/>
  <c r="S1391" i="2" s="1"/>
  <c r="T1391" i="2" l="1"/>
  <c r="U1391" i="2"/>
  <c r="J1392" i="6"/>
  <c r="I1392" i="6"/>
  <c r="V1391" i="2" l="1"/>
  <c r="K1392" i="6"/>
  <c r="E1392" i="2"/>
  <c r="G1392" i="2" s="1"/>
  <c r="H1392" i="2" l="1"/>
  <c r="K1392" i="2" s="1"/>
  <c r="L1392" i="2" s="1"/>
  <c r="Y1392" i="2" s="1"/>
  <c r="W1392" i="2"/>
  <c r="X1392" i="2" s="1"/>
  <c r="J1392" i="2"/>
  <c r="M1392" i="2" l="1"/>
  <c r="N1392" i="2" s="1"/>
  <c r="O1392" i="2"/>
  <c r="P1392" i="2" l="1"/>
  <c r="R1392" i="2" s="1"/>
  <c r="AA1392" i="2" l="1"/>
  <c r="Q1392" i="2"/>
  <c r="Z1392" i="2" s="1"/>
  <c r="I1392" i="2"/>
  <c r="S1392" i="2" s="1"/>
  <c r="G1393" i="6"/>
  <c r="H1393" i="6" s="1"/>
  <c r="I1393" i="6" l="1"/>
  <c r="J1393" i="6"/>
  <c r="U1392" i="2"/>
  <c r="T1392" i="2"/>
  <c r="V1392" i="2" l="1"/>
  <c r="K1393" i="6"/>
  <c r="E1393" i="2"/>
  <c r="G1393" i="2" s="1"/>
  <c r="H1393" i="2" l="1"/>
  <c r="K1393" i="2" s="1"/>
  <c r="L1393" i="2" s="1"/>
  <c r="Y1393" i="2" s="1"/>
  <c r="W1393" i="2"/>
  <c r="X1393" i="2" s="1"/>
  <c r="J1393" i="2"/>
  <c r="M1393" i="2" l="1"/>
  <c r="N1393" i="2" s="1"/>
  <c r="O1393" i="2"/>
  <c r="P1393" i="2" l="1"/>
  <c r="R1393" i="2"/>
  <c r="AA1393" i="2" l="1"/>
  <c r="G1394" i="6"/>
  <c r="H1394" i="6" s="1"/>
  <c r="Q1393" i="2"/>
  <c r="Z1393" i="2" s="1"/>
  <c r="I1393" i="2"/>
  <c r="S1393" i="2" s="1"/>
  <c r="U1393" i="2" l="1"/>
  <c r="T1393" i="2"/>
  <c r="J1394" i="6"/>
  <c r="I1394" i="6"/>
  <c r="E1394" i="2" l="1"/>
  <c r="G1394" i="2" s="1"/>
  <c r="K1394" i="6"/>
  <c r="V1393" i="2"/>
  <c r="W1394" i="2" l="1"/>
  <c r="X1394" i="2" s="1"/>
  <c r="H1394" i="2"/>
  <c r="K1394" i="2" s="1"/>
  <c r="L1394" i="2" s="1"/>
  <c r="Y1394" i="2" s="1"/>
  <c r="J1394" i="2"/>
  <c r="M1394" i="2" l="1"/>
  <c r="N1394" i="2" s="1"/>
  <c r="O1394" i="2" l="1"/>
  <c r="P1394" i="2" l="1"/>
  <c r="I1394" i="2" l="1"/>
  <c r="S1394" i="2" s="1"/>
  <c r="G1395" i="6"/>
  <c r="H1395" i="6" s="1"/>
  <c r="Q1394" i="2"/>
  <c r="Z1394" i="2" s="1"/>
  <c r="R1394" i="2"/>
  <c r="I1395" i="6" l="1"/>
  <c r="J1395" i="6"/>
  <c r="AA1394" i="2"/>
  <c r="T1394" i="2"/>
  <c r="U1394" i="2"/>
  <c r="V1394" i="2" l="1"/>
  <c r="E1395" i="2"/>
  <c r="G1395" i="2" s="1"/>
  <c r="K1395" i="6"/>
  <c r="H1395" i="2" l="1"/>
  <c r="K1395" i="2" s="1"/>
  <c r="L1395" i="2" s="1"/>
  <c r="Y1395" i="2" s="1"/>
  <c r="W1395" i="2"/>
  <c r="X1395" i="2" s="1"/>
  <c r="J1395" i="2"/>
  <c r="M1395" i="2" l="1"/>
  <c r="N1395" i="2" s="1"/>
  <c r="O1395" i="2" l="1"/>
  <c r="P1395" i="2" l="1"/>
  <c r="R1395" i="2"/>
  <c r="AA1395" i="2" l="1"/>
  <c r="Q1395" i="2"/>
  <c r="Z1395" i="2" s="1"/>
  <c r="I1395" i="2"/>
  <c r="S1395" i="2" s="1"/>
  <c r="G1396" i="6"/>
  <c r="H1396" i="6" s="1"/>
  <c r="J1396" i="6" l="1"/>
  <c r="I1396" i="6"/>
  <c r="U1395" i="2"/>
  <c r="T1395" i="2"/>
  <c r="V1395" i="2" l="1"/>
  <c r="E1396" i="2"/>
  <c r="G1396" i="2" s="1"/>
  <c r="K1396" i="6"/>
  <c r="H1396" i="2" l="1"/>
  <c r="K1396" i="2" s="1"/>
  <c r="L1396" i="2" s="1"/>
  <c r="Y1396" i="2" s="1"/>
  <c r="W1396" i="2"/>
  <c r="X1396" i="2" s="1"/>
  <c r="J1396" i="2"/>
  <c r="M1396" i="2" l="1"/>
  <c r="N1396" i="2" s="1"/>
  <c r="O1396" i="2"/>
  <c r="P1396" i="2" l="1"/>
  <c r="I1396" i="2" l="1"/>
  <c r="S1396" i="2" s="1"/>
  <c r="G1397" i="6"/>
  <c r="H1397" i="6" s="1"/>
  <c r="Q1396" i="2"/>
  <c r="Z1396" i="2" s="1"/>
  <c r="R1396" i="2"/>
  <c r="I1397" i="6" l="1"/>
  <c r="J1397" i="6"/>
  <c r="AA1396" i="2"/>
  <c r="T1396" i="2"/>
  <c r="U1396" i="2"/>
  <c r="V1396" i="2" l="1"/>
  <c r="E1397" i="2"/>
  <c r="G1397" i="2" s="1"/>
  <c r="K1397" i="6"/>
  <c r="H1397" i="2" l="1"/>
  <c r="K1397" i="2" s="1"/>
  <c r="L1397" i="2" s="1"/>
  <c r="Y1397" i="2" s="1"/>
  <c r="W1397" i="2"/>
  <c r="X1397" i="2" s="1"/>
  <c r="J1397" i="2"/>
  <c r="M1397" i="2" l="1"/>
  <c r="N1397" i="2" s="1"/>
  <c r="O1397" i="2"/>
  <c r="P1397" i="2" l="1"/>
  <c r="I1397" i="2" l="1"/>
  <c r="S1397" i="2" s="1"/>
  <c r="G1398" i="6"/>
  <c r="H1398" i="6" s="1"/>
  <c r="Q1397" i="2"/>
  <c r="Z1397" i="2" s="1"/>
  <c r="R1397" i="2"/>
  <c r="J1398" i="6" l="1"/>
  <c r="I1398" i="6"/>
  <c r="AA1397" i="2"/>
  <c r="U1397" i="2"/>
  <c r="T1397" i="2"/>
  <c r="E1398" i="2" l="1"/>
  <c r="G1398" i="2" s="1"/>
  <c r="V1397" i="2"/>
  <c r="K1398" i="6"/>
  <c r="H1398" i="2" l="1"/>
  <c r="K1398" i="2" s="1"/>
  <c r="L1398" i="2" s="1"/>
  <c r="Y1398" i="2" s="1"/>
  <c r="W1398" i="2"/>
  <c r="X1398" i="2" s="1"/>
  <c r="J1398" i="2"/>
  <c r="M1398" i="2" l="1"/>
  <c r="N1398" i="2" s="1"/>
  <c r="O1398" i="2"/>
  <c r="P1398" i="2" l="1"/>
  <c r="R1398" i="2" s="1"/>
  <c r="AA1398" i="2" l="1"/>
  <c r="I1398" i="2"/>
  <c r="S1398" i="2" s="1"/>
  <c r="G1399" i="6"/>
  <c r="H1399" i="6" s="1"/>
  <c r="Q1398" i="2"/>
  <c r="Z1398" i="2" s="1"/>
  <c r="I1399" i="6" l="1"/>
  <c r="J1399" i="6"/>
  <c r="T1398" i="2"/>
  <c r="U1398" i="2"/>
  <c r="E1399" i="2" l="1"/>
  <c r="G1399" i="2" s="1"/>
  <c r="K1399" i="6"/>
  <c r="V1398" i="2"/>
  <c r="H1399" i="2" l="1"/>
  <c r="K1399" i="2" s="1"/>
  <c r="L1399" i="2" s="1"/>
  <c r="Y1399" i="2" s="1"/>
  <c r="W1399" i="2"/>
  <c r="X1399" i="2" s="1"/>
  <c r="J1399" i="2"/>
  <c r="O1399" i="2" l="1"/>
  <c r="M1399" i="2"/>
  <c r="N1399" i="2" s="1"/>
  <c r="P1399" i="2" l="1"/>
  <c r="R1399" i="2" s="1"/>
  <c r="AA1399" i="2" l="1"/>
  <c r="I1399" i="2"/>
  <c r="S1399" i="2" s="1"/>
  <c r="G1400" i="6"/>
  <c r="H1400" i="6" s="1"/>
  <c r="Q1399" i="2"/>
  <c r="Z1399" i="2" s="1"/>
  <c r="T1399" i="2" l="1"/>
  <c r="U1399" i="2"/>
  <c r="I1400" i="6"/>
  <c r="J1400" i="6"/>
  <c r="V1399" i="2" l="1"/>
  <c r="E1400" i="2"/>
  <c r="G1400" i="2" s="1"/>
  <c r="K1400" i="6"/>
  <c r="W1400" i="2" l="1"/>
  <c r="X1400" i="2" s="1"/>
  <c r="H1400" i="2"/>
  <c r="K1400" i="2" s="1"/>
  <c r="L1400" i="2" s="1"/>
  <c r="Y1400" i="2" s="1"/>
  <c r="J1400" i="2"/>
  <c r="M1400" i="2" l="1"/>
  <c r="N1400" i="2" s="1"/>
  <c r="O1400" i="2" l="1"/>
  <c r="P1400" i="2" l="1"/>
  <c r="R1400" i="2"/>
  <c r="AA1400" i="2" l="1"/>
  <c r="G1401" i="6"/>
  <c r="H1401" i="6" s="1"/>
  <c r="Q1400" i="2"/>
  <c r="Z1400" i="2" s="1"/>
  <c r="I1400" i="2"/>
  <c r="S1400" i="2" s="1"/>
  <c r="U1400" i="2" l="1"/>
  <c r="T1400" i="2"/>
  <c r="I1401" i="6"/>
  <c r="J1401" i="6"/>
  <c r="K1401" i="6" l="1"/>
  <c r="E1401" i="2"/>
  <c r="G1401" i="2" s="1"/>
  <c r="V1400" i="2"/>
  <c r="W1401" i="2" l="1"/>
  <c r="X1401" i="2" s="1"/>
  <c r="H1401" i="2"/>
  <c r="K1401" i="2" s="1"/>
  <c r="L1401" i="2" s="1"/>
  <c r="Y1401" i="2" s="1"/>
  <c r="J1401" i="2"/>
  <c r="M1401" i="2" l="1"/>
  <c r="N1401" i="2" s="1"/>
  <c r="O1401" i="2" l="1"/>
  <c r="P1401" i="2" l="1"/>
  <c r="R1401" i="2"/>
  <c r="AA1401" i="2" l="1"/>
  <c r="G1402" i="6"/>
  <c r="H1402" i="6" s="1"/>
  <c r="I1401" i="2"/>
  <c r="S1401" i="2" s="1"/>
  <c r="Q1401" i="2"/>
  <c r="Z1401" i="2" s="1"/>
  <c r="T1401" i="2" l="1"/>
  <c r="U1401" i="2"/>
  <c r="J1402" i="6"/>
  <c r="I1402" i="6"/>
  <c r="K1402" i="6" l="1"/>
  <c r="V1401" i="2"/>
  <c r="E1402" i="2"/>
  <c r="G1402" i="2" s="1"/>
  <c r="W1402" i="2" l="1"/>
  <c r="X1402" i="2" s="1"/>
  <c r="H1402" i="2"/>
  <c r="K1402" i="2" s="1"/>
  <c r="L1402" i="2" s="1"/>
  <c r="Y1402" i="2" s="1"/>
  <c r="J1402" i="2"/>
  <c r="M1402" i="2" l="1"/>
  <c r="N1402" i="2" s="1"/>
  <c r="O1402" i="2" l="1"/>
  <c r="P1402" i="2" l="1"/>
  <c r="I1402" i="2" l="1"/>
  <c r="S1402" i="2" s="1"/>
  <c r="G1403" i="6"/>
  <c r="H1403" i="6" s="1"/>
  <c r="Q1402" i="2"/>
  <c r="Z1402" i="2" s="1"/>
  <c r="R1402" i="2"/>
  <c r="J1403" i="6" l="1"/>
  <c r="I1403" i="6"/>
  <c r="AA1402" i="2"/>
  <c r="U1402" i="2"/>
  <c r="T1402" i="2"/>
  <c r="E1403" i="2" l="1"/>
  <c r="G1403" i="2" s="1"/>
  <c r="V1402" i="2"/>
  <c r="K1403" i="6"/>
  <c r="H1403" i="2" l="1"/>
  <c r="K1403" i="2" s="1"/>
  <c r="L1403" i="2" s="1"/>
  <c r="Y1403" i="2" s="1"/>
  <c r="W1403" i="2"/>
  <c r="X1403" i="2" s="1"/>
  <c r="J1403" i="2"/>
  <c r="M1403" i="2" l="1"/>
  <c r="N1403" i="2" s="1"/>
  <c r="O1403" i="2" l="1"/>
  <c r="P1403" i="2" l="1"/>
  <c r="R1403" i="2"/>
  <c r="AA1403" i="2" l="1"/>
  <c r="Q1403" i="2"/>
  <c r="Z1403" i="2" s="1"/>
  <c r="I1403" i="2"/>
  <c r="S1403" i="2" s="1"/>
  <c r="G1404" i="6"/>
  <c r="H1404" i="6" s="1"/>
  <c r="I1404" i="6" l="1"/>
  <c r="J1404" i="6"/>
  <c r="T1403" i="2"/>
  <c r="U1403" i="2"/>
  <c r="V1403" i="2" l="1"/>
  <c r="E1404" i="2"/>
  <c r="G1404" i="2" s="1"/>
  <c r="K1404" i="6"/>
  <c r="H1404" i="2" l="1"/>
  <c r="K1404" i="2" s="1"/>
  <c r="L1404" i="2" s="1"/>
  <c r="Y1404" i="2" s="1"/>
  <c r="W1404" i="2"/>
  <c r="X1404" i="2" s="1"/>
  <c r="J1404" i="2"/>
  <c r="M1404" i="2" l="1"/>
  <c r="N1404" i="2" s="1"/>
  <c r="O1404" i="2"/>
  <c r="P1404" i="2" l="1"/>
  <c r="I1404" i="2" l="1"/>
  <c r="S1404" i="2" s="1"/>
  <c r="G1405" i="6"/>
  <c r="H1405" i="6" s="1"/>
  <c r="Q1404" i="2"/>
  <c r="Z1404" i="2" s="1"/>
  <c r="R1404" i="2"/>
  <c r="J1405" i="6" l="1"/>
  <c r="I1405" i="6"/>
  <c r="AA1404" i="2"/>
  <c r="U1404" i="2"/>
  <c r="T1404" i="2"/>
  <c r="E1405" i="2" l="1"/>
  <c r="G1405" i="2" s="1"/>
  <c r="V1404" i="2"/>
  <c r="K1405" i="6"/>
  <c r="H1405" i="2" l="1"/>
  <c r="K1405" i="2" s="1"/>
  <c r="L1405" i="2" s="1"/>
  <c r="Y1405" i="2" s="1"/>
  <c r="W1405" i="2"/>
  <c r="X1405" i="2" s="1"/>
  <c r="J1405" i="2"/>
  <c r="M1405" i="2" l="1"/>
  <c r="N1405" i="2" s="1"/>
  <c r="O1405" i="2"/>
  <c r="P1405" i="2" l="1"/>
  <c r="R1405" i="2"/>
  <c r="AA1405" i="2" l="1"/>
  <c r="I1405" i="2"/>
  <c r="S1405" i="2" s="1"/>
  <c r="G1406" i="6"/>
  <c r="H1406" i="6" s="1"/>
  <c r="Q1405" i="2"/>
  <c r="Z1405" i="2" s="1"/>
  <c r="T1405" i="2" l="1"/>
  <c r="U1405" i="2"/>
  <c r="I1406" i="6"/>
  <c r="J1406" i="6"/>
  <c r="K1406" i="6" l="1"/>
  <c r="V1405" i="2"/>
  <c r="E1406" i="2"/>
  <c r="G1406" i="2" s="1"/>
  <c r="H1406" i="2" l="1"/>
  <c r="K1406" i="2" s="1"/>
  <c r="L1406" i="2" s="1"/>
  <c r="Y1406" i="2" s="1"/>
  <c r="W1406" i="2"/>
  <c r="X1406" i="2" s="1"/>
  <c r="J1406" i="2"/>
  <c r="M1406" i="2" l="1"/>
  <c r="N1406" i="2" s="1"/>
  <c r="O1406" i="2"/>
  <c r="P1406" i="2" l="1"/>
  <c r="R1406" i="2"/>
  <c r="AA1406" i="2" l="1"/>
  <c r="I1406" i="2"/>
  <c r="S1406" i="2" s="1"/>
  <c r="G1407" i="6"/>
  <c r="H1407" i="6" s="1"/>
  <c r="Q1406" i="2"/>
  <c r="Z1406" i="2" s="1"/>
  <c r="J1407" i="6" l="1"/>
  <c r="I1407" i="6"/>
  <c r="U1406" i="2"/>
  <c r="T1406" i="2"/>
  <c r="V1406" i="2" l="1"/>
  <c r="E1407" i="2"/>
  <c r="G1407" i="2" s="1"/>
  <c r="K1407" i="6"/>
  <c r="W1407" i="2" l="1"/>
  <c r="X1407" i="2" s="1"/>
  <c r="H1407" i="2"/>
  <c r="K1407" i="2" s="1"/>
  <c r="L1407" i="2" s="1"/>
  <c r="Y1407" i="2" s="1"/>
  <c r="J1407" i="2"/>
  <c r="M1407" i="2" l="1"/>
  <c r="N1407" i="2" s="1"/>
  <c r="O1407" i="2"/>
  <c r="P1407" i="2" l="1"/>
  <c r="R1407" i="2"/>
  <c r="AA1407" i="2" l="1"/>
  <c r="G1408" i="6"/>
  <c r="H1408" i="6" s="1"/>
  <c r="I1407" i="2"/>
  <c r="S1407" i="2" s="1"/>
  <c r="Q1407" i="2"/>
  <c r="Z1407" i="2" s="1"/>
  <c r="I1408" i="6" l="1"/>
  <c r="J1408" i="6"/>
  <c r="U1407" i="2"/>
  <c r="T1407" i="2"/>
  <c r="E1408" i="2" l="1"/>
  <c r="G1408" i="2" s="1"/>
  <c r="V1407" i="2"/>
  <c r="K1408" i="6"/>
  <c r="H1408" i="2" l="1"/>
  <c r="K1408" i="2" s="1"/>
  <c r="L1408" i="2" s="1"/>
  <c r="Y1408" i="2" s="1"/>
  <c r="W1408" i="2"/>
  <c r="X1408" i="2" s="1"/>
  <c r="J1408" i="2"/>
  <c r="M1408" i="2" l="1"/>
  <c r="N1408" i="2" s="1"/>
  <c r="O1408" i="2"/>
  <c r="P1408" i="2" l="1"/>
  <c r="R1408" i="2"/>
  <c r="AA1408" i="2" l="1"/>
  <c r="G1409" i="6"/>
  <c r="H1409" i="6" s="1"/>
  <c r="I1408" i="2"/>
  <c r="S1408" i="2" s="1"/>
  <c r="Q1408" i="2"/>
  <c r="Z1408" i="2" s="1"/>
  <c r="T1408" i="2" l="1"/>
  <c r="U1408" i="2"/>
  <c r="I1409" i="6"/>
  <c r="J1409" i="6"/>
  <c r="K1409" i="6" l="1"/>
  <c r="V1408" i="2"/>
  <c r="E1409" i="2"/>
  <c r="G1409" i="2" s="1"/>
  <c r="H1409" i="2" l="1"/>
  <c r="K1409" i="2" s="1"/>
  <c r="L1409" i="2" s="1"/>
  <c r="Y1409" i="2" s="1"/>
  <c r="W1409" i="2"/>
  <c r="X1409" i="2" s="1"/>
  <c r="J1409" i="2"/>
  <c r="M1409" i="2" l="1"/>
  <c r="N1409" i="2" s="1"/>
  <c r="O1409" i="2"/>
  <c r="P1409" i="2" l="1"/>
  <c r="R1409" i="2"/>
  <c r="AA1409" i="2" l="1"/>
  <c r="G1410" i="6"/>
  <c r="H1410" i="6" s="1"/>
  <c r="Q1409" i="2"/>
  <c r="Z1409" i="2" s="1"/>
  <c r="I1409" i="2"/>
  <c r="S1409" i="2" s="1"/>
  <c r="U1409" i="2" l="1"/>
  <c r="T1409" i="2"/>
  <c r="J1410" i="6"/>
  <c r="I1410" i="6"/>
  <c r="E1410" i="2" l="1"/>
  <c r="G1410" i="2" s="1"/>
  <c r="K1410" i="6"/>
  <c r="V1409" i="2"/>
  <c r="W1410" i="2" l="1"/>
  <c r="X1410" i="2" s="1"/>
  <c r="H1410" i="2"/>
  <c r="K1410" i="2" s="1"/>
  <c r="L1410" i="2" s="1"/>
  <c r="Y1410" i="2" s="1"/>
  <c r="J1410" i="2"/>
  <c r="M1410" i="2" l="1"/>
  <c r="N1410" i="2" s="1"/>
  <c r="O1410" i="2" l="1"/>
  <c r="P1410" i="2" l="1"/>
  <c r="R1410" i="2"/>
  <c r="AA1410" i="2" l="1"/>
  <c r="Q1410" i="2"/>
  <c r="Z1410" i="2" s="1"/>
  <c r="I1410" i="2"/>
  <c r="S1410" i="2" s="1"/>
  <c r="G1411" i="6"/>
  <c r="H1411" i="6" s="1"/>
  <c r="U1410" i="2" l="1"/>
  <c r="T1410" i="2"/>
  <c r="I1411" i="6"/>
  <c r="J1411" i="6"/>
  <c r="E1411" i="2" l="1"/>
  <c r="G1411" i="2" s="1"/>
  <c r="K1411" i="6"/>
  <c r="V1410" i="2"/>
  <c r="H1411" i="2" l="1"/>
  <c r="K1411" i="2" s="1"/>
  <c r="L1411" i="2" s="1"/>
  <c r="Y1411" i="2" s="1"/>
  <c r="W1411" i="2"/>
  <c r="X1411" i="2" s="1"/>
  <c r="J1411" i="2"/>
  <c r="M1411" i="2" l="1"/>
  <c r="N1411" i="2" s="1"/>
  <c r="O1411" i="2" l="1"/>
  <c r="P1411" i="2" l="1"/>
  <c r="R1411" i="2"/>
  <c r="AA1411" i="2" l="1"/>
  <c r="Q1411" i="2"/>
  <c r="Z1411" i="2" s="1"/>
  <c r="I1411" i="2"/>
  <c r="S1411" i="2" s="1"/>
  <c r="G1412" i="6"/>
  <c r="H1412" i="6" s="1"/>
  <c r="I1412" i="6" l="1"/>
  <c r="J1412" i="6"/>
  <c r="T1411" i="2"/>
  <c r="U1411" i="2"/>
  <c r="E1412" i="2" l="1"/>
  <c r="G1412" i="2" s="1"/>
  <c r="K1412" i="6"/>
  <c r="V1411" i="2"/>
  <c r="H1412" i="2" l="1"/>
  <c r="K1412" i="2" s="1"/>
  <c r="L1412" i="2" s="1"/>
  <c r="Y1412" i="2" s="1"/>
  <c r="W1412" i="2"/>
  <c r="X1412" i="2" s="1"/>
  <c r="J1412" i="2"/>
  <c r="M1412" i="2" l="1"/>
  <c r="N1412" i="2" s="1"/>
  <c r="O1412" i="2" l="1"/>
  <c r="P1412" i="2" l="1"/>
  <c r="I1412" i="2" l="1"/>
  <c r="S1412" i="2" s="1"/>
  <c r="G1413" i="6"/>
  <c r="H1413" i="6" s="1"/>
  <c r="Q1412" i="2"/>
  <c r="Z1412" i="2" s="1"/>
  <c r="R1412" i="2"/>
  <c r="AA1412" i="2" l="1"/>
  <c r="J1413" i="6"/>
  <c r="I1413" i="6"/>
  <c r="T1412" i="2"/>
  <c r="U1412" i="2"/>
  <c r="V1412" i="2" l="1"/>
  <c r="E1413" i="2"/>
  <c r="G1413" i="2" s="1"/>
  <c r="K1413" i="6"/>
  <c r="H1413" i="2" l="1"/>
  <c r="K1413" i="2" s="1"/>
  <c r="L1413" i="2" s="1"/>
  <c r="Y1413" i="2" s="1"/>
  <c r="W1413" i="2"/>
  <c r="X1413" i="2" s="1"/>
  <c r="J1413" i="2"/>
  <c r="M1413" i="2" l="1"/>
  <c r="N1413" i="2" s="1"/>
  <c r="O1413" i="2"/>
  <c r="P1413" i="2" l="1"/>
  <c r="I1413" i="2" l="1"/>
  <c r="S1413" i="2" s="1"/>
  <c r="G1414" i="6"/>
  <c r="H1414" i="6" s="1"/>
  <c r="Q1413" i="2"/>
  <c r="Z1413" i="2" s="1"/>
  <c r="R1413" i="2"/>
  <c r="AA1413" i="2" l="1"/>
  <c r="I1414" i="6"/>
  <c r="J1414" i="6"/>
  <c r="U1413" i="2"/>
  <c r="T1413" i="2"/>
  <c r="K1414" i="6" l="1"/>
  <c r="V1413" i="2"/>
  <c r="E1414" i="2"/>
  <c r="G1414" i="2" s="1"/>
  <c r="H1414" i="2" l="1"/>
  <c r="K1414" i="2" s="1"/>
  <c r="L1414" i="2" s="1"/>
  <c r="Y1414" i="2" s="1"/>
  <c r="W1414" i="2"/>
  <c r="X1414" i="2" s="1"/>
  <c r="J1414" i="2"/>
  <c r="M1414" i="2" l="1"/>
  <c r="N1414" i="2" s="1"/>
  <c r="O1414" i="2"/>
  <c r="P1414" i="2" l="1"/>
  <c r="R1414" i="2"/>
  <c r="AA1414" i="2" l="1"/>
  <c r="I1414" i="2"/>
  <c r="S1414" i="2" s="1"/>
  <c r="G1415" i="6"/>
  <c r="H1415" i="6" s="1"/>
  <c r="Q1414" i="2"/>
  <c r="Z1414" i="2" s="1"/>
  <c r="J1415" i="6" l="1"/>
  <c r="I1415" i="6"/>
  <c r="T1414" i="2"/>
  <c r="U1414" i="2"/>
  <c r="V1414" i="2" l="1"/>
  <c r="E1415" i="2"/>
  <c r="G1415" i="2" s="1"/>
  <c r="K1415" i="6"/>
  <c r="H1415" i="2" l="1"/>
  <c r="K1415" i="2" s="1"/>
  <c r="L1415" i="2" s="1"/>
  <c r="Y1415" i="2" s="1"/>
  <c r="W1415" i="2"/>
  <c r="X1415" i="2" s="1"/>
  <c r="J1415" i="2"/>
  <c r="M1415" i="2" l="1"/>
  <c r="N1415" i="2" s="1"/>
  <c r="O1415" i="2"/>
  <c r="P1415" i="2" l="1"/>
  <c r="R1415" i="2"/>
  <c r="AA1415" i="2" l="1"/>
  <c r="I1415" i="2"/>
  <c r="S1415" i="2" s="1"/>
  <c r="G1416" i="6"/>
  <c r="H1416" i="6" s="1"/>
  <c r="Q1415" i="2"/>
  <c r="Z1415" i="2" s="1"/>
  <c r="I1416" i="6" l="1"/>
  <c r="J1416" i="6"/>
  <c r="U1415" i="2"/>
  <c r="T1415" i="2"/>
  <c r="V1415" i="2" l="1"/>
  <c r="K1416" i="6"/>
  <c r="E1416" i="2"/>
  <c r="G1416" i="2" s="1"/>
  <c r="W1416" i="2" l="1"/>
  <c r="X1416" i="2" s="1"/>
  <c r="H1416" i="2"/>
  <c r="K1416" i="2" s="1"/>
  <c r="L1416" i="2" s="1"/>
  <c r="Y1416" i="2" s="1"/>
  <c r="J1416" i="2"/>
  <c r="M1416" i="2" l="1"/>
  <c r="N1416" i="2" s="1"/>
  <c r="O1416" i="2" l="1"/>
  <c r="P1416" i="2" l="1"/>
  <c r="R1416" i="2"/>
  <c r="AA1416" i="2" l="1"/>
  <c r="G1417" i="6"/>
  <c r="H1417" i="6" s="1"/>
  <c r="Q1416" i="2"/>
  <c r="Z1416" i="2" s="1"/>
  <c r="I1416" i="2"/>
  <c r="S1416" i="2" s="1"/>
  <c r="U1416" i="2" l="1"/>
  <c r="T1416" i="2"/>
  <c r="I1417" i="6"/>
  <c r="J1417" i="6"/>
  <c r="K1417" i="6" l="1"/>
  <c r="E1417" i="2"/>
  <c r="G1417" i="2" s="1"/>
  <c r="V1416" i="2"/>
  <c r="W1417" i="2" l="1"/>
  <c r="X1417" i="2" s="1"/>
  <c r="H1417" i="2"/>
  <c r="K1417" i="2" s="1"/>
  <c r="L1417" i="2" s="1"/>
  <c r="Y1417" i="2" s="1"/>
  <c r="J1417" i="2"/>
  <c r="M1417" i="2" l="1"/>
  <c r="N1417" i="2" s="1"/>
  <c r="O1417" i="2"/>
  <c r="P1417" i="2" l="1"/>
  <c r="Q1417" i="2" l="1"/>
  <c r="Z1417" i="2" s="1"/>
  <c r="I1417" i="2"/>
  <c r="S1417" i="2" s="1"/>
  <c r="G1418" i="6"/>
  <c r="H1418" i="6" s="1"/>
  <c r="R1417" i="2"/>
  <c r="AA1417" i="2" l="1"/>
  <c r="T1417" i="2"/>
  <c r="U1417" i="2"/>
  <c r="J1418" i="6"/>
  <c r="I1418" i="6"/>
  <c r="V1417" i="2" l="1"/>
  <c r="K1418" i="6"/>
  <c r="E1418" i="2"/>
  <c r="G1418" i="2" s="1"/>
  <c r="W1418" i="2" l="1"/>
  <c r="X1418" i="2" s="1"/>
  <c r="H1418" i="2"/>
  <c r="K1418" i="2" s="1"/>
  <c r="L1418" i="2" s="1"/>
  <c r="Y1418" i="2" s="1"/>
  <c r="J1418" i="2"/>
  <c r="M1418" i="2" l="1"/>
  <c r="N1418" i="2" s="1"/>
  <c r="O1418" i="2" l="1"/>
  <c r="P1418" i="2" l="1"/>
  <c r="I1418" i="2" l="1"/>
  <c r="S1418" i="2" s="1"/>
  <c r="Q1418" i="2"/>
  <c r="Z1418" i="2" s="1"/>
  <c r="G1419" i="6"/>
  <c r="H1419" i="6" s="1"/>
  <c r="R1418" i="2"/>
  <c r="AA1418" i="2" l="1"/>
  <c r="I1419" i="6"/>
  <c r="J1419" i="6"/>
  <c r="U1418" i="2"/>
  <c r="T1418" i="2"/>
  <c r="V1418" i="2" l="1"/>
  <c r="E1419" i="2"/>
  <c r="G1419" i="2" s="1"/>
  <c r="K1419" i="6"/>
  <c r="H1419" i="2" l="1"/>
  <c r="K1419" i="2" s="1"/>
  <c r="L1419" i="2" s="1"/>
  <c r="Y1419" i="2" s="1"/>
  <c r="W1419" i="2"/>
  <c r="X1419" i="2" s="1"/>
  <c r="J1419" i="2"/>
  <c r="M1419" i="2" l="1"/>
  <c r="N1419" i="2" s="1"/>
  <c r="O1419" i="2"/>
  <c r="P1419" i="2" l="1"/>
  <c r="I1419" i="2" l="1"/>
  <c r="S1419" i="2" s="1"/>
  <c r="G1420" i="6"/>
  <c r="H1420" i="6" s="1"/>
  <c r="Q1419" i="2"/>
  <c r="Z1419" i="2" s="1"/>
  <c r="R1419" i="2"/>
  <c r="AA1419" i="2" l="1"/>
  <c r="I1420" i="6"/>
  <c r="J1420" i="6"/>
  <c r="U1419" i="2"/>
  <c r="T1419" i="2"/>
  <c r="E1420" i="2" l="1"/>
  <c r="G1420" i="2" s="1"/>
  <c r="V1419" i="2"/>
  <c r="K1420" i="6"/>
  <c r="H1420" i="2" l="1"/>
  <c r="K1420" i="2" s="1"/>
  <c r="L1420" i="2" s="1"/>
  <c r="Y1420" i="2" s="1"/>
  <c r="W1420" i="2"/>
  <c r="X1420" i="2" s="1"/>
  <c r="J1420" i="2"/>
  <c r="M1420" i="2" l="1"/>
  <c r="N1420" i="2" s="1"/>
  <c r="O1420" i="2"/>
  <c r="P1420" i="2" l="1"/>
  <c r="I1420" i="2" l="1"/>
  <c r="S1420" i="2" s="1"/>
  <c r="G1421" i="6"/>
  <c r="H1421" i="6" s="1"/>
  <c r="Q1420" i="2"/>
  <c r="Z1420" i="2" s="1"/>
  <c r="R1420" i="2"/>
  <c r="AA1420" i="2" l="1"/>
  <c r="J1421" i="6"/>
  <c r="I1421" i="6"/>
  <c r="T1420" i="2"/>
  <c r="U1420" i="2"/>
  <c r="V1420" i="2" l="1"/>
  <c r="K1421" i="6"/>
  <c r="E1421" i="2"/>
  <c r="G1421" i="2" s="1"/>
  <c r="H1421" i="2" l="1"/>
  <c r="K1421" i="2" s="1"/>
  <c r="L1421" i="2" s="1"/>
  <c r="Y1421" i="2" s="1"/>
  <c r="W1421" i="2"/>
  <c r="X1421" i="2" s="1"/>
  <c r="J1421" i="2"/>
  <c r="M1421" i="2" l="1"/>
  <c r="N1421" i="2" s="1"/>
  <c r="O1421" i="2"/>
  <c r="P1421" i="2" l="1"/>
  <c r="R1421" i="2"/>
  <c r="AA1421" i="2" l="1"/>
  <c r="I1421" i="2"/>
  <c r="S1421" i="2" s="1"/>
  <c r="G1422" i="6"/>
  <c r="H1422" i="6" s="1"/>
  <c r="Q1421" i="2"/>
  <c r="Z1421" i="2" s="1"/>
  <c r="I1422" i="6" l="1"/>
  <c r="J1422" i="6"/>
  <c r="U1421" i="2"/>
  <c r="T1421" i="2"/>
  <c r="V1421" i="2" l="1"/>
  <c r="E1422" i="2"/>
  <c r="G1422" i="2" s="1"/>
  <c r="K1422" i="6"/>
  <c r="H1422" i="2" l="1"/>
  <c r="K1422" i="2" s="1"/>
  <c r="L1422" i="2" s="1"/>
  <c r="Y1422" i="2" s="1"/>
  <c r="W1422" i="2"/>
  <c r="X1422" i="2" s="1"/>
  <c r="J1422" i="2"/>
  <c r="M1422" i="2" l="1"/>
  <c r="N1422" i="2" s="1"/>
  <c r="O1422" i="2"/>
  <c r="P1422" i="2" l="1"/>
  <c r="G1423" i="6" l="1"/>
  <c r="H1423" i="6" s="1"/>
  <c r="Q1422" i="2"/>
  <c r="Z1422" i="2" s="1"/>
  <c r="I1422" i="2"/>
  <c r="S1422" i="2" s="1"/>
  <c r="R1422" i="2"/>
  <c r="U1422" i="2" l="1"/>
  <c r="T1422" i="2"/>
  <c r="AA1422" i="2"/>
  <c r="I1423" i="6"/>
  <c r="J1423" i="6"/>
  <c r="K1423" i="6" l="1"/>
  <c r="E1423" i="2"/>
  <c r="G1423" i="2" s="1"/>
  <c r="V1422" i="2"/>
  <c r="W1423" i="2" l="1"/>
  <c r="X1423" i="2" s="1"/>
  <c r="H1423" i="2"/>
  <c r="K1423" i="2" s="1"/>
  <c r="L1423" i="2" s="1"/>
  <c r="Y1423" i="2" s="1"/>
  <c r="J1423" i="2"/>
  <c r="M1423" i="2" l="1"/>
  <c r="N1423" i="2" s="1"/>
  <c r="O1423" i="2" l="1"/>
  <c r="P1423" i="2" l="1"/>
  <c r="R1423" i="2"/>
  <c r="AA1423" i="2" l="1"/>
  <c r="I1423" i="2"/>
  <c r="S1423" i="2" s="1"/>
  <c r="G1424" i="6"/>
  <c r="H1424" i="6" s="1"/>
  <c r="Q1423" i="2"/>
  <c r="Z1423" i="2" s="1"/>
  <c r="J1424" i="6" l="1"/>
  <c r="I1424" i="6"/>
  <c r="T1423" i="2"/>
  <c r="U1423" i="2"/>
  <c r="E1424" i="2" l="1"/>
  <c r="G1424" i="2" s="1"/>
  <c r="V1423" i="2"/>
  <c r="K1424" i="6"/>
  <c r="W1424" i="2" l="1"/>
  <c r="X1424" i="2" s="1"/>
  <c r="H1424" i="2"/>
  <c r="K1424" i="2" s="1"/>
  <c r="L1424" i="2" s="1"/>
  <c r="Y1424" i="2" s="1"/>
  <c r="J1424" i="2"/>
  <c r="M1424" i="2" l="1"/>
  <c r="N1424" i="2" s="1"/>
  <c r="O1424" i="2" l="1"/>
  <c r="P1424" i="2" l="1"/>
  <c r="R1424" i="2"/>
  <c r="AA1424" i="2" l="1"/>
  <c r="G1425" i="6"/>
  <c r="H1425" i="6" s="1"/>
  <c r="I1424" i="2"/>
  <c r="S1424" i="2" s="1"/>
  <c r="Q1424" i="2"/>
  <c r="Z1424" i="2" s="1"/>
  <c r="T1424" i="2" l="1"/>
  <c r="U1424" i="2"/>
  <c r="I1425" i="6"/>
  <c r="J1425" i="6"/>
  <c r="V1424" i="2" l="1"/>
  <c r="E1425" i="2"/>
  <c r="G1425" i="2" s="1"/>
  <c r="K1425" i="6"/>
  <c r="H1425" i="2" l="1"/>
  <c r="K1425" i="2" s="1"/>
  <c r="L1425" i="2" s="1"/>
  <c r="Y1425" i="2" s="1"/>
  <c r="W1425" i="2"/>
  <c r="X1425" i="2" s="1"/>
  <c r="J1425" i="2"/>
  <c r="M1425" i="2" l="1"/>
  <c r="N1425" i="2" s="1"/>
  <c r="O1425" i="2"/>
  <c r="P1425" i="2" l="1"/>
  <c r="R1425" i="2"/>
  <c r="AA1425" i="2" l="1"/>
  <c r="G1426" i="6"/>
  <c r="H1426" i="6" s="1"/>
  <c r="Q1425" i="2"/>
  <c r="Z1425" i="2" s="1"/>
  <c r="I1425" i="2"/>
  <c r="S1425" i="2" s="1"/>
  <c r="U1425" i="2" l="1"/>
  <c r="T1425" i="2"/>
  <c r="I1426" i="6"/>
  <c r="J1426" i="6"/>
  <c r="E1426" i="2" l="1"/>
  <c r="G1426" i="2" s="1"/>
  <c r="K1426" i="6"/>
  <c r="V1425" i="2"/>
  <c r="W1426" i="2" l="1"/>
  <c r="X1426" i="2" s="1"/>
  <c r="H1426" i="2"/>
  <c r="K1426" i="2" s="1"/>
  <c r="L1426" i="2" s="1"/>
  <c r="Y1426" i="2" s="1"/>
  <c r="J1426" i="2"/>
  <c r="M1426" i="2" l="1"/>
  <c r="N1426" i="2" s="1"/>
  <c r="O1426" i="2" l="1"/>
  <c r="P1426" i="2" l="1"/>
  <c r="R1426" i="2" s="1"/>
  <c r="AA1426" i="2" l="1"/>
  <c r="Q1426" i="2"/>
  <c r="Z1426" i="2" s="1"/>
  <c r="G1427" i="6"/>
  <c r="H1427" i="6" s="1"/>
  <c r="I1426" i="2"/>
  <c r="S1426" i="2" s="1"/>
  <c r="T1426" i="2" l="1"/>
  <c r="U1426" i="2"/>
  <c r="I1427" i="6"/>
  <c r="J1427" i="6"/>
  <c r="K1427" i="6" l="1"/>
  <c r="V1426" i="2"/>
  <c r="E1427" i="2"/>
  <c r="G1427" i="2" s="1"/>
  <c r="H1427" i="2" l="1"/>
  <c r="K1427" i="2" s="1"/>
  <c r="L1427" i="2" s="1"/>
  <c r="Y1427" i="2" s="1"/>
  <c r="W1427" i="2"/>
  <c r="X1427" i="2" s="1"/>
  <c r="J1427" i="2"/>
  <c r="M1427" i="2" l="1"/>
  <c r="N1427" i="2" s="1"/>
  <c r="O1427" i="2" l="1"/>
  <c r="P1427" i="2" l="1"/>
  <c r="R1427" i="2"/>
  <c r="AA1427" i="2" l="1"/>
  <c r="G1428" i="6"/>
  <c r="H1428" i="6" s="1"/>
  <c r="Q1427" i="2"/>
  <c r="Z1427" i="2" s="1"/>
  <c r="I1427" i="2"/>
  <c r="S1427" i="2" s="1"/>
  <c r="J1428" i="6" l="1"/>
  <c r="I1428" i="6"/>
  <c r="U1427" i="2"/>
  <c r="T1427" i="2"/>
  <c r="E1428" i="2" l="1"/>
  <c r="G1428" i="2" s="1"/>
  <c r="V1427" i="2"/>
  <c r="K1428" i="6"/>
  <c r="H1428" i="2" l="1"/>
  <c r="K1428" i="2" s="1"/>
  <c r="L1428" i="2" s="1"/>
  <c r="Y1428" i="2" s="1"/>
  <c r="W1428" i="2"/>
  <c r="X1428" i="2" s="1"/>
  <c r="J1428" i="2"/>
  <c r="M1428" i="2" l="1"/>
  <c r="N1428" i="2" s="1"/>
  <c r="O1428" i="2"/>
  <c r="P1428" i="2" l="1"/>
  <c r="I1428" i="2" l="1"/>
  <c r="S1428" i="2" s="1"/>
  <c r="G1429" i="6"/>
  <c r="H1429" i="6" s="1"/>
  <c r="Q1428" i="2"/>
  <c r="Z1428" i="2" s="1"/>
  <c r="R1428" i="2"/>
  <c r="AA1428" i="2" l="1"/>
  <c r="I1429" i="6"/>
  <c r="J1429" i="6"/>
  <c r="U1428" i="2"/>
  <c r="T1428" i="2"/>
  <c r="K1429" i="6" l="1"/>
  <c r="V1428" i="2"/>
  <c r="E1429" i="2"/>
  <c r="G1429" i="2" s="1"/>
  <c r="W1429" i="2" l="1"/>
  <c r="X1429" i="2" s="1"/>
  <c r="H1429" i="2"/>
  <c r="K1429" i="2" s="1"/>
  <c r="L1429" i="2" s="1"/>
  <c r="Y1429" i="2" s="1"/>
  <c r="J1429" i="2"/>
  <c r="M1429" i="2" l="1"/>
  <c r="N1429" i="2" s="1"/>
  <c r="O1429" i="2" l="1"/>
  <c r="P1429" i="2" l="1"/>
  <c r="I1429" i="2" l="1"/>
  <c r="S1429" i="2" s="1"/>
  <c r="G1430" i="6"/>
  <c r="H1430" i="6" s="1"/>
  <c r="Q1429" i="2"/>
  <c r="Z1429" i="2" s="1"/>
  <c r="R1429" i="2"/>
  <c r="AA1429" i="2" l="1"/>
  <c r="J1430" i="6"/>
  <c r="I1430" i="6"/>
  <c r="U1429" i="2"/>
  <c r="T1429" i="2"/>
  <c r="E1430" i="2" l="1"/>
  <c r="G1430" i="2" s="1"/>
  <c r="V1429" i="2"/>
  <c r="K1430" i="6"/>
  <c r="H1430" i="2" l="1"/>
  <c r="K1430" i="2" s="1"/>
  <c r="L1430" i="2" s="1"/>
  <c r="Y1430" i="2" s="1"/>
  <c r="W1430" i="2"/>
  <c r="X1430" i="2" s="1"/>
  <c r="J1430" i="2"/>
  <c r="M1430" i="2" l="1"/>
  <c r="N1430" i="2" s="1"/>
  <c r="O1430" i="2"/>
  <c r="P1430" i="2" l="1"/>
  <c r="R1430" i="2" s="1"/>
  <c r="AA1430" i="2" l="1"/>
  <c r="I1430" i="2"/>
  <c r="S1430" i="2" s="1"/>
  <c r="Q1430" i="2"/>
  <c r="Z1430" i="2" s="1"/>
  <c r="G1431" i="6"/>
  <c r="H1431" i="6" s="1"/>
  <c r="I1431" i="6" l="1"/>
  <c r="J1431" i="6"/>
  <c r="T1430" i="2"/>
  <c r="U1430" i="2"/>
  <c r="E1431" i="2" l="1"/>
  <c r="G1431" i="2" s="1"/>
  <c r="K1431" i="6"/>
  <c r="V1430" i="2"/>
  <c r="H1431" i="2" l="1"/>
  <c r="K1431" i="2" s="1"/>
  <c r="L1431" i="2" s="1"/>
  <c r="Y1431" i="2" s="1"/>
  <c r="W1431" i="2"/>
  <c r="X1431" i="2" s="1"/>
  <c r="J1431" i="2"/>
  <c r="M1431" i="2" l="1"/>
  <c r="N1431" i="2" s="1"/>
  <c r="O1431" i="2"/>
  <c r="P1431" i="2" l="1"/>
  <c r="R1431" i="2"/>
  <c r="AA1431" i="2" l="1"/>
  <c r="I1431" i="2"/>
  <c r="S1431" i="2" s="1"/>
  <c r="G1432" i="6"/>
  <c r="H1432" i="6" s="1"/>
  <c r="Q1431" i="2"/>
  <c r="Z1431" i="2" s="1"/>
  <c r="J1432" i="6" l="1"/>
  <c r="I1432" i="6"/>
  <c r="T1431" i="2"/>
  <c r="U1431" i="2"/>
  <c r="V1431" i="2" l="1"/>
  <c r="E1432" i="2"/>
  <c r="G1432" i="2" s="1"/>
  <c r="K1432" i="6"/>
  <c r="W1432" i="2" l="1"/>
  <c r="X1432" i="2" s="1"/>
  <c r="H1432" i="2"/>
  <c r="K1432" i="2" s="1"/>
  <c r="L1432" i="2" s="1"/>
  <c r="Y1432" i="2" s="1"/>
  <c r="J1432" i="2"/>
  <c r="M1432" i="2" l="1"/>
  <c r="N1432" i="2" s="1"/>
  <c r="O1432" i="2" l="1"/>
  <c r="P1432" i="2" l="1"/>
  <c r="R1432" i="2"/>
  <c r="AA1432" i="2" l="1"/>
  <c r="Q1432" i="2"/>
  <c r="Z1432" i="2" s="1"/>
  <c r="I1432" i="2"/>
  <c r="S1432" i="2" s="1"/>
  <c r="G1433" i="6"/>
  <c r="H1433" i="6" s="1"/>
  <c r="I1433" i="6" l="1"/>
  <c r="J1433" i="6"/>
  <c r="U1432" i="2"/>
  <c r="T1432" i="2"/>
  <c r="E1433" i="2" l="1"/>
  <c r="G1433" i="2" s="1"/>
  <c r="V1432" i="2"/>
  <c r="K1433" i="6"/>
  <c r="W1433" i="2" l="1"/>
  <c r="X1433" i="2" s="1"/>
  <c r="H1433" i="2"/>
  <c r="K1433" i="2" s="1"/>
  <c r="L1433" i="2" s="1"/>
  <c r="Y1433" i="2" s="1"/>
  <c r="J1433" i="2"/>
  <c r="M1433" i="2" l="1"/>
  <c r="N1433" i="2" s="1"/>
  <c r="O1433" i="2"/>
  <c r="P1433" i="2" l="1"/>
  <c r="R1433" i="2"/>
  <c r="AA1433" i="2" l="1"/>
  <c r="I1433" i="2"/>
  <c r="S1433" i="2" s="1"/>
  <c r="G1434" i="6"/>
  <c r="H1434" i="6" s="1"/>
  <c r="Q1433" i="2"/>
  <c r="Z1433" i="2" s="1"/>
  <c r="T1433" i="2" l="1"/>
  <c r="U1433" i="2"/>
  <c r="J1434" i="6"/>
  <c r="I1434" i="6"/>
  <c r="K1434" i="6" l="1"/>
  <c r="E1434" i="2"/>
  <c r="G1434" i="2" s="1"/>
  <c r="V1433" i="2"/>
  <c r="W1434" i="2" l="1"/>
  <c r="X1434" i="2" s="1"/>
  <c r="H1434" i="2"/>
  <c r="K1434" i="2" s="1"/>
  <c r="L1434" i="2" s="1"/>
  <c r="Y1434" i="2" s="1"/>
  <c r="J1434" i="2"/>
  <c r="M1434" i="2" l="1"/>
  <c r="N1434" i="2" s="1"/>
  <c r="O1434" i="2"/>
  <c r="P1434" i="2" l="1"/>
  <c r="I1434" i="2" l="1"/>
  <c r="S1434" i="2" s="1"/>
  <c r="Q1434" i="2"/>
  <c r="Z1434" i="2" s="1"/>
  <c r="G1435" i="6"/>
  <c r="H1435" i="6" s="1"/>
  <c r="R1434" i="2"/>
  <c r="J1435" i="6" l="1"/>
  <c r="I1435" i="6"/>
  <c r="AA1434" i="2"/>
  <c r="T1434" i="2"/>
  <c r="U1434" i="2"/>
  <c r="V1434" i="2" l="1"/>
  <c r="E1435" i="2"/>
  <c r="G1435" i="2" s="1"/>
  <c r="K1435" i="6"/>
  <c r="H1435" i="2" l="1"/>
  <c r="K1435" i="2" s="1"/>
  <c r="L1435" i="2" s="1"/>
  <c r="Y1435" i="2" s="1"/>
  <c r="W1435" i="2"/>
  <c r="X1435" i="2" s="1"/>
  <c r="J1435" i="2"/>
  <c r="M1435" i="2" l="1"/>
  <c r="N1435" i="2" s="1"/>
  <c r="O1435" i="2"/>
  <c r="P1435" i="2" l="1"/>
  <c r="R1435" i="2"/>
  <c r="AA1435" i="2" l="1"/>
  <c r="Q1435" i="2"/>
  <c r="Z1435" i="2" s="1"/>
  <c r="I1435" i="2"/>
  <c r="S1435" i="2" s="1"/>
  <c r="G1436" i="6"/>
  <c r="H1436" i="6" s="1"/>
  <c r="I1436" i="6" l="1"/>
  <c r="J1436" i="6"/>
  <c r="U1435" i="2"/>
  <c r="T1435" i="2"/>
  <c r="E1436" i="2" l="1"/>
  <c r="G1436" i="2" s="1"/>
  <c r="K1436" i="6"/>
  <c r="V1435" i="2"/>
  <c r="H1436" i="2" l="1"/>
  <c r="K1436" i="2" s="1"/>
  <c r="L1436" i="2" s="1"/>
  <c r="Y1436" i="2" s="1"/>
  <c r="W1436" i="2"/>
  <c r="X1436" i="2" s="1"/>
  <c r="J1436" i="2"/>
  <c r="M1436" i="2" l="1"/>
  <c r="N1436" i="2" s="1"/>
  <c r="O1436" i="2"/>
  <c r="P1436" i="2" l="1"/>
  <c r="Q1436" i="2" l="1"/>
  <c r="Z1436" i="2" s="1"/>
  <c r="G1437" i="6"/>
  <c r="H1437" i="6" s="1"/>
  <c r="I1436" i="2"/>
  <c r="S1436" i="2" s="1"/>
  <c r="R1436" i="2"/>
  <c r="AA1436" i="2" l="1"/>
  <c r="J1437" i="6"/>
  <c r="I1437" i="6"/>
  <c r="T1436" i="2"/>
  <c r="U1436" i="2"/>
  <c r="V1436" i="2" l="1"/>
  <c r="E1437" i="2"/>
  <c r="G1437" i="2" s="1"/>
  <c r="K1437" i="6"/>
  <c r="H1437" i="2" l="1"/>
  <c r="K1437" i="2" s="1"/>
  <c r="L1437" i="2" s="1"/>
  <c r="Y1437" i="2" s="1"/>
  <c r="W1437" i="2"/>
  <c r="X1437" i="2" s="1"/>
  <c r="J1437" i="2"/>
  <c r="M1437" i="2" l="1"/>
  <c r="N1437" i="2" s="1"/>
  <c r="O1437" i="2"/>
  <c r="P1437" i="2" l="1"/>
  <c r="R1437" i="2"/>
  <c r="AA1437" i="2" l="1"/>
  <c r="I1437" i="2"/>
  <c r="S1437" i="2" s="1"/>
  <c r="G1438" i="6"/>
  <c r="H1438" i="6" s="1"/>
  <c r="Q1437" i="2"/>
  <c r="Z1437" i="2" s="1"/>
  <c r="U1437" i="2" l="1"/>
  <c r="T1437" i="2"/>
  <c r="J1438" i="6"/>
  <c r="I1438" i="6"/>
  <c r="V1437" i="2" l="1"/>
  <c r="K1438" i="6"/>
  <c r="E1438" i="2"/>
  <c r="G1438" i="2" s="1"/>
  <c r="H1438" i="2" l="1"/>
  <c r="K1438" i="2" s="1"/>
  <c r="L1438" i="2" s="1"/>
  <c r="Y1438" i="2" s="1"/>
  <c r="W1438" i="2"/>
  <c r="X1438" i="2" s="1"/>
  <c r="J1438" i="2"/>
  <c r="M1438" i="2" l="1"/>
  <c r="N1438" i="2" s="1"/>
  <c r="O1438" i="2" l="1"/>
  <c r="P1438" i="2" l="1"/>
  <c r="R1438" i="2"/>
  <c r="AA1438" i="2" l="1"/>
  <c r="G1439" i="6"/>
  <c r="H1439" i="6" s="1"/>
  <c r="Q1438" i="2"/>
  <c r="Z1438" i="2" s="1"/>
  <c r="I1438" i="2"/>
  <c r="S1438" i="2" s="1"/>
  <c r="U1438" i="2" l="1"/>
  <c r="T1438" i="2"/>
  <c r="I1439" i="6"/>
  <c r="J1439" i="6"/>
  <c r="K1439" i="6" l="1"/>
  <c r="E1439" i="2"/>
  <c r="G1439" i="2" s="1"/>
  <c r="V1438" i="2"/>
  <c r="W1439" i="2" l="1"/>
  <c r="X1439" i="2" s="1"/>
  <c r="H1439" i="2"/>
  <c r="K1439" i="2" s="1"/>
  <c r="L1439" i="2" s="1"/>
  <c r="Y1439" i="2" s="1"/>
  <c r="J1439" i="2"/>
  <c r="M1439" i="2" l="1"/>
  <c r="N1439" i="2" s="1"/>
  <c r="O1439" i="2" l="1"/>
  <c r="P1439" i="2" l="1"/>
  <c r="R1439" i="2"/>
  <c r="AA1439" i="2" l="1"/>
  <c r="I1439" i="2"/>
  <c r="S1439" i="2" s="1"/>
  <c r="G1440" i="6"/>
  <c r="H1440" i="6" s="1"/>
  <c r="Q1439" i="2"/>
  <c r="Z1439" i="2" s="1"/>
  <c r="J1440" i="6" l="1"/>
  <c r="I1440" i="6"/>
  <c r="T1439" i="2"/>
  <c r="U1439" i="2"/>
  <c r="V1439" i="2" l="1"/>
  <c r="E1440" i="2"/>
  <c r="G1440" i="2" s="1"/>
  <c r="K1440" i="6"/>
  <c r="W1440" i="2" l="1"/>
  <c r="X1440" i="2" s="1"/>
  <c r="H1440" i="2"/>
  <c r="K1440" i="2" s="1"/>
  <c r="L1440" i="2" s="1"/>
  <c r="Y1440" i="2" s="1"/>
  <c r="J1440" i="2"/>
  <c r="M1440" i="2" l="1"/>
  <c r="N1440" i="2" s="1"/>
  <c r="O1440" i="2" l="1"/>
  <c r="P1440" i="2" l="1"/>
  <c r="R1440" i="2" s="1"/>
  <c r="AA1440" i="2" l="1"/>
  <c r="G1441" i="6"/>
  <c r="H1441" i="6" s="1"/>
  <c r="I1440" i="2"/>
  <c r="S1440" i="2" s="1"/>
  <c r="Q1440" i="2"/>
  <c r="Z1440" i="2" s="1"/>
  <c r="U1440" i="2" l="1"/>
  <c r="T1440" i="2"/>
  <c r="I1441" i="6"/>
  <c r="J1441" i="6"/>
  <c r="K1441" i="6" l="1"/>
  <c r="V1440" i="2"/>
  <c r="E1441" i="2"/>
  <c r="G1441" i="2" s="1"/>
  <c r="H1441" i="2" l="1"/>
  <c r="K1441" i="2" s="1"/>
  <c r="L1441" i="2" s="1"/>
  <c r="Y1441" i="2" s="1"/>
  <c r="W1441" i="2"/>
  <c r="X1441" i="2" s="1"/>
  <c r="J1441" i="2"/>
  <c r="M1441" i="2" l="1"/>
  <c r="N1441" i="2" s="1"/>
  <c r="O1441" i="2"/>
  <c r="P1441" i="2" l="1"/>
  <c r="R1441" i="2"/>
  <c r="AA1441" i="2" l="1"/>
  <c r="G1442" i="6"/>
  <c r="H1442" i="6" s="1"/>
  <c r="Q1441" i="2"/>
  <c r="Z1441" i="2" s="1"/>
  <c r="I1441" i="2"/>
  <c r="S1441" i="2" s="1"/>
  <c r="U1441" i="2" l="1"/>
  <c r="T1441" i="2"/>
  <c r="J1442" i="6"/>
  <c r="I1442" i="6"/>
  <c r="K1442" i="6" l="1"/>
  <c r="V1441" i="2"/>
  <c r="E1442" i="2"/>
  <c r="G1442" i="2" s="1"/>
  <c r="W1442" i="2" l="1"/>
  <c r="X1442" i="2" s="1"/>
  <c r="H1442" i="2"/>
  <c r="K1442" i="2" s="1"/>
  <c r="L1442" i="2" s="1"/>
  <c r="Y1442" i="2" s="1"/>
  <c r="J1442" i="2"/>
  <c r="M1442" i="2" l="1"/>
  <c r="N1442" i="2" s="1"/>
  <c r="O1442" i="2" l="1"/>
  <c r="P1442" i="2" l="1"/>
  <c r="I1442" i="2" l="1"/>
  <c r="S1442" i="2" s="1"/>
  <c r="G1443" i="6"/>
  <c r="H1443" i="6" s="1"/>
  <c r="Q1442" i="2"/>
  <c r="Z1442" i="2" s="1"/>
  <c r="R1442" i="2"/>
  <c r="J1443" i="6" l="1"/>
  <c r="I1443" i="6"/>
  <c r="AA1442" i="2"/>
  <c r="T1442" i="2"/>
  <c r="U1442" i="2"/>
  <c r="V1442" i="2" l="1"/>
  <c r="E1443" i="2"/>
  <c r="G1443" i="2" s="1"/>
  <c r="K1443" i="6"/>
  <c r="H1443" i="2" l="1"/>
  <c r="K1443" i="2" s="1"/>
  <c r="L1443" i="2" s="1"/>
  <c r="Y1443" i="2" s="1"/>
  <c r="W1443" i="2"/>
  <c r="X1443" i="2" s="1"/>
  <c r="J1443" i="2"/>
  <c r="M1443" i="2" l="1"/>
  <c r="N1443" i="2" s="1"/>
  <c r="O1443" i="2" l="1"/>
  <c r="P1443" i="2" l="1"/>
  <c r="R1443" i="2"/>
  <c r="AA1443" i="2" l="1"/>
  <c r="G1444" i="6"/>
  <c r="H1444" i="6" s="1"/>
  <c r="Q1443" i="2"/>
  <c r="Z1443" i="2" s="1"/>
  <c r="I1443" i="2"/>
  <c r="S1443" i="2" s="1"/>
  <c r="I1444" i="6" l="1"/>
  <c r="J1444" i="6"/>
  <c r="U1443" i="2"/>
  <c r="T1443" i="2"/>
  <c r="V1443" i="2" l="1"/>
  <c r="E1444" i="2"/>
  <c r="G1444" i="2" s="1"/>
  <c r="K1444" i="6"/>
  <c r="H1444" i="2" l="1"/>
  <c r="K1444" i="2" s="1"/>
  <c r="L1444" i="2" s="1"/>
  <c r="Y1444" i="2" s="1"/>
  <c r="W1444" i="2"/>
  <c r="X1444" i="2" s="1"/>
  <c r="J1444" i="2"/>
  <c r="M1444" i="2" l="1"/>
  <c r="N1444" i="2" s="1"/>
  <c r="O1444" i="2" l="1"/>
  <c r="P1444" i="2" l="1"/>
  <c r="R1444" i="2"/>
  <c r="AA1444" i="2" l="1"/>
  <c r="I1444" i="2"/>
  <c r="S1444" i="2" s="1"/>
  <c r="G1445" i="6"/>
  <c r="H1445" i="6" s="1"/>
  <c r="Q1444" i="2"/>
  <c r="Z1444" i="2" s="1"/>
  <c r="I1445" i="6" l="1"/>
  <c r="J1445" i="6"/>
  <c r="U1444" i="2"/>
  <c r="T1444" i="2"/>
  <c r="E1445" i="2" l="1"/>
  <c r="G1445" i="2" s="1"/>
  <c r="K1445" i="6"/>
  <c r="V1444" i="2"/>
  <c r="W1445" i="2" l="1"/>
  <c r="X1445" i="2" s="1"/>
  <c r="H1445" i="2"/>
  <c r="K1445" i="2" s="1"/>
  <c r="L1445" i="2" s="1"/>
  <c r="Y1445" i="2" s="1"/>
  <c r="J1445" i="2"/>
  <c r="M1445" i="2" l="1"/>
  <c r="N1445" i="2" s="1"/>
  <c r="O1445" i="2" l="1"/>
  <c r="P1445" i="2" l="1"/>
  <c r="R1445" i="2"/>
  <c r="AA1445" i="2" l="1"/>
  <c r="I1445" i="2"/>
  <c r="S1445" i="2" s="1"/>
  <c r="G1446" i="6"/>
  <c r="H1446" i="6" s="1"/>
  <c r="Q1445" i="2"/>
  <c r="Z1445" i="2" s="1"/>
  <c r="I1446" i="6" l="1"/>
  <c r="J1446" i="6"/>
  <c r="T1445" i="2"/>
  <c r="U1445" i="2"/>
  <c r="V1445" i="2" l="1"/>
  <c r="K1446" i="6"/>
  <c r="E1446" i="2"/>
  <c r="G1446" i="2" s="1"/>
  <c r="W1446" i="2" l="1"/>
  <c r="X1446" i="2" s="1"/>
  <c r="H1446" i="2"/>
  <c r="K1446" i="2" s="1"/>
  <c r="L1446" i="2" s="1"/>
  <c r="Y1446" i="2" s="1"/>
  <c r="J1446" i="2"/>
  <c r="M1446" i="2" l="1"/>
  <c r="N1446" i="2" s="1"/>
  <c r="O1446" i="2" l="1"/>
  <c r="P1446" i="2" l="1"/>
  <c r="R1446" i="2" s="1"/>
  <c r="AA1446" i="2" l="1"/>
  <c r="I1446" i="2"/>
  <c r="S1446" i="2" s="1"/>
  <c r="G1447" i="6"/>
  <c r="H1447" i="6" s="1"/>
  <c r="Q1446" i="2"/>
  <c r="Z1446" i="2" s="1"/>
  <c r="U1446" i="2" l="1"/>
  <c r="T1446" i="2"/>
  <c r="J1447" i="6"/>
  <c r="I1447" i="6"/>
  <c r="V1446" i="2" l="1"/>
  <c r="K1447" i="6"/>
  <c r="E1447" i="2"/>
  <c r="G1447" i="2" s="1"/>
  <c r="H1447" i="2" l="1"/>
  <c r="K1447" i="2" s="1"/>
  <c r="L1447" i="2" s="1"/>
  <c r="Y1447" i="2" s="1"/>
  <c r="W1447" i="2"/>
  <c r="X1447" i="2" s="1"/>
  <c r="J1447" i="2"/>
  <c r="M1447" i="2" l="1"/>
  <c r="N1447" i="2" s="1"/>
  <c r="O1447" i="2"/>
  <c r="P1447" i="2" l="1"/>
  <c r="I1447" i="2" l="1"/>
  <c r="S1447" i="2" s="1"/>
  <c r="Q1447" i="2"/>
  <c r="Z1447" i="2" s="1"/>
  <c r="G1448" i="6"/>
  <c r="H1448" i="6" s="1"/>
  <c r="R1447" i="2"/>
  <c r="AA1447" i="2" l="1"/>
  <c r="I1448" i="6"/>
  <c r="J1448" i="6"/>
  <c r="T1447" i="2"/>
  <c r="U1447" i="2"/>
  <c r="E1448" i="2" l="1"/>
  <c r="G1448" i="2" s="1"/>
  <c r="K1448" i="6"/>
  <c r="V1447" i="2"/>
  <c r="H1448" i="2" l="1"/>
  <c r="K1448" i="2" s="1"/>
  <c r="L1448" i="2" s="1"/>
  <c r="Y1448" i="2" s="1"/>
  <c r="W1448" i="2"/>
  <c r="X1448" i="2" s="1"/>
  <c r="J1448" i="2"/>
  <c r="M1448" i="2" l="1"/>
  <c r="N1448" i="2" s="1"/>
  <c r="O1448" i="2"/>
  <c r="P1448" i="2" l="1"/>
  <c r="Q1448" i="2" l="1"/>
  <c r="Z1448" i="2" s="1"/>
  <c r="I1448" i="2"/>
  <c r="S1448" i="2" s="1"/>
  <c r="G1449" i="6"/>
  <c r="H1449" i="6" s="1"/>
  <c r="R1448" i="2"/>
  <c r="AA1448" i="2" l="1"/>
  <c r="T1448" i="2"/>
  <c r="U1448" i="2"/>
  <c r="J1449" i="6"/>
  <c r="I1449" i="6"/>
  <c r="K1449" i="6" l="1"/>
  <c r="V1448" i="2"/>
  <c r="E1449" i="2"/>
  <c r="G1449" i="2" s="1"/>
  <c r="W1449" i="2" l="1"/>
  <c r="X1449" i="2" s="1"/>
  <c r="H1449" i="2"/>
  <c r="K1449" i="2" s="1"/>
  <c r="L1449" i="2" s="1"/>
  <c r="Y1449" i="2" s="1"/>
  <c r="J1449" i="2"/>
  <c r="M1449" i="2" l="1"/>
  <c r="N1449" i="2" s="1"/>
  <c r="O1449" i="2"/>
  <c r="P1449" i="2" l="1"/>
  <c r="R1449" i="2"/>
  <c r="AA1449" i="2" l="1"/>
  <c r="I1449" i="2"/>
  <c r="S1449" i="2" s="1"/>
  <c r="G1450" i="6"/>
  <c r="H1450" i="6" s="1"/>
  <c r="Q1449" i="2"/>
  <c r="Z1449" i="2" s="1"/>
  <c r="T1449" i="2" l="1"/>
  <c r="U1449" i="2"/>
  <c r="I1450" i="6"/>
  <c r="J1450" i="6"/>
  <c r="E1450" i="2" l="1"/>
  <c r="G1450" i="2" s="1"/>
  <c r="K1450" i="6"/>
  <c r="V1449" i="2"/>
  <c r="H1450" i="2" l="1"/>
  <c r="K1450" i="2" s="1"/>
  <c r="L1450" i="2" s="1"/>
  <c r="Y1450" i="2" s="1"/>
  <c r="W1450" i="2"/>
  <c r="X1450" i="2" s="1"/>
  <c r="J1450" i="2"/>
  <c r="M1450" i="2" l="1"/>
  <c r="N1450" i="2" s="1"/>
  <c r="O1450" i="2"/>
  <c r="P1450" i="2" l="1"/>
  <c r="I1450" i="2" l="1"/>
  <c r="S1450" i="2" s="1"/>
  <c r="Q1450" i="2"/>
  <c r="Z1450" i="2" s="1"/>
  <c r="G1451" i="6"/>
  <c r="H1451" i="6" s="1"/>
  <c r="R1450" i="2"/>
  <c r="I1451" i="6" l="1"/>
  <c r="J1451" i="6"/>
  <c r="AA1450" i="2"/>
  <c r="T1450" i="2"/>
  <c r="U1450" i="2"/>
  <c r="V1450" i="2" l="1"/>
  <c r="K1451" i="6"/>
  <c r="E1451" i="2"/>
  <c r="G1451" i="2" s="1"/>
  <c r="H1451" i="2" l="1"/>
  <c r="K1451" i="2" s="1"/>
  <c r="L1451" i="2" s="1"/>
  <c r="Y1451" i="2" s="1"/>
  <c r="W1451" i="2"/>
  <c r="X1451" i="2" s="1"/>
  <c r="J1451" i="2"/>
  <c r="M1451" i="2" l="1"/>
  <c r="N1451" i="2" s="1"/>
  <c r="O1451" i="2"/>
  <c r="P1451" i="2" l="1"/>
  <c r="R1451" i="2" s="1"/>
  <c r="AA1451" i="2" l="1"/>
  <c r="Q1451" i="2"/>
  <c r="Z1451" i="2" s="1"/>
  <c r="G1452" i="6"/>
  <c r="H1452" i="6" s="1"/>
  <c r="I1451" i="2"/>
  <c r="S1451" i="2" s="1"/>
  <c r="U1451" i="2" l="1"/>
  <c r="T1451" i="2"/>
  <c r="I1452" i="6"/>
  <c r="J1452" i="6"/>
  <c r="E1452" i="2" l="1"/>
  <c r="G1452" i="2" s="1"/>
  <c r="K1452" i="6"/>
  <c r="V1451" i="2"/>
  <c r="H1452" i="2" l="1"/>
  <c r="K1452" i="2" s="1"/>
  <c r="L1452" i="2" s="1"/>
  <c r="Y1452" i="2" s="1"/>
  <c r="W1452" i="2"/>
  <c r="X1452" i="2" s="1"/>
  <c r="J1452" i="2"/>
  <c r="M1452" i="2" l="1"/>
  <c r="N1452" i="2" s="1"/>
  <c r="O1452" i="2"/>
  <c r="P1452" i="2" l="1"/>
  <c r="I1452" i="2" l="1"/>
  <c r="S1452" i="2" s="1"/>
  <c r="G1453" i="6"/>
  <c r="H1453" i="6" s="1"/>
  <c r="Q1452" i="2"/>
  <c r="Z1452" i="2" s="1"/>
  <c r="R1452" i="2"/>
  <c r="AA1452" i="2" l="1"/>
  <c r="I1453" i="6"/>
  <c r="J1453" i="6"/>
  <c r="T1452" i="2"/>
  <c r="U1452" i="2"/>
  <c r="E1453" i="2" l="1"/>
  <c r="G1453" i="2" s="1"/>
  <c r="V1452" i="2"/>
  <c r="K1453" i="6"/>
  <c r="H1453" i="2" l="1"/>
  <c r="K1453" i="2" s="1"/>
  <c r="L1453" i="2" s="1"/>
  <c r="Y1453" i="2" s="1"/>
  <c r="W1453" i="2"/>
  <c r="X1453" i="2" s="1"/>
  <c r="J1453" i="2"/>
  <c r="M1453" i="2" l="1"/>
  <c r="N1453" i="2" s="1"/>
  <c r="O1453" i="2"/>
  <c r="P1453" i="2" l="1"/>
  <c r="R1453" i="2"/>
  <c r="AA1453" i="2" l="1"/>
  <c r="I1453" i="2"/>
  <c r="S1453" i="2" s="1"/>
  <c r="Q1453" i="2"/>
  <c r="Z1453" i="2" s="1"/>
  <c r="G1454" i="6"/>
  <c r="H1454" i="6" s="1"/>
  <c r="I1454" i="6" l="1"/>
  <c r="J1454" i="6"/>
  <c r="U1453" i="2"/>
  <c r="T1453" i="2"/>
  <c r="V1453" i="2" l="1"/>
  <c r="K1454" i="6"/>
  <c r="E1454" i="2"/>
  <c r="G1454" i="2" s="1"/>
  <c r="H1454" i="2" l="1"/>
  <c r="K1454" i="2" s="1"/>
  <c r="L1454" i="2" s="1"/>
  <c r="Y1454" i="2" s="1"/>
  <c r="W1454" i="2"/>
  <c r="X1454" i="2" s="1"/>
  <c r="J1454" i="2"/>
  <c r="M1454" i="2" l="1"/>
  <c r="N1454" i="2" s="1"/>
  <c r="O1454" i="2"/>
  <c r="P1454" i="2" l="1"/>
  <c r="R1454" i="2"/>
  <c r="AA1454" i="2" l="1"/>
  <c r="G1455" i="6"/>
  <c r="H1455" i="6" s="1"/>
  <c r="Q1454" i="2"/>
  <c r="Z1454" i="2" s="1"/>
  <c r="I1454" i="2"/>
  <c r="S1454" i="2" s="1"/>
  <c r="I1455" i="6" l="1"/>
  <c r="J1455" i="6"/>
  <c r="U1454" i="2"/>
  <c r="T1454" i="2"/>
  <c r="V1454" i="2" l="1"/>
  <c r="K1455" i="6"/>
  <c r="E1455" i="2"/>
  <c r="G1455" i="2" s="1"/>
  <c r="W1455" i="2" l="1"/>
  <c r="X1455" i="2" s="1"/>
  <c r="H1455" i="2"/>
  <c r="K1455" i="2" s="1"/>
  <c r="L1455" i="2" s="1"/>
  <c r="Y1455" i="2" s="1"/>
  <c r="J1455" i="2"/>
  <c r="M1455" i="2" l="1"/>
  <c r="N1455" i="2" s="1"/>
  <c r="O1455" i="2"/>
  <c r="P1455" i="2" l="1"/>
  <c r="R1455" i="2"/>
  <c r="AA1455" i="2" l="1"/>
  <c r="G1456" i="6"/>
  <c r="H1456" i="6" s="1"/>
  <c r="Q1455" i="2"/>
  <c r="Z1455" i="2" s="1"/>
  <c r="I1455" i="2"/>
  <c r="S1455" i="2" s="1"/>
  <c r="U1455" i="2" l="1"/>
  <c r="T1455" i="2"/>
  <c r="J1456" i="6"/>
  <c r="I1456" i="6"/>
  <c r="K1456" i="6" l="1"/>
  <c r="E1456" i="2"/>
  <c r="G1456" i="2" s="1"/>
  <c r="V1455" i="2"/>
  <c r="H1456" i="2" l="1"/>
  <c r="K1456" i="2" s="1"/>
  <c r="L1456" i="2" s="1"/>
  <c r="Y1456" i="2" s="1"/>
  <c r="W1456" i="2"/>
  <c r="X1456" i="2" s="1"/>
  <c r="J1456" i="2"/>
  <c r="M1456" i="2" l="1"/>
  <c r="N1456" i="2" s="1"/>
  <c r="O1456" i="2" l="1"/>
  <c r="P1456" i="2" l="1"/>
  <c r="R1456" i="2"/>
  <c r="AA1456" i="2" l="1"/>
  <c r="G1457" i="6"/>
  <c r="H1457" i="6" s="1"/>
  <c r="I1456" i="2"/>
  <c r="S1456" i="2" s="1"/>
  <c r="Q1456" i="2"/>
  <c r="Z1456" i="2" s="1"/>
  <c r="T1456" i="2" l="1"/>
  <c r="U1456" i="2"/>
  <c r="J1457" i="6"/>
  <c r="I1457" i="6"/>
  <c r="K1457" i="6" l="1"/>
  <c r="V1456" i="2"/>
  <c r="E1457" i="2"/>
  <c r="G1457" i="2" s="1"/>
  <c r="H1457" i="2" l="1"/>
  <c r="K1457" i="2" s="1"/>
  <c r="L1457" i="2" s="1"/>
  <c r="Y1457" i="2" s="1"/>
  <c r="W1457" i="2"/>
  <c r="X1457" i="2" s="1"/>
  <c r="J1457" i="2"/>
  <c r="M1457" i="2" l="1"/>
  <c r="N1457" i="2" s="1"/>
  <c r="O1457" i="2"/>
  <c r="P1457" i="2" l="1"/>
  <c r="R1457" i="2"/>
  <c r="AA1457" i="2" l="1"/>
  <c r="Q1457" i="2"/>
  <c r="Z1457" i="2" s="1"/>
  <c r="I1457" i="2"/>
  <c r="S1457" i="2" s="1"/>
  <c r="G1458" i="6"/>
  <c r="H1458" i="6" s="1"/>
  <c r="I1458" i="6" l="1"/>
  <c r="J1458" i="6"/>
  <c r="U1457" i="2"/>
  <c r="T1457" i="2"/>
  <c r="E1458" i="2" l="1"/>
  <c r="G1458" i="2" s="1"/>
  <c r="K1458" i="6"/>
  <c r="V1457" i="2"/>
  <c r="W1458" i="2" l="1"/>
  <c r="X1458" i="2" s="1"/>
  <c r="H1458" i="2"/>
  <c r="K1458" i="2" s="1"/>
  <c r="L1458" i="2" s="1"/>
  <c r="Y1458" i="2" s="1"/>
  <c r="J1458" i="2"/>
  <c r="M1458" i="2" l="1"/>
  <c r="N1458" i="2" s="1"/>
  <c r="O1458" i="2" l="1"/>
  <c r="P1458" i="2" l="1"/>
  <c r="R1458" i="2"/>
  <c r="AA1458" i="2" l="1"/>
  <c r="Q1458" i="2"/>
  <c r="Z1458" i="2" s="1"/>
  <c r="I1458" i="2"/>
  <c r="S1458" i="2" s="1"/>
  <c r="G1459" i="6"/>
  <c r="H1459" i="6" s="1"/>
  <c r="T1458" i="2" l="1"/>
  <c r="U1458" i="2"/>
  <c r="I1459" i="6"/>
  <c r="J1459" i="6"/>
  <c r="K1459" i="6" l="1"/>
  <c r="V1458" i="2"/>
  <c r="E1459" i="2"/>
  <c r="G1459" i="2" s="1"/>
  <c r="H1459" i="2" l="1"/>
  <c r="K1459" i="2" s="1"/>
  <c r="L1459" i="2" s="1"/>
  <c r="Y1459" i="2" s="1"/>
  <c r="W1459" i="2"/>
  <c r="X1459" i="2" s="1"/>
  <c r="J1459" i="2"/>
  <c r="M1459" i="2" l="1"/>
  <c r="N1459" i="2" s="1"/>
  <c r="O1459" i="2" l="1"/>
  <c r="P1459" i="2" l="1"/>
  <c r="R1459" i="2"/>
  <c r="AA1459" i="2" l="1"/>
  <c r="I1459" i="2"/>
  <c r="S1459" i="2" s="1"/>
  <c r="G1460" i="6"/>
  <c r="H1460" i="6" s="1"/>
  <c r="Q1459" i="2"/>
  <c r="Z1459" i="2" s="1"/>
  <c r="U1459" i="2" l="1"/>
  <c r="T1459" i="2"/>
  <c r="J1460" i="6"/>
  <c r="I1460" i="6"/>
  <c r="K1460" i="6" l="1"/>
  <c r="V1459" i="2"/>
  <c r="E1460" i="2"/>
  <c r="G1460" i="2" s="1"/>
  <c r="H1460" i="2" l="1"/>
  <c r="K1460" i="2" s="1"/>
  <c r="L1460" i="2" s="1"/>
  <c r="Y1460" i="2" s="1"/>
  <c r="W1460" i="2"/>
  <c r="X1460" i="2" s="1"/>
  <c r="J1460" i="2"/>
  <c r="M1460" i="2" l="1"/>
  <c r="N1460" i="2" s="1"/>
  <c r="O1460" i="2"/>
  <c r="P1460" i="2" l="1"/>
  <c r="R1460" i="2"/>
  <c r="AA1460" i="2" l="1"/>
  <c r="I1460" i="2"/>
  <c r="S1460" i="2" s="1"/>
  <c r="G1461" i="6"/>
  <c r="H1461" i="6" s="1"/>
  <c r="Q1460" i="2"/>
  <c r="Z1460" i="2" s="1"/>
  <c r="U1460" i="2" l="1"/>
  <c r="T1460" i="2"/>
  <c r="J1461" i="6"/>
  <c r="I1461" i="6"/>
  <c r="K1461" i="6" l="1"/>
  <c r="V1460" i="2"/>
  <c r="E1461" i="2"/>
  <c r="G1461" i="2" s="1"/>
  <c r="W1461" i="2" l="1"/>
  <c r="X1461" i="2" s="1"/>
  <c r="H1461" i="2"/>
  <c r="K1461" i="2" s="1"/>
  <c r="L1461" i="2" s="1"/>
  <c r="Y1461" i="2" s="1"/>
  <c r="J1461" i="2"/>
  <c r="M1461" i="2" l="1"/>
  <c r="N1461" i="2" s="1"/>
  <c r="O1461" i="2"/>
  <c r="P1461" i="2" l="1"/>
  <c r="R1461" i="2"/>
  <c r="AA1461" i="2" l="1"/>
  <c r="I1461" i="2"/>
  <c r="S1461" i="2" s="1"/>
  <c r="G1462" i="6"/>
  <c r="H1462" i="6" s="1"/>
  <c r="Q1461" i="2"/>
  <c r="Z1461" i="2" s="1"/>
  <c r="T1461" i="2" l="1"/>
  <c r="U1461" i="2"/>
  <c r="J1462" i="6"/>
  <c r="I1462" i="6"/>
  <c r="E1462" i="2" l="1"/>
  <c r="G1462" i="2" s="1"/>
  <c r="K1462" i="6"/>
  <c r="V1461" i="2"/>
  <c r="H1462" i="2" l="1"/>
  <c r="K1462" i="2" s="1"/>
  <c r="L1462" i="2" s="1"/>
  <c r="Y1462" i="2" s="1"/>
  <c r="W1462" i="2"/>
  <c r="X1462" i="2" s="1"/>
  <c r="J1462" i="2"/>
  <c r="M1462" i="2" l="1"/>
  <c r="N1462" i="2" s="1"/>
  <c r="O1462" i="2"/>
  <c r="P1462" i="2" l="1"/>
  <c r="R1462" i="2"/>
  <c r="AA1462" i="2" l="1"/>
  <c r="I1462" i="2"/>
  <c r="S1462" i="2" s="1"/>
  <c r="Q1462" i="2"/>
  <c r="Z1462" i="2" s="1"/>
  <c r="G1463" i="6"/>
  <c r="H1463" i="6" s="1"/>
  <c r="I1463" i="6" l="1"/>
  <c r="J1463" i="6"/>
  <c r="U1462" i="2"/>
  <c r="T1462" i="2"/>
  <c r="V1462" i="2" l="1"/>
  <c r="K1463" i="6"/>
  <c r="E1463" i="2"/>
  <c r="G1463" i="2" s="1"/>
  <c r="H1463" i="2" l="1"/>
  <c r="K1463" i="2" s="1"/>
  <c r="L1463" i="2" s="1"/>
  <c r="Y1463" i="2" s="1"/>
  <c r="W1463" i="2"/>
  <c r="X1463" i="2" s="1"/>
  <c r="J1463" i="2"/>
  <c r="M1463" i="2" l="1"/>
  <c r="N1463" i="2" s="1"/>
  <c r="O1463" i="2"/>
  <c r="P1463" i="2" l="1"/>
  <c r="R1463" i="2"/>
  <c r="AA1463" i="2" l="1"/>
  <c r="G1464" i="6"/>
  <c r="H1464" i="6" s="1"/>
  <c r="I1463" i="2"/>
  <c r="S1463" i="2" s="1"/>
  <c r="Q1463" i="2"/>
  <c r="Z1463" i="2" s="1"/>
  <c r="J1464" i="6" l="1"/>
  <c r="I1464" i="6"/>
  <c r="U1463" i="2"/>
  <c r="T1463" i="2"/>
  <c r="E1464" i="2" l="1"/>
  <c r="G1464" i="2" s="1"/>
  <c r="V1463" i="2"/>
  <c r="K1464" i="6"/>
  <c r="H1464" i="2" l="1"/>
  <c r="K1464" i="2" s="1"/>
  <c r="L1464" i="2" s="1"/>
  <c r="Y1464" i="2" s="1"/>
  <c r="W1464" i="2"/>
  <c r="X1464" i="2" s="1"/>
  <c r="J1464" i="2"/>
  <c r="M1464" i="2" l="1"/>
  <c r="N1464" i="2" s="1"/>
  <c r="O1464" i="2"/>
  <c r="P1464" i="2" l="1"/>
  <c r="R1464" i="2"/>
  <c r="AA1464" i="2" l="1"/>
  <c r="Q1464" i="2"/>
  <c r="Z1464" i="2" s="1"/>
  <c r="I1464" i="2"/>
  <c r="S1464" i="2" s="1"/>
  <c r="G1465" i="6"/>
  <c r="H1465" i="6" s="1"/>
  <c r="I1465" i="6" l="1"/>
  <c r="J1465" i="6"/>
  <c r="T1464" i="2"/>
  <c r="U1464" i="2"/>
  <c r="E1465" i="2" l="1"/>
  <c r="G1465" i="2" s="1"/>
  <c r="V1464" i="2"/>
  <c r="K1465" i="6"/>
  <c r="H1465" i="2" l="1"/>
  <c r="K1465" i="2" s="1"/>
  <c r="L1465" i="2" s="1"/>
  <c r="Y1465" i="2" s="1"/>
  <c r="W1465" i="2"/>
  <c r="X1465" i="2" s="1"/>
  <c r="J1465" i="2"/>
  <c r="M1465" i="2" l="1"/>
  <c r="N1465" i="2" s="1"/>
  <c r="O1465" i="2"/>
  <c r="P1465" i="2" l="1"/>
  <c r="R1465" i="2"/>
  <c r="AA1465" i="2" l="1"/>
  <c r="I1465" i="2"/>
  <c r="S1465" i="2" s="1"/>
  <c r="G1466" i="6"/>
  <c r="H1466" i="6" s="1"/>
  <c r="Q1465" i="2"/>
  <c r="Z1465" i="2" s="1"/>
  <c r="T1465" i="2" l="1"/>
  <c r="U1465" i="2"/>
  <c r="I1466" i="6"/>
  <c r="J1466" i="6"/>
  <c r="K1466" i="6" l="1"/>
  <c r="E1466" i="2"/>
  <c r="G1466" i="2" s="1"/>
  <c r="V1465" i="2"/>
  <c r="H1466" i="2" l="1"/>
  <c r="K1466" i="2" s="1"/>
  <c r="L1466" i="2" s="1"/>
  <c r="Y1466" i="2" s="1"/>
  <c r="W1466" i="2"/>
  <c r="X1466" i="2" s="1"/>
  <c r="J1466" i="2"/>
  <c r="M1466" i="2" l="1"/>
  <c r="N1466" i="2" s="1"/>
  <c r="O1466" i="2"/>
  <c r="P1466" i="2" l="1"/>
  <c r="I1466" i="2" l="1"/>
  <c r="S1466" i="2" s="1"/>
  <c r="Q1466" i="2"/>
  <c r="Z1466" i="2" s="1"/>
  <c r="G1467" i="6"/>
  <c r="H1467" i="6" s="1"/>
  <c r="R1466" i="2"/>
  <c r="J1467" i="6" l="1"/>
  <c r="I1467" i="6"/>
  <c r="AA1466" i="2"/>
  <c r="T1466" i="2"/>
  <c r="U1466" i="2"/>
  <c r="V1466" i="2" l="1"/>
  <c r="E1467" i="2"/>
  <c r="G1467" i="2" s="1"/>
  <c r="K1467" i="6"/>
  <c r="H1467" i="2" l="1"/>
  <c r="K1467" i="2" s="1"/>
  <c r="L1467" i="2" s="1"/>
  <c r="Y1467" i="2" s="1"/>
  <c r="W1467" i="2"/>
  <c r="X1467" i="2" s="1"/>
  <c r="J1467" i="2"/>
  <c r="M1467" i="2" l="1"/>
  <c r="N1467" i="2" s="1"/>
  <c r="O1467" i="2" l="1"/>
  <c r="P1467" i="2" l="1"/>
  <c r="R1467" i="2"/>
  <c r="AA1467" i="2" l="1"/>
  <c r="Q1467" i="2"/>
  <c r="Z1467" i="2" s="1"/>
  <c r="I1467" i="2"/>
  <c r="S1467" i="2" s="1"/>
  <c r="G1468" i="6"/>
  <c r="H1468" i="6" s="1"/>
  <c r="I1468" i="6" l="1"/>
  <c r="J1468" i="6"/>
  <c r="T1467" i="2"/>
  <c r="U1467" i="2"/>
  <c r="E1468" i="2" l="1"/>
  <c r="G1468" i="2" s="1"/>
  <c r="K1468" i="6"/>
  <c r="V1467" i="2"/>
  <c r="W1468" i="2" l="1"/>
  <c r="X1468" i="2" s="1"/>
  <c r="H1468" i="2"/>
  <c r="K1468" i="2" s="1"/>
  <c r="L1468" i="2" s="1"/>
  <c r="Y1468" i="2" s="1"/>
  <c r="J1468" i="2"/>
  <c r="M1468" i="2" l="1"/>
  <c r="N1468" i="2" s="1"/>
  <c r="O1468" i="2" l="1"/>
  <c r="P1468" i="2" l="1"/>
  <c r="I1468" i="2" l="1"/>
  <c r="S1468" i="2" s="1"/>
  <c r="Q1468" i="2"/>
  <c r="Z1468" i="2" s="1"/>
  <c r="G1469" i="6"/>
  <c r="H1469" i="6" s="1"/>
  <c r="R1468" i="2"/>
  <c r="AA1468" i="2" l="1"/>
  <c r="J1469" i="6"/>
  <c r="I1469" i="6"/>
  <c r="T1468" i="2"/>
  <c r="U1468" i="2"/>
  <c r="V1468" i="2" l="1"/>
  <c r="E1469" i="2"/>
  <c r="G1469" i="2" s="1"/>
  <c r="K1469" i="6"/>
  <c r="H1469" i="2" l="1"/>
  <c r="K1469" i="2" s="1"/>
  <c r="L1469" i="2" s="1"/>
  <c r="Y1469" i="2" s="1"/>
  <c r="W1469" i="2"/>
  <c r="X1469" i="2" s="1"/>
  <c r="J1469" i="2"/>
  <c r="M1469" i="2" l="1"/>
  <c r="N1469" i="2" s="1"/>
  <c r="O1469" i="2"/>
  <c r="P1469" i="2" l="1"/>
  <c r="R1469" i="2" s="1"/>
  <c r="AA1469" i="2" l="1"/>
  <c r="I1469" i="2"/>
  <c r="S1469" i="2" s="1"/>
  <c r="G1470" i="6"/>
  <c r="H1470" i="6" s="1"/>
  <c r="Q1469" i="2"/>
  <c r="Z1469" i="2" s="1"/>
  <c r="J1470" i="6" l="1"/>
  <c r="I1470" i="6"/>
  <c r="U1469" i="2"/>
  <c r="T1469" i="2"/>
  <c r="V1469" i="2" l="1"/>
  <c r="E1470" i="2"/>
  <c r="G1470" i="2" s="1"/>
  <c r="K1470" i="6"/>
  <c r="W1470" i="2" l="1"/>
  <c r="X1470" i="2" s="1"/>
  <c r="H1470" i="2"/>
  <c r="K1470" i="2" s="1"/>
  <c r="L1470" i="2" s="1"/>
  <c r="Y1470" i="2" s="1"/>
  <c r="J1470" i="2"/>
  <c r="M1470" i="2" l="1"/>
  <c r="N1470" i="2" s="1"/>
  <c r="O1470" i="2" l="1"/>
  <c r="P1470" i="2" l="1"/>
  <c r="R1470" i="2" s="1"/>
  <c r="AA1470" i="2" l="1"/>
  <c r="Q1470" i="2"/>
  <c r="Z1470" i="2" s="1"/>
  <c r="I1470" i="2"/>
  <c r="S1470" i="2" s="1"/>
  <c r="G1471" i="6"/>
  <c r="H1471" i="6" s="1"/>
  <c r="U1470" i="2" l="1"/>
  <c r="T1470" i="2"/>
  <c r="I1471" i="6"/>
  <c r="J1471" i="6"/>
  <c r="E1471" i="2" l="1"/>
  <c r="G1471" i="2" s="1"/>
  <c r="K1471" i="6"/>
  <c r="V1470" i="2"/>
  <c r="W1471" i="2" l="1"/>
  <c r="X1471" i="2" s="1"/>
  <c r="H1471" i="2"/>
  <c r="K1471" i="2" s="1"/>
  <c r="L1471" i="2" s="1"/>
  <c r="Y1471" i="2" s="1"/>
  <c r="J1471" i="2"/>
  <c r="M1471" i="2" l="1"/>
  <c r="N1471" i="2" s="1"/>
  <c r="O1471" i="2" l="1"/>
  <c r="P1471" i="2" l="1"/>
  <c r="R1471" i="2" s="1"/>
  <c r="AA1471" i="2" l="1"/>
  <c r="G1472" i="6"/>
  <c r="H1472" i="6" s="1"/>
  <c r="I1471" i="2"/>
  <c r="S1471" i="2" s="1"/>
  <c r="Q1471" i="2"/>
  <c r="Z1471" i="2" s="1"/>
  <c r="I1472" i="6" l="1"/>
  <c r="J1472" i="6"/>
  <c r="T1471" i="2"/>
  <c r="U1471" i="2"/>
  <c r="E1472" i="2" l="1"/>
  <c r="G1472" i="2" s="1"/>
  <c r="V1471" i="2"/>
  <c r="K1472" i="6"/>
  <c r="H1472" i="2" l="1"/>
  <c r="K1472" i="2" s="1"/>
  <c r="L1472" i="2" s="1"/>
  <c r="Y1472" i="2" s="1"/>
  <c r="W1472" i="2"/>
  <c r="X1472" i="2" s="1"/>
  <c r="J1472" i="2"/>
  <c r="M1472" i="2" l="1"/>
  <c r="N1472" i="2" s="1"/>
  <c r="O1472" i="2"/>
  <c r="P1472" i="2" l="1"/>
  <c r="G1473" i="6" l="1"/>
  <c r="H1473" i="6" s="1"/>
  <c r="I1472" i="2"/>
  <c r="S1472" i="2" s="1"/>
  <c r="Q1472" i="2"/>
  <c r="Z1472" i="2" s="1"/>
  <c r="R1472" i="2"/>
  <c r="AA1472" i="2" l="1"/>
  <c r="U1472" i="2"/>
  <c r="T1472" i="2"/>
  <c r="J1473" i="6"/>
  <c r="I1473" i="6"/>
  <c r="E1473" i="2" l="1"/>
  <c r="G1473" i="2" s="1"/>
  <c r="V1472" i="2"/>
  <c r="K1473" i="6"/>
  <c r="H1473" i="2" l="1"/>
  <c r="K1473" i="2" s="1"/>
  <c r="L1473" i="2" s="1"/>
  <c r="Y1473" i="2" s="1"/>
  <c r="W1473" i="2"/>
  <c r="X1473" i="2" s="1"/>
  <c r="J1473" i="2"/>
  <c r="M1473" i="2" l="1"/>
  <c r="N1473" i="2" s="1"/>
  <c r="O1473" i="2"/>
  <c r="P1473" i="2" l="1"/>
  <c r="R1473" i="2"/>
  <c r="AA1473" i="2" l="1"/>
  <c r="I1473" i="2"/>
  <c r="S1473" i="2" s="1"/>
  <c r="G1474" i="6"/>
  <c r="H1474" i="6" s="1"/>
  <c r="Q1473" i="2"/>
  <c r="Z1473" i="2" s="1"/>
  <c r="I1474" i="6" l="1"/>
  <c r="J1474" i="6"/>
  <c r="T1473" i="2"/>
  <c r="U1473" i="2"/>
  <c r="V1473" i="2" l="1"/>
  <c r="K1474" i="6"/>
  <c r="E1474" i="2"/>
  <c r="G1474" i="2" s="1"/>
  <c r="H1474" i="2" l="1"/>
  <c r="K1474" i="2" s="1"/>
  <c r="L1474" i="2" s="1"/>
  <c r="Y1474" i="2" s="1"/>
  <c r="W1474" i="2"/>
  <c r="X1474" i="2" s="1"/>
  <c r="AC26" i="1" s="1"/>
  <c r="J1474" i="2"/>
  <c r="M1474" i="2" l="1"/>
  <c r="N1474" i="2" s="1"/>
  <c r="O1474" i="2"/>
  <c r="AC35" i="1"/>
  <c r="P1474" i="2" l="1"/>
  <c r="R1474" i="2" s="1"/>
  <c r="AA1474" i="2" l="1"/>
  <c r="I1474" i="2"/>
  <c r="S1474" i="2" s="1"/>
  <c r="G1475" i="6"/>
  <c r="H1475" i="6" s="1"/>
  <c r="Q1474" i="2"/>
  <c r="Z1474" i="2" s="1"/>
  <c r="J1475" i="6" l="1"/>
  <c r="I1475" i="6"/>
  <c r="T1474" i="2"/>
  <c r="U1474" i="2"/>
  <c r="E1475" i="2" l="1"/>
  <c r="G1475" i="2" s="1"/>
  <c r="V1474" i="2"/>
  <c r="K1475" i="6"/>
  <c r="H1475" i="2" l="1"/>
  <c r="W1475" i="2"/>
  <c r="X1475" i="2" s="1"/>
  <c r="J1475" i="2"/>
  <c r="M1475" i="2" l="1"/>
  <c r="N1475" i="2" s="1"/>
  <c r="U19" i="1"/>
  <c r="K1475" i="2"/>
  <c r="L1475" i="2" s="1"/>
  <c r="Y1475" i="2" s="1"/>
  <c r="O1475" i="2" l="1"/>
  <c r="P1475" i="2" l="1"/>
  <c r="I1475" i="2" l="1"/>
  <c r="S1475" i="2" s="1"/>
  <c r="G1476" i="6"/>
  <c r="H1476" i="6" s="1"/>
  <c r="Q1475" i="2"/>
  <c r="Z1475" i="2" s="1"/>
  <c r="R1475" i="2"/>
  <c r="I1476" i="6" l="1"/>
  <c r="J1476" i="6"/>
  <c r="AA1475" i="2"/>
  <c r="T1475" i="2"/>
  <c r="U1475" i="2"/>
  <c r="K1476" i="6" l="1"/>
  <c r="V1475" i="2"/>
  <c r="E1476" i="2"/>
  <c r="G1476" i="2" s="1"/>
  <c r="H1476" i="2" l="1"/>
  <c r="K1476" i="2" s="1"/>
  <c r="L1476" i="2" s="1"/>
  <c r="Y1476" i="2" s="1"/>
  <c r="W1476" i="2"/>
  <c r="X1476" i="2" s="1"/>
  <c r="J1476" i="2"/>
  <c r="M1476" i="2" l="1"/>
  <c r="N1476" i="2" s="1"/>
  <c r="O1476" i="2" l="1"/>
  <c r="P1476" i="2" l="1"/>
  <c r="R1476" i="2"/>
  <c r="AA1476" i="2" l="1"/>
  <c r="I1476" i="2"/>
  <c r="S1476" i="2" s="1"/>
  <c r="Q1476" i="2"/>
  <c r="Z1476" i="2" s="1"/>
  <c r="G1477" i="6"/>
  <c r="H1477" i="6" s="1"/>
  <c r="J1477" i="6" l="1"/>
  <c r="I1477" i="6"/>
  <c r="T1476" i="2"/>
  <c r="U1476" i="2"/>
  <c r="E1477" i="2" l="1"/>
  <c r="G1477" i="2" s="1"/>
  <c r="V1476" i="2"/>
  <c r="K1477" i="6"/>
  <c r="H1477" i="2" l="1"/>
  <c r="K1477" i="2" s="1"/>
  <c r="L1477" i="2" s="1"/>
  <c r="Y1477" i="2" s="1"/>
  <c r="W1477" i="2"/>
  <c r="X1477" i="2" s="1"/>
  <c r="J1477" i="2"/>
  <c r="M1477" i="2" l="1"/>
  <c r="N1477" i="2" s="1"/>
  <c r="O1477" i="2" l="1"/>
  <c r="P1477" i="2" l="1"/>
  <c r="Q1477" i="2" l="1"/>
  <c r="Z1477" i="2" s="1"/>
  <c r="I1477" i="2"/>
  <c r="S1477" i="2" s="1"/>
  <c r="G1478" i="6"/>
  <c r="H1478" i="6" s="1"/>
  <c r="R1477" i="2"/>
  <c r="AA1477" i="2" l="1"/>
  <c r="T1477" i="2"/>
  <c r="U1477" i="2"/>
  <c r="I1478" i="6"/>
  <c r="J1478" i="6"/>
  <c r="K1478" i="6" l="1"/>
  <c r="V1477" i="2"/>
  <c r="E1478" i="2"/>
  <c r="G1478" i="2" s="1"/>
  <c r="H1478" i="2" l="1"/>
  <c r="K1478" i="2" s="1"/>
  <c r="L1478" i="2" s="1"/>
  <c r="Y1478" i="2" s="1"/>
  <c r="W1478" i="2"/>
  <c r="X1478" i="2" s="1"/>
  <c r="J1478" i="2"/>
  <c r="M1478" i="2" l="1"/>
  <c r="N1478" i="2" s="1"/>
  <c r="O1478" i="2"/>
  <c r="P1478" i="2" l="1"/>
  <c r="R1478" i="2"/>
  <c r="AA1478" i="2" l="1"/>
  <c r="I1478" i="2"/>
  <c r="S1478" i="2" s="1"/>
  <c r="G1479" i="6"/>
  <c r="H1479" i="6" s="1"/>
  <c r="Q1478" i="2"/>
  <c r="Z1478" i="2" s="1"/>
  <c r="J1479" i="6" l="1"/>
  <c r="I1479" i="6"/>
  <c r="T1478" i="2"/>
  <c r="U1478" i="2"/>
  <c r="E1479" i="2" l="1"/>
  <c r="G1479" i="2" s="1"/>
  <c r="V1478" i="2"/>
  <c r="K1479" i="6"/>
  <c r="W1479" i="2" l="1"/>
  <c r="X1479" i="2" s="1"/>
  <c r="H1479" i="2"/>
  <c r="K1479" i="2" s="1"/>
  <c r="L1479" i="2" s="1"/>
  <c r="Y1479" i="2" s="1"/>
  <c r="J1479" i="2"/>
  <c r="M1479" i="2" l="1"/>
  <c r="N1479" i="2" s="1"/>
  <c r="O1479" i="2" l="1"/>
  <c r="P1479" i="2" l="1"/>
  <c r="G1480" i="6" l="1"/>
  <c r="H1480" i="6" s="1"/>
  <c r="I1479" i="2"/>
  <c r="S1479" i="2" s="1"/>
  <c r="Q1479" i="2"/>
  <c r="Z1479" i="2" s="1"/>
  <c r="R1479" i="2"/>
  <c r="T1479" i="2" l="1"/>
  <c r="U1479" i="2"/>
  <c r="AA1479" i="2"/>
  <c r="I1480" i="6"/>
  <c r="J1480" i="6"/>
  <c r="E1480" i="2" l="1"/>
  <c r="G1480" i="2" s="1"/>
  <c r="K1480" i="6"/>
  <c r="V1479" i="2"/>
  <c r="H1480" i="2" l="1"/>
  <c r="K1480" i="2" s="1"/>
  <c r="L1480" i="2" s="1"/>
  <c r="Y1480" i="2" s="1"/>
  <c r="W1480" i="2"/>
  <c r="X1480" i="2" s="1"/>
  <c r="J1480" i="2"/>
  <c r="M1480" i="2" l="1"/>
  <c r="N1480" i="2" s="1"/>
  <c r="O1480" i="2"/>
  <c r="P1480" i="2" l="1"/>
  <c r="I1480" i="2" l="1"/>
  <c r="S1480" i="2" s="1"/>
  <c r="G1481" i="6"/>
  <c r="H1481" i="6" s="1"/>
  <c r="Q1480" i="2"/>
  <c r="Z1480" i="2" s="1"/>
  <c r="R1480" i="2"/>
  <c r="I1481" i="6" l="1"/>
  <c r="J1481" i="6"/>
  <c r="AA1480" i="2"/>
  <c r="T1480" i="2"/>
  <c r="U1480" i="2"/>
  <c r="V1480" i="2" l="1"/>
  <c r="K1481" i="6"/>
  <c r="E1481" i="2"/>
  <c r="G1481" i="2" s="1"/>
  <c r="W1481" i="2" l="1"/>
  <c r="X1481" i="2" s="1"/>
  <c r="H1481" i="2"/>
  <c r="K1481" i="2" s="1"/>
  <c r="L1481" i="2" s="1"/>
  <c r="Y1481" i="2" s="1"/>
  <c r="J1481" i="2"/>
  <c r="M1481" i="2" l="1"/>
  <c r="N1481" i="2" s="1"/>
  <c r="O1481" i="2" l="1"/>
  <c r="P1481" i="2" l="1"/>
  <c r="I1481" i="2" l="1"/>
  <c r="S1481" i="2" s="1"/>
  <c r="Q1481" i="2"/>
  <c r="Z1481" i="2" s="1"/>
  <c r="G1482" i="6"/>
  <c r="H1482" i="6" s="1"/>
  <c r="R1481" i="2"/>
  <c r="AA1481" i="2" l="1"/>
  <c r="J1482" i="6"/>
  <c r="I1482" i="6"/>
  <c r="U1481" i="2"/>
  <c r="T1481" i="2"/>
  <c r="E1482" i="2" l="1"/>
  <c r="G1482" i="2" s="1"/>
  <c r="V1481" i="2"/>
  <c r="K1482" i="6"/>
  <c r="H1482" i="2" l="1"/>
  <c r="K1482" i="2" s="1"/>
  <c r="L1482" i="2" s="1"/>
  <c r="Y1482" i="2" s="1"/>
  <c r="W1482" i="2"/>
  <c r="X1482" i="2" s="1"/>
  <c r="J1482" i="2"/>
  <c r="M1482" i="2" l="1"/>
  <c r="N1482" i="2" s="1"/>
  <c r="O1482" i="2" l="1"/>
  <c r="P1482" i="2" l="1"/>
  <c r="R1482" i="2"/>
  <c r="AA1482" i="2" l="1"/>
  <c r="I1482" i="2"/>
  <c r="S1482" i="2" s="1"/>
  <c r="G1483" i="6"/>
  <c r="H1483" i="6" s="1"/>
  <c r="Q1482" i="2"/>
  <c r="Z1482" i="2" s="1"/>
  <c r="T1482" i="2" l="1"/>
  <c r="U1482" i="2"/>
  <c r="J1483" i="6"/>
  <c r="I1483" i="6"/>
  <c r="K1483" i="6" l="1"/>
  <c r="V1482" i="2"/>
  <c r="E1483" i="2"/>
  <c r="G1483" i="2" s="1"/>
  <c r="H1483" i="2" l="1"/>
  <c r="K1483" i="2" s="1"/>
  <c r="L1483" i="2" s="1"/>
  <c r="Y1483" i="2" s="1"/>
  <c r="W1483" i="2"/>
  <c r="X1483" i="2" s="1"/>
  <c r="J1483" i="2"/>
  <c r="M1483" i="2" l="1"/>
  <c r="N1483" i="2" s="1"/>
  <c r="O1483" i="2" l="1"/>
  <c r="P1483" i="2" l="1"/>
  <c r="R1483" i="2"/>
  <c r="AA1483" i="2" l="1"/>
  <c r="G1484" i="6"/>
  <c r="H1484" i="6" s="1"/>
  <c r="Q1483" i="2"/>
  <c r="Z1483" i="2" s="1"/>
  <c r="I1483" i="2"/>
  <c r="S1483" i="2" s="1"/>
  <c r="U1483" i="2" l="1"/>
  <c r="T1483" i="2"/>
  <c r="J1484" i="6"/>
  <c r="I1484" i="6"/>
  <c r="E1484" i="2" l="1"/>
  <c r="G1484" i="2" s="1"/>
  <c r="K1484" i="6"/>
  <c r="V1483" i="2"/>
  <c r="W1484" i="2" l="1"/>
  <c r="X1484" i="2" s="1"/>
  <c r="H1484" i="2"/>
  <c r="K1484" i="2" s="1"/>
  <c r="L1484" i="2" s="1"/>
  <c r="Y1484" i="2" s="1"/>
  <c r="J1484" i="2"/>
  <c r="M1484" i="2" l="1"/>
  <c r="N1484" i="2" s="1"/>
  <c r="O1484" i="2" l="1"/>
  <c r="P1484" i="2" l="1"/>
  <c r="R1484" i="2"/>
  <c r="AA1484" i="2" l="1"/>
  <c r="I1484" i="2"/>
  <c r="S1484" i="2" s="1"/>
  <c r="G1485" i="6"/>
  <c r="H1485" i="6" s="1"/>
  <c r="Q1484" i="2"/>
  <c r="Z1484" i="2" s="1"/>
  <c r="I1485" i="6" l="1"/>
  <c r="J1485" i="6"/>
  <c r="T1484" i="2"/>
  <c r="U1484" i="2"/>
  <c r="V1484" i="2" l="1"/>
  <c r="K1485" i="6"/>
  <c r="E1485" i="2"/>
  <c r="G1485" i="2" s="1"/>
  <c r="H1485" i="2" l="1"/>
  <c r="K1485" i="2" s="1"/>
  <c r="L1485" i="2" s="1"/>
  <c r="Y1485" i="2" s="1"/>
  <c r="W1485" i="2"/>
  <c r="X1485" i="2" s="1"/>
  <c r="J1485" i="2"/>
  <c r="M1485" i="2" l="1"/>
  <c r="N1485" i="2" s="1"/>
  <c r="O1485" i="2" l="1"/>
  <c r="P1485" i="2" l="1"/>
  <c r="R1485" i="2"/>
  <c r="AA1485" i="2" l="1"/>
  <c r="I1485" i="2"/>
  <c r="S1485" i="2" s="1"/>
  <c r="G1486" i="6"/>
  <c r="H1486" i="6" s="1"/>
  <c r="Q1485" i="2"/>
  <c r="Z1485" i="2" s="1"/>
  <c r="J1486" i="6" l="1"/>
  <c r="I1486" i="6"/>
  <c r="U1485" i="2"/>
  <c r="T1485" i="2"/>
  <c r="E1486" i="2" l="1"/>
  <c r="G1486" i="2" s="1"/>
  <c r="V1485" i="2"/>
  <c r="K1486" i="6"/>
  <c r="W1486" i="2" l="1"/>
  <c r="X1486" i="2" s="1"/>
  <c r="H1486" i="2"/>
  <c r="K1486" i="2" s="1"/>
  <c r="L1486" i="2" s="1"/>
  <c r="Y1486" i="2" s="1"/>
  <c r="J1486" i="2"/>
  <c r="M1486" i="2" l="1"/>
  <c r="N1486" i="2" s="1"/>
  <c r="O1486" i="2" l="1"/>
  <c r="P1486" i="2" l="1"/>
  <c r="R1486" i="2"/>
  <c r="AA1486" i="2" l="1"/>
  <c r="G1487" i="6"/>
  <c r="H1487" i="6" s="1"/>
  <c r="I1486" i="2"/>
  <c r="S1486" i="2" s="1"/>
  <c r="Q1486" i="2"/>
  <c r="Z1486" i="2" s="1"/>
  <c r="T1486" i="2" l="1"/>
  <c r="U1486" i="2"/>
  <c r="J1487" i="6"/>
  <c r="I1487" i="6"/>
  <c r="K1487" i="6" l="1"/>
  <c r="V1486" i="2"/>
  <c r="E1487" i="2"/>
  <c r="G1487" i="2" s="1"/>
  <c r="H1487" i="2" l="1"/>
  <c r="K1487" i="2" s="1"/>
  <c r="L1487" i="2" s="1"/>
  <c r="Y1487" i="2" s="1"/>
  <c r="W1487" i="2"/>
  <c r="X1487" i="2" s="1"/>
  <c r="J1487" i="2"/>
  <c r="M1487" i="2" l="1"/>
  <c r="N1487" i="2" s="1"/>
  <c r="O1487" i="2" l="1"/>
  <c r="P1487" i="2" l="1"/>
  <c r="R1487" i="2"/>
  <c r="AA1487" i="2" l="1"/>
  <c r="I1487" i="2"/>
  <c r="S1487" i="2" s="1"/>
  <c r="Q1487" i="2"/>
  <c r="Z1487" i="2" s="1"/>
  <c r="G1488" i="6"/>
  <c r="H1488" i="6" s="1"/>
  <c r="J1488" i="6" l="1"/>
  <c r="I1488" i="6"/>
  <c r="T1487" i="2"/>
  <c r="U1487" i="2"/>
  <c r="E1488" i="2" l="1"/>
  <c r="G1488" i="2" s="1"/>
  <c r="K1488" i="6"/>
  <c r="V1487" i="2"/>
  <c r="H1488" i="2" l="1"/>
  <c r="K1488" i="2" s="1"/>
  <c r="L1488" i="2" s="1"/>
  <c r="Y1488" i="2" s="1"/>
  <c r="W1488" i="2"/>
  <c r="X1488" i="2" s="1"/>
  <c r="J1488" i="2"/>
  <c r="M1488" i="2" l="1"/>
  <c r="N1488" i="2" s="1"/>
  <c r="O1488" i="2"/>
  <c r="P1488" i="2" l="1"/>
  <c r="I1488" i="2" l="1"/>
  <c r="S1488" i="2" s="1"/>
  <c r="Q1488" i="2"/>
  <c r="Z1488" i="2" s="1"/>
  <c r="G1489" i="6"/>
  <c r="H1489" i="6" s="1"/>
  <c r="R1488" i="2"/>
  <c r="J1489" i="6" l="1"/>
  <c r="I1489" i="6"/>
  <c r="AA1488" i="2"/>
  <c r="T1488" i="2"/>
  <c r="U1488" i="2"/>
  <c r="E1489" i="2" l="1"/>
  <c r="G1489" i="2" s="1"/>
  <c r="V1488" i="2"/>
  <c r="K1489" i="6"/>
  <c r="H1489" i="2" l="1"/>
  <c r="K1489" i="2" s="1"/>
  <c r="L1489" i="2" s="1"/>
  <c r="Y1489" i="2" s="1"/>
  <c r="W1489" i="2"/>
  <c r="X1489" i="2" s="1"/>
  <c r="J1489" i="2"/>
  <c r="M1489" i="2" l="1"/>
  <c r="N1489" i="2" s="1"/>
  <c r="O1489" i="2" l="1"/>
  <c r="P1489" i="2" l="1"/>
  <c r="R1489" i="2"/>
  <c r="AA1489" i="2" l="1"/>
  <c r="I1489" i="2"/>
  <c r="S1489" i="2" s="1"/>
  <c r="G1490" i="6"/>
  <c r="H1490" i="6" s="1"/>
  <c r="Q1489" i="2"/>
  <c r="Z1489" i="2" s="1"/>
  <c r="J1490" i="6" l="1"/>
  <c r="I1490" i="6"/>
  <c r="U1489" i="2"/>
  <c r="T1489" i="2"/>
  <c r="E1490" i="2" l="1"/>
  <c r="G1490" i="2" s="1"/>
  <c r="V1489" i="2"/>
  <c r="K1490" i="6"/>
  <c r="W1490" i="2" l="1"/>
  <c r="X1490" i="2" s="1"/>
  <c r="H1490" i="2"/>
  <c r="K1490" i="2" s="1"/>
  <c r="L1490" i="2" s="1"/>
  <c r="Y1490" i="2" s="1"/>
  <c r="J1490" i="2"/>
  <c r="M1490" i="2" l="1"/>
  <c r="N1490" i="2" s="1"/>
  <c r="O1490" i="2" l="1"/>
  <c r="P1490" i="2" l="1"/>
  <c r="I1490" i="2" l="1"/>
  <c r="S1490" i="2" s="1"/>
  <c r="G1491" i="6"/>
  <c r="H1491" i="6" s="1"/>
  <c r="Q1490" i="2"/>
  <c r="Z1490" i="2" s="1"/>
  <c r="R1490" i="2"/>
  <c r="AA1490" i="2" l="1"/>
  <c r="I1491" i="6"/>
  <c r="J1491" i="6"/>
  <c r="T1490" i="2"/>
  <c r="U1490" i="2"/>
  <c r="V1490" i="2" l="1"/>
  <c r="K1491" i="6"/>
  <c r="E1491" i="2"/>
  <c r="G1491" i="2" s="1"/>
  <c r="H1491" i="2" l="1"/>
  <c r="K1491" i="2" s="1"/>
  <c r="L1491" i="2" s="1"/>
  <c r="Y1491" i="2" s="1"/>
  <c r="W1491" i="2"/>
  <c r="X1491" i="2" s="1"/>
  <c r="J1491" i="2"/>
  <c r="M1491" i="2" l="1"/>
  <c r="N1491" i="2" s="1"/>
  <c r="O1491" i="2"/>
  <c r="P1491" i="2" l="1"/>
  <c r="R1491" i="2" s="1"/>
  <c r="AA1491" i="2" l="1"/>
  <c r="Q1491" i="2"/>
  <c r="Z1491" i="2" s="1"/>
  <c r="I1491" i="2"/>
  <c r="S1491" i="2" s="1"/>
  <c r="G1492" i="6"/>
  <c r="H1492" i="6" s="1"/>
  <c r="J1492" i="6" l="1"/>
  <c r="I1492" i="6"/>
  <c r="U1491" i="2"/>
  <c r="T1491" i="2"/>
  <c r="E1492" i="2" l="1"/>
  <c r="G1492" i="2" s="1"/>
  <c r="V1491" i="2"/>
  <c r="K1492" i="6"/>
  <c r="H1492" i="2" l="1"/>
  <c r="K1492" i="2" s="1"/>
  <c r="L1492" i="2" s="1"/>
  <c r="Y1492" i="2" s="1"/>
  <c r="W1492" i="2"/>
  <c r="X1492" i="2" s="1"/>
  <c r="J1492" i="2"/>
  <c r="M1492" i="2" l="1"/>
  <c r="N1492" i="2" s="1"/>
  <c r="O1492" i="2"/>
  <c r="P1492" i="2" l="1"/>
  <c r="G1493" i="6" l="1"/>
  <c r="H1493" i="6" s="1"/>
  <c r="I1492" i="2"/>
  <c r="S1492" i="2" s="1"/>
  <c r="Q1492" i="2"/>
  <c r="Z1492" i="2" s="1"/>
  <c r="R1492" i="2"/>
  <c r="U1492" i="2" l="1"/>
  <c r="T1492" i="2"/>
  <c r="AA1492" i="2"/>
  <c r="I1493" i="6"/>
  <c r="J1493" i="6"/>
  <c r="V1492" i="2" l="1"/>
  <c r="K1493" i="6"/>
  <c r="E1493" i="2"/>
  <c r="G1493" i="2" s="1"/>
  <c r="H1493" i="2" l="1"/>
  <c r="K1493" i="2" s="1"/>
  <c r="L1493" i="2" s="1"/>
  <c r="Y1493" i="2" s="1"/>
  <c r="W1493" i="2"/>
  <c r="X1493" i="2" s="1"/>
  <c r="J1493" i="2"/>
  <c r="M1493" i="2" l="1"/>
  <c r="N1493" i="2" s="1"/>
  <c r="O1493" i="2"/>
  <c r="P1493" i="2" l="1"/>
  <c r="R1493" i="2"/>
  <c r="AA1493" i="2" l="1"/>
  <c r="Q1493" i="2"/>
  <c r="Z1493" i="2" s="1"/>
  <c r="I1493" i="2"/>
  <c r="S1493" i="2" s="1"/>
  <c r="G1494" i="6"/>
  <c r="H1494" i="6" s="1"/>
  <c r="U1493" i="2" l="1"/>
  <c r="T1493" i="2"/>
  <c r="I1494" i="6"/>
  <c r="J1494" i="6"/>
  <c r="E1494" i="2" l="1"/>
  <c r="G1494" i="2" s="1"/>
  <c r="K1494" i="6"/>
  <c r="V1493" i="2"/>
  <c r="H1494" i="2" l="1"/>
  <c r="K1494" i="2" s="1"/>
  <c r="L1494" i="2" s="1"/>
  <c r="Y1494" i="2" s="1"/>
  <c r="W1494" i="2"/>
  <c r="X1494" i="2" s="1"/>
  <c r="J1494" i="2"/>
  <c r="M1494" i="2" l="1"/>
  <c r="N1494" i="2" s="1"/>
  <c r="O1494" i="2" l="1"/>
  <c r="P1494" i="2" l="1"/>
  <c r="Q1494" i="2" l="1"/>
  <c r="Z1494" i="2" s="1"/>
  <c r="I1494" i="2"/>
  <c r="S1494" i="2" s="1"/>
  <c r="G1495" i="6"/>
  <c r="H1495" i="6" s="1"/>
  <c r="R1494" i="2"/>
  <c r="AA1494" i="2" l="1"/>
  <c r="U1494" i="2"/>
  <c r="T1494" i="2"/>
  <c r="I1495" i="6"/>
  <c r="J1495" i="6"/>
  <c r="K1495" i="6" l="1"/>
  <c r="E1495" i="2"/>
  <c r="G1495" i="2" s="1"/>
  <c r="V1494" i="2"/>
  <c r="W1495" i="2" l="1"/>
  <c r="X1495" i="2" s="1"/>
  <c r="H1495" i="2"/>
  <c r="K1495" i="2" s="1"/>
  <c r="L1495" i="2" s="1"/>
  <c r="Y1495" i="2" s="1"/>
  <c r="J1495" i="2"/>
  <c r="M1495" i="2" l="1"/>
  <c r="N1495" i="2" s="1"/>
  <c r="O1495" i="2" l="1"/>
  <c r="P1495" i="2" l="1"/>
  <c r="R1495" i="2"/>
  <c r="AA1495" i="2" l="1"/>
  <c r="I1495" i="2"/>
  <c r="S1495" i="2" s="1"/>
  <c r="G1496" i="6"/>
  <c r="H1496" i="6" s="1"/>
  <c r="Q1495" i="2"/>
  <c r="Z1495" i="2" s="1"/>
  <c r="T1495" i="2" l="1"/>
  <c r="U1495" i="2"/>
  <c r="J1496" i="6"/>
  <c r="I1496" i="6"/>
  <c r="E1496" i="2" l="1"/>
  <c r="G1496" i="2" s="1"/>
  <c r="K1496" i="6"/>
  <c r="V1495" i="2"/>
  <c r="H1496" i="2" l="1"/>
  <c r="K1496" i="2" s="1"/>
  <c r="L1496" i="2" s="1"/>
  <c r="Y1496" i="2" s="1"/>
  <c r="W1496" i="2"/>
  <c r="X1496" i="2" s="1"/>
  <c r="J1496" i="2"/>
  <c r="M1496" i="2" l="1"/>
  <c r="N1496" i="2" s="1"/>
  <c r="O1496" i="2" l="1"/>
  <c r="P1496" i="2" l="1"/>
  <c r="R1496" i="2"/>
  <c r="AA1496" i="2" l="1"/>
  <c r="I1496" i="2"/>
  <c r="S1496" i="2" s="1"/>
  <c r="G1497" i="6"/>
  <c r="H1497" i="6" s="1"/>
  <c r="Q1496" i="2"/>
  <c r="Z1496" i="2" s="1"/>
  <c r="I1497" i="6" l="1"/>
  <c r="J1497" i="6"/>
  <c r="T1496" i="2"/>
  <c r="U1496" i="2"/>
  <c r="E1497" i="2" l="1"/>
  <c r="G1497" i="2" s="1"/>
  <c r="V1496" i="2"/>
  <c r="K1497" i="6"/>
  <c r="H1497" i="2" l="1"/>
  <c r="K1497" i="2" s="1"/>
  <c r="L1497" i="2" s="1"/>
  <c r="Y1497" i="2" s="1"/>
  <c r="W1497" i="2"/>
  <c r="X1497" i="2" s="1"/>
  <c r="J1497" i="2"/>
  <c r="M1497" i="2" l="1"/>
  <c r="N1497" i="2" s="1"/>
  <c r="O1497" i="2"/>
  <c r="P1497" i="2" l="1"/>
  <c r="R1497" i="2"/>
  <c r="AA1497" i="2" l="1"/>
  <c r="G1498" i="6"/>
  <c r="H1498" i="6" s="1"/>
  <c r="I1497" i="2"/>
  <c r="S1497" i="2" s="1"/>
  <c r="Q1497" i="2"/>
  <c r="Z1497" i="2" s="1"/>
  <c r="T1497" i="2" l="1"/>
  <c r="U1497" i="2"/>
  <c r="I1498" i="6"/>
  <c r="J1498" i="6"/>
  <c r="V1497" i="2" l="1"/>
  <c r="E1498" i="2"/>
  <c r="G1498" i="2" s="1"/>
  <c r="K1498" i="6"/>
  <c r="W1498" i="2" l="1"/>
  <c r="X1498" i="2" s="1"/>
  <c r="H1498" i="2"/>
  <c r="K1498" i="2" s="1"/>
  <c r="L1498" i="2" s="1"/>
  <c r="Y1498" i="2" s="1"/>
  <c r="J1498" i="2"/>
  <c r="M1498" i="2" l="1"/>
  <c r="N1498" i="2" s="1"/>
  <c r="O1498" i="2" l="1"/>
  <c r="P1498" i="2" l="1"/>
  <c r="R1498" i="2"/>
  <c r="AA1498" i="2" l="1"/>
  <c r="I1498" i="2"/>
  <c r="S1498" i="2" s="1"/>
  <c r="G1499" i="6"/>
  <c r="H1499" i="6" s="1"/>
  <c r="Q1498" i="2"/>
  <c r="Z1498" i="2" s="1"/>
  <c r="I1499" i="6" l="1"/>
  <c r="J1499" i="6"/>
  <c r="U1498" i="2"/>
  <c r="T1498" i="2"/>
  <c r="E1499" i="2" l="1"/>
  <c r="G1499" i="2" s="1"/>
  <c r="K1499" i="6"/>
  <c r="V1498" i="2"/>
  <c r="H1499" i="2" l="1"/>
  <c r="K1499" i="2" s="1"/>
  <c r="L1499" i="2" s="1"/>
  <c r="Y1499" i="2" s="1"/>
  <c r="W1499" i="2"/>
  <c r="X1499" i="2" s="1"/>
  <c r="J1499" i="2"/>
  <c r="M1499" i="2" l="1"/>
  <c r="N1499" i="2" s="1"/>
  <c r="O1499" i="2" l="1"/>
  <c r="P1499" i="2" l="1"/>
  <c r="R1499" i="2"/>
  <c r="AA1499" i="2" l="1"/>
  <c r="G1500" i="6"/>
  <c r="H1500" i="6" s="1"/>
  <c r="Q1499" i="2"/>
  <c r="Z1499" i="2" s="1"/>
  <c r="I1499" i="2"/>
  <c r="S1499" i="2" s="1"/>
  <c r="T1499" i="2" l="1"/>
  <c r="U1499" i="2"/>
  <c r="J1500" i="6"/>
  <c r="I1500" i="6"/>
  <c r="K1500" i="6" l="1"/>
  <c r="V1499" i="2"/>
  <c r="E1500" i="2"/>
  <c r="G1500" i="2" s="1"/>
  <c r="W1500" i="2" l="1"/>
  <c r="X1500" i="2" s="1"/>
  <c r="H1500" i="2"/>
  <c r="K1500" i="2" s="1"/>
  <c r="L1500" i="2" s="1"/>
  <c r="Y1500" i="2" s="1"/>
  <c r="J1500" i="2"/>
  <c r="M1500" i="2" l="1"/>
  <c r="N1500" i="2" s="1"/>
  <c r="O1500" i="2" l="1"/>
  <c r="P1500" i="2" l="1"/>
  <c r="G1501" i="6" l="1"/>
  <c r="H1501" i="6" s="1"/>
  <c r="Q1500" i="2"/>
  <c r="Z1500" i="2" s="1"/>
  <c r="I1500" i="2"/>
  <c r="S1500" i="2" s="1"/>
  <c r="R1500" i="2"/>
  <c r="U1500" i="2" l="1"/>
  <c r="T1500" i="2"/>
  <c r="AA1500" i="2"/>
  <c r="I1501" i="6"/>
  <c r="J1501" i="6"/>
  <c r="E1501" i="2" l="1"/>
  <c r="G1501" i="2" s="1"/>
  <c r="K1501" i="6"/>
  <c r="V1500" i="2"/>
  <c r="W1501" i="2" l="1"/>
  <c r="X1501" i="2" s="1"/>
  <c r="H1501" i="2"/>
  <c r="K1501" i="2" s="1"/>
  <c r="L1501" i="2" s="1"/>
  <c r="Y1501" i="2" s="1"/>
  <c r="J1501" i="2"/>
  <c r="M1501" i="2" l="1"/>
  <c r="N1501" i="2" s="1"/>
  <c r="O1501" i="2" l="1"/>
  <c r="P1501" i="2" l="1"/>
  <c r="I1501" i="2" l="1"/>
  <c r="S1501" i="2" s="1"/>
  <c r="G1502" i="6"/>
  <c r="H1502" i="6" s="1"/>
  <c r="Q1501" i="2"/>
  <c r="Z1501" i="2" s="1"/>
  <c r="R1501" i="2"/>
  <c r="I1502" i="6" l="1"/>
  <c r="J1502" i="6"/>
  <c r="AA1501" i="2"/>
  <c r="T1501" i="2"/>
  <c r="U1501" i="2"/>
  <c r="E1502" i="2" l="1"/>
  <c r="G1502" i="2" s="1"/>
  <c r="K1502" i="6"/>
  <c r="V1501" i="2"/>
  <c r="H1502" i="2" l="1"/>
  <c r="K1502" i="2" s="1"/>
  <c r="L1502" i="2" s="1"/>
  <c r="Y1502" i="2" s="1"/>
  <c r="W1502" i="2"/>
  <c r="X1502" i="2" s="1"/>
  <c r="J1502" i="2"/>
  <c r="M1502" i="2" l="1"/>
  <c r="N1502" i="2" s="1"/>
  <c r="O1502" i="2"/>
  <c r="P1502" i="2" l="1"/>
  <c r="I1502" i="2" l="1"/>
  <c r="S1502" i="2" s="1"/>
  <c r="G1503" i="6"/>
  <c r="H1503" i="6" s="1"/>
  <c r="Q1502" i="2"/>
  <c r="Z1502" i="2" s="1"/>
  <c r="R1502" i="2"/>
  <c r="J1503" i="6" l="1"/>
  <c r="I1503" i="6"/>
  <c r="AA1502" i="2"/>
  <c r="T1502" i="2"/>
  <c r="U1502" i="2"/>
  <c r="E1503" i="2" l="1"/>
  <c r="G1503" i="2" s="1"/>
  <c r="V1502" i="2"/>
  <c r="K1503" i="6"/>
  <c r="H1503" i="2" l="1"/>
  <c r="K1503" i="2" s="1"/>
  <c r="L1503" i="2" s="1"/>
  <c r="Y1503" i="2" s="1"/>
  <c r="W1503" i="2"/>
  <c r="X1503" i="2" s="1"/>
  <c r="J1503" i="2"/>
  <c r="M1503" i="2" l="1"/>
  <c r="N1503" i="2" s="1"/>
  <c r="O1503" i="2"/>
  <c r="P1503" i="2" l="1"/>
  <c r="I1503" i="2" l="1"/>
  <c r="S1503" i="2" s="1"/>
  <c r="Q1503" i="2"/>
  <c r="Z1503" i="2" s="1"/>
  <c r="G1504" i="6"/>
  <c r="H1504" i="6" s="1"/>
  <c r="R1503" i="2"/>
  <c r="AA1503" i="2" l="1"/>
  <c r="I1504" i="6"/>
  <c r="J1504" i="6"/>
  <c r="T1503" i="2"/>
  <c r="U1503" i="2"/>
  <c r="V1503" i="2" l="1"/>
  <c r="E1504" i="2"/>
  <c r="G1504" i="2" s="1"/>
  <c r="K1504" i="6"/>
  <c r="H1504" i="2" l="1"/>
  <c r="K1504" i="2" s="1"/>
  <c r="L1504" i="2" s="1"/>
  <c r="Y1504" i="2" s="1"/>
  <c r="W1504" i="2"/>
  <c r="X1504" i="2" s="1"/>
  <c r="J1504" i="2"/>
  <c r="M1504" i="2" l="1"/>
  <c r="N1504" i="2" s="1"/>
  <c r="O1504" i="2"/>
  <c r="P1504" i="2" l="1"/>
  <c r="R1504" i="2"/>
  <c r="AA1504" i="2" l="1"/>
  <c r="Q1504" i="2"/>
  <c r="Z1504" i="2" s="1"/>
  <c r="I1504" i="2"/>
  <c r="S1504" i="2" s="1"/>
  <c r="G1505" i="6"/>
  <c r="H1505" i="6" s="1"/>
  <c r="J1505" i="6" l="1"/>
  <c r="I1505" i="6"/>
  <c r="T1504" i="2"/>
  <c r="U1504" i="2"/>
  <c r="V1504" i="2" l="1"/>
  <c r="E1505" i="2"/>
  <c r="G1505" i="2" s="1"/>
  <c r="K1505" i="6"/>
  <c r="H1505" i="2" l="1"/>
  <c r="K1505" i="2" s="1"/>
  <c r="L1505" i="2" s="1"/>
  <c r="Y1505" i="2" s="1"/>
  <c r="W1505" i="2"/>
  <c r="X1505" i="2" s="1"/>
  <c r="J1505" i="2"/>
  <c r="M1505" i="2" l="1"/>
  <c r="N1505" i="2" s="1"/>
  <c r="O1505" i="2"/>
  <c r="P1505" i="2" l="1"/>
  <c r="R1505" i="2" s="1"/>
  <c r="AA1505" i="2" l="1"/>
  <c r="I1505" i="2"/>
  <c r="S1505" i="2" s="1"/>
  <c r="G1506" i="6"/>
  <c r="H1506" i="6" s="1"/>
  <c r="Q1505" i="2"/>
  <c r="Z1505" i="2" s="1"/>
  <c r="T1505" i="2" l="1"/>
  <c r="U1505" i="2"/>
  <c r="I1506" i="6"/>
  <c r="J1506" i="6"/>
  <c r="K1506" i="6" l="1"/>
  <c r="V1505" i="2"/>
  <c r="E1506" i="2"/>
  <c r="G1506" i="2" s="1"/>
  <c r="W1506" i="2" l="1"/>
  <c r="X1506" i="2" s="1"/>
  <c r="H1506" i="2"/>
  <c r="K1506" i="2" s="1"/>
  <c r="L1506" i="2" s="1"/>
  <c r="Y1506" i="2" s="1"/>
  <c r="J1506" i="2"/>
  <c r="M1506" i="2" l="1"/>
  <c r="N1506" i="2" s="1"/>
  <c r="O1506" i="2" l="1"/>
  <c r="P1506" i="2" l="1"/>
  <c r="I1506" i="2" l="1"/>
  <c r="S1506" i="2" s="1"/>
  <c r="G1507" i="6"/>
  <c r="H1507" i="6" s="1"/>
  <c r="Q1506" i="2"/>
  <c r="Z1506" i="2" s="1"/>
  <c r="R1506" i="2"/>
  <c r="J1507" i="6" l="1"/>
  <c r="I1507" i="6"/>
  <c r="AA1506" i="2"/>
  <c r="U1506" i="2"/>
  <c r="T1506" i="2"/>
  <c r="E1507" i="2" l="1"/>
  <c r="G1507" i="2" s="1"/>
  <c r="V1506" i="2"/>
  <c r="K1507" i="6"/>
  <c r="H1507" i="2" l="1"/>
  <c r="K1507" i="2" s="1"/>
  <c r="L1507" i="2" s="1"/>
  <c r="Y1507" i="2" s="1"/>
  <c r="W1507" i="2"/>
  <c r="X1507" i="2" s="1"/>
  <c r="J1507" i="2"/>
  <c r="M1507" i="2" l="1"/>
  <c r="N1507" i="2" s="1"/>
  <c r="O1507" i="2"/>
  <c r="P1507" i="2" l="1"/>
  <c r="R1507" i="2"/>
  <c r="AA1507" i="2" l="1"/>
  <c r="Q1507" i="2"/>
  <c r="Z1507" i="2" s="1"/>
  <c r="G1508" i="6"/>
  <c r="H1508" i="6" s="1"/>
  <c r="I1507" i="2"/>
  <c r="S1507" i="2" s="1"/>
  <c r="T1507" i="2" l="1"/>
  <c r="U1507" i="2"/>
  <c r="I1508" i="6"/>
  <c r="J1508" i="6"/>
  <c r="V1507" i="2" l="1"/>
  <c r="K1508" i="6"/>
  <c r="E1508" i="2"/>
  <c r="G1508" i="2" s="1"/>
  <c r="H1508" i="2" l="1"/>
  <c r="K1508" i="2" s="1"/>
  <c r="L1508" i="2" s="1"/>
  <c r="Y1508" i="2" s="1"/>
  <c r="W1508" i="2"/>
  <c r="X1508" i="2" s="1"/>
  <c r="J1508" i="2"/>
  <c r="M1508" i="2" l="1"/>
  <c r="N1508" i="2" s="1"/>
  <c r="O1508" i="2"/>
  <c r="P1508" i="2" l="1"/>
  <c r="G1509" i="6" l="1"/>
  <c r="H1509" i="6" s="1"/>
  <c r="I1508" i="2"/>
  <c r="S1508" i="2" s="1"/>
  <c r="Q1508" i="2"/>
  <c r="Z1508" i="2" s="1"/>
  <c r="R1508" i="2"/>
  <c r="AA1508" i="2" l="1"/>
  <c r="U1508" i="2"/>
  <c r="T1508" i="2"/>
  <c r="I1509" i="6"/>
  <c r="J1509" i="6"/>
  <c r="K1509" i="6" l="1"/>
  <c r="E1509" i="2"/>
  <c r="G1509" i="2" s="1"/>
  <c r="V1508" i="2"/>
  <c r="H1509" i="2" l="1"/>
  <c r="K1509" i="2" s="1"/>
  <c r="L1509" i="2" s="1"/>
  <c r="Y1509" i="2" s="1"/>
  <c r="W1509" i="2"/>
  <c r="X1509" i="2" s="1"/>
  <c r="J1509" i="2"/>
  <c r="M1509" i="2" l="1"/>
  <c r="N1509" i="2" s="1"/>
  <c r="O1509" i="2"/>
  <c r="P1509" i="2" l="1"/>
  <c r="R1509" i="2"/>
  <c r="AA1509" i="2" l="1"/>
  <c r="Q1509" i="2"/>
  <c r="Z1509" i="2" s="1"/>
  <c r="I1509" i="2"/>
  <c r="S1509" i="2" s="1"/>
  <c r="G1510" i="6"/>
  <c r="H1510" i="6" s="1"/>
  <c r="T1509" i="2" l="1"/>
  <c r="U1509" i="2"/>
  <c r="J1510" i="6"/>
  <c r="I1510" i="6"/>
  <c r="K1510" i="6" l="1"/>
  <c r="V1509" i="2"/>
  <c r="E1510" i="2"/>
  <c r="G1510" i="2" s="1"/>
  <c r="H1510" i="2" l="1"/>
  <c r="K1510" i="2" s="1"/>
  <c r="L1510" i="2" s="1"/>
  <c r="Y1510" i="2" s="1"/>
  <c r="W1510" i="2"/>
  <c r="X1510" i="2" s="1"/>
  <c r="J1510" i="2"/>
  <c r="M1510" i="2" l="1"/>
  <c r="N1510" i="2" s="1"/>
  <c r="O1510" i="2" l="1"/>
  <c r="P1510" i="2" l="1"/>
  <c r="R1510" i="2"/>
  <c r="AA1510" i="2" l="1"/>
  <c r="G1511" i="6"/>
  <c r="H1511" i="6" s="1"/>
  <c r="Q1510" i="2"/>
  <c r="Z1510" i="2" s="1"/>
  <c r="I1510" i="2"/>
  <c r="S1510" i="2" s="1"/>
  <c r="T1510" i="2" l="1"/>
  <c r="U1510" i="2"/>
  <c r="I1511" i="6"/>
  <c r="J1511" i="6"/>
  <c r="K1511" i="6" l="1"/>
  <c r="V1510" i="2"/>
  <c r="E1511" i="2"/>
  <c r="G1511" i="2" s="1"/>
  <c r="W1511" i="2" l="1"/>
  <c r="X1511" i="2" s="1"/>
  <c r="H1511" i="2"/>
  <c r="K1511" i="2" s="1"/>
  <c r="L1511" i="2" s="1"/>
  <c r="Y1511" i="2" s="1"/>
  <c r="J1511" i="2"/>
  <c r="M1511" i="2" l="1"/>
  <c r="N1511" i="2" s="1"/>
  <c r="O1511" i="2" l="1"/>
  <c r="P1511" i="2" l="1"/>
  <c r="R1511" i="2"/>
  <c r="AA1511" i="2" l="1"/>
  <c r="I1511" i="2"/>
  <c r="S1511" i="2" s="1"/>
  <c r="G1512" i="6"/>
  <c r="H1512" i="6" s="1"/>
  <c r="Q1511" i="2"/>
  <c r="Z1511" i="2" s="1"/>
  <c r="J1512" i="6" l="1"/>
  <c r="I1512" i="6"/>
  <c r="U1511" i="2"/>
  <c r="T1511" i="2"/>
  <c r="V1511" i="2" l="1"/>
  <c r="E1512" i="2"/>
  <c r="G1512" i="2" s="1"/>
  <c r="K1512" i="6"/>
  <c r="H1512" i="2" l="1"/>
  <c r="K1512" i="2" s="1"/>
  <c r="L1512" i="2" s="1"/>
  <c r="Y1512" i="2" s="1"/>
  <c r="W1512" i="2"/>
  <c r="X1512" i="2" s="1"/>
  <c r="J1512" i="2"/>
  <c r="M1512" i="2" l="1"/>
  <c r="N1512" i="2" s="1"/>
  <c r="O1512" i="2" l="1"/>
  <c r="P1512" i="2" l="1"/>
  <c r="R1512" i="2" s="1"/>
  <c r="AA1512" i="2" l="1"/>
  <c r="I1512" i="2"/>
  <c r="S1512" i="2" s="1"/>
  <c r="G1513" i="6"/>
  <c r="H1513" i="6" s="1"/>
  <c r="Q1512" i="2"/>
  <c r="Z1512" i="2" s="1"/>
  <c r="I1513" i="6" l="1"/>
  <c r="J1513" i="6"/>
  <c r="U1512" i="2"/>
  <c r="T1512" i="2"/>
  <c r="E1513" i="2" l="1"/>
  <c r="G1513" i="2" s="1"/>
  <c r="K1513" i="6"/>
  <c r="V1512" i="2"/>
  <c r="H1513" i="2" l="1"/>
  <c r="K1513" i="2" s="1"/>
  <c r="L1513" i="2" s="1"/>
  <c r="Y1513" i="2" s="1"/>
  <c r="W1513" i="2"/>
  <c r="X1513" i="2" s="1"/>
  <c r="J1513" i="2"/>
  <c r="M1513" i="2" l="1"/>
  <c r="N1513" i="2" s="1"/>
  <c r="O1513" i="2"/>
  <c r="P1513" i="2" l="1"/>
  <c r="R1513" i="2"/>
  <c r="AA1513" i="2" l="1"/>
  <c r="G1514" i="6"/>
  <c r="H1514" i="6" s="1"/>
  <c r="I1513" i="2"/>
  <c r="S1513" i="2" s="1"/>
  <c r="Q1513" i="2"/>
  <c r="Z1513" i="2" s="1"/>
  <c r="T1513" i="2" l="1"/>
  <c r="U1513" i="2"/>
  <c r="J1514" i="6"/>
  <c r="I1514" i="6"/>
  <c r="K1514" i="6" l="1"/>
  <c r="E1514" i="2"/>
  <c r="G1514" i="2" s="1"/>
  <c r="V1513" i="2"/>
  <c r="W1514" i="2" l="1"/>
  <c r="X1514" i="2" s="1"/>
  <c r="H1514" i="2"/>
  <c r="K1514" i="2" s="1"/>
  <c r="L1514" i="2" s="1"/>
  <c r="Y1514" i="2" s="1"/>
  <c r="J1514" i="2"/>
  <c r="M1514" i="2" l="1"/>
  <c r="N1514" i="2" s="1"/>
  <c r="O1514" i="2" l="1"/>
  <c r="P1514" i="2" l="1"/>
  <c r="R1514" i="2"/>
  <c r="AA1514" i="2" l="1"/>
  <c r="I1514" i="2"/>
  <c r="S1514" i="2" s="1"/>
  <c r="G1515" i="6"/>
  <c r="H1515" i="6" s="1"/>
  <c r="Q1514" i="2"/>
  <c r="Z1514" i="2" s="1"/>
  <c r="I1515" i="6" l="1"/>
  <c r="J1515" i="6"/>
  <c r="T1514" i="2"/>
  <c r="U1514" i="2"/>
  <c r="V1514" i="2" l="1"/>
  <c r="K1515" i="6"/>
  <c r="E1515" i="2"/>
  <c r="G1515" i="2" s="1"/>
  <c r="H1515" i="2" l="1"/>
  <c r="K1515" i="2" s="1"/>
  <c r="L1515" i="2" s="1"/>
  <c r="Y1515" i="2" s="1"/>
  <c r="W1515" i="2"/>
  <c r="X1515" i="2" s="1"/>
  <c r="J1515" i="2"/>
  <c r="M1515" i="2" l="1"/>
  <c r="N1515" i="2" s="1"/>
  <c r="O1515" i="2" l="1"/>
  <c r="P1515" i="2" l="1"/>
  <c r="R1515" i="2"/>
  <c r="AA1515" i="2" l="1"/>
  <c r="G1516" i="6"/>
  <c r="H1516" i="6" s="1"/>
  <c r="Q1515" i="2"/>
  <c r="Z1515" i="2" s="1"/>
  <c r="I1515" i="2"/>
  <c r="S1515" i="2" s="1"/>
  <c r="U1515" i="2" l="1"/>
  <c r="T1515" i="2"/>
  <c r="J1516" i="6"/>
  <c r="I1516" i="6"/>
  <c r="E1516" i="2" l="1"/>
  <c r="G1516" i="2" s="1"/>
  <c r="K1516" i="6"/>
  <c r="V1515" i="2"/>
  <c r="W1516" i="2" l="1"/>
  <c r="X1516" i="2" s="1"/>
  <c r="H1516" i="2"/>
  <c r="K1516" i="2" s="1"/>
  <c r="L1516" i="2" s="1"/>
  <c r="Y1516" i="2" s="1"/>
  <c r="J1516" i="2"/>
  <c r="M1516" i="2" l="1"/>
  <c r="N1516" i="2" s="1"/>
  <c r="O1516" i="2" l="1"/>
  <c r="P1516" i="2" l="1"/>
  <c r="R1516" i="2"/>
  <c r="AA1516" i="2" l="1"/>
  <c r="I1516" i="2"/>
  <c r="S1516" i="2" s="1"/>
  <c r="G1517" i="6"/>
  <c r="H1517" i="6" s="1"/>
  <c r="Q1516" i="2"/>
  <c r="Z1516" i="2" s="1"/>
  <c r="I1517" i="6" l="1"/>
  <c r="J1517" i="6"/>
  <c r="T1516" i="2"/>
  <c r="U1516" i="2"/>
  <c r="E1517" i="2" l="1"/>
  <c r="G1517" i="2" s="1"/>
  <c r="V1516" i="2"/>
  <c r="K1517" i="6"/>
  <c r="W1517" i="2" l="1"/>
  <c r="X1517" i="2" s="1"/>
  <c r="H1517" i="2"/>
  <c r="K1517" i="2" s="1"/>
  <c r="L1517" i="2" s="1"/>
  <c r="Y1517" i="2" s="1"/>
  <c r="J1517" i="2"/>
  <c r="M1517" i="2" l="1"/>
  <c r="N1517" i="2" s="1"/>
  <c r="O1517" i="2" l="1"/>
  <c r="P1517" i="2" l="1"/>
  <c r="I1517" i="2" l="1"/>
  <c r="S1517" i="2" s="1"/>
  <c r="G1518" i="6"/>
  <c r="H1518" i="6" s="1"/>
  <c r="Q1517" i="2"/>
  <c r="Z1517" i="2" s="1"/>
  <c r="R1517" i="2"/>
  <c r="I1518" i="6" l="1"/>
  <c r="J1518" i="6"/>
  <c r="AA1517" i="2"/>
  <c r="T1517" i="2"/>
  <c r="U1517" i="2"/>
  <c r="E1518" i="2" l="1"/>
  <c r="G1518" i="2" s="1"/>
  <c r="V1517" i="2"/>
  <c r="K1518" i="6"/>
  <c r="H1518" i="2" l="1"/>
  <c r="K1518" i="2" s="1"/>
  <c r="L1518" i="2" s="1"/>
  <c r="Y1518" i="2" s="1"/>
  <c r="W1518" i="2"/>
  <c r="X1518" i="2" s="1"/>
  <c r="J1518" i="2"/>
  <c r="M1518" i="2" l="1"/>
  <c r="N1518" i="2" s="1"/>
  <c r="O1518" i="2"/>
  <c r="P1518" i="2" l="1"/>
  <c r="I1518" i="2" l="1"/>
  <c r="S1518" i="2" s="1"/>
  <c r="Q1518" i="2"/>
  <c r="Z1518" i="2" s="1"/>
  <c r="G1519" i="6"/>
  <c r="H1519" i="6" s="1"/>
  <c r="R1518" i="2"/>
  <c r="AA1518" i="2" l="1"/>
  <c r="J1519" i="6"/>
  <c r="I1519" i="6"/>
  <c r="T1518" i="2"/>
  <c r="U1518" i="2"/>
  <c r="E1519" i="2" l="1"/>
  <c r="G1519" i="2" s="1"/>
  <c r="V1518" i="2"/>
  <c r="K1519" i="6"/>
  <c r="H1519" i="2" l="1"/>
  <c r="K1519" i="2" s="1"/>
  <c r="L1519" i="2" s="1"/>
  <c r="Y1519" i="2" s="1"/>
  <c r="W1519" i="2"/>
  <c r="X1519" i="2" s="1"/>
  <c r="J1519" i="2"/>
  <c r="M1519" i="2" l="1"/>
  <c r="N1519" i="2" s="1"/>
  <c r="O1519" i="2"/>
  <c r="P1519" i="2" l="1"/>
  <c r="R1519" i="2"/>
  <c r="AA1519" i="2" l="1"/>
  <c r="I1519" i="2"/>
  <c r="S1519" i="2" s="1"/>
  <c r="G1520" i="6"/>
  <c r="H1520" i="6" s="1"/>
  <c r="Q1519" i="2"/>
  <c r="Z1519" i="2" s="1"/>
  <c r="I1520" i="6" l="1"/>
  <c r="J1520" i="6"/>
  <c r="T1519" i="2"/>
  <c r="U1519" i="2"/>
  <c r="V1519" i="2" l="1"/>
  <c r="K1520" i="6"/>
  <c r="E1520" i="2"/>
  <c r="G1520" i="2" s="1"/>
  <c r="H1520" i="2" l="1"/>
  <c r="K1520" i="2" s="1"/>
  <c r="L1520" i="2" s="1"/>
  <c r="Y1520" i="2" s="1"/>
  <c r="W1520" i="2"/>
  <c r="X1520" i="2" s="1"/>
  <c r="J1520" i="2"/>
  <c r="M1520" i="2" l="1"/>
  <c r="N1520" i="2" s="1"/>
  <c r="O1520" i="2"/>
  <c r="P1520" i="2" l="1"/>
  <c r="I1520" i="2" l="1"/>
  <c r="S1520" i="2" s="1"/>
  <c r="G1521" i="6"/>
  <c r="H1521" i="6" s="1"/>
  <c r="Q1520" i="2"/>
  <c r="Z1520" i="2" s="1"/>
  <c r="R1520" i="2"/>
  <c r="J1521" i="6" l="1"/>
  <c r="I1521" i="6"/>
  <c r="AA1520" i="2"/>
  <c r="U1520" i="2"/>
  <c r="T1520" i="2"/>
  <c r="V1520" i="2" l="1"/>
  <c r="E1521" i="2"/>
  <c r="G1521" i="2" s="1"/>
  <c r="K1521" i="6"/>
  <c r="H1521" i="2" l="1"/>
  <c r="K1521" i="2" s="1"/>
  <c r="L1521" i="2" s="1"/>
  <c r="Y1521" i="2" s="1"/>
  <c r="W1521" i="2"/>
  <c r="X1521" i="2" s="1"/>
  <c r="J1521" i="2"/>
  <c r="M1521" i="2" l="1"/>
  <c r="N1521" i="2" s="1"/>
  <c r="O1521" i="2"/>
  <c r="P1521" i="2" l="1"/>
  <c r="R1521" i="2"/>
  <c r="AA1521" i="2" l="1"/>
  <c r="I1521" i="2"/>
  <c r="S1521" i="2" s="1"/>
  <c r="G1522" i="6"/>
  <c r="H1522" i="6" s="1"/>
  <c r="Q1521" i="2"/>
  <c r="Z1521" i="2" s="1"/>
  <c r="J1522" i="6" l="1"/>
  <c r="I1522" i="6"/>
  <c r="U1521" i="2"/>
  <c r="T1521" i="2"/>
  <c r="V1521" i="2" l="1"/>
  <c r="E1522" i="2"/>
  <c r="G1522" i="2" s="1"/>
  <c r="K1522" i="6"/>
  <c r="W1522" i="2" l="1"/>
  <c r="X1522" i="2" s="1"/>
  <c r="H1522" i="2"/>
  <c r="K1522" i="2" s="1"/>
  <c r="L1522" i="2" s="1"/>
  <c r="Y1522" i="2" s="1"/>
  <c r="J1522" i="2"/>
  <c r="M1522" i="2" l="1"/>
  <c r="N1522" i="2" s="1"/>
  <c r="O1522" i="2"/>
  <c r="P1522" i="2" l="1"/>
  <c r="I1522" i="2" l="1"/>
  <c r="S1522" i="2" s="1"/>
  <c r="G1523" i="6"/>
  <c r="H1523" i="6" s="1"/>
  <c r="Q1522" i="2"/>
  <c r="Z1522" i="2" s="1"/>
  <c r="R1522" i="2"/>
  <c r="AA1522" i="2" l="1"/>
  <c r="I1523" i="6"/>
  <c r="J1523" i="6"/>
  <c r="T1522" i="2"/>
  <c r="U1522" i="2"/>
  <c r="K1523" i="6" l="1"/>
  <c r="E1523" i="2"/>
  <c r="G1523" i="2" s="1"/>
  <c r="V1522" i="2"/>
  <c r="H1523" i="2" l="1"/>
  <c r="K1523" i="2" s="1"/>
  <c r="L1523" i="2" s="1"/>
  <c r="Y1523" i="2" s="1"/>
  <c r="W1523" i="2"/>
  <c r="X1523" i="2" s="1"/>
  <c r="J1523" i="2"/>
  <c r="M1523" i="2" l="1"/>
  <c r="N1523" i="2" s="1"/>
  <c r="O1523" i="2"/>
  <c r="P1523" i="2" l="1"/>
  <c r="R1523" i="2"/>
  <c r="AA1523" i="2" l="1"/>
  <c r="Q1523" i="2"/>
  <c r="Z1523" i="2" s="1"/>
  <c r="I1523" i="2"/>
  <c r="S1523" i="2" s="1"/>
  <c r="G1524" i="6"/>
  <c r="H1524" i="6" s="1"/>
  <c r="J1524" i="6" l="1"/>
  <c r="I1524" i="6"/>
  <c r="U1523" i="2"/>
  <c r="T1523" i="2"/>
  <c r="E1524" i="2" l="1"/>
  <c r="G1524" i="2" s="1"/>
  <c r="V1523" i="2"/>
  <c r="K1524" i="6"/>
  <c r="H1524" i="2" l="1"/>
  <c r="K1524" i="2" s="1"/>
  <c r="L1524" i="2" s="1"/>
  <c r="Y1524" i="2" s="1"/>
  <c r="W1524" i="2"/>
  <c r="X1524" i="2" s="1"/>
  <c r="J1524" i="2"/>
  <c r="M1524" i="2" l="1"/>
  <c r="N1524" i="2" s="1"/>
  <c r="O1524" i="2"/>
  <c r="P1524" i="2" l="1"/>
  <c r="R1524" i="2"/>
  <c r="AA1524" i="2" l="1"/>
  <c r="I1524" i="2"/>
  <c r="S1524" i="2" s="1"/>
  <c r="Q1524" i="2"/>
  <c r="Z1524" i="2" s="1"/>
  <c r="G1525" i="6"/>
  <c r="H1525" i="6" s="1"/>
  <c r="I1525" i="6" l="1"/>
  <c r="J1525" i="6"/>
  <c r="T1524" i="2"/>
  <c r="U1524" i="2"/>
  <c r="E1525" i="2" l="1"/>
  <c r="G1525" i="2" s="1"/>
  <c r="V1524" i="2"/>
  <c r="K1525" i="6"/>
  <c r="H1525" i="2" l="1"/>
  <c r="K1525" i="2" s="1"/>
  <c r="L1525" i="2" s="1"/>
  <c r="Y1525" i="2" s="1"/>
  <c r="W1525" i="2"/>
  <c r="X1525" i="2" s="1"/>
  <c r="J1525" i="2"/>
  <c r="M1525" i="2" l="1"/>
  <c r="N1525" i="2" s="1"/>
  <c r="O1525" i="2" l="1"/>
  <c r="P1525" i="2" l="1"/>
  <c r="R1525" i="2"/>
  <c r="AA1525" i="2" l="1"/>
  <c r="Q1525" i="2"/>
  <c r="Z1525" i="2" s="1"/>
  <c r="I1525" i="2"/>
  <c r="S1525" i="2" s="1"/>
  <c r="G1526" i="6"/>
  <c r="H1526" i="6" s="1"/>
  <c r="T1525" i="2" l="1"/>
  <c r="U1525" i="2"/>
  <c r="I1526" i="6"/>
  <c r="J1526" i="6"/>
  <c r="V1525" i="2" l="1"/>
  <c r="K1526" i="6"/>
  <c r="E1526" i="2"/>
  <c r="G1526" i="2" s="1"/>
  <c r="H1526" i="2" l="1"/>
  <c r="K1526" i="2" s="1"/>
  <c r="L1526" i="2" s="1"/>
  <c r="Y1526" i="2" s="1"/>
  <c r="W1526" i="2"/>
  <c r="X1526" i="2" s="1"/>
  <c r="J1526" i="2"/>
  <c r="M1526" i="2" l="1"/>
  <c r="N1526" i="2" s="1"/>
  <c r="O1526" i="2" l="1"/>
  <c r="P1526" i="2" l="1"/>
  <c r="R1526" i="2"/>
  <c r="AA1526" i="2" l="1"/>
  <c r="G1527" i="6"/>
  <c r="H1527" i="6" s="1"/>
  <c r="Q1526" i="2"/>
  <c r="Z1526" i="2" s="1"/>
  <c r="I1526" i="2"/>
  <c r="S1526" i="2" s="1"/>
  <c r="U1526" i="2" l="1"/>
  <c r="T1526" i="2"/>
  <c r="I1527" i="6"/>
  <c r="J1527" i="6"/>
  <c r="K1527" i="6" l="1"/>
  <c r="E1527" i="2"/>
  <c r="G1527" i="2" s="1"/>
  <c r="V1526" i="2"/>
  <c r="W1527" i="2" l="1"/>
  <c r="X1527" i="2" s="1"/>
  <c r="H1527" i="2"/>
  <c r="K1527" i="2" s="1"/>
  <c r="L1527" i="2" s="1"/>
  <c r="Y1527" i="2" s="1"/>
  <c r="J1527" i="2"/>
  <c r="M1527" i="2" l="1"/>
  <c r="N1527" i="2" s="1"/>
  <c r="O1527" i="2" l="1"/>
  <c r="P1527" i="2" l="1"/>
  <c r="R1527" i="2"/>
  <c r="AA1527" i="2" l="1"/>
  <c r="I1527" i="2"/>
  <c r="S1527" i="2" s="1"/>
  <c r="G1528" i="6"/>
  <c r="H1528" i="6" s="1"/>
  <c r="Q1527" i="2"/>
  <c r="Z1527" i="2" s="1"/>
  <c r="J1528" i="6" l="1"/>
  <c r="I1528" i="6"/>
  <c r="U1527" i="2"/>
  <c r="T1527" i="2"/>
  <c r="V1527" i="2" l="1"/>
  <c r="K1528" i="6"/>
  <c r="E1528" i="2"/>
  <c r="G1528" i="2" s="1"/>
  <c r="H1528" i="2" l="1"/>
  <c r="K1528" i="2" s="1"/>
  <c r="L1528" i="2" s="1"/>
  <c r="Y1528" i="2" s="1"/>
  <c r="W1528" i="2"/>
  <c r="X1528" i="2" s="1"/>
  <c r="J1528" i="2"/>
  <c r="M1528" i="2" l="1"/>
  <c r="N1528" i="2" s="1"/>
  <c r="O1528" i="2" l="1"/>
  <c r="P1528" i="2" l="1"/>
  <c r="R1528" i="2"/>
  <c r="AA1528" i="2" l="1"/>
  <c r="I1528" i="2"/>
  <c r="S1528" i="2" s="1"/>
  <c r="G1529" i="6"/>
  <c r="H1529" i="6" s="1"/>
  <c r="Q1528" i="2"/>
  <c r="Z1528" i="2" s="1"/>
  <c r="J1529" i="6" l="1"/>
  <c r="I1529" i="6"/>
  <c r="U1528" i="2"/>
  <c r="T1528" i="2"/>
  <c r="V1528" i="2" l="1"/>
  <c r="K1529" i="6"/>
  <c r="E1529" i="2"/>
  <c r="G1529" i="2" s="1"/>
  <c r="H1529" i="2" l="1"/>
  <c r="K1529" i="2" s="1"/>
  <c r="L1529" i="2" s="1"/>
  <c r="Y1529" i="2" s="1"/>
  <c r="W1529" i="2"/>
  <c r="X1529" i="2" s="1"/>
  <c r="J1529" i="2"/>
  <c r="M1529" i="2" l="1"/>
  <c r="N1529" i="2" s="1"/>
  <c r="O1529" i="2"/>
  <c r="P1529" i="2" l="1"/>
  <c r="G1530" i="6" l="1"/>
  <c r="H1530" i="6" s="1"/>
  <c r="I1529" i="2"/>
  <c r="S1529" i="2" s="1"/>
  <c r="Q1529" i="2"/>
  <c r="Z1529" i="2" s="1"/>
  <c r="R1529" i="2"/>
  <c r="AA1529" i="2" l="1"/>
  <c r="U1529" i="2"/>
  <c r="T1529" i="2"/>
  <c r="J1530" i="6"/>
  <c r="I1530" i="6"/>
  <c r="K1530" i="6" l="1"/>
  <c r="E1530" i="2"/>
  <c r="G1530" i="2" s="1"/>
  <c r="V1529" i="2"/>
  <c r="W1530" i="2" l="1"/>
  <c r="X1530" i="2" s="1"/>
  <c r="H1530" i="2"/>
  <c r="K1530" i="2" s="1"/>
  <c r="L1530" i="2" s="1"/>
  <c r="Y1530" i="2" s="1"/>
  <c r="J1530" i="2"/>
  <c r="M1530" i="2" l="1"/>
  <c r="N1530" i="2" s="1"/>
  <c r="O1530" i="2" l="1"/>
  <c r="P1530" i="2" l="1"/>
  <c r="R1530" i="2" s="1"/>
  <c r="AA1530" i="2" l="1"/>
  <c r="G1531" i="6"/>
  <c r="H1531" i="6" s="1"/>
  <c r="I1530" i="2"/>
  <c r="S1530" i="2" s="1"/>
  <c r="Q1530" i="2"/>
  <c r="Z1530" i="2" s="1"/>
  <c r="J1531" i="6" l="1"/>
  <c r="I1531" i="6"/>
  <c r="U1530" i="2"/>
  <c r="T1530" i="2"/>
  <c r="E1531" i="2" l="1"/>
  <c r="G1531" i="2" s="1"/>
  <c r="V1530" i="2"/>
  <c r="K1531" i="6"/>
  <c r="H1531" i="2" l="1"/>
  <c r="K1531" i="2" s="1"/>
  <c r="L1531" i="2" s="1"/>
  <c r="Y1531" i="2" s="1"/>
  <c r="W1531" i="2"/>
  <c r="X1531" i="2" s="1"/>
  <c r="J1531" i="2"/>
  <c r="M1531" i="2" l="1"/>
  <c r="N1531" i="2" s="1"/>
  <c r="O1531" i="2" l="1"/>
  <c r="P1531" i="2" l="1"/>
  <c r="R1531" i="2"/>
  <c r="AA1531" i="2" l="1"/>
  <c r="G1532" i="6"/>
  <c r="H1532" i="6" s="1"/>
  <c r="Q1531" i="2"/>
  <c r="Z1531" i="2" s="1"/>
  <c r="I1531" i="2"/>
  <c r="S1531" i="2" s="1"/>
  <c r="T1531" i="2" l="1"/>
  <c r="U1531" i="2"/>
  <c r="I1532" i="6"/>
  <c r="J1532" i="6"/>
  <c r="K1532" i="6" l="1"/>
  <c r="V1531" i="2"/>
  <c r="E1532" i="2"/>
  <c r="G1532" i="2" s="1"/>
  <c r="W1532" i="2" l="1"/>
  <c r="X1532" i="2" s="1"/>
  <c r="H1532" i="2"/>
  <c r="K1532" i="2" s="1"/>
  <c r="L1532" i="2" s="1"/>
  <c r="Y1532" i="2" s="1"/>
  <c r="J1532" i="2"/>
  <c r="M1532" i="2" l="1"/>
  <c r="N1532" i="2" s="1"/>
  <c r="O1532" i="2" l="1"/>
  <c r="P1532" i="2" l="1"/>
  <c r="G1533" i="6" l="1"/>
  <c r="H1533" i="6" s="1"/>
  <c r="Q1532" i="2"/>
  <c r="Z1532" i="2" s="1"/>
  <c r="I1532" i="2"/>
  <c r="S1532" i="2" s="1"/>
  <c r="R1532" i="2"/>
  <c r="U1532" i="2" l="1"/>
  <c r="T1532" i="2"/>
  <c r="AA1532" i="2"/>
  <c r="I1533" i="6"/>
  <c r="J1533" i="6"/>
  <c r="K1533" i="6" l="1"/>
  <c r="E1533" i="2"/>
  <c r="G1533" i="2" s="1"/>
  <c r="V1532" i="2"/>
  <c r="W1533" i="2" l="1"/>
  <c r="X1533" i="2" s="1"/>
  <c r="H1533" i="2"/>
  <c r="K1533" i="2" s="1"/>
  <c r="L1533" i="2" s="1"/>
  <c r="Y1533" i="2" s="1"/>
  <c r="J1533" i="2"/>
  <c r="M1533" i="2" l="1"/>
  <c r="N1533" i="2" s="1"/>
  <c r="O1533" i="2" l="1"/>
  <c r="P1533" i="2" l="1"/>
  <c r="I1533" i="2" l="1"/>
  <c r="S1533" i="2" s="1"/>
  <c r="G1534" i="6"/>
  <c r="H1534" i="6" s="1"/>
  <c r="Q1533" i="2"/>
  <c r="Z1533" i="2" s="1"/>
  <c r="R1533" i="2"/>
  <c r="J1534" i="6" l="1"/>
  <c r="I1534" i="6"/>
  <c r="AA1533" i="2"/>
  <c r="T1533" i="2"/>
  <c r="U1533" i="2"/>
  <c r="E1534" i="2" l="1"/>
  <c r="G1534" i="2" s="1"/>
  <c r="V1533" i="2"/>
  <c r="K1534" i="6"/>
  <c r="H1534" i="2" l="1"/>
  <c r="K1534" i="2" s="1"/>
  <c r="L1534" i="2" s="1"/>
  <c r="Y1534" i="2" s="1"/>
  <c r="W1534" i="2"/>
  <c r="X1534" i="2" s="1"/>
  <c r="J1534" i="2"/>
  <c r="M1534" i="2" l="1"/>
  <c r="N1534" i="2" s="1"/>
  <c r="O1534" i="2"/>
  <c r="P1534" i="2" l="1"/>
  <c r="I1534" i="2" l="1"/>
  <c r="S1534" i="2" s="1"/>
  <c r="Q1534" i="2"/>
  <c r="Z1534" i="2" s="1"/>
  <c r="G1535" i="6"/>
  <c r="H1535" i="6" s="1"/>
  <c r="R1534" i="2"/>
  <c r="AA1534" i="2" l="1"/>
  <c r="J1535" i="6"/>
  <c r="I1535" i="6"/>
  <c r="U1534" i="2"/>
  <c r="T1534" i="2"/>
  <c r="V1534" i="2" l="1"/>
  <c r="K1535" i="6"/>
  <c r="E1535" i="2"/>
  <c r="G1535" i="2" s="1"/>
  <c r="H1535" i="2" l="1"/>
  <c r="K1535" i="2" s="1"/>
  <c r="L1535" i="2" s="1"/>
  <c r="Y1535" i="2" s="1"/>
  <c r="W1535" i="2"/>
  <c r="X1535" i="2" s="1"/>
  <c r="J1535" i="2"/>
  <c r="M1535" i="2" l="1"/>
  <c r="N1535" i="2" s="1"/>
  <c r="O1535" i="2"/>
  <c r="P1535" i="2" l="1"/>
  <c r="R1535" i="2"/>
  <c r="AA1535" i="2" l="1"/>
  <c r="I1535" i="2"/>
  <c r="S1535" i="2" s="1"/>
  <c r="G1536" i="6"/>
  <c r="H1536" i="6" s="1"/>
  <c r="Q1535" i="2"/>
  <c r="Z1535" i="2" s="1"/>
  <c r="I1536" i="6" l="1"/>
  <c r="J1536" i="6"/>
  <c r="U1535" i="2"/>
  <c r="T1535" i="2"/>
  <c r="E1536" i="2" l="1"/>
  <c r="G1536" i="2" s="1"/>
  <c r="K1536" i="6"/>
  <c r="V1535" i="2"/>
  <c r="W1536" i="2" l="1"/>
  <c r="X1536" i="2" s="1"/>
  <c r="H1536" i="2"/>
  <c r="K1536" i="2" s="1"/>
  <c r="L1536" i="2" s="1"/>
  <c r="Y1536" i="2" s="1"/>
  <c r="J1536" i="2"/>
  <c r="M1536" i="2" l="1"/>
  <c r="N1536" i="2" s="1"/>
  <c r="O1536" i="2" l="1"/>
  <c r="P1536" i="2" l="1"/>
  <c r="R1536" i="2"/>
  <c r="AA1536" i="2" l="1"/>
  <c r="Q1536" i="2"/>
  <c r="Z1536" i="2" s="1"/>
  <c r="I1536" i="2"/>
  <c r="S1536" i="2" s="1"/>
  <c r="G1537" i="6"/>
  <c r="H1537" i="6" s="1"/>
  <c r="J1537" i="6" l="1"/>
  <c r="I1537" i="6"/>
  <c r="T1536" i="2"/>
  <c r="U1536" i="2"/>
  <c r="V1536" i="2" l="1"/>
  <c r="E1537" i="2"/>
  <c r="G1537" i="2" s="1"/>
  <c r="K1537" i="6"/>
  <c r="H1537" i="2" l="1"/>
  <c r="K1537" i="2" s="1"/>
  <c r="L1537" i="2" s="1"/>
  <c r="Y1537" i="2" s="1"/>
  <c r="W1537" i="2"/>
  <c r="X1537" i="2" s="1"/>
  <c r="J1537" i="2"/>
  <c r="M1537" i="2" l="1"/>
  <c r="N1537" i="2" s="1"/>
  <c r="O1537" i="2"/>
  <c r="P1537" i="2" l="1"/>
  <c r="R1537" i="2" s="1"/>
  <c r="AA1537" i="2" l="1"/>
  <c r="I1537" i="2"/>
  <c r="S1537" i="2" s="1"/>
  <c r="G1538" i="6"/>
  <c r="H1538" i="6" s="1"/>
  <c r="Q1537" i="2"/>
  <c r="Z1537" i="2" s="1"/>
  <c r="I1538" i="6" l="1"/>
  <c r="J1538" i="6"/>
  <c r="T1537" i="2"/>
  <c r="U1537" i="2"/>
  <c r="V1537" i="2" l="1"/>
  <c r="K1538" i="6"/>
  <c r="E1538" i="2"/>
  <c r="G1538" i="2" s="1"/>
  <c r="W1538" i="2" l="1"/>
  <c r="X1538" i="2" s="1"/>
  <c r="H1538" i="2"/>
  <c r="K1538" i="2" s="1"/>
  <c r="L1538" i="2" s="1"/>
  <c r="Y1538" i="2" s="1"/>
  <c r="J1538" i="2"/>
  <c r="M1538" i="2" l="1"/>
  <c r="N1538" i="2" s="1"/>
  <c r="O1538" i="2" l="1"/>
  <c r="P1538" i="2" l="1"/>
  <c r="I1538" i="2" l="1"/>
  <c r="S1538" i="2" s="1"/>
  <c r="G1539" i="6"/>
  <c r="H1539" i="6" s="1"/>
  <c r="Q1538" i="2"/>
  <c r="Z1538" i="2" s="1"/>
  <c r="R1538" i="2"/>
  <c r="AA1538" i="2" l="1"/>
  <c r="J1539" i="6"/>
  <c r="I1539" i="6"/>
  <c r="U1538" i="2"/>
  <c r="T1538" i="2"/>
  <c r="E1539" i="2" l="1"/>
  <c r="G1539" i="2" s="1"/>
  <c r="V1538" i="2"/>
  <c r="K1539" i="6"/>
  <c r="H1539" i="2" l="1"/>
  <c r="K1539" i="2" s="1"/>
  <c r="L1539" i="2" s="1"/>
  <c r="Y1539" i="2" s="1"/>
  <c r="W1539" i="2"/>
  <c r="X1539" i="2" s="1"/>
  <c r="J1539" i="2"/>
  <c r="M1539" i="2" l="1"/>
  <c r="N1539" i="2" s="1"/>
  <c r="O1539" i="2"/>
  <c r="P1539" i="2" l="1"/>
  <c r="R1539" i="2"/>
  <c r="AA1539" i="2" l="1"/>
  <c r="Q1539" i="2"/>
  <c r="Z1539" i="2" s="1"/>
  <c r="I1539" i="2"/>
  <c r="S1539" i="2" s="1"/>
  <c r="G1540" i="6"/>
  <c r="H1540" i="6" s="1"/>
  <c r="I1540" i="6" l="1"/>
  <c r="J1540" i="6"/>
  <c r="T1539" i="2"/>
  <c r="U1539" i="2"/>
  <c r="E1540" i="2" l="1"/>
  <c r="G1540" i="2" s="1"/>
  <c r="V1539" i="2"/>
  <c r="K1540" i="6"/>
  <c r="H1540" i="2" l="1"/>
  <c r="K1540" i="2" s="1"/>
  <c r="L1540" i="2" s="1"/>
  <c r="Y1540" i="2" s="1"/>
  <c r="W1540" i="2"/>
  <c r="X1540" i="2" s="1"/>
  <c r="J1540" i="2"/>
  <c r="M1540" i="2" l="1"/>
  <c r="N1540" i="2" s="1"/>
  <c r="O1540" i="2" l="1"/>
  <c r="P1540" i="2" l="1"/>
  <c r="G1541" i="6" l="1"/>
  <c r="H1541" i="6" s="1"/>
  <c r="I1540" i="2"/>
  <c r="S1540" i="2" s="1"/>
  <c r="Q1540" i="2"/>
  <c r="Z1540" i="2" s="1"/>
  <c r="R1540" i="2"/>
  <c r="T1540" i="2" l="1"/>
  <c r="U1540" i="2"/>
  <c r="AA1540" i="2"/>
  <c r="J1541" i="6"/>
  <c r="I1541" i="6"/>
  <c r="E1541" i="2" l="1"/>
  <c r="G1541" i="2" s="1"/>
  <c r="K1541" i="6"/>
  <c r="V1540" i="2"/>
  <c r="H1541" i="2" l="1"/>
  <c r="K1541" i="2" s="1"/>
  <c r="L1541" i="2" s="1"/>
  <c r="Y1541" i="2" s="1"/>
  <c r="W1541" i="2"/>
  <c r="X1541" i="2" s="1"/>
  <c r="J1541" i="2"/>
  <c r="M1541" i="2" l="1"/>
  <c r="N1541" i="2" s="1"/>
  <c r="O1541" i="2" l="1"/>
  <c r="P1541" i="2" l="1"/>
  <c r="R1541" i="2"/>
  <c r="AA1541" i="2" l="1"/>
  <c r="Q1541" i="2"/>
  <c r="Z1541" i="2" s="1"/>
  <c r="G1542" i="6"/>
  <c r="H1542" i="6" s="1"/>
  <c r="I1541" i="2"/>
  <c r="S1541" i="2" s="1"/>
  <c r="T1541" i="2" l="1"/>
  <c r="U1541" i="2"/>
  <c r="I1542" i="6"/>
  <c r="J1542" i="6"/>
  <c r="K1542" i="6" l="1"/>
  <c r="V1541" i="2"/>
  <c r="E1542" i="2"/>
  <c r="G1542" i="2" s="1"/>
  <c r="H1542" i="2" l="1"/>
  <c r="K1542" i="2" s="1"/>
  <c r="L1542" i="2" s="1"/>
  <c r="Y1542" i="2" s="1"/>
  <c r="W1542" i="2"/>
  <c r="X1542" i="2" s="1"/>
  <c r="J1542" i="2"/>
  <c r="M1542" i="2" l="1"/>
  <c r="N1542" i="2" s="1"/>
  <c r="O1542" i="2" l="1"/>
  <c r="P1542" i="2" l="1"/>
  <c r="R1542" i="2"/>
  <c r="AA1542" i="2" l="1"/>
  <c r="G1543" i="6"/>
  <c r="H1543" i="6" s="1"/>
  <c r="Q1542" i="2"/>
  <c r="Z1542" i="2" s="1"/>
  <c r="I1542" i="2"/>
  <c r="S1542" i="2" s="1"/>
  <c r="T1542" i="2" l="1"/>
  <c r="U1542" i="2"/>
  <c r="J1543" i="6"/>
  <c r="I1543" i="6"/>
  <c r="K1543" i="6" l="1"/>
  <c r="V1542" i="2"/>
  <c r="E1543" i="2"/>
  <c r="G1543" i="2" s="1"/>
  <c r="W1543" i="2" l="1"/>
  <c r="X1543" i="2" s="1"/>
  <c r="H1543" i="2"/>
  <c r="K1543" i="2" s="1"/>
  <c r="L1543" i="2" s="1"/>
  <c r="Y1543" i="2" s="1"/>
  <c r="J1543" i="2"/>
  <c r="M1543" i="2" l="1"/>
  <c r="N1543" i="2" s="1"/>
  <c r="O1543" i="2" l="1"/>
  <c r="P1543" i="2" l="1"/>
  <c r="R1543" i="2"/>
  <c r="AA1543" i="2" l="1"/>
  <c r="I1543" i="2"/>
  <c r="S1543" i="2" s="1"/>
  <c r="G1544" i="6"/>
  <c r="H1544" i="6" s="1"/>
  <c r="Q1543" i="2"/>
  <c r="Z1543" i="2" s="1"/>
  <c r="I1544" i="6" l="1"/>
  <c r="J1544" i="6"/>
  <c r="U1543" i="2"/>
  <c r="T1543" i="2"/>
  <c r="E1544" i="2" l="1"/>
  <c r="G1544" i="2" s="1"/>
  <c r="V1543" i="2"/>
  <c r="K1544" i="6"/>
  <c r="H1544" i="2" l="1"/>
  <c r="K1544" i="2" s="1"/>
  <c r="L1544" i="2" s="1"/>
  <c r="Y1544" i="2" s="1"/>
  <c r="W1544" i="2"/>
  <c r="X1544" i="2" s="1"/>
  <c r="J1544" i="2"/>
  <c r="M1544" i="2" l="1"/>
  <c r="N1544" i="2" s="1"/>
  <c r="O1544" i="2" l="1"/>
  <c r="P1544" i="2" l="1"/>
  <c r="R1544" i="2" s="1"/>
  <c r="AA1544" i="2" l="1"/>
  <c r="I1544" i="2"/>
  <c r="S1544" i="2" s="1"/>
  <c r="G1545" i="6"/>
  <c r="H1545" i="6" s="1"/>
  <c r="Q1544" i="2"/>
  <c r="Z1544" i="2" s="1"/>
  <c r="I1545" i="6" l="1"/>
  <c r="J1545" i="6"/>
  <c r="T1544" i="2"/>
  <c r="U1544" i="2"/>
  <c r="V1544" i="2" l="1"/>
  <c r="E1545" i="2"/>
  <c r="G1545" i="2" s="1"/>
  <c r="K1545" i="6"/>
  <c r="H1545" i="2" l="1"/>
  <c r="K1545" i="2" s="1"/>
  <c r="L1545" i="2" s="1"/>
  <c r="Y1545" i="2" s="1"/>
  <c r="W1545" i="2"/>
  <c r="X1545" i="2" s="1"/>
  <c r="J1545" i="2"/>
  <c r="M1545" i="2" l="1"/>
  <c r="N1545" i="2" s="1"/>
  <c r="O1545" i="2"/>
  <c r="P1545" i="2" l="1"/>
  <c r="R1545" i="2"/>
  <c r="AA1545" i="2" l="1"/>
  <c r="G1546" i="6"/>
  <c r="H1546" i="6" s="1"/>
  <c r="I1545" i="2"/>
  <c r="S1545" i="2" s="1"/>
  <c r="Q1545" i="2"/>
  <c r="Z1545" i="2" s="1"/>
  <c r="U1545" i="2" l="1"/>
  <c r="T1545" i="2"/>
  <c r="J1546" i="6"/>
  <c r="I1546" i="6"/>
  <c r="E1546" i="2" l="1"/>
  <c r="G1546" i="2" s="1"/>
  <c r="V1545" i="2"/>
  <c r="K1546" i="6"/>
  <c r="W1546" i="2" l="1"/>
  <c r="X1546" i="2" s="1"/>
  <c r="H1546" i="2"/>
  <c r="K1546" i="2" s="1"/>
  <c r="L1546" i="2" s="1"/>
  <c r="Y1546" i="2" s="1"/>
  <c r="J1546" i="2"/>
  <c r="M1546" i="2" l="1"/>
  <c r="N1546" i="2" s="1"/>
  <c r="O1546" i="2"/>
  <c r="P1546" i="2" l="1"/>
  <c r="R1546" i="2" s="1"/>
  <c r="AA1546" i="2" l="1"/>
  <c r="I1546" i="2"/>
  <c r="S1546" i="2" s="1"/>
  <c r="Q1546" i="2"/>
  <c r="Z1546" i="2" s="1"/>
  <c r="G1547" i="6"/>
  <c r="H1547" i="6" s="1"/>
  <c r="I1547" i="6" l="1"/>
  <c r="J1547" i="6"/>
  <c r="T1546" i="2"/>
  <c r="U1546" i="2"/>
  <c r="E1547" i="2" l="1"/>
  <c r="G1547" i="2" s="1"/>
  <c r="V1546" i="2"/>
  <c r="K1547" i="6"/>
  <c r="H1547" i="2" l="1"/>
  <c r="K1547" i="2" s="1"/>
  <c r="L1547" i="2" s="1"/>
  <c r="Y1547" i="2" s="1"/>
  <c r="W1547" i="2"/>
  <c r="X1547" i="2" s="1"/>
  <c r="J1547" i="2"/>
  <c r="M1547" i="2" l="1"/>
  <c r="N1547" i="2" s="1"/>
  <c r="O1547" i="2" l="1"/>
  <c r="P1547" i="2" l="1"/>
  <c r="R1547" i="2" s="1"/>
  <c r="AA1547" i="2" l="1"/>
  <c r="Q1547" i="2"/>
  <c r="Z1547" i="2" s="1"/>
  <c r="G1548" i="6"/>
  <c r="H1548" i="6" s="1"/>
  <c r="I1547" i="2"/>
  <c r="S1547" i="2" s="1"/>
  <c r="T1547" i="2" l="1"/>
  <c r="U1547" i="2"/>
  <c r="I1548" i="6"/>
  <c r="J1548" i="6"/>
  <c r="V1547" i="2" l="1"/>
  <c r="K1548" i="6"/>
  <c r="E1548" i="2"/>
  <c r="G1548" i="2" s="1"/>
  <c r="H1548" i="2" l="1"/>
  <c r="K1548" i="2" s="1"/>
  <c r="L1548" i="2" s="1"/>
  <c r="Y1548" i="2" s="1"/>
  <c r="W1548" i="2"/>
  <c r="X1548" i="2" s="1"/>
  <c r="J1548" i="2"/>
  <c r="M1548" i="2" l="1"/>
  <c r="N1548" i="2" s="1"/>
  <c r="O1548" i="2"/>
  <c r="P1548" i="2" l="1"/>
  <c r="G1549" i="6" l="1"/>
  <c r="H1549" i="6" s="1"/>
  <c r="Q1548" i="2"/>
  <c r="Z1548" i="2" s="1"/>
  <c r="I1548" i="2"/>
  <c r="S1548" i="2" s="1"/>
  <c r="R1548" i="2"/>
  <c r="U1548" i="2" l="1"/>
  <c r="T1548" i="2"/>
  <c r="AA1548" i="2"/>
  <c r="I1549" i="6"/>
  <c r="J1549" i="6"/>
  <c r="K1549" i="6" l="1"/>
  <c r="E1549" i="2"/>
  <c r="G1549" i="2" s="1"/>
  <c r="V1548" i="2"/>
  <c r="W1549" i="2" l="1"/>
  <c r="X1549" i="2" s="1"/>
  <c r="H1549" i="2"/>
  <c r="K1549" i="2" s="1"/>
  <c r="L1549" i="2" s="1"/>
  <c r="Y1549" i="2" s="1"/>
  <c r="J1549" i="2"/>
  <c r="M1549" i="2" l="1"/>
  <c r="N1549" i="2" s="1"/>
  <c r="O1549" i="2" l="1"/>
  <c r="P1549" i="2" l="1"/>
  <c r="I1549" i="2" l="1"/>
  <c r="S1549" i="2" s="1"/>
  <c r="Q1549" i="2"/>
  <c r="Z1549" i="2" s="1"/>
  <c r="G1550" i="6"/>
  <c r="H1550" i="6" s="1"/>
  <c r="R1549" i="2"/>
  <c r="AA1549" i="2" l="1"/>
  <c r="I1550" i="6"/>
  <c r="J1550" i="6"/>
  <c r="T1549" i="2"/>
  <c r="U1549" i="2"/>
  <c r="K1550" i="6" l="1"/>
  <c r="V1549" i="2"/>
  <c r="E1550" i="2"/>
  <c r="G1550" i="2" s="1"/>
  <c r="H1550" i="2" l="1"/>
  <c r="K1550" i="2" s="1"/>
  <c r="L1550" i="2" s="1"/>
  <c r="Y1550" i="2" s="1"/>
  <c r="W1550" i="2"/>
  <c r="X1550" i="2" s="1"/>
  <c r="J1550" i="2"/>
  <c r="M1550" i="2" l="1"/>
  <c r="N1550" i="2" s="1"/>
  <c r="O1550" i="2"/>
  <c r="P1550" i="2" l="1"/>
  <c r="I1550" i="2" l="1"/>
  <c r="S1550" i="2" s="1"/>
  <c r="G1551" i="6"/>
  <c r="H1551" i="6" s="1"/>
  <c r="Q1550" i="2"/>
  <c r="Z1550" i="2" s="1"/>
  <c r="R1550" i="2"/>
  <c r="J1551" i="6" l="1"/>
  <c r="I1551" i="6"/>
  <c r="AA1550" i="2"/>
  <c r="T1550" i="2"/>
  <c r="U1550" i="2"/>
  <c r="V1550" i="2" l="1"/>
  <c r="E1551" i="2"/>
  <c r="G1551" i="2" s="1"/>
  <c r="K1551" i="6"/>
  <c r="H1551" i="2" l="1"/>
  <c r="K1551" i="2" s="1"/>
  <c r="L1551" i="2" s="1"/>
  <c r="Y1551" i="2" s="1"/>
  <c r="W1551" i="2"/>
  <c r="X1551" i="2" s="1"/>
  <c r="J1551" i="2"/>
  <c r="M1551" i="2" l="1"/>
  <c r="N1551" i="2" s="1"/>
  <c r="O1551" i="2"/>
  <c r="P1551" i="2" l="1"/>
  <c r="I1551" i="2" l="1"/>
  <c r="S1551" i="2" s="1"/>
  <c r="Q1551" i="2"/>
  <c r="Z1551" i="2" s="1"/>
  <c r="G1552" i="6"/>
  <c r="H1552" i="6" s="1"/>
  <c r="R1551" i="2"/>
  <c r="AA1551" i="2" l="1"/>
  <c r="I1552" i="6"/>
  <c r="J1552" i="6"/>
  <c r="U1551" i="2"/>
  <c r="T1551" i="2"/>
  <c r="K1552" i="6" l="1"/>
  <c r="V1551" i="2"/>
  <c r="E1552" i="2"/>
  <c r="G1552" i="2" s="1"/>
  <c r="H1552" i="2" l="1"/>
  <c r="K1552" i="2" s="1"/>
  <c r="L1552" i="2" s="1"/>
  <c r="Y1552" i="2" s="1"/>
  <c r="W1552" i="2"/>
  <c r="X1552" i="2" s="1"/>
  <c r="J1552" i="2"/>
  <c r="M1552" i="2" l="1"/>
  <c r="N1552" i="2" s="1"/>
  <c r="O1552" i="2"/>
  <c r="P1552" i="2" l="1"/>
  <c r="R1552" i="2"/>
  <c r="AA1552" i="2" l="1"/>
  <c r="Q1552" i="2"/>
  <c r="Z1552" i="2" s="1"/>
  <c r="G1553" i="6"/>
  <c r="H1553" i="6" s="1"/>
  <c r="I1552" i="2"/>
  <c r="S1552" i="2" s="1"/>
  <c r="U1552" i="2" l="1"/>
  <c r="T1552" i="2"/>
  <c r="J1553" i="6"/>
  <c r="I1553" i="6"/>
  <c r="K1553" i="6" l="1"/>
  <c r="E1553" i="2"/>
  <c r="G1553" i="2" s="1"/>
  <c r="V1552" i="2"/>
  <c r="H1553" i="2" l="1"/>
  <c r="K1553" i="2" s="1"/>
  <c r="L1553" i="2" s="1"/>
  <c r="Y1553" i="2" s="1"/>
  <c r="W1553" i="2"/>
  <c r="X1553" i="2" s="1"/>
  <c r="J1553" i="2"/>
  <c r="M1553" i="2" l="1"/>
  <c r="N1553" i="2" s="1"/>
  <c r="O1553" i="2"/>
  <c r="P1553" i="2" l="1"/>
  <c r="Q1553" i="2" l="1"/>
  <c r="Z1553" i="2" s="1"/>
  <c r="I1553" i="2"/>
  <c r="S1553" i="2" s="1"/>
  <c r="G1554" i="6"/>
  <c r="H1554" i="6" s="1"/>
  <c r="R1553" i="2"/>
  <c r="AA1553" i="2" l="1"/>
  <c r="T1553" i="2"/>
  <c r="U1553" i="2"/>
  <c r="J1554" i="6"/>
  <c r="I1554" i="6"/>
  <c r="E1554" i="2" l="1"/>
  <c r="G1554" i="2" s="1"/>
  <c r="K1554" i="6"/>
  <c r="V1553" i="2"/>
  <c r="W1554" i="2" l="1"/>
  <c r="X1554" i="2" s="1"/>
  <c r="H1554" i="2"/>
  <c r="K1554" i="2" s="1"/>
  <c r="L1554" i="2" s="1"/>
  <c r="Y1554" i="2" s="1"/>
  <c r="J1554" i="2"/>
  <c r="M1554" i="2" l="1"/>
  <c r="N1554" i="2" s="1"/>
  <c r="O1554" i="2"/>
  <c r="P1554" i="2" l="1"/>
  <c r="I1554" i="2" l="1"/>
  <c r="S1554" i="2" s="1"/>
  <c r="G1555" i="6"/>
  <c r="H1555" i="6" s="1"/>
  <c r="Q1554" i="2"/>
  <c r="Z1554" i="2" s="1"/>
  <c r="R1554" i="2"/>
  <c r="AA1554" i="2" l="1"/>
  <c r="I1555" i="6"/>
  <c r="J1555" i="6"/>
  <c r="T1554" i="2"/>
  <c r="U1554" i="2"/>
  <c r="V1554" i="2" l="1"/>
  <c r="E1555" i="2"/>
  <c r="G1555" i="2" s="1"/>
  <c r="K1555" i="6"/>
  <c r="H1555" i="2" l="1"/>
  <c r="K1555" i="2" s="1"/>
  <c r="L1555" i="2" s="1"/>
  <c r="Y1555" i="2" s="1"/>
  <c r="W1555" i="2"/>
  <c r="X1555" i="2" s="1"/>
  <c r="J1555" i="2"/>
  <c r="M1555" i="2" l="1"/>
  <c r="N1555" i="2" s="1"/>
  <c r="O1555" i="2" l="1"/>
  <c r="P1555" i="2" l="1"/>
  <c r="R1555" i="2"/>
  <c r="AA1555" i="2" l="1"/>
  <c r="Q1555" i="2"/>
  <c r="Z1555" i="2" s="1"/>
  <c r="I1555" i="2"/>
  <c r="S1555" i="2" s="1"/>
  <c r="G1556" i="6"/>
  <c r="H1556" i="6" s="1"/>
  <c r="J1556" i="6" l="1"/>
  <c r="I1556" i="6"/>
  <c r="U1555" i="2"/>
  <c r="T1555" i="2"/>
  <c r="E1556" i="2" l="1"/>
  <c r="G1556" i="2" s="1"/>
  <c r="K1556" i="6"/>
  <c r="V1555" i="2"/>
  <c r="H1556" i="2" l="1"/>
  <c r="K1556" i="2" s="1"/>
  <c r="L1556" i="2" s="1"/>
  <c r="Y1556" i="2" s="1"/>
  <c r="W1556" i="2"/>
  <c r="X1556" i="2" s="1"/>
  <c r="J1556" i="2"/>
  <c r="M1556" i="2" l="1"/>
  <c r="N1556" i="2" s="1"/>
  <c r="O1556" i="2"/>
  <c r="P1556" i="2" l="1"/>
  <c r="R1556" i="2"/>
  <c r="AA1556" i="2" l="1"/>
  <c r="G1557" i="6"/>
  <c r="H1557" i="6" s="1"/>
  <c r="I1556" i="2"/>
  <c r="S1556" i="2" s="1"/>
  <c r="Q1556" i="2"/>
  <c r="Z1556" i="2" s="1"/>
  <c r="I1557" i="6" l="1"/>
  <c r="J1557" i="6"/>
  <c r="T1556" i="2"/>
  <c r="U1556" i="2"/>
  <c r="V1556" i="2" l="1"/>
  <c r="K1557" i="6"/>
  <c r="E1557" i="2"/>
  <c r="G1557" i="2" s="1"/>
  <c r="W1557" i="2" l="1"/>
  <c r="X1557" i="2" s="1"/>
  <c r="H1557" i="2"/>
  <c r="K1557" i="2" s="1"/>
  <c r="L1557" i="2" s="1"/>
  <c r="Y1557" i="2" s="1"/>
  <c r="J1557" i="2"/>
  <c r="M1557" i="2" l="1"/>
  <c r="N1557" i="2" s="1"/>
  <c r="O1557" i="2"/>
  <c r="P1557" i="2" l="1"/>
  <c r="R1557" i="2" s="1"/>
  <c r="AA1557" i="2" l="1"/>
  <c r="I1557" i="2"/>
  <c r="S1557" i="2" s="1"/>
  <c r="Q1557" i="2"/>
  <c r="Z1557" i="2" s="1"/>
  <c r="G1558" i="6"/>
  <c r="H1558" i="6" s="1"/>
  <c r="J1558" i="6" l="1"/>
  <c r="I1558" i="6"/>
  <c r="U1557" i="2"/>
  <c r="T1557" i="2"/>
  <c r="E1558" i="2" l="1"/>
  <c r="G1558" i="2" s="1"/>
  <c r="V1557" i="2"/>
  <c r="K1558" i="6"/>
  <c r="H1558" i="2" l="1"/>
  <c r="K1558" i="2" s="1"/>
  <c r="L1558" i="2" s="1"/>
  <c r="Y1558" i="2" s="1"/>
  <c r="W1558" i="2"/>
  <c r="X1558" i="2" s="1"/>
  <c r="J1558" i="2"/>
  <c r="M1558" i="2" l="1"/>
  <c r="N1558" i="2" s="1"/>
  <c r="O1558" i="2" l="1"/>
  <c r="P1558" i="2" l="1"/>
  <c r="R1558" i="2"/>
  <c r="AA1558" i="2" l="1"/>
  <c r="G1559" i="6"/>
  <c r="H1559" i="6" s="1"/>
  <c r="Q1558" i="2"/>
  <c r="Z1558" i="2" s="1"/>
  <c r="I1558" i="2"/>
  <c r="S1558" i="2" s="1"/>
  <c r="T1558" i="2" l="1"/>
  <c r="U1558" i="2"/>
  <c r="J1559" i="6"/>
  <c r="I1559" i="6"/>
  <c r="K1559" i="6" l="1"/>
  <c r="V1558" i="2"/>
  <c r="E1559" i="2"/>
  <c r="G1559" i="2" s="1"/>
  <c r="W1559" i="2" l="1"/>
  <c r="X1559" i="2" s="1"/>
  <c r="H1559" i="2"/>
  <c r="K1559" i="2" s="1"/>
  <c r="L1559" i="2" s="1"/>
  <c r="Y1559" i="2" s="1"/>
  <c r="J1559" i="2"/>
  <c r="M1559" i="2" l="1"/>
  <c r="N1559" i="2" s="1"/>
  <c r="O1559" i="2" l="1"/>
  <c r="P1559" i="2" l="1"/>
  <c r="I1559" i="2" l="1"/>
  <c r="S1559" i="2" s="1"/>
  <c r="G1560" i="6"/>
  <c r="H1560" i="6" s="1"/>
  <c r="Q1559" i="2"/>
  <c r="Z1559" i="2" s="1"/>
  <c r="R1559" i="2"/>
  <c r="I1560" i="6" l="1"/>
  <c r="J1560" i="6"/>
  <c r="AA1559" i="2"/>
  <c r="U1559" i="2"/>
  <c r="T1559" i="2"/>
  <c r="K1560" i="6" l="1"/>
  <c r="E1560" i="2"/>
  <c r="G1560" i="2" s="1"/>
  <c r="V1559" i="2"/>
  <c r="H1560" i="2" l="1"/>
  <c r="K1560" i="2" s="1"/>
  <c r="L1560" i="2" s="1"/>
  <c r="Y1560" i="2" s="1"/>
  <c r="W1560" i="2"/>
  <c r="X1560" i="2" s="1"/>
  <c r="J1560" i="2"/>
  <c r="M1560" i="2" l="1"/>
  <c r="N1560" i="2" s="1"/>
  <c r="O1560" i="2" l="1"/>
  <c r="P1560" i="2" l="1"/>
  <c r="R1560" i="2"/>
  <c r="AA1560" i="2" l="1"/>
  <c r="I1560" i="2"/>
  <c r="S1560" i="2" s="1"/>
  <c r="G1561" i="6"/>
  <c r="H1561" i="6" s="1"/>
  <c r="Q1560" i="2"/>
  <c r="Z1560" i="2" s="1"/>
  <c r="T1560" i="2" l="1"/>
  <c r="U1560" i="2"/>
  <c r="J1561" i="6"/>
  <c r="I1561" i="6"/>
  <c r="K1561" i="6" l="1"/>
  <c r="E1561" i="2"/>
  <c r="G1561" i="2" s="1"/>
  <c r="V1560" i="2"/>
  <c r="H1561" i="2" l="1"/>
  <c r="K1561" i="2" s="1"/>
  <c r="L1561" i="2" s="1"/>
  <c r="Y1561" i="2" s="1"/>
  <c r="W1561" i="2"/>
  <c r="X1561" i="2" s="1"/>
  <c r="J1561" i="2"/>
  <c r="M1561" i="2" l="1"/>
  <c r="N1561" i="2" s="1"/>
  <c r="O1561" i="2"/>
  <c r="P1561" i="2" l="1"/>
  <c r="R1561" i="2"/>
  <c r="AA1561" i="2" l="1"/>
  <c r="G1562" i="6"/>
  <c r="H1562" i="6" s="1"/>
  <c r="I1561" i="2"/>
  <c r="S1561" i="2" s="1"/>
  <c r="Q1561" i="2"/>
  <c r="Z1561" i="2" s="1"/>
  <c r="J1562" i="6" l="1"/>
  <c r="I1562" i="6"/>
  <c r="T1561" i="2"/>
  <c r="U1561" i="2"/>
  <c r="V1561" i="2" l="1"/>
  <c r="E1562" i="2"/>
  <c r="G1562" i="2" s="1"/>
  <c r="K1562" i="6"/>
  <c r="W1562" i="2" l="1"/>
  <c r="X1562" i="2" s="1"/>
  <c r="H1562" i="2"/>
  <c r="K1562" i="2" s="1"/>
  <c r="L1562" i="2" s="1"/>
  <c r="Y1562" i="2" s="1"/>
  <c r="J1562" i="2"/>
  <c r="M1562" i="2" l="1"/>
  <c r="N1562" i="2" s="1"/>
  <c r="O1562" i="2"/>
  <c r="P1562" i="2" l="1"/>
  <c r="R1562" i="2"/>
  <c r="AA1562" i="2" l="1"/>
  <c r="I1562" i="2"/>
  <c r="S1562" i="2" s="1"/>
  <c r="G1563" i="6"/>
  <c r="H1563" i="6" s="1"/>
  <c r="Q1562" i="2"/>
  <c r="Z1562" i="2" s="1"/>
  <c r="U1562" i="2" l="1"/>
  <c r="T1562" i="2"/>
  <c r="J1563" i="6"/>
  <c r="I1563" i="6"/>
  <c r="V1562" i="2" l="1"/>
  <c r="K1563" i="6"/>
  <c r="E1563" i="2"/>
  <c r="G1563" i="2" s="1"/>
  <c r="H1563" i="2" l="1"/>
  <c r="K1563" i="2" s="1"/>
  <c r="L1563" i="2" s="1"/>
  <c r="Y1563" i="2" s="1"/>
  <c r="W1563" i="2"/>
  <c r="X1563" i="2" s="1"/>
  <c r="J1563" i="2"/>
  <c r="M1563" i="2" l="1"/>
  <c r="N1563" i="2" s="1"/>
  <c r="O1563" i="2" l="1"/>
  <c r="P1563" i="2" l="1"/>
  <c r="R1563" i="2"/>
  <c r="AA1563" i="2" l="1"/>
  <c r="I1563" i="2"/>
  <c r="S1563" i="2" s="1"/>
  <c r="G1564" i="6"/>
  <c r="H1564" i="6" s="1"/>
  <c r="Q1563" i="2"/>
  <c r="Z1563" i="2" s="1"/>
  <c r="U1563" i="2" l="1"/>
  <c r="T1563" i="2"/>
  <c r="I1564" i="6"/>
  <c r="J1564" i="6"/>
  <c r="K1564" i="6" l="1"/>
  <c r="V1563" i="2"/>
  <c r="E1564" i="2"/>
  <c r="G1564" i="2" s="1"/>
  <c r="H1564" i="2" l="1"/>
  <c r="K1564" i="2" s="1"/>
  <c r="L1564" i="2" s="1"/>
  <c r="Y1564" i="2" s="1"/>
  <c r="W1564" i="2"/>
  <c r="X1564" i="2" s="1"/>
  <c r="J1564" i="2"/>
  <c r="M1564" i="2" l="1"/>
  <c r="N1564" i="2" s="1"/>
  <c r="O1564" i="2"/>
  <c r="P1564" i="2" l="1"/>
  <c r="R1564" i="2"/>
  <c r="AA1564" i="2" l="1"/>
  <c r="I1564" i="2"/>
  <c r="S1564" i="2" s="1"/>
  <c r="G1565" i="6"/>
  <c r="H1565" i="6" s="1"/>
  <c r="Q1564" i="2"/>
  <c r="Z1564" i="2" s="1"/>
  <c r="J1565" i="6" l="1"/>
  <c r="I1565" i="6"/>
  <c r="U1564" i="2"/>
  <c r="T1564" i="2"/>
  <c r="E1565" i="2" l="1"/>
  <c r="G1565" i="2" s="1"/>
  <c r="V1564" i="2"/>
  <c r="K1565" i="6"/>
  <c r="W1565" i="2" l="1"/>
  <c r="X1565" i="2" s="1"/>
  <c r="H1565" i="2"/>
  <c r="K1565" i="2" s="1"/>
  <c r="L1565" i="2" s="1"/>
  <c r="Y1565" i="2" s="1"/>
  <c r="J1565" i="2"/>
  <c r="M1565" i="2" l="1"/>
  <c r="N1565" i="2" s="1"/>
  <c r="O1565" i="2" l="1"/>
  <c r="P1565" i="2" l="1"/>
  <c r="I1565" i="2" l="1"/>
  <c r="S1565" i="2" s="1"/>
  <c r="G1566" i="6"/>
  <c r="H1566" i="6" s="1"/>
  <c r="Q1565" i="2"/>
  <c r="Z1565" i="2" s="1"/>
  <c r="R1565" i="2"/>
  <c r="AA1565" i="2" l="1"/>
  <c r="I1566" i="6"/>
  <c r="J1566" i="6"/>
  <c r="T1565" i="2"/>
  <c r="U1565" i="2"/>
  <c r="V1565" i="2" l="1"/>
  <c r="E1566" i="2"/>
  <c r="G1566" i="2" s="1"/>
  <c r="K1566" i="6"/>
  <c r="H1566" i="2" l="1"/>
  <c r="K1566" i="2" s="1"/>
  <c r="L1566" i="2" s="1"/>
  <c r="Y1566" i="2" s="1"/>
  <c r="W1566" i="2"/>
  <c r="X1566" i="2" s="1"/>
  <c r="J1566" i="2"/>
  <c r="M1566" i="2" l="1"/>
  <c r="N1566" i="2" s="1"/>
  <c r="O1566" i="2"/>
  <c r="P1566" i="2" l="1"/>
  <c r="I1566" i="2" l="1"/>
  <c r="S1566" i="2" s="1"/>
  <c r="G1567" i="6"/>
  <c r="H1567" i="6" s="1"/>
  <c r="Q1566" i="2"/>
  <c r="Z1566" i="2" s="1"/>
  <c r="R1566" i="2"/>
  <c r="AA1566" i="2" l="1"/>
  <c r="I1567" i="6"/>
  <c r="J1567" i="6"/>
  <c r="U1566" i="2"/>
  <c r="T1566" i="2"/>
  <c r="E1567" i="2" l="1"/>
  <c r="G1567" i="2" s="1"/>
  <c r="V1566" i="2"/>
  <c r="K1567" i="6"/>
  <c r="W1567" i="2" l="1"/>
  <c r="X1567" i="2" s="1"/>
  <c r="H1567" i="2"/>
  <c r="K1567" i="2" s="1"/>
  <c r="L1567" i="2" s="1"/>
  <c r="Y1567" i="2" s="1"/>
  <c r="J1567" i="2"/>
  <c r="M1567" i="2" l="1"/>
  <c r="N1567" i="2" s="1"/>
  <c r="O1567" i="2"/>
  <c r="P1567" i="2" l="1"/>
  <c r="R1567" i="2"/>
  <c r="AA1567" i="2" l="1"/>
  <c r="I1567" i="2"/>
  <c r="S1567" i="2" s="1"/>
  <c r="G1568" i="6"/>
  <c r="H1568" i="6" s="1"/>
  <c r="Q1567" i="2"/>
  <c r="Z1567" i="2" s="1"/>
  <c r="J1568" i="6" l="1"/>
  <c r="I1568" i="6"/>
  <c r="T1567" i="2"/>
  <c r="U1567" i="2"/>
  <c r="E1568" i="2" l="1"/>
  <c r="G1568" i="2" s="1"/>
  <c r="K1568" i="6"/>
  <c r="V1567" i="2"/>
  <c r="H1568" i="2" l="1"/>
  <c r="K1568" i="2" s="1"/>
  <c r="L1568" i="2" s="1"/>
  <c r="Y1568" i="2" s="1"/>
  <c r="W1568" i="2"/>
  <c r="X1568" i="2" s="1"/>
  <c r="J1568" i="2"/>
  <c r="M1568" i="2" l="1"/>
  <c r="N1568" i="2" s="1"/>
  <c r="O1568" i="2"/>
  <c r="P1568" i="2" l="1"/>
  <c r="R1568" i="2"/>
  <c r="AA1568" i="2" l="1"/>
  <c r="G1569" i="6"/>
  <c r="H1569" i="6" s="1"/>
  <c r="Q1568" i="2"/>
  <c r="Z1568" i="2" s="1"/>
  <c r="I1568" i="2"/>
  <c r="S1568" i="2" s="1"/>
  <c r="U1568" i="2" l="1"/>
  <c r="T1568" i="2"/>
  <c r="J1569" i="6"/>
  <c r="I1569" i="6"/>
  <c r="E1569" i="2" l="1"/>
  <c r="G1569" i="2" s="1"/>
  <c r="V1568" i="2"/>
  <c r="K1569" i="6"/>
  <c r="H1569" i="2" l="1"/>
  <c r="K1569" i="2" s="1"/>
  <c r="L1569" i="2" s="1"/>
  <c r="Y1569" i="2" s="1"/>
  <c r="W1569" i="2"/>
  <c r="X1569" i="2" s="1"/>
  <c r="J1569" i="2"/>
  <c r="M1569" i="2" l="1"/>
  <c r="N1569" i="2" s="1"/>
  <c r="O1569" i="2"/>
  <c r="P1569" i="2" l="1"/>
  <c r="R1569" i="2"/>
  <c r="AA1569" i="2" l="1"/>
  <c r="G1570" i="6"/>
  <c r="H1570" i="6" s="1"/>
  <c r="I1569" i="2"/>
  <c r="S1569" i="2" s="1"/>
  <c r="Q1569" i="2"/>
  <c r="Z1569" i="2" s="1"/>
  <c r="T1569" i="2" l="1"/>
  <c r="U1569" i="2"/>
  <c r="I1570" i="6"/>
  <c r="J1570" i="6"/>
  <c r="K1570" i="6" l="1"/>
  <c r="V1569" i="2"/>
  <c r="E1570" i="2"/>
  <c r="G1570" i="2" s="1"/>
  <c r="W1570" i="2" l="1"/>
  <c r="X1570" i="2" s="1"/>
  <c r="H1570" i="2"/>
  <c r="K1570" i="2" s="1"/>
  <c r="L1570" i="2" s="1"/>
  <c r="Y1570" i="2" s="1"/>
  <c r="J1570" i="2"/>
  <c r="M1570" i="2" l="1"/>
  <c r="N1570" i="2" s="1"/>
  <c r="O1570" i="2" l="1"/>
  <c r="P1570" i="2" l="1"/>
  <c r="R1570" i="2"/>
  <c r="AA1570" i="2" l="1"/>
  <c r="I1570" i="2"/>
  <c r="S1570" i="2" s="1"/>
  <c r="Q1570" i="2"/>
  <c r="Z1570" i="2" s="1"/>
  <c r="G1571" i="6"/>
  <c r="H1571" i="6" s="1"/>
  <c r="I1571" i="6" l="1"/>
  <c r="J1571" i="6"/>
  <c r="U1570" i="2"/>
  <c r="T1570" i="2"/>
  <c r="V1570" i="2" l="1"/>
  <c r="E1571" i="2"/>
  <c r="G1571" i="2" s="1"/>
  <c r="K1571" i="6"/>
  <c r="H1571" i="2" l="1"/>
  <c r="K1571" i="2" s="1"/>
  <c r="L1571" i="2" s="1"/>
  <c r="Y1571" i="2" s="1"/>
  <c r="W1571" i="2"/>
  <c r="X1571" i="2" s="1"/>
  <c r="J1571" i="2"/>
  <c r="M1571" i="2" l="1"/>
  <c r="N1571" i="2" s="1"/>
  <c r="O1571" i="2" l="1"/>
  <c r="P1571" i="2" l="1"/>
  <c r="R1571" i="2"/>
  <c r="AA1571" i="2" l="1"/>
  <c r="Q1571" i="2"/>
  <c r="Z1571" i="2" s="1"/>
  <c r="I1571" i="2"/>
  <c r="S1571" i="2" s="1"/>
  <c r="G1572" i="6"/>
  <c r="H1572" i="6" s="1"/>
  <c r="I1572" i="6" l="1"/>
  <c r="J1572" i="6"/>
  <c r="T1571" i="2"/>
  <c r="U1571" i="2"/>
  <c r="V1571" i="2" l="1"/>
  <c r="E1572" i="2"/>
  <c r="G1572" i="2" s="1"/>
  <c r="K1572" i="6"/>
  <c r="W1572" i="2" l="1"/>
  <c r="X1572" i="2" s="1"/>
  <c r="H1572" i="2"/>
  <c r="K1572" i="2" s="1"/>
  <c r="L1572" i="2" s="1"/>
  <c r="Y1572" i="2" s="1"/>
  <c r="J1572" i="2"/>
  <c r="M1572" i="2" l="1"/>
  <c r="N1572" i="2" s="1"/>
  <c r="O1572" i="2"/>
  <c r="P1572" i="2" l="1"/>
  <c r="R1572" i="2"/>
  <c r="AA1572" i="2" l="1"/>
  <c r="G1573" i="6"/>
  <c r="H1573" i="6" s="1"/>
  <c r="I1572" i="2"/>
  <c r="S1572" i="2" s="1"/>
  <c r="Q1572" i="2"/>
  <c r="Z1572" i="2" s="1"/>
  <c r="U1572" i="2" l="1"/>
  <c r="T1572" i="2"/>
  <c r="J1573" i="6"/>
  <c r="I1573" i="6"/>
  <c r="K1573" i="6" l="1"/>
  <c r="E1573" i="2"/>
  <c r="G1573" i="2" s="1"/>
  <c r="V1572" i="2"/>
  <c r="W1573" i="2" l="1"/>
  <c r="X1573" i="2" s="1"/>
  <c r="H1573" i="2"/>
  <c r="K1573" i="2" s="1"/>
  <c r="L1573" i="2" s="1"/>
  <c r="Y1573" i="2" s="1"/>
  <c r="J1573" i="2"/>
  <c r="M1573" i="2" l="1"/>
  <c r="N1573" i="2" s="1"/>
  <c r="O1573" i="2"/>
  <c r="P1573" i="2" l="1"/>
  <c r="Q1573" i="2" l="1"/>
  <c r="Z1573" i="2" s="1"/>
  <c r="G1574" i="6"/>
  <c r="H1574" i="6" s="1"/>
  <c r="I1573" i="2"/>
  <c r="S1573" i="2" s="1"/>
  <c r="R1573" i="2"/>
  <c r="J1574" i="6" l="1"/>
  <c r="I1574" i="6"/>
  <c r="AA1573" i="2"/>
  <c r="T1573" i="2"/>
  <c r="U1573" i="2"/>
  <c r="V1573" i="2" l="1"/>
  <c r="E1574" i="2"/>
  <c r="G1574" i="2" s="1"/>
  <c r="K1574" i="6"/>
  <c r="H1574" i="2" l="1"/>
  <c r="K1574" i="2" s="1"/>
  <c r="L1574" i="2" s="1"/>
  <c r="Y1574" i="2" s="1"/>
  <c r="W1574" i="2"/>
  <c r="X1574" i="2" s="1"/>
  <c r="J1574" i="2"/>
  <c r="M1574" i="2" l="1"/>
  <c r="N1574" i="2" s="1"/>
  <c r="O1574" i="2" l="1"/>
  <c r="P1574" i="2" l="1"/>
  <c r="R1574" i="2"/>
  <c r="AA1574" i="2" l="1"/>
  <c r="I1574" i="2"/>
  <c r="S1574" i="2" s="1"/>
  <c r="G1575" i="6"/>
  <c r="H1575" i="6" s="1"/>
  <c r="Q1574" i="2"/>
  <c r="Z1574" i="2" s="1"/>
  <c r="U1574" i="2" l="1"/>
  <c r="T1574" i="2"/>
  <c r="J1575" i="6"/>
  <c r="I1575" i="6"/>
  <c r="K1575" i="6" l="1"/>
  <c r="V1574" i="2"/>
  <c r="E1575" i="2"/>
  <c r="G1575" i="2" s="1"/>
  <c r="W1575" i="2" l="1"/>
  <c r="X1575" i="2" s="1"/>
  <c r="H1575" i="2"/>
  <c r="K1575" i="2" s="1"/>
  <c r="L1575" i="2" s="1"/>
  <c r="Y1575" i="2" s="1"/>
  <c r="J1575" i="2"/>
  <c r="M1575" i="2" l="1"/>
  <c r="N1575" i="2" s="1"/>
  <c r="O1575" i="2"/>
  <c r="P1575" i="2" l="1"/>
  <c r="R1575" i="2"/>
  <c r="AA1575" i="2" l="1"/>
  <c r="I1575" i="2"/>
  <c r="S1575" i="2" s="1"/>
  <c r="G1576" i="6"/>
  <c r="H1576" i="6" s="1"/>
  <c r="Q1575" i="2"/>
  <c r="Z1575" i="2" s="1"/>
  <c r="J1576" i="6" l="1"/>
  <c r="I1576" i="6"/>
  <c r="T1575" i="2"/>
  <c r="U1575" i="2"/>
  <c r="V1575" i="2" l="1"/>
  <c r="E1576" i="2"/>
  <c r="G1576" i="2" s="1"/>
  <c r="K1576" i="6"/>
  <c r="H1576" i="2" l="1"/>
  <c r="K1576" i="2" s="1"/>
  <c r="L1576" i="2" s="1"/>
  <c r="Y1576" i="2" s="1"/>
  <c r="W1576" i="2"/>
  <c r="X1576" i="2" s="1"/>
  <c r="J1576" i="2"/>
  <c r="M1576" i="2" l="1"/>
  <c r="N1576" i="2" s="1"/>
  <c r="O1576" i="2"/>
  <c r="P1576" i="2" l="1"/>
  <c r="R1576" i="2"/>
  <c r="AA1576" i="2" l="1"/>
  <c r="Q1576" i="2"/>
  <c r="Z1576" i="2" s="1"/>
  <c r="G1577" i="6"/>
  <c r="H1577" i="6" s="1"/>
  <c r="I1576" i="2"/>
  <c r="S1576" i="2" s="1"/>
  <c r="U1576" i="2" l="1"/>
  <c r="T1576" i="2"/>
  <c r="I1577" i="6"/>
  <c r="J1577" i="6"/>
  <c r="K1577" i="6" l="1"/>
  <c r="E1577" i="2"/>
  <c r="G1577" i="2" s="1"/>
  <c r="V1576" i="2"/>
  <c r="W1577" i="2" l="1"/>
  <c r="X1577" i="2" s="1"/>
  <c r="H1577" i="2"/>
  <c r="K1577" i="2" s="1"/>
  <c r="L1577" i="2" s="1"/>
  <c r="Y1577" i="2" s="1"/>
  <c r="J1577" i="2"/>
  <c r="M1577" i="2" l="1"/>
  <c r="N1577" i="2" s="1"/>
  <c r="O1577" i="2"/>
  <c r="P1577" i="2" l="1"/>
  <c r="R1577" i="2"/>
  <c r="AA1577" i="2" l="1"/>
  <c r="G1578" i="6"/>
  <c r="H1578" i="6" s="1"/>
  <c r="I1577" i="2"/>
  <c r="S1577" i="2" s="1"/>
  <c r="Q1577" i="2"/>
  <c r="Z1577" i="2" s="1"/>
  <c r="T1577" i="2" l="1"/>
  <c r="U1577" i="2"/>
  <c r="J1578" i="6"/>
  <c r="I1578" i="6"/>
  <c r="K1578" i="6" l="1"/>
  <c r="E1578" i="2"/>
  <c r="G1578" i="2" s="1"/>
  <c r="V1577" i="2"/>
  <c r="W1578" i="2" l="1"/>
  <c r="X1578" i="2" s="1"/>
  <c r="H1578" i="2"/>
  <c r="K1578" i="2" s="1"/>
  <c r="L1578" i="2" s="1"/>
  <c r="Y1578" i="2" s="1"/>
  <c r="J1578" i="2"/>
  <c r="M1578" i="2" l="1"/>
  <c r="N1578" i="2" s="1"/>
  <c r="O1578" i="2"/>
  <c r="P1578" i="2" l="1"/>
  <c r="R1578" i="2"/>
  <c r="AA1578" i="2" l="1"/>
  <c r="I1578" i="2"/>
  <c r="S1578" i="2" s="1"/>
  <c r="Q1578" i="2"/>
  <c r="Z1578" i="2" s="1"/>
  <c r="G1579" i="6"/>
  <c r="H1579" i="6" s="1"/>
  <c r="J1579" i="6" l="1"/>
  <c r="I1579" i="6"/>
  <c r="T1578" i="2"/>
  <c r="U1578" i="2"/>
  <c r="V1578" i="2" l="1"/>
  <c r="E1579" i="2"/>
  <c r="G1579" i="2" s="1"/>
  <c r="K1579" i="6"/>
  <c r="H1579" i="2" l="1"/>
  <c r="K1579" i="2" s="1"/>
  <c r="L1579" i="2" s="1"/>
  <c r="Y1579" i="2" s="1"/>
  <c r="W1579" i="2"/>
  <c r="X1579" i="2" s="1"/>
  <c r="J1579" i="2"/>
  <c r="M1579" i="2" l="1"/>
  <c r="N1579" i="2" s="1"/>
  <c r="O1579" i="2" l="1"/>
  <c r="P1579" i="2" l="1"/>
  <c r="R1579" i="2"/>
  <c r="AA1579" i="2" l="1"/>
  <c r="Q1579" i="2"/>
  <c r="Z1579" i="2" s="1"/>
  <c r="I1579" i="2"/>
  <c r="S1579" i="2" s="1"/>
  <c r="G1580" i="6"/>
  <c r="H1580" i="6" s="1"/>
  <c r="I1580" i="6" l="1"/>
  <c r="J1580" i="6"/>
  <c r="U1579" i="2"/>
  <c r="T1579" i="2"/>
  <c r="V1579" i="2" l="1"/>
  <c r="E1580" i="2"/>
  <c r="G1580" i="2" s="1"/>
  <c r="K1580" i="6"/>
  <c r="W1580" i="2" l="1"/>
  <c r="X1580" i="2" s="1"/>
  <c r="H1580" i="2"/>
  <c r="K1580" i="2" s="1"/>
  <c r="L1580" i="2" s="1"/>
  <c r="Y1580" i="2" s="1"/>
  <c r="J1580" i="2"/>
  <c r="M1580" i="2" l="1"/>
  <c r="N1580" i="2" s="1"/>
  <c r="O1580" i="2"/>
  <c r="P1580" i="2" l="1"/>
  <c r="R1580" i="2"/>
  <c r="AA1580" i="2" l="1"/>
  <c r="I1580" i="2"/>
  <c r="S1580" i="2" s="1"/>
  <c r="G1581" i="6"/>
  <c r="H1581" i="6" s="1"/>
  <c r="Q1580" i="2"/>
  <c r="Z1580" i="2" s="1"/>
  <c r="J1581" i="6" l="1"/>
  <c r="I1581" i="6"/>
  <c r="U1580" i="2"/>
  <c r="T1580" i="2"/>
  <c r="V1580" i="2" l="1"/>
  <c r="K1581" i="6"/>
  <c r="E1581" i="2"/>
  <c r="G1581" i="2" s="1"/>
  <c r="H1581" i="2" l="1"/>
  <c r="K1581" i="2" s="1"/>
  <c r="L1581" i="2" s="1"/>
  <c r="Y1581" i="2" s="1"/>
  <c r="W1581" i="2"/>
  <c r="X1581" i="2" s="1"/>
  <c r="J1581" i="2"/>
  <c r="M1581" i="2" l="1"/>
  <c r="N1581" i="2" s="1"/>
  <c r="O1581" i="2"/>
  <c r="P1581" i="2" l="1"/>
  <c r="R1581" i="2"/>
  <c r="AA1581" i="2" l="1"/>
  <c r="Q1581" i="2"/>
  <c r="Z1581" i="2" s="1"/>
  <c r="G1582" i="6"/>
  <c r="H1582" i="6" s="1"/>
  <c r="I1581" i="2"/>
  <c r="S1581" i="2" s="1"/>
  <c r="J1582" i="6" l="1"/>
  <c r="I1582" i="6"/>
  <c r="U1581" i="2"/>
  <c r="T1581" i="2"/>
  <c r="E1582" i="2" l="1"/>
  <c r="G1582" i="2" s="1"/>
  <c r="V1581" i="2"/>
  <c r="K1582" i="6"/>
  <c r="H1582" i="2" l="1"/>
  <c r="K1582" i="2" s="1"/>
  <c r="L1582" i="2" s="1"/>
  <c r="Y1582" i="2" s="1"/>
  <c r="W1582" i="2"/>
  <c r="X1582" i="2" s="1"/>
  <c r="J1582" i="2"/>
  <c r="M1582" i="2" l="1"/>
  <c r="N1582" i="2" s="1"/>
  <c r="O1582" i="2"/>
  <c r="P1582" i="2" l="1"/>
  <c r="R1582" i="2"/>
  <c r="AA1582" i="2" l="1"/>
  <c r="Q1582" i="2"/>
  <c r="Z1582" i="2" s="1"/>
  <c r="I1582" i="2"/>
  <c r="S1582" i="2" s="1"/>
  <c r="G1583" i="6"/>
  <c r="H1583" i="6" s="1"/>
  <c r="I1583" i="6" l="1"/>
  <c r="J1583" i="6"/>
  <c r="T1582" i="2"/>
  <c r="U1582" i="2"/>
  <c r="E1583" i="2" l="1"/>
  <c r="G1583" i="2" s="1"/>
  <c r="K1583" i="6"/>
  <c r="V1582" i="2"/>
  <c r="H1583" i="2" l="1"/>
  <c r="K1583" i="2" s="1"/>
  <c r="L1583" i="2" s="1"/>
  <c r="Y1583" i="2" s="1"/>
  <c r="W1583" i="2"/>
  <c r="X1583" i="2" s="1"/>
  <c r="J1583" i="2"/>
  <c r="M1583" i="2" l="1"/>
  <c r="N1583" i="2" s="1"/>
  <c r="O1583" i="2"/>
  <c r="P1583" i="2" l="1"/>
  <c r="I1583" i="2" l="1"/>
  <c r="S1583" i="2" s="1"/>
  <c r="Q1583" i="2"/>
  <c r="Z1583" i="2" s="1"/>
  <c r="G1584" i="6"/>
  <c r="H1584" i="6" s="1"/>
  <c r="R1583" i="2"/>
  <c r="AA1583" i="2" l="1"/>
  <c r="I1584" i="6"/>
  <c r="J1584" i="6"/>
  <c r="T1583" i="2"/>
  <c r="U1583" i="2"/>
  <c r="E1584" i="2" l="1"/>
  <c r="G1584" i="2" s="1"/>
  <c r="V1583" i="2"/>
  <c r="K1584" i="6"/>
  <c r="H1584" i="2" l="1"/>
  <c r="K1584" i="2" s="1"/>
  <c r="L1584" i="2" s="1"/>
  <c r="Y1584" i="2" s="1"/>
  <c r="W1584" i="2"/>
  <c r="X1584" i="2" s="1"/>
  <c r="J1584" i="2"/>
  <c r="M1584" i="2" l="1"/>
  <c r="N1584" i="2" s="1"/>
  <c r="O1584" i="2" l="1"/>
  <c r="P1584" i="2" l="1"/>
  <c r="I1584" i="2" l="1"/>
  <c r="S1584" i="2" s="1"/>
  <c r="G1585" i="6"/>
  <c r="H1585" i="6" s="1"/>
  <c r="Q1584" i="2"/>
  <c r="Z1584" i="2" s="1"/>
  <c r="R1584" i="2"/>
  <c r="AA1584" i="2" l="1"/>
  <c r="I1585" i="6"/>
  <c r="J1585" i="6"/>
  <c r="T1584" i="2"/>
  <c r="U1584" i="2"/>
  <c r="V1584" i="2" l="1"/>
  <c r="E1585" i="2"/>
  <c r="G1585" i="2" s="1"/>
  <c r="K1585" i="6"/>
  <c r="H1585" i="2" l="1"/>
  <c r="K1585" i="2" s="1"/>
  <c r="L1585" i="2" s="1"/>
  <c r="Y1585" i="2" s="1"/>
  <c r="W1585" i="2"/>
  <c r="X1585" i="2" s="1"/>
  <c r="J1585" i="2"/>
  <c r="M1585" i="2" l="1"/>
  <c r="N1585" i="2" s="1"/>
  <c r="O1585" i="2"/>
  <c r="P1585" i="2" l="1"/>
  <c r="R1585" i="2" s="1"/>
  <c r="AA1585" i="2" l="1"/>
  <c r="G1586" i="6"/>
  <c r="H1586" i="6" s="1"/>
  <c r="Q1585" i="2"/>
  <c r="Z1585" i="2" s="1"/>
  <c r="I1585" i="2"/>
  <c r="S1585" i="2" s="1"/>
  <c r="U1585" i="2" l="1"/>
  <c r="T1585" i="2"/>
  <c r="J1586" i="6"/>
  <c r="I1586" i="6"/>
  <c r="K1586" i="6" l="1"/>
  <c r="E1586" i="2"/>
  <c r="G1586" i="2" s="1"/>
  <c r="V1585" i="2"/>
  <c r="H1586" i="2" l="1"/>
  <c r="K1586" i="2" s="1"/>
  <c r="L1586" i="2" s="1"/>
  <c r="Y1586" i="2" s="1"/>
  <c r="W1586" i="2"/>
  <c r="X1586" i="2" s="1"/>
  <c r="J1586" i="2"/>
  <c r="M1586" i="2" l="1"/>
  <c r="N1586" i="2" s="1"/>
  <c r="O1586" i="2" l="1"/>
  <c r="P1586" i="2" l="1"/>
  <c r="R1586" i="2"/>
  <c r="AA1586" i="2" l="1"/>
  <c r="I1586" i="2"/>
  <c r="S1586" i="2" s="1"/>
  <c r="G1587" i="6"/>
  <c r="H1587" i="6" s="1"/>
  <c r="Q1586" i="2"/>
  <c r="Z1586" i="2" s="1"/>
  <c r="J1587" i="6" l="1"/>
  <c r="I1587" i="6"/>
  <c r="T1586" i="2"/>
  <c r="U1586" i="2"/>
  <c r="E1587" i="2" l="1"/>
  <c r="G1587" i="2" s="1"/>
  <c r="V1586" i="2"/>
  <c r="K1587" i="6"/>
  <c r="H1587" i="2" l="1"/>
  <c r="K1587" i="2" s="1"/>
  <c r="L1587" i="2" s="1"/>
  <c r="Y1587" i="2" s="1"/>
  <c r="W1587" i="2"/>
  <c r="X1587" i="2" s="1"/>
  <c r="J1587" i="2"/>
  <c r="M1587" i="2" l="1"/>
  <c r="N1587" i="2" s="1"/>
  <c r="O1587" i="2"/>
  <c r="P1587" i="2" l="1"/>
  <c r="R1587" i="2"/>
  <c r="AA1587" i="2" l="1"/>
  <c r="Q1587" i="2"/>
  <c r="Z1587" i="2" s="1"/>
  <c r="G1588" i="6"/>
  <c r="H1588" i="6" s="1"/>
  <c r="I1587" i="2"/>
  <c r="S1587" i="2" s="1"/>
  <c r="T1587" i="2" l="1"/>
  <c r="U1587" i="2"/>
  <c r="J1588" i="6"/>
  <c r="I1588" i="6"/>
  <c r="K1588" i="6" l="1"/>
  <c r="V1587" i="2"/>
  <c r="E1588" i="2"/>
  <c r="G1588" i="2" s="1"/>
  <c r="H1588" i="2" l="1"/>
  <c r="K1588" i="2" s="1"/>
  <c r="L1588" i="2" s="1"/>
  <c r="Y1588" i="2" s="1"/>
  <c r="W1588" i="2"/>
  <c r="X1588" i="2" s="1"/>
  <c r="J1588" i="2"/>
  <c r="M1588" i="2" l="1"/>
  <c r="N1588" i="2" s="1"/>
  <c r="O1588" i="2"/>
  <c r="P1588" i="2" l="1"/>
  <c r="R1588" i="2"/>
  <c r="AA1588" i="2" l="1"/>
  <c r="I1588" i="2"/>
  <c r="S1588" i="2" s="1"/>
  <c r="G1589" i="6"/>
  <c r="H1589" i="6" s="1"/>
  <c r="Q1588" i="2"/>
  <c r="Z1588" i="2" s="1"/>
  <c r="U1588" i="2" l="1"/>
  <c r="T1588" i="2"/>
  <c r="J1589" i="6"/>
  <c r="I1589" i="6"/>
  <c r="K1589" i="6" l="1"/>
  <c r="V1588" i="2"/>
  <c r="E1589" i="2"/>
  <c r="G1589" i="2" s="1"/>
  <c r="H1589" i="2" l="1"/>
  <c r="K1589" i="2" s="1"/>
  <c r="L1589" i="2" s="1"/>
  <c r="Y1589" i="2" s="1"/>
  <c r="W1589" i="2"/>
  <c r="X1589" i="2" s="1"/>
  <c r="J1589" i="2"/>
  <c r="M1589" i="2" l="1"/>
  <c r="N1589" i="2" s="1"/>
  <c r="O1589" i="2"/>
  <c r="P1589" i="2" l="1"/>
  <c r="G1590" i="6" l="1"/>
  <c r="H1590" i="6" s="1"/>
  <c r="Q1589" i="2"/>
  <c r="Z1589" i="2" s="1"/>
  <c r="I1589" i="2"/>
  <c r="S1589" i="2" s="1"/>
  <c r="R1589" i="2"/>
  <c r="AA1589" i="2" l="1"/>
  <c r="U1589" i="2"/>
  <c r="T1589" i="2"/>
  <c r="J1590" i="6"/>
  <c r="I1590" i="6"/>
  <c r="E1590" i="2" l="1"/>
  <c r="G1590" i="2" s="1"/>
  <c r="K1590" i="6"/>
  <c r="V1589" i="2"/>
  <c r="H1590" i="2" l="1"/>
  <c r="K1590" i="2" s="1"/>
  <c r="L1590" i="2" s="1"/>
  <c r="Y1590" i="2" s="1"/>
  <c r="W1590" i="2"/>
  <c r="X1590" i="2" s="1"/>
  <c r="J1590" i="2"/>
  <c r="M1590" i="2" l="1"/>
  <c r="N1590" i="2" s="1"/>
  <c r="O1590" i="2"/>
  <c r="P1590" i="2" l="1"/>
  <c r="R1590" i="2"/>
  <c r="AA1590" i="2" l="1"/>
  <c r="I1590" i="2"/>
  <c r="S1590" i="2" s="1"/>
  <c r="G1591" i="6"/>
  <c r="H1591" i="6" s="1"/>
  <c r="Q1590" i="2"/>
  <c r="Z1590" i="2" s="1"/>
  <c r="I1591" i="6" l="1"/>
  <c r="J1591" i="6"/>
  <c r="T1590" i="2"/>
  <c r="U1590" i="2"/>
  <c r="V1590" i="2" l="1"/>
  <c r="K1591" i="6"/>
  <c r="E1591" i="2"/>
  <c r="G1591" i="2" s="1"/>
  <c r="H1591" i="2" l="1"/>
  <c r="K1591" i="2" s="1"/>
  <c r="L1591" i="2" s="1"/>
  <c r="Y1591" i="2" s="1"/>
  <c r="W1591" i="2"/>
  <c r="X1591" i="2" s="1"/>
  <c r="J1591" i="2"/>
  <c r="M1591" i="2" l="1"/>
  <c r="N1591" i="2" s="1"/>
  <c r="O1591" i="2" l="1"/>
  <c r="P1591" i="2" l="1"/>
  <c r="G1592" i="6" l="1"/>
  <c r="H1592" i="6" s="1"/>
  <c r="Q1591" i="2"/>
  <c r="Z1591" i="2" s="1"/>
  <c r="I1591" i="2"/>
  <c r="S1591" i="2" s="1"/>
  <c r="R1591" i="2"/>
  <c r="AA1591" i="2" l="1"/>
  <c r="U1591" i="2"/>
  <c r="T1591" i="2"/>
  <c r="J1592" i="6"/>
  <c r="I1592" i="6"/>
  <c r="K1592" i="6" l="1"/>
  <c r="V1591" i="2"/>
  <c r="E1592" i="2"/>
  <c r="G1592" i="2" s="1"/>
  <c r="W1592" i="2" l="1"/>
  <c r="X1592" i="2" s="1"/>
  <c r="H1592" i="2"/>
  <c r="K1592" i="2" s="1"/>
  <c r="L1592" i="2" s="1"/>
  <c r="Y1592" i="2" s="1"/>
  <c r="J1592" i="2"/>
  <c r="M1592" i="2" l="1"/>
  <c r="N1592" i="2" s="1"/>
  <c r="O1592" i="2" l="1"/>
  <c r="P1592" i="2" l="1"/>
  <c r="R1592" i="2"/>
  <c r="AA1592" i="2" l="1"/>
  <c r="G1593" i="6"/>
  <c r="H1593" i="6" s="1"/>
  <c r="I1592" i="2"/>
  <c r="S1592" i="2" s="1"/>
  <c r="Q1592" i="2"/>
  <c r="Z1592" i="2" s="1"/>
  <c r="T1592" i="2" l="1"/>
  <c r="U1592" i="2"/>
  <c r="J1593" i="6"/>
  <c r="I1593" i="6"/>
  <c r="K1593" i="6" l="1"/>
  <c r="E1593" i="2"/>
  <c r="G1593" i="2" s="1"/>
  <c r="V1592" i="2"/>
  <c r="H1593" i="2" l="1"/>
  <c r="K1593" i="2" s="1"/>
  <c r="L1593" i="2" s="1"/>
  <c r="Y1593" i="2" s="1"/>
  <c r="W1593" i="2"/>
  <c r="X1593" i="2" s="1"/>
  <c r="J1593" i="2"/>
  <c r="M1593" i="2" l="1"/>
  <c r="N1593" i="2" s="1"/>
  <c r="O1593" i="2" l="1"/>
  <c r="P1593" i="2" l="1"/>
  <c r="G1594" i="6" l="1"/>
  <c r="H1594" i="6" s="1"/>
  <c r="I1593" i="2"/>
  <c r="S1593" i="2" s="1"/>
  <c r="Q1593" i="2"/>
  <c r="Z1593" i="2" s="1"/>
  <c r="R1593" i="2"/>
  <c r="AA1593" i="2" l="1"/>
  <c r="T1593" i="2"/>
  <c r="U1593" i="2"/>
  <c r="I1594" i="6"/>
  <c r="J1594" i="6"/>
  <c r="E1594" i="2" l="1"/>
  <c r="G1594" i="2" s="1"/>
  <c r="K1594" i="6"/>
  <c r="V1593" i="2"/>
  <c r="W1594" i="2" l="1"/>
  <c r="X1594" i="2" s="1"/>
  <c r="H1594" i="2"/>
  <c r="K1594" i="2" s="1"/>
  <c r="L1594" i="2" s="1"/>
  <c r="Y1594" i="2" s="1"/>
  <c r="J1594" i="2"/>
  <c r="M1594" i="2" l="1"/>
  <c r="N1594" i="2" s="1"/>
  <c r="O1594" i="2"/>
  <c r="P1594" i="2" l="1"/>
  <c r="R1594" i="2"/>
  <c r="AA1594" i="2" l="1"/>
  <c r="G1595" i="6"/>
  <c r="H1595" i="6" s="1"/>
  <c r="I1594" i="2"/>
  <c r="S1594" i="2" s="1"/>
  <c r="Q1594" i="2"/>
  <c r="Z1594" i="2" s="1"/>
  <c r="I1595" i="6" l="1"/>
  <c r="J1595" i="6"/>
  <c r="T1594" i="2"/>
  <c r="U1594" i="2"/>
  <c r="E1595" i="2" l="1"/>
  <c r="G1595" i="2" s="1"/>
  <c r="K1595" i="6"/>
  <c r="V1594" i="2"/>
  <c r="H1595" i="2" l="1"/>
  <c r="K1595" i="2" s="1"/>
  <c r="L1595" i="2" s="1"/>
  <c r="Y1595" i="2" s="1"/>
  <c r="W1595" i="2"/>
  <c r="X1595" i="2" s="1"/>
  <c r="J1595" i="2"/>
  <c r="M1595" i="2" l="1"/>
  <c r="N1595" i="2" s="1"/>
  <c r="O1595" i="2" l="1"/>
  <c r="P1595" i="2" l="1"/>
  <c r="R1595" i="2"/>
  <c r="AA1595" i="2" l="1"/>
  <c r="I1595" i="2"/>
  <c r="S1595" i="2" s="1"/>
  <c r="G1596" i="6"/>
  <c r="H1596" i="6" s="1"/>
  <c r="Q1595" i="2"/>
  <c r="Z1595" i="2" s="1"/>
  <c r="J1596" i="6" l="1"/>
  <c r="I1596" i="6"/>
  <c r="U1595" i="2"/>
  <c r="T1595" i="2"/>
  <c r="V1595" i="2" l="1"/>
  <c r="K1596" i="6"/>
  <c r="E1596" i="2"/>
  <c r="G1596" i="2" s="1"/>
  <c r="H1596" i="2" l="1"/>
  <c r="K1596" i="2" s="1"/>
  <c r="L1596" i="2" s="1"/>
  <c r="Y1596" i="2" s="1"/>
  <c r="W1596" i="2"/>
  <c r="X1596" i="2" s="1"/>
  <c r="J1596" i="2"/>
  <c r="M1596" i="2" l="1"/>
  <c r="N1596" i="2" s="1"/>
  <c r="O1596" i="2" l="1"/>
  <c r="P1596" i="2" l="1"/>
  <c r="G1597" i="6" l="1"/>
  <c r="H1597" i="6" s="1"/>
  <c r="I1596" i="2"/>
  <c r="S1596" i="2" s="1"/>
  <c r="Q1596" i="2"/>
  <c r="Z1596" i="2" s="1"/>
  <c r="R1596" i="2"/>
  <c r="AA1596" i="2" l="1"/>
  <c r="U1596" i="2"/>
  <c r="T1596" i="2"/>
  <c r="J1597" i="6"/>
  <c r="I1597" i="6"/>
  <c r="V1596" i="2" l="1"/>
  <c r="K1597" i="6"/>
  <c r="E1597" i="2"/>
  <c r="G1597" i="2" s="1"/>
  <c r="W1597" i="2" l="1"/>
  <c r="X1597" i="2" s="1"/>
  <c r="H1597" i="2"/>
  <c r="K1597" i="2" s="1"/>
  <c r="L1597" i="2" s="1"/>
  <c r="Y1597" i="2" s="1"/>
  <c r="J1597" i="2"/>
  <c r="M1597" i="2" l="1"/>
  <c r="N1597" i="2" s="1"/>
  <c r="O1597" i="2"/>
  <c r="P1597" i="2" l="1"/>
  <c r="R1597" i="2"/>
  <c r="AA1597" i="2" l="1"/>
  <c r="I1597" i="2"/>
  <c r="S1597" i="2" s="1"/>
  <c r="Q1597" i="2"/>
  <c r="Z1597" i="2" s="1"/>
  <c r="G1598" i="6"/>
  <c r="H1598" i="6" s="1"/>
  <c r="J1598" i="6" l="1"/>
  <c r="I1598" i="6"/>
  <c r="U1597" i="2"/>
  <c r="T1597" i="2"/>
  <c r="E1598" i="2" l="1"/>
  <c r="G1598" i="2" s="1"/>
  <c r="V1597" i="2"/>
  <c r="K1598" i="6"/>
  <c r="H1598" i="2" l="1"/>
  <c r="K1598" i="2" s="1"/>
  <c r="L1598" i="2" s="1"/>
  <c r="Y1598" i="2" s="1"/>
  <c r="W1598" i="2"/>
  <c r="X1598" i="2" s="1"/>
  <c r="J1598" i="2"/>
  <c r="M1598" i="2" l="1"/>
  <c r="N1598" i="2" s="1"/>
  <c r="O1598" i="2"/>
  <c r="P1598" i="2" l="1"/>
  <c r="R1598" i="2"/>
  <c r="AA1598" i="2" l="1"/>
  <c r="I1598" i="2"/>
  <c r="S1598" i="2" s="1"/>
  <c r="G1599" i="6"/>
  <c r="H1599" i="6" s="1"/>
  <c r="Q1598" i="2"/>
  <c r="Z1598" i="2" s="1"/>
  <c r="T1598" i="2" l="1"/>
  <c r="U1598" i="2"/>
  <c r="I1599" i="6"/>
  <c r="J1599" i="6"/>
  <c r="E1599" i="2" l="1"/>
  <c r="G1599" i="2" s="1"/>
  <c r="K1599" i="6"/>
  <c r="V1598" i="2"/>
  <c r="H1599" i="2" l="1"/>
  <c r="K1599" i="2" s="1"/>
  <c r="L1599" i="2" s="1"/>
  <c r="Y1599" i="2" s="1"/>
  <c r="W1599" i="2"/>
  <c r="X1599" i="2" s="1"/>
  <c r="J1599" i="2"/>
  <c r="M1599" i="2" l="1"/>
  <c r="N1599" i="2" s="1"/>
  <c r="O1599" i="2"/>
  <c r="P1599" i="2" l="1"/>
  <c r="R1599" i="2"/>
  <c r="AA1599" i="2" l="1"/>
  <c r="I1599" i="2"/>
  <c r="S1599" i="2" s="1"/>
  <c r="Q1599" i="2"/>
  <c r="Z1599" i="2" s="1"/>
  <c r="G1600" i="6"/>
  <c r="H1600" i="6" s="1"/>
  <c r="I1600" i="6" l="1"/>
  <c r="J1600" i="6"/>
  <c r="T1599" i="2"/>
  <c r="U1599" i="2"/>
  <c r="V1599" i="2" l="1"/>
  <c r="K1600" i="6"/>
  <c r="E1600" i="2"/>
  <c r="G1600" i="2" s="1"/>
  <c r="H1600" i="2" l="1"/>
  <c r="K1600" i="2" s="1"/>
  <c r="L1600" i="2" s="1"/>
  <c r="Y1600" i="2" s="1"/>
  <c r="W1600" i="2"/>
  <c r="X1600" i="2" s="1"/>
  <c r="J1600" i="2"/>
  <c r="M1600" i="2" l="1"/>
  <c r="N1600" i="2" s="1"/>
  <c r="O1600" i="2"/>
  <c r="P1600" i="2" l="1"/>
  <c r="R1600" i="2"/>
  <c r="AA1600" i="2" l="1"/>
  <c r="I1600" i="2"/>
  <c r="S1600" i="2" s="1"/>
  <c r="G1601" i="6"/>
  <c r="H1601" i="6" s="1"/>
  <c r="Q1600" i="2"/>
  <c r="Z1600" i="2" s="1"/>
  <c r="U1600" i="2" l="1"/>
  <c r="T1600" i="2"/>
  <c r="J1601" i="6"/>
  <c r="I1601" i="6"/>
  <c r="K1601" i="6" l="1"/>
  <c r="V1600" i="2"/>
  <c r="E1601" i="2"/>
  <c r="G1601" i="2" s="1"/>
  <c r="H1601" i="2" l="1"/>
  <c r="K1601" i="2" s="1"/>
  <c r="L1601" i="2" s="1"/>
  <c r="Y1601" i="2" s="1"/>
  <c r="W1601" i="2"/>
  <c r="X1601" i="2" s="1"/>
  <c r="J1601" i="2"/>
  <c r="M1601" i="2" l="1"/>
  <c r="N1601" i="2" s="1"/>
  <c r="O1601" i="2"/>
  <c r="P1601" i="2" l="1"/>
  <c r="G1602" i="6" l="1"/>
  <c r="H1602" i="6" s="1"/>
  <c r="Q1601" i="2"/>
  <c r="Z1601" i="2" s="1"/>
  <c r="I1601" i="2"/>
  <c r="S1601" i="2" s="1"/>
  <c r="R1601" i="2"/>
  <c r="AA1601" i="2" l="1"/>
  <c r="U1601" i="2"/>
  <c r="T1601" i="2"/>
  <c r="J1602" i="6"/>
  <c r="I1602" i="6"/>
  <c r="E1602" i="2" l="1"/>
  <c r="G1602" i="2" s="1"/>
  <c r="K1602" i="6"/>
  <c r="V1601" i="2"/>
  <c r="W1602" i="2" l="1"/>
  <c r="X1602" i="2" s="1"/>
  <c r="H1602" i="2"/>
  <c r="K1602" i="2" s="1"/>
  <c r="L1602" i="2" s="1"/>
  <c r="Y1602" i="2" s="1"/>
  <c r="J1602" i="2"/>
  <c r="M1602" i="2" l="1"/>
  <c r="N1602" i="2" s="1"/>
  <c r="O1602" i="2"/>
  <c r="P1602" i="2" l="1"/>
  <c r="R1602" i="2"/>
  <c r="AA1602" i="2" l="1"/>
  <c r="I1602" i="2"/>
  <c r="S1602" i="2" s="1"/>
  <c r="G1603" i="6"/>
  <c r="H1603" i="6" s="1"/>
  <c r="Q1602" i="2"/>
  <c r="Z1602" i="2" s="1"/>
  <c r="T1602" i="2" l="1"/>
  <c r="U1602" i="2"/>
  <c r="I1603" i="6"/>
  <c r="J1603" i="6"/>
  <c r="E1603" i="2" l="1"/>
  <c r="G1603" i="2" s="1"/>
  <c r="K1603" i="6"/>
  <c r="V1602" i="2"/>
  <c r="H1603" i="2" l="1"/>
  <c r="K1603" i="2" s="1"/>
  <c r="L1603" i="2" s="1"/>
  <c r="Y1603" i="2" s="1"/>
  <c r="W1603" i="2"/>
  <c r="X1603" i="2" s="1"/>
  <c r="J1603" i="2"/>
  <c r="M1603" i="2" l="1"/>
  <c r="N1603" i="2" s="1"/>
  <c r="O1603" i="2" l="1"/>
  <c r="P1603" i="2" l="1"/>
  <c r="Q1603" i="2" l="1"/>
  <c r="Z1603" i="2" s="1"/>
  <c r="G1604" i="6"/>
  <c r="H1604" i="6" s="1"/>
  <c r="I1603" i="2"/>
  <c r="S1603" i="2" s="1"/>
  <c r="R1603" i="2"/>
  <c r="I1604" i="6" l="1"/>
  <c r="J1604" i="6"/>
  <c r="AA1603" i="2"/>
  <c r="T1603" i="2"/>
  <c r="U1603" i="2"/>
  <c r="V1603" i="2" l="1"/>
  <c r="E1604" i="2"/>
  <c r="G1604" i="2" s="1"/>
  <c r="K1604" i="6"/>
  <c r="W1604" i="2" l="1"/>
  <c r="X1604" i="2" s="1"/>
  <c r="H1604" i="2"/>
  <c r="K1604" i="2" s="1"/>
  <c r="L1604" i="2" s="1"/>
  <c r="Y1604" i="2" s="1"/>
  <c r="J1604" i="2"/>
  <c r="M1604" i="2" l="1"/>
  <c r="N1604" i="2" s="1"/>
  <c r="O1604" i="2"/>
  <c r="P1604" i="2" l="1"/>
  <c r="I1604" i="2" l="1"/>
  <c r="S1604" i="2" s="1"/>
  <c r="Q1604" i="2"/>
  <c r="Z1604" i="2" s="1"/>
  <c r="G1605" i="6"/>
  <c r="H1605" i="6" s="1"/>
  <c r="R1604" i="2"/>
  <c r="J1605" i="6" l="1"/>
  <c r="I1605" i="6"/>
  <c r="AA1604" i="2"/>
  <c r="U1604" i="2"/>
  <c r="T1604" i="2"/>
  <c r="E1605" i="2" l="1"/>
  <c r="G1605" i="2" s="1"/>
  <c r="V1604" i="2"/>
  <c r="K1605" i="6"/>
  <c r="H1605" i="2" l="1"/>
  <c r="K1605" i="2" s="1"/>
  <c r="L1605" i="2" s="1"/>
  <c r="Y1605" i="2" s="1"/>
  <c r="W1605" i="2"/>
  <c r="X1605" i="2" s="1"/>
  <c r="J1605" i="2"/>
  <c r="M1605" i="2" l="1"/>
  <c r="N1605" i="2" s="1"/>
  <c r="O1605" i="2"/>
  <c r="P1605" i="2" l="1"/>
  <c r="R1605" i="2"/>
  <c r="AA1605" i="2" l="1"/>
  <c r="I1605" i="2"/>
  <c r="S1605" i="2" s="1"/>
  <c r="G1606" i="6"/>
  <c r="H1606" i="6" s="1"/>
  <c r="Q1605" i="2"/>
  <c r="Z1605" i="2" s="1"/>
  <c r="I1606" i="6" l="1"/>
  <c r="J1606" i="6"/>
  <c r="T1605" i="2"/>
  <c r="U1605" i="2"/>
  <c r="V1605" i="2" l="1"/>
  <c r="K1606" i="6"/>
  <c r="E1606" i="2"/>
  <c r="G1606" i="2" s="1"/>
  <c r="H1606" i="2" l="1"/>
  <c r="K1606" i="2" s="1"/>
  <c r="L1606" i="2" s="1"/>
  <c r="Y1606" i="2" s="1"/>
  <c r="W1606" i="2"/>
  <c r="X1606" i="2" s="1"/>
  <c r="J1606" i="2"/>
  <c r="M1606" i="2" l="1"/>
  <c r="N1606" i="2" s="1"/>
  <c r="O1606" i="2" l="1"/>
  <c r="P1606" i="2" l="1"/>
  <c r="I1606" i="2" l="1"/>
  <c r="S1606" i="2" s="1"/>
  <c r="Q1606" i="2"/>
  <c r="Z1606" i="2" s="1"/>
  <c r="G1607" i="6"/>
  <c r="H1607" i="6" s="1"/>
  <c r="R1606" i="2"/>
  <c r="J1607" i="6" l="1"/>
  <c r="I1607" i="6"/>
  <c r="AA1606" i="2"/>
  <c r="U1606" i="2"/>
  <c r="T1606" i="2"/>
  <c r="V1606" i="2" l="1"/>
  <c r="E1607" i="2"/>
  <c r="G1607" i="2" s="1"/>
  <c r="K1607" i="6"/>
  <c r="H1607" i="2" l="1"/>
  <c r="K1607" i="2" s="1"/>
  <c r="L1607" i="2" s="1"/>
  <c r="Y1607" i="2" s="1"/>
  <c r="W1607" i="2"/>
  <c r="X1607" i="2" s="1"/>
  <c r="J1607" i="2"/>
  <c r="M1607" i="2" l="1"/>
  <c r="N1607" i="2" s="1"/>
  <c r="O1607" i="2"/>
  <c r="P1607" i="2" l="1"/>
  <c r="R1607" i="2" s="1"/>
  <c r="AA1607" i="2" l="1"/>
  <c r="Q1607" i="2"/>
  <c r="Z1607" i="2" s="1"/>
  <c r="I1607" i="2"/>
  <c r="S1607" i="2" s="1"/>
  <c r="G1608" i="6"/>
  <c r="H1608" i="6" s="1"/>
  <c r="I1608" i="6" l="1"/>
  <c r="J1608" i="6"/>
  <c r="U1607" i="2"/>
  <c r="T1607" i="2"/>
  <c r="E1608" i="2" l="1"/>
  <c r="G1608" i="2" s="1"/>
  <c r="K1608" i="6"/>
  <c r="V1607" i="2"/>
  <c r="H1608" i="2" l="1"/>
  <c r="K1608" i="2" s="1"/>
  <c r="L1608" i="2" s="1"/>
  <c r="Y1608" i="2" s="1"/>
  <c r="W1608" i="2"/>
  <c r="X1608" i="2" s="1"/>
  <c r="J1608" i="2"/>
  <c r="M1608" i="2" l="1"/>
  <c r="N1608" i="2" s="1"/>
  <c r="O1608" i="2" l="1"/>
  <c r="P1608" i="2" l="1"/>
  <c r="R1608" i="2"/>
  <c r="AA1608" i="2" l="1"/>
  <c r="I1608" i="2"/>
  <c r="S1608" i="2" s="1"/>
  <c r="G1609" i="6"/>
  <c r="H1609" i="6" s="1"/>
  <c r="Q1608" i="2"/>
  <c r="Z1608" i="2" s="1"/>
  <c r="T1608" i="2" l="1"/>
  <c r="U1608" i="2"/>
  <c r="I1609" i="6"/>
  <c r="J1609" i="6"/>
  <c r="K1609" i="6" l="1"/>
  <c r="V1608" i="2"/>
  <c r="E1609" i="2"/>
  <c r="G1609" i="2" s="1"/>
  <c r="H1609" i="2" l="1"/>
  <c r="K1609" i="2" s="1"/>
  <c r="L1609" i="2" s="1"/>
  <c r="Y1609" i="2" s="1"/>
  <c r="W1609" i="2"/>
  <c r="X1609" i="2" s="1"/>
  <c r="J1609" i="2"/>
  <c r="M1609" i="2" l="1"/>
  <c r="N1609" i="2" s="1"/>
  <c r="O1609" i="2"/>
  <c r="P1609" i="2" l="1"/>
  <c r="R1609" i="2"/>
  <c r="AA1609" i="2" l="1"/>
  <c r="I1609" i="2"/>
  <c r="S1609" i="2" s="1"/>
  <c r="Q1609" i="2"/>
  <c r="Z1609" i="2" s="1"/>
  <c r="G1610" i="6"/>
  <c r="H1610" i="6" s="1"/>
  <c r="I1610" i="6" l="1"/>
  <c r="J1610" i="6"/>
  <c r="U1609" i="2"/>
  <c r="T1609" i="2"/>
  <c r="E1610" i="2" l="1"/>
  <c r="G1610" i="2" s="1"/>
  <c r="K1610" i="6"/>
  <c r="V1609" i="2"/>
  <c r="H1610" i="2" l="1"/>
  <c r="K1610" i="2" s="1"/>
  <c r="L1610" i="2" s="1"/>
  <c r="Y1610" i="2" s="1"/>
  <c r="W1610" i="2"/>
  <c r="X1610" i="2" s="1"/>
  <c r="J1610" i="2"/>
  <c r="M1610" i="2" l="1"/>
  <c r="N1610" i="2" s="1"/>
  <c r="O1610" i="2"/>
  <c r="P1610" i="2" l="1"/>
  <c r="R1610" i="2" s="1"/>
  <c r="AA1610" i="2" l="1"/>
  <c r="G1611" i="6"/>
  <c r="H1611" i="6" s="1"/>
  <c r="I1610" i="2"/>
  <c r="S1610" i="2" s="1"/>
  <c r="Q1610" i="2"/>
  <c r="Z1610" i="2" s="1"/>
  <c r="T1610" i="2" l="1"/>
  <c r="U1610" i="2"/>
  <c r="J1611" i="6"/>
  <c r="I1611" i="6"/>
  <c r="K1611" i="6" l="1"/>
  <c r="V1610" i="2"/>
  <c r="E1611" i="2"/>
  <c r="G1611" i="2" s="1"/>
  <c r="W1611" i="2" l="1"/>
  <c r="X1611" i="2" s="1"/>
  <c r="H1611" i="2"/>
  <c r="K1611" i="2" s="1"/>
  <c r="L1611" i="2" s="1"/>
  <c r="Y1611" i="2" s="1"/>
  <c r="J1611" i="2"/>
  <c r="M1611" i="2" l="1"/>
  <c r="N1611" i="2" s="1"/>
  <c r="O1611" i="2"/>
  <c r="P1611" i="2" l="1"/>
  <c r="R1611" i="2" s="1"/>
  <c r="AA1611" i="2" l="1"/>
  <c r="Q1611" i="2"/>
  <c r="Z1611" i="2" s="1"/>
  <c r="I1611" i="2"/>
  <c r="S1611" i="2" s="1"/>
  <c r="G1612" i="6"/>
  <c r="H1612" i="6" s="1"/>
  <c r="J1612" i="6" l="1"/>
  <c r="I1612" i="6"/>
  <c r="U1611" i="2"/>
  <c r="T1611" i="2"/>
  <c r="E1612" i="2" l="1"/>
  <c r="G1612" i="2" s="1"/>
  <c r="V1611" i="2"/>
  <c r="K1612" i="6"/>
  <c r="H1612" i="2" l="1"/>
  <c r="K1612" i="2" s="1"/>
  <c r="L1612" i="2" s="1"/>
  <c r="Y1612" i="2" s="1"/>
  <c r="W1612" i="2"/>
  <c r="X1612" i="2" s="1"/>
  <c r="J1612" i="2"/>
  <c r="M1612" i="2" l="1"/>
  <c r="N1612" i="2" s="1"/>
  <c r="O1612" i="2" l="1"/>
  <c r="P1612" i="2" l="1"/>
  <c r="R1612" i="2"/>
  <c r="AA1612" i="2" l="1"/>
  <c r="I1612" i="2"/>
  <c r="S1612" i="2" s="1"/>
  <c r="G1613" i="6"/>
  <c r="H1613" i="6" s="1"/>
  <c r="Q1612" i="2"/>
  <c r="Z1612" i="2" s="1"/>
  <c r="I1613" i="6" l="1"/>
  <c r="J1613" i="6"/>
  <c r="U1612" i="2"/>
  <c r="T1612" i="2"/>
  <c r="E1613" i="2" l="1"/>
  <c r="G1613" i="2" s="1"/>
  <c r="K1613" i="6"/>
  <c r="V1612" i="2"/>
  <c r="W1613" i="2" l="1"/>
  <c r="X1613" i="2" s="1"/>
  <c r="H1613" i="2"/>
  <c r="K1613" i="2" s="1"/>
  <c r="L1613" i="2" s="1"/>
  <c r="Y1613" i="2" s="1"/>
  <c r="J1613" i="2"/>
  <c r="M1613" i="2" l="1"/>
  <c r="N1613" i="2" s="1"/>
  <c r="O1613" i="2"/>
  <c r="P1613" i="2" l="1"/>
  <c r="G1614" i="6" l="1"/>
  <c r="H1614" i="6" s="1"/>
  <c r="Q1613" i="2"/>
  <c r="Z1613" i="2" s="1"/>
  <c r="I1613" i="2"/>
  <c r="S1613" i="2" s="1"/>
  <c r="R1613" i="2"/>
  <c r="AA1613" i="2" l="1"/>
  <c r="T1613" i="2"/>
  <c r="U1613" i="2"/>
  <c r="I1614" i="6"/>
  <c r="J1614" i="6"/>
  <c r="K1614" i="6" l="1"/>
  <c r="V1613" i="2"/>
  <c r="E1614" i="2"/>
  <c r="G1614" i="2" s="1"/>
  <c r="W1614" i="2" l="1"/>
  <c r="X1614" i="2" s="1"/>
  <c r="H1614" i="2"/>
  <c r="K1614" i="2" s="1"/>
  <c r="L1614" i="2" s="1"/>
  <c r="Y1614" i="2" s="1"/>
  <c r="J1614" i="2"/>
  <c r="M1614" i="2" l="1"/>
  <c r="N1614" i="2" s="1"/>
  <c r="O1614" i="2" l="1"/>
  <c r="P1614" i="2" l="1"/>
  <c r="R1614" i="2" s="1"/>
  <c r="AA1614" i="2" l="1"/>
  <c r="I1614" i="2"/>
  <c r="S1614" i="2" s="1"/>
  <c r="G1615" i="6"/>
  <c r="H1615" i="6" s="1"/>
  <c r="Q1614" i="2"/>
  <c r="Z1614" i="2" s="1"/>
  <c r="U1614" i="2" l="1"/>
  <c r="T1614" i="2"/>
  <c r="J1615" i="6"/>
  <c r="I1615" i="6"/>
  <c r="K1615" i="6" l="1"/>
  <c r="E1615" i="2"/>
  <c r="G1615" i="2" s="1"/>
  <c r="V1614" i="2"/>
  <c r="H1615" i="2" l="1"/>
  <c r="K1615" i="2" s="1"/>
  <c r="L1615" i="2" s="1"/>
  <c r="Y1615" i="2" s="1"/>
  <c r="W1615" i="2"/>
  <c r="X1615" i="2" s="1"/>
  <c r="J1615" i="2"/>
  <c r="M1615" i="2" l="1"/>
  <c r="N1615" i="2" s="1"/>
  <c r="O1615" i="2" l="1"/>
  <c r="P1615" i="2" l="1"/>
  <c r="G1616" i="6" l="1"/>
  <c r="H1616" i="6" s="1"/>
  <c r="I1615" i="2"/>
  <c r="S1615" i="2" s="1"/>
  <c r="Q1615" i="2"/>
  <c r="Z1615" i="2" s="1"/>
  <c r="R1615" i="2"/>
  <c r="T1615" i="2" l="1"/>
  <c r="U1615" i="2"/>
  <c r="AA1615" i="2"/>
  <c r="I1616" i="6"/>
  <c r="J1616" i="6"/>
  <c r="E1616" i="2" l="1"/>
  <c r="G1616" i="2" s="1"/>
  <c r="K1616" i="6"/>
  <c r="V1615" i="2"/>
  <c r="H1616" i="2" l="1"/>
  <c r="K1616" i="2" s="1"/>
  <c r="L1616" i="2" s="1"/>
  <c r="Y1616" i="2" s="1"/>
  <c r="W1616" i="2"/>
  <c r="X1616" i="2" s="1"/>
  <c r="J1616" i="2"/>
  <c r="M1616" i="2" l="1"/>
  <c r="N1616" i="2" s="1"/>
  <c r="O1616" i="2"/>
  <c r="P1616" i="2" l="1"/>
  <c r="R1616" i="2" s="1"/>
  <c r="AA1616" i="2" l="1"/>
  <c r="I1616" i="2"/>
  <c r="S1616" i="2" s="1"/>
  <c r="Q1616" i="2"/>
  <c r="Z1616" i="2" s="1"/>
  <c r="G1617" i="6"/>
  <c r="H1617" i="6" s="1"/>
  <c r="I1617" i="6" l="1"/>
  <c r="J1617" i="6"/>
  <c r="U1616" i="2"/>
  <c r="T1616" i="2"/>
  <c r="E1617" i="2" l="1"/>
  <c r="G1617" i="2" s="1"/>
  <c r="K1617" i="6"/>
  <c r="V1616" i="2"/>
  <c r="H1617" i="2" l="1"/>
  <c r="K1617" i="2" s="1"/>
  <c r="L1617" i="2" s="1"/>
  <c r="Y1617" i="2" s="1"/>
  <c r="W1617" i="2"/>
  <c r="X1617" i="2" s="1"/>
  <c r="J1617" i="2"/>
  <c r="M1617" i="2" l="1"/>
  <c r="N1617" i="2" s="1"/>
  <c r="O1617" i="2" l="1"/>
  <c r="P1617" i="2" l="1"/>
  <c r="R1617" i="2"/>
  <c r="AA1617" i="2" l="1"/>
  <c r="G1618" i="6"/>
  <c r="H1618" i="6" s="1"/>
  <c r="I1617" i="2"/>
  <c r="S1617" i="2" s="1"/>
  <c r="Q1617" i="2"/>
  <c r="Z1617" i="2" s="1"/>
  <c r="T1617" i="2" l="1"/>
  <c r="U1617" i="2"/>
  <c r="J1618" i="6"/>
  <c r="I1618" i="6"/>
  <c r="K1618" i="6" l="1"/>
  <c r="V1617" i="2"/>
  <c r="E1618" i="2"/>
  <c r="G1618" i="2" s="1"/>
  <c r="W1618" i="2" l="1"/>
  <c r="X1618" i="2" s="1"/>
  <c r="H1618" i="2"/>
  <c r="K1618" i="2" s="1"/>
  <c r="L1618" i="2" s="1"/>
  <c r="Y1618" i="2" s="1"/>
  <c r="J1618" i="2"/>
  <c r="M1618" i="2" l="1"/>
  <c r="N1618" i="2" s="1"/>
  <c r="O1618" i="2" l="1"/>
  <c r="P1618" i="2" l="1"/>
  <c r="R1618" i="2"/>
  <c r="AA1618" i="2" l="1"/>
  <c r="I1618" i="2"/>
  <c r="S1618" i="2" s="1"/>
  <c r="G1619" i="6"/>
  <c r="H1619" i="6" s="1"/>
  <c r="Q1618" i="2"/>
  <c r="Z1618" i="2" s="1"/>
  <c r="J1619" i="6" l="1"/>
  <c r="I1619" i="6"/>
  <c r="U1618" i="2"/>
  <c r="T1618" i="2"/>
  <c r="E1619" i="2" l="1"/>
  <c r="G1619" i="2" s="1"/>
  <c r="V1618" i="2"/>
  <c r="K1619" i="6"/>
  <c r="H1619" i="2" l="1"/>
  <c r="K1619" i="2" s="1"/>
  <c r="L1619" i="2" s="1"/>
  <c r="Y1619" i="2" s="1"/>
  <c r="W1619" i="2"/>
  <c r="X1619" i="2" s="1"/>
  <c r="J1619" i="2"/>
  <c r="M1619" i="2" l="1"/>
  <c r="N1619" i="2" s="1"/>
  <c r="O1619" i="2" l="1"/>
  <c r="P1619" i="2" l="1"/>
  <c r="R1619" i="2"/>
  <c r="AA1619" i="2" l="1"/>
  <c r="I1619" i="2"/>
  <c r="S1619" i="2" s="1"/>
  <c r="G1620" i="6"/>
  <c r="H1620" i="6" s="1"/>
  <c r="Q1619" i="2"/>
  <c r="Z1619" i="2" s="1"/>
  <c r="I1620" i="6" l="1"/>
  <c r="J1620" i="6"/>
  <c r="U1619" i="2"/>
  <c r="T1619" i="2"/>
  <c r="E1620" i="2" l="1"/>
  <c r="G1620" i="2" s="1"/>
  <c r="K1620" i="6"/>
  <c r="V1619" i="2"/>
  <c r="W1620" i="2" l="1"/>
  <c r="X1620" i="2" s="1"/>
  <c r="H1620" i="2"/>
  <c r="K1620" i="2" s="1"/>
  <c r="L1620" i="2" s="1"/>
  <c r="Y1620" i="2" s="1"/>
  <c r="J1620" i="2"/>
  <c r="M1620" i="2" l="1"/>
  <c r="N1620" i="2" s="1"/>
  <c r="O1620" i="2" l="1"/>
  <c r="P1620" i="2" l="1"/>
  <c r="Q1620" i="2" l="1"/>
  <c r="Z1620" i="2" s="1"/>
  <c r="G1621" i="6"/>
  <c r="H1621" i="6" s="1"/>
  <c r="I1620" i="2"/>
  <c r="S1620" i="2" s="1"/>
  <c r="R1620" i="2"/>
  <c r="J1621" i="6" l="1"/>
  <c r="I1621" i="6"/>
  <c r="AA1620" i="2"/>
  <c r="T1620" i="2"/>
  <c r="U1620" i="2"/>
  <c r="E1621" i="2" l="1"/>
  <c r="G1621" i="2" s="1"/>
  <c r="V1620" i="2"/>
  <c r="K1621" i="6"/>
  <c r="H1621" i="2" l="1"/>
  <c r="K1621" i="2" s="1"/>
  <c r="L1621" i="2" s="1"/>
  <c r="Y1621" i="2" s="1"/>
  <c r="W1621" i="2"/>
  <c r="X1621" i="2" s="1"/>
  <c r="J1621" i="2"/>
  <c r="M1621" i="2" l="1"/>
  <c r="N1621" i="2" s="1"/>
  <c r="O1621" i="2"/>
  <c r="P1621" i="2" l="1"/>
  <c r="R1621" i="2"/>
  <c r="AA1621" i="2" l="1"/>
  <c r="I1621" i="2"/>
  <c r="S1621" i="2" s="1"/>
  <c r="G1622" i="6"/>
  <c r="H1622" i="6" s="1"/>
  <c r="Q1621" i="2"/>
  <c r="Z1621" i="2" s="1"/>
  <c r="J1622" i="6" l="1"/>
  <c r="I1622" i="6"/>
  <c r="T1621" i="2"/>
  <c r="U1621" i="2"/>
  <c r="V1621" i="2" l="1"/>
  <c r="E1622" i="2"/>
  <c r="G1622" i="2" s="1"/>
  <c r="K1622" i="6"/>
  <c r="H1622" i="2" l="1"/>
  <c r="K1622" i="2" s="1"/>
  <c r="L1622" i="2" s="1"/>
  <c r="Y1622" i="2" s="1"/>
  <c r="W1622" i="2"/>
  <c r="X1622" i="2" s="1"/>
  <c r="J1622" i="2"/>
  <c r="M1622" i="2" l="1"/>
  <c r="N1622" i="2" s="1"/>
  <c r="O1622" i="2" l="1"/>
  <c r="P1622" i="2" l="1"/>
  <c r="I1622" i="2" l="1"/>
  <c r="S1622" i="2" s="1"/>
  <c r="Q1622" i="2"/>
  <c r="Z1622" i="2" s="1"/>
  <c r="G1623" i="6"/>
  <c r="H1623" i="6" s="1"/>
  <c r="R1622" i="2"/>
  <c r="AA1622" i="2" l="1"/>
  <c r="I1623" i="6"/>
  <c r="J1623" i="6"/>
  <c r="T1622" i="2"/>
  <c r="U1622" i="2"/>
  <c r="E1623" i="2" l="1"/>
  <c r="G1623" i="2" s="1"/>
  <c r="K1623" i="6"/>
  <c r="V1622" i="2"/>
  <c r="H1623" i="2" l="1"/>
  <c r="K1623" i="2" s="1"/>
  <c r="L1623" i="2" s="1"/>
  <c r="Y1623" i="2" s="1"/>
  <c r="W1623" i="2"/>
  <c r="X1623" i="2" s="1"/>
  <c r="J1623" i="2"/>
  <c r="M1623" i="2" l="1"/>
  <c r="N1623" i="2" s="1"/>
  <c r="O1623" i="2"/>
  <c r="P1623" i="2" l="1"/>
  <c r="R1623" i="2"/>
  <c r="AA1623" i="2" l="1"/>
  <c r="Q1623" i="2"/>
  <c r="Z1623" i="2" s="1"/>
  <c r="I1623" i="2"/>
  <c r="S1623" i="2" s="1"/>
  <c r="G1624" i="6"/>
  <c r="H1624" i="6" s="1"/>
  <c r="J1624" i="6" l="1"/>
  <c r="I1624" i="6"/>
  <c r="T1623" i="2"/>
  <c r="U1623" i="2"/>
  <c r="E1624" i="2" l="1"/>
  <c r="G1624" i="2" s="1"/>
  <c r="V1623" i="2"/>
  <c r="K1624" i="6"/>
  <c r="H1624" i="2" l="1"/>
  <c r="K1624" i="2" s="1"/>
  <c r="L1624" i="2" s="1"/>
  <c r="Y1624" i="2" s="1"/>
  <c r="W1624" i="2"/>
  <c r="X1624" i="2" s="1"/>
  <c r="J1624" i="2"/>
  <c r="M1624" i="2" l="1"/>
  <c r="N1624" i="2" s="1"/>
  <c r="O1624" i="2" l="1"/>
  <c r="P1624" i="2" l="1"/>
  <c r="I1624" i="2" l="1"/>
  <c r="S1624" i="2" s="1"/>
  <c r="G1625" i="6"/>
  <c r="H1625" i="6" s="1"/>
  <c r="Q1624" i="2"/>
  <c r="Z1624" i="2" s="1"/>
  <c r="R1624" i="2"/>
  <c r="I1625" i="6" l="1"/>
  <c r="J1625" i="6"/>
  <c r="AA1624" i="2"/>
  <c r="T1624" i="2"/>
  <c r="U1624" i="2"/>
  <c r="K1625" i="6" l="1"/>
  <c r="V1624" i="2"/>
  <c r="E1625" i="2"/>
  <c r="G1625" i="2" s="1"/>
  <c r="H1625" i="2" l="1"/>
  <c r="K1625" i="2" s="1"/>
  <c r="L1625" i="2" s="1"/>
  <c r="Y1625" i="2" s="1"/>
  <c r="W1625" i="2"/>
  <c r="X1625" i="2" s="1"/>
  <c r="J1625" i="2"/>
  <c r="M1625" i="2" l="1"/>
  <c r="N1625" i="2" s="1"/>
  <c r="O1625" i="2"/>
  <c r="P1625" i="2" l="1"/>
  <c r="I1625" i="2" l="1"/>
  <c r="S1625" i="2" s="1"/>
  <c r="Q1625" i="2"/>
  <c r="Z1625" i="2" s="1"/>
  <c r="G1626" i="6"/>
  <c r="H1626" i="6" s="1"/>
  <c r="R1625" i="2"/>
  <c r="AA1625" i="2" l="1"/>
  <c r="I1626" i="6"/>
  <c r="J1626" i="6"/>
  <c r="U1625" i="2"/>
  <c r="T1625" i="2"/>
  <c r="V1625" i="2" l="1"/>
  <c r="K1626" i="6"/>
  <c r="E1626" i="2"/>
  <c r="G1626" i="2" s="1"/>
  <c r="H1626" i="2" l="1"/>
  <c r="K1626" i="2" s="1"/>
  <c r="L1626" i="2" s="1"/>
  <c r="Y1626" i="2" s="1"/>
  <c r="W1626" i="2"/>
  <c r="X1626" i="2" s="1"/>
  <c r="J1626" i="2"/>
  <c r="M1626" i="2" l="1"/>
  <c r="N1626" i="2" s="1"/>
  <c r="O1626" i="2"/>
  <c r="P1626" i="2" l="1"/>
  <c r="R1626" i="2" s="1"/>
  <c r="AA1626" i="2" l="1"/>
  <c r="G1627" i="6"/>
  <c r="H1627" i="6" s="1"/>
  <c r="I1626" i="2"/>
  <c r="S1626" i="2" s="1"/>
  <c r="Q1626" i="2"/>
  <c r="Z1626" i="2" s="1"/>
  <c r="J1627" i="6" l="1"/>
  <c r="I1627" i="6"/>
  <c r="U1626" i="2"/>
  <c r="T1626" i="2"/>
  <c r="E1627" i="2" l="1"/>
  <c r="G1627" i="2" s="1"/>
  <c r="V1626" i="2"/>
  <c r="K1627" i="6"/>
  <c r="H1627" i="2" l="1"/>
  <c r="K1627" i="2" s="1"/>
  <c r="L1627" i="2" s="1"/>
  <c r="Y1627" i="2" s="1"/>
  <c r="W1627" i="2"/>
  <c r="X1627" i="2" s="1"/>
  <c r="J1627" i="2"/>
  <c r="M1627" i="2" l="1"/>
  <c r="N1627" i="2" s="1"/>
  <c r="O1627" i="2"/>
  <c r="P1627" i="2" l="1"/>
  <c r="R1627" i="2" s="1"/>
  <c r="AA1627" i="2" l="1"/>
  <c r="Q1627" i="2"/>
  <c r="Z1627" i="2" s="1"/>
  <c r="I1627" i="2"/>
  <c r="S1627" i="2" s="1"/>
  <c r="G1628" i="6"/>
  <c r="H1628" i="6" s="1"/>
  <c r="J1628" i="6" l="1"/>
  <c r="I1628" i="6"/>
  <c r="T1627" i="2"/>
  <c r="U1627" i="2"/>
  <c r="V1627" i="2" l="1"/>
  <c r="E1628" i="2"/>
  <c r="G1628" i="2" s="1"/>
  <c r="K1628" i="6"/>
  <c r="H1628" i="2" l="1"/>
  <c r="K1628" i="2" s="1"/>
  <c r="L1628" i="2" s="1"/>
  <c r="Y1628" i="2" s="1"/>
  <c r="W1628" i="2"/>
  <c r="X1628" i="2" s="1"/>
  <c r="J1628" i="2"/>
  <c r="M1628" i="2" l="1"/>
  <c r="N1628" i="2" s="1"/>
  <c r="O1628" i="2"/>
  <c r="P1628" i="2" l="1"/>
  <c r="R1628" i="2"/>
  <c r="AA1628" i="2" l="1"/>
  <c r="I1628" i="2"/>
  <c r="S1628" i="2" s="1"/>
  <c r="G1629" i="6"/>
  <c r="H1629" i="6" s="1"/>
  <c r="Q1628" i="2"/>
  <c r="Z1628" i="2" s="1"/>
  <c r="U1628" i="2" l="1"/>
  <c r="T1628" i="2"/>
  <c r="I1629" i="6"/>
  <c r="J1629" i="6"/>
  <c r="K1629" i="6" l="1"/>
  <c r="E1629" i="2"/>
  <c r="G1629" i="2" s="1"/>
  <c r="V1628" i="2"/>
  <c r="W1629" i="2" l="1"/>
  <c r="X1629" i="2" s="1"/>
  <c r="H1629" i="2"/>
  <c r="K1629" i="2" s="1"/>
  <c r="L1629" i="2" s="1"/>
  <c r="Y1629" i="2" s="1"/>
  <c r="J1629" i="2"/>
  <c r="M1629" i="2" l="1"/>
  <c r="N1629" i="2" s="1"/>
  <c r="O1629" i="2" l="1"/>
  <c r="P1629" i="2" l="1"/>
  <c r="G1630" i="6" l="1"/>
  <c r="H1630" i="6" s="1"/>
  <c r="Q1629" i="2"/>
  <c r="Z1629" i="2" s="1"/>
  <c r="I1629" i="2"/>
  <c r="S1629" i="2" s="1"/>
  <c r="R1629" i="2"/>
  <c r="AA1629" i="2" l="1"/>
  <c r="U1629" i="2"/>
  <c r="T1629" i="2"/>
  <c r="J1630" i="6"/>
  <c r="I1630" i="6"/>
  <c r="K1630" i="6" l="1"/>
  <c r="E1630" i="2"/>
  <c r="G1630" i="2" s="1"/>
  <c r="V1629" i="2"/>
  <c r="W1630" i="2" l="1"/>
  <c r="X1630" i="2" s="1"/>
  <c r="H1630" i="2"/>
  <c r="K1630" i="2" s="1"/>
  <c r="L1630" i="2" s="1"/>
  <c r="Y1630" i="2" s="1"/>
  <c r="J1630" i="2"/>
  <c r="M1630" i="2" l="1"/>
  <c r="N1630" i="2" s="1"/>
  <c r="O1630" i="2" l="1"/>
  <c r="P1630" i="2" l="1"/>
  <c r="R1630" i="2"/>
  <c r="AA1630" i="2" l="1"/>
  <c r="I1630" i="2"/>
  <c r="S1630" i="2" s="1"/>
  <c r="G1631" i="6"/>
  <c r="H1631" i="6" s="1"/>
  <c r="Q1630" i="2"/>
  <c r="Z1630" i="2" s="1"/>
  <c r="I1631" i="6" l="1"/>
  <c r="J1631" i="6"/>
  <c r="T1630" i="2"/>
  <c r="U1630" i="2"/>
  <c r="V1630" i="2" l="1"/>
  <c r="K1631" i="6"/>
  <c r="E1631" i="2"/>
  <c r="G1631" i="2" s="1"/>
  <c r="H1631" i="2" l="1"/>
  <c r="K1631" i="2" s="1"/>
  <c r="L1631" i="2" s="1"/>
  <c r="Y1631" i="2" s="1"/>
  <c r="W1631" i="2"/>
  <c r="X1631" i="2" s="1"/>
  <c r="J1631" i="2"/>
  <c r="M1631" i="2" l="1"/>
  <c r="N1631" i="2" s="1"/>
  <c r="O1631" i="2" l="1"/>
  <c r="P1631" i="2" l="1"/>
  <c r="G1632" i="6" l="1"/>
  <c r="H1632" i="6" s="1"/>
  <c r="I1631" i="2"/>
  <c r="S1631" i="2" s="1"/>
  <c r="Q1631" i="2"/>
  <c r="Z1631" i="2" s="1"/>
  <c r="R1631" i="2"/>
  <c r="AA1631" i="2" l="1"/>
  <c r="U1631" i="2"/>
  <c r="T1631" i="2"/>
  <c r="J1632" i="6"/>
  <c r="I1632" i="6"/>
  <c r="K1632" i="6" l="1"/>
  <c r="V1631" i="2"/>
  <c r="E1632" i="2"/>
  <c r="G1632" i="2" s="1"/>
  <c r="H1632" i="2" l="1"/>
  <c r="K1632" i="2" s="1"/>
  <c r="L1632" i="2" s="1"/>
  <c r="Y1632" i="2" s="1"/>
  <c r="W1632" i="2"/>
  <c r="X1632" i="2" s="1"/>
  <c r="J1632" i="2"/>
  <c r="M1632" i="2" l="1"/>
  <c r="N1632" i="2" s="1"/>
  <c r="O1632" i="2"/>
  <c r="P1632" i="2" l="1"/>
  <c r="R1632" i="2" s="1"/>
  <c r="AA1632" i="2" l="1"/>
  <c r="Q1632" i="2"/>
  <c r="Z1632" i="2" s="1"/>
  <c r="I1632" i="2"/>
  <c r="S1632" i="2" s="1"/>
  <c r="G1633" i="6"/>
  <c r="H1633" i="6" s="1"/>
  <c r="I1633" i="6" l="1"/>
  <c r="J1633" i="6"/>
  <c r="U1632" i="2"/>
  <c r="T1632" i="2"/>
  <c r="E1633" i="2" l="1"/>
  <c r="G1633" i="2" s="1"/>
  <c r="V1632" i="2"/>
  <c r="K1633" i="6"/>
  <c r="H1633" i="2" l="1"/>
  <c r="K1633" i="2" s="1"/>
  <c r="L1633" i="2" s="1"/>
  <c r="Y1633" i="2" s="1"/>
  <c r="W1633" i="2"/>
  <c r="X1633" i="2" s="1"/>
  <c r="J1633" i="2"/>
  <c r="M1633" i="2" l="1"/>
  <c r="N1633" i="2" s="1"/>
  <c r="O1633" i="2" l="1"/>
  <c r="P1633" i="2" l="1"/>
  <c r="R1633" i="2"/>
  <c r="AA1633" i="2" l="1"/>
  <c r="G1634" i="6"/>
  <c r="H1634" i="6" s="1"/>
  <c r="I1633" i="2"/>
  <c r="S1633" i="2" s="1"/>
  <c r="Q1633" i="2"/>
  <c r="Z1633" i="2" s="1"/>
  <c r="T1633" i="2" l="1"/>
  <c r="U1633" i="2"/>
  <c r="J1634" i="6"/>
  <c r="I1634" i="6"/>
  <c r="K1634" i="6" l="1"/>
  <c r="V1633" i="2"/>
  <c r="E1634" i="2"/>
  <c r="G1634" i="2" s="1"/>
  <c r="W1634" i="2" l="1"/>
  <c r="X1634" i="2" s="1"/>
  <c r="H1634" i="2"/>
  <c r="K1634" i="2" s="1"/>
  <c r="L1634" i="2" s="1"/>
  <c r="Y1634" i="2" s="1"/>
  <c r="J1634" i="2"/>
  <c r="M1634" i="2" l="1"/>
  <c r="N1634" i="2" s="1"/>
  <c r="O1634" i="2" l="1"/>
  <c r="P1634" i="2" l="1"/>
  <c r="R1634" i="2"/>
  <c r="AA1634" i="2" l="1"/>
  <c r="I1634" i="2"/>
  <c r="S1634" i="2" s="1"/>
  <c r="G1635" i="6"/>
  <c r="H1635" i="6" s="1"/>
  <c r="Q1634" i="2"/>
  <c r="Z1634" i="2" s="1"/>
  <c r="I1635" i="6" l="1"/>
  <c r="J1635" i="6"/>
  <c r="U1634" i="2"/>
  <c r="T1634" i="2"/>
  <c r="V1634" i="2" l="1"/>
  <c r="E1635" i="2"/>
  <c r="G1635" i="2" s="1"/>
  <c r="K1635" i="6"/>
  <c r="H1635" i="2" l="1"/>
  <c r="K1635" i="2" s="1"/>
  <c r="L1635" i="2" s="1"/>
  <c r="Y1635" i="2" s="1"/>
  <c r="W1635" i="2"/>
  <c r="X1635" i="2" s="1"/>
  <c r="J1635" i="2"/>
  <c r="M1635" i="2" l="1"/>
  <c r="N1635" i="2" s="1"/>
  <c r="O1635" i="2" l="1"/>
  <c r="P1635" i="2" l="1"/>
  <c r="R1635" i="2"/>
  <c r="AA1635" i="2" l="1"/>
  <c r="I1635" i="2"/>
  <c r="S1635" i="2" s="1"/>
  <c r="G1636" i="6"/>
  <c r="H1636" i="6" s="1"/>
  <c r="Q1635" i="2"/>
  <c r="Z1635" i="2" s="1"/>
  <c r="I1636" i="6" l="1"/>
  <c r="J1636" i="6"/>
  <c r="U1635" i="2"/>
  <c r="T1635" i="2"/>
  <c r="E1636" i="2" l="1"/>
  <c r="G1636" i="2" s="1"/>
  <c r="K1636" i="6"/>
  <c r="V1635" i="2"/>
  <c r="W1636" i="2" l="1"/>
  <c r="X1636" i="2" s="1"/>
  <c r="H1636" i="2"/>
  <c r="K1636" i="2" s="1"/>
  <c r="L1636" i="2" s="1"/>
  <c r="Y1636" i="2" s="1"/>
  <c r="J1636" i="2"/>
  <c r="M1636" i="2" l="1"/>
  <c r="N1636" i="2" s="1"/>
  <c r="O1636" i="2" l="1"/>
  <c r="P1636" i="2" l="1"/>
  <c r="G1637" i="6" l="1"/>
  <c r="H1637" i="6" s="1"/>
  <c r="I1636" i="2"/>
  <c r="S1636" i="2" s="1"/>
  <c r="Q1636" i="2"/>
  <c r="Z1636" i="2" s="1"/>
  <c r="R1636" i="2"/>
  <c r="AA1636" i="2" l="1"/>
  <c r="T1636" i="2"/>
  <c r="U1636" i="2"/>
  <c r="J1637" i="6"/>
  <c r="I1637" i="6"/>
  <c r="V1636" i="2" l="1"/>
  <c r="E1637" i="2"/>
  <c r="G1637" i="2" s="1"/>
  <c r="K1637" i="6"/>
  <c r="H1637" i="2" l="1"/>
  <c r="K1637" i="2" s="1"/>
  <c r="L1637" i="2" s="1"/>
  <c r="Y1637" i="2" s="1"/>
  <c r="W1637" i="2"/>
  <c r="X1637" i="2" s="1"/>
  <c r="J1637" i="2"/>
  <c r="M1637" i="2" l="1"/>
  <c r="N1637" i="2" s="1"/>
  <c r="O1637" i="2"/>
  <c r="P1637" i="2" l="1"/>
  <c r="R1637" i="2" s="1"/>
  <c r="AA1637" i="2" l="1"/>
  <c r="Q1637" i="2"/>
  <c r="Z1637" i="2" s="1"/>
  <c r="I1637" i="2"/>
  <c r="S1637" i="2" s="1"/>
  <c r="G1638" i="6"/>
  <c r="H1638" i="6" s="1"/>
  <c r="U1637" i="2" l="1"/>
  <c r="T1637" i="2"/>
  <c r="I1638" i="6"/>
  <c r="J1638" i="6"/>
  <c r="E1638" i="2" l="1"/>
  <c r="G1638" i="2" s="1"/>
  <c r="K1638" i="6"/>
  <c r="V1637" i="2"/>
  <c r="H1638" i="2" l="1"/>
  <c r="K1638" i="2" s="1"/>
  <c r="L1638" i="2" s="1"/>
  <c r="Y1638" i="2" s="1"/>
  <c r="W1638" i="2"/>
  <c r="X1638" i="2" s="1"/>
  <c r="J1638" i="2"/>
  <c r="M1638" i="2" l="1"/>
  <c r="N1638" i="2" s="1"/>
  <c r="O1638" i="2" l="1"/>
  <c r="P1638" i="2" l="1"/>
  <c r="R1638" i="2"/>
  <c r="AA1638" i="2" l="1"/>
  <c r="G1639" i="6"/>
  <c r="H1639" i="6" s="1"/>
  <c r="Q1638" i="2"/>
  <c r="Z1638" i="2" s="1"/>
  <c r="I1638" i="2"/>
  <c r="S1638" i="2" s="1"/>
  <c r="U1638" i="2" l="1"/>
  <c r="T1638" i="2"/>
  <c r="I1639" i="6"/>
  <c r="J1639" i="6"/>
  <c r="K1639" i="6" l="1"/>
  <c r="E1639" i="2"/>
  <c r="G1639" i="2" s="1"/>
  <c r="V1638" i="2"/>
  <c r="W1639" i="2" l="1"/>
  <c r="X1639" i="2" s="1"/>
  <c r="H1639" i="2"/>
  <c r="K1639" i="2" s="1"/>
  <c r="L1639" i="2" s="1"/>
  <c r="Y1639" i="2" s="1"/>
  <c r="J1639" i="2"/>
  <c r="M1639" i="2" l="1"/>
  <c r="N1639" i="2" s="1"/>
  <c r="O1639" i="2" l="1"/>
  <c r="P1639" i="2" l="1"/>
  <c r="R1639" i="2"/>
  <c r="AA1639" i="2" l="1"/>
  <c r="Q1639" i="2"/>
  <c r="Z1639" i="2" s="1"/>
  <c r="I1639" i="2"/>
  <c r="S1639" i="2" s="1"/>
  <c r="G1640" i="6"/>
  <c r="H1640" i="6" s="1"/>
  <c r="J1640" i="6" l="1"/>
  <c r="I1640" i="6"/>
  <c r="T1639" i="2"/>
  <c r="U1639" i="2"/>
  <c r="V1639" i="2" l="1"/>
  <c r="E1640" i="2"/>
  <c r="G1640" i="2" s="1"/>
  <c r="K1640" i="6"/>
  <c r="H1640" i="2" l="1"/>
  <c r="K1640" i="2" s="1"/>
  <c r="L1640" i="2" s="1"/>
  <c r="Y1640" i="2" s="1"/>
  <c r="W1640" i="2"/>
  <c r="X1640" i="2" s="1"/>
  <c r="J1640" i="2"/>
  <c r="M1640" i="2" l="1"/>
  <c r="N1640" i="2" s="1"/>
  <c r="O1640" i="2" l="1"/>
  <c r="P1640" i="2" l="1"/>
  <c r="R1640" i="2"/>
  <c r="AA1640" i="2" l="1"/>
  <c r="I1640" i="2"/>
  <c r="S1640" i="2" s="1"/>
  <c r="Q1640" i="2"/>
  <c r="Z1640" i="2" s="1"/>
  <c r="G1641" i="6"/>
  <c r="H1641" i="6" s="1"/>
  <c r="I1641" i="6" l="1"/>
  <c r="J1641" i="6"/>
  <c r="U1640" i="2"/>
  <c r="T1640" i="2"/>
  <c r="E1641" i="2" l="1"/>
  <c r="G1641" i="2" s="1"/>
  <c r="K1641" i="6"/>
  <c r="V1640" i="2"/>
  <c r="H1641" i="2" l="1"/>
  <c r="K1641" i="2" s="1"/>
  <c r="L1641" i="2" s="1"/>
  <c r="Y1641" i="2" s="1"/>
  <c r="W1641" i="2"/>
  <c r="X1641" i="2" s="1"/>
  <c r="J1641" i="2"/>
  <c r="M1641" i="2" l="1"/>
  <c r="N1641" i="2" s="1"/>
  <c r="O1641" i="2"/>
  <c r="P1641" i="2" l="1"/>
  <c r="I1641" i="2" l="1"/>
  <c r="S1641" i="2" s="1"/>
  <c r="G1642" i="6"/>
  <c r="H1642" i="6" s="1"/>
  <c r="Q1641" i="2"/>
  <c r="Z1641" i="2" s="1"/>
  <c r="R1641" i="2"/>
  <c r="J1642" i="6" l="1"/>
  <c r="I1642" i="6"/>
  <c r="AA1641" i="2"/>
  <c r="T1641" i="2"/>
  <c r="U1641" i="2"/>
  <c r="E1642" i="2" l="1"/>
  <c r="G1642" i="2" s="1"/>
  <c r="V1641" i="2"/>
  <c r="K1642" i="6"/>
  <c r="H1642" i="2" l="1"/>
  <c r="K1642" i="2" s="1"/>
  <c r="L1642" i="2" s="1"/>
  <c r="Y1642" i="2" s="1"/>
  <c r="W1642" i="2"/>
  <c r="X1642" i="2" s="1"/>
  <c r="J1642" i="2"/>
  <c r="M1642" i="2" l="1"/>
  <c r="N1642" i="2" s="1"/>
  <c r="O1642" i="2" l="1"/>
  <c r="P1642" i="2" l="1"/>
  <c r="R1642" i="2"/>
  <c r="AA1642" i="2" l="1"/>
  <c r="I1642" i="2"/>
  <c r="S1642" i="2" s="1"/>
  <c r="G1643" i="6"/>
  <c r="H1643" i="6" s="1"/>
  <c r="Q1642" i="2"/>
  <c r="Z1642" i="2" s="1"/>
  <c r="I1643" i="6" l="1"/>
  <c r="J1643" i="6"/>
  <c r="T1642" i="2"/>
  <c r="U1642" i="2"/>
  <c r="V1642" i="2" l="1"/>
  <c r="K1643" i="6"/>
  <c r="E1643" i="2"/>
  <c r="G1643" i="2" s="1"/>
  <c r="H1643" i="2" l="1"/>
  <c r="K1643" i="2" s="1"/>
  <c r="L1643" i="2" s="1"/>
  <c r="Y1643" i="2" s="1"/>
  <c r="W1643" i="2"/>
  <c r="X1643" i="2" s="1"/>
  <c r="J1643" i="2"/>
  <c r="M1643" i="2" l="1"/>
  <c r="N1643" i="2" s="1"/>
  <c r="O1643" i="2"/>
  <c r="P1643" i="2" l="1"/>
  <c r="R1643" i="2"/>
  <c r="AA1643" i="2" l="1"/>
  <c r="I1643" i="2"/>
  <c r="S1643" i="2" s="1"/>
  <c r="G1644" i="6"/>
  <c r="H1644" i="6" s="1"/>
  <c r="Q1643" i="2"/>
  <c r="Z1643" i="2" s="1"/>
  <c r="J1644" i="6" l="1"/>
  <c r="I1644" i="6"/>
  <c r="T1643" i="2"/>
  <c r="U1643" i="2"/>
  <c r="E1644" i="2" l="1"/>
  <c r="G1644" i="2" s="1"/>
  <c r="K1644" i="6"/>
  <c r="V1643" i="2"/>
  <c r="H1644" i="2" l="1"/>
  <c r="K1644" i="2" s="1"/>
  <c r="L1644" i="2" s="1"/>
  <c r="Y1644" i="2" s="1"/>
  <c r="W1644" i="2"/>
  <c r="X1644" i="2" s="1"/>
  <c r="J1644" i="2"/>
  <c r="M1644" i="2" l="1"/>
  <c r="N1644" i="2" s="1"/>
  <c r="O1644" i="2"/>
  <c r="P1644" i="2" l="1"/>
  <c r="R1644" i="2"/>
  <c r="AA1644" i="2" l="1"/>
  <c r="I1644" i="2"/>
  <c r="S1644" i="2" s="1"/>
  <c r="G1645" i="6"/>
  <c r="H1645" i="6" s="1"/>
  <c r="Q1644" i="2"/>
  <c r="Z1644" i="2" s="1"/>
  <c r="U1644" i="2" l="1"/>
  <c r="T1644" i="2"/>
  <c r="J1645" i="6"/>
  <c r="I1645" i="6"/>
  <c r="E1645" i="2" l="1"/>
  <c r="G1645" i="2" s="1"/>
  <c r="K1645" i="6"/>
  <c r="V1644" i="2"/>
  <c r="W1645" i="2" l="1"/>
  <c r="X1645" i="2" s="1"/>
  <c r="H1645" i="2"/>
  <c r="K1645" i="2" s="1"/>
  <c r="L1645" i="2" s="1"/>
  <c r="Y1645" i="2" s="1"/>
  <c r="J1645" i="2"/>
  <c r="M1645" i="2" l="1"/>
  <c r="N1645" i="2" s="1"/>
  <c r="O1645" i="2" l="1"/>
  <c r="P1645" i="2" l="1"/>
  <c r="G1646" i="6" l="1"/>
  <c r="H1646" i="6" s="1"/>
  <c r="Q1645" i="2"/>
  <c r="Z1645" i="2" s="1"/>
  <c r="I1645" i="2"/>
  <c r="S1645" i="2" s="1"/>
  <c r="R1645" i="2"/>
  <c r="T1645" i="2" l="1"/>
  <c r="U1645" i="2"/>
  <c r="AA1645" i="2"/>
  <c r="I1646" i="6"/>
  <c r="J1646" i="6"/>
  <c r="V1645" i="2" l="1"/>
  <c r="K1646" i="6"/>
  <c r="E1646" i="2"/>
  <c r="G1646" i="2" s="1"/>
  <c r="W1646" i="2" l="1"/>
  <c r="X1646" i="2" s="1"/>
  <c r="H1646" i="2"/>
  <c r="K1646" i="2" s="1"/>
  <c r="L1646" i="2" s="1"/>
  <c r="Y1646" i="2" s="1"/>
  <c r="J1646" i="2"/>
  <c r="M1646" i="2" l="1"/>
  <c r="N1646" i="2" s="1"/>
  <c r="O1646" i="2" l="1"/>
  <c r="P1646" i="2" l="1"/>
  <c r="R1646" i="2" s="1"/>
  <c r="AA1646" i="2" l="1"/>
  <c r="I1646" i="2"/>
  <c r="S1646" i="2" s="1"/>
  <c r="Q1646" i="2"/>
  <c r="Z1646" i="2" s="1"/>
  <c r="G1647" i="6"/>
  <c r="H1647" i="6" s="1"/>
  <c r="I1647" i="6" l="1"/>
  <c r="J1647" i="6"/>
  <c r="U1646" i="2"/>
  <c r="T1646" i="2"/>
  <c r="E1647" i="2" l="1"/>
  <c r="G1647" i="2" s="1"/>
  <c r="K1647" i="6"/>
  <c r="V1646" i="2"/>
  <c r="W1647" i="2" l="1"/>
  <c r="X1647" i="2" s="1"/>
  <c r="H1647" i="2"/>
  <c r="K1647" i="2" s="1"/>
  <c r="L1647" i="2" s="1"/>
  <c r="Y1647" i="2" s="1"/>
  <c r="J1647" i="2"/>
  <c r="M1647" i="2" l="1"/>
  <c r="N1647" i="2" s="1"/>
  <c r="O1647" i="2" l="1"/>
  <c r="P1647" i="2" l="1"/>
  <c r="I1647" i="2" l="1"/>
  <c r="S1647" i="2" s="1"/>
  <c r="G1648" i="6"/>
  <c r="H1648" i="6" s="1"/>
  <c r="Q1647" i="2"/>
  <c r="Z1647" i="2" s="1"/>
  <c r="R1647" i="2"/>
  <c r="J1648" i="6" l="1"/>
  <c r="I1648" i="6"/>
  <c r="AA1647" i="2"/>
  <c r="T1647" i="2"/>
  <c r="U1647" i="2"/>
  <c r="V1647" i="2" l="1"/>
  <c r="E1648" i="2"/>
  <c r="G1648" i="2" s="1"/>
  <c r="K1648" i="6"/>
  <c r="H1648" i="2" l="1"/>
  <c r="K1648" i="2" s="1"/>
  <c r="L1648" i="2" s="1"/>
  <c r="Y1648" i="2" s="1"/>
  <c r="W1648" i="2"/>
  <c r="X1648" i="2" s="1"/>
  <c r="J1648" i="2"/>
  <c r="M1648" i="2" l="1"/>
  <c r="N1648" i="2" s="1"/>
  <c r="O1648" i="2"/>
  <c r="P1648" i="2" l="1"/>
  <c r="R1648" i="2"/>
  <c r="AA1648" i="2" l="1"/>
  <c r="Q1648" i="2"/>
  <c r="Z1648" i="2" s="1"/>
  <c r="I1648" i="2"/>
  <c r="S1648" i="2" s="1"/>
  <c r="G1649" i="6"/>
  <c r="H1649" i="6" s="1"/>
  <c r="I1649" i="6" l="1"/>
  <c r="J1649" i="6"/>
  <c r="U1648" i="2"/>
  <c r="T1648" i="2"/>
  <c r="V1648" i="2" l="1"/>
  <c r="K1649" i="6"/>
  <c r="E1649" i="2"/>
  <c r="G1649" i="2" s="1"/>
  <c r="H1649" i="2" l="1"/>
  <c r="K1649" i="2" s="1"/>
  <c r="L1649" i="2" s="1"/>
  <c r="Y1649" i="2" s="1"/>
  <c r="W1649" i="2"/>
  <c r="X1649" i="2" s="1"/>
  <c r="J1649" i="2"/>
  <c r="M1649" i="2" l="1"/>
  <c r="N1649" i="2" s="1"/>
  <c r="O1649" i="2"/>
  <c r="P1649" i="2" l="1"/>
  <c r="R1649" i="2" s="1"/>
  <c r="AA1649" i="2" l="1"/>
  <c r="G1650" i="6"/>
  <c r="H1650" i="6" s="1"/>
  <c r="I1649" i="2"/>
  <c r="S1649" i="2" s="1"/>
  <c r="Q1649" i="2"/>
  <c r="Z1649" i="2" s="1"/>
  <c r="U1649" i="2" l="1"/>
  <c r="T1649" i="2"/>
  <c r="J1650" i="6"/>
  <c r="I1650" i="6"/>
  <c r="K1650" i="6" l="1"/>
  <c r="E1650" i="2"/>
  <c r="G1650" i="2" s="1"/>
  <c r="V1649" i="2"/>
  <c r="W1650" i="2" l="1"/>
  <c r="X1650" i="2" s="1"/>
  <c r="H1650" i="2"/>
  <c r="K1650" i="2" s="1"/>
  <c r="L1650" i="2" s="1"/>
  <c r="Y1650" i="2" s="1"/>
  <c r="J1650" i="2"/>
  <c r="M1650" i="2" l="1"/>
  <c r="N1650" i="2" s="1"/>
  <c r="O1650" i="2" l="1"/>
  <c r="P1650" i="2" l="1"/>
  <c r="R1650" i="2"/>
  <c r="AA1650" i="2" l="1"/>
  <c r="I1650" i="2"/>
  <c r="S1650" i="2" s="1"/>
  <c r="G1651" i="6"/>
  <c r="H1651" i="6" s="1"/>
  <c r="Q1650" i="2"/>
  <c r="Z1650" i="2" s="1"/>
  <c r="J1651" i="6" l="1"/>
  <c r="I1651" i="6"/>
  <c r="T1650" i="2"/>
  <c r="U1650" i="2"/>
  <c r="V1650" i="2" l="1"/>
  <c r="E1651" i="2"/>
  <c r="G1651" i="2" s="1"/>
  <c r="K1651" i="6"/>
  <c r="H1651" i="2" l="1"/>
  <c r="K1651" i="2" s="1"/>
  <c r="L1651" i="2" s="1"/>
  <c r="Y1651" i="2" s="1"/>
  <c r="W1651" i="2"/>
  <c r="X1651" i="2" s="1"/>
  <c r="J1651" i="2"/>
  <c r="M1651" i="2" l="1"/>
  <c r="N1651" i="2" s="1"/>
  <c r="O1651" i="2" l="1"/>
  <c r="P1651" i="2" l="1"/>
  <c r="R1651" i="2"/>
  <c r="AA1651" i="2" l="1"/>
  <c r="I1651" i="2"/>
  <c r="S1651" i="2" s="1"/>
  <c r="G1652" i="6"/>
  <c r="H1652" i="6" s="1"/>
  <c r="Q1651" i="2"/>
  <c r="Z1651" i="2" s="1"/>
  <c r="J1652" i="6" l="1"/>
  <c r="I1652" i="6"/>
  <c r="T1651" i="2"/>
  <c r="U1651" i="2"/>
  <c r="E1652" i="2" l="1"/>
  <c r="G1652" i="2" s="1"/>
  <c r="V1651" i="2"/>
  <c r="K1652" i="6"/>
  <c r="W1652" i="2" l="1"/>
  <c r="X1652" i="2" s="1"/>
  <c r="H1652" i="2"/>
  <c r="K1652" i="2" s="1"/>
  <c r="L1652" i="2" s="1"/>
  <c r="Y1652" i="2" s="1"/>
  <c r="J1652" i="2"/>
  <c r="M1652" i="2" l="1"/>
  <c r="N1652" i="2" s="1"/>
  <c r="O1652" i="2" l="1"/>
  <c r="P1652" i="2" l="1"/>
  <c r="R1652" i="2"/>
  <c r="AA1652" i="2" l="1"/>
  <c r="I1652" i="2"/>
  <c r="S1652" i="2" s="1"/>
  <c r="Q1652" i="2"/>
  <c r="Z1652" i="2" s="1"/>
  <c r="G1653" i="6"/>
  <c r="H1653" i="6" s="1"/>
  <c r="I1653" i="6" l="1"/>
  <c r="J1653" i="6"/>
  <c r="T1652" i="2"/>
  <c r="U1652" i="2"/>
  <c r="E1653" i="2" l="1"/>
  <c r="G1653" i="2" s="1"/>
  <c r="V1652" i="2"/>
  <c r="K1653" i="6"/>
  <c r="H1653" i="2" l="1"/>
  <c r="K1653" i="2" s="1"/>
  <c r="L1653" i="2" s="1"/>
  <c r="Y1653" i="2" s="1"/>
  <c r="W1653" i="2"/>
  <c r="X1653" i="2" s="1"/>
  <c r="J1653" i="2"/>
  <c r="M1653" i="2" l="1"/>
  <c r="N1653" i="2" s="1"/>
  <c r="O1653" i="2"/>
  <c r="P1653" i="2" l="1"/>
  <c r="R1653" i="2"/>
  <c r="AA1653" i="2" l="1"/>
  <c r="I1653" i="2"/>
  <c r="S1653" i="2" s="1"/>
  <c r="G1654" i="6"/>
  <c r="H1654" i="6" s="1"/>
  <c r="Q1653" i="2"/>
  <c r="Z1653" i="2" s="1"/>
  <c r="I1654" i="6" l="1"/>
  <c r="J1654" i="6"/>
  <c r="T1653" i="2"/>
  <c r="U1653" i="2"/>
  <c r="V1653" i="2" l="1"/>
  <c r="K1654" i="6"/>
  <c r="E1654" i="2"/>
  <c r="G1654" i="2" s="1"/>
  <c r="H1654" i="2" l="1"/>
  <c r="K1654" i="2" s="1"/>
  <c r="L1654" i="2" s="1"/>
  <c r="Y1654" i="2" s="1"/>
  <c r="W1654" i="2"/>
  <c r="X1654" i="2" s="1"/>
  <c r="J1654" i="2"/>
  <c r="M1654" i="2" l="1"/>
  <c r="N1654" i="2" s="1"/>
  <c r="O1654" i="2" l="1"/>
  <c r="P1654" i="2" l="1"/>
  <c r="Q1654" i="2" l="1"/>
  <c r="Z1654" i="2" s="1"/>
  <c r="G1655" i="6"/>
  <c r="H1655" i="6" s="1"/>
  <c r="I1654" i="2"/>
  <c r="S1654" i="2" s="1"/>
  <c r="R1654" i="2"/>
  <c r="J1655" i="6" l="1"/>
  <c r="I1655" i="6"/>
  <c r="AA1654" i="2"/>
  <c r="U1654" i="2"/>
  <c r="T1654" i="2"/>
  <c r="V1654" i="2" l="1"/>
  <c r="E1655" i="2"/>
  <c r="G1655" i="2" s="1"/>
  <c r="K1655" i="6"/>
  <c r="W1655" i="2" l="1"/>
  <c r="X1655" i="2" s="1"/>
  <c r="H1655" i="2"/>
  <c r="K1655" i="2" s="1"/>
  <c r="L1655" i="2" s="1"/>
  <c r="Y1655" i="2" s="1"/>
  <c r="J1655" i="2"/>
  <c r="M1655" i="2" l="1"/>
  <c r="N1655" i="2" s="1"/>
  <c r="O1655" i="2"/>
  <c r="P1655" i="2" l="1"/>
  <c r="R1655" i="2"/>
  <c r="AA1655" i="2" l="1"/>
  <c r="Q1655" i="2"/>
  <c r="Z1655" i="2" s="1"/>
  <c r="I1655" i="2"/>
  <c r="S1655" i="2" s="1"/>
  <c r="G1656" i="6"/>
  <c r="H1656" i="6" s="1"/>
  <c r="I1656" i="6" l="1"/>
  <c r="J1656" i="6"/>
  <c r="U1655" i="2"/>
  <c r="T1655" i="2"/>
  <c r="V1655" i="2" l="1"/>
  <c r="E1656" i="2"/>
  <c r="G1656" i="2" s="1"/>
  <c r="K1656" i="6"/>
  <c r="H1656" i="2" l="1"/>
  <c r="K1656" i="2" s="1"/>
  <c r="L1656" i="2" s="1"/>
  <c r="Y1656" i="2" s="1"/>
  <c r="W1656" i="2"/>
  <c r="X1656" i="2" s="1"/>
  <c r="J1656" i="2"/>
  <c r="M1656" i="2" l="1"/>
  <c r="N1656" i="2" s="1"/>
  <c r="O1656" i="2" l="1"/>
  <c r="P1656" i="2" l="1"/>
  <c r="G1657" i="6" l="1"/>
  <c r="H1657" i="6" s="1"/>
  <c r="Q1656" i="2"/>
  <c r="Z1656" i="2" s="1"/>
  <c r="I1656" i="2"/>
  <c r="S1656" i="2" s="1"/>
  <c r="R1656" i="2"/>
  <c r="U1656" i="2" l="1"/>
  <c r="T1656" i="2"/>
  <c r="AA1656" i="2"/>
  <c r="I1657" i="6"/>
  <c r="J1657" i="6"/>
  <c r="K1657" i="6" l="1"/>
  <c r="E1657" i="2"/>
  <c r="G1657" i="2" s="1"/>
  <c r="V1656" i="2"/>
  <c r="H1657" i="2" l="1"/>
  <c r="K1657" i="2" s="1"/>
  <c r="L1657" i="2" s="1"/>
  <c r="Y1657" i="2" s="1"/>
  <c r="W1657" i="2"/>
  <c r="X1657" i="2" s="1"/>
  <c r="J1657" i="2"/>
  <c r="M1657" i="2" l="1"/>
  <c r="N1657" i="2" s="1"/>
  <c r="O1657" i="2"/>
  <c r="P1657" i="2" l="1"/>
  <c r="I1657" i="2" l="1"/>
  <c r="S1657" i="2" s="1"/>
  <c r="G1658" i="6"/>
  <c r="H1658" i="6" s="1"/>
  <c r="Q1657" i="2"/>
  <c r="Z1657" i="2" s="1"/>
  <c r="R1657" i="2"/>
  <c r="I1658" i="6" l="1"/>
  <c r="J1658" i="6"/>
  <c r="AA1657" i="2"/>
  <c r="T1657" i="2"/>
  <c r="U1657" i="2"/>
  <c r="V1657" i="2" l="1"/>
  <c r="E1658" i="2"/>
  <c r="G1658" i="2" s="1"/>
  <c r="K1658" i="6"/>
  <c r="H1658" i="2" l="1"/>
  <c r="K1658" i="2" s="1"/>
  <c r="L1658" i="2" s="1"/>
  <c r="Y1658" i="2" s="1"/>
  <c r="W1658" i="2"/>
  <c r="X1658" i="2" s="1"/>
  <c r="J1658" i="2"/>
  <c r="M1658" i="2" l="1"/>
  <c r="N1658" i="2" s="1"/>
  <c r="O1658" i="2" l="1"/>
  <c r="P1658" i="2" l="1"/>
  <c r="R1658" i="2"/>
  <c r="AA1658" i="2" l="1"/>
  <c r="I1658" i="2"/>
  <c r="S1658" i="2" s="1"/>
  <c r="G1659" i="6"/>
  <c r="H1659" i="6" s="1"/>
  <c r="Q1658" i="2"/>
  <c r="Z1658" i="2" s="1"/>
  <c r="J1659" i="6" l="1"/>
  <c r="I1659" i="6"/>
  <c r="U1658" i="2"/>
  <c r="T1658" i="2"/>
  <c r="E1659" i="2" l="1"/>
  <c r="G1659" i="2" s="1"/>
  <c r="K1659" i="6"/>
  <c r="V1658" i="2"/>
  <c r="H1659" i="2" l="1"/>
  <c r="K1659" i="2" s="1"/>
  <c r="L1659" i="2" s="1"/>
  <c r="Y1659" i="2" s="1"/>
  <c r="W1659" i="2"/>
  <c r="X1659" i="2" s="1"/>
  <c r="J1659" i="2"/>
  <c r="M1659" i="2" l="1"/>
  <c r="N1659" i="2" s="1"/>
  <c r="O1659" i="2"/>
  <c r="P1659" i="2" l="1"/>
  <c r="R1659" i="2"/>
  <c r="AA1659" i="2" l="1"/>
  <c r="Q1659" i="2"/>
  <c r="Z1659" i="2" s="1"/>
  <c r="I1659" i="2"/>
  <c r="S1659" i="2" s="1"/>
  <c r="G1660" i="6"/>
  <c r="H1660" i="6" s="1"/>
  <c r="J1660" i="6" l="1"/>
  <c r="I1660" i="6"/>
  <c r="T1659" i="2"/>
  <c r="U1659" i="2"/>
  <c r="E1660" i="2" l="1"/>
  <c r="G1660" i="2" s="1"/>
  <c r="V1659" i="2"/>
  <c r="K1660" i="6"/>
  <c r="H1660" i="2" l="1"/>
  <c r="K1660" i="2" s="1"/>
  <c r="L1660" i="2" s="1"/>
  <c r="Y1660" i="2" s="1"/>
  <c r="W1660" i="2"/>
  <c r="X1660" i="2" s="1"/>
  <c r="J1660" i="2"/>
  <c r="M1660" i="2" l="1"/>
  <c r="N1660" i="2" s="1"/>
  <c r="O1660" i="2"/>
  <c r="P1660" i="2" l="1"/>
  <c r="R1660" i="2"/>
  <c r="AA1660" i="2" l="1"/>
  <c r="G1661" i="6"/>
  <c r="H1661" i="6" s="1"/>
  <c r="Q1660" i="2"/>
  <c r="Z1660" i="2" s="1"/>
  <c r="I1660" i="2"/>
  <c r="S1660" i="2" s="1"/>
  <c r="I1661" i="6" l="1"/>
  <c r="J1661" i="6"/>
  <c r="T1660" i="2"/>
  <c r="U1660" i="2"/>
  <c r="E1661" i="2" l="1"/>
  <c r="G1661" i="2" s="1"/>
  <c r="K1661" i="6"/>
  <c r="V1660" i="2"/>
  <c r="W1661" i="2" l="1"/>
  <c r="X1661" i="2" s="1"/>
  <c r="H1661" i="2"/>
  <c r="K1661" i="2" s="1"/>
  <c r="L1661" i="2" s="1"/>
  <c r="Y1661" i="2" s="1"/>
  <c r="J1661" i="2"/>
  <c r="M1661" i="2" l="1"/>
  <c r="N1661" i="2" s="1"/>
  <c r="O1661" i="2"/>
  <c r="P1661" i="2" l="1"/>
  <c r="G1662" i="6" l="1"/>
  <c r="H1662" i="6" s="1"/>
  <c r="Q1661" i="2"/>
  <c r="Z1661" i="2" s="1"/>
  <c r="I1661" i="2"/>
  <c r="S1661" i="2" s="1"/>
  <c r="R1661" i="2"/>
  <c r="AA1661" i="2" l="1"/>
  <c r="U1661" i="2"/>
  <c r="T1661" i="2"/>
  <c r="J1662" i="6"/>
  <c r="I1662" i="6"/>
  <c r="E1662" i="2" l="1"/>
  <c r="G1662" i="2" s="1"/>
  <c r="K1662" i="6"/>
  <c r="V1661" i="2"/>
  <c r="W1662" i="2" l="1"/>
  <c r="X1662" i="2" s="1"/>
  <c r="H1662" i="2"/>
  <c r="K1662" i="2" s="1"/>
  <c r="L1662" i="2" s="1"/>
  <c r="Y1662" i="2" s="1"/>
  <c r="J1662" i="2"/>
  <c r="M1662" i="2" l="1"/>
  <c r="N1662" i="2" s="1"/>
  <c r="O1662" i="2"/>
  <c r="P1662" i="2" l="1"/>
  <c r="R1662" i="2"/>
  <c r="AA1662" i="2" l="1"/>
  <c r="I1662" i="2"/>
  <c r="S1662" i="2" s="1"/>
  <c r="Q1662" i="2"/>
  <c r="Z1662" i="2" s="1"/>
  <c r="G1663" i="6"/>
  <c r="H1663" i="6" s="1"/>
  <c r="I1663" i="6" l="1"/>
  <c r="J1663" i="6"/>
  <c r="T1662" i="2"/>
  <c r="U1662" i="2"/>
  <c r="V1662" i="2" l="1"/>
  <c r="K1663" i="6"/>
  <c r="E1663" i="2"/>
  <c r="G1663" i="2" s="1"/>
  <c r="H1663" i="2" l="1"/>
  <c r="K1663" i="2" s="1"/>
  <c r="L1663" i="2" s="1"/>
  <c r="Y1663" i="2" s="1"/>
  <c r="W1663" i="2"/>
  <c r="X1663" i="2" s="1"/>
  <c r="J1663" i="2"/>
  <c r="M1663" i="2" l="1"/>
  <c r="N1663" i="2" s="1"/>
  <c r="O1663" i="2" l="1"/>
  <c r="P1663" i="2" l="1"/>
  <c r="I1663" i="2" l="1"/>
  <c r="S1663" i="2" s="1"/>
  <c r="G1664" i="6"/>
  <c r="H1664" i="6" s="1"/>
  <c r="Q1663" i="2"/>
  <c r="Z1663" i="2" s="1"/>
  <c r="R1663" i="2"/>
  <c r="AA1663" i="2" l="1"/>
  <c r="J1664" i="6"/>
  <c r="I1664" i="6"/>
  <c r="U1663" i="2"/>
  <c r="T1663" i="2"/>
  <c r="E1664" i="2" l="1"/>
  <c r="G1664" i="2" s="1"/>
  <c r="V1663" i="2"/>
  <c r="K1664" i="6"/>
  <c r="H1664" i="2" l="1"/>
  <c r="K1664" i="2" s="1"/>
  <c r="L1664" i="2" s="1"/>
  <c r="Y1664" i="2" s="1"/>
  <c r="W1664" i="2"/>
  <c r="X1664" i="2" s="1"/>
  <c r="J1664" i="2"/>
  <c r="M1664" i="2" l="1"/>
  <c r="N1664" i="2" s="1"/>
  <c r="O1664" i="2"/>
  <c r="P1664" i="2" l="1"/>
  <c r="R1664" i="2"/>
  <c r="AA1664" i="2" l="1"/>
  <c r="Q1664" i="2"/>
  <c r="Z1664" i="2" s="1"/>
  <c r="I1664" i="2"/>
  <c r="S1664" i="2" s="1"/>
  <c r="G1665" i="6"/>
  <c r="H1665" i="6" s="1"/>
  <c r="I1665" i="6" l="1"/>
  <c r="J1665" i="6"/>
  <c r="T1664" i="2"/>
  <c r="U1664" i="2"/>
  <c r="E1665" i="2" l="1"/>
  <c r="G1665" i="2" s="1"/>
  <c r="V1664" i="2"/>
  <c r="K1665" i="6"/>
  <c r="H1665" i="2" l="1"/>
  <c r="K1665" i="2" s="1"/>
  <c r="L1665" i="2" s="1"/>
  <c r="Y1665" i="2" s="1"/>
  <c r="W1665" i="2"/>
  <c r="X1665" i="2" s="1"/>
  <c r="J1665" i="2"/>
  <c r="M1665" i="2" l="1"/>
  <c r="N1665" i="2" s="1"/>
  <c r="O1665" i="2"/>
  <c r="P1665" i="2" l="1"/>
  <c r="R1665" i="2"/>
  <c r="AA1665" i="2" l="1"/>
  <c r="G1666" i="6"/>
  <c r="H1666" i="6" s="1"/>
  <c r="I1665" i="2"/>
  <c r="S1665" i="2" s="1"/>
  <c r="Q1665" i="2"/>
  <c r="Z1665" i="2" s="1"/>
  <c r="T1665" i="2" l="1"/>
  <c r="U1665" i="2"/>
  <c r="J1666" i="6"/>
  <c r="I1666" i="6"/>
  <c r="K1666" i="6" l="1"/>
  <c r="E1666" i="2"/>
  <c r="G1666" i="2" s="1"/>
  <c r="V1665" i="2"/>
  <c r="W1666" i="2" l="1"/>
  <c r="X1666" i="2" s="1"/>
  <c r="H1666" i="2"/>
  <c r="K1666" i="2" s="1"/>
  <c r="L1666" i="2" s="1"/>
  <c r="Y1666" i="2" s="1"/>
  <c r="J1666" i="2"/>
  <c r="M1666" i="2" l="1"/>
  <c r="N1666" i="2" s="1"/>
  <c r="O1666" i="2"/>
  <c r="P1666" i="2" l="1"/>
  <c r="R1666" i="2"/>
  <c r="AA1666" i="2" l="1"/>
  <c r="I1666" i="2"/>
  <c r="S1666" i="2" s="1"/>
  <c r="Q1666" i="2"/>
  <c r="Z1666" i="2" s="1"/>
  <c r="G1667" i="6"/>
  <c r="H1667" i="6" s="1"/>
  <c r="J1667" i="6" l="1"/>
  <c r="I1667" i="6"/>
  <c r="T1666" i="2"/>
  <c r="U1666" i="2"/>
  <c r="V1666" i="2" l="1"/>
  <c r="E1667" i="2"/>
  <c r="G1667" i="2" s="1"/>
  <c r="K1667" i="6"/>
  <c r="H1667" i="2" l="1"/>
  <c r="K1667" i="2" s="1"/>
  <c r="L1667" i="2" s="1"/>
  <c r="Y1667" i="2" s="1"/>
  <c r="W1667" i="2"/>
  <c r="X1667" i="2" s="1"/>
  <c r="J1667" i="2"/>
  <c r="M1667" i="2" l="1"/>
  <c r="N1667" i="2" s="1"/>
  <c r="O1667" i="2" l="1"/>
  <c r="P1667" i="2" l="1"/>
  <c r="R1667" i="2"/>
  <c r="AA1667" i="2" l="1"/>
  <c r="I1667" i="2"/>
  <c r="S1667" i="2" s="1"/>
  <c r="G1668" i="6"/>
  <c r="H1668" i="6" s="1"/>
  <c r="Q1667" i="2"/>
  <c r="Z1667" i="2" s="1"/>
  <c r="U1667" i="2" l="1"/>
  <c r="T1667" i="2"/>
  <c r="I1668" i="6"/>
  <c r="J1668" i="6"/>
  <c r="V1667" i="2" l="1"/>
  <c r="K1668" i="6"/>
  <c r="E1668" i="2"/>
  <c r="G1668" i="2" s="1"/>
  <c r="W1668" i="2" l="1"/>
  <c r="X1668" i="2" s="1"/>
  <c r="H1668" i="2"/>
  <c r="K1668" i="2" s="1"/>
  <c r="L1668" i="2" s="1"/>
  <c r="Y1668" i="2" s="1"/>
  <c r="J1668" i="2"/>
  <c r="M1668" i="2" l="1"/>
  <c r="N1668" i="2" s="1"/>
  <c r="O1668" i="2"/>
  <c r="P1668" i="2" l="1"/>
  <c r="R1668" i="2"/>
  <c r="AA1668" i="2" l="1"/>
  <c r="I1668" i="2"/>
  <c r="S1668" i="2" s="1"/>
  <c r="Q1668" i="2"/>
  <c r="Z1668" i="2" s="1"/>
  <c r="G1669" i="6"/>
  <c r="H1669" i="6" s="1"/>
  <c r="I1669" i="6" l="1"/>
  <c r="J1669" i="6"/>
  <c r="U1668" i="2"/>
  <c r="T1668" i="2"/>
  <c r="V1668" i="2" l="1"/>
  <c r="E1669" i="2"/>
  <c r="G1669" i="2" s="1"/>
  <c r="K1669" i="6"/>
  <c r="H1669" i="2" l="1"/>
  <c r="K1669" i="2" s="1"/>
  <c r="L1669" i="2" s="1"/>
  <c r="Y1669" i="2" s="1"/>
  <c r="W1669" i="2"/>
  <c r="X1669" i="2" s="1"/>
  <c r="J1669" i="2"/>
  <c r="M1669" i="2" l="1"/>
  <c r="N1669" i="2" s="1"/>
  <c r="O1669" i="2"/>
  <c r="P1669" i="2" l="1"/>
  <c r="R1669" i="2"/>
  <c r="AA1669" i="2" l="1"/>
  <c r="I1669" i="2"/>
  <c r="S1669" i="2" s="1"/>
  <c r="G1670" i="6"/>
  <c r="H1670" i="6" s="1"/>
  <c r="Q1669" i="2"/>
  <c r="Z1669" i="2" s="1"/>
  <c r="I1670" i="6" l="1"/>
  <c r="J1670" i="6"/>
  <c r="U1669" i="2"/>
  <c r="T1669" i="2"/>
  <c r="E1670" i="2" l="1"/>
  <c r="G1670" i="2" s="1"/>
  <c r="V1669" i="2"/>
  <c r="K1670" i="6"/>
  <c r="H1670" i="2" l="1"/>
  <c r="K1670" i="2" s="1"/>
  <c r="L1670" i="2" s="1"/>
  <c r="Y1670" i="2" s="1"/>
  <c r="W1670" i="2"/>
  <c r="X1670" i="2" s="1"/>
  <c r="J1670" i="2"/>
  <c r="M1670" i="2" l="1"/>
  <c r="N1670" i="2" s="1"/>
  <c r="O1670" i="2" l="1"/>
  <c r="P1670" i="2" l="1"/>
  <c r="Q1670" i="2" l="1"/>
  <c r="Z1670" i="2" s="1"/>
  <c r="I1670" i="2"/>
  <c r="S1670" i="2" s="1"/>
  <c r="G1671" i="6"/>
  <c r="H1671" i="6" s="1"/>
  <c r="R1670" i="2"/>
  <c r="AA1670" i="2" l="1"/>
  <c r="U1670" i="2"/>
  <c r="T1670" i="2"/>
  <c r="I1671" i="6"/>
  <c r="J1671" i="6"/>
  <c r="K1671" i="6" l="1"/>
  <c r="E1671" i="2"/>
  <c r="G1671" i="2" s="1"/>
  <c r="V1670" i="2"/>
  <c r="W1671" i="2" l="1"/>
  <c r="X1671" i="2" s="1"/>
  <c r="H1671" i="2"/>
  <c r="K1671" i="2" s="1"/>
  <c r="L1671" i="2" s="1"/>
  <c r="Y1671" i="2" s="1"/>
  <c r="J1671" i="2"/>
  <c r="M1671" i="2" l="1"/>
  <c r="N1671" i="2" s="1"/>
  <c r="O1671" i="2" l="1"/>
  <c r="P1671" i="2" l="1"/>
  <c r="R1671" i="2"/>
  <c r="AA1671" i="2" l="1"/>
  <c r="Q1671" i="2"/>
  <c r="Z1671" i="2" s="1"/>
  <c r="I1671" i="2"/>
  <c r="S1671" i="2" s="1"/>
  <c r="G1672" i="6"/>
  <c r="H1672" i="6" s="1"/>
  <c r="J1672" i="6" l="1"/>
  <c r="I1672" i="6"/>
  <c r="T1671" i="2"/>
  <c r="U1671" i="2"/>
  <c r="E1672" i="2" l="1"/>
  <c r="G1672" i="2" s="1"/>
  <c r="V1671" i="2"/>
  <c r="K1672" i="6"/>
  <c r="H1672" i="2" l="1"/>
  <c r="K1672" i="2" s="1"/>
  <c r="L1672" i="2" s="1"/>
  <c r="Y1672" i="2" s="1"/>
  <c r="W1672" i="2"/>
  <c r="X1672" i="2" s="1"/>
  <c r="J1672" i="2"/>
  <c r="M1672" i="2" l="1"/>
  <c r="N1672" i="2" s="1"/>
  <c r="O1672" i="2" l="1"/>
  <c r="P1672" i="2" l="1"/>
  <c r="G1673" i="6" l="1"/>
  <c r="H1673" i="6" s="1"/>
  <c r="I1672" i="2"/>
  <c r="S1672" i="2" s="1"/>
  <c r="Q1672" i="2"/>
  <c r="Z1672" i="2" s="1"/>
  <c r="R1672" i="2"/>
  <c r="AA1672" i="2" l="1"/>
  <c r="T1672" i="2"/>
  <c r="U1672" i="2"/>
  <c r="J1673" i="6"/>
  <c r="I1673" i="6"/>
  <c r="K1673" i="6" l="1"/>
  <c r="V1672" i="2"/>
  <c r="E1673" i="2"/>
  <c r="G1673" i="2" s="1"/>
  <c r="H1673" i="2" l="1"/>
  <c r="K1673" i="2" s="1"/>
  <c r="L1673" i="2" s="1"/>
  <c r="Y1673" i="2" s="1"/>
  <c r="W1673" i="2"/>
  <c r="X1673" i="2" s="1"/>
  <c r="J1673" i="2"/>
  <c r="M1673" i="2" l="1"/>
  <c r="N1673" i="2" s="1"/>
  <c r="O1673" i="2"/>
  <c r="P1673" i="2" l="1"/>
  <c r="I1673" i="2" l="1"/>
  <c r="S1673" i="2" s="1"/>
  <c r="G1674" i="6"/>
  <c r="H1674" i="6" s="1"/>
  <c r="Q1673" i="2"/>
  <c r="Z1673" i="2" s="1"/>
  <c r="R1673" i="2"/>
  <c r="AA1673" i="2" l="1"/>
  <c r="J1674" i="6"/>
  <c r="I1674" i="6"/>
  <c r="U1673" i="2"/>
  <c r="T1673" i="2"/>
  <c r="K1674" i="6" l="1"/>
  <c r="E1674" i="2"/>
  <c r="G1674" i="2" s="1"/>
  <c r="V1673" i="2"/>
  <c r="H1674" i="2" l="1"/>
  <c r="K1674" i="2" s="1"/>
  <c r="L1674" i="2" s="1"/>
  <c r="Y1674" i="2" s="1"/>
  <c r="W1674" i="2"/>
  <c r="X1674" i="2" s="1"/>
  <c r="J1674" i="2"/>
  <c r="M1674" i="2" l="1"/>
  <c r="N1674" i="2" s="1"/>
  <c r="O1674" i="2" l="1"/>
  <c r="P1674" i="2" l="1"/>
  <c r="R1674" i="2"/>
  <c r="AA1674" i="2" l="1"/>
  <c r="I1674" i="2"/>
  <c r="S1674" i="2" s="1"/>
  <c r="G1675" i="6"/>
  <c r="H1675" i="6" s="1"/>
  <c r="Q1674" i="2"/>
  <c r="Z1674" i="2" s="1"/>
  <c r="I1675" i="6" l="1"/>
  <c r="J1675" i="6"/>
  <c r="U1674" i="2"/>
  <c r="T1674" i="2"/>
  <c r="V1674" i="2" l="1"/>
  <c r="K1675" i="6"/>
  <c r="E1675" i="2"/>
  <c r="G1675" i="2" s="1"/>
  <c r="H1675" i="2" l="1"/>
  <c r="K1675" i="2" s="1"/>
  <c r="L1675" i="2" s="1"/>
  <c r="Y1675" i="2" s="1"/>
  <c r="W1675" i="2"/>
  <c r="X1675" i="2" s="1"/>
  <c r="J1675" i="2"/>
  <c r="M1675" i="2" l="1"/>
  <c r="N1675" i="2" s="1"/>
  <c r="O1675" i="2" l="1"/>
  <c r="P1675" i="2" l="1"/>
  <c r="R1675" i="2"/>
  <c r="AA1675" i="2" l="1"/>
  <c r="Q1675" i="2"/>
  <c r="Z1675" i="2" s="1"/>
  <c r="G1676" i="6"/>
  <c r="H1676" i="6" s="1"/>
  <c r="I1675" i="2"/>
  <c r="S1675" i="2" s="1"/>
  <c r="U1675" i="2" l="1"/>
  <c r="T1675" i="2"/>
  <c r="J1676" i="6"/>
  <c r="I1676" i="6"/>
  <c r="K1676" i="6" l="1"/>
  <c r="E1676" i="2"/>
  <c r="G1676" i="2" s="1"/>
  <c r="V1675" i="2"/>
  <c r="H1676" i="2" l="1"/>
  <c r="K1676" i="2" s="1"/>
  <c r="L1676" i="2" s="1"/>
  <c r="Y1676" i="2" s="1"/>
  <c r="W1676" i="2"/>
  <c r="X1676" i="2" s="1"/>
  <c r="J1676" i="2"/>
  <c r="M1676" i="2" l="1"/>
  <c r="N1676" i="2" s="1"/>
  <c r="O1676" i="2"/>
  <c r="P1676" i="2" l="1"/>
  <c r="R1676" i="2"/>
  <c r="AA1676" i="2" l="1"/>
  <c r="I1676" i="2"/>
  <c r="S1676" i="2" s="1"/>
  <c r="G1677" i="6"/>
  <c r="H1677" i="6" s="1"/>
  <c r="Q1676" i="2"/>
  <c r="Z1676" i="2" s="1"/>
  <c r="J1677" i="6" l="1"/>
  <c r="I1677" i="6"/>
  <c r="T1676" i="2"/>
  <c r="U1676" i="2"/>
  <c r="E1677" i="2" l="1"/>
  <c r="G1677" i="2" s="1"/>
  <c r="V1676" i="2"/>
  <c r="K1677" i="6"/>
  <c r="W1677" i="2" l="1"/>
  <c r="X1677" i="2" s="1"/>
  <c r="H1677" i="2"/>
  <c r="K1677" i="2" s="1"/>
  <c r="L1677" i="2" s="1"/>
  <c r="Y1677" i="2" s="1"/>
  <c r="J1677" i="2"/>
  <c r="M1677" i="2" l="1"/>
  <c r="N1677" i="2" s="1"/>
  <c r="O1677" i="2"/>
  <c r="P1677" i="2" l="1"/>
  <c r="G1678" i="6" l="1"/>
  <c r="H1678" i="6" s="1"/>
  <c r="Q1677" i="2"/>
  <c r="Z1677" i="2" s="1"/>
  <c r="I1677" i="2"/>
  <c r="S1677" i="2" s="1"/>
  <c r="R1677" i="2"/>
  <c r="AA1677" i="2" l="1"/>
  <c r="T1677" i="2"/>
  <c r="U1677" i="2"/>
  <c r="I1678" i="6"/>
  <c r="J1678" i="6"/>
  <c r="K1678" i="6" l="1"/>
  <c r="V1677" i="2"/>
  <c r="E1678" i="2"/>
  <c r="G1678" i="2" s="1"/>
  <c r="W1678" i="2" l="1"/>
  <c r="X1678" i="2" s="1"/>
  <c r="H1678" i="2"/>
  <c r="K1678" i="2" s="1"/>
  <c r="L1678" i="2" s="1"/>
  <c r="Y1678" i="2" s="1"/>
  <c r="J1678" i="2"/>
  <c r="M1678" i="2" l="1"/>
  <c r="N1678" i="2" s="1"/>
  <c r="O1678" i="2"/>
  <c r="P1678" i="2" l="1"/>
  <c r="R1678" i="2"/>
  <c r="AA1678" i="2" l="1"/>
  <c r="I1678" i="2"/>
  <c r="S1678" i="2" s="1"/>
  <c r="Q1678" i="2"/>
  <c r="Z1678" i="2" s="1"/>
  <c r="G1679" i="6"/>
  <c r="H1679" i="6" s="1"/>
  <c r="J1679" i="6" l="1"/>
  <c r="I1679" i="6"/>
  <c r="T1678" i="2"/>
  <c r="U1678" i="2"/>
  <c r="V1678" i="2" l="1"/>
  <c r="E1679" i="2"/>
  <c r="G1679" i="2" s="1"/>
  <c r="K1679" i="6"/>
  <c r="H1679" i="2" l="1"/>
  <c r="K1679" i="2" s="1"/>
  <c r="L1679" i="2" s="1"/>
  <c r="Y1679" i="2" s="1"/>
  <c r="W1679" i="2"/>
  <c r="X1679" i="2" s="1"/>
  <c r="J1679" i="2"/>
  <c r="M1679" i="2" l="1"/>
  <c r="N1679" i="2" s="1"/>
  <c r="O1679" i="2" l="1"/>
  <c r="P1679" i="2" l="1"/>
  <c r="I1679" i="2" l="1"/>
  <c r="S1679" i="2" s="1"/>
  <c r="G1680" i="6"/>
  <c r="H1680" i="6" s="1"/>
  <c r="Q1679" i="2"/>
  <c r="Z1679" i="2" s="1"/>
  <c r="R1679" i="2"/>
  <c r="AA1679" i="2" l="1"/>
  <c r="J1680" i="6"/>
  <c r="I1680" i="6"/>
  <c r="U1679" i="2"/>
  <c r="T1679" i="2"/>
  <c r="E1680" i="2" l="1"/>
  <c r="G1680" i="2" s="1"/>
  <c r="V1679" i="2"/>
  <c r="K1680" i="6"/>
  <c r="H1680" i="2" l="1"/>
  <c r="K1680" i="2" s="1"/>
  <c r="L1680" i="2" s="1"/>
  <c r="Y1680" i="2" s="1"/>
  <c r="W1680" i="2"/>
  <c r="X1680" i="2" s="1"/>
  <c r="J1680" i="2"/>
  <c r="M1680" i="2" l="1"/>
  <c r="N1680" i="2" s="1"/>
  <c r="O1680" i="2"/>
  <c r="P1680" i="2" l="1"/>
  <c r="R1680" i="2" s="1"/>
  <c r="AA1680" i="2" l="1"/>
  <c r="Q1680" i="2"/>
  <c r="Z1680" i="2" s="1"/>
  <c r="I1680" i="2"/>
  <c r="S1680" i="2" s="1"/>
  <c r="G1681" i="6"/>
  <c r="H1681" i="6" s="1"/>
  <c r="T1680" i="2" l="1"/>
  <c r="U1680" i="2"/>
  <c r="J1681" i="6"/>
  <c r="I1681" i="6"/>
  <c r="K1681" i="6" l="1"/>
  <c r="V1680" i="2"/>
  <c r="E1681" i="2"/>
  <c r="G1681" i="2" s="1"/>
  <c r="H1681" i="2" l="1"/>
  <c r="K1681" i="2" s="1"/>
  <c r="L1681" i="2" s="1"/>
  <c r="Y1681" i="2" s="1"/>
  <c r="W1681" i="2"/>
  <c r="X1681" i="2" s="1"/>
  <c r="J1681" i="2"/>
  <c r="M1681" i="2" l="1"/>
  <c r="N1681" i="2" s="1"/>
  <c r="O1681" i="2"/>
  <c r="P1681" i="2" l="1"/>
  <c r="R1681" i="2"/>
  <c r="AA1681" i="2" l="1"/>
  <c r="G1682" i="6"/>
  <c r="H1682" i="6" s="1"/>
  <c r="I1681" i="2"/>
  <c r="S1681" i="2" s="1"/>
  <c r="Q1681" i="2"/>
  <c r="Z1681" i="2" s="1"/>
  <c r="U1681" i="2" l="1"/>
  <c r="T1681" i="2"/>
  <c r="J1682" i="6"/>
  <c r="I1682" i="6"/>
  <c r="V1681" i="2" l="1"/>
  <c r="K1682" i="6"/>
  <c r="E1682" i="2"/>
  <c r="G1682" i="2" s="1"/>
  <c r="W1682" i="2" l="1"/>
  <c r="X1682" i="2" s="1"/>
  <c r="H1682" i="2"/>
  <c r="K1682" i="2" s="1"/>
  <c r="L1682" i="2" s="1"/>
  <c r="Y1682" i="2" s="1"/>
  <c r="J1682" i="2"/>
  <c r="M1682" i="2" l="1"/>
  <c r="N1682" i="2" s="1"/>
  <c r="O1682" i="2"/>
  <c r="P1682" i="2" l="1"/>
  <c r="R1682" i="2"/>
  <c r="AA1682" i="2" l="1"/>
  <c r="G1683" i="6"/>
  <c r="H1683" i="6" s="1"/>
  <c r="I1682" i="2"/>
  <c r="S1682" i="2" s="1"/>
  <c r="Q1682" i="2"/>
  <c r="Z1682" i="2" s="1"/>
  <c r="I1683" i="6" l="1"/>
  <c r="J1683" i="6"/>
  <c r="T1682" i="2"/>
  <c r="U1682" i="2"/>
  <c r="V1682" i="2" l="1"/>
  <c r="E1683" i="2"/>
  <c r="G1683" i="2" s="1"/>
  <c r="K1683" i="6"/>
  <c r="H1683" i="2" l="1"/>
  <c r="K1683" i="2" s="1"/>
  <c r="L1683" i="2" s="1"/>
  <c r="Y1683" i="2" s="1"/>
  <c r="W1683" i="2"/>
  <c r="X1683" i="2" s="1"/>
  <c r="J1683" i="2"/>
  <c r="M1683" i="2" l="1"/>
  <c r="N1683" i="2" s="1"/>
  <c r="O1683" i="2" l="1"/>
  <c r="P1683" i="2" l="1"/>
  <c r="R1683" i="2"/>
  <c r="AA1683" i="2" l="1"/>
  <c r="I1683" i="2"/>
  <c r="S1683" i="2" s="1"/>
  <c r="G1684" i="6"/>
  <c r="H1684" i="6" s="1"/>
  <c r="Q1683" i="2"/>
  <c r="Z1683" i="2" s="1"/>
  <c r="T1683" i="2" l="1"/>
  <c r="U1683" i="2"/>
  <c r="I1684" i="6"/>
  <c r="J1684" i="6"/>
  <c r="E1684" i="2" l="1"/>
  <c r="G1684" i="2" s="1"/>
  <c r="K1684" i="6"/>
  <c r="V1683" i="2"/>
  <c r="W1684" i="2" l="1"/>
  <c r="X1684" i="2" s="1"/>
  <c r="H1684" i="2"/>
  <c r="K1684" i="2" s="1"/>
  <c r="L1684" i="2" s="1"/>
  <c r="Y1684" i="2" s="1"/>
  <c r="J1684" i="2"/>
  <c r="M1684" i="2" l="1"/>
  <c r="N1684" i="2" s="1"/>
  <c r="O1684" i="2" l="1"/>
  <c r="P1684" i="2" l="1"/>
  <c r="G1685" i="6" l="1"/>
  <c r="H1685" i="6" s="1"/>
  <c r="I1684" i="2"/>
  <c r="S1684" i="2" s="1"/>
  <c r="Q1684" i="2"/>
  <c r="Z1684" i="2" s="1"/>
  <c r="R1684" i="2"/>
  <c r="U1684" i="2" l="1"/>
  <c r="T1684" i="2"/>
  <c r="AA1684" i="2"/>
  <c r="I1685" i="6"/>
  <c r="J1685" i="6"/>
  <c r="K1685" i="6" l="1"/>
  <c r="E1685" i="2"/>
  <c r="G1685" i="2" s="1"/>
  <c r="V1684" i="2"/>
  <c r="H1685" i="2" l="1"/>
  <c r="K1685" i="2" s="1"/>
  <c r="L1685" i="2" s="1"/>
  <c r="Y1685" i="2" s="1"/>
  <c r="W1685" i="2"/>
  <c r="X1685" i="2" s="1"/>
  <c r="J1685" i="2"/>
  <c r="M1685" i="2" l="1"/>
  <c r="N1685" i="2" s="1"/>
  <c r="O1685" i="2"/>
  <c r="P1685" i="2" l="1"/>
  <c r="R1685" i="2"/>
  <c r="AA1685" i="2" l="1"/>
  <c r="I1685" i="2"/>
  <c r="S1685" i="2" s="1"/>
  <c r="G1686" i="6"/>
  <c r="H1686" i="6" s="1"/>
  <c r="Q1685" i="2"/>
  <c r="Z1685" i="2" s="1"/>
  <c r="U1685" i="2" l="1"/>
  <c r="T1685" i="2"/>
  <c r="J1686" i="6"/>
  <c r="I1686" i="6"/>
  <c r="E1686" i="2" l="1"/>
  <c r="G1686" i="2" s="1"/>
  <c r="V1685" i="2"/>
  <c r="K1686" i="6"/>
  <c r="H1686" i="2" l="1"/>
  <c r="K1686" i="2" s="1"/>
  <c r="L1686" i="2" s="1"/>
  <c r="Y1686" i="2" s="1"/>
  <c r="W1686" i="2"/>
  <c r="X1686" i="2" s="1"/>
  <c r="J1686" i="2"/>
  <c r="M1686" i="2" l="1"/>
  <c r="N1686" i="2" s="1"/>
  <c r="O1686" i="2" l="1"/>
  <c r="P1686" i="2" l="1"/>
  <c r="R1686" i="2"/>
  <c r="AA1686" i="2" l="1"/>
  <c r="Q1686" i="2"/>
  <c r="Z1686" i="2" s="1"/>
  <c r="I1686" i="2"/>
  <c r="S1686" i="2" s="1"/>
  <c r="G1687" i="6"/>
  <c r="H1687" i="6" s="1"/>
  <c r="I1687" i="6" l="1"/>
  <c r="J1687" i="6"/>
  <c r="T1686" i="2"/>
  <c r="U1686" i="2"/>
  <c r="E1687" i="2" l="1"/>
  <c r="G1687" i="2" s="1"/>
  <c r="K1687" i="6"/>
  <c r="V1686" i="2"/>
  <c r="H1687" i="2" l="1"/>
  <c r="K1687" i="2" s="1"/>
  <c r="L1687" i="2" s="1"/>
  <c r="Y1687" i="2" s="1"/>
  <c r="W1687" i="2"/>
  <c r="X1687" i="2" s="1"/>
  <c r="J1687" i="2"/>
  <c r="M1687" i="2" l="1"/>
  <c r="N1687" i="2" s="1"/>
  <c r="O1687" i="2"/>
  <c r="P1687" i="2" l="1"/>
  <c r="R1687" i="2"/>
  <c r="AA1687" i="2" l="1"/>
  <c r="Q1687" i="2"/>
  <c r="Z1687" i="2" s="1"/>
  <c r="I1687" i="2"/>
  <c r="S1687" i="2" s="1"/>
  <c r="G1688" i="6"/>
  <c r="H1688" i="6" s="1"/>
  <c r="J1688" i="6" l="1"/>
  <c r="I1688" i="6"/>
  <c r="T1687" i="2"/>
  <c r="U1687" i="2"/>
  <c r="E1688" i="2" l="1"/>
  <c r="G1688" i="2" s="1"/>
  <c r="V1687" i="2"/>
  <c r="K1688" i="6"/>
  <c r="H1688" i="2" l="1"/>
  <c r="K1688" i="2" s="1"/>
  <c r="L1688" i="2" s="1"/>
  <c r="Y1688" i="2" s="1"/>
  <c r="W1688" i="2"/>
  <c r="X1688" i="2" s="1"/>
  <c r="J1688" i="2"/>
  <c r="M1688" i="2" l="1"/>
  <c r="N1688" i="2" s="1"/>
  <c r="O1688" i="2"/>
  <c r="P1688" i="2" l="1"/>
  <c r="G1689" i="6" l="1"/>
  <c r="H1689" i="6" s="1"/>
  <c r="Q1688" i="2"/>
  <c r="Z1688" i="2" s="1"/>
  <c r="I1688" i="2"/>
  <c r="S1688" i="2" s="1"/>
  <c r="R1688" i="2"/>
  <c r="T1688" i="2" l="1"/>
  <c r="U1688" i="2"/>
  <c r="AA1688" i="2"/>
  <c r="I1689" i="6"/>
  <c r="J1689" i="6"/>
  <c r="K1689" i="6" l="1"/>
  <c r="V1688" i="2"/>
  <c r="E1689" i="2"/>
  <c r="G1689" i="2" s="1"/>
  <c r="H1689" i="2" l="1"/>
  <c r="K1689" i="2" s="1"/>
  <c r="L1689" i="2" s="1"/>
  <c r="Y1689" i="2" s="1"/>
  <c r="W1689" i="2"/>
  <c r="X1689" i="2" s="1"/>
  <c r="J1689" i="2"/>
  <c r="M1689" i="2" l="1"/>
  <c r="N1689" i="2" s="1"/>
  <c r="O1689" i="2"/>
  <c r="P1689" i="2" l="1"/>
  <c r="I1689" i="2" l="1"/>
  <c r="S1689" i="2" s="1"/>
  <c r="G1690" i="6"/>
  <c r="H1690" i="6" s="1"/>
  <c r="Q1689" i="2"/>
  <c r="Z1689" i="2" s="1"/>
  <c r="R1689" i="2"/>
  <c r="AA1689" i="2" l="1"/>
  <c r="I1690" i="6"/>
  <c r="J1690" i="6"/>
  <c r="U1689" i="2"/>
  <c r="T1689" i="2"/>
  <c r="K1690" i="6" l="1"/>
  <c r="E1690" i="2"/>
  <c r="G1690" i="2" s="1"/>
  <c r="V1689" i="2"/>
  <c r="H1690" i="2" l="1"/>
  <c r="K1690" i="2" s="1"/>
  <c r="L1690" i="2" s="1"/>
  <c r="Y1690" i="2" s="1"/>
  <c r="W1690" i="2"/>
  <c r="X1690" i="2" s="1"/>
  <c r="J1690" i="2"/>
  <c r="M1690" i="2" l="1"/>
  <c r="N1690" i="2" s="1"/>
  <c r="O1690" i="2"/>
  <c r="P1690" i="2" l="1"/>
  <c r="R1690" i="2"/>
  <c r="AA1690" i="2" l="1"/>
  <c r="I1690" i="2"/>
  <c r="S1690" i="2" s="1"/>
  <c r="G1691" i="6"/>
  <c r="H1691" i="6" s="1"/>
  <c r="Q1690" i="2"/>
  <c r="Z1690" i="2" s="1"/>
  <c r="J1691" i="6" l="1"/>
  <c r="I1691" i="6"/>
  <c r="T1690" i="2"/>
  <c r="U1690" i="2"/>
  <c r="E1691" i="2" l="1"/>
  <c r="G1691" i="2" s="1"/>
  <c r="V1690" i="2"/>
  <c r="K1691" i="6"/>
  <c r="W1691" i="2" l="1"/>
  <c r="X1691" i="2" s="1"/>
  <c r="H1691" i="2"/>
  <c r="K1691" i="2" s="1"/>
  <c r="L1691" i="2" s="1"/>
  <c r="Y1691" i="2" s="1"/>
  <c r="J1691" i="2"/>
  <c r="M1691" i="2" l="1"/>
  <c r="N1691" i="2" s="1"/>
  <c r="O1691" i="2"/>
  <c r="P1691" i="2" l="1"/>
  <c r="R1691" i="2"/>
  <c r="AA1691" i="2" l="1"/>
  <c r="Q1691" i="2"/>
  <c r="Z1691" i="2" s="1"/>
  <c r="I1691" i="2"/>
  <c r="S1691" i="2" s="1"/>
  <c r="G1692" i="6"/>
  <c r="H1692" i="6" s="1"/>
  <c r="I1692" i="6" l="1"/>
  <c r="J1692" i="6"/>
  <c r="T1691" i="2"/>
  <c r="U1691" i="2"/>
  <c r="E1692" i="2" l="1"/>
  <c r="G1692" i="2" s="1"/>
  <c r="K1692" i="6"/>
  <c r="V1691" i="2"/>
  <c r="H1692" i="2" l="1"/>
  <c r="K1692" i="2" s="1"/>
  <c r="L1692" i="2" s="1"/>
  <c r="Y1692" i="2" s="1"/>
  <c r="W1692" i="2"/>
  <c r="X1692" i="2" s="1"/>
  <c r="J1692" i="2"/>
  <c r="M1692" i="2" l="1"/>
  <c r="N1692" i="2" s="1"/>
  <c r="O1692" i="2"/>
  <c r="P1692" i="2" l="1"/>
  <c r="R1692" i="2"/>
  <c r="AA1692" i="2" l="1"/>
  <c r="G1693" i="6"/>
  <c r="H1693" i="6" s="1"/>
  <c r="I1692" i="2"/>
  <c r="S1692" i="2" s="1"/>
  <c r="Q1692" i="2"/>
  <c r="Z1692" i="2" s="1"/>
  <c r="U1692" i="2" l="1"/>
  <c r="T1692" i="2"/>
  <c r="J1693" i="6"/>
  <c r="I1693" i="6"/>
  <c r="K1693" i="6" l="1"/>
  <c r="V1692" i="2"/>
  <c r="E1693" i="2"/>
  <c r="G1693" i="2" s="1"/>
  <c r="W1693" i="2" l="1"/>
  <c r="X1693" i="2" s="1"/>
  <c r="H1693" i="2"/>
  <c r="K1693" i="2" s="1"/>
  <c r="L1693" i="2" s="1"/>
  <c r="Y1693" i="2" s="1"/>
  <c r="J1693" i="2"/>
  <c r="M1693" i="2" l="1"/>
  <c r="N1693" i="2" s="1"/>
  <c r="O1693" i="2"/>
  <c r="P1693" i="2" l="1"/>
  <c r="G1694" i="6" l="1"/>
  <c r="H1694" i="6" s="1"/>
  <c r="Q1693" i="2"/>
  <c r="Z1693" i="2" s="1"/>
  <c r="I1693" i="2"/>
  <c r="S1693" i="2" s="1"/>
  <c r="R1693" i="2"/>
  <c r="T1693" i="2" l="1"/>
  <c r="U1693" i="2"/>
  <c r="AA1693" i="2"/>
  <c r="J1694" i="6"/>
  <c r="I1694" i="6"/>
  <c r="K1694" i="6" l="1"/>
  <c r="V1693" i="2"/>
  <c r="E1694" i="2"/>
  <c r="G1694" i="2" s="1"/>
  <c r="W1694" i="2" l="1"/>
  <c r="X1694" i="2" s="1"/>
  <c r="H1694" i="2"/>
  <c r="K1694" i="2" s="1"/>
  <c r="L1694" i="2" s="1"/>
  <c r="Y1694" i="2" s="1"/>
  <c r="J1694" i="2"/>
  <c r="M1694" i="2" l="1"/>
  <c r="N1694" i="2" s="1"/>
  <c r="O1694" i="2" l="1"/>
  <c r="P1694" i="2" l="1"/>
  <c r="R1694" i="2"/>
  <c r="AA1694" i="2" l="1"/>
  <c r="Q1694" i="2"/>
  <c r="Z1694" i="2" s="1"/>
  <c r="G1695" i="6"/>
  <c r="H1695" i="6" s="1"/>
  <c r="I1694" i="2"/>
  <c r="S1694" i="2" s="1"/>
  <c r="U1694" i="2" l="1"/>
  <c r="T1694" i="2"/>
  <c r="I1695" i="6"/>
  <c r="J1695" i="6"/>
  <c r="K1695" i="6" l="1"/>
  <c r="E1695" i="2"/>
  <c r="G1695" i="2" s="1"/>
  <c r="V1694" i="2"/>
  <c r="H1695" i="2" l="1"/>
  <c r="K1695" i="2" s="1"/>
  <c r="L1695" i="2" s="1"/>
  <c r="Y1695" i="2" s="1"/>
  <c r="W1695" i="2"/>
  <c r="X1695" i="2" s="1"/>
  <c r="J1695" i="2"/>
  <c r="M1695" i="2" l="1"/>
  <c r="N1695" i="2" s="1"/>
  <c r="O1695" i="2" l="1"/>
  <c r="P1695" i="2" l="1"/>
  <c r="I1695" i="2" l="1"/>
  <c r="S1695" i="2" s="1"/>
  <c r="G1696" i="6"/>
  <c r="H1696" i="6" s="1"/>
  <c r="Q1695" i="2"/>
  <c r="Z1695" i="2" s="1"/>
  <c r="R1695" i="2"/>
  <c r="AA1695" i="2" l="1"/>
  <c r="J1696" i="6"/>
  <c r="I1696" i="6"/>
  <c r="T1695" i="2"/>
  <c r="U1695" i="2"/>
  <c r="E1696" i="2" l="1"/>
  <c r="G1696" i="2" s="1"/>
  <c r="V1695" i="2"/>
  <c r="K1696" i="6"/>
  <c r="H1696" i="2" l="1"/>
  <c r="K1696" i="2" s="1"/>
  <c r="L1696" i="2" s="1"/>
  <c r="Y1696" i="2" s="1"/>
  <c r="W1696" i="2"/>
  <c r="X1696" i="2" s="1"/>
  <c r="J1696" i="2"/>
  <c r="M1696" i="2" l="1"/>
  <c r="N1696" i="2" s="1"/>
  <c r="O1696" i="2"/>
  <c r="P1696" i="2" l="1"/>
  <c r="R1696" i="2"/>
  <c r="AA1696" i="2" l="1"/>
  <c r="I1696" i="2"/>
  <c r="S1696" i="2" s="1"/>
  <c r="G1697" i="6"/>
  <c r="H1697" i="6" s="1"/>
  <c r="Q1696" i="2"/>
  <c r="Z1696" i="2" s="1"/>
  <c r="T1696" i="2" l="1"/>
  <c r="U1696" i="2"/>
  <c r="I1697" i="6"/>
  <c r="J1697" i="6"/>
  <c r="E1697" i="2" l="1"/>
  <c r="G1697" i="2" s="1"/>
  <c r="K1697" i="6"/>
  <c r="V1696" i="2"/>
  <c r="H1697" i="2" l="1"/>
  <c r="K1697" i="2" s="1"/>
  <c r="L1697" i="2" s="1"/>
  <c r="Y1697" i="2" s="1"/>
  <c r="W1697" i="2"/>
  <c r="X1697" i="2" s="1"/>
  <c r="J1697" i="2"/>
  <c r="M1697" i="2" l="1"/>
  <c r="N1697" i="2" s="1"/>
  <c r="O1697" i="2"/>
  <c r="P1697" i="2" l="1"/>
  <c r="R1697" i="2"/>
  <c r="AA1697" i="2" l="1"/>
  <c r="G1698" i="6"/>
  <c r="H1698" i="6" s="1"/>
  <c r="I1697" i="2"/>
  <c r="S1697" i="2" s="1"/>
  <c r="Q1697" i="2"/>
  <c r="Z1697" i="2" s="1"/>
  <c r="T1697" i="2" l="1"/>
  <c r="U1697" i="2"/>
  <c r="I1698" i="6"/>
  <c r="J1698" i="6"/>
  <c r="V1697" i="2" l="1"/>
  <c r="K1698" i="6"/>
  <c r="E1698" i="2"/>
  <c r="G1698" i="2" s="1"/>
  <c r="W1698" i="2" l="1"/>
  <c r="X1698" i="2" s="1"/>
  <c r="H1698" i="2"/>
  <c r="K1698" i="2" s="1"/>
  <c r="L1698" i="2" s="1"/>
  <c r="Y1698" i="2" s="1"/>
  <c r="J1698" i="2"/>
  <c r="M1698" i="2" l="1"/>
  <c r="N1698" i="2" s="1"/>
  <c r="O1698" i="2" l="1"/>
  <c r="P1698" i="2" l="1"/>
  <c r="R1698" i="2" s="1"/>
  <c r="AA1698" i="2" l="1"/>
  <c r="G1699" i="6"/>
  <c r="H1699" i="6" s="1"/>
  <c r="I1698" i="2"/>
  <c r="S1698" i="2" s="1"/>
  <c r="Q1698" i="2"/>
  <c r="Z1698" i="2" s="1"/>
  <c r="J1699" i="6" l="1"/>
  <c r="I1699" i="6"/>
  <c r="U1698" i="2"/>
  <c r="T1698" i="2"/>
  <c r="E1699" i="2" l="1"/>
  <c r="G1699" i="2" s="1"/>
  <c r="V1698" i="2"/>
  <c r="K1699" i="6"/>
  <c r="H1699" i="2" l="1"/>
  <c r="K1699" i="2" s="1"/>
  <c r="L1699" i="2" s="1"/>
  <c r="Y1699" i="2" s="1"/>
  <c r="W1699" i="2"/>
  <c r="X1699" i="2" s="1"/>
  <c r="J1699" i="2"/>
  <c r="M1699" i="2" l="1"/>
  <c r="N1699" i="2" s="1"/>
  <c r="O1699" i="2" l="1"/>
  <c r="P1699" i="2" l="1"/>
  <c r="R1699" i="2" s="1"/>
  <c r="AA1699" i="2" l="1"/>
  <c r="I1699" i="2"/>
  <c r="S1699" i="2" s="1"/>
  <c r="Q1699" i="2"/>
  <c r="Z1699" i="2" s="1"/>
  <c r="G1700" i="6"/>
  <c r="H1700" i="6" s="1"/>
  <c r="J1700" i="6" l="1"/>
  <c r="I1700" i="6"/>
  <c r="T1699" i="2"/>
  <c r="U1699" i="2"/>
  <c r="E1700" i="2" l="1"/>
  <c r="G1700" i="2" s="1"/>
  <c r="V1699" i="2"/>
  <c r="K1700" i="6"/>
  <c r="H1700" i="2" l="1"/>
  <c r="K1700" i="2" s="1"/>
  <c r="L1700" i="2" s="1"/>
  <c r="Y1700" i="2" s="1"/>
  <c r="W1700" i="2"/>
  <c r="X1700" i="2" s="1"/>
  <c r="J1700" i="2"/>
  <c r="M1700" i="2" l="1"/>
  <c r="N1700" i="2" s="1"/>
  <c r="O1700" i="2"/>
  <c r="P1700" i="2" l="1"/>
  <c r="G1701" i="6" l="1"/>
  <c r="H1701" i="6" s="1"/>
  <c r="I1700" i="2"/>
  <c r="S1700" i="2" s="1"/>
  <c r="Q1700" i="2"/>
  <c r="Z1700" i="2" s="1"/>
  <c r="R1700" i="2"/>
  <c r="AA1700" i="2" l="1"/>
  <c r="T1700" i="2"/>
  <c r="U1700" i="2"/>
  <c r="J1701" i="6"/>
  <c r="I1701" i="6"/>
  <c r="V1700" i="2" l="1"/>
  <c r="E1701" i="2"/>
  <c r="G1701" i="2" s="1"/>
  <c r="K1701" i="6"/>
  <c r="W1701" i="2" l="1"/>
  <c r="X1701" i="2" s="1"/>
  <c r="H1701" i="2"/>
  <c r="K1701" i="2" s="1"/>
  <c r="L1701" i="2" s="1"/>
  <c r="Y1701" i="2" s="1"/>
  <c r="J1701" i="2"/>
  <c r="M1701" i="2" l="1"/>
  <c r="N1701" i="2" s="1"/>
  <c r="O1701" i="2" l="1"/>
  <c r="P1701" i="2" l="1"/>
  <c r="R1701" i="2" s="1"/>
  <c r="AA1701" i="2" l="1"/>
  <c r="I1701" i="2"/>
  <c r="S1701" i="2" s="1"/>
  <c r="G1702" i="6"/>
  <c r="H1702" i="6" s="1"/>
  <c r="Q1701" i="2"/>
  <c r="Z1701" i="2" s="1"/>
  <c r="I1702" i="6" l="1"/>
  <c r="J1702" i="6"/>
  <c r="U1701" i="2"/>
  <c r="T1701" i="2"/>
  <c r="E1702" i="2" l="1"/>
  <c r="G1702" i="2" s="1"/>
  <c r="V1701" i="2"/>
  <c r="K1702" i="6"/>
  <c r="H1702" i="2" l="1"/>
  <c r="K1702" i="2" s="1"/>
  <c r="L1702" i="2" s="1"/>
  <c r="Y1702" i="2" s="1"/>
  <c r="W1702" i="2"/>
  <c r="X1702" i="2" s="1"/>
  <c r="J1702" i="2"/>
  <c r="M1702" i="2" l="1"/>
  <c r="N1702" i="2" s="1"/>
  <c r="O1702" i="2" l="1"/>
  <c r="P1702" i="2" l="1"/>
  <c r="R1702" i="2" s="1"/>
  <c r="AA1702" i="2" l="1"/>
  <c r="Q1702" i="2"/>
  <c r="Z1702" i="2" s="1"/>
  <c r="I1702" i="2"/>
  <c r="S1702" i="2" s="1"/>
  <c r="G1703" i="6"/>
  <c r="H1703" i="6" s="1"/>
  <c r="J1703" i="6" l="1"/>
  <c r="I1703" i="6"/>
  <c r="T1702" i="2"/>
  <c r="U1702" i="2"/>
  <c r="E1703" i="2" l="1"/>
  <c r="G1703" i="2" s="1"/>
  <c r="V1702" i="2"/>
  <c r="K1703" i="6"/>
  <c r="H1703" i="2" l="1"/>
  <c r="K1703" i="2" s="1"/>
  <c r="L1703" i="2" s="1"/>
  <c r="Y1703" i="2" s="1"/>
  <c r="W1703" i="2"/>
  <c r="X1703" i="2" s="1"/>
  <c r="J1703" i="2"/>
  <c r="M1703" i="2" l="1"/>
  <c r="N1703" i="2" s="1"/>
  <c r="O1703" i="2"/>
  <c r="P1703" i="2" l="1"/>
  <c r="R1703" i="2" s="1"/>
  <c r="AA1703" i="2" l="1"/>
  <c r="Q1703" i="2"/>
  <c r="Z1703" i="2" s="1"/>
  <c r="I1703" i="2"/>
  <c r="S1703" i="2" s="1"/>
  <c r="G1704" i="6"/>
  <c r="H1704" i="6" s="1"/>
  <c r="I1704" i="6" l="1"/>
  <c r="J1704" i="6"/>
  <c r="T1703" i="2"/>
  <c r="U1703" i="2"/>
  <c r="E1704" i="2" l="1"/>
  <c r="G1704" i="2" s="1"/>
  <c r="K1704" i="6"/>
  <c r="V1703" i="2"/>
  <c r="W1704" i="2" l="1"/>
  <c r="X1704" i="2" s="1"/>
  <c r="H1704" i="2"/>
  <c r="K1704" i="2" s="1"/>
  <c r="L1704" i="2" s="1"/>
  <c r="Y1704" i="2" s="1"/>
  <c r="J1704" i="2"/>
  <c r="M1704" i="2" l="1"/>
  <c r="N1704" i="2" s="1"/>
  <c r="O1704" i="2" l="1"/>
  <c r="P1704" i="2" l="1"/>
  <c r="R1704" i="2" s="1"/>
  <c r="AA1704" i="2" l="1"/>
  <c r="I1704" i="2"/>
  <c r="S1704" i="2" s="1"/>
  <c r="G1705" i="6"/>
  <c r="H1705" i="6" s="1"/>
  <c r="Q1704" i="2"/>
  <c r="Z1704" i="2" s="1"/>
  <c r="J1705" i="6" l="1"/>
  <c r="I1705" i="6"/>
  <c r="T1704" i="2"/>
  <c r="U1704" i="2"/>
  <c r="E1705" i="2" l="1"/>
  <c r="G1705" i="2" s="1"/>
  <c r="V1704" i="2"/>
  <c r="K1705" i="6"/>
  <c r="H1705" i="2" l="1"/>
  <c r="K1705" i="2" s="1"/>
  <c r="L1705" i="2" s="1"/>
  <c r="Y1705" i="2" s="1"/>
  <c r="W1705" i="2"/>
  <c r="X1705" i="2" s="1"/>
  <c r="J1705" i="2"/>
  <c r="M1705" i="2" l="1"/>
  <c r="N1705" i="2" s="1"/>
  <c r="O1705" i="2"/>
  <c r="P1705" i="2" l="1"/>
  <c r="G1706" i="6" l="1"/>
  <c r="H1706" i="6" s="1"/>
  <c r="Q1705" i="2"/>
  <c r="Z1705" i="2" s="1"/>
  <c r="I1705" i="2"/>
  <c r="S1705" i="2" s="1"/>
  <c r="R1705" i="2"/>
  <c r="T1705" i="2" l="1"/>
  <c r="U1705" i="2"/>
  <c r="AA1705" i="2"/>
  <c r="I1706" i="6"/>
  <c r="J1706" i="6"/>
  <c r="K1706" i="6" l="1"/>
  <c r="V1705" i="2"/>
  <c r="E1706" i="2"/>
  <c r="G1706" i="2" s="1"/>
  <c r="H1706" i="2" l="1"/>
  <c r="K1706" i="2" s="1"/>
  <c r="L1706" i="2" s="1"/>
  <c r="Y1706" i="2" s="1"/>
  <c r="W1706" i="2"/>
  <c r="X1706" i="2" s="1"/>
  <c r="J1706" i="2"/>
  <c r="M1706" i="2" l="1"/>
  <c r="N1706" i="2" s="1"/>
  <c r="O1706" i="2" l="1"/>
  <c r="P1706" i="2" l="1"/>
  <c r="R1706" i="2"/>
  <c r="AA1706" i="2" l="1"/>
  <c r="I1706" i="2"/>
  <c r="S1706" i="2" s="1"/>
  <c r="G1707" i="6"/>
  <c r="H1707" i="6" s="1"/>
  <c r="Q1706" i="2"/>
  <c r="Z1706" i="2" s="1"/>
  <c r="J1707" i="6" l="1"/>
  <c r="I1707" i="6"/>
  <c r="U1706" i="2"/>
  <c r="T1706" i="2"/>
  <c r="V1706" i="2" l="1"/>
  <c r="E1707" i="2"/>
  <c r="G1707" i="2" s="1"/>
  <c r="K1707" i="6"/>
  <c r="H1707" i="2" l="1"/>
  <c r="K1707" i="2" s="1"/>
  <c r="L1707" i="2" s="1"/>
  <c r="Y1707" i="2" s="1"/>
  <c r="W1707" i="2"/>
  <c r="X1707" i="2" s="1"/>
  <c r="J1707" i="2"/>
  <c r="M1707" i="2" l="1"/>
  <c r="N1707" i="2" s="1"/>
  <c r="O1707" i="2" l="1"/>
  <c r="P1707" i="2" l="1"/>
  <c r="R1707" i="2"/>
  <c r="AA1707" i="2" l="1"/>
  <c r="I1707" i="2"/>
  <c r="S1707" i="2" s="1"/>
  <c r="G1708" i="6"/>
  <c r="H1708" i="6" s="1"/>
  <c r="Q1707" i="2"/>
  <c r="Z1707" i="2" s="1"/>
  <c r="I1708" i="6" l="1"/>
  <c r="J1708" i="6"/>
  <c r="U1707" i="2"/>
  <c r="T1707" i="2"/>
  <c r="E1708" i="2" l="1"/>
  <c r="G1708" i="2" s="1"/>
  <c r="K1708" i="6"/>
  <c r="V1707" i="2"/>
  <c r="H1708" i="2" l="1"/>
  <c r="K1708" i="2" s="1"/>
  <c r="L1708" i="2" s="1"/>
  <c r="Y1708" i="2" s="1"/>
  <c r="W1708" i="2"/>
  <c r="X1708" i="2" s="1"/>
  <c r="J1708" i="2"/>
  <c r="M1708" i="2" l="1"/>
  <c r="N1708" i="2" s="1"/>
  <c r="O1708" i="2"/>
  <c r="P1708" i="2" l="1"/>
  <c r="R1708" i="2"/>
  <c r="AA1708" i="2" l="1"/>
  <c r="I1708" i="2"/>
  <c r="S1708" i="2" s="1"/>
  <c r="G1709" i="6"/>
  <c r="H1709" i="6" s="1"/>
  <c r="Q1708" i="2"/>
  <c r="Z1708" i="2" s="1"/>
  <c r="J1709" i="6" l="1"/>
  <c r="I1709" i="6"/>
  <c r="T1708" i="2"/>
  <c r="U1708" i="2"/>
  <c r="V1708" i="2" l="1"/>
  <c r="E1709" i="2"/>
  <c r="G1709" i="2" s="1"/>
  <c r="K1709" i="6"/>
  <c r="W1709" i="2" l="1"/>
  <c r="X1709" i="2" s="1"/>
  <c r="H1709" i="2"/>
  <c r="K1709" i="2" s="1"/>
  <c r="L1709" i="2" s="1"/>
  <c r="Y1709" i="2" s="1"/>
  <c r="J1709" i="2"/>
  <c r="M1709" i="2" l="1"/>
  <c r="N1709" i="2" s="1"/>
  <c r="O1709" i="2" l="1"/>
  <c r="P1709" i="2" l="1"/>
  <c r="R1709" i="2" s="1"/>
  <c r="AA1709" i="2" l="1"/>
  <c r="G1710" i="6"/>
  <c r="H1710" i="6" s="1"/>
  <c r="I1709" i="2"/>
  <c r="S1709" i="2" s="1"/>
  <c r="Q1709" i="2"/>
  <c r="Z1709" i="2" s="1"/>
  <c r="T1709" i="2" l="1"/>
  <c r="U1709" i="2"/>
  <c r="I1710" i="6"/>
  <c r="J1710" i="6"/>
  <c r="K1710" i="6" l="1"/>
  <c r="V1709" i="2"/>
  <c r="E1710" i="2"/>
  <c r="G1710" i="2" s="1"/>
  <c r="H1710" i="2" l="1"/>
  <c r="K1710" i="2" s="1"/>
  <c r="L1710" i="2" s="1"/>
  <c r="Y1710" i="2" s="1"/>
  <c r="W1710" i="2"/>
  <c r="X1710" i="2" s="1"/>
  <c r="J1710" i="2"/>
  <c r="M1710" i="2" l="1"/>
  <c r="N1710" i="2" s="1"/>
  <c r="O1710" i="2"/>
  <c r="P1710" i="2" l="1"/>
  <c r="R1710" i="2"/>
  <c r="AA1710" i="2" l="1"/>
  <c r="Q1710" i="2"/>
  <c r="Z1710" i="2" s="1"/>
  <c r="I1710" i="2"/>
  <c r="S1710" i="2" s="1"/>
  <c r="G1711" i="6"/>
  <c r="H1711" i="6" s="1"/>
  <c r="J1711" i="6" l="1"/>
  <c r="I1711" i="6"/>
  <c r="U1710" i="2"/>
  <c r="T1710" i="2"/>
  <c r="E1711" i="2" l="1"/>
  <c r="G1711" i="2" s="1"/>
  <c r="V1710" i="2"/>
  <c r="K1711" i="6"/>
  <c r="H1711" i="2" l="1"/>
  <c r="K1711" i="2" s="1"/>
  <c r="L1711" i="2" s="1"/>
  <c r="Y1711" i="2" s="1"/>
  <c r="W1711" i="2"/>
  <c r="X1711" i="2" s="1"/>
  <c r="J1711" i="2"/>
  <c r="M1711" i="2" l="1"/>
  <c r="N1711" i="2" s="1"/>
  <c r="O1711" i="2"/>
  <c r="P1711" i="2" l="1"/>
  <c r="I1711" i="2" l="1"/>
  <c r="S1711" i="2" s="1"/>
  <c r="G1712" i="6"/>
  <c r="H1712" i="6" s="1"/>
  <c r="Q1711" i="2"/>
  <c r="Z1711" i="2" s="1"/>
  <c r="R1711" i="2"/>
  <c r="I1712" i="6" l="1"/>
  <c r="J1712" i="6"/>
  <c r="AA1711" i="2"/>
  <c r="T1711" i="2"/>
  <c r="U1711" i="2"/>
  <c r="V1711" i="2" l="1"/>
  <c r="K1712" i="6"/>
  <c r="E1712" i="2"/>
  <c r="G1712" i="2" s="1"/>
  <c r="H1712" i="2" l="1"/>
  <c r="K1712" i="2" s="1"/>
  <c r="L1712" i="2" s="1"/>
  <c r="Y1712" i="2" s="1"/>
  <c r="W1712" i="2"/>
  <c r="X1712" i="2" s="1"/>
  <c r="J1712" i="2"/>
  <c r="M1712" i="2" l="1"/>
  <c r="N1712" i="2" s="1"/>
  <c r="O1712" i="2"/>
  <c r="P1712" i="2" l="1"/>
  <c r="G1713" i="6" l="1"/>
  <c r="H1713" i="6" s="1"/>
  <c r="Q1712" i="2"/>
  <c r="Z1712" i="2" s="1"/>
  <c r="I1712" i="2"/>
  <c r="S1712" i="2" s="1"/>
  <c r="R1712" i="2"/>
  <c r="AA1712" i="2" l="1"/>
  <c r="U1712" i="2"/>
  <c r="T1712" i="2"/>
  <c r="J1713" i="6"/>
  <c r="I1713" i="6"/>
  <c r="K1713" i="6" l="1"/>
  <c r="E1713" i="2"/>
  <c r="G1713" i="2" s="1"/>
  <c r="V1712" i="2"/>
  <c r="H1713" i="2" l="1"/>
  <c r="K1713" i="2" s="1"/>
  <c r="L1713" i="2" s="1"/>
  <c r="Y1713" i="2" s="1"/>
  <c r="W1713" i="2"/>
  <c r="X1713" i="2" s="1"/>
  <c r="J1713" i="2"/>
  <c r="M1713" i="2" l="1"/>
  <c r="N1713" i="2" s="1"/>
  <c r="O1713" i="2"/>
  <c r="P1713" i="2" l="1"/>
  <c r="R1713" i="2"/>
  <c r="AA1713" i="2" l="1"/>
  <c r="G1714" i="6"/>
  <c r="H1714" i="6" s="1"/>
  <c r="Q1713" i="2"/>
  <c r="Z1713" i="2" s="1"/>
  <c r="I1713" i="2"/>
  <c r="S1713" i="2" s="1"/>
  <c r="U1713" i="2" l="1"/>
  <c r="T1713" i="2"/>
  <c r="I1714" i="6"/>
  <c r="J1714" i="6"/>
  <c r="K1714" i="6" l="1"/>
  <c r="E1714" i="2"/>
  <c r="G1714" i="2" s="1"/>
  <c r="V1713" i="2"/>
  <c r="W1714" i="2" l="1"/>
  <c r="X1714" i="2" s="1"/>
  <c r="H1714" i="2"/>
  <c r="K1714" i="2" s="1"/>
  <c r="L1714" i="2" s="1"/>
  <c r="Y1714" i="2" s="1"/>
  <c r="J1714" i="2"/>
  <c r="M1714" i="2" l="1"/>
  <c r="N1714" i="2" s="1"/>
  <c r="O1714" i="2" l="1"/>
  <c r="P1714" i="2" l="1"/>
  <c r="R1714" i="2" s="1"/>
  <c r="AA1714" i="2" l="1"/>
  <c r="I1714" i="2"/>
  <c r="S1714" i="2" s="1"/>
  <c r="G1715" i="6"/>
  <c r="H1715" i="6" s="1"/>
  <c r="Q1714" i="2"/>
  <c r="Z1714" i="2" s="1"/>
  <c r="J1715" i="6" l="1"/>
  <c r="I1715" i="6"/>
  <c r="T1714" i="2"/>
  <c r="U1714" i="2"/>
  <c r="V1714" i="2" l="1"/>
  <c r="E1715" i="2"/>
  <c r="G1715" i="2" s="1"/>
  <c r="K1715" i="6"/>
  <c r="W1715" i="2" l="1"/>
  <c r="X1715" i="2" s="1"/>
  <c r="H1715" i="2"/>
  <c r="K1715" i="2" s="1"/>
  <c r="L1715" i="2" s="1"/>
  <c r="Y1715" i="2" s="1"/>
  <c r="J1715" i="2"/>
  <c r="M1715" i="2" l="1"/>
  <c r="N1715" i="2" s="1"/>
  <c r="O1715" i="2" l="1"/>
  <c r="P1715" i="2" l="1"/>
  <c r="R1715" i="2" s="1"/>
  <c r="AA1715" i="2" l="1"/>
  <c r="I1715" i="2"/>
  <c r="S1715" i="2" s="1"/>
  <c r="G1716" i="6"/>
  <c r="H1716" i="6" s="1"/>
  <c r="Q1715" i="2"/>
  <c r="Z1715" i="2" s="1"/>
  <c r="T1715" i="2" l="1"/>
  <c r="U1715" i="2"/>
  <c r="I1716" i="6"/>
  <c r="J1716" i="6"/>
  <c r="V1715" i="2" l="1"/>
  <c r="E1716" i="2"/>
  <c r="G1716" i="2" s="1"/>
  <c r="K1716" i="6"/>
  <c r="W1716" i="2" l="1"/>
  <c r="X1716" i="2" s="1"/>
  <c r="H1716" i="2"/>
  <c r="K1716" i="2" s="1"/>
  <c r="L1716" i="2" s="1"/>
  <c r="Y1716" i="2" s="1"/>
  <c r="J1716" i="2"/>
  <c r="M1716" i="2" l="1"/>
  <c r="N1716" i="2" s="1"/>
  <c r="O1716" i="2" l="1"/>
  <c r="P1716" i="2" l="1"/>
  <c r="R1716" i="2"/>
  <c r="AA1716" i="2" l="1"/>
  <c r="Q1716" i="2"/>
  <c r="Z1716" i="2" s="1"/>
  <c r="I1716" i="2"/>
  <c r="S1716" i="2" s="1"/>
  <c r="G1717" i="6"/>
  <c r="H1717" i="6" s="1"/>
  <c r="U1716" i="2" l="1"/>
  <c r="T1716" i="2"/>
  <c r="I1717" i="6"/>
  <c r="J1717" i="6"/>
  <c r="E1717" i="2" l="1"/>
  <c r="G1717" i="2" s="1"/>
  <c r="K1717" i="6"/>
  <c r="V1716" i="2"/>
  <c r="W1717" i="2" l="1"/>
  <c r="X1717" i="2" s="1"/>
  <c r="H1717" i="2"/>
  <c r="K1717" i="2" s="1"/>
  <c r="L1717" i="2" s="1"/>
  <c r="Y1717" i="2" s="1"/>
  <c r="J1717" i="2"/>
  <c r="M1717" i="2" l="1"/>
  <c r="N1717" i="2" s="1"/>
  <c r="O1717" i="2" l="1"/>
  <c r="P1717" i="2" l="1"/>
  <c r="R1717" i="2"/>
  <c r="AA1717" i="2" l="1"/>
  <c r="I1717" i="2"/>
  <c r="S1717" i="2" s="1"/>
  <c r="G1718" i="6"/>
  <c r="H1718" i="6" s="1"/>
  <c r="Q1717" i="2"/>
  <c r="Z1717" i="2" s="1"/>
  <c r="I1718" i="6" l="1"/>
  <c r="J1718" i="6"/>
  <c r="T1717" i="2"/>
  <c r="U1717" i="2"/>
  <c r="E1718" i="2" l="1"/>
  <c r="G1718" i="2" s="1"/>
  <c r="V1717" i="2"/>
  <c r="K1718" i="6"/>
  <c r="H1718" i="2" l="1"/>
  <c r="K1718" i="2" s="1"/>
  <c r="L1718" i="2" s="1"/>
  <c r="Y1718" i="2" s="1"/>
  <c r="W1718" i="2"/>
  <c r="X1718" i="2" s="1"/>
  <c r="J1718" i="2"/>
  <c r="M1718" i="2" l="1"/>
  <c r="N1718" i="2" s="1"/>
  <c r="O1718" i="2" l="1"/>
  <c r="P1718" i="2" l="1"/>
  <c r="I1718" i="2" l="1"/>
  <c r="S1718" i="2" s="1"/>
  <c r="G1719" i="6"/>
  <c r="H1719" i="6" s="1"/>
  <c r="Q1718" i="2"/>
  <c r="Z1718" i="2" s="1"/>
  <c r="R1718" i="2"/>
  <c r="I1719" i="6" l="1"/>
  <c r="J1719" i="6"/>
  <c r="AA1718" i="2"/>
  <c r="T1718" i="2"/>
  <c r="U1718" i="2"/>
  <c r="E1719" i="2" l="1"/>
  <c r="G1719" i="2" s="1"/>
  <c r="V1718" i="2"/>
  <c r="K1719" i="6"/>
  <c r="H1719" i="2" l="1"/>
  <c r="K1719" i="2" s="1"/>
  <c r="L1719" i="2" s="1"/>
  <c r="Y1719" i="2" s="1"/>
  <c r="W1719" i="2"/>
  <c r="X1719" i="2" s="1"/>
  <c r="J1719" i="2"/>
  <c r="M1719" i="2" l="1"/>
  <c r="N1719" i="2" s="1"/>
  <c r="O1719" i="2"/>
  <c r="P1719" i="2" l="1"/>
  <c r="R1719" i="2"/>
  <c r="AA1719" i="2" l="1"/>
  <c r="G1720" i="6"/>
  <c r="H1720" i="6" s="1"/>
  <c r="Q1719" i="2"/>
  <c r="Z1719" i="2" s="1"/>
  <c r="I1719" i="2"/>
  <c r="S1719" i="2" s="1"/>
  <c r="U1719" i="2" l="1"/>
  <c r="T1719" i="2"/>
  <c r="J1720" i="6"/>
  <c r="I1720" i="6"/>
  <c r="E1720" i="2" l="1"/>
  <c r="G1720" i="2" s="1"/>
  <c r="K1720" i="6"/>
  <c r="V1719" i="2"/>
  <c r="H1720" i="2" l="1"/>
  <c r="K1720" i="2" s="1"/>
  <c r="L1720" i="2" s="1"/>
  <c r="Y1720" i="2" s="1"/>
  <c r="W1720" i="2"/>
  <c r="X1720" i="2" s="1"/>
  <c r="J1720" i="2"/>
  <c r="M1720" i="2" l="1"/>
  <c r="N1720" i="2" s="1"/>
  <c r="O1720" i="2"/>
  <c r="P1720" i="2" l="1"/>
  <c r="R1720" i="2"/>
  <c r="AA1720" i="2" l="1"/>
  <c r="I1720" i="2"/>
  <c r="S1720" i="2" s="1"/>
  <c r="G1721" i="6"/>
  <c r="H1721" i="6" s="1"/>
  <c r="Q1720" i="2"/>
  <c r="Z1720" i="2" s="1"/>
  <c r="I1721" i="6" l="1"/>
  <c r="J1721" i="6"/>
  <c r="T1720" i="2"/>
  <c r="U1720" i="2"/>
  <c r="E1721" i="2" l="1"/>
  <c r="G1721" i="2" s="1"/>
  <c r="V1720" i="2"/>
  <c r="K1721" i="6"/>
  <c r="W1721" i="2" l="1"/>
  <c r="X1721" i="2" s="1"/>
  <c r="H1721" i="2"/>
  <c r="K1721" i="2" s="1"/>
  <c r="L1721" i="2" s="1"/>
  <c r="Y1721" i="2" s="1"/>
  <c r="J1721" i="2"/>
  <c r="M1721" i="2" l="1"/>
  <c r="N1721" i="2" s="1"/>
  <c r="O1721" i="2" l="1"/>
  <c r="P1721" i="2" l="1"/>
  <c r="I1721" i="2" l="1"/>
  <c r="S1721" i="2" s="1"/>
  <c r="G1722" i="6"/>
  <c r="H1722" i="6" s="1"/>
  <c r="Q1721" i="2"/>
  <c r="Z1721" i="2" s="1"/>
  <c r="R1721" i="2"/>
  <c r="I1722" i="6" l="1"/>
  <c r="J1722" i="6"/>
  <c r="AA1721" i="2"/>
  <c r="T1721" i="2"/>
  <c r="U1721" i="2"/>
  <c r="K1722" i="6" l="1"/>
  <c r="V1721" i="2"/>
  <c r="E1722" i="2"/>
  <c r="G1722" i="2" s="1"/>
  <c r="W1722" i="2" l="1"/>
  <c r="X1722" i="2" s="1"/>
  <c r="H1722" i="2"/>
  <c r="K1722" i="2" s="1"/>
  <c r="L1722" i="2" s="1"/>
  <c r="Y1722" i="2" s="1"/>
  <c r="J1722" i="2"/>
  <c r="M1722" i="2" l="1"/>
  <c r="N1722" i="2" s="1"/>
  <c r="O1722" i="2" l="1"/>
  <c r="P1722" i="2" l="1"/>
  <c r="R1722" i="2"/>
  <c r="AA1722" i="2" l="1"/>
  <c r="I1722" i="2"/>
  <c r="S1722" i="2" s="1"/>
  <c r="G1723" i="6"/>
  <c r="H1723" i="6" s="1"/>
  <c r="Q1722" i="2"/>
  <c r="Z1722" i="2" s="1"/>
  <c r="J1723" i="6" l="1"/>
  <c r="I1723" i="6"/>
  <c r="T1722" i="2"/>
  <c r="U1722" i="2"/>
  <c r="E1723" i="2" l="1"/>
  <c r="G1723" i="2" s="1"/>
  <c r="V1722" i="2"/>
  <c r="K1723" i="6"/>
  <c r="H1723" i="2" l="1"/>
  <c r="K1723" i="2" s="1"/>
  <c r="L1723" i="2" s="1"/>
  <c r="Y1723" i="2" s="1"/>
  <c r="W1723" i="2"/>
  <c r="X1723" i="2" s="1"/>
  <c r="J1723" i="2"/>
  <c r="M1723" i="2" l="1"/>
  <c r="N1723" i="2" s="1"/>
  <c r="O1723" i="2" l="1"/>
  <c r="P1723" i="2" l="1"/>
  <c r="R1723" i="2" s="1"/>
  <c r="AA1723" i="2" l="1"/>
  <c r="Q1723" i="2"/>
  <c r="Z1723" i="2" s="1"/>
  <c r="I1723" i="2"/>
  <c r="S1723" i="2" s="1"/>
  <c r="G1724" i="6"/>
  <c r="H1724" i="6" s="1"/>
  <c r="I1724" i="6" l="1"/>
  <c r="J1724" i="6"/>
  <c r="T1723" i="2"/>
  <c r="U1723" i="2"/>
  <c r="E1724" i="2" l="1"/>
  <c r="G1724" i="2" s="1"/>
  <c r="K1724" i="6"/>
  <c r="V1723" i="2"/>
  <c r="H1724" i="2" l="1"/>
  <c r="K1724" i="2" s="1"/>
  <c r="L1724" i="2" s="1"/>
  <c r="Y1724" i="2" s="1"/>
  <c r="W1724" i="2"/>
  <c r="X1724" i="2" s="1"/>
  <c r="J1724" i="2"/>
  <c r="M1724" i="2" l="1"/>
  <c r="N1724" i="2" s="1"/>
  <c r="O1724" i="2"/>
  <c r="P1724" i="2" l="1"/>
  <c r="R1724" i="2"/>
  <c r="AA1724" i="2" l="1"/>
  <c r="G1725" i="6"/>
  <c r="H1725" i="6" s="1"/>
  <c r="Q1724" i="2"/>
  <c r="Z1724" i="2" s="1"/>
  <c r="I1724" i="2"/>
  <c r="S1724" i="2" s="1"/>
  <c r="T1724" i="2" l="1"/>
  <c r="U1724" i="2"/>
  <c r="J1725" i="6"/>
  <c r="I1725" i="6"/>
  <c r="V1724" i="2" l="1"/>
  <c r="K1725" i="6"/>
  <c r="E1725" i="2"/>
  <c r="G1725" i="2" s="1"/>
  <c r="H1725" i="2" l="1"/>
  <c r="K1725" i="2" s="1"/>
  <c r="L1725" i="2" s="1"/>
  <c r="Y1725" i="2" s="1"/>
  <c r="W1725" i="2"/>
  <c r="X1725" i="2" s="1"/>
  <c r="J1725" i="2"/>
  <c r="M1725" i="2" l="1"/>
  <c r="N1725" i="2" s="1"/>
  <c r="O1725" i="2"/>
  <c r="P1725" i="2" l="1"/>
  <c r="R1725" i="2"/>
  <c r="AA1725" i="2" l="1"/>
  <c r="G1726" i="6"/>
  <c r="H1726" i="6" s="1"/>
  <c r="Q1725" i="2"/>
  <c r="Z1725" i="2" s="1"/>
  <c r="I1725" i="2"/>
  <c r="S1725" i="2" s="1"/>
  <c r="T1725" i="2" l="1"/>
  <c r="U1725" i="2"/>
  <c r="I1726" i="6"/>
  <c r="J1726" i="6"/>
  <c r="K1726" i="6" l="1"/>
  <c r="V1725" i="2"/>
  <c r="E1726" i="2"/>
  <c r="G1726" i="2" s="1"/>
  <c r="H1726" i="2" l="1"/>
  <c r="K1726" i="2" s="1"/>
  <c r="L1726" i="2" s="1"/>
  <c r="Y1726" i="2" s="1"/>
  <c r="W1726" i="2"/>
  <c r="X1726" i="2" s="1"/>
  <c r="J1726" i="2"/>
  <c r="M1726" i="2" l="1"/>
  <c r="N1726" i="2" s="1"/>
  <c r="O1726" i="2"/>
  <c r="P1726" i="2" l="1"/>
  <c r="G1727" i="6" l="1"/>
  <c r="H1727" i="6" s="1"/>
  <c r="Q1726" i="2"/>
  <c r="Z1726" i="2" s="1"/>
  <c r="I1726" i="2"/>
  <c r="S1726" i="2" s="1"/>
  <c r="R1726" i="2"/>
  <c r="AA1726" i="2" l="1"/>
  <c r="T1726" i="2"/>
  <c r="U1726" i="2"/>
  <c r="I1727" i="6"/>
  <c r="J1727" i="6"/>
  <c r="K1727" i="6" l="1"/>
  <c r="V1726" i="2"/>
  <c r="E1727" i="2"/>
  <c r="G1727" i="2" s="1"/>
  <c r="W1727" i="2" l="1"/>
  <c r="X1727" i="2" s="1"/>
  <c r="H1727" i="2"/>
  <c r="K1727" i="2" s="1"/>
  <c r="L1727" i="2" s="1"/>
  <c r="Y1727" i="2" s="1"/>
  <c r="J1727" i="2"/>
  <c r="M1727" i="2" l="1"/>
  <c r="N1727" i="2" s="1"/>
  <c r="O1727" i="2"/>
  <c r="P1727" i="2" l="1"/>
  <c r="R1727" i="2"/>
  <c r="AA1727" i="2" l="1"/>
  <c r="G1728" i="6"/>
  <c r="H1728" i="6" s="1"/>
  <c r="Q1727" i="2"/>
  <c r="Z1727" i="2" s="1"/>
  <c r="I1727" i="2"/>
  <c r="S1727" i="2" s="1"/>
  <c r="T1727" i="2" l="1"/>
  <c r="U1727" i="2"/>
  <c r="I1728" i="6"/>
  <c r="J1728" i="6"/>
  <c r="K1728" i="6" l="1"/>
  <c r="V1727" i="2"/>
  <c r="E1728" i="2"/>
  <c r="G1728" i="2" s="1"/>
  <c r="W1728" i="2" l="1"/>
  <c r="X1728" i="2" s="1"/>
  <c r="H1728" i="2"/>
  <c r="K1728" i="2" s="1"/>
  <c r="L1728" i="2" s="1"/>
  <c r="Y1728" i="2" s="1"/>
  <c r="J1728" i="2"/>
  <c r="M1728" i="2" l="1"/>
  <c r="N1728" i="2" s="1"/>
  <c r="O1728" i="2" l="1"/>
  <c r="P1728" i="2" l="1"/>
  <c r="I1728" i="2" l="1"/>
  <c r="S1728" i="2" s="1"/>
  <c r="G1729" i="6"/>
  <c r="H1729" i="6" s="1"/>
  <c r="Q1728" i="2"/>
  <c r="Z1728" i="2" s="1"/>
  <c r="R1728" i="2"/>
  <c r="J1729" i="6" l="1"/>
  <c r="I1729" i="6"/>
  <c r="AA1728" i="2"/>
  <c r="U1728" i="2"/>
  <c r="T1728" i="2"/>
  <c r="E1729" i="2" l="1"/>
  <c r="G1729" i="2" s="1"/>
  <c r="V1728" i="2"/>
  <c r="K1729" i="6"/>
  <c r="H1729" i="2" l="1"/>
  <c r="K1729" i="2" s="1"/>
  <c r="L1729" i="2" s="1"/>
  <c r="Y1729" i="2" s="1"/>
  <c r="W1729" i="2"/>
  <c r="X1729" i="2" s="1"/>
  <c r="J1729" i="2"/>
  <c r="M1729" i="2" l="1"/>
  <c r="N1729" i="2" s="1"/>
  <c r="O1729" i="2" l="1"/>
  <c r="P1729" i="2" l="1"/>
  <c r="R1729" i="2"/>
  <c r="AA1729" i="2" l="1"/>
  <c r="I1729" i="2"/>
  <c r="S1729" i="2" s="1"/>
  <c r="Q1729" i="2"/>
  <c r="Z1729" i="2" s="1"/>
  <c r="G1730" i="6"/>
  <c r="H1730" i="6" s="1"/>
  <c r="I1730" i="6" l="1"/>
  <c r="J1730" i="6"/>
  <c r="U1729" i="2"/>
  <c r="T1729" i="2"/>
  <c r="E1730" i="2" l="1"/>
  <c r="G1730" i="2" s="1"/>
  <c r="K1730" i="6"/>
  <c r="V1729" i="2"/>
  <c r="H1730" i="2" l="1"/>
  <c r="K1730" i="2" s="1"/>
  <c r="L1730" i="2" s="1"/>
  <c r="Y1730" i="2" s="1"/>
  <c r="W1730" i="2"/>
  <c r="X1730" i="2" s="1"/>
  <c r="J1730" i="2"/>
  <c r="M1730" i="2" l="1"/>
  <c r="N1730" i="2" s="1"/>
  <c r="O1730" i="2"/>
  <c r="P1730" i="2" l="1"/>
  <c r="R1730" i="2"/>
  <c r="AA1730" i="2" l="1"/>
  <c r="Q1730" i="2"/>
  <c r="Z1730" i="2" s="1"/>
  <c r="I1730" i="2"/>
  <c r="S1730" i="2" s="1"/>
  <c r="G1731" i="6"/>
  <c r="H1731" i="6" s="1"/>
  <c r="I1731" i="6" l="1"/>
  <c r="J1731" i="6"/>
  <c r="T1730" i="2"/>
  <c r="U1730" i="2"/>
  <c r="E1731" i="2" l="1"/>
  <c r="G1731" i="2" s="1"/>
  <c r="K1731" i="6"/>
  <c r="V1730" i="2"/>
  <c r="H1731" i="2" l="1"/>
  <c r="K1731" i="2" s="1"/>
  <c r="L1731" i="2" s="1"/>
  <c r="Y1731" i="2" s="1"/>
  <c r="W1731" i="2"/>
  <c r="X1731" i="2" s="1"/>
  <c r="J1731" i="2"/>
  <c r="M1731" i="2" l="1"/>
  <c r="N1731" i="2" s="1"/>
  <c r="O1731" i="2" l="1"/>
  <c r="P1731" i="2" l="1"/>
  <c r="R1731" i="2"/>
  <c r="AA1731" i="2" l="1"/>
  <c r="G1732" i="6"/>
  <c r="H1732" i="6" s="1"/>
  <c r="Q1731" i="2"/>
  <c r="Z1731" i="2" s="1"/>
  <c r="I1731" i="2"/>
  <c r="S1731" i="2" s="1"/>
  <c r="T1731" i="2" l="1"/>
  <c r="U1731" i="2"/>
  <c r="J1732" i="6"/>
  <c r="I1732" i="6"/>
  <c r="V1731" i="2" l="1"/>
  <c r="K1732" i="6"/>
  <c r="E1732" i="2"/>
  <c r="G1732" i="2" s="1"/>
  <c r="H1732" i="2" l="1"/>
  <c r="K1732" i="2" s="1"/>
  <c r="L1732" i="2" s="1"/>
  <c r="Y1732" i="2" s="1"/>
  <c r="W1732" i="2"/>
  <c r="X1732" i="2" s="1"/>
  <c r="J1732" i="2"/>
  <c r="M1732" i="2" l="1"/>
  <c r="N1732" i="2" s="1"/>
  <c r="O1732" i="2"/>
  <c r="P1732" i="2" l="1"/>
  <c r="R1732" i="2"/>
  <c r="AA1732" i="2" l="1"/>
  <c r="G1733" i="6"/>
  <c r="H1733" i="6" s="1"/>
  <c r="I1732" i="2"/>
  <c r="S1732" i="2" s="1"/>
  <c r="Q1732" i="2"/>
  <c r="Z1732" i="2" s="1"/>
  <c r="U1732" i="2" l="1"/>
  <c r="T1732" i="2"/>
  <c r="I1733" i="6"/>
  <c r="J1733" i="6"/>
  <c r="K1733" i="6" l="1"/>
  <c r="E1733" i="2"/>
  <c r="G1733" i="2" s="1"/>
  <c r="V1732" i="2"/>
  <c r="W1733" i="2" l="1"/>
  <c r="X1733" i="2" s="1"/>
  <c r="H1733" i="2"/>
  <c r="K1733" i="2" s="1"/>
  <c r="L1733" i="2" s="1"/>
  <c r="Y1733" i="2" s="1"/>
  <c r="J1733" i="2"/>
  <c r="M1733" i="2" l="1"/>
  <c r="N1733" i="2" s="1"/>
  <c r="O1733" i="2" l="1"/>
  <c r="P1733" i="2" l="1"/>
  <c r="I1733" i="2" l="1"/>
  <c r="S1733" i="2" s="1"/>
  <c r="G1734" i="6"/>
  <c r="H1734" i="6" s="1"/>
  <c r="Q1733" i="2"/>
  <c r="Z1733" i="2" s="1"/>
  <c r="R1733" i="2"/>
  <c r="J1734" i="6" l="1"/>
  <c r="I1734" i="6"/>
  <c r="AA1733" i="2"/>
  <c r="T1733" i="2"/>
  <c r="U1733" i="2"/>
  <c r="E1734" i="2" l="1"/>
  <c r="G1734" i="2" s="1"/>
  <c r="V1733" i="2"/>
  <c r="K1734" i="6"/>
  <c r="W1734" i="2" l="1"/>
  <c r="X1734" i="2" s="1"/>
  <c r="H1734" i="2"/>
  <c r="K1734" i="2" s="1"/>
  <c r="L1734" i="2" s="1"/>
  <c r="Y1734" i="2" s="1"/>
  <c r="J1734" i="2"/>
  <c r="M1734" i="2" l="1"/>
  <c r="N1734" i="2" s="1"/>
  <c r="O1734" i="2" l="1"/>
  <c r="P1734" i="2" l="1"/>
  <c r="I1734" i="2" l="1"/>
  <c r="S1734" i="2" s="1"/>
  <c r="G1735" i="6"/>
  <c r="H1735" i="6" s="1"/>
  <c r="Q1734" i="2"/>
  <c r="Z1734" i="2" s="1"/>
  <c r="R1734" i="2"/>
  <c r="AA1734" i="2" l="1"/>
  <c r="J1735" i="6"/>
  <c r="I1735" i="6"/>
  <c r="U1734" i="2"/>
  <c r="T1734" i="2"/>
  <c r="E1735" i="2" l="1"/>
  <c r="G1735" i="2" s="1"/>
  <c r="V1734" i="2"/>
  <c r="K1735" i="6"/>
  <c r="W1735" i="2" l="1"/>
  <c r="X1735" i="2" s="1"/>
  <c r="H1735" i="2"/>
  <c r="K1735" i="2" s="1"/>
  <c r="L1735" i="2" s="1"/>
  <c r="Y1735" i="2" s="1"/>
  <c r="J1735" i="2"/>
  <c r="M1735" i="2" l="1"/>
  <c r="N1735" i="2" s="1"/>
  <c r="O1735" i="2" l="1"/>
  <c r="P1735" i="2" l="1"/>
  <c r="R1735" i="2" s="1"/>
  <c r="AA1735" i="2" l="1"/>
  <c r="I1735" i="2"/>
  <c r="S1735" i="2" s="1"/>
  <c r="G1736" i="6"/>
  <c r="H1736" i="6" s="1"/>
  <c r="Q1735" i="2"/>
  <c r="Z1735" i="2" s="1"/>
  <c r="T1735" i="2" l="1"/>
  <c r="U1735" i="2"/>
  <c r="I1736" i="6"/>
  <c r="J1736" i="6"/>
  <c r="V1735" i="2" l="1"/>
  <c r="E1736" i="2"/>
  <c r="G1736" i="2" s="1"/>
  <c r="K1736" i="6"/>
  <c r="H1736" i="2" l="1"/>
  <c r="K1736" i="2" s="1"/>
  <c r="L1736" i="2" s="1"/>
  <c r="Y1736" i="2" s="1"/>
  <c r="W1736" i="2"/>
  <c r="X1736" i="2" s="1"/>
  <c r="J1736" i="2"/>
  <c r="M1736" i="2" l="1"/>
  <c r="N1736" i="2" s="1"/>
  <c r="O1736" i="2" l="1"/>
  <c r="P1736" i="2" l="1"/>
  <c r="R1736" i="2"/>
  <c r="AA1736" i="2" l="1"/>
  <c r="I1736" i="2"/>
  <c r="S1736" i="2" s="1"/>
  <c r="Q1736" i="2"/>
  <c r="Z1736" i="2" s="1"/>
  <c r="G1737" i="6"/>
  <c r="H1737" i="6" s="1"/>
  <c r="I1737" i="6" l="1"/>
  <c r="J1737" i="6"/>
  <c r="U1736" i="2"/>
  <c r="T1736" i="2"/>
  <c r="V1736" i="2" l="1"/>
  <c r="K1737" i="6"/>
  <c r="E1737" i="2"/>
  <c r="G1737" i="2" s="1"/>
  <c r="H1737" i="2" l="1"/>
  <c r="K1737" i="2" s="1"/>
  <c r="L1737" i="2" s="1"/>
  <c r="Y1737" i="2" s="1"/>
  <c r="W1737" i="2"/>
  <c r="X1737" i="2" s="1"/>
  <c r="J1737" i="2"/>
  <c r="M1737" i="2" l="1"/>
  <c r="N1737" i="2" s="1"/>
  <c r="O1737" i="2"/>
  <c r="P1737" i="2" l="1"/>
  <c r="R1737" i="2"/>
  <c r="AA1737" i="2" l="1"/>
  <c r="G1738" i="6"/>
  <c r="H1738" i="6" s="1"/>
  <c r="Q1737" i="2"/>
  <c r="Z1737" i="2" s="1"/>
  <c r="I1737" i="2"/>
  <c r="S1737" i="2" s="1"/>
  <c r="U1737" i="2" l="1"/>
  <c r="T1737" i="2"/>
  <c r="J1738" i="6"/>
  <c r="I1738" i="6"/>
  <c r="K1738" i="6" l="1"/>
  <c r="E1738" i="2"/>
  <c r="G1738" i="2" s="1"/>
  <c r="V1737" i="2"/>
  <c r="H1738" i="2" l="1"/>
  <c r="K1738" i="2" s="1"/>
  <c r="L1738" i="2" s="1"/>
  <c r="Y1738" i="2" s="1"/>
  <c r="W1738" i="2"/>
  <c r="X1738" i="2" s="1"/>
  <c r="J1738" i="2"/>
  <c r="M1738" i="2" l="1"/>
  <c r="N1738" i="2" s="1"/>
  <c r="O1738" i="2"/>
  <c r="P1738" i="2" l="1"/>
  <c r="R1738" i="2"/>
  <c r="AA1738" i="2" l="1"/>
  <c r="I1738" i="2"/>
  <c r="S1738" i="2" s="1"/>
  <c r="G1739" i="6"/>
  <c r="H1739" i="6" s="1"/>
  <c r="Q1738" i="2"/>
  <c r="Z1738" i="2" s="1"/>
  <c r="J1739" i="6" l="1"/>
  <c r="I1739" i="6"/>
  <c r="T1738" i="2"/>
  <c r="U1738" i="2"/>
  <c r="E1739" i="2" l="1"/>
  <c r="G1739" i="2" s="1"/>
  <c r="V1738" i="2"/>
  <c r="K1739" i="6"/>
  <c r="W1739" i="2" l="1"/>
  <c r="X1739" i="2" s="1"/>
  <c r="H1739" i="2"/>
  <c r="K1739" i="2" s="1"/>
  <c r="L1739" i="2" s="1"/>
  <c r="Y1739" i="2" s="1"/>
  <c r="J1739" i="2"/>
  <c r="M1739" i="2" l="1"/>
  <c r="N1739" i="2" s="1"/>
  <c r="O1739" i="2"/>
  <c r="P1739" i="2" l="1"/>
  <c r="R1739" i="2"/>
  <c r="AA1739" i="2" l="1"/>
  <c r="G1740" i="6"/>
  <c r="H1740" i="6" s="1"/>
  <c r="Q1739" i="2"/>
  <c r="Z1739" i="2" s="1"/>
  <c r="I1739" i="2"/>
  <c r="S1739" i="2" s="1"/>
  <c r="T1739" i="2" l="1"/>
  <c r="U1739" i="2"/>
  <c r="I1740" i="6"/>
  <c r="J1740" i="6"/>
  <c r="K1740" i="6" l="1"/>
  <c r="V1739" i="2"/>
  <c r="E1740" i="2"/>
  <c r="G1740" i="2" s="1"/>
  <c r="W1740" i="2" l="1"/>
  <c r="X1740" i="2" s="1"/>
  <c r="H1740" i="2"/>
  <c r="K1740" i="2" s="1"/>
  <c r="L1740" i="2" s="1"/>
  <c r="Y1740" i="2" s="1"/>
  <c r="J1740" i="2"/>
  <c r="M1740" i="2" l="1"/>
  <c r="N1740" i="2" s="1"/>
  <c r="O1740" i="2"/>
  <c r="P1740" i="2" l="1"/>
  <c r="R1740" i="2" s="1"/>
  <c r="AA1740" i="2" l="1"/>
  <c r="I1740" i="2"/>
  <c r="S1740" i="2" s="1"/>
  <c r="G1741" i="6"/>
  <c r="H1741" i="6" s="1"/>
  <c r="Q1740" i="2"/>
  <c r="Z1740" i="2" s="1"/>
  <c r="U1740" i="2" l="1"/>
  <c r="T1740" i="2"/>
  <c r="J1741" i="6"/>
  <c r="I1741" i="6"/>
  <c r="K1741" i="6" l="1"/>
  <c r="E1741" i="2"/>
  <c r="G1741" i="2" s="1"/>
  <c r="V1740" i="2"/>
  <c r="H1741" i="2" l="1"/>
  <c r="K1741" i="2" s="1"/>
  <c r="L1741" i="2" s="1"/>
  <c r="Y1741" i="2" s="1"/>
  <c r="W1741" i="2"/>
  <c r="X1741" i="2" s="1"/>
  <c r="J1741" i="2"/>
  <c r="M1741" i="2" l="1"/>
  <c r="N1741" i="2" s="1"/>
  <c r="O1741" i="2" l="1"/>
  <c r="P1741" i="2" l="1"/>
  <c r="R1741" i="2"/>
  <c r="AA1741" i="2" l="1"/>
  <c r="I1741" i="2"/>
  <c r="S1741" i="2" s="1"/>
  <c r="Q1741" i="2"/>
  <c r="Z1741" i="2" s="1"/>
  <c r="G1742" i="6"/>
  <c r="H1742" i="6" s="1"/>
  <c r="I1742" i="6" l="1"/>
  <c r="J1742" i="6"/>
  <c r="U1741" i="2"/>
  <c r="T1741" i="2"/>
  <c r="E1742" i="2" l="1"/>
  <c r="G1742" i="2" s="1"/>
  <c r="K1742" i="6"/>
  <c r="V1741" i="2"/>
  <c r="H1742" i="2" l="1"/>
  <c r="K1742" i="2" s="1"/>
  <c r="L1742" i="2" s="1"/>
  <c r="Y1742" i="2" s="1"/>
  <c r="W1742" i="2"/>
  <c r="X1742" i="2" s="1"/>
  <c r="J1742" i="2"/>
  <c r="M1742" i="2" l="1"/>
  <c r="N1742" i="2" s="1"/>
  <c r="O1742" i="2"/>
  <c r="P1742" i="2" l="1"/>
  <c r="R1742" i="2"/>
  <c r="AA1742" i="2" l="1"/>
  <c r="Q1742" i="2"/>
  <c r="Z1742" i="2" s="1"/>
  <c r="I1742" i="2"/>
  <c r="S1742" i="2" s="1"/>
  <c r="G1743" i="6"/>
  <c r="H1743" i="6" s="1"/>
  <c r="J1743" i="6" l="1"/>
  <c r="I1743" i="6"/>
  <c r="T1742" i="2"/>
  <c r="U1742" i="2"/>
  <c r="V1742" i="2" l="1"/>
  <c r="E1743" i="2"/>
  <c r="G1743" i="2" s="1"/>
  <c r="K1743" i="6"/>
  <c r="H1743" i="2" l="1"/>
  <c r="K1743" i="2" s="1"/>
  <c r="L1743" i="2" s="1"/>
  <c r="Y1743" i="2" s="1"/>
  <c r="W1743" i="2"/>
  <c r="X1743" i="2" s="1"/>
  <c r="J1743" i="2"/>
  <c r="M1743" i="2" l="1"/>
  <c r="N1743" i="2" s="1"/>
  <c r="O1743" i="2"/>
  <c r="P1743" i="2" l="1"/>
  <c r="R1743" i="2"/>
  <c r="AA1743" i="2" l="1"/>
  <c r="G1744" i="6"/>
  <c r="H1744" i="6" s="1"/>
  <c r="Q1743" i="2"/>
  <c r="Z1743" i="2" s="1"/>
  <c r="I1743" i="2"/>
  <c r="S1743" i="2" s="1"/>
  <c r="U1743" i="2" l="1"/>
  <c r="T1743" i="2"/>
  <c r="I1744" i="6"/>
  <c r="J1744" i="6"/>
  <c r="K1744" i="6" l="1"/>
  <c r="E1744" i="2"/>
  <c r="G1744" i="2" s="1"/>
  <c r="V1743" i="2"/>
  <c r="H1744" i="2" l="1"/>
  <c r="K1744" i="2" s="1"/>
  <c r="L1744" i="2" s="1"/>
  <c r="Y1744" i="2" s="1"/>
  <c r="W1744" i="2"/>
  <c r="X1744" i="2" s="1"/>
  <c r="J1744" i="2"/>
  <c r="M1744" i="2" l="1"/>
  <c r="N1744" i="2" s="1"/>
  <c r="O1744" i="2"/>
  <c r="P1744" i="2" l="1"/>
  <c r="R1744" i="2" s="1"/>
  <c r="AA1744" i="2" l="1"/>
  <c r="G1745" i="6"/>
  <c r="H1745" i="6" s="1"/>
  <c r="Q1744" i="2"/>
  <c r="Z1744" i="2" s="1"/>
  <c r="I1744" i="2"/>
  <c r="S1744" i="2" s="1"/>
  <c r="T1744" i="2" l="1"/>
  <c r="U1744" i="2"/>
  <c r="J1745" i="6"/>
  <c r="I1745" i="6"/>
  <c r="K1745" i="6" l="1"/>
  <c r="V1744" i="2"/>
  <c r="E1745" i="2"/>
  <c r="G1745" i="2" s="1"/>
  <c r="W1745" i="2" l="1"/>
  <c r="X1745" i="2" s="1"/>
  <c r="H1745" i="2"/>
  <c r="K1745" i="2" s="1"/>
  <c r="L1745" i="2" s="1"/>
  <c r="Y1745" i="2" s="1"/>
  <c r="J1745" i="2"/>
  <c r="M1745" i="2" l="1"/>
  <c r="N1745" i="2" s="1"/>
  <c r="O1745" i="2" l="1"/>
  <c r="P1745" i="2" l="1"/>
  <c r="R1745" i="2"/>
  <c r="AA1745" i="2" l="1"/>
  <c r="I1745" i="2"/>
  <c r="S1745" i="2" s="1"/>
  <c r="G1746" i="6"/>
  <c r="H1746" i="6" s="1"/>
  <c r="Q1745" i="2"/>
  <c r="Z1745" i="2" s="1"/>
  <c r="U1745" i="2" l="1"/>
  <c r="T1745" i="2"/>
  <c r="I1746" i="6"/>
  <c r="J1746" i="6"/>
  <c r="E1746" i="2" l="1"/>
  <c r="G1746" i="2" s="1"/>
  <c r="V1745" i="2"/>
  <c r="K1746" i="6"/>
  <c r="H1746" i="2" l="1"/>
  <c r="K1746" i="2" s="1"/>
  <c r="L1746" i="2" s="1"/>
  <c r="Y1746" i="2" s="1"/>
  <c r="W1746" i="2"/>
  <c r="X1746" i="2" s="1"/>
  <c r="J1746" i="2"/>
  <c r="M1746" i="2" l="1"/>
  <c r="N1746" i="2" s="1"/>
  <c r="O1746" i="2" l="1"/>
  <c r="P1746" i="2" l="1"/>
  <c r="R1746" i="2"/>
  <c r="AA1746" i="2" l="1"/>
  <c r="G1747" i="6"/>
  <c r="H1747" i="6" s="1"/>
  <c r="Q1746" i="2"/>
  <c r="Z1746" i="2" s="1"/>
  <c r="I1746" i="2"/>
  <c r="S1746" i="2" s="1"/>
  <c r="T1746" i="2" l="1"/>
  <c r="U1746" i="2"/>
  <c r="I1747" i="6"/>
  <c r="J1747" i="6"/>
  <c r="V1746" i="2" l="1"/>
  <c r="E1747" i="2"/>
  <c r="G1747" i="2" s="1"/>
  <c r="K1747" i="6"/>
  <c r="H1747" i="2" l="1"/>
  <c r="K1747" i="2" s="1"/>
  <c r="L1747" i="2" s="1"/>
  <c r="Y1747" i="2" s="1"/>
  <c r="W1747" i="2"/>
  <c r="X1747" i="2" s="1"/>
  <c r="J1747" i="2"/>
  <c r="M1747" i="2" l="1"/>
  <c r="N1747" i="2" s="1"/>
  <c r="O1747" i="2"/>
  <c r="P1747" i="2" l="1"/>
  <c r="R1747" i="2"/>
  <c r="AA1747" i="2" l="1"/>
  <c r="G1748" i="6"/>
  <c r="H1748" i="6" s="1"/>
  <c r="Q1747" i="2"/>
  <c r="Z1747" i="2" s="1"/>
  <c r="I1747" i="2"/>
  <c r="S1747" i="2" s="1"/>
  <c r="U1747" i="2" l="1"/>
  <c r="T1747" i="2"/>
  <c r="I1748" i="6"/>
  <c r="J1748" i="6"/>
  <c r="E1748" i="2" l="1"/>
  <c r="G1748" i="2" s="1"/>
  <c r="K1748" i="6"/>
  <c r="V1747" i="2"/>
  <c r="W1748" i="2" l="1"/>
  <c r="X1748" i="2" s="1"/>
  <c r="H1748" i="2"/>
  <c r="K1748" i="2" s="1"/>
  <c r="L1748" i="2" s="1"/>
  <c r="Y1748" i="2" s="1"/>
  <c r="J1748" i="2"/>
  <c r="M1748" i="2" l="1"/>
  <c r="N1748" i="2" s="1"/>
  <c r="O1748" i="2" l="1"/>
  <c r="P1748" i="2" l="1"/>
  <c r="R1748" i="2"/>
  <c r="AA1748" i="2" l="1"/>
  <c r="I1748" i="2"/>
  <c r="S1748" i="2" s="1"/>
  <c r="G1749" i="6"/>
  <c r="H1749" i="6" s="1"/>
  <c r="Q1748" i="2"/>
  <c r="Z1748" i="2" s="1"/>
  <c r="T1748" i="2" l="1"/>
  <c r="U1748" i="2"/>
  <c r="I1749" i="6"/>
  <c r="J1749" i="6"/>
  <c r="K1749" i="6" l="1"/>
  <c r="V1748" i="2"/>
  <c r="E1749" i="2"/>
  <c r="G1749" i="2" s="1"/>
  <c r="H1749" i="2" l="1"/>
  <c r="K1749" i="2" s="1"/>
  <c r="L1749" i="2" s="1"/>
  <c r="Y1749" i="2" s="1"/>
  <c r="W1749" i="2"/>
  <c r="X1749" i="2" s="1"/>
  <c r="J1749" i="2"/>
  <c r="M1749" i="2" l="1"/>
  <c r="N1749" i="2" s="1"/>
  <c r="O1749" i="2"/>
  <c r="P1749" i="2" l="1"/>
  <c r="R1749" i="2"/>
  <c r="AA1749" i="2" l="1"/>
  <c r="G1750" i="6"/>
  <c r="H1750" i="6" s="1"/>
  <c r="Q1749" i="2"/>
  <c r="Z1749" i="2" s="1"/>
  <c r="I1749" i="2"/>
  <c r="S1749" i="2" s="1"/>
  <c r="U1749" i="2" l="1"/>
  <c r="T1749" i="2"/>
  <c r="J1750" i="6"/>
  <c r="I1750" i="6"/>
  <c r="K1750" i="6" l="1"/>
  <c r="E1750" i="2"/>
  <c r="G1750" i="2" s="1"/>
  <c r="V1749" i="2"/>
  <c r="W1750" i="2" l="1"/>
  <c r="X1750" i="2" s="1"/>
  <c r="H1750" i="2"/>
  <c r="K1750" i="2" s="1"/>
  <c r="L1750" i="2" s="1"/>
  <c r="Y1750" i="2" s="1"/>
  <c r="J1750" i="2"/>
  <c r="M1750" i="2" l="1"/>
  <c r="N1750" i="2" s="1"/>
  <c r="O1750" i="2" l="1"/>
  <c r="P1750" i="2" l="1"/>
  <c r="R1750" i="2"/>
  <c r="AA1750" i="2" l="1"/>
  <c r="G1751" i="6"/>
  <c r="H1751" i="6" s="1"/>
  <c r="I1750" i="2"/>
  <c r="S1750" i="2" s="1"/>
  <c r="Q1750" i="2"/>
  <c r="Z1750" i="2" s="1"/>
  <c r="T1750" i="2" l="1"/>
  <c r="U1750" i="2"/>
  <c r="I1751" i="6"/>
  <c r="J1751" i="6"/>
  <c r="K1751" i="6" l="1"/>
  <c r="E1751" i="2"/>
  <c r="G1751" i="2" s="1"/>
  <c r="V1750" i="2"/>
  <c r="H1751" i="2" l="1"/>
  <c r="K1751" i="2" s="1"/>
  <c r="L1751" i="2" s="1"/>
  <c r="Y1751" i="2" s="1"/>
  <c r="W1751" i="2"/>
  <c r="X1751" i="2" s="1"/>
  <c r="J1751" i="2"/>
  <c r="M1751" i="2" l="1"/>
  <c r="N1751" i="2" s="1"/>
  <c r="O1751" i="2"/>
  <c r="P1751" i="2" l="1"/>
  <c r="I1751" i="2" l="1"/>
  <c r="S1751" i="2" s="1"/>
  <c r="G1752" i="6"/>
  <c r="H1752" i="6" s="1"/>
  <c r="Q1751" i="2"/>
  <c r="Z1751" i="2" s="1"/>
  <c r="R1751" i="2"/>
  <c r="J1752" i="6" l="1"/>
  <c r="I1752" i="6"/>
  <c r="AA1751" i="2"/>
  <c r="T1751" i="2"/>
  <c r="U1751" i="2"/>
  <c r="E1752" i="2" l="1"/>
  <c r="G1752" i="2" s="1"/>
  <c r="V1751" i="2"/>
  <c r="K1752" i="6"/>
  <c r="H1752" i="2" l="1"/>
  <c r="K1752" i="2" s="1"/>
  <c r="L1752" i="2" s="1"/>
  <c r="Y1752" i="2" s="1"/>
  <c r="W1752" i="2"/>
  <c r="X1752" i="2" s="1"/>
  <c r="J1752" i="2"/>
  <c r="M1752" i="2" l="1"/>
  <c r="N1752" i="2" s="1"/>
  <c r="O1752" i="2"/>
  <c r="P1752" i="2" l="1"/>
  <c r="G1753" i="6" l="1"/>
  <c r="H1753" i="6" s="1"/>
  <c r="Q1752" i="2"/>
  <c r="Z1752" i="2" s="1"/>
  <c r="I1752" i="2"/>
  <c r="S1752" i="2" s="1"/>
  <c r="R1752" i="2"/>
  <c r="T1752" i="2" l="1"/>
  <c r="U1752" i="2"/>
  <c r="AA1752" i="2"/>
  <c r="I1753" i="6"/>
  <c r="J1753" i="6"/>
  <c r="K1753" i="6" l="1"/>
  <c r="V1752" i="2"/>
  <c r="E1753" i="2"/>
  <c r="G1753" i="2" s="1"/>
  <c r="W1753" i="2" l="1"/>
  <c r="X1753" i="2" s="1"/>
  <c r="H1753" i="2"/>
  <c r="K1753" i="2" s="1"/>
  <c r="L1753" i="2" s="1"/>
  <c r="Y1753" i="2" s="1"/>
  <c r="J1753" i="2"/>
  <c r="M1753" i="2" l="1"/>
  <c r="N1753" i="2" s="1"/>
  <c r="O1753" i="2" l="1"/>
  <c r="P1753" i="2" l="1"/>
  <c r="I1753" i="2" l="1"/>
  <c r="S1753" i="2" s="1"/>
  <c r="G1754" i="6"/>
  <c r="H1754" i="6" s="1"/>
  <c r="Q1753" i="2"/>
  <c r="Z1753" i="2" s="1"/>
  <c r="R1753" i="2"/>
  <c r="J1754" i="6" l="1"/>
  <c r="I1754" i="6"/>
  <c r="AA1753" i="2"/>
  <c r="T1753" i="2"/>
  <c r="U1753" i="2"/>
  <c r="V1753" i="2" l="1"/>
  <c r="E1754" i="2"/>
  <c r="G1754" i="2" s="1"/>
  <c r="K1754" i="6"/>
  <c r="H1754" i="2" l="1"/>
  <c r="K1754" i="2" s="1"/>
  <c r="L1754" i="2" s="1"/>
  <c r="Y1754" i="2" s="1"/>
  <c r="W1754" i="2"/>
  <c r="X1754" i="2" s="1"/>
  <c r="J1754" i="2"/>
  <c r="M1754" i="2" l="1"/>
  <c r="N1754" i="2" s="1"/>
  <c r="O1754" i="2"/>
  <c r="P1754" i="2" l="1"/>
  <c r="R1754" i="2"/>
  <c r="AA1754" i="2" l="1"/>
  <c r="Q1754" i="2"/>
  <c r="Z1754" i="2" s="1"/>
  <c r="I1754" i="2"/>
  <c r="S1754" i="2" s="1"/>
  <c r="G1755" i="6"/>
  <c r="H1755" i="6" s="1"/>
  <c r="I1755" i="6" l="1"/>
  <c r="J1755" i="6"/>
  <c r="T1754" i="2"/>
  <c r="U1754" i="2"/>
  <c r="E1755" i="2" l="1"/>
  <c r="G1755" i="2" s="1"/>
  <c r="K1755" i="6"/>
  <c r="V1754" i="2"/>
  <c r="H1755" i="2" l="1"/>
  <c r="K1755" i="2" s="1"/>
  <c r="L1755" i="2" s="1"/>
  <c r="Y1755" i="2" s="1"/>
  <c r="W1755" i="2"/>
  <c r="X1755" i="2" s="1"/>
  <c r="J1755" i="2"/>
  <c r="M1755" i="2" l="1"/>
  <c r="N1755" i="2" s="1"/>
  <c r="O1755" i="2"/>
  <c r="P1755" i="2" l="1"/>
  <c r="I1755" i="2" l="1"/>
  <c r="S1755" i="2" s="1"/>
  <c r="G1756" i="6"/>
  <c r="H1756" i="6" s="1"/>
  <c r="Q1755" i="2"/>
  <c r="Z1755" i="2" s="1"/>
  <c r="R1755" i="2"/>
  <c r="J1756" i="6" l="1"/>
  <c r="I1756" i="6"/>
  <c r="AA1755" i="2"/>
  <c r="T1755" i="2"/>
  <c r="U1755" i="2"/>
  <c r="V1755" i="2" l="1"/>
  <c r="E1756" i="2"/>
  <c r="G1756" i="2" s="1"/>
  <c r="K1756" i="6"/>
  <c r="H1756" i="2" l="1"/>
  <c r="K1756" i="2" s="1"/>
  <c r="L1756" i="2" s="1"/>
  <c r="Y1756" i="2" s="1"/>
  <c r="W1756" i="2"/>
  <c r="X1756" i="2" s="1"/>
  <c r="J1756" i="2"/>
  <c r="M1756" i="2" l="1"/>
  <c r="N1756" i="2" s="1"/>
  <c r="O1756" i="2" l="1"/>
  <c r="P1756" i="2" l="1"/>
  <c r="R1756" i="2"/>
  <c r="AA1756" i="2" l="1"/>
  <c r="Q1756" i="2"/>
  <c r="Z1756" i="2" s="1"/>
  <c r="I1756" i="2"/>
  <c r="S1756" i="2" s="1"/>
  <c r="G1757" i="6"/>
  <c r="H1757" i="6" s="1"/>
  <c r="I1757" i="6" l="1"/>
  <c r="J1757" i="6"/>
  <c r="T1756" i="2"/>
  <c r="U1756" i="2"/>
  <c r="V1756" i="2" l="1"/>
  <c r="K1757" i="6"/>
  <c r="E1757" i="2"/>
  <c r="G1757" i="2" s="1"/>
  <c r="H1757" i="2" l="1"/>
  <c r="K1757" i="2" s="1"/>
  <c r="L1757" i="2" s="1"/>
  <c r="Y1757" i="2" s="1"/>
  <c r="W1757" i="2"/>
  <c r="X1757" i="2" s="1"/>
  <c r="J1757" i="2"/>
  <c r="M1757" i="2" l="1"/>
  <c r="N1757" i="2" s="1"/>
  <c r="O1757" i="2"/>
  <c r="P1757" i="2" l="1"/>
  <c r="Q1757" i="2" l="1"/>
  <c r="Z1757" i="2" s="1"/>
  <c r="I1757" i="2"/>
  <c r="S1757" i="2" s="1"/>
  <c r="G1758" i="6"/>
  <c r="H1758" i="6" s="1"/>
  <c r="R1757" i="2"/>
  <c r="AA1757" i="2" l="1"/>
  <c r="U1757" i="2"/>
  <c r="T1757" i="2"/>
  <c r="J1758" i="6"/>
  <c r="I1758" i="6"/>
  <c r="K1758" i="6" l="1"/>
  <c r="E1758" i="2"/>
  <c r="G1758" i="2" s="1"/>
  <c r="V1757" i="2"/>
  <c r="W1758" i="2" l="1"/>
  <c r="X1758" i="2" s="1"/>
  <c r="H1758" i="2"/>
  <c r="K1758" i="2" s="1"/>
  <c r="L1758" i="2" s="1"/>
  <c r="Y1758" i="2" s="1"/>
  <c r="J1758" i="2"/>
  <c r="M1758" i="2" l="1"/>
  <c r="N1758" i="2" s="1"/>
  <c r="O1758" i="2"/>
  <c r="P1758" i="2" l="1"/>
  <c r="R1758" i="2"/>
  <c r="AA1758" i="2" l="1"/>
  <c r="I1758" i="2"/>
  <c r="S1758" i="2" s="1"/>
  <c r="G1759" i="6"/>
  <c r="H1759" i="6" s="1"/>
  <c r="Q1758" i="2"/>
  <c r="Z1758" i="2" s="1"/>
  <c r="U1758" i="2" l="1"/>
  <c r="T1758" i="2"/>
  <c r="I1759" i="6"/>
  <c r="J1759" i="6"/>
  <c r="V1758" i="2" l="1"/>
  <c r="K1759" i="6"/>
  <c r="E1759" i="2"/>
  <c r="G1759" i="2" s="1"/>
  <c r="H1759" i="2" l="1"/>
  <c r="K1759" i="2" s="1"/>
  <c r="L1759" i="2" s="1"/>
  <c r="Y1759" i="2" s="1"/>
  <c r="W1759" i="2"/>
  <c r="X1759" i="2" s="1"/>
  <c r="J1759" i="2"/>
  <c r="M1759" i="2" l="1"/>
  <c r="N1759" i="2" s="1"/>
  <c r="O1759" i="2" l="1"/>
  <c r="P1759" i="2" l="1"/>
  <c r="R1759" i="2"/>
  <c r="AA1759" i="2" l="1"/>
  <c r="G1760" i="6"/>
  <c r="H1760" i="6" s="1"/>
  <c r="Q1759" i="2"/>
  <c r="Z1759" i="2" s="1"/>
  <c r="I1759" i="2"/>
  <c r="S1759" i="2" s="1"/>
  <c r="U1759" i="2" l="1"/>
  <c r="T1759" i="2"/>
  <c r="I1760" i="6"/>
  <c r="J1760" i="6"/>
  <c r="K1760" i="6" l="1"/>
  <c r="E1760" i="2"/>
  <c r="G1760" i="2" s="1"/>
  <c r="V1759" i="2"/>
  <c r="H1760" i="2" l="1"/>
  <c r="K1760" i="2" s="1"/>
  <c r="L1760" i="2" s="1"/>
  <c r="Y1760" i="2" s="1"/>
  <c r="W1760" i="2"/>
  <c r="X1760" i="2" s="1"/>
  <c r="J1760" i="2"/>
  <c r="M1760" i="2" l="1"/>
  <c r="N1760" i="2" s="1"/>
  <c r="O1760" i="2"/>
  <c r="P1760" i="2" l="1"/>
  <c r="R1760" i="2"/>
  <c r="AA1760" i="2" l="1"/>
  <c r="G1761" i="6"/>
  <c r="H1761" i="6" s="1"/>
  <c r="I1760" i="2"/>
  <c r="S1760" i="2" s="1"/>
  <c r="Q1760" i="2"/>
  <c r="Z1760" i="2" s="1"/>
  <c r="U1760" i="2" l="1"/>
  <c r="T1760" i="2"/>
  <c r="J1761" i="6"/>
  <c r="I1761" i="6"/>
  <c r="K1761" i="6" l="1"/>
  <c r="V1760" i="2"/>
  <c r="E1761" i="2"/>
  <c r="G1761" i="2" s="1"/>
  <c r="W1761" i="2" l="1"/>
  <c r="X1761" i="2" s="1"/>
  <c r="H1761" i="2"/>
  <c r="K1761" i="2" s="1"/>
  <c r="L1761" i="2" s="1"/>
  <c r="Y1761" i="2" s="1"/>
  <c r="J1761" i="2"/>
  <c r="M1761" i="2" l="1"/>
  <c r="N1761" i="2" s="1"/>
  <c r="O1761" i="2"/>
  <c r="P1761" i="2" l="1"/>
  <c r="R1761" i="2"/>
  <c r="AA1761" i="2" l="1"/>
  <c r="G1762" i="6"/>
  <c r="H1762" i="6" s="1"/>
  <c r="Q1761" i="2"/>
  <c r="Z1761" i="2" s="1"/>
  <c r="I1761" i="2"/>
  <c r="S1761" i="2" s="1"/>
  <c r="T1761" i="2" l="1"/>
  <c r="U1761" i="2"/>
  <c r="J1762" i="6"/>
  <c r="I1762" i="6"/>
  <c r="K1762" i="6" l="1"/>
  <c r="V1761" i="2"/>
  <c r="E1762" i="2"/>
  <c r="G1762" i="2" s="1"/>
  <c r="H1762" i="2" l="1"/>
  <c r="K1762" i="2" s="1"/>
  <c r="L1762" i="2" s="1"/>
  <c r="Y1762" i="2" s="1"/>
  <c r="W1762" i="2"/>
  <c r="X1762" i="2" s="1"/>
  <c r="J1762" i="2"/>
  <c r="M1762" i="2" l="1"/>
  <c r="N1762" i="2" s="1"/>
  <c r="O1762" i="2" l="1"/>
  <c r="P1762" i="2" l="1"/>
  <c r="R1762" i="2"/>
  <c r="AA1762" i="2" l="1"/>
  <c r="Q1762" i="2"/>
  <c r="Z1762" i="2" s="1"/>
  <c r="I1762" i="2"/>
  <c r="S1762" i="2" s="1"/>
  <c r="G1763" i="6"/>
  <c r="H1763" i="6" s="1"/>
  <c r="I1763" i="6" l="1"/>
  <c r="J1763" i="6"/>
  <c r="U1762" i="2"/>
  <c r="T1762" i="2"/>
  <c r="V1762" i="2" l="1"/>
  <c r="E1763" i="2"/>
  <c r="G1763" i="2" s="1"/>
  <c r="K1763" i="6"/>
  <c r="H1763" i="2" l="1"/>
  <c r="K1763" i="2" s="1"/>
  <c r="L1763" i="2" s="1"/>
  <c r="Y1763" i="2" s="1"/>
  <c r="W1763" i="2"/>
  <c r="X1763" i="2" s="1"/>
  <c r="J1763" i="2"/>
  <c r="M1763" i="2" l="1"/>
  <c r="N1763" i="2" s="1"/>
  <c r="O1763" i="2" l="1"/>
  <c r="P1763" i="2" l="1"/>
  <c r="R1763" i="2"/>
  <c r="AA1763" i="2" l="1"/>
  <c r="I1763" i="2"/>
  <c r="S1763" i="2" s="1"/>
  <c r="G1764" i="6"/>
  <c r="H1764" i="6" s="1"/>
  <c r="Q1763" i="2"/>
  <c r="Z1763" i="2" s="1"/>
  <c r="J1764" i="6" l="1"/>
  <c r="I1764" i="6"/>
  <c r="U1763" i="2"/>
  <c r="T1763" i="2"/>
  <c r="E1764" i="2" l="1"/>
  <c r="G1764" i="2" s="1"/>
  <c r="V1763" i="2"/>
  <c r="K1764" i="6"/>
  <c r="H1764" i="2" l="1"/>
  <c r="K1764" i="2" s="1"/>
  <c r="L1764" i="2" s="1"/>
  <c r="Y1764" i="2" s="1"/>
  <c r="W1764" i="2"/>
  <c r="X1764" i="2" s="1"/>
  <c r="J1764" i="2"/>
  <c r="M1764" i="2" l="1"/>
  <c r="N1764" i="2" s="1"/>
  <c r="O1764" i="2" l="1"/>
  <c r="P1764" i="2" l="1"/>
  <c r="R1764" i="2"/>
  <c r="AA1764" i="2" l="1"/>
  <c r="G1765" i="6"/>
  <c r="H1765" i="6" s="1"/>
  <c r="I1764" i="2"/>
  <c r="S1764" i="2" s="1"/>
  <c r="Q1764" i="2"/>
  <c r="Z1764" i="2" s="1"/>
  <c r="I1765" i="6" l="1"/>
  <c r="J1765" i="6"/>
  <c r="T1764" i="2"/>
  <c r="U1764" i="2"/>
  <c r="V1764" i="2" l="1"/>
  <c r="K1765" i="6"/>
  <c r="E1765" i="2"/>
  <c r="G1765" i="2" s="1"/>
  <c r="H1765" i="2" l="1"/>
  <c r="K1765" i="2" s="1"/>
  <c r="L1765" i="2" s="1"/>
  <c r="Y1765" i="2" s="1"/>
  <c r="W1765" i="2"/>
  <c r="X1765" i="2" s="1"/>
  <c r="J1765" i="2"/>
  <c r="M1765" i="2" l="1"/>
  <c r="N1765" i="2" s="1"/>
  <c r="O1765" i="2"/>
  <c r="P1765" i="2" l="1"/>
  <c r="R1765" i="2"/>
  <c r="AA1765" i="2" l="1"/>
  <c r="Q1765" i="2"/>
  <c r="Z1765" i="2" s="1"/>
  <c r="I1765" i="2"/>
  <c r="S1765" i="2" s="1"/>
  <c r="G1766" i="6"/>
  <c r="H1766" i="6" s="1"/>
  <c r="J1766" i="6" l="1"/>
  <c r="I1766" i="6"/>
  <c r="U1765" i="2"/>
  <c r="T1765" i="2"/>
  <c r="V1765" i="2" l="1"/>
  <c r="E1766" i="2"/>
  <c r="G1766" i="2" s="1"/>
  <c r="K1766" i="6"/>
  <c r="W1766" i="2" l="1"/>
  <c r="X1766" i="2" s="1"/>
  <c r="H1766" i="2"/>
  <c r="K1766" i="2" s="1"/>
  <c r="L1766" i="2" s="1"/>
  <c r="Y1766" i="2" s="1"/>
  <c r="J1766" i="2"/>
  <c r="M1766" i="2" l="1"/>
  <c r="N1766" i="2" s="1"/>
  <c r="O1766" i="2"/>
  <c r="P1766" i="2" l="1"/>
  <c r="R1766" i="2"/>
  <c r="AA1766" i="2" l="1"/>
  <c r="G1767" i="6"/>
  <c r="H1767" i="6" s="1"/>
  <c r="I1766" i="2"/>
  <c r="S1766" i="2" s="1"/>
  <c r="Q1766" i="2"/>
  <c r="Z1766" i="2" s="1"/>
  <c r="J1767" i="6" l="1"/>
  <c r="I1767" i="6"/>
  <c r="U1766" i="2"/>
  <c r="T1766" i="2"/>
  <c r="V1766" i="2" l="1"/>
  <c r="E1767" i="2"/>
  <c r="G1767" i="2" s="1"/>
  <c r="K1767" i="6"/>
  <c r="H1767" i="2" l="1"/>
  <c r="K1767" i="2" s="1"/>
  <c r="L1767" i="2" s="1"/>
  <c r="Y1767" i="2" s="1"/>
  <c r="W1767" i="2"/>
  <c r="X1767" i="2" s="1"/>
  <c r="J1767" i="2"/>
  <c r="M1767" i="2" l="1"/>
  <c r="N1767" i="2" s="1"/>
  <c r="O1767" i="2" l="1"/>
  <c r="P1767" i="2" l="1"/>
  <c r="R1767" i="2"/>
  <c r="AA1767" i="2" l="1"/>
  <c r="Q1767" i="2"/>
  <c r="Z1767" i="2" s="1"/>
  <c r="I1767" i="2"/>
  <c r="S1767" i="2" s="1"/>
  <c r="G1768" i="6"/>
  <c r="H1768" i="6" s="1"/>
  <c r="I1768" i="6" l="1"/>
  <c r="J1768" i="6"/>
  <c r="U1767" i="2"/>
  <c r="T1767" i="2"/>
  <c r="E1768" i="2" l="1"/>
  <c r="G1768" i="2" s="1"/>
  <c r="K1768" i="6"/>
  <c r="V1767" i="2"/>
  <c r="H1768" i="2" l="1"/>
  <c r="K1768" i="2" s="1"/>
  <c r="L1768" i="2" s="1"/>
  <c r="Y1768" i="2" s="1"/>
  <c r="W1768" i="2"/>
  <c r="X1768" i="2" s="1"/>
  <c r="J1768" i="2"/>
  <c r="M1768" i="2" l="1"/>
  <c r="N1768" i="2" s="1"/>
  <c r="O1768" i="2"/>
  <c r="P1768" i="2" l="1"/>
  <c r="R1768" i="2"/>
  <c r="AA1768" i="2" l="1"/>
  <c r="I1768" i="2"/>
  <c r="S1768" i="2" s="1"/>
  <c r="G1769" i="6"/>
  <c r="H1769" i="6" s="1"/>
  <c r="Q1768" i="2"/>
  <c r="Z1768" i="2" s="1"/>
  <c r="T1768" i="2" l="1"/>
  <c r="U1768" i="2"/>
  <c r="J1769" i="6"/>
  <c r="I1769" i="6"/>
  <c r="K1769" i="6" l="1"/>
  <c r="E1769" i="2"/>
  <c r="G1769" i="2" s="1"/>
  <c r="V1768" i="2"/>
  <c r="W1769" i="2" l="1"/>
  <c r="X1769" i="2" s="1"/>
  <c r="H1769" i="2"/>
  <c r="K1769" i="2" s="1"/>
  <c r="L1769" i="2" s="1"/>
  <c r="Y1769" i="2" s="1"/>
  <c r="J1769" i="2"/>
  <c r="M1769" i="2" l="1"/>
  <c r="N1769" i="2" s="1"/>
  <c r="O1769" i="2"/>
  <c r="P1769" i="2" l="1"/>
  <c r="I1769" i="2" l="1"/>
  <c r="S1769" i="2" s="1"/>
  <c r="G1770" i="6"/>
  <c r="H1770" i="6" s="1"/>
  <c r="Q1769" i="2"/>
  <c r="Z1769" i="2" s="1"/>
  <c r="R1769" i="2"/>
  <c r="AA1769" i="2" l="1"/>
  <c r="J1770" i="6"/>
  <c r="I1770" i="6"/>
  <c r="T1769" i="2"/>
  <c r="U1769" i="2"/>
  <c r="V1769" i="2" l="1"/>
  <c r="E1770" i="2"/>
  <c r="G1770" i="2" s="1"/>
  <c r="K1770" i="6"/>
  <c r="H1770" i="2" l="1"/>
  <c r="K1770" i="2" s="1"/>
  <c r="L1770" i="2" s="1"/>
  <c r="Y1770" i="2" s="1"/>
  <c r="W1770" i="2"/>
  <c r="X1770" i="2" s="1"/>
  <c r="J1770" i="2"/>
  <c r="M1770" i="2" l="1"/>
  <c r="N1770" i="2" s="1"/>
  <c r="O1770" i="2"/>
  <c r="P1770" i="2" l="1"/>
  <c r="I1770" i="2" l="1"/>
  <c r="S1770" i="2" s="1"/>
  <c r="G1771" i="6"/>
  <c r="H1771" i="6" s="1"/>
  <c r="Q1770" i="2"/>
  <c r="Z1770" i="2" s="1"/>
  <c r="R1770" i="2"/>
  <c r="AA1770" i="2" l="1"/>
  <c r="J1771" i="6"/>
  <c r="I1771" i="6"/>
  <c r="U1770" i="2"/>
  <c r="T1770" i="2"/>
  <c r="V1770" i="2" l="1"/>
  <c r="E1771" i="2"/>
  <c r="G1771" i="2" s="1"/>
  <c r="K1771" i="6"/>
  <c r="H1771" i="2" l="1"/>
  <c r="K1771" i="2" s="1"/>
  <c r="L1771" i="2" s="1"/>
  <c r="Y1771" i="2" s="1"/>
  <c r="W1771" i="2"/>
  <c r="X1771" i="2" s="1"/>
  <c r="J1771" i="2"/>
  <c r="M1771" i="2" l="1"/>
  <c r="N1771" i="2" s="1"/>
  <c r="O1771" i="2"/>
  <c r="P1771" i="2" l="1"/>
  <c r="R1771" i="2"/>
  <c r="AA1771" i="2" l="1"/>
  <c r="I1771" i="2"/>
  <c r="S1771" i="2" s="1"/>
  <c r="Q1771" i="2"/>
  <c r="Z1771" i="2" s="1"/>
  <c r="G1772" i="6"/>
  <c r="H1772" i="6" s="1"/>
  <c r="I1772" i="6" l="1"/>
  <c r="J1772" i="6"/>
  <c r="U1771" i="2"/>
  <c r="T1771" i="2"/>
  <c r="V1771" i="2" l="1"/>
  <c r="K1772" i="6"/>
  <c r="E1772" i="2"/>
  <c r="G1772" i="2" s="1"/>
  <c r="H1772" i="2" l="1"/>
  <c r="K1772" i="2" s="1"/>
  <c r="L1772" i="2" s="1"/>
  <c r="Y1772" i="2" s="1"/>
  <c r="W1772" i="2"/>
  <c r="X1772" i="2" s="1"/>
  <c r="J1772" i="2"/>
  <c r="M1772" i="2" l="1"/>
  <c r="N1772" i="2" s="1"/>
  <c r="O1772" i="2" l="1"/>
  <c r="P1772" i="2" l="1"/>
  <c r="R1772" i="2"/>
  <c r="AA1772" i="2" l="1"/>
  <c r="I1772" i="2"/>
  <c r="S1772" i="2" s="1"/>
  <c r="G1773" i="6"/>
  <c r="H1773" i="6" s="1"/>
  <c r="Q1772" i="2"/>
  <c r="Z1772" i="2" s="1"/>
  <c r="U1772" i="2" l="1"/>
  <c r="T1772" i="2"/>
  <c r="J1773" i="6"/>
  <c r="I1773" i="6"/>
  <c r="V1772" i="2" l="1"/>
  <c r="K1773" i="6"/>
  <c r="E1773" i="2"/>
  <c r="G1773" i="2" s="1"/>
  <c r="H1773" i="2" l="1"/>
  <c r="K1773" i="2" s="1"/>
  <c r="L1773" i="2" s="1"/>
  <c r="Y1773" i="2" s="1"/>
  <c r="W1773" i="2"/>
  <c r="X1773" i="2" s="1"/>
  <c r="J1773" i="2"/>
  <c r="M1773" i="2" l="1"/>
  <c r="N1773" i="2" s="1"/>
  <c r="O1773" i="2"/>
  <c r="P1773" i="2" l="1"/>
  <c r="G1774" i="6" l="1"/>
  <c r="H1774" i="6" s="1"/>
  <c r="I1773" i="2"/>
  <c r="S1773" i="2" s="1"/>
  <c r="Q1773" i="2"/>
  <c r="Z1773" i="2" s="1"/>
  <c r="R1773" i="2"/>
  <c r="AA1773" i="2" l="1"/>
  <c r="T1773" i="2"/>
  <c r="U1773" i="2"/>
  <c r="I1774" i="6"/>
  <c r="J1774" i="6"/>
  <c r="V1773" i="2" l="1"/>
  <c r="E1774" i="2"/>
  <c r="G1774" i="2" s="1"/>
  <c r="K1774" i="6"/>
  <c r="W1774" i="2" l="1"/>
  <c r="X1774" i="2" s="1"/>
  <c r="H1774" i="2"/>
  <c r="K1774" i="2" s="1"/>
  <c r="L1774" i="2" s="1"/>
  <c r="Y1774" i="2" s="1"/>
  <c r="J1774" i="2"/>
  <c r="M1774" i="2" l="1"/>
  <c r="N1774" i="2" s="1"/>
  <c r="O1774" i="2"/>
  <c r="P1774" i="2" l="1"/>
  <c r="R1774" i="2"/>
  <c r="AA1774" i="2" l="1"/>
  <c r="I1774" i="2"/>
  <c r="S1774" i="2" s="1"/>
  <c r="G1775" i="6"/>
  <c r="H1775" i="6" s="1"/>
  <c r="Q1774" i="2"/>
  <c r="Z1774" i="2" s="1"/>
  <c r="U1774" i="2" l="1"/>
  <c r="T1774" i="2"/>
  <c r="I1775" i="6"/>
  <c r="J1775" i="6"/>
  <c r="V1774" i="2" l="1"/>
  <c r="K1775" i="6"/>
  <c r="E1775" i="2"/>
  <c r="G1775" i="2" s="1"/>
  <c r="H1775" i="2" l="1"/>
  <c r="K1775" i="2" s="1"/>
  <c r="L1775" i="2" s="1"/>
  <c r="Y1775" i="2" s="1"/>
  <c r="W1775" i="2"/>
  <c r="X1775" i="2" s="1"/>
  <c r="J1775" i="2"/>
  <c r="M1775" i="2" l="1"/>
  <c r="N1775" i="2" s="1"/>
  <c r="O1775" i="2" l="1"/>
  <c r="P1775" i="2" l="1"/>
  <c r="R1775" i="2"/>
  <c r="AA1775" i="2" l="1"/>
  <c r="Q1775" i="2"/>
  <c r="Z1775" i="2" s="1"/>
  <c r="G1776" i="6"/>
  <c r="H1776" i="6" s="1"/>
  <c r="I1775" i="2"/>
  <c r="S1775" i="2" s="1"/>
  <c r="U1775" i="2" l="1"/>
  <c r="T1775" i="2"/>
  <c r="I1776" i="6"/>
  <c r="J1776" i="6"/>
  <c r="E1776" i="2" l="1"/>
  <c r="G1776" i="2" s="1"/>
  <c r="K1776" i="6"/>
  <c r="V1775" i="2"/>
  <c r="H1776" i="2" l="1"/>
  <c r="K1776" i="2" s="1"/>
  <c r="L1776" i="2" s="1"/>
  <c r="Y1776" i="2" s="1"/>
  <c r="W1776" i="2"/>
  <c r="X1776" i="2" s="1"/>
  <c r="J1776" i="2"/>
  <c r="M1776" i="2" l="1"/>
  <c r="N1776" i="2" s="1"/>
  <c r="O1776" i="2"/>
  <c r="P1776" i="2" l="1"/>
  <c r="R1776" i="2"/>
  <c r="AA1776" i="2" l="1"/>
  <c r="Q1776" i="2"/>
  <c r="Z1776" i="2" s="1"/>
  <c r="I1776" i="2"/>
  <c r="S1776" i="2" s="1"/>
  <c r="G1777" i="6"/>
  <c r="H1777" i="6" s="1"/>
  <c r="I1777" i="6" l="1"/>
  <c r="J1777" i="6"/>
  <c r="T1776" i="2"/>
  <c r="U1776" i="2"/>
  <c r="E1777" i="2" l="1"/>
  <c r="G1777" i="2" s="1"/>
  <c r="K1777" i="6"/>
  <c r="V1776" i="2"/>
  <c r="W1777" i="2" l="1"/>
  <c r="X1777" i="2" s="1"/>
  <c r="H1777" i="2"/>
  <c r="K1777" i="2" s="1"/>
  <c r="L1777" i="2" s="1"/>
  <c r="Y1777" i="2" s="1"/>
  <c r="J1777" i="2"/>
  <c r="M1777" i="2" l="1"/>
  <c r="N1777" i="2" s="1"/>
  <c r="O1777" i="2"/>
  <c r="P1777" i="2" l="1"/>
  <c r="G1778" i="6" l="1"/>
  <c r="H1778" i="6" s="1"/>
  <c r="I1777" i="2"/>
  <c r="S1777" i="2" s="1"/>
  <c r="Q1777" i="2"/>
  <c r="Z1777" i="2" s="1"/>
  <c r="R1777" i="2"/>
  <c r="AA1777" i="2" l="1"/>
  <c r="T1777" i="2"/>
  <c r="U1777" i="2"/>
  <c r="I1778" i="6"/>
  <c r="J1778" i="6"/>
  <c r="K1778" i="6" l="1"/>
  <c r="E1778" i="2"/>
  <c r="G1778" i="2" s="1"/>
  <c r="V1777" i="2"/>
  <c r="H1778" i="2" l="1"/>
  <c r="K1778" i="2" s="1"/>
  <c r="L1778" i="2" s="1"/>
  <c r="Y1778" i="2" s="1"/>
  <c r="W1778" i="2"/>
  <c r="X1778" i="2" s="1"/>
  <c r="J1778" i="2"/>
  <c r="M1778" i="2" l="1"/>
  <c r="N1778" i="2" s="1"/>
  <c r="O1778" i="2" l="1"/>
  <c r="P1778" i="2" l="1"/>
  <c r="Q1778" i="2" l="1"/>
  <c r="Z1778" i="2" s="1"/>
  <c r="I1778" i="2"/>
  <c r="S1778" i="2" s="1"/>
  <c r="G1779" i="6"/>
  <c r="H1779" i="6" s="1"/>
  <c r="R1778" i="2"/>
  <c r="AA1778" i="2" l="1"/>
  <c r="T1778" i="2"/>
  <c r="U1778" i="2"/>
  <c r="I1779" i="6"/>
  <c r="J1779" i="6"/>
  <c r="K1779" i="6" l="1"/>
  <c r="V1778" i="2"/>
  <c r="E1779" i="2"/>
  <c r="G1779" i="2" s="1"/>
  <c r="H1779" i="2" l="1"/>
  <c r="K1779" i="2" s="1"/>
  <c r="L1779" i="2" s="1"/>
  <c r="Y1779" i="2" s="1"/>
  <c r="W1779" i="2"/>
  <c r="X1779" i="2" s="1"/>
  <c r="J1779" i="2"/>
  <c r="M1779" i="2" l="1"/>
  <c r="N1779" i="2" s="1"/>
  <c r="O1779" i="2" l="1"/>
  <c r="P1779" i="2" l="1"/>
  <c r="R1779" i="2"/>
  <c r="AA1779" i="2" l="1"/>
  <c r="I1779" i="2"/>
  <c r="S1779" i="2" s="1"/>
  <c r="G1780" i="6"/>
  <c r="H1780" i="6" s="1"/>
  <c r="Q1779" i="2"/>
  <c r="Z1779" i="2" s="1"/>
  <c r="J1780" i="6" l="1"/>
  <c r="I1780" i="6"/>
  <c r="T1779" i="2"/>
  <c r="U1779" i="2"/>
  <c r="E1780" i="2" l="1"/>
  <c r="G1780" i="2" s="1"/>
  <c r="V1779" i="2"/>
  <c r="K1780" i="6"/>
  <c r="H1780" i="2" l="1"/>
  <c r="K1780" i="2" s="1"/>
  <c r="L1780" i="2" s="1"/>
  <c r="Y1780" i="2" s="1"/>
  <c r="W1780" i="2"/>
  <c r="X1780" i="2" s="1"/>
  <c r="J1780" i="2"/>
  <c r="M1780" i="2" l="1"/>
  <c r="N1780" i="2" s="1"/>
  <c r="O1780" i="2"/>
  <c r="P1780" i="2" l="1"/>
  <c r="R1780" i="2"/>
  <c r="AA1780" i="2" l="1"/>
  <c r="I1780" i="2"/>
  <c r="S1780" i="2" s="1"/>
  <c r="G1781" i="6"/>
  <c r="H1781" i="6" s="1"/>
  <c r="Q1780" i="2"/>
  <c r="Z1780" i="2" s="1"/>
  <c r="T1780" i="2" l="1"/>
  <c r="U1780" i="2"/>
  <c r="J1781" i="6"/>
  <c r="I1781" i="6"/>
  <c r="K1781" i="6" l="1"/>
  <c r="E1781" i="2"/>
  <c r="G1781" i="2" s="1"/>
  <c r="V1780" i="2"/>
  <c r="H1781" i="2" l="1"/>
  <c r="K1781" i="2" s="1"/>
  <c r="L1781" i="2" s="1"/>
  <c r="Y1781" i="2" s="1"/>
  <c r="W1781" i="2"/>
  <c r="X1781" i="2" s="1"/>
  <c r="J1781" i="2"/>
  <c r="M1781" i="2" l="1"/>
  <c r="N1781" i="2" s="1"/>
  <c r="O1781" i="2"/>
  <c r="P1781" i="2" l="1"/>
  <c r="R1781" i="2"/>
  <c r="AA1781" i="2" l="1"/>
  <c r="G1782" i="6"/>
  <c r="H1782" i="6" s="1"/>
  <c r="I1781" i="2"/>
  <c r="S1781" i="2" s="1"/>
  <c r="Q1781" i="2"/>
  <c r="Z1781" i="2" s="1"/>
  <c r="J1782" i="6" l="1"/>
  <c r="I1782" i="6"/>
  <c r="T1781" i="2"/>
  <c r="U1781" i="2"/>
  <c r="V1781" i="2" l="1"/>
  <c r="E1782" i="2"/>
  <c r="G1782" i="2" s="1"/>
  <c r="K1782" i="6"/>
  <c r="H1782" i="2" l="1"/>
  <c r="K1782" i="2" s="1"/>
  <c r="L1782" i="2" s="1"/>
  <c r="Y1782" i="2" s="1"/>
  <c r="W1782" i="2"/>
  <c r="X1782" i="2" s="1"/>
  <c r="J1782" i="2"/>
  <c r="M1782" i="2" l="1"/>
  <c r="N1782" i="2" s="1"/>
  <c r="O1782" i="2"/>
  <c r="P1782" i="2" l="1"/>
  <c r="R1782" i="2"/>
  <c r="AA1782" i="2" l="1"/>
  <c r="G1783" i="6"/>
  <c r="H1783" i="6" s="1"/>
  <c r="I1782" i="2"/>
  <c r="S1782" i="2" s="1"/>
  <c r="Q1782" i="2"/>
  <c r="Z1782" i="2" s="1"/>
  <c r="I1783" i="6" l="1"/>
  <c r="J1783" i="6"/>
  <c r="U1782" i="2"/>
  <c r="T1782" i="2"/>
  <c r="E1783" i="2" l="1"/>
  <c r="G1783" i="2" s="1"/>
  <c r="K1783" i="6"/>
  <c r="V1782" i="2"/>
  <c r="H1783" i="2" l="1"/>
  <c r="K1783" i="2" s="1"/>
  <c r="L1783" i="2" s="1"/>
  <c r="Y1783" i="2" s="1"/>
  <c r="W1783" i="2"/>
  <c r="X1783" i="2" s="1"/>
  <c r="J1783" i="2"/>
  <c r="M1783" i="2" l="1"/>
  <c r="N1783" i="2" s="1"/>
  <c r="O1783" i="2"/>
  <c r="P1783" i="2" l="1"/>
  <c r="R1783" i="2"/>
  <c r="AA1783" i="2" l="1"/>
  <c r="Q1783" i="2"/>
  <c r="Z1783" i="2" s="1"/>
  <c r="G1784" i="6"/>
  <c r="H1784" i="6" s="1"/>
  <c r="I1783" i="2"/>
  <c r="S1783" i="2" s="1"/>
  <c r="U1783" i="2" l="1"/>
  <c r="T1783" i="2"/>
  <c r="J1784" i="6"/>
  <c r="I1784" i="6"/>
  <c r="K1784" i="6" l="1"/>
  <c r="E1784" i="2"/>
  <c r="G1784" i="2" s="1"/>
  <c r="V1783" i="2"/>
  <c r="W1784" i="2" l="1"/>
  <c r="X1784" i="2" s="1"/>
  <c r="H1784" i="2"/>
  <c r="K1784" i="2" s="1"/>
  <c r="L1784" i="2" s="1"/>
  <c r="Y1784" i="2" s="1"/>
  <c r="J1784" i="2"/>
  <c r="M1784" i="2" l="1"/>
  <c r="N1784" i="2" s="1"/>
  <c r="O1784" i="2"/>
  <c r="P1784" i="2" l="1"/>
  <c r="R1784" i="2"/>
  <c r="AA1784" i="2" l="1"/>
  <c r="I1784" i="2"/>
  <c r="S1784" i="2" s="1"/>
  <c r="G1785" i="6"/>
  <c r="H1785" i="6" s="1"/>
  <c r="Q1784" i="2"/>
  <c r="Z1784" i="2" s="1"/>
  <c r="T1784" i="2" l="1"/>
  <c r="U1784" i="2"/>
  <c r="J1785" i="6"/>
  <c r="I1785" i="6"/>
  <c r="K1785" i="6" l="1"/>
  <c r="E1785" i="2"/>
  <c r="G1785" i="2" s="1"/>
  <c r="V1784" i="2"/>
  <c r="H1785" i="2" l="1"/>
  <c r="K1785" i="2" s="1"/>
  <c r="L1785" i="2" s="1"/>
  <c r="Y1785" i="2" s="1"/>
  <c r="W1785" i="2"/>
  <c r="X1785" i="2" s="1"/>
  <c r="J1785" i="2"/>
  <c r="M1785" i="2" l="1"/>
  <c r="N1785" i="2" s="1"/>
  <c r="O1785" i="2"/>
  <c r="P1785" i="2" l="1"/>
  <c r="Q1785" i="2" l="1"/>
  <c r="Z1785" i="2" s="1"/>
  <c r="I1785" i="2"/>
  <c r="S1785" i="2" s="1"/>
  <c r="G1786" i="6"/>
  <c r="H1786" i="6" s="1"/>
  <c r="R1785" i="2"/>
  <c r="AA1785" i="2" l="1"/>
  <c r="T1785" i="2"/>
  <c r="U1785" i="2"/>
  <c r="J1786" i="6"/>
  <c r="I1786" i="6"/>
  <c r="V1785" i="2" l="1"/>
  <c r="K1786" i="6"/>
  <c r="E1786" i="2"/>
  <c r="G1786" i="2" s="1"/>
  <c r="H1786" i="2" l="1"/>
  <c r="K1786" i="2" s="1"/>
  <c r="L1786" i="2" s="1"/>
  <c r="Y1786" i="2" s="1"/>
  <c r="W1786" i="2"/>
  <c r="X1786" i="2" s="1"/>
  <c r="J1786" i="2"/>
  <c r="M1786" i="2" l="1"/>
  <c r="N1786" i="2" s="1"/>
  <c r="O1786" i="2"/>
  <c r="P1786" i="2" l="1"/>
  <c r="I1786" i="2" l="1"/>
  <c r="S1786" i="2" s="1"/>
  <c r="G1787" i="6"/>
  <c r="H1787" i="6" s="1"/>
  <c r="Q1786" i="2"/>
  <c r="Z1786" i="2" s="1"/>
  <c r="R1786" i="2"/>
  <c r="AA1786" i="2" l="1"/>
  <c r="I1787" i="6"/>
  <c r="J1787" i="6"/>
  <c r="T1786" i="2"/>
  <c r="U1786" i="2"/>
  <c r="K1787" i="6" l="1"/>
  <c r="V1786" i="2"/>
  <c r="E1787" i="2"/>
  <c r="G1787" i="2" s="1"/>
  <c r="H1787" i="2" l="1"/>
  <c r="K1787" i="2" s="1"/>
  <c r="L1787" i="2" s="1"/>
  <c r="Y1787" i="2" s="1"/>
  <c r="W1787" i="2"/>
  <c r="X1787" i="2" s="1"/>
  <c r="J1787" i="2"/>
  <c r="M1787" i="2" l="1"/>
  <c r="N1787" i="2" s="1"/>
  <c r="O1787" i="2"/>
  <c r="P1787" i="2" l="1"/>
  <c r="R1787" i="2"/>
  <c r="AA1787" i="2" l="1"/>
  <c r="Q1787" i="2"/>
  <c r="Z1787" i="2" s="1"/>
  <c r="I1787" i="2"/>
  <c r="S1787" i="2" s="1"/>
  <c r="G1788" i="6"/>
  <c r="H1788" i="6" s="1"/>
  <c r="T1787" i="2" l="1"/>
  <c r="U1787" i="2"/>
  <c r="J1788" i="6"/>
  <c r="I1788" i="6"/>
  <c r="V1787" i="2" l="1"/>
  <c r="K1788" i="6"/>
  <c r="E1788" i="2"/>
  <c r="G1788" i="2" s="1"/>
  <c r="H1788" i="2" l="1"/>
  <c r="K1788" i="2" s="1"/>
  <c r="L1788" i="2" s="1"/>
  <c r="Y1788" i="2" s="1"/>
  <c r="W1788" i="2"/>
  <c r="X1788" i="2" s="1"/>
  <c r="J1788" i="2"/>
  <c r="M1788" i="2" l="1"/>
  <c r="N1788" i="2" s="1"/>
  <c r="O1788" i="2"/>
  <c r="P1788" i="2" l="1"/>
  <c r="R1788" i="2"/>
  <c r="AA1788" i="2" l="1"/>
  <c r="I1788" i="2"/>
  <c r="S1788" i="2" s="1"/>
  <c r="G1789" i="6"/>
  <c r="H1789" i="6" s="1"/>
  <c r="Q1788" i="2"/>
  <c r="Z1788" i="2" s="1"/>
  <c r="U1788" i="2" l="1"/>
  <c r="T1788" i="2"/>
  <c r="I1789" i="6"/>
  <c r="J1789" i="6"/>
  <c r="K1789" i="6" l="1"/>
  <c r="V1788" i="2"/>
  <c r="E1789" i="2"/>
  <c r="G1789" i="2" s="1"/>
  <c r="H1789" i="2" l="1"/>
  <c r="K1789" i="2" s="1"/>
  <c r="L1789" i="2" s="1"/>
  <c r="Y1789" i="2" s="1"/>
  <c r="W1789" i="2"/>
  <c r="X1789" i="2" s="1"/>
  <c r="J1789" i="2"/>
  <c r="M1789" i="2" l="1"/>
  <c r="N1789" i="2" s="1"/>
  <c r="O1789" i="2"/>
  <c r="P1789" i="2" l="1"/>
  <c r="R1789" i="2"/>
  <c r="AA1789" i="2" l="1"/>
  <c r="G1790" i="6"/>
  <c r="H1790" i="6" s="1"/>
  <c r="I1789" i="2"/>
  <c r="S1789" i="2" s="1"/>
  <c r="Q1789" i="2"/>
  <c r="Z1789" i="2" s="1"/>
  <c r="U1789" i="2" l="1"/>
  <c r="T1789" i="2"/>
  <c r="J1790" i="6"/>
  <c r="I1790" i="6"/>
  <c r="K1790" i="6" l="1"/>
  <c r="V1789" i="2"/>
  <c r="E1790" i="2"/>
  <c r="G1790" i="2" s="1"/>
  <c r="W1790" i="2" l="1"/>
  <c r="X1790" i="2" s="1"/>
  <c r="H1790" i="2"/>
  <c r="K1790" i="2" s="1"/>
  <c r="L1790" i="2" s="1"/>
  <c r="Y1790" i="2" s="1"/>
  <c r="J1790" i="2"/>
  <c r="M1790" i="2" l="1"/>
  <c r="N1790" i="2" s="1"/>
  <c r="O1790" i="2" l="1"/>
  <c r="P1790" i="2" l="1"/>
  <c r="R1790" i="2"/>
  <c r="AA1790" i="2" l="1"/>
  <c r="I1790" i="2"/>
  <c r="S1790" i="2" s="1"/>
  <c r="G1791" i="6"/>
  <c r="H1791" i="6" s="1"/>
  <c r="Q1790" i="2"/>
  <c r="Z1790" i="2" s="1"/>
  <c r="J1791" i="6" l="1"/>
  <c r="I1791" i="6"/>
  <c r="U1790" i="2"/>
  <c r="T1790" i="2"/>
  <c r="E1791" i="2" l="1"/>
  <c r="G1791" i="2" s="1"/>
  <c r="V1790" i="2"/>
  <c r="K1791" i="6"/>
  <c r="H1791" i="2" l="1"/>
  <c r="K1791" i="2" s="1"/>
  <c r="L1791" i="2" s="1"/>
  <c r="Y1791" i="2" s="1"/>
  <c r="W1791" i="2"/>
  <c r="X1791" i="2" s="1"/>
  <c r="J1791" i="2"/>
  <c r="M1791" i="2" l="1"/>
  <c r="N1791" i="2" s="1"/>
  <c r="O1791" i="2" l="1"/>
  <c r="P1791" i="2" l="1"/>
  <c r="R1791" i="2"/>
  <c r="AA1791" i="2" l="1"/>
  <c r="G1792" i="6"/>
  <c r="H1792" i="6" s="1"/>
  <c r="I1791" i="2"/>
  <c r="S1791" i="2" s="1"/>
  <c r="Q1791" i="2"/>
  <c r="Z1791" i="2" s="1"/>
  <c r="T1791" i="2" l="1"/>
  <c r="U1791" i="2"/>
  <c r="J1792" i="6"/>
  <c r="I1792" i="6"/>
  <c r="K1792" i="6" l="1"/>
  <c r="E1792" i="2"/>
  <c r="G1792" i="2" s="1"/>
  <c r="V1791" i="2"/>
  <c r="H1792" i="2" l="1"/>
  <c r="K1792" i="2" s="1"/>
  <c r="L1792" i="2" s="1"/>
  <c r="Y1792" i="2" s="1"/>
  <c r="W1792" i="2"/>
  <c r="X1792" i="2" s="1"/>
  <c r="J1792" i="2"/>
  <c r="M1792" i="2" l="1"/>
  <c r="N1792" i="2" s="1"/>
  <c r="O1792" i="2" l="1"/>
  <c r="P1792" i="2" l="1"/>
  <c r="R1792" i="2"/>
  <c r="AA1792" i="2" l="1"/>
  <c r="Q1792" i="2"/>
  <c r="Z1792" i="2" s="1"/>
  <c r="I1792" i="2"/>
  <c r="S1792" i="2" s="1"/>
  <c r="G1793" i="6"/>
  <c r="H1793" i="6" s="1"/>
  <c r="J1793" i="6" l="1"/>
  <c r="I1793" i="6"/>
  <c r="T1792" i="2"/>
  <c r="U1792" i="2"/>
  <c r="E1793" i="2" l="1"/>
  <c r="G1793" i="2" s="1"/>
  <c r="V1792" i="2"/>
  <c r="K1793" i="6"/>
  <c r="W1793" i="2" l="1"/>
  <c r="X1793" i="2" s="1"/>
  <c r="H1793" i="2"/>
  <c r="K1793" i="2" s="1"/>
  <c r="L1793" i="2" s="1"/>
  <c r="Y1793" i="2" s="1"/>
  <c r="J1793" i="2"/>
  <c r="M1793" i="2" l="1"/>
  <c r="N1793" i="2" s="1"/>
  <c r="O1793" i="2"/>
  <c r="P1793" i="2" l="1"/>
  <c r="R1793" i="2"/>
  <c r="AA1793" i="2" l="1"/>
  <c r="G1794" i="6"/>
  <c r="H1794" i="6" s="1"/>
  <c r="I1793" i="2"/>
  <c r="S1793" i="2" s="1"/>
  <c r="Q1793" i="2"/>
  <c r="Z1793" i="2" s="1"/>
  <c r="T1793" i="2" l="1"/>
  <c r="U1793" i="2"/>
  <c r="J1794" i="6"/>
  <c r="I1794" i="6"/>
  <c r="K1794" i="6" l="1"/>
  <c r="E1794" i="2"/>
  <c r="G1794" i="2" s="1"/>
  <c r="V1793" i="2"/>
  <c r="H1794" i="2" l="1"/>
  <c r="K1794" i="2" s="1"/>
  <c r="L1794" i="2" s="1"/>
  <c r="Y1794" i="2" s="1"/>
  <c r="W1794" i="2"/>
  <c r="X1794" i="2" s="1"/>
  <c r="J1794" i="2"/>
  <c r="M1794" i="2" l="1"/>
  <c r="N1794" i="2" s="1"/>
  <c r="O1794" i="2" l="1"/>
  <c r="P1794" i="2" l="1"/>
  <c r="I1794" i="2" l="1"/>
  <c r="S1794" i="2" s="1"/>
  <c r="G1795" i="6"/>
  <c r="H1795" i="6" s="1"/>
  <c r="Q1794" i="2"/>
  <c r="Z1794" i="2" s="1"/>
  <c r="R1794" i="2"/>
  <c r="J1795" i="6" l="1"/>
  <c r="I1795" i="6"/>
  <c r="AA1794" i="2"/>
  <c r="T1794" i="2"/>
  <c r="U1794" i="2"/>
  <c r="V1794" i="2" l="1"/>
  <c r="E1795" i="2"/>
  <c r="G1795" i="2" s="1"/>
  <c r="K1795" i="6"/>
  <c r="W1795" i="2" l="1"/>
  <c r="X1795" i="2" s="1"/>
  <c r="H1795" i="2"/>
  <c r="K1795" i="2" s="1"/>
  <c r="L1795" i="2" s="1"/>
  <c r="Y1795" i="2" s="1"/>
  <c r="J1795" i="2"/>
  <c r="M1795" i="2" l="1"/>
  <c r="N1795" i="2" s="1"/>
  <c r="O1795" i="2"/>
  <c r="P1795" i="2" l="1"/>
  <c r="R1795" i="2"/>
  <c r="AA1795" i="2" l="1"/>
  <c r="G1796" i="6"/>
  <c r="H1796" i="6" s="1"/>
  <c r="I1795" i="2"/>
  <c r="S1795" i="2" s="1"/>
  <c r="Q1795" i="2"/>
  <c r="Z1795" i="2" s="1"/>
  <c r="U1795" i="2" l="1"/>
  <c r="T1795" i="2"/>
  <c r="I1796" i="6"/>
  <c r="J1796" i="6"/>
  <c r="K1796" i="6" l="1"/>
  <c r="E1796" i="2"/>
  <c r="G1796" i="2" s="1"/>
  <c r="V1795" i="2"/>
  <c r="H1796" i="2" l="1"/>
  <c r="K1796" i="2" s="1"/>
  <c r="L1796" i="2" s="1"/>
  <c r="Y1796" i="2" s="1"/>
  <c r="W1796" i="2"/>
  <c r="X1796" i="2" s="1"/>
  <c r="J1796" i="2"/>
  <c r="M1796" i="2" l="1"/>
  <c r="N1796" i="2" s="1"/>
  <c r="O1796" i="2"/>
  <c r="P1796" i="2" l="1"/>
  <c r="I1796" i="2" l="1"/>
  <c r="S1796" i="2" s="1"/>
  <c r="G1797" i="6"/>
  <c r="H1797" i="6" s="1"/>
  <c r="Q1796" i="2"/>
  <c r="Z1796" i="2" s="1"/>
  <c r="R1796" i="2"/>
  <c r="J1797" i="6" l="1"/>
  <c r="I1797" i="6"/>
  <c r="AA1796" i="2"/>
  <c r="T1796" i="2"/>
  <c r="U1796" i="2"/>
  <c r="V1796" i="2" l="1"/>
  <c r="E1797" i="2"/>
  <c r="G1797" i="2" s="1"/>
  <c r="K1797" i="6"/>
  <c r="W1797" i="2" l="1"/>
  <c r="X1797" i="2" s="1"/>
  <c r="H1797" i="2"/>
  <c r="K1797" i="2" s="1"/>
  <c r="L1797" i="2" s="1"/>
  <c r="Y1797" i="2" s="1"/>
  <c r="J1797" i="2"/>
  <c r="M1797" i="2" l="1"/>
  <c r="N1797" i="2" s="1"/>
  <c r="O1797" i="2" l="1"/>
  <c r="P1797" i="2" l="1"/>
  <c r="R1797" i="2" s="1"/>
  <c r="AA1797" i="2" l="1"/>
  <c r="I1797" i="2"/>
  <c r="S1797" i="2" s="1"/>
  <c r="Q1797" i="2"/>
  <c r="Z1797" i="2" s="1"/>
  <c r="G1798" i="6"/>
  <c r="H1798" i="6" s="1"/>
  <c r="U1797" i="2" l="1"/>
  <c r="T1797" i="2"/>
  <c r="I1798" i="6"/>
  <c r="J1798" i="6"/>
  <c r="K1798" i="6" l="1"/>
  <c r="E1798" i="2"/>
  <c r="G1798" i="2" s="1"/>
  <c r="V1797" i="2"/>
  <c r="H1798" i="2" l="1"/>
  <c r="K1798" i="2" s="1"/>
  <c r="L1798" i="2" s="1"/>
  <c r="Y1798" i="2" s="1"/>
  <c r="W1798" i="2"/>
  <c r="X1798" i="2" s="1"/>
  <c r="J1798" i="2"/>
  <c r="M1798" i="2" l="1"/>
  <c r="N1798" i="2" s="1"/>
  <c r="O1798" i="2"/>
  <c r="P1798" i="2" l="1"/>
  <c r="I1798" i="2" l="1"/>
  <c r="S1798" i="2" s="1"/>
  <c r="G1799" i="6"/>
  <c r="H1799" i="6" s="1"/>
  <c r="Q1798" i="2"/>
  <c r="Z1798" i="2" s="1"/>
  <c r="R1798" i="2"/>
  <c r="AA1798" i="2" l="1"/>
  <c r="J1799" i="6"/>
  <c r="I1799" i="6"/>
  <c r="T1798" i="2"/>
  <c r="U1798" i="2"/>
  <c r="V1798" i="2" l="1"/>
  <c r="E1799" i="2"/>
  <c r="G1799" i="2" s="1"/>
  <c r="K1799" i="6"/>
  <c r="W1799" i="2" l="1"/>
  <c r="X1799" i="2" s="1"/>
  <c r="H1799" i="2"/>
  <c r="K1799" i="2" s="1"/>
  <c r="L1799" i="2" s="1"/>
  <c r="Y1799" i="2" s="1"/>
  <c r="J1799" i="2"/>
  <c r="M1799" i="2" l="1"/>
  <c r="N1799" i="2" s="1"/>
  <c r="O1799" i="2"/>
  <c r="P1799" i="2" l="1"/>
  <c r="I1799" i="2" l="1"/>
  <c r="S1799" i="2" s="1"/>
  <c r="G1800" i="6"/>
  <c r="H1800" i="6" s="1"/>
  <c r="Q1799" i="2"/>
  <c r="Z1799" i="2" s="1"/>
  <c r="R1799" i="2"/>
  <c r="AA1799" i="2" l="1"/>
  <c r="I1800" i="6"/>
  <c r="J1800" i="6"/>
  <c r="U1799" i="2"/>
  <c r="T1799" i="2"/>
  <c r="K1800" i="6" l="1"/>
  <c r="E1800" i="2"/>
  <c r="G1800" i="2" s="1"/>
  <c r="V1799" i="2"/>
  <c r="H1800" i="2" l="1"/>
  <c r="K1800" i="2" s="1"/>
  <c r="L1800" i="2" s="1"/>
  <c r="Y1800" i="2" s="1"/>
  <c r="W1800" i="2"/>
  <c r="X1800" i="2" s="1"/>
  <c r="J1800" i="2"/>
  <c r="M1800" i="2" l="1"/>
  <c r="N1800" i="2" s="1"/>
  <c r="O1800" i="2"/>
  <c r="P1800" i="2" l="1"/>
  <c r="R1800" i="2"/>
  <c r="AA1800" i="2" l="1"/>
  <c r="I1800" i="2"/>
  <c r="S1800" i="2" s="1"/>
  <c r="G1801" i="6"/>
  <c r="H1801" i="6" s="1"/>
  <c r="Q1800" i="2"/>
  <c r="Z1800" i="2" s="1"/>
  <c r="T1800" i="2" l="1"/>
  <c r="U1800" i="2"/>
  <c r="J1801" i="6"/>
  <c r="I1801" i="6"/>
  <c r="K1801" i="6" l="1"/>
  <c r="E1801" i="2"/>
  <c r="G1801" i="2" s="1"/>
  <c r="V1800" i="2"/>
  <c r="W1801" i="2" l="1"/>
  <c r="X1801" i="2" s="1"/>
  <c r="H1801" i="2"/>
  <c r="K1801" i="2" s="1"/>
  <c r="L1801" i="2" s="1"/>
  <c r="Y1801" i="2" s="1"/>
  <c r="J1801" i="2"/>
  <c r="M1801" i="2" l="1"/>
  <c r="N1801" i="2" s="1"/>
  <c r="O1801" i="2"/>
  <c r="P1801" i="2" l="1"/>
  <c r="I1801" i="2" l="1"/>
  <c r="S1801" i="2" s="1"/>
  <c r="G1802" i="6"/>
  <c r="H1802" i="6" s="1"/>
  <c r="Q1801" i="2"/>
  <c r="Z1801" i="2" s="1"/>
  <c r="R1801" i="2"/>
  <c r="AA1801" i="2" l="1"/>
  <c r="I1802" i="6"/>
  <c r="J1802" i="6"/>
  <c r="T1801" i="2"/>
  <c r="U1801" i="2"/>
  <c r="E1802" i="2" l="1"/>
  <c r="G1802" i="2" s="1"/>
  <c r="V1801" i="2"/>
  <c r="K1802" i="6"/>
  <c r="H1802" i="2" l="1"/>
  <c r="K1802" i="2" s="1"/>
  <c r="L1802" i="2" s="1"/>
  <c r="Y1802" i="2" s="1"/>
  <c r="W1802" i="2"/>
  <c r="X1802" i="2" s="1"/>
  <c r="J1802" i="2"/>
  <c r="M1802" i="2" l="1"/>
  <c r="N1802" i="2" s="1"/>
  <c r="O1802" i="2"/>
  <c r="P1802" i="2" l="1"/>
  <c r="G1803" i="6" l="1"/>
  <c r="H1803" i="6" s="1"/>
  <c r="Q1802" i="2"/>
  <c r="Z1802" i="2" s="1"/>
  <c r="I1802" i="2"/>
  <c r="S1802" i="2" s="1"/>
  <c r="R1802" i="2"/>
  <c r="T1802" i="2" l="1"/>
  <c r="U1802" i="2"/>
  <c r="AA1802" i="2"/>
  <c r="I1803" i="6"/>
  <c r="J1803" i="6"/>
  <c r="K1803" i="6" l="1"/>
  <c r="V1802" i="2"/>
  <c r="E1803" i="2"/>
  <c r="G1803" i="2" s="1"/>
  <c r="W1803" i="2" l="1"/>
  <c r="X1803" i="2" s="1"/>
  <c r="H1803" i="2"/>
  <c r="K1803" i="2" s="1"/>
  <c r="L1803" i="2" s="1"/>
  <c r="Y1803" i="2" s="1"/>
  <c r="J1803" i="2"/>
  <c r="M1803" i="2" l="1"/>
  <c r="N1803" i="2" s="1"/>
  <c r="O1803" i="2"/>
  <c r="P1803" i="2" l="1"/>
  <c r="R1803" i="2" s="1"/>
  <c r="AA1803" i="2" l="1"/>
  <c r="I1803" i="2"/>
  <c r="S1803" i="2" s="1"/>
  <c r="G1804" i="6"/>
  <c r="H1804" i="6" s="1"/>
  <c r="Q1803" i="2"/>
  <c r="Z1803" i="2" s="1"/>
  <c r="J1804" i="6" l="1"/>
  <c r="I1804" i="6"/>
  <c r="T1803" i="2"/>
  <c r="U1803" i="2"/>
  <c r="V1803" i="2" l="1"/>
  <c r="E1804" i="2"/>
  <c r="G1804" i="2" s="1"/>
  <c r="K1804" i="6"/>
  <c r="H1804" i="2" l="1"/>
  <c r="K1804" i="2" s="1"/>
  <c r="L1804" i="2" s="1"/>
  <c r="Y1804" i="2" s="1"/>
  <c r="W1804" i="2"/>
  <c r="X1804" i="2" s="1"/>
  <c r="J1804" i="2"/>
  <c r="M1804" i="2" l="1"/>
  <c r="N1804" i="2" s="1"/>
  <c r="O1804" i="2"/>
  <c r="P1804" i="2" l="1"/>
  <c r="R1804" i="2"/>
  <c r="AA1804" i="2" l="1"/>
  <c r="G1805" i="6"/>
  <c r="H1805" i="6" s="1"/>
  <c r="Q1804" i="2"/>
  <c r="Z1804" i="2" s="1"/>
  <c r="I1804" i="2"/>
  <c r="S1804" i="2" s="1"/>
  <c r="U1804" i="2" l="1"/>
  <c r="T1804" i="2"/>
  <c r="I1805" i="6"/>
  <c r="J1805" i="6"/>
  <c r="E1805" i="2" l="1"/>
  <c r="G1805" i="2" s="1"/>
  <c r="V1804" i="2"/>
  <c r="K1805" i="6"/>
  <c r="H1805" i="2" l="1"/>
  <c r="K1805" i="2" s="1"/>
  <c r="L1805" i="2" s="1"/>
  <c r="Y1805" i="2" s="1"/>
  <c r="W1805" i="2"/>
  <c r="X1805" i="2" s="1"/>
  <c r="J1805" i="2"/>
  <c r="M1805" i="2" l="1"/>
  <c r="N1805" i="2" s="1"/>
  <c r="O1805" i="2"/>
  <c r="P1805" i="2" l="1"/>
  <c r="R1805" i="2"/>
  <c r="AA1805" i="2" l="1"/>
  <c r="G1806" i="6"/>
  <c r="H1806" i="6" s="1"/>
  <c r="I1805" i="2"/>
  <c r="S1805" i="2" s="1"/>
  <c r="Q1805" i="2"/>
  <c r="Z1805" i="2" s="1"/>
  <c r="T1805" i="2" l="1"/>
  <c r="U1805" i="2"/>
  <c r="I1806" i="6"/>
  <c r="J1806" i="6"/>
  <c r="E1806" i="2" l="1"/>
  <c r="G1806" i="2" s="1"/>
  <c r="K1806" i="6"/>
  <c r="V1805" i="2"/>
  <c r="W1806" i="2" l="1"/>
  <c r="X1806" i="2" s="1"/>
  <c r="H1806" i="2"/>
  <c r="K1806" i="2" s="1"/>
  <c r="L1806" i="2" s="1"/>
  <c r="Y1806" i="2" s="1"/>
  <c r="J1806" i="2"/>
  <c r="M1806" i="2" l="1"/>
  <c r="N1806" i="2" s="1"/>
  <c r="O1806" i="2"/>
  <c r="P1806" i="2" l="1"/>
  <c r="G1807" i="6" l="1"/>
  <c r="H1807" i="6" s="1"/>
  <c r="Q1806" i="2"/>
  <c r="Z1806" i="2" s="1"/>
  <c r="I1806" i="2"/>
  <c r="S1806" i="2" s="1"/>
  <c r="R1806" i="2"/>
  <c r="AA1806" i="2" l="1"/>
  <c r="T1806" i="2"/>
  <c r="U1806" i="2"/>
  <c r="I1807" i="6"/>
  <c r="J1807" i="6"/>
  <c r="V1806" i="2" l="1"/>
  <c r="K1807" i="6"/>
  <c r="E1807" i="2"/>
  <c r="G1807" i="2" s="1"/>
  <c r="H1807" i="2" l="1"/>
  <c r="K1807" i="2" s="1"/>
  <c r="L1807" i="2" s="1"/>
  <c r="Y1807" i="2" s="1"/>
  <c r="W1807" i="2"/>
  <c r="X1807" i="2" s="1"/>
  <c r="J1807" i="2"/>
  <c r="M1807" i="2" l="1"/>
  <c r="N1807" i="2" s="1"/>
  <c r="O1807" i="2" l="1"/>
  <c r="P1807" i="2" l="1"/>
  <c r="R1807" i="2" s="1"/>
  <c r="AA1807" i="2" l="1"/>
  <c r="I1807" i="2"/>
  <c r="S1807" i="2" s="1"/>
  <c r="G1808" i="6"/>
  <c r="H1808" i="6" s="1"/>
  <c r="Q1807" i="2"/>
  <c r="Z1807" i="2" s="1"/>
  <c r="U1807" i="2" l="1"/>
  <c r="T1807" i="2"/>
  <c r="I1808" i="6"/>
  <c r="J1808" i="6"/>
  <c r="K1808" i="6" l="1"/>
  <c r="E1808" i="2"/>
  <c r="G1808" i="2" s="1"/>
  <c r="V1807" i="2"/>
  <c r="H1808" i="2" l="1"/>
  <c r="K1808" i="2" s="1"/>
  <c r="L1808" i="2" s="1"/>
  <c r="Y1808" i="2" s="1"/>
  <c r="W1808" i="2"/>
  <c r="X1808" i="2" s="1"/>
  <c r="J1808" i="2"/>
  <c r="M1808" i="2" l="1"/>
  <c r="N1808" i="2" s="1"/>
  <c r="O1808" i="2"/>
  <c r="P1808" i="2" l="1"/>
  <c r="G1809" i="6" l="1"/>
  <c r="H1809" i="6" s="1"/>
  <c r="Q1808" i="2"/>
  <c r="Z1808" i="2" s="1"/>
  <c r="I1808" i="2"/>
  <c r="S1808" i="2" s="1"/>
  <c r="R1808" i="2"/>
  <c r="AA1808" i="2" l="1"/>
  <c r="U1808" i="2"/>
  <c r="T1808" i="2"/>
  <c r="J1809" i="6"/>
  <c r="I1809" i="6"/>
  <c r="K1809" i="6" l="1"/>
  <c r="V1808" i="2"/>
  <c r="E1809" i="2"/>
  <c r="G1809" i="2" s="1"/>
  <c r="W1809" i="2" l="1"/>
  <c r="X1809" i="2" s="1"/>
  <c r="H1809" i="2"/>
  <c r="K1809" i="2" s="1"/>
  <c r="L1809" i="2" s="1"/>
  <c r="Y1809" i="2" s="1"/>
  <c r="J1809" i="2"/>
  <c r="M1809" i="2" l="1"/>
  <c r="N1809" i="2" s="1"/>
  <c r="O1809" i="2" l="1"/>
  <c r="P1809" i="2" l="1"/>
  <c r="R1809" i="2"/>
  <c r="AA1809" i="2" l="1"/>
  <c r="I1809" i="2"/>
  <c r="S1809" i="2" s="1"/>
  <c r="G1810" i="6"/>
  <c r="H1810" i="6" s="1"/>
  <c r="Q1809" i="2"/>
  <c r="Z1809" i="2" s="1"/>
  <c r="I1810" i="6" l="1"/>
  <c r="J1810" i="6"/>
  <c r="U1809" i="2"/>
  <c r="T1809" i="2"/>
  <c r="E1810" i="2" l="1"/>
  <c r="G1810" i="2" s="1"/>
  <c r="K1810" i="6"/>
  <c r="V1809" i="2"/>
  <c r="H1810" i="2" l="1"/>
  <c r="K1810" i="2" s="1"/>
  <c r="L1810" i="2" s="1"/>
  <c r="Y1810" i="2" s="1"/>
  <c r="W1810" i="2"/>
  <c r="X1810" i="2" s="1"/>
  <c r="J1810" i="2"/>
  <c r="M1810" i="2" l="1"/>
  <c r="N1810" i="2" s="1"/>
  <c r="O1810" i="2" l="1"/>
  <c r="P1810" i="2" l="1"/>
  <c r="R1810" i="2"/>
  <c r="AA1810" i="2" l="1"/>
  <c r="Q1810" i="2"/>
  <c r="Z1810" i="2" s="1"/>
  <c r="I1810" i="2"/>
  <c r="S1810" i="2" s="1"/>
  <c r="G1811" i="6"/>
  <c r="H1811" i="6" s="1"/>
  <c r="T1810" i="2" l="1"/>
  <c r="U1810" i="2"/>
  <c r="J1811" i="6"/>
  <c r="I1811" i="6"/>
  <c r="K1811" i="6" l="1"/>
  <c r="V1810" i="2"/>
  <c r="E1811" i="2"/>
  <c r="G1811" i="2" s="1"/>
  <c r="H1811" i="2" l="1"/>
  <c r="K1811" i="2" s="1"/>
  <c r="L1811" i="2" s="1"/>
  <c r="Y1811" i="2" s="1"/>
  <c r="W1811" i="2"/>
  <c r="X1811" i="2" s="1"/>
  <c r="J1811" i="2"/>
  <c r="M1811" i="2" l="1"/>
  <c r="N1811" i="2" s="1"/>
  <c r="O1811" i="2" l="1"/>
  <c r="P1811" i="2" l="1"/>
  <c r="R1811" i="2"/>
  <c r="AA1811" i="2" l="1"/>
  <c r="I1811" i="2"/>
  <c r="S1811" i="2" s="1"/>
  <c r="G1812" i="6"/>
  <c r="H1812" i="6" s="1"/>
  <c r="Q1811" i="2"/>
  <c r="Z1811" i="2" s="1"/>
  <c r="J1812" i="6" l="1"/>
  <c r="I1812" i="6"/>
  <c r="U1811" i="2"/>
  <c r="T1811" i="2"/>
  <c r="V1811" i="2" l="1"/>
  <c r="E1812" i="2"/>
  <c r="G1812" i="2" s="1"/>
  <c r="K1812" i="6"/>
  <c r="H1812" i="2" l="1"/>
  <c r="K1812" i="2" s="1"/>
  <c r="L1812" i="2" s="1"/>
  <c r="Y1812" i="2" s="1"/>
  <c r="W1812" i="2"/>
  <c r="X1812" i="2" s="1"/>
  <c r="J1812" i="2"/>
  <c r="M1812" i="2" l="1"/>
  <c r="N1812" i="2" s="1"/>
  <c r="O1812" i="2"/>
  <c r="P1812" i="2" l="1"/>
  <c r="R1812" i="2" s="1"/>
  <c r="AA1812" i="2" l="1"/>
  <c r="Q1812" i="2"/>
  <c r="Z1812" i="2" s="1"/>
  <c r="I1812" i="2"/>
  <c r="S1812" i="2" s="1"/>
  <c r="G1813" i="6"/>
  <c r="H1813" i="6" s="1"/>
  <c r="I1813" i="6" l="1"/>
  <c r="J1813" i="6"/>
  <c r="U1812" i="2"/>
  <c r="T1812" i="2"/>
  <c r="E1813" i="2" l="1"/>
  <c r="G1813" i="2" s="1"/>
  <c r="K1813" i="6"/>
  <c r="V1812" i="2"/>
  <c r="H1813" i="2" l="1"/>
  <c r="K1813" i="2" s="1"/>
  <c r="L1813" i="2" s="1"/>
  <c r="Y1813" i="2" s="1"/>
  <c r="W1813" i="2"/>
  <c r="X1813" i="2" s="1"/>
  <c r="J1813" i="2"/>
  <c r="M1813" i="2" l="1"/>
  <c r="N1813" i="2" s="1"/>
  <c r="O1813" i="2"/>
  <c r="P1813" i="2" l="1"/>
  <c r="R1813" i="2"/>
  <c r="AA1813" i="2" l="1"/>
  <c r="I1813" i="2"/>
  <c r="S1813" i="2" s="1"/>
  <c r="G1814" i="6"/>
  <c r="H1814" i="6" s="1"/>
  <c r="Q1813" i="2"/>
  <c r="Z1813" i="2" s="1"/>
  <c r="J1814" i="6" l="1"/>
  <c r="I1814" i="6"/>
  <c r="U1813" i="2"/>
  <c r="T1813" i="2"/>
  <c r="E1814" i="2" l="1"/>
  <c r="G1814" i="2" s="1"/>
  <c r="V1813" i="2"/>
  <c r="K1814" i="6"/>
  <c r="W1814" i="2" l="1"/>
  <c r="X1814" i="2" s="1"/>
  <c r="H1814" i="2"/>
  <c r="K1814" i="2" s="1"/>
  <c r="L1814" i="2" s="1"/>
  <c r="Y1814" i="2" s="1"/>
  <c r="J1814" i="2"/>
  <c r="M1814" i="2" l="1"/>
  <c r="N1814" i="2" s="1"/>
  <c r="O1814" i="2" l="1"/>
  <c r="P1814" i="2" l="1"/>
  <c r="R1814" i="2"/>
  <c r="AA1814" i="2" l="1"/>
  <c r="G1815" i="6"/>
  <c r="H1815" i="6" s="1"/>
  <c r="I1814" i="2"/>
  <c r="S1814" i="2" s="1"/>
  <c r="Q1814" i="2"/>
  <c r="Z1814" i="2" s="1"/>
  <c r="U1814" i="2" l="1"/>
  <c r="T1814" i="2"/>
  <c r="I1815" i="6"/>
  <c r="J1815" i="6"/>
  <c r="E1815" i="2" l="1"/>
  <c r="G1815" i="2" s="1"/>
  <c r="V1814" i="2"/>
  <c r="K1815" i="6"/>
  <c r="H1815" i="2" l="1"/>
  <c r="K1815" i="2" s="1"/>
  <c r="L1815" i="2" s="1"/>
  <c r="Y1815" i="2" s="1"/>
  <c r="W1815" i="2"/>
  <c r="X1815" i="2" s="1"/>
  <c r="J1815" i="2"/>
  <c r="M1815" i="2" l="1"/>
  <c r="N1815" i="2" s="1"/>
  <c r="O1815" i="2"/>
  <c r="P1815" i="2" l="1"/>
  <c r="R1815" i="2"/>
  <c r="AA1815" i="2" l="1"/>
  <c r="Q1815" i="2"/>
  <c r="Z1815" i="2" s="1"/>
  <c r="I1815" i="2"/>
  <c r="S1815" i="2" s="1"/>
  <c r="G1816" i="6"/>
  <c r="H1816" i="6" s="1"/>
  <c r="I1816" i="6" l="1"/>
  <c r="J1816" i="6"/>
  <c r="T1815" i="2"/>
  <c r="U1815" i="2"/>
  <c r="E1816" i="2" l="1"/>
  <c r="G1816" i="2" s="1"/>
  <c r="K1816" i="6"/>
  <c r="V1815" i="2"/>
  <c r="W1816" i="2" l="1"/>
  <c r="X1816" i="2" s="1"/>
  <c r="H1816" i="2"/>
  <c r="K1816" i="2" s="1"/>
  <c r="L1816" i="2" s="1"/>
  <c r="Y1816" i="2" s="1"/>
  <c r="J1816" i="2"/>
  <c r="M1816" i="2" l="1"/>
  <c r="N1816" i="2" s="1"/>
  <c r="O1816" i="2" l="1"/>
  <c r="P1816" i="2" l="1"/>
  <c r="R1816" i="2" s="1"/>
  <c r="AA1816" i="2" l="1"/>
  <c r="I1816" i="2"/>
  <c r="S1816" i="2" s="1"/>
  <c r="G1817" i="6"/>
  <c r="H1817" i="6" s="1"/>
  <c r="Q1816" i="2"/>
  <c r="Z1816" i="2" s="1"/>
  <c r="J1817" i="6" l="1"/>
  <c r="I1817" i="6"/>
  <c r="T1816" i="2"/>
  <c r="U1816" i="2"/>
  <c r="V1816" i="2" l="1"/>
  <c r="E1817" i="2"/>
  <c r="G1817" i="2" s="1"/>
  <c r="K1817" i="6"/>
  <c r="W1817" i="2" l="1"/>
  <c r="X1817" i="2" s="1"/>
  <c r="H1817" i="2"/>
  <c r="K1817" i="2" s="1"/>
  <c r="L1817" i="2" s="1"/>
  <c r="Y1817" i="2" s="1"/>
  <c r="J1817" i="2"/>
  <c r="M1817" i="2" l="1"/>
  <c r="N1817" i="2" s="1"/>
  <c r="O1817" i="2"/>
  <c r="P1817" i="2" l="1"/>
  <c r="I1817" i="2" l="1"/>
  <c r="S1817" i="2" s="1"/>
  <c r="G1818" i="6"/>
  <c r="H1818" i="6" s="1"/>
  <c r="Q1817" i="2"/>
  <c r="Z1817" i="2" s="1"/>
  <c r="R1817" i="2"/>
  <c r="I1818" i="6" l="1"/>
  <c r="J1818" i="6"/>
  <c r="AA1817" i="2"/>
  <c r="U1817" i="2"/>
  <c r="T1817" i="2"/>
  <c r="V1817" i="2" l="1"/>
  <c r="K1818" i="6"/>
  <c r="E1818" i="2"/>
  <c r="G1818" i="2" s="1"/>
  <c r="H1818" i="2" l="1"/>
  <c r="K1818" i="2" s="1"/>
  <c r="L1818" i="2" s="1"/>
  <c r="Y1818" i="2" s="1"/>
  <c r="W1818" i="2"/>
  <c r="X1818" i="2" s="1"/>
  <c r="J1818" i="2"/>
  <c r="M1818" i="2" l="1"/>
  <c r="N1818" i="2" s="1"/>
  <c r="O1818" i="2"/>
  <c r="P1818" i="2" l="1"/>
  <c r="I1818" i="2" l="1"/>
  <c r="S1818" i="2" s="1"/>
  <c r="G1819" i="6"/>
  <c r="H1819" i="6" s="1"/>
  <c r="Q1818" i="2"/>
  <c r="Z1818" i="2" s="1"/>
  <c r="R1818" i="2"/>
  <c r="AA1818" i="2" l="1"/>
  <c r="J1819" i="6"/>
  <c r="I1819" i="6"/>
  <c r="U1818" i="2"/>
  <c r="T1818" i="2"/>
  <c r="E1819" i="2" l="1"/>
  <c r="G1819" i="2" s="1"/>
  <c r="V1818" i="2"/>
  <c r="K1819" i="6"/>
  <c r="W1819" i="2" l="1"/>
  <c r="X1819" i="2" s="1"/>
  <c r="H1819" i="2"/>
  <c r="K1819" i="2" s="1"/>
  <c r="L1819" i="2" s="1"/>
  <c r="Y1819" i="2" s="1"/>
  <c r="J1819" i="2"/>
  <c r="M1819" i="2" l="1"/>
  <c r="N1819" i="2" s="1"/>
  <c r="O1819" i="2" l="1"/>
  <c r="P1819" i="2" l="1"/>
  <c r="G1820" i="6" l="1"/>
  <c r="H1820" i="6" s="1"/>
  <c r="Q1819" i="2"/>
  <c r="Z1819" i="2" s="1"/>
  <c r="I1819" i="2"/>
  <c r="S1819" i="2" s="1"/>
  <c r="R1819" i="2"/>
  <c r="U1819" i="2" l="1"/>
  <c r="T1819" i="2"/>
  <c r="AA1819" i="2"/>
  <c r="I1820" i="6"/>
  <c r="J1820" i="6"/>
  <c r="K1820" i="6" l="1"/>
  <c r="E1820" i="2"/>
  <c r="G1820" i="2" s="1"/>
  <c r="V1819" i="2"/>
  <c r="W1820" i="2" l="1"/>
  <c r="X1820" i="2" s="1"/>
  <c r="H1820" i="2"/>
  <c r="K1820" i="2" s="1"/>
  <c r="L1820" i="2" s="1"/>
  <c r="Y1820" i="2" s="1"/>
  <c r="J1820" i="2"/>
  <c r="M1820" i="2" l="1"/>
  <c r="N1820" i="2" s="1"/>
  <c r="O1820" i="2" l="1"/>
  <c r="P1820" i="2" l="1"/>
  <c r="R1820" i="2"/>
  <c r="AA1820" i="2" l="1"/>
  <c r="I1820" i="2"/>
  <c r="S1820" i="2" s="1"/>
  <c r="G1821" i="6"/>
  <c r="H1821" i="6" s="1"/>
  <c r="Q1820" i="2"/>
  <c r="Z1820" i="2" s="1"/>
  <c r="U1820" i="2" l="1"/>
  <c r="T1820" i="2"/>
  <c r="J1821" i="6"/>
  <c r="I1821" i="6"/>
  <c r="E1821" i="2" l="1"/>
  <c r="G1821" i="2" s="1"/>
  <c r="K1821" i="6"/>
  <c r="V1820" i="2"/>
  <c r="H1821" i="2" l="1"/>
  <c r="K1821" i="2" s="1"/>
  <c r="L1821" i="2" s="1"/>
  <c r="Y1821" i="2" s="1"/>
  <c r="W1821" i="2"/>
  <c r="X1821" i="2" s="1"/>
  <c r="J1821" i="2"/>
  <c r="M1821" i="2" l="1"/>
  <c r="N1821" i="2" s="1"/>
  <c r="O1821" i="2" l="1"/>
  <c r="P1821" i="2" l="1"/>
  <c r="Q1821" i="2" l="1"/>
  <c r="Z1821" i="2" s="1"/>
  <c r="G1822" i="6"/>
  <c r="H1822" i="6" s="1"/>
  <c r="I1821" i="2"/>
  <c r="S1821" i="2" s="1"/>
  <c r="R1821" i="2"/>
  <c r="I1822" i="6" l="1"/>
  <c r="J1822" i="6"/>
  <c r="AA1821" i="2"/>
  <c r="T1821" i="2"/>
  <c r="U1821" i="2"/>
  <c r="E1822" i="2" l="1"/>
  <c r="G1822" i="2" s="1"/>
  <c r="V1821" i="2"/>
  <c r="K1822" i="6"/>
  <c r="W1822" i="2" l="1"/>
  <c r="X1822" i="2" s="1"/>
  <c r="H1822" i="2"/>
  <c r="K1822" i="2" s="1"/>
  <c r="L1822" i="2" s="1"/>
  <c r="Y1822" i="2" s="1"/>
  <c r="J1822" i="2"/>
  <c r="M1822" i="2" l="1"/>
  <c r="N1822" i="2" s="1"/>
  <c r="O1822" i="2" l="1"/>
  <c r="P1822" i="2" l="1"/>
  <c r="R1822" i="2" s="1"/>
  <c r="AA1822" i="2" l="1"/>
  <c r="G1823" i="6"/>
  <c r="H1823" i="6" s="1"/>
  <c r="Q1822" i="2"/>
  <c r="Z1822" i="2" s="1"/>
  <c r="I1822" i="2"/>
  <c r="S1822" i="2" s="1"/>
  <c r="U1822" i="2" l="1"/>
  <c r="T1822" i="2"/>
  <c r="J1823" i="6"/>
  <c r="I1823" i="6"/>
  <c r="E1823" i="2" l="1"/>
  <c r="G1823" i="2" s="1"/>
  <c r="K1823" i="6"/>
  <c r="V1822" i="2"/>
  <c r="H1823" i="2" l="1"/>
  <c r="K1823" i="2" s="1"/>
  <c r="L1823" i="2" s="1"/>
  <c r="Y1823" i="2" s="1"/>
  <c r="W1823" i="2"/>
  <c r="X1823" i="2" s="1"/>
  <c r="J1823" i="2"/>
  <c r="M1823" i="2" l="1"/>
  <c r="N1823" i="2" s="1"/>
  <c r="O1823" i="2" l="1"/>
  <c r="P1823" i="2" l="1"/>
  <c r="R1823" i="2"/>
  <c r="AA1823" i="2" l="1"/>
  <c r="G1824" i="6"/>
  <c r="H1824" i="6" s="1"/>
  <c r="Q1823" i="2"/>
  <c r="Z1823" i="2" s="1"/>
  <c r="I1823" i="2"/>
  <c r="S1823" i="2" s="1"/>
  <c r="T1823" i="2" l="1"/>
  <c r="U1823" i="2"/>
  <c r="I1824" i="6"/>
  <c r="J1824" i="6"/>
  <c r="K1824" i="6" l="1"/>
  <c r="V1823" i="2"/>
  <c r="E1824" i="2"/>
  <c r="G1824" i="2" s="1"/>
  <c r="H1824" i="2" l="1"/>
  <c r="K1824" i="2" s="1"/>
  <c r="L1824" i="2" s="1"/>
  <c r="Y1824" i="2" s="1"/>
  <c r="W1824" i="2"/>
  <c r="X1824" i="2" s="1"/>
  <c r="J1824" i="2"/>
  <c r="M1824" i="2" l="1"/>
  <c r="N1824" i="2" s="1"/>
  <c r="O1824" i="2"/>
  <c r="P1824" i="2" l="1"/>
  <c r="R1824" i="2" s="1"/>
  <c r="AA1824" i="2" l="1"/>
  <c r="G1825" i="6"/>
  <c r="H1825" i="6" s="1"/>
  <c r="I1824" i="2"/>
  <c r="S1824" i="2" s="1"/>
  <c r="Q1824" i="2"/>
  <c r="Z1824" i="2" s="1"/>
  <c r="J1825" i="6" l="1"/>
  <c r="I1825" i="6"/>
  <c r="U1824" i="2"/>
  <c r="T1824" i="2"/>
  <c r="E1825" i="2" l="1"/>
  <c r="G1825" i="2" s="1"/>
  <c r="V1824" i="2"/>
  <c r="K1825" i="6"/>
  <c r="W1825" i="2" l="1"/>
  <c r="X1825" i="2" s="1"/>
  <c r="H1825" i="2"/>
  <c r="K1825" i="2" s="1"/>
  <c r="L1825" i="2" s="1"/>
  <c r="Y1825" i="2" s="1"/>
  <c r="J1825" i="2"/>
  <c r="M1825" i="2" l="1"/>
  <c r="N1825" i="2" s="1"/>
  <c r="O1825" i="2" l="1"/>
  <c r="P1825" i="2" l="1"/>
  <c r="R1825" i="2"/>
  <c r="AA1825" i="2" l="1"/>
  <c r="G1826" i="6"/>
  <c r="H1826" i="6" s="1"/>
  <c r="Q1825" i="2"/>
  <c r="Z1825" i="2" s="1"/>
  <c r="I1825" i="2"/>
  <c r="S1825" i="2" s="1"/>
  <c r="T1825" i="2" l="1"/>
  <c r="U1825" i="2"/>
  <c r="I1826" i="6"/>
  <c r="J1826" i="6"/>
  <c r="K1826" i="6" l="1"/>
  <c r="V1825" i="2"/>
  <c r="E1826" i="2"/>
  <c r="G1826" i="2" s="1"/>
  <c r="H1826" i="2" l="1"/>
  <c r="K1826" i="2" s="1"/>
  <c r="L1826" i="2" s="1"/>
  <c r="Y1826" i="2" s="1"/>
  <c r="W1826" i="2"/>
  <c r="X1826" i="2" s="1"/>
  <c r="J1826" i="2"/>
  <c r="M1826" i="2" l="1"/>
  <c r="N1826" i="2" s="1"/>
  <c r="O1826" i="2" l="1"/>
  <c r="P1826" i="2" l="1"/>
  <c r="R1826" i="2"/>
  <c r="AA1826" i="2" l="1"/>
  <c r="G1827" i="6"/>
  <c r="H1827" i="6" s="1"/>
  <c r="Q1826" i="2"/>
  <c r="Z1826" i="2" s="1"/>
  <c r="I1826" i="2"/>
  <c r="S1826" i="2" s="1"/>
  <c r="U1826" i="2" l="1"/>
  <c r="T1826" i="2"/>
  <c r="I1827" i="6"/>
  <c r="J1827" i="6"/>
  <c r="K1827" i="6" l="1"/>
  <c r="E1827" i="2"/>
  <c r="G1827" i="2" s="1"/>
  <c r="V1826" i="2"/>
  <c r="H1827" i="2" l="1"/>
  <c r="K1827" i="2" s="1"/>
  <c r="L1827" i="2" s="1"/>
  <c r="Y1827" i="2" s="1"/>
  <c r="W1827" i="2"/>
  <c r="X1827" i="2" s="1"/>
  <c r="J1827" i="2"/>
  <c r="M1827" i="2" l="1"/>
  <c r="N1827" i="2" s="1"/>
  <c r="O1827" i="2"/>
  <c r="P1827" i="2" l="1"/>
  <c r="R1827" i="2"/>
  <c r="AA1827" i="2" l="1"/>
  <c r="I1827" i="2"/>
  <c r="S1827" i="2" s="1"/>
  <c r="G1828" i="6"/>
  <c r="H1828" i="6" s="1"/>
  <c r="Q1827" i="2"/>
  <c r="Z1827" i="2" s="1"/>
  <c r="J1828" i="6" l="1"/>
  <c r="I1828" i="6"/>
  <c r="U1827" i="2"/>
  <c r="T1827" i="2"/>
  <c r="V1827" i="2" l="1"/>
  <c r="E1828" i="2"/>
  <c r="G1828" i="2" s="1"/>
  <c r="K1828" i="6"/>
  <c r="W1828" i="2" l="1"/>
  <c r="X1828" i="2" s="1"/>
  <c r="H1828" i="2"/>
  <c r="K1828" i="2" s="1"/>
  <c r="L1828" i="2" s="1"/>
  <c r="Y1828" i="2" s="1"/>
  <c r="J1828" i="2"/>
  <c r="M1828" i="2" l="1"/>
  <c r="N1828" i="2" s="1"/>
  <c r="O1828" i="2" l="1"/>
  <c r="P1828" i="2" l="1"/>
  <c r="R1828" i="2"/>
  <c r="AA1828" i="2" l="1"/>
  <c r="I1828" i="2"/>
  <c r="S1828" i="2" s="1"/>
  <c r="Q1828" i="2"/>
  <c r="Z1828" i="2" s="1"/>
  <c r="G1829" i="6"/>
  <c r="H1829" i="6" s="1"/>
  <c r="I1829" i="6" l="1"/>
  <c r="J1829" i="6"/>
  <c r="U1828" i="2"/>
  <c r="T1828" i="2"/>
  <c r="E1829" i="2" l="1"/>
  <c r="G1829" i="2" s="1"/>
  <c r="K1829" i="6"/>
  <c r="V1828" i="2"/>
  <c r="H1829" i="2" l="1"/>
  <c r="K1829" i="2" s="1"/>
  <c r="L1829" i="2" s="1"/>
  <c r="Y1829" i="2" s="1"/>
  <c r="W1829" i="2"/>
  <c r="X1829" i="2" s="1"/>
  <c r="J1829" i="2"/>
  <c r="M1829" i="2" l="1"/>
  <c r="N1829" i="2" s="1"/>
  <c r="O1829" i="2" l="1"/>
  <c r="P1829" i="2" l="1"/>
  <c r="R1829" i="2"/>
  <c r="AA1829" i="2" l="1"/>
  <c r="I1829" i="2"/>
  <c r="S1829" i="2" s="1"/>
  <c r="G1830" i="6"/>
  <c r="H1830" i="6" s="1"/>
  <c r="Q1829" i="2"/>
  <c r="Z1829" i="2" s="1"/>
  <c r="J1830" i="6" l="1"/>
  <c r="I1830" i="6"/>
  <c r="T1829" i="2"/>
  <c r="U1829" i="2"/>
  <c r="V1829" i="2" l="1"/>
  <c r="E1830" i="2"/>
  <c r="G1830" i="2" s="1"/>
  <c r="K1830" i="6"/>
  <c r="H1830" i="2" l="1"/>
  <c r="K1830" i="2" s="1"/>
  <c r="L1830" i="2" s="1"/>
  <c r="Y1830" i="2" s="1"/>
  <c r="W1830" i="2"/>
  <c r="X1830" i="2" s="1"/>
  <c r="J1830" i="2"/>
  <c r="M1830" i="2" l="1"/>
  <c r="N1830" i="2" s="1"/>
  <c r="O1830" i="2"/>
  <c r="P1830" i="2" l="1"/>
  <c r="R1830" i="2"/>
  <c r="AA1830" i="2" l="1"/>
  <c r="I1830" i="2"/>
  <c r="S1830" i="2" s="1"/>
  <c r="Q1830" i="2"/>
  <c r="Z1830" i="2" s="1"/>
  <c r="G1831" i="6"/>
  <c r="H1831" i="6" s="1"/>
  <c r="I1831" i="6" l="1"/>
  <c r="J1831" i="6"/>
  <c r="T1830" i="2"/>
  <c r="U1830" i="2"/>
  <c r="E1831" i="2" l="1"/>
  <c r="G1831" i="2" s="1"/>
  <c r="V1830" i="2"/>
  <c r="K1831" i="6"/>
  <c r="H1831" i="2" l="1"/>
  <c r="K1831" i="2" s="1"/>
  <c r="L1831" i="2" s="1"/>
  <c r="Y1831" i="2" s="1"/>
  <c r="W1831" i="2"/>
  <c r="X1831" i="2" s="1"/>
  <c r="J1831" i="2"/>
  <c r="M1831" i="2" l="1"/>
  <c r="N1831" i="2" s="1"/>
  <c r="O1831" i="2"/>
  <c r="P1831" i="2" l="1"/>
  <c r="R1831" i="2"/>
  <c r="AA1831" i="2" l="1"/>
  <c r="Q1831" i="2"/>
  <c r="Z1831" i="2" s="1"/>
  <c r="I1831" i="2"/>
  <c r="S1831" i="2" s="1"/>
  <c r="G1832" i="6"/>
  <c r="H1832" i="6" s="1"/>
  <c r="I1832" i="6" l="1"/>
  <c r="J1832" i="6"/>
  <c r="T1831" i="2"/>
  <c r="U1831" i="2"/>
  <c r="E1832" i="2" l="1"/>
  <c r="G1832" i="2" s="1"/>
  <c r="K1832" i="6"/>
  <c r="V1831" i="2"/>
  <c r="H1832" i="2" l="1"/>
  <c r="K1832" i="2" s="1"/>
  <c r="L1832" i="2" s="1"/>
  <c r="Y1832" i="2" s="1"/>
  <c r="W1832" i="2"/>
  <c r="X1832" i="2" s="1"/>
  <c r="J1832" i="2"/>
  <c r="M1832" i="2" l="1"/>
  <c r="N1832" i="2" s="1"/>
  <c r="O1832" i="2"/>
  <c r="P1832" i="2" l="1"/>
  <c r="I1832" i="2" l="1"/>
  <c r="S1832" i="2" s="1"/>
  <c r="Q1832" i="2"/>
  <c r="Z1832" i="2" s="1"/>
  <c r="G1833" i="6"/>
  <c r="H1833" i="6" s="1"/>
  <c r="R1832" i="2"/>
  <c r="AA1832" i="2" l="1"/>
  <c r="J1833" i="6"/>
  <c r="I1833" i="6"/>
  <c r="T1832" i="2"/>
  <c r="U1832" i="2"/>
  <c r="V1832" i="2" l="1"/>
  <c r="E1833" i="2"/>
  <c r="G1833" i="2" s="1"/>
  <c r="K1833" i="6"/>
  <c r="H1833" i="2" l="1"/>
  <c r="K1833" i="2" s="1"/>
  <c r="L1833" i="2" s="1"/>
  <c r="Y1833" i="2" s="1"/>
  <c r="W1833" i="2"/>
  <c r="X1833" i="2" s="1"/>
  <c r="J1833" i="2"/>
  <c r="M1833" i="2" l="1"/>
  <c r="N1833" i="2" s="1"/>
  <c r="O1833" i="2"/>
  <c r="P1833" i="2" l="1"/>
  <c r="R1833" i="2"/>
  <c r="AA1833" i="2" l="1"/>
  <c r="I1833" i="2"/>
  <c r="S1833" i="2" s="1"/>
  <c r="Q1833" i="2"/>
  <c r="Z1833" i="2" s="1"/>
  <c r="G1834" i="6"/>
  <c r="H1834" i="6" s="1"/>
  <c r="I1834" i="6" l="1"/>
  <c r="J1834" i="6"/>
  <c r="T1833" i="2"/>
  <c r="U1833" i="2"/>
  <c r="E1834" i="2" l="1"/>
  <c r="G1834" i="2" s="1"/>
  <c r="V1833" i="2"/>
  <c r="K1834" i="6"/>
  <c r="H1834" i="2" l="1"/>
  <c r="K1834" i="2" s="1"/>
  <c r="L1834" i="2" s="1"/>
  <c r="Y1834" i="2" s="1"/>
  <c r="W1834" i="2"/>
  <c r="X1834" i="2" s="1"/>
  <c r="J1834" i="2"/>
  <c r="M1834" i="2" l="1"/>
  <c r="N1834" i="2" s="1"/>
  <c r="O1834" i="2" l="1"/>
  <c r="P1834" i="2" l="1"/>
  <c r="Q1834" i="2" l="1"/>
  <c r="Z1834" i="2" s="1"/>
  <c r="I1834" i="2"/>
  <c r="S1834" i="2" s="1"/>
  <c r="G1835" i="6"/>
  <c r="H1835" i="6" s="1"/>
  <c r="R1834" i="2"/>
  <c r="AA1834" i="2" l="1"/>
  <c r="T1834" i="2"/>
  <c r="U1834" i="2"/>
  <c r="I1835" i="6"/>
  <c r="J1835" i="6"/>
  <c r="K1835" i="6" l="1"/>
  <c r="V1834" i="2"/>
  <c r="E1835" i="2"/>
  <c r="G1835" i="2" s="1"/>
  <c r="H1835" i="2" l="1"/>
  <c r="K1835" i="2" s="1"/>
  <c r="L1835" i="2" s="1"/>
  <c r="Y1835" i="2" s="1"/>
  <c r="W1835" i="2"/>
  <c r="X1835" i="2" s="1"/>
  <c r="J1835" i="2"/>
  <c r="M1835" i="2" l="1"/>
  <c r="N1835" i="2" s="1"/>
  <c r="O1835" i="2"/>
  <c r="P1835" i="2" l="1"/>
  <c r="R1835" i="2" s="1"/>
  <c r="AA1835" i="2" l="1"/>
  <c r="G1836" i="6"/>
  <c r="H1836" i="6" s="1"/>
  <c r="I1835" i="2"/>
  <c r="S1835" i="2" s="1"/>
  <c r="Q1835" i="2"/>
  <c r="Z1835" i="2" s="1"/>
  <c r="U1835" i="2" l="1"/>
  <c r="T1835" i="2"/>
  <c r="J1836" i="6"/>
  <c r="I1836" i="6"/>
  <c r="K1836" i="6" l="1"/>
  <c r="E1836" i="2"/>
  <c r="G1836" i="2" s="1"/>
  <c r="V1835" i="2"/>
  <c r="H1836" i="2" l="1"/>
  <c r="K1836" i="2" s="1"/>
  <c r="L1836" i="2" s="1"/>
  <c r="Y1836" i="2" s="1"/>
  <c r="W1836" i="2"/>
  <c r="X1836" i="2" s="1"/>
  <c r="J1836" i="2"/>
  <c r="M1836" i="2" l="1"/>
  <c r="N1836" i="2" s="1"/>
  <c r="O1836" i="2" l="1"/>
  <c r="P1836" i="2" l="1"/>
  <c r="R1836" i="2" s="1"/>
  <c r="AA1836" i="2" l="1"/>
  <c r="I1836" i="2"/>
  <c r="S1836" i="2" s="1"/>
  <c r="G1837" i="6"/>
  <c r="H1837" i="6" s="1"/>
  <c r="Q1836" i="2"/>
  <c r="Z1836" i="2" s="1"/>
  <c r="J1837" i="6" l="1"/>
  <c r="I1837" i="6"/>
  <c r="T1836" i="2"/>
  <c r="U1836" i="2"/>
  <c r="V1836" i="2" l="1"/>
  <c r="E1837" i="2"/>
  <c r="G1837" i="2" s="1"/>
  <c r="K1837" i="6"/>
  <c r="H1837" i="2" l="1"/>
  <c r="K1837" i="2" s="1"/>
  <c r="L1837" i="2" s="1"/>
  <c r="Y1837" i="2" s="1"/>
  <c r="W1837" i="2"/>
  <c r="X1837" i="2" s="1"/>
  <c r="J1837" i="2"/>
  <c r="M1837" i="2" l="1"/>
  <c r="N1837" i="2" s="1"/>
  <c r="O1837" i="2"/>
  <c r="P1837" i="2" l="1"/>
  <c r="R1837" i="2"/>
  <c r="AA1837" i="2" l="1"/>
  <c r="G1838" i="6"/>
  <c r="H1838" i="6" s="1"/>
  <c r="Q1837" i="2"/>
  <c r="Z1837" i="2" s="1"/>
  <c r="I1837" i="2"/>
  <c r="S1837" i="2" s="1"/>
  <c r="T1837" i="2" l="1"/>
  <c r="U1837" i="2"/>
  <c r="I1838" i="6"/>
  <c r="J1838" i="6"/>
  <c r="E1838" i="2" l="1"/>
  <c r="G1838" i="2" s="1"/>
  <c r="K1838" i="6"/>
  <c r="V1837" i="2"/>
  <c r="W1838" i="2" l="1"/>
  <c r="X1838" i="2" s="1"/>
  <c r="H1838" i="2"/>
  <c r="K1838" i="2" s="1"/>
  <c r="L1838" i="2" s="1"/>
  <c r="Y1838" i="2" s="1"/>
  <c r="J1838" i="2"/>
  <c r="M1838" i="2" l="1"/>
  <c r="N1838" i="2" s="1"/>
  <c r="O1838" i="2"/>
  <c r="P1838" i="2" l="1"/>
  <c r="I1838" i="2" l="1"/>
  <c r="S1838" i="2" s="1"/>
  <c r="G1839" i="6"/>
  <c r="H1839" i="6" s="1"/>
  <c r="Q1838" i="2"/>
  <c r="Z1838" i="2" s="1"/>
  <c r="R1838" i="2"/>
  <c r="AA1838" i="2" l="1"/>
  <c r="I1839" i="6"/>
  <c r="J1839" i="6"/>
  <c r="T1838" i="2"/>
  <c r="U1838" i="2"/>
  <c r="K1839" i="6" l="1"/>
  <c r="E1839" i="2"/>
  <c r="G1839" i="2" s="1"/>
  <c r="V1838" i="2"/>
  <c r="W1839" i="2" l="1"/>
  <c r="X1839" i="2" s="1"/>
  <c r="AC27" i="1" s="1"/>
  <c r="H1839" i="2"/>
  <c r="K1839" i="2" s="1"/>
  <c r="L1839" i="2" s="1"/>
  <c r="Y1839" i="2" s="1"/>
  <c r="J1839" i="2"/>
  <c r="AC36" i="1" l="1"/>
  <c r="M1839" i="2"/>
  <c r="N1839" i="2" s="1"/>
  <c r="O1839" i="2"/>
  <c r="P1839" i="2" l="1"/>
  <c r="R1839" i="2"/>
  <c r="AA1839" i="2" l="1"/>
  <c r="G1840" i="6"/>
  <c r="H1840" i="6" s="1"/>
  <c r="I1839" i="2"/>
  <c r="S1839" i="2" s="1"/>
  <c r="Q1839" i="2"/>
  <c r="Z1839" i="2" s="1"/>
  <c r="J1840" i="6" l="1"/>
  <c r="I1840" i="6"/>
  <c r="U1839" i="2"/>
  <c r="T1839" i="2"/>
  <c r="V1839" i="2" l="1"/>
  <c r="E1844" i="2"/>
  <c r="G1844" i="2" s="1"/>
  <c r="K1840" i="6"/>
  <c r="W1844" i="2" l="1"/>
  <c r="X1844" i="2" s="1"/>
  <c r="H1844" i="2"/>
  <c r="J1844" i="2"/>
  <c r="M1844" i="2" l="1"/>
  <c r="N1844" i="2" s="1"/>
  <c r="U20" i="1"/>
  <c r="K1844" i="2"/>
  <c r="L1844" i="2" s="1"/>
  <c r="Y1844" i="2" s="1"/>
  <c r="O1844" i="2" l="1"/>
  <c r="P1844" i="2" l="1"/>
  <c r="G1845" i="6" l="1"/>
  <c r="H1845" i="6" s="1"/>
  <c r="Q1844" i="2"/>
  <c r="Z1844" i="2" s="1"/>
  <c r="I1844" i="2"/>
  <c r="S1844" i="2" s="1"/>
  <c r="R1844" i="2"/>
  <c r="U1844" i="2" l="1"/>
  <c r="T1844" i="2"/>
  <c r="AA1844" i="2"/>
  <c r="I1845" i="6"/>
  <c r="J1845" i="6"/>
  <c r="K1845" i="6" l="1"/>
  <c r="E1845" i="2"/>
  <c r="G1845" i="2" s="1"/>
  <c r="V1844" i="2"/>
  <c r="H1845" i="2" l="1"/>
  <c r="K1845" i="2" s="1"/>
  <c r="L1845" i="2" s="1"/>
  <c r="Y1845" i="2" s="1"/>
  <c r="W1845" i="2"/>
  <c r="X1845" i="2" s="1"/>
  <c r="J1845" i="2"/>
  <c r="M1845" i="2" l="1"/>
  <c r="N1845" i="2" s="1"/>
  <c r="O1845" i="2"/>
  <c r="P1845" i="2" l="1"/>
  <c r="R1845" i="2"/>
  <c r="AA1845" i="2" l="1"/>
  <c r="Q1845" i="2"/>
  <c r="Z1845" i="2" s="1"/>
  <c r="I1845" i="2"/>
  <c r="S1845" i="2" s="1"/>
  <c r="G1846" i="6"/>
  <c r="H1846" i="6" s="1"/>
  <c r="J1846" i="6" l="1"/>
  <c r="I1846" i="6"/>
  <c r="T1845" i="2"/>
  <c r="U1845" i="2"/>
  <c r="V1845" i="2" l="1"/>
  <c r="E1846" i="2"/>
  <c r="G1846" i="2" s="1"/>
  <c r="K1846" i="6"/>
  <c r="W1846" i="2" l="1"/>
  <c r="X1846" i="2" s="1"/>
  <c r="H1846" i="2"/>
  <c r="K1846" i="2" s="1"/>
  <c r="L1846" i="2" s="1"/>
  <c r="Y1846" i="2" s="1"/>
  <c r="J1846" i="2"/>
  <c r="M1846" i="2" l="1"/>
  <c r="N1846" i="2" s="1"/>
  <c r="O1846" i="2"/>
  <c r="P1846" i="2" l="1"/>
  <c r="R1846" i="2"/>
  <c r="AA1846" i="2" l="1"/>
  <c r="Q1846" i="2"/>
  <c r="Z1846" i="2" s="1"/>
  <c r="I1846" i="2"/>
  <c r="S1846" i="2" s="1"/>
  <c r="G1847" i="6"/>
  <c r="H1847" i="6" s="1"/>
  <c r="I1847" i="6" l="1"/>
  <c r="J1847" i="6"/>
  <c r="U1846" i="2"/>
  <c r="T1846" i="2"/>
  <c r="V1846" i="2" l="1"/>
  <c r="K1847" i="6"/>
  <c r="E1847" i="2"/>
  <c r="G1847" i="2" s="1"/>
  <c r="H1847" i="2" l="1"/>
  <c r="K1847" i="2" s="1"/>
  <c r="L1847" i="2" s="1"/>
  <c r="Y1847" i="2" s="1"/>
  <c r="W1847" i="2"/>
  <c r="X1847" i="2" s="1"/>
  <c r="J1847" i="2"/>
  <c r="M1847" i="2" l="1"/>
  <c r="N1847" i="2" s="1"/>
  <c r="O1847" i="2"/>
  <c r="P1847" i="2" l="1"/>
  <c r="R1847" i="2"/>
  <c r="AA1847" i="2" l="1"/>
  <c r="I1847" i="2"/>
  <c r="S1847" i="2" s="1"/>
  <c r="G1848" i="6"/>
  <c r="H1848" i="6" s="1"/>
  <c r="Q1847" i="2"/>
  <c r="Z1847" i="2" s="1"/>
  <c r="J1848" i="6" l="1"/>
  <c r="I1848" i="6"/>
  <c r="U1847" i="2"/>
  <c r="T1847" i="2"/>
  <c r="V1847" i="2" l="1"/>
  <c r="E1848" i="2"/>
  <c r="G1848" i="2" s="1"/>
  <c r="K1848" i="6"/>
  <c r="W1848" i="2" l="1"/>
  <c r="X1848" i="2" s="1"/>
  <c r="H1848" i="2"/>
  <c r="K1848" i="2" s="1"/>
  <c r="L1848" i="2" s="1"/>
  <c r="Y1848" i="2" s="1"/>
  <c r="J1848" i="2"/>
  <c r="M1848" i="2" l="1"/>
  <c r="N1848" i="2" s="1"/>
  <c r="O1848" i="2" l="1"/>
  <c r="P1848" i="2" l="1"/>
  <c r="R1848" i="2"/>
  <c r="AA1848" i="2" l="1"/>
  <c r="Q1848" i="2"/>
  <c r="Z1848" i="2" s="1"/>
  <c r="I1848" i="2"/>
  <c r="S1848" i="2" s="1"/>
  <c r="G1849" i="6"/>
  <c r="H1849" i="6" s="1"/>
  <c r="I1849" i="6" l="1"/>
  <c r="J1849" i="6"/>
  <c r="T1848" i="2"/>
  <c r="U1848" i="2"/>
  <c r="E1849" i="2" l="1"/>
  <c r="G1849" i="2" s="1"/>
  <c r="V1848" i="2"/>
  <c r="K1849" i="6"/>
  <c r="W1849" i="2" l="1"/>
  <c r="X1849" i="2" s="1"/>
  <c r="H1849" i="2"/>
  <c r="K1849" i="2" s="1"/>
  <c r="L1849" i="2" s="1"/>
  <c r="Y1849" i="2" s="1"/>
  <c r="J1849" i="2"/>
  <c r="M1849" i="2" l="1"/>
  <c r="N1849" i="2" s="1"/>
  <c r="O1849" i="2" l="1"/>
  <c r="P1849" i="2" l="1"/>
  <c r="Q1849" i="2" l="1"/>
  <c r="Z1849" i="2" s="1"/>
  <c r="I1849" i="2"/>
  <c r="S1849" i="2" s="1"/>
  <c r="G1850" i="6"/>
  <c r="H1850" i="6" s="1"/>
  <c r="R1849" i="2"/>
  <c r="AA1849" i="2" l="1"/>
  <c r="U1849" i="2"/>
  <c r="T1849" i="2"/>
  <c r="J1850" i="6"/>
  <c r="I1850" i="6"/>
  <c r="E1850" i="2" l="1"/>
  <c r="G1850" i="2" s="1"/>
  <c r="K1850" i="6"/>
  <c r="V1849" i="2"/>
  <c r="W1850" i="2" l="1"/>
  <c r="X1850" i="2" s="1"/>
  <c r="H1850" i="2"/>
  <c r="K1850" i="2" s="1"/>
  <c r="L1850" i="2" s="1"/>
  <c r="Y1850" i="2" s="1"/>
  <c r="J1850" i="2"/>
  <c r="M1850" i="2" l="1"/>
  <c r="N1850" i="2" s="1"/>
  <c r="O1850" i="2" l="1"/>
  <c r="P1850" i="2" l="1"/>
  <c r="R1850" i="2"/>
  <c r="AA1850" i="2" l="1"/>
  <c r="G1851" i="6"/>
  <c r="H1851" i="6" s="1"/>
  <c r="Q1850" i="2"/>
  <c r="Z1850" i="2" s="1"/>
  <c r="I1850" i="2"/>
  <c r="S1850" i="2" s="1"/>
  <c r="T1850" i="2" l="1"/>
  <c r="U1850" i="2"/>
  <c r="J1851" i="6"/>
  <c r="I1851" i="6"/>
  <c r="V1850" i="2" l="1"/>
  <c r="K1851" i="6"/>
  <c r="E1851" i="2"/>
  <c r="G1851" i="2" s="1"/>
  <c r="H1851" i="2" l="1"/>
  <c r="K1851" i="2" s="1"/>
  <c r="L1851" i="2" s="1"/>
  <c r="Y1851" i="2" s="1"/>
  <c r="W1851" i="2"/>
  <c r="X1851" i="2" s="1"/>
  <c r="J1851" i="2"/>
  <c r="M1851" i="2" l="1"/>
  <c r="N1851" i="2" s="1"/>
  <c r="O1851" i="2" l="1"/>
  <c r="P1851" i="2" l="1"/>
  <c r="I1851" i="2" l="1"/>
  <c r="S1851" i="2" s="1"/>
  <c r="Q1851" i="2"/>
  <c r="Z1851" i="2" s="1"/>
  <c r="G1852" i="6"/>
  <c r="H1852" i="6" s="1"/>
  <c r="R1851" i="2"/>
  <c r="AA1851" i="2" l="1"/>
  <c r="I1852" i="6"/>
  <c r="J1852" i="6"/>
  <c r="U1851" i="2"/>
  <c r="T1851" i="2"/>
  <c r="K1852" i="6" l="1"/>
  <c r="E1852" i="2"/>
  <c r="G1852" i="2" s="1"/>
  <c r="V1851" i="2"/>
  <c r="W1852" i="2" l="1"/>
  <c r="X1852" i="2" s="1"/>
  <c r="H1852" i="2"/>
  <c r="K1852" i="2" s="1"/>
  <c r="L1852" i="2" s="1"/>
  <c r="Y1852" i="2" s="1"/>
  <c r="J1852" i="2"/>
  <c r="M1852" i="2" l="1"/>
  <c r="N1852" i="2" s="1"/>
  <c r="O1852" i="2"/>
  <c r="P1852" i="2" l="1"/>
  <c r="R1852" i="2"/>
  <c r="AA1852" i="2" l="1"/>
  <c r="G1853" i="6"/>
  <c r="H1853" i="6" s="1"/>
  <c r="Q1852" i="2"/>
  <c r="Z1852" i="2" s="1"/>
  <c r="I1852" i="2"/>
  <c r="S1852" i="2" s="1"/>
  <c r="T1852" i="2" l="1"/>
  <c r="U1852" i="2"/>
  <c r="J1853" i="6"/>
  <c r="I1853" i="6"/>
  <c r="V1852" i="2" l="1"/>
  <c r="K1853" i="6"/>
  <c r="E1853" i="2"/>
  <c r="G1853" i="2" s="1"/>
  <c r="H1853" i="2" l="1"/>
  <c r="K1853" i="2" s="1"/>
  <c r="L1853" i="2" s="1"/>
  <c r="Y1853" i="2" s="1"/>
  <c r="W1853" i="2"/>
  <c r="X1853" i="2" s="1"/>
  <c r="J1853" i="2"/>
  <c r="M1853" i="2" l="1"/>
  <c r="N1853" i="2" s="1"/>
  <c r="O1853" i="2" l="1"/>
  <c r="P1853" i="2" l="1"/>
  <c r="Q1853" i="2" l="1"/>
  <c r="Z1853" i="2" s="1"/>
  <c r="G1854" i="6"/>
  <c r="H1854" i="6" s="1"/>
  <c r="I1853" i="2"/>
  <c r="S1853" i="2" s="1"/>
  <c r="R1853" i="2"/>
  <c r="I1854" i="6" l="1"/>
  <c r="J1854" i="6"/>
  <c r="AA1853" i="2"/>
  <c r="U1853" i="2"/>
  <c r="T1853" i="2"/>
  <c r="E1854" i="2" l="1"/>
  <c r="G1854" i="2" s="1"/>
  <c r="V1853" i="2"/>
  <c r="K1854" i="6"/>
  <c r="W1854" i="2" l="1"/>
  <c r="X1854" i="2" s="1"/>
  <c r="H1854" i="2"/>
  <c r="K1854" i="2" s="1"/>
  <c r="L1854" i="2" s="1"/>
  <c r="Y1854" i="2" s="1"/>
  <c r="J1854" i="2"/>
  <c r="M1854" i="2" l="1"/>
  <c r="N1854" i="2" s="1"/>
  <c r="O1854" i="2"/>
  <c r="P1854" i="2" l="1"/>
  <c r="R1854" i="2"/>
  <c r="AA1854" i="2" l="1"/>
  <c r="Q1854" i="2"/>
  <c r="Z1854" i="2" s="1"/>
  <c r="I1854" i="2"/>
  <c r="S1854" i="2" s="1"/>
  <c r="G1855" i="6"/>
  <c r="H1855" i="6" s="1"/>
  <c r="I1855" i="6" l="1"/>
  <c r="J1855" i="6"/>
  <c r="T1854" i="2"/>
  <c r="U1854" i="2"/>
  <c r="V1854" i="2" l="1"/>
  <c r="K1855" i="6"/>
  <c r="E1855" i="2"/>
  <c r="G1855" i="2" s="1"/>
  <c r="H1855" i="2" l="1"/>
  <c r="K1855" i="2" s="1"/>
  <c r="L1855" i="2" s="1"/>
  <c r="Y1855" i="2" s="1"/>
  <c r="W1855" i="2"/>
  <c r="X1855" i="2" s="1"/>
  <c r="J1855" i="2"/>
  <c r="M1855" i="2" l="1"/>
  <c r="N1855" i="2" s="1"/>
  <c r="O1855" i="2"/>
  <c r="AC37" i="1"/>
  <c r="P1855" i="2" l="1"/>
  <c r="R1855" i="2" s="1"/>
  <c r="AA1855" i="2" l="1"/>
  <c r="G1856" i="6"/>
  <c r="H1856" i="6" s="1"/>
  <c r="Q1855" i="2"/>
  <c r="Z1855" i="2" s="1"/>
  <c r="I1855" i="2"/>
  <c r="S1855" i="2" s="1"/>
  <c r="U1855" i="2" l="1"/>
  <c r="T1855" i="2"/>
  <c r="J1856" i="6"/>
  <c r="I1856" i="6"/>
  <c r="E1856" i="2" l="1"/>
  <c r="G1856" i="2" s="1"/>
  <c r="K1856" i="6"/>
  <c r="V1855" i="2"/>
  <c r="H1856" i="2" l="1"/>
  <c r="W1856" i="2"/>
  <c r="X1856" i="2" s="1"/>
  <c r="J1856" i="2"/>
  <c r="M1856" i="2" l="1"/>
  <c r="N1856" i="2" s="1"/>
  <c r="U21" i="1"/>
  <c r="K1856" i="2"/>
  <c r="L1856" i="2" s="1"/>
  <c r="Y1856" i="2" s="1"/>
  <c r="O1856" i="2" l="1"/>
  <c r="P1856" i="2" l="1"/>
  <c r="I1856" i="2" l="1"/>
  <c r="S1856" i="2" s="1"/>
  <c r="G1857" i="6"/>
  <c r="H1857" i="6" s="1"/>
  <c r="Q1856" i="2"/>
  <c r="Z1856" i="2" s="1"/>
  <c r="R1856" i="2"/>
  <c r="AA1856" i="2" l="1"/>
  <c r="I1857" i="6"/>
  <c r="J1857" i="6"/>
  <c r="T1856" i="2"/>
  <c r="U1856" i="2"/>
  <c r="V1856" i="2" l="1"/>
  <c r="K1857" i="6"/>
  <c r="E1857" i="2"/>
  <c r="G1857" i="2" s="1"/>
  <c r="W1857" i="2" l="1"/>
  <c r="X1857" i="2" s="1"/>
  <c r="H1857" i="2"/>
  <c r="K1857" i="2" s="1"/>
  <c r="L1857" i="2" s="1"/>
  <c r="Y1857" i="2" s="1"/>
  <c r="J1857" i="2"/>
  <c r="M1857" i="2" l="1"/>
  <c r="N1857" i="2" s="1"/>
  <c r="O1857" i="2" l="1"/>
  <c r="P1857" i="2" l="1"/>
  <c r="R1857" i="2"/>
  <c r="AA1857" i="2" l="1"/>
  <c r="Q1857" i="2"/>
  <c r="Z1857" i="2" s="1"/>
  <c r="I1857" i="2"/>
  <c r="S1857" i="2" s="1"/>
  <c r="G1858" i="6"/>
  <c r="H1858" i="6" s="1"/>
  <c r="J1858" i="6" l="1"/>
  <c r="I1858" i="6"/>
  <c r="U1857" i="2"/>
  <c r="T1857" i="2"/>
  <c r="E1858" i="2" l="1"/>
  <c r="G1858" i="2" s="1"/>
  <c r="V1857" i="2"/>
  <c r="K1858" i="6"/>
  <c r="W1858" i="2" l="1"/>
  <c r="X1858" i="2" s="1"/>
  <c r="H1858" i="2"/>
  <c r="K1858" i="2" s="1"/>
  <c r="L1858" i="2" s="1"/>
  <c r="Y1858" i="2" s="1"/>
  <c r="J1858" i="2"/>
  <c r="M1858" i="2" l="1"/>
  <c r="N1858" i="2" s="1"/>
  <c r="O1858" i="2"/>
  <c r="P1858" i="2" l="1"/>
  <c r="R1858" i="2"/>
  <c r="AA1858" i="2" l="1"/>
  <c r="I1858" i="2"/>
  <c r="S1858" i="2" s="1"/>
  <c r="Q1858" i="2"/>
  <c r="Z1858" i="2" s="1"/>
  <c r="G1859" i="6"/>
  <c r="H1859" i="6" s="1"/>
  <c r="J1859" i="6" l="1"/>
  <c r="I1859" i="6"/>
  <c r="U1858" i="2"/>
  <c r="T1858" i="2"/>
  <c r="E1859" i="2" l="1"/>
  <c r="G1859" i="2" s="1"/>
  <c r="V1858" i="2"/>
  <c r="K1859" i="6"/>
  <c r="W1859" i="2" l="1"/>
  <c r="X1859" i="2" s="1"/>
  <c r="H1859" i="2"/>
  <c r="K1859" i="2" s="1"/>
  <c r="L1859" i="2" s="1"/>
  <c r="Y1859" i="2" s="1"/>
  <c r="J1859" i="2"/>
  <c r="M1859" i="2" l="1"/>
  <c r="N1859" i="2" s="1"/>
  <c r="O1859" i="2" l="1"/>
  <c r="P1859" i="2" l="1"/>
  <c r="R1859" i="2"/>
  <c r="AA1859" i="2" l="1"/>
  <c r="Q1859" i="2"/>
  <c r="Z1859" i="2" s="1"/>
  <c r="G1860" i="6"/>
  <c r="H1860" i="6" s="1"/>
  <c r="I1859" i="2"/>
  <c r="S1859" i="2" s="1"/>
  <c r="T1859" i="2" l="1"/>
  <c r="U1859" i="2"/>
  <c r="I1860" i="6"/>
  <c r="J1860" i="6"/>
  <c r="K1860" i="6" l="1"/>
  <c r="V1859" i="2"/>
  <c r="E1860" i="2"/>
  <c r="G1860" i="2" s="1"/>
  <c r="W1860" i="2" l="1"/>
  <c r="X1860" i="2" s="1"/>
  <c r="H1860" i="2"/>
  <c r="K1860" i="2" s="1"/>
  <c r="L1860" i="2" s="1"/>
  <c r="Y1860" i="2" s="1"/>
  <c r="J1860" i="2"/>
  <c r="M1860" i="2" l="1"/>
  <c r="N1860" i="2" s="1"/>
  <c r="O1860" i="2" l="1"/>
  <c r="P1860" i="2" l="1"/>
  <c r="R1860" i="2"/>
  <c r="AA1860" i="2" l="1"/>
  <c r="Q1860" i="2"/>
  <c r="Z1860" i="2" s="1"/>
  <c r="I1860" i="2"/>
  <c r="S1860" i="2" s="1"/>
  <c r="G1861" i="6"/>
  <c r="H1861" i="6" s="1"/>
  <c r="J1861" i="6" l="1"/>
  <c r="I1861" i="6"/>
  <c r="T1860" i="2"/>
  <c r="U1860" i="2"/>
  <c r="V1860" i="2" l="1"/>
  <c r="E1861" i="2"/>
  <c r="G1861" i="2" s="1"/>
  <c r="K1861" i="6"/>
  <c r="W1861" i="2" l="1"/>
  <c r="X1861" i="2" s="1"/>
  <c r="H1861" i="2"/>
  <c r="K1861" i="2" s="1"/>
  <c r="L1861" i="2" s="1"/>
  <c r="Y1861" i="2" s="1"/>
  <c r="J1861" i="2"/>
  <c r="M1861" i="2" l="1"/>
  <c r="N1861" i="2" s="1"/>
  <c r="O1861" i="2" l="1"/>
  <c r="P1861" i="2" l="1"/>
  <c r="I1861" i="2" l="1"/>
  <c r="S1861" i="2" s="1"/>
  <c r="Q1861" i="2"/>
  <c r="Z1861" i="2" s="1"/>
  <c r="G1862" i="6"/>
  <c r="H1862" i="6" s="1"/>
  <c r="R1861" i="2"/>
  <c r="AA1861" i="2" l="1"/>
  <c r="J1862" i="6"/>
  <c r="I1862" i="6"/>
  <c r="U1861" i="2"/>
  <c r="T1861" i="2"/>
  <c r="E1862" i="2" l="1"/>
  <c r="G1862" i="2" s="1"/>
  <c r="V1861" i="2"/>
  <c r="K1862" i="6"/>
  <c r="H1862" i="2" l="1"/>
  <c r="K1862" i="2" s="1"/>
  <c r="L1862" i="2" s="1"/>
  <c r="Y1862" i="2" s="1"/>
  <c r="W1862" i="2"/>
  <c r="X1862" i="2" s="1"/>
  <c r="J1862" i="2"/>
  <c r="M1862" i="2" l="1"/>
  <c r="N1862" i="2" s="1"/>
  <c r="O1862" i="2" l="1"/>
  <c r="P1862" i="2" l="1"/>
  <c r="I1862" i="2" l="1"/>
  <c r="S1862" i="2" s="1"/>
  <c r="G1863" i="6"/>
  <c r="H1863" i="6" s="1"/>
  <c r="Q1862" i="2"/>
  <c r="Z1862" i="2" s="1"/>
  <c r="R1862" i="2"/>
  <c r="AA1862" i="2" l="1"/>
  <c r="I1863" i="6"/>
  <c r="J1863" i="6"/>
  <c r="T1862" i="2"/>
  <c r="U1862" i="2"/>
  <c r="V1862" i="2" l="1"/>
  <c r="E1863" i="2"/>
  <c r="G1863" i="2" s="1"/>
  <c r="K1863" i="6"/>
  <c r="H1863" i="2" l="1"/>
  <c r="K1863" i="2" s="1"/>
  <c r="L1863" i="2" s="1"/>
  <c r="Y1863" i="2" s="1"/>
  <c r="W1863" i="2"/>
  <c r="X1863" i="2" s="1"/>
  <c r="J1863" i="2"/>
  <c r="M1863" i="2" l="1"/>
  <c r="N1863" i="2" s="1"/>
  <c r="O1863" i="2"/>
  <c r="P1863" i="2" l="1"/>
  <c r="G1864" i="6" l="1"/>
  <c r="H1864" i="6" s="1"/>
  <c r="Q1863" i="2"/>
  <c r="Z1863" i="2" s="1"/>
  <c r="I1863" i="2"/>
  <c r="S1863" i="2" s="1"/>
  <c r="R1863" i="2"/>
  <c r="U1863" i="2" l="1"/>
  <c r="T1863" i="2"/>
  <c r="AA1863" i="2"/>
  <c r="I1864" i="6"/>
  <c r="J1864" i="6"/>
  <c r="K1864" i="6" l="1"/>
  <c r="E1864" i="2"/>
  <c r="G1864" i="2" s="1"/>
  <c r="V1863" i="2"/>
  <c r="H1864" i="2" l="1"/>
  <c r="K1864" i="2" s="1"/>
  <c r="L1864" i="2" s="1"/>
  <c r="Y1864" i="2" s="1"/>
  <c r="W1864" i="2"/>
  <c r="X1864" i="2" s="1"/>
  <c r="J1864" i="2"/>
  <c r="M1864" i="2" l="1"/>
  <c r="N1864" i="2" s="1"/>
  <c r="O1864" i="2"/>
  <c r="P1864" i="2" l="1"/>
  <c r="R1864" i="2"/>
  <c r="AA1864" i="2" l="1"/>
  <c r="Q1864" i="2"/>
  <c r="Z1864" i="2" s="1"/>
  <c r="G1865" i="6"/>
  <c r="H1865" i="6" s="1"/>
  <c r="I1864" i="2"/>
  <c r="S1864" i="2" s="1"/>
  <c r="T1864" i="2" l="1"/>
  <c r="U1864" i="2"/>
  <c r="J1865" i="6"/>
  <c r="I1865" i="6"/>
  <c r="K1865" i="6" l="1"/>
  <c r="V1864" i="2"/>
  <c r="E1865" i="2"/>
  <c r="G1865" i="2" s="1"/>
  <c r="H1865" i="2" l="1"/>
  <c r="K1865" i="2" s="1"/>
  <c r="L1865" i="2" s="1"/>
  <c r="Y1865" i="2" s="1"/>
  <c r="W1865" i="2"/>
  <c r="X1865" i="2" s="1"/>
  <c r="J1865" i="2"/>
  <c r="M1865" i="2" l="1"/>
  <c r="N1865" i="2" s="1"/>
  <c r="O1865" i="2"/>
  <c r="P1865" i="2" l="1"/>
  <c r="R1865" i="2"/>
  <c r="AA1865" i="2" l="1"/>
  <c r="I1865" i="2"/>
  <c r="S1865" i="2" s="1"/>
  <c r="Q1865" i="2"/>
  <c r="Z1865" i="2" s="1"/>
  <c r="G1866" i="6"/>
  <c r="H1866" i="6" s="1"/>
  <c r="I1866" i="6" l="1"/>
  <c r="J1866" i="6"/>
  <c r="U1865" i="2"/>
  <c r="T1865" i="2"/>
  <c r="V1865" i="2" l="1"/>
  <c r="K1866" i="6"/>
  <c r="E1866" i="2"/>
  <c r="G1866" i="2" s="1"/>
  <c r="H1866" i="2" l="1"/>
  <c r="K1866" i="2" s="1"/>
  <c r="L1866" i="2" s="1"/>
  <c r="Y1866" i="2" s="1"/>
  <c r="W1866" i="2"/>
  <c r="X1866" i="2" s="1"/>
  <c r="J1866" i="2"/>
  <c r="M1866" i="2" l="1"/>
  <c r="N1866" i="2" s="1"/>
  <c r="O1866" i="2"/>
  <c r="P1866" i="2" l="1"/>
  <c r="R1866" i="2"/>
  <c r="AA1866" i="2" l="1"/>
  <c r="Q1866" i="2"/>
  <c r="Z1866" i="2" s="1"/>
  <c r="I1866" i="2"/>
  <c r="S1866" i="2" s="1"/>
  <c r="G1867" i="6"/>
  <c r="H1867" i="6" s="1"/>
  <c r="J1867" i="6" l="1"/>
  <c r="I1867" i="6"/>
  <c r="U1866" i="2"/>
  <c r="T1866" i="2"/>
  <c r="E1867" i="2" l="1"/>
  <c r="G1867" i="2" s="1"/>
  <c r="V1866" i="2"/>
  <c r="K1867" i="6"/>
  <c r="W1867" i="2" l="1"/>
  <c r="X1867" i="2" s="1"/>
  <c r="H1867" i="2"/>
  <c r="K1867" i="2" s="1"/>
  <c r="L1867" i="2" s="1"/>
  <c r="Y1867" i="2" s="1"/>
  <c r="J1867" i="2"/>
  <c r="M1867" i="2" l="1"/>
  <c r="N1867" i="2" s="1"/>
  <c r="O1867" i="2"/>
  <c r="P1867" i="2" l="1"/>
  <c r="Q1867" i="2" l="1"/>
  <c r="Z1867" i="2" s="1"/>
  <c r="I1867" i="2"/>
  <c r="S1867" i="2" s="1"/>
  <c r="G1868" i="6"/>
  <c r="H1868" i="6" s="1"/>
  <c r="R1867" i="2"/>
  <c r="AA1867" i="2" l="1"/>
  <c r="T1867" i="2"/>
  <c r="U1867" i="2"/>
  <c r="I1868" i="6"/>
  <c r="J1868" i="6"/>
  <c r="K1868" i="6" l="1"/>
  <c r="E1868" i="2"/>
  <c r="G1868" i="2" s="1"/>
  <c r="V1867" i="2"/>
  <c r="W1868" i="2" l="1"/>
  <c r="X1868" i="2" s="1"/>
  <c r="H1868" i="2"/>
  <c r="J1868" i="2"/>
  <c r="U22" i="1" l="1"/>
  <c r="K1868" i="2"/>
  <c r="L1868" i="2" s="1"/>
  <c r="Y1868" i="2" s="1"/>
  <c r="M1868" i="2"/>
  <c r="N1868" i="2" s="1"/>
  <c r="O1868" i="2"/>
  <c r="P1868" i="2" l="1"/>
  <c r="R1868" i="2" s="1"/>
  <c r="AA1868" i="2" l="1"/>
  <c r="Q1868" i="2"/>
  <c r="Z1868" i="2" s="1"/>
  <c r="I1868" i="2"/>
  <c r="S1868" i="2" s="1"/>
  <c r="G1869" i="6"/>
  <c r="H1869" i="6" s="1"/>
  <c r="J1869" i="6" l="1"/>
  <c r="I1869" i="6"/>
  <c r="T1868" i="2"/>
  <c r="U1868" i="2"/>
  <c r="V1868" i="2" l="1"/>
  <c r="E1869" i="2"/>
  <c r="G1869" i="2" s="1"/>
  <c r="K1869" i="6"/>
  <c r="H1869" i="2" l="1"/>
  <c r="K1869" i="2" s="1"/>
  <c r="L1869" i="2" s="1"/>
  <c r="Y1869" i="2" s="1"/>
  <c r="W1869" i="2"/>
  <c r="X1869" i="2" s="1"/>
  <c r="J1869" i="2"/>
  <c r="M1869" i="2" l="1"/>
  <c r="N1869" i="2" s="1"/>
  <c r="O1869" i="2"/>
  <c r="P1869" i="2" l="1"/>
  <c r="R1869" i="2"/>
  <c r="AA1869" i="2" l="1"/>
  <c r="G1870" i="6"/>
  <c r="H1870" i="6" s="1"/>
  <c r="Q1869" i="2"/>
  <c r="Z1869" i="2" s="1"/>
  <c r="I1869" i="2"/>
  <c r="S1869" i="2" s="1"/>
  <c r="T1869" i="2" l="1"/>
  <c r="U1869" i="2"/>
  <c r="I1870" i="6"/>
  <c r="J1870" i="6"/>
  <c r="V1869" i="2" l="1"/>
  <c r="K1870" i="6"/>
  <c r="E1870" i="2"/>
  <c r="G1870" i="2" s="1"/>
  <c r="H1870" i="2" l="1"/>
  <c r="K1870" i="2" s="1"/>
  <c r="L1870" i="2" s="1"/>
  <c r="Y1870" i="2" s="1"/>
  <c r="W1870" i="2"/>
  <c r="X1870" i="2" s="1"/>
  <c r="J1870" i="2"/>
  <c r="M1870" i="2" l="1"/>
  <c r="N1870" i="2" s="1"/>
  <c r="O1870" i="2" l="1"/>
  <c r="P1870" i="2" l="1"/>
  <c r="R1870" i="2"/>
  <c r="AA1870" i="2" l="1"/>
  <c r="Q1870" i="2"/>
  <c r="Z1870" i="2" s="1"/>
  <c r="I1870" i="2"/>
  <c r="S1870" i="2" s="1"/>
  <c r="G1871" i="6"/>
  <c r="H1871" i="6" s="1"/>
  <c r="I1871" i="6" l="1"/>
  <c r="J1871" i="6"/>
  <c r="T1870" i="2"/>
  <c r="U1870" i="2"/>
  <c r="V1870" i="2" l="1"/>
  <c r="K1871" i="6"/>
  <c r="E1871" i="2"/>
  <c r="G1871" i="2" s="1"/>
  <c r="W1871" i="2" l="1"/>
  <c r="X1871" i="2" s="1"/>
  <c r="H1871" i="2"/>
  <c r="K1871" i="2" s="1"/>
  <c r="L1871" i="2" s="1"/>
  <c r="Y1871" i="2" s="1"/>
  <c r="J1871" i="2"/>
  <c r="M1871" i="2" l="1"/>
  <c r="N1871" i="2" s="1"/>
  <c r="O1871" i="2" l="1"/>
  <c r="P1871" i="2" l="1"/>
  <c r="R1871" i="2"/>
  <c r="AA1871" i="2" l="1"/>
  <c r="I1871" i="2"/>
  <c r="S1871" i="2" s="1"/>
  <c r="Q1871" i="2"/>
  <c r="Z1871" i="2" s="1"/>
  <c r="G1872" i="6"/>
  <c r="H1872" i="6" s="1"/>
  <c r="J1872" i="6" l="1"/>
  <c r="I1872" i="6"/>
  <c r="U1871" i="2"/>
  <c r="T1871" i="2"/>
  <c r="E1872" i="2" l="1"/>
  <c r="G1872" i="2" s="1"/>
  <c r="V1871" i="2"/>
  <c r="K1872" i="6"/>
  <c r="W1872" i="2" l="1"/>
  <c r="X1872" i="2" s="1"/>
  <c r="H1872" i="2"/>
  <c r="K1872" i="2" s="1"/>
  <c r="L1872" i="2" s="1"/>
  <c r="Y1872" i="2" s="1"/>
  <c r="J1872" i="2"/>
  <c r="M1872" i="2" l="1"/>
  <c r="N1872" i="2" s="1"/>
  <c r="O1872" i="2" l="1"/>
  <c r="P1872" i="2" l="1"/>
  <c r="R1872" i="2"/>
  <c r="AA1872" i="2" l="1"/>
  <c r="Q1872" i="2"/>
  <c r="Z1872" i="2" s="1"/>
  <c r="I1872" i="2"/>
  <c r="S1872" i="2" s="1"/>
  <c r="G1873" i="6"/>
  <c r="H1873" i="6" s="1"/>
  <c r="I1873" i="6" l="1"/>
  <c r="J1873" i="6"/>
  <c r="T1872" i="2"/>
  <c r="U1872" i="2"/>
  <c r="V1872" i="2" l="1"/>
  <c r="K1873" i="6"/>
  <c r="E1873" i="2"/>
  <c r="G1873" i="2" s="1"/>
  <c r="W1873" i="2" l="1"/>
  <c r="X1873" i="2" s="1"/>
  <c r="H1873" i="2"/>
  <c r="K1873" i="2" s="1"/>
  <c r="L1873" i="2" s="1"/>
  <c r="Y1873" i="2" s="1"/>
  <c r="J1873" i="2"/>
  <c r="M1873" i="2" l="1"/>
  <c r="N1873" i="2" s="1"/>
  <c r="O1873" i="2" l="1"/>
  <c r="P1873" i="2" l="1"/>
  <c r="R1873" i="2"/>
  <c r="AA1873" i="2" l="1"/>
  <c r="I1873" i="2"/>
  <c r="S1873" i="2" s="1"/>
  <c r="Q1873" i="2"/>
  <c r="Z1873" i="2" s="1"/>
  <c r="G1874" i="6"/>
  <c r="H1874" i="6" s="1"/>
  <c r="J1874" i="6" l="1"/>
  <c r="I1874" i="6"/>
  <c r="U1873" i="2"/>
  <c r="T1873" i="2"/>
  <c r="E1874" i="2" l="1"/>
  <c r="G1874" i="2" s="1"/>
  <c r="V1873" i="2"/>
  <c r="K1874" i="6"/>
  <c r="W1874" i="2" l="1"/>
  <c r="X1874" i="2" s="1"/>
  <c r="H1874" i="2"/>
  <c r="K1874" i="2" s="1"/>
  <c r="L1874" i="2" s="1"/>
  <c r="Y1874" i="2" s="1"/>
  <c r="J1874" i="2"/>
  <c r="O1874" i="2" l="1"/>
  <c r="M1874" i="2"/>
  <c r="N1874" i="2" s="1"/>
  <c r="P1874" i="2" l="1"/>
  <c r="R1874" i="2" s="1"/>
  <c r="AA1874" i="2" l="1"/>
  <c r="G1875" i="6"/>
  <c r="H1875" i="6" s="1"/>
  <c r="Q1874" i="2"/>
  <c r="Z1874" i="2" s="1"/>
  <c r="I1874" i="2"/>
  <c r="S1874" i="2" s="1"/>
  <c r="T1874" i="2" l="1"/>
  <c r="U1874" i="2"/>
  <c r="I1875" i="6"/>
  <c r="J1875" i="6"/>
  <c r="K1875" i="6" l="1"/>
  <c r="V1874" i="2"/>
  <c r="E1875" i="2"/>
  <c r="G1875" i="2" s="1"/>
  <c r="W1875" i="2" l="1"/>
  <c r="X1875" i="2" s="1"/>
  <c r="H1875" i="2"/>
  <c r="K1875" i="2" s="1"/>
  <c r="L1875" i="2" s="1"/>
  <c r="Y1875" i="2" s="1"/>
  <c r="J1875" i="2"/>
  <c r="M1875" i="2" l="1"/>
  <c r="N1875" i="2" s="1"/>
  <c r="O1875" i="2" l="1"/>
  <c r="P1875" i="2" l="1"/>
  <c r="I1875" i="2" l="1"/>
  <c r="S1875" i="2" s="1"/>
  <c r="Q1875" i="2"/>
  <c r="Z1875" i="2" s="1"/>
  <c r="G1876" i="6"/>
  <c r="H1876" i="6" s="1"/>
  <c r="R1875" i="2"/>
  <c r="AA1875" i="2" l="1"/>
  <c r="J1876" i="6"/>
  <c r="I1876" i="6"/>
  <c r="U1875" i="2"/>
  <c r="T1875" i="2"/>
  <c r="V1875" i="2" l="1"/>
  <c r="K1876" i="6"/>
  <c r="E1876" i="2"/>
  <c r="G1876" i="2" s="1"/>
  <c r="H1876" i="2" l="1"/>
  <c r="K1876" i="2" s="1"/>
  <c r="L1876" i="2" s="1"/>
  <c r="Y1876" i="2" s="1"/>
  <c r="W1876" i="2"/>
  <c r="X1876" i="2" s="1"/>
  <c r="J1876" i="2"/>
  <c r="M1876" i="2" l="1"/>
  <c r="N1876" i="2" s="1"/>
  <c r="O1876" i="2"/>
  <c r="P1876" i="2" l="1"/>
  <c r="R1876" i="2"/>
  <c r="AA1876" i="2" l="1"/>
  <c r="I1876" i="2"/>
  <c r="S1876" i="2" s="1"/>
  <c r="G1877" i="6"/>
  <c r="H1877" i="6" s="1"/>
  <c r="Q1876" i="2"/>
  <c r="Z1876" i="2" s="1"/>
  <c r="J1877" i="6" l="1"/>
  <c r="I1877" i="6"/>
  <c r="U1876" i="2"/>
  <c r="T1876" i="2"/>
  <c r="V1876" i="2" l="1"/>
  <c r="E1877" i="2"/>
  <c r="G1877" i="2" s="1"/>
  <c r="K1877" i="6"/>
  <c r="H1877" i="2" l="1"/>
  <c r="K1877" i="2" s="1"/>
  <c r="L1877" i="2" s="1"/>
  <c r="Y1877" i="2" s="1"/>
  <c r="W1877" i="2"/>
  <c r="X1877" i="2" s="1"/>
  <c r="J1877" i="2"/>
  <c r="M1877" i="2" l="1"/>
  <c r="N1877" i="2" s="1"/>
  <c r="O1877" i="2"/>
  <c r="P1877" i="2" l="1"/>
  <c r="R1877" i="2"/>
  <c r="AA1877" i="2" l="1"/>
  <c r="Q1877" i="2"/>
  <c r="Z1877" i="2" s="1"/>
  <c r="I1877" i="2"/>
  <c r="S1877" i="2" s="1"/>
  <c r="G1878" i="6"/>
  <c r="H1878" i="6" s="1"/>
  <c r="U1877" i="2" l="1"/>
  <c r="T1877" i="2"/>
  <c r="I1878" i="6"/>
  <c r="J1878" i="6"/>
  <c r="E1878" i="2" l="1"/>
  <c r="G1878" i="2" s="1"/>
  <c r="K1878" i="6"/>
  <c r="V1877" i="2"/>
  <c r="H1878" i="2" l="1"/>
  <c r="K1878" i="2" s="1"/>
  <c r="L1878" i="2" s="1"/>
  <c r="Y1878" i="2" s="1"/>
  <c r="W1878" i="2"/>
  <c r="X1878" i="2" s="1"/>
  <c r="J1878" i="2"/>
  <c r="M1878" i="2" l="1"/>
  <c r="N1878" i="2" s="1"/>
  <c r="O1878" i="2"/>
  <c r="P1878" i="2" l="1"/>
  <c r="R1878" i="2"/>
  <c r="AA1878" i="2" l="1"/>
  <c r="Q1878" i="2"/>
  <c r="Z1878" i="2" s="1"/>
  <c r="I1878" i="2"/>
  <c r="S1878" i="2" s="1"/>
  <c r="G1879" i="6"/>
  <c r="H1879" i="6" s="1"/>
  <c r="I1879" i="6" l="1"/>
  <c r="J1879" i="6"/>
  <c r="T1878" i="2"/>
  <c r="U1878" i="2"/>
  <c r="E1879" i="2" l="1"/>
  <c r="G1879" i="2" s="1"/>
  <c r="K1879" i="6"/>
  <c r="V1878" i="2"/>
  <c r="H1879" i="2" l="1"/>
  <c r="K1879" i="2" s="1"/>
  <c r="L1879" i="2" s="1"/>
  <c r="Y1879" i="2" s="1"/>
  <c r="W1879" i="2"/>
  <c r="X1879" i="2" s="1"/>
  <c r="J1879" i="2"/>
  <c r="M1879" i="2" l="1"/>
  <c r="N1879" i="2" s="1"/>
  <c r="O1879" i="2"/>
  <c r="P1879" i="2" l="1"/>
  <c r="R1879" i="2" s="1"/>
  <c r="AA1879" i="2" l="1"/>
  <c r="Q1879" i="2"/>
  <c r="Z1879" i="2" s="1"/>
  <c r="I1879" i="2"/>
  <c r="S1879" i="2" s="1"/>
  <c r="G1880" i="6"/>
  <c r="H1880" i="6" s="1"/>
  <c r="J1880" i="6" l="1"/>
  <c r="I1880" i="6"/>
  <c r="T1879" i="2"/>
  <c r="U1879" i="2"/>
  <c r="E1880" i="2" l="1"/>
  <c r="G1880" i="2" s="1"/>
  <c r="V1879" i="2"/>
  <c r="K1880" i="6"/>
  <c r="H1880" i="2" l="1"/>
  <c r="W1880" i="2"/>
  <c r="X1880" i="2" s="1"/>
  <c r="J1880" i="2"/>
  <c r="M1880" i="2" l="1"/>
  <c r="N1880" i="2" s="1"/>
  <c r="K1880" i="2"/>
  <c r="L1880" i="2" s="1"/>
  <c r="Y1880" i="2" s="1"/>
  <c r="U23" i="1"/>
  <c r="O1880" i="2" l="1"/>
  <c r="P1880" i="2" l="1"/>
  <c r="R1880" i="2" s="1"/>
  <c r="AA1880" i="2" l="1"/>
  <c r="G1881" i="6"/>
  <c r="H1881" i="6" s="1"/>
  <c r="Q1880" i="2"/>
  <c r="Z1880" i="2" s="1"/>
  <c r="I1880" i="2"/>
  <c r="S1880" i="2" s="1"/>
  <c r="T1880" i="2" l="1"/>
  <c r="U1880" i="2"/>
  <c r="I1881" i="6"/>
  <c r="J1881" i="6"/>
  <c r="K1881" i="6" l="1"/>
  <c r="V1880" i="2"/>
  <c r="E1881" i="2"/>
  <c r="G1881" i="2" s="1"/>
  <c r="H1881" i="2" l="1"/>
  <c r="K1881" i="2" s="1"/>
  <c r="L1881" i="2" s="1"/>
  <c r="Y1881" i="2" s="1"/>
  <c r="W1881" i="2"/>
  <c r="X1881" i="2" s="1"/>
  <c r="J1881" i="2"/>
  <c r="M1881" i="2" l="1"/>
  <c r="N1881" i="2" s="1"/>
  <c r="O1881" i="2" l="1"/>
  <c r="P1881" i="2" l="1"/>
  <c r="R1881" i="2"/>
  <c r="AA1881" i="2" l="1"/>
  <c r="Q1881" i="2"/>
  <c r="Z1881" i="2" s="1"/>
  <c r="I1881" i="2"/>
  <c r="S1881" i="2" s="1"/>
  <c r="G1882" i="6"/>
  <c r="H1882" i="6" s="1"/>
  <c r="J1882" i="6" l="1"/>
  <c r="I1882" i="6"/>
  <c r="T1881" i="2"/>
  <c r="U1881" i="2"/>
  <c r="E1882" i="2" l="1"/>
  <c r="G1882" i="2" s="1"/>
  <c r="V1881" i="2"/>
  <c r="K1882" i="6"/>
  <c r="H1882" i="2" l="1"/>
  <c r="K1882" i="2" s="1"/>
  <c r="L1882" i="2" s="1"/>
  <c r="Y1882" i="2" s="1"/>
  <c r="W1882" i="2"/>
  <c r="X1882" i="2" s="1"/>
  <c r="J1882" i="2"/>
  <c r="M1882" i="2" l="1"/>
  <c r="N1882" i="2" s="1"/>
  <c r="O1882" i="2" l="1"/>
  <c r="P1882" i="2" l="1"/>
  <c r="G1883" i="6" l="1"/>
  <c r="H1883" i="6" s="1"/>
  <c r="Q1882" i="2"/>
  <c r="Z1882" i="2" s="1"/>
  <c r="I1882" i="2"/>
  <c r="S1882" i="2" s="1"/>
  <c r="R1882" i="2"/>
  <c r="T1882" i="2" l="1"/>
  <c r="U1882" i="2"/>
  <c r="AA1882" i="2"/>
  <c r="I1883" i="6"/>
  <c r="J1883" i="6"/>
  <c r="V1882" i="2" l="1"/>
  <c r="K1883" i="6"/>
  <c r="E1883" i="2"/>
  <c r="G1883" i="2" s="1"/>
  <c r="H1883" i="2" l="1"/>
  <c r="K1883" i="2" s="1"/>
  <c r="L1883" i="2" s="1"/>
  <c r="Y1883" i="2" s="1"/>
  <c r="W1883" i="2"/>
  <c r="X1883" i="2" s="1"/>
  <c r="J1883" i="2"/>
  <c r="M1883" i="2" l="1"/>
  <c r="N1883" i="2" s="1"/>
  <c r="O1883" i="2" l="1"/>
  <c r="P1883" i="2" l="1"/>
  <c r="R1883" i="2"/>
  <c r="AA1883" i="2" l="1"/>
  <c r="G1884" i="6"/>
  <c r="H1884" i="6" s="1"/>
  <c r="Q1883" i="2"/>
  <c r="Z1883" i="2" s="1"/>
  <c r="I1883" i="2"/>
  <c r="S1883" i="2" s="1"/>
  <c r="T1883" i="2" l="1"/>
  <c r="U1883" i="2"/>
  <c r="I1884" i="6"/>
  <c r="J1884" i="6"/>
  <c r="K1884" i="6" l="1"/>
  <c r="V1883" i="2"/>
  <c r="E1884" i="2"/>
  <c r="G1884" i="2" s="1"/>
  <c r="W1884" i="2" l="1"/>
  <c r="X1884" i="2" s="1"/>
  <c r="H1884" i="2"/>
  <c r="K1884" i="2" s="1"/>
  <c r="L1884" i="2" s="1"/>
  <c r="Y1884" i="2" s="1"/>
  <c r="J1884" i="2"/>
  <c r="M1884" i="2" l="1"/>
  <c r="N1884" i="2" s="1"/>
  <c r="O1884" i="2"/>
  <c r="P1884" i="2" l="1"/>
  <c r="R1884" i="2"/>
  <c r="AA1884" i="2" l="1"/>
  <c r="I1884" i="2"/>
  <c r="S1884" i="2" s="1"/>
  <c r="Q1884" i="2"/>
  <c r="Z1884" i="2" s="1"/>
  <c r="G1885" i="6"/>
  <c r="H1885" i="6" s="1"/>
  <c r="J1885" i="6" l="1"/>
  <c r="I1885" i="6"/>
  <c r="T1884" i="2"/>
  <c r="U1884" i="2"/>
  <c r="V1884" i="2" l="1"/>
  <c r="E1885" i="2"/>
  <c r="G1885" i="2" s="1"/>
  <c r="K1885" i="6"/>
  <c r="W1885" i="2" l="1"/>
  <c r="X1885" i="2" s="1"/>
  <c r="H1885" i="2"/>
  <c r="K1885" i="2" s="1"/>
  <c r="L1885" i="2" s="1"/>
  <c r="Y1885" i="2" s="1"/>
  <c r="J1885" i="2"/>
  <c r="M1885" i="2" l="1"/>
  <c r="N1885" i="2" s="1"/>
  <c r="O1885" i="2" l="1"/>
  <c r="P1885" i="2" l="1"/>
  <c r="R1885" i="2"/>
  <c r="AA1885" i="2" l="1"/>
  <c r="I1885" i="2"/>
  <c r="S1885" i="2" s="1"/>
  <c r="G1886" i="6"/>
  <c r="H1886" i="6" s="1"/>
  <c r="Q1885" i="2"/>
  <c r="Z1885" i="2" s="1"/>
  <c r="I1886" i="6" l="1"/>
  <c r="J1886" i="6"/>
  <c r="U1885" i="2"/>
  <c r="T1885" i="2"/>
  <c r="E1886" i="2" l="1"/>
  <c r="G1886" i="2" s="1"/>
  <c r="V1885" i="2"/>
  <c r="K1886" i="6"/>
  <c r="W1886" i="2" l="1"/>
  <c r="X1886" i="2" s="1"/>
  <c r="H1886" i="2"/>
  <c r="K1886" i="2" s="1"/>
  <c r="L1886" i="2" s="1"/>
  <c r="Y1886" i="2" s="1"/>
  <c r="J1886" i="2"/>
  <c r="M1886" i="2" l="1"/>
  <c r="N1886" i="2" s="1"/>
  <c r="O1886" i="2" l="1"/>
  <c r="P1886" i="2" l="1"/>
  <c r="R1886" i="2"/>
  <c r="AA1886" i="2" l="1"/>
  <c r="Q1886" i="2"/>
  <c r="Z1886" i="2" s="1"/>
  <c r="I1886" i="2"/>
  <c r="S1886" i="2" s="1"/>
  <c r="G1887" i="6"/>
  <c r="H1887" i="6" s="1"/>
  <c r="J1887" i="6" l="1"/>
  <c r="I1887" i="6"/>
  <c r="T1886" i="2"/>
  <c r="U1886" i="2"/>
  <c r="V1886" i="2" l="1"/>
  <c r="E1887" i="2"/>
  <c r="G1887" i="2" s="1"/>
  <c r="K1887" i="6"/>
  <c r="W1887" i="2" l="1"/>
  <c r="X1887" i="2" s="1"/>
  <c r="H1887" i="2"/>
  <c r="K1887" i="2" s="1"/>
  <c r="L1887" i="2" s="1"/>
  <c r="Y1887" i="2" s="1"/>
  <c r="J1887" i="2"/>
  <c r="M1887" i="2" l="1"/>
  <c r="N1887" i="2" s="1"/>
  <c r="O1887" i="2" l="1"/>
  <c r="P1887" i="2" l="1"/>
  <c r="R1887" i="2"/>
  <c r="AA1887" i="2" l="1"/>
  <c r="G1888" i="6"/>
  <c r="H1888" i="6" s="1"/>
  <c r="Q1887" i="2"/>
  <c r="Z1887" i="2" s="1"/>
  <c r="I1887" i="2"/>
  <c r="S1887" i="2" s="1"/>
  <c r="U1887" i="2" l="1"/>
  <c r="T1887" i="2"/>
  <c r="I1888" i="6"/>
  <c r="J1888" i="6"/>
  <c r="K1888" i="6" l="1"/>
  <c r="E1888" i="2"/>
  <c r="G1888" i="2" s="1"/>
  <c r="V1887" i="2"/>
  <c r="H1888" i="2" l="1"/>
  <c r="K1888" i="2" s="1"/>
  <c r="L1888" i="2" s="1"/>
  <c r="Y1888" i="2" s="1"/>
  <c r="W1888" i="2"/>
  <c r="X1888" i="2" s="1"/>
  <c r="J1888" i="2"/>
  <c r="M1888" i="2" l="1"/>
  <c r="N1888" i="2" s="1"/>
  <c r="O1888" i="2" l="1"/>
  <c r="P1888" i="2" l="1"/>
  <c r="R1888" i="2"/>
  <c r="AA1888" i="2" l="1"/>
  <c r="I1888" i="2"/>
  <c r="S1888" i="2" s="1"/>
  <c r="Q1888" i="2"/>
  <c r="Z1888" i="2" s="1"/>
  <c r="G1889" i="6"/>
  <c r="H1889" i="6" s="1"/>
  <c r="I1889" i="6" l="1"/>
  <c r="J1889" i="6"/>
  <c r="T1888" i="2"/>
  <c r="U1888" i="2"/>
  <c r="E1889" i="2" l="1"/>
  <c r="G1889" i="2" s="1"/>
  <c r="K1889" i="6"/>
  <c r="V1888" i="2"/>
  <c r="H1889" i="2" l="1"/>
  <c r="K1889" i="2" s="1"/>
  <c r="L1889" i="2" s="1"/>
  <c r="Y1889" i="2" s="1"/>
  <c r="W1889" i="2"/>
  <c r="X1889" i="2" s="1"/>
  <c r="J1889" i="2"/>
  <c r="M1889" i="2" l="1"/>
  <c r="N1889" i="2" s="1"/>
  <c r="O1889" i="2"/>
  <c r="P1889" i="2" l="1"/>
  <c r="R1889" i="2"/>
  <c r="AA1889" i="2" l="1"/>
  <c r="I1889" i="2"/>
  <c r="S1889" i="2" s="1"/>
  <c r="G1890" i="6"/>
  <c r="H1890" i="6" s="1"/>
  <c r="Q1889" i="2"/>
  <c r="Z1889" i="2" s="1"/>
  <c r="T1889" i="2" l="1"/>
  <c r="U1889" i="2"/>
  <c r="J1890" i="6"/>
  <c r="I1890" i="6"/>
  <c r="K1890" i="6" l="1"/>
  <c r="E1890" i="2"/>
  <c r="G1890" i="2" s="1"/>
  <c r="V1889" i="2"/>
  <c r="H1890" i="2" l="1"/>
  <c r="K1890" i="2" s="1"/>
  <c r="L1890" i="2" s="1"/>
  <c r="Y1890" i="2" s="1"/>
  <c r="W1890" i="2"/>
  <c r="X1890" i="2" s="1"/>
  <c r="J1890" i="2"/>
  <c r="M1890" i="2" l="1"/>
  <c r="N1890" i="2" s="1"/>
  <c r="O1890" i="2"/>
  <c r="P1890" i="2" l="1"/>
  <c r="R1890" i="2"/>
  <c r="AA1890" i="2" l="1"/>
  <c r="Q1890" i="2"/>
  <c r="Z1890" i="2" s="1"/>
  <c r="I1890" i="2"/>
  <c r="S1890" i="2" s="1"/>
  <c r="G1891" i="6"/>
  <c r="H1891" i="6" s="1"/>
  <c r="I1891" i="6" l="1"/>
  <c r="J1891" i="6"/>
  <c r="T1890" i="2"/>
  <c r="U1890" i="2"/>
  <c r="V1890" i="2" l="1"/>
  <c r="K1891" i="6"/>
  <c r="E1891" i="2"/>
  <c r="G1891" i="2" s="1"/>
  <c r="H1891" i="2" l="1"/>
  <c r="K1891" i="2" s="1"/>
  <c r="L1891" i="2" s="1"/>
  <c r="Y1891" i="2" s="1"/>
  <c r="W1891" i="2"/>
  <c r="X1891" i="2" s="1"/>
  <c r="J1891" i="2"/>
  <c r="M1891" i="2" l="1"/>
  <c r="N1891" i="2" s="1"/>
  <c r="O1891" i="2"/>
  <c r="P1891" i="2" l="1"/>
  <c r="R1891" i="2"/>
  <c r="AA1891" i="2" l="1"/>
  <c r="Q1891" i="2"/>
  <c r="Z1891" i="2" s="1"/>
  <c r="I1891" i="2"/>
  <c r="S1891" i="2" s="1"/>
  <c r="G1892" i="6"/>
  <c r="H1892" i="6" s="1"/>
  <c r="J1892" i="6" l="1"/>
  <c r="I1892" i="6"/>
  <c r="U1891" i="2"/>
  <c r="T1891" i="2"/>
  <c r="E1892" i="2" l="1"/>
  <c r="G1892" i="2" s="1"/>
  <c r="V1891" i="2"/>
  <c r="K1892" i="6"/>
  <c r="H1892" i="2" l="1"/>
  <c r="W1892" i="2"/>
  <c r="X1892" i="2" s="1"/>
  <c r="J1892" i="2"/>
  <c r="M1892" i="2" l="1"/>
  <c r="N1892" i="2" s="1"/>
  <c r="U24" i="1"/>
  <c r="K1892" i="2"/>
  <c r="L1892" i="2" s="1"/>
  <c r="Y1892" i="2" s="1"/>
  <c r="O1892" i="2" l="1"/>
  <c r="P1892" i="2" l="1"/>
  <c r="R1892" i="2" s="1"/>
  <c r="AA1892" i="2" l="1"/>
  <c r="Q1892" i="2"/>
  <c r="Z1892" i="2" s="1"/>
  <c r="G1893" i="6"/>
  <c r="H1893" i="6" s="1"/>
  <c r="I1892" i="2"/>
  <c r="S1892" i="2" s="1"/>
  <c r="I1893" i="6" l="1"/>
  <c r="J1893" i="6"/>
  <c r="T1892" i="2"/>
  <c r="U1892" i="2"/>
  <c r="V1892" i="2" l="1"/>
  <c r="E1893" i="2"/>
  <c r="G1893" i="2" s="1"/>
  <c r="K1893" i="6"/>
  <c r="H1893" i="2" l="1"/>
  <c r="K1893" i="2" s="1"/>
  <c r="L1893" i="2" s="1"/>
  <c r="Y1893" i="2" s="1"/>
  <c r="W1893" i="2"/>
  <c r="X1893" i="2" s="1"/>
  <c r="J1893" i="2"/>
  <c r="M1893" i="2" l="1"/>
  <c r="N1893" i="2" s="1"/>
  <c r="O1893" i="2"/>
  <c r="P1893" i="2" l="1"/>
  <c r="Q1893" i="2" l="1"/>
  <c r="Z1893" i="2" s="1"/>
  <c r="I1893" i="2"/>
  <c r="S1893" i="2" s="1"/>
  <c r="G1894" i="6"/>
  <c r="H1894" i="6" s="1"/>
  <c r="R1893" i="2"/>
  <c r="AA1893" i="2" l="1"/>
  <c r="U1893" i="2"/>
  <c r="T1893" i="2"/>
  <c r="J1894" i="6"/>
  <c r="I1894" i="6"/>
  <c r="E1894" i="2" l="1"/>
  <c r="G1894" i="2" s="1"/>
  <c r="K1894" i="6"/>
  <c r="V1893" i="2"/>
  <c r="H1894" i="2" l="1"/>
  <c r="K1894" i="2" s="1"/>
  <c r="L1894" i="2" s="1"/>
  <c r="Y1894" i="2" s="1"/>
  <c r="W1894" i="2"/>
  <c r="X1894" i="2" s="1"/>
  <c r="J1894" i="2"/>
  <c r="M1894" i="2" l="1"/>
  <c r="N1894" i="2" s="1"/>
  <c r="O1894" i="2"/>
  <c r="P1894" i="2" l="1"/>
  <c r="R1894" i="2"/>
  <c r="AA1894" i="2" l="1"/>
  <c r="G1895" i="6"/>
  <c r="H1895" i="6" s="1"/>
  <c r="I1894" i="2"/>
  <c r="S1894" i="2" s="1"/>
  <c r="Q1894" i="2"/>
  <c r="Z1894" i="2" s="1"/>
  <c r="I1895" i="6" l="1"/>
  <c r="J1895" i="6"/>
  <c r="T1894" i="2"/>
  <c r="U1894" i="2"/>
  <c r="V1894" i="2" l="1"/>
  <c r="E1895" i="2"/>
  <c r="G1895" i="2" s="1"/>
  <c r="K1895" i="6"/>
  <c r="H1895" i="2" l="1"/>
  <c r="K1895" i="2" s="1"/>
  <c r="L1895" i="2" s="1"/>
  <c r="Y1895" i="2" s="1"/>
  <c r="W1895" i="2"/>
  <c r="X1895" i="2" s="1"/>
  <c r="J1895" i="2"/>
  <c r="M1895" i="2" l="1"/>
  <c r="N1895" i="2" s="1"/>
  <c r="O1895" i="2" l="1"/>
  <c r="P1895" i="2" l="1"/>
  <c r="G1896" i="6" l="1"/>
  <c r="H1896" i="6" s="1"/>
  <c r="Q1895" i="2"/>
  <c r="Z1895" i="2" s="1"/>
  <c r="I1895" i="2"/>
  <c r="S1895" i="2" s="1"/>
  <c r="R1895" i="2"/>
  <c r="T1895" i="2" l="1"/>
  <c r="U1895" i="2"/>
  <c r="AA1895" i="2"/>
  <c r="J1896" i="6"/>
  <c r="I1896" i="6"/>
  <c r="K1896" i="6" l="1"/>
  <c r="V1895" i="2"/>
  <c r="E1896" i="2"/>
  <c r="G1896" i="2" s="1"/>
  <c r="H1896" i="2" l="1"/>
  <c r="K1896" i="2" s="1"/>
  <c r="L1896" i="2" s="1"/>
  <c r="Y1896" i="2" s="1"/>
  <c r="W1896" i="2"/>
  <c r="X1896" i="2" s="1"/>
  <c r="J1896" i="2"/>
  <c r="M1896" i="2" l="1"/>
  <c r="N1896" i="2" s="1"/>
  <c r="O1896" i="2"/>
  <c r="P1896" i="2" l="1"/>
  <c r="R1896" i="2"/>
  <c r="AA1896" i="2" l="1"/>
  <c r="G1897" i="6"/>
  <c r="H1897" i="6" s="1"/>
  <c r="Q1896" i="2"/>
  <c r="Z1896" i="2" s="1"/>
  <c r="I1896" i="2"/>
  <c r="S1896" i="2" s="1"/>
  <c r="U1896" i="2" l="1"/>
  <c r="T1896" i="2"/>
  <c r="I1897" i="6"/>
  <c r="J1897" i="6"/>
  <c r="K1897" i="6" l="1"/>
  <c r="E1897" i="2"/>
  <c r="G1897" i="2" s="1"/>
  <c r="V1896" i="2"/>
  <c r="H1897" i="2" l="1"/>
  <c r="K1897" i="2" s="1"/>
  <c r="L1897" i="2" s="1"/>
  <c r="Y1897" i="2" s="1"/>
  <c r="W1897" i="2"/>
  <c r="X1897" i="2" s="1"/>
  <c r="J1897" i="2"/>
  <c r="M1897" i="2" l="1"/>
  <c r="N1897" i="2" s="1"/>
  <c r="O1897" i="2" l="1"/>
  <c r="P1897" i="2" l="1"/>
  <c r="R1897" i="2"/>
  <c r="AA1897" i="2" l="1"/>
  <c r="Q1897" i="2"/>
  <c r="Z1897" i="2" s="1"/>
  <c r="I1897" i="2"/>
  <c r="S1897" i="2" s="1"/>
  <c r="G1898" i="6"/>
  <c r="H1898" i="6" s="1"/>
  <c r="J1898" i="6" l="1"/>
  <c r="I1898" i="6"/>
  <c r="U1897" i="2"/>
  <c r="T1897" i="2"/>
  <c r="V1897" i="2" l="1"/>
  <c r="E1898" i="2"/>
  <c r="G1898" i="2" s="1"/>
  <c r="K1898" i="6"/>
  <c r="W1898" i="2" l="1"/>
  <c r="X1898" i="2" s="1"/>
  <c r="H1898" i="2"/>
  <c r="K1898" i="2" s="1"/>
  <c r="L1898" i="2" s="1"/>
  <c r="Y1898" i="2" s="1"/>
  <c r="J1898" i="2"/>
  <c r="M1898" i="2" l="1"/>
  <c r="N1898" i="2" s="1"/>
  <c r="O1898" i="2"/>
  <c r="P1898" i="2" l="1"/>
  <c r="R1898" i="2"/>
  <c r="AA1898" i="2" l="1"/>
  <c r="I1898" i="2"/>
  <c r="S1898" i="2" s="1"/>
  <c r="Q1898" i="2"/>
  <c r="Z1898" i="2" s="1"/>
  <c r="G1899" i="6"/>
  <c r="H1899" i="6" s="1"/>
  <c r="I1899" i="6" l="1"/>
  <c r="J1899" i="6"/>
  <c r="U1898" i="2"/>
  <c r="T1898" i="2"/>
  <c r="E1899" i="2" l="1"/>
  <c r="G1899" i="2" s="1"/>
  <c r="K1899" i="6"/>
  <c r="V1898" i="2"/>
  <c r="W1899" i="2" l="1"/>
  <c r="X1899" i="2" s="1"/>
  <c r="H1899" i="2"/>
  <c r="K1899" i="2" s="1"/>
  <c r="L1899" i="2" s="1"/>
  <c r="Y1899" i="2" s="1"/>
  <c r="J1899" i="2"/>
  <c r="M1899" i="2" l="1"/>
  <c r="N1899" i="2" s="1"/>
  <c r="O1899" i="2" l="1"/>
  <c r="P1899" i="2" l="1"/>
  <c r="R1899" i="2"/>
  <c r="AA1899" i="2" l="1"/>
  <c r="Q1899" i="2"/>
  <c r="Z1899" i="2" s="1"/>
  <c r="I1899" i="2"/>
  <c r="S1899" i="2" s="1"/>
  <c r="G1900" i="6"/>
  <c r="H1900" i="6" s="1"/>
  <c r="T1899" i="2" l="1"/>
  <c r="U1899" i="2"/>
  <c r="J1900" i="6"/>
  <c r="I1900" i="6"/>
  <c r="K1900" i="6" l="1"/>
  <c r="V1899" i="2"/>
  <c r="E1900" i="2"/>
  <c r="G1900" i="2" s="1"/>
  <c r="W1900" i="2" l="1"/>
  <c r="X1900" i="2" s="1"/>
  <c r="H1900" i="2"/>
  <c r="K1900" i="2" s="1"/>
  <c r="L1900" i="2" s="1"/>
  <c r="Y1900" i="2" s="1"/>
  <c r="J1900" i="2"/>
  <c r="M1900" i="2" l="1"/>
  <c r="N1900" i="2" s="1"/>
  <c r="O1900" i="2" l="1"/>
  <c r="P1900" i="2" l="1"/>
  <c r="R1900" i="2"/>
  <c r="AA1900" i="2" l="1"/>
  <c r="I1900" i="2"/>
  <c r="S1900" i="2" s="1"/>
  <c r="Q1900" i="2"/>
  <c r="Z1900" i="2" s="1"/>
  <c r="G1901" i="6"/>
  <c r="H1901" i="6" s="1"/>
  <c r="J1901" i="6" l="1"/>
  <c r="I1901" i="6"/>
  <c r="T1900" i="2"/>
  <c r="U1900" i="2"/>
  <c r="V1900" i="2" l="1"/>
  <c r="E1901" i="2"/>
  <c r="G1901" i="2" s="1"/>
  <c r="K1901" i="6"/>
  <c r="H1901" i="2" l="1"/>
  <c r="K1901" i="2" s="1"/>
  <c r="L1901" i="2" s="1"/>
  <c r="Y1901" i="2" s="1"/>
  <c r="W1901" i="2"/>
  <c r="X1901" i="2" s="1"/>
  <c r="J1901" i="2"/>
  <c r="M1901" i="2" l="1"/>
  <c r="N1901" i="2" s="1"/>
  <c r="O1901" i="2" l="1"/>
  <c r="P1901" i="2" l="1"/>
  <c r="R1901" i="2" s="1"/>
  <c r="AA1901" i="2" l="1"/>
  <c r="I1901" i="2"/>
  <c r="S1901" i="2" s="1"/>
  <c r="Q1901" i="2"/>
  <c r="Z1901" i="2" s="1"/>
  <c r="G1902" i="6"/>
  <c r="H1902" i="6" s="1"/>
  <c r="I1902" i="6" l="1"/>
  <c r="J1902" i="6"/>
  <c r="T1901" i="2"/>
  <c r="U1901" i="2"/>
  <c r="E1902" i="2" l="1"/>
  <c r="G1902" i="2" s="1"/>
  <c r="V1901" i="2"/>
  <c r="K1902" i="6"/>
  <c r="H1902" i="2" l="1"/>
  <c r="K1902" i="2" s="1"/>
  <c r="L1902" i="2" s="1"/>
  <c r="Y1902" i="2" s="1"/>
  <c r="W1902" i="2"/>
  <c r="X1902" i="2" s="1"/>
  <c r="J1902" i="2"/>
  <c r="M1902" i="2" l="1"/>
  <c r="N1902" i="2" s="1"/>
  <c r="O1902" i="2"/>
  <c r="P1902" i="2" l="1"/>
  <c r="I1902" i="2" l="1"/>
  <c r="S1902" i="2" s="1"/>
  <c r="Q1902" i="2"/>
  <c r="Z1902" i="2" s="1"/>
  <c r="G1903" i="6"/>
  <c r="H1903" i="6" s="1"/>
  <c r="R1902" i="2"/>
  <c r="I1903" i="6" l="1"/>
  <c r="J1903" i="6"/>
  <c r="AA1902" i="2"/>
  <c r="T1902" i="2"/>
  <c r="U1902" i="2"/>
  <c r="V1902" i="2" l="1"/>
  <c r="E1903" i="2"/>
  <c r="G1903" i="2" s="1"/>
  <c r="K1903" i="6"/>
  <c r="H1903" i="2" l="1"/>
  <c r="K1903" i="2" s="1"/>
  <c r="L1903" i="2" s="1"/>
  <c r="Y1903" i="2" s="1"/>
  <c r="W1903" i="2"/>
  <c r="X1903" i="2" s="1"/>
  <c r="AC28" i="1" s="1"/>
  <c r="J1903" i="2"/>
  <c r="M1903" i="2" l="1"/>
  <c r="N1903" i="2" s="1"/>
  <c r="O1903" i="2"/>
  <c r="AC38" i="1"/>
  <c r="P1903" i="2" l="1"/>
  <c r="Q1903" i="2" l="1"/>
  <c r="Z1903" i="2" s="1"/>
  <c r="I1903" i="2"/>
  <c r="S1903" i="2" s="1"/>
  <c r="G1904" i="6"/>
  <c r="H1904" i="6" s="1"/>
  <c r="R1903" i="2"/>
  <c r="AA1903" i="2" l="1"/>
  <c r="U1903" i="2"/>
  <c r="T1903" i="2"/>
  <c r="J1904" i="6"/>
  <c r="I1904" i="6"/>
  <c r="K1904" i="6" l="1"/>
  <c r="E1904" i="2"/>
  <c r="G1904" i="2" s="1"/>
  <c r="V1903" i="2"/>
  <c r="W1904" i="2" l="1"/>
  <c r="X1904" i="2" s="1"/>
  <c r="H1904" i="2"/>
  <c r="J1904" i="2"/>
  <c r="U25" i="1" l="1"/>
  <c r="K1904" i="2"/>
  <c r="L1904" i="2" s="1"/>
  <c r="Y1904" i="2" s="1"/>
  <c r="M1904" i="2"/>
  <c r="N1904" i="2" s="1"/>
  <c r="O1904" i="2" l="1"/>
  <c r="P1904" i="2" l="1"/>
  <c r="R1904" i="2" s="1"/>
  <c r="AA1904" i="2" l="1"/>
  <c r="Q1904" i="2"/>
  <c r="Z1904" i="2" s="1"/>
  <c r="I1904" i="2"/>
  <c r="S1904" i="2" s="1"/>
  <c r="G1905" i="6"/>
  <c r="H1905" i="6" s="1"/>
  <c r="I1905" i="6" l="1"/>
  <c r="J1905" i="6"/>
  <c r="T1904" i="2"/>
  <c r="U1904" i="2"/>
  <c r="E1905" i="2" l="1"/>
  <c r="G1905" i="2" s="1"/>
  <c r="K1905" i="6"/>
  <c r="V1904" i="2"/>
  <c r="W1905" i="2" l="1"/>
  <c r="X1905" i="2" s="1"/>
  <c r="H1905" i="2"/>
  <c r="K1905" i="2" s="1"/>
  <c r="L1905" i="2" s="1"/>
  <c r="Y1905" i="2" s="1"/>
  <c r="J1905" i="2"/>
  <c r="M1905" i="2" l="1"/>
  <c r="N1905" i="2" s="1"/>
  <c r="O1905" i="2"/>
  <c r="P1905" i="2" l="1"/>
  <c r="R1905" i="2"/>
  <c r="AA1905" i="2" l="1"/>
  <c r="G1906" i="6"/>
  <c r="H1906" i="6" s="1"/>
  <c r="I1905" i="2"/>
  <c r="S1905" i="2" s="1"/>
  <c r="Q1905" i="2"/>
  <c r="Z1905" i="2" s="1"/>
  <c r="T1905" i="2" l="1"/>
  <c r="U1905" i="2"/>
  <c r="J1906" i="6"/>
  <c r="I1906" i="6"/>
  <c r="V1905" i="2" l="1"/>
  <c r="E1906" i="2"/>
  <c r="G1906" i="2" s="1"/>
  <c r="K1906" i="6"/>
  <c r="W1906" i="2" l="1"/>
  <c r="X1906" i="2" s="1"/>
  <c r="H1906" i="2"/>
  <c r="K1906" i="2" s="1"/>
  <c r="L1906" i="2" s="1"/>
  <c r="Y1906" i="2" s="1"/>
  <c r="J1906" i="2"/>
  <c r="M1906" i="2" l="1"/>
  <c r="N1906" i="2" s="1"/>
  <c r="O1906" i="2" l="1"/>
  <c r="P1906" i="2" l="1"/>
  <c r="R1906" i="2"/>
  <c r="AA1906" i="2" l="1"/>
  <c r="Q1906" i="2"/>
  <c r="Z1906" i="2" s="1"/>
  <c r="I1906" i="2"/>
  <c r="S1906" i="2" s="1"/>
  <c r="G1907" i="6"/>
  <c r="H1907" i="6" s="1"/>
  <c r="I1907" i="6" l="1"/>
  <c r="J1907" i="6"/>
  <c r="U1906" i="2"/>
  <c r="T1906" i="2"/>
  <c r="E1907" i="2" l="1"/>
  <c r="G1907" i="2" s="1"/>
  <c r="K1907" i="6"/>
  <c r="V1906" i="2"/>
  <c r="W1907" i="2" l="1"/>
  <c r="X1907" i="2" s="1"/>
  <c r="H1907" i="2"/>
  <c r="K1907" i="2" s="1"/>
  <c r="L1907" i="2" s="1"/>
  <c r="Y1907" i="2" s="1"/>
  <c r="J1907" i="2"/>
  <c r="M1907" i="2" l="1"/>
  <c r="N1907" i="2" s="1"/>
  <c r="O1907" i="2" l="1"/>
  <c r="P1907" i="2" l="1"/>
  <c r="R1907" i="2"/>
  <c r="AA1907" i="2" l="1"/>
  <c r="G1908" i="6"/>
  <c r="H1908" i="6" s="1"/>
  <c r="Q1907" i="2"/>
  <c r="Z1907" i="2" s="1"/>
  <c r="I1907" i="2"/>
  <c r="S1907" i="2" s="1"/>
  <c r="T1907" i="2" l="1"/>
  <c r="U1907" i="2"/>
  <c r="J1908" i="6"/>
  <c r="I1908" i="6"/>
  <c r="V1907" i="2" l="1"/>
  <c r="K1908" i="6"/>
  <c r="E1908" i="2"/>
  <c r="G1908" i="2" s="1"/>
  <c r="H1908" i="2" l="1"/>
  <c r="K1908" i="2" s="1"/>
  <c r="L1908" i="2" s="1"/>
  <c r="Y1908" i="2" s="1"/>
  <c r="W1908" i="2"/>
  <c r="X1908" i="2" s="1"/>
  <c r="J1908" i="2"/>
  <c r="M1908" i="2" l="1"/>
  <c r="N1908" i="2" s="1"/>
  <c r="O1908" i="2" l="1"/>
  <c r="P1908" i="2" l="1"/>
  <c r="G1909" i="6" l="1"/>
  <c r="H1909" i="6" s="1"/>
  <c r="Q1908" i="2"/>
  <c r="Z1908" i="2" s="1"/>
  <c r="I1908" i="2"/>
  <c r="S1908" i="2" s="1"/>
  <c r="R1908" i="2"/>
  <c r="AA1908" i="2" l="1"/>
  <c r="T1908" i="2"/>
  <c r="U1908" i="2"/>
  <c r="I1909" i="6"/>
  <c r="J1909" i="6"/>
  <c r="K1909" i="6" l="1"/>
  <c r="V1908" i="2"/>
  <c r="E1909" i="2"/>
  <c r="G1909" i="2" s="1"/>
  <c r="H1909" i="2" l="1"/>
  <c r="K1909" i="2" s="1"/>
  <c r="L1909" i="2" s="1"/>
  <c r="Y1909" i="2" s="1"/>
  <c r="W1909" i="2"/>
  <c r="X1909" i="2" s="1"/>
  <c r="J1909" i="2"/>
  <c r="M1909" i="2" l="1"/>
  <c r="N1909" i="2" s="1"/>
  <c r="O1909" i="2"/>
  <c r="P1909" i="2" l="1"/>
  <c r="G1910" i="6" l="1"/>
  <c r="H1910" i="6" s="1"/>
  <c r="Q1909" i="2"/>
  <c r="Z1909" i="2" s="1"/>
  <c r="I1909" i="2"/>
  <c r="S1909" i="2" s="1"/>
  <c r="R1909" i="2"/>
  <c r="U1909" i="2" l="1"/>
  <c r="T1909" i="2"/>
  <c r="AA1909" i="2"/>
  <c r="I1910" i="6"/>
  <c r="J1910" i="6"/>
  <c r="K1910" i="6" l="1"/>
  <c r="E1910" i="2"/>
  <c r="G1910" i="2" s="1"/>
  <c r="V1909" i="2"/>
  <c r="H1910" i="2" l="1"/>
  <c r="K1910" i="2" s="1"/>
  <c r="L1910" i="2" s="1"/>
  <c r="Y1910" i="2" s="1"/>
  <c r="W1910" i="2"/>
  <c r="X1910" i="2" s="1"/>
  <c r="J1910" i="2"/>
  <c r="M1910" i="2" l="1"/>
  <c r="N1910" i="2" s="1"/>
  <c r="O1910" i="2"/>
  <c r="P1910" i="2" l="1"/>
  <c r="R1910" i="2"/>
  <c r="AA1910" i="2" l="1"/>
  <c r="Q1910" i="2"/>
  <c r="Z1910" i="2" s="1"/>
  <c r="I1910" i="2"/>
  <c r="S1910" i="2" s="1"/>
  <c r="G1911" i="6"/>
  <c r="H1911" i="6" s="1"/>
  <c r="T1910" i="2" l="1"/>
  <c r="U1910" i="2"/>
  <c r="J1911" i="6"/>
  <c r="I1911" i="6"/>
  <c r="K1911" i="6" l="1"/>
  <c r="V1910" i="2"/>
  <c r="E1911" i="2"/>
  <c r="G1911" i="2" s="1"/>
  <c r="H1911" i="2" l="1"/>
  <c r="K1911" i="2" s="1"/>
  <c r="L1911" i="2" s="1"/>
  <c r="Y1911" i="2" s="1"/>
  <c r="W1911" i="2"/>
  <c r="X1911" i="2" s="1"/>
  <c r="J1911" i="2"/>
  <c r="M1911" i="2" l="1"/>
  <c r="N1911" i="2" s="1"/>
  <c r="O1911" i="2"/>
  <c r="P1911" i="2" l="1"/>
  <c r="R1911" i="2"/>
  <c r="AA1911" i="2" l="1"/>
  <c r="I1911" i="2"/>
  <c r="S1911" i="2" s="1"/>
  <c r="Q1911" i="2"/>
  <c r="Z1911" i="2" s="1"/>
  <c r="G1912" i="6"/>
  <c r="H1912" i="6" s="1"/>
  <c r="J1912" i="6" l="1"/>
  <c r="I1912" i="6"/>
  <c r="U1911" i="2"/>
  <c r="T1911" i="2"/>
  <c r="E1912" i="2" l="1"/>
  <c r="G1912" i="2" s="1"/>
  <c r="V1911" i="2"/>
  <c r="K1912" i="6"/>
  <c r="H1912" i="2" l="1"/>
  <c r="K1912" i="2" s="1"/>
  <c r="L1912" i="2" s="1"/>
  <c r="Y1912" i="2" s="1"/>
  <c r="W1912" i="2"/>
  <c r="X1912" i="2" s="1"/>
  <c r="J1912" i="2"/>
  <c r="M1912" i="2" l="1"/>
  <c r="N1912" i="2" s="1"/>
  <c r="O1912" i="2"/>
  <c r="P1912" i="2" l="1"/>
  <c r="Q1912" i="2" l="1"/>
  <c r="Z1912" i="2" s="1"/>
  <c r="I1912" i="2"/>
  <c r="S1912" i="2" s="1"/>
  <c r="G1913" i="6"/>
  <c r="H1913" i="6" s="1"/>
  <c r="R1912" i="2"/>
  <c r="I1913" i="6" l="1"/>
  <c r="J1913" i="6"/>
  <c r="T1912" i="2"/>
  <c r="U1912" i="2"/>
  <c r="AA1912" i="2"/>
  <c r="E1913" i="2" l="1"/>
  <c r="G1913" i="2" s="1"/>
  <c r="K1913" i="6"/>
  <c r="V1912" i="2"/>
  <c r="H1913" i="2" l="1"/>
  <c r="K1913" i="2" s="1"/>
  <c r="L1913" i="2" s="1"/>
  <c r="Y1913" i="2" s="1"/>
  <c r="W1913" i="2"/>
  <c r="X1913" i="2" s="1"/>
  <c r="J1913" i="2"/>
  <c r="M1913" i="2" l="1"/>
  <c r="N1913" i="2" s="1"/>
  <c r="O1913" i="2"/>
  <c r="P1913" i="2" l="1"/>
  <c r="R1913" i="2"/>
  <c r="AA1913" i="2" l="1"/>
  <c r="I1913" i="2"/>
  <c r="S1913" i="2" s="1"/>
  <c r="Q1913" i="2"/>
  <c r="Z1913" i="2" s="1"/>
  <c r="G1914" i="6"/>
  <c r="H1914" i="6" s="1"/>
  <c r="J1914" i="6" l="1"/>
  <c r="I1914" i="6"/>
  <c r="T1913" i="2"/>
  <c r="U1913" i="2"/>
  <c r="E1914" i="2" l="1"/>
  <c r="G1914" i="2" s="1"/>
  <c r="V1913" i="2"/>
  <c r="K1914" i="6"/>
  <c r="W1914" i="2" l="1"/>
  <c r="X1914" i="2" s="1"/>
  <c r="H1914" i="2"/>
  <c r="K1914" i="2" s="1"/>
  <c r="L1914" i="2" s="1"/>
  <c r="Y1914" i="2" s="1"/>
  <c r="J1914" i="2"/>
  <c r="M1914" i="2" l="1"/>
  <c r="N1914" i="2" s="1"/>
  <c r="O1914" i="2" l="1"/>
  <c r="P1914" i="2" l="1"/>
  <c r="Q1914" i="2" l="1"/>
  <c r="Z1914" i="2" s="1"/>
  <c r="I1914" i="2"/>
  <c r="S1914" i="2" s="1"/>
  <c r="G1915" i="6"/>
  <c r="H1915" i="6" s="1"/>
  <c r="R1914" i="2"/>
  <c r="AA1914" i="2" l="1"/>
  <c r="T1914" i="2"/>
  <c r="U1914" i="2"/>
  <c r="I1915" i="6"/>
  <c r="J1915" i="6"/>
  <c r="K1915" i="6" l="1"/>
  <c r="V1914" i="2"/>
  <c r="E1915" i="2"/>
  <c r="G1915" i="2" s="1"/>
  <c r="H1915" i="2" l="1"/>
  <c r="K1915" i="2" s="1"/>
  <c r="L1915" i="2" s="1"/>
  <c r="Y1915" i="2" s="1"/>
  <c r="W1915" i="2"/>
  <c r="X1915" i="2" s="1"/>
  <c r="J1915" i="2"/>
  <c r="M1915" i="2" l="1"/>
  <c r="N1915" i="2" s="1"/>
  <c r="O1915" i="2"/>
  <c r="P1915" i="2" l="1"/>
  <c r="I1915" i="2" l="1"/>
  <c r="S1915" i="2" s="1"/>
  <c r="Q1915" i="2"/>
  <c r="Z1915" i="2" s="1"/>
  <c r="G1916" i="6"/>
  <c r="H1916" i="6" s="1"/>
  <c r="R1915" i="2"/>
  <c r="AA1915" i="2" l="1"/>
  <c r="J1916" i="6"/>
  <c r="I1916" i="6"/>
  <c r="U1915" i="2"/>
  <c r="T1915" i="2"/>
  <c r="V1915" i="2" l="1"/>
  <c r="E1916" i="2"/>
  <c r="G1916" i="2" s="1"/>
  <c r="K1916" i="6"/>
  <c r="W1916" i="2" l="1"/>
  <c r="X1916" i="2" s="1"/>
  <c r="H1916" i="2"/>
  <c r="J1916" i="2"/>
  <c r="K1916" i="2" l="1"/>
  <c r="L1916" i="2" s="1"/>
  <c r="Y1916" i="2" s="1"/>
  <c r="U26" i="1"/>
  <c r="M1916" i="2"/>
  <c r="N1916" i="2" s="1"/>
  <c r="O1916" i="2"/>
  <c r="P1916" i="2" l="1"/>
  <c r="R1916" i="2"/>
  <c r="AA1916" i="2" l="1"/>
  <c r="G1917" i="6"/>
  <c r="H1917" i="6" s="1"/>
  <c r="Q1916" i="2"/>
  <c r="Z1916" i="2" s="1"/>
  <c r="I1916" i="2"/>
  <c r="S1916" i="2" s="1"/>
  <c r="T1916" i="2" l="1"/>
  <c r="U1916" i="2"/>
  <c r="J1917" i="6"/>
  <c r="I1917" i="6"/>
  <c r="V1916" i="2" l="1"/>
  <c r="K1917" i="6"/>
  <c r="E1917" i="2"/>
  <c r="G1917" i="2" s="1"/>
  <c r="H1917" i="2" l="1"/>
  <c r="K1917" i="2" s="1"/>
  <c r="L1917" i="2" s="1"/>
  <c r="Y1917" i="2" s="1"/>
  <c r="W1917" i="2"/>
  <c r="X1917" i="2" s="1"/>
  <c r="J1917" i="2"/>
  <c r="M1917" i="2" l="1"/>
  <c r="N1917" i="2" s="1"/>
  <c r="O1917" i="2" l="1"/>
  <c r="P1917" i="2" l="1"/>
  <c r="R1917" i="2"/>
  <c r="AA1917" i="2" l="1"/>
  <c r="Q1917" i="2"/>
  <c r="Z1917" i="2" s="1"/>
  <c r="I1917" i="2"/>
  <c r="S1917" i="2" s="1"/>
  <c r="G1918" i="6"/>
  <c r="H1918" i="6" s="1"/>
  <c r="I1918" i="6" l="1"/>
  <c r="J1918" i="6"/>
  <c r="U1917" i="2"/>
  <c r="T1917" i="2"/>
  <c r="V1917" i="2" l="1"/>
  <c r="K1918" i="6"/>
  <c r="E1918" i="2"/>
  <c r="G1918" i="2" s="1"/>
  <c r="W1918" i="2" l="1"/>
  <c r="X1918" i="2" s="1"/>
  <c r="H1918" i="2"/>
  <c r="K1918" i="2" s="1"/>
  <c r="L1918" i="2" s="1"/>
  <c r="Y1918" i="2" s="1"/>
  <c r="J1918" i="2"/>
  <c r="M1918" i="2" l="1"/>
  <c r="N1918" i="2" s="1"/>
  <c r="O1918" i="2" l="1"/>
  <c r="P1918" i="2" l="1"/>
  <c r="R1918" i="2" s="1"/>
  <c r="AA1918" i="2" l="1"/>
  <c r="G1919" i="6"/>
  <c r="H1919" i="6" s="1"/>
  <c r="Q1918" i="2"/>
  <c r="Z1918" i="2" s="1"/>
  <c r="I1918" i="2"/>
  <c r="S1918" i="2" s="1"/>
  <c r="U1918" i="2" l="1"/>
  <c r="T1918" i="2"/>
  <c r="J1919" i="6"/>
  <c r="I1919" i="6"/>
  <c r="E1919" i="2" l="1"/>
  <c r="G1919" i="2" s="1"/>
  <c r="K1919" i="6"/>
  <c r="V1918" i="2"/>
  <c r="W1919" i="2" l="1"/>
  <c r="X1919" i="2" s="1"/>
  <c r="H1919" i="2"/>
  <c r="K1919" i="2" s="1"/>
  <c r="L1919" i="2" s="1"/>
  <c r="Y1919" i="2" s="1"/>
  <c r="J1919" i="2"/>
  <c r="M1919" i="2" l="1"/>
  <c r="N1919" i="2" s="1"/>
  <c r="O1919" i="2" l="1"/>
  <c r="P1919" i="2" l="1"/>
  <c r="Q1919" i="2" l="1"/>
  <c r="Z1919" i="2" s="1"/>
  <c r="I1919" i="2"/>
  <c r="S1919" i="2" s="1"/>
  <c r="G1920" i="6"/>
  <c r="H1920" i="6" s="1"/>
  <c r="R1919" i="2"/>
  <c r="AA1919" i="2" l="1"/>
  <c r="T1919" i="2"/>
  <c r="U1919" i="2"/>
  <c r="I1920" i="6"/>
  <c r="J1920" i="6"/>
  <c r="K1920" i="6" l="1"/>
  <c r="V1919" i="2"/>
  <c r="E1920" i="2"/>
  <c r="G1920" i="2" s="1"/>
  <c r="W1920" i="2" l="1"/>
  <c r="X1920" i="2" s="1"/>
  <c r="H1920" i="2"/>
  <c r="K1920" i="2" s="1"/>
  <c r="L1920" i="2" s="1"/>
  <c r="Y1920" i="2" s="1"/>
  <c r="J1920" i="2"/>
  <c r="M1920" i="2" l="1"/>
  <c r="N1920" i="2" s="1"/>
  <c r="O1920" i="2" l="1"/>
  <c r="P1920" i="2" l="1"/>
  <c r="G1921" i="6" l="1"/>
  <c r="H1921" i="6" s="1"/>
  <c r="I1920" i="2"/>
  <c r="S1920" i="2" s="1"/>
  <c r="Q1920" i="2"/>
  <c r="Z1920" i="2" s="1"/>
  <c r="R1920" i="2"/>
  <c r="AA1920" i="2" l="1"/>
  <c r="U1920" i="2"/>
  <c r="T1920" i="2"/>
  <c r="J1921" i="6"/>
  <c r="I1921" i="6"/>
  <c r="K1921" i="6" l="1"/>
  <c r="E1921" i="2"/>
  <c r="G1921" i="2" s="1"/>
  <c r="V1920" i="2"/>
  <c r="H1921" i="2" l="1"/>
  <c r="K1921" i="2" s="1"/>
  <c r="L1921" i="2" s="1"/>
  <c r="Y1921" i="2" s="1"/>
  <c r="W1921" i="2"/>
  <c r="X1921" i="2" s="1"/>
  <c r="J1921" i="2"/>
  <c r="M1921" i="2" l="1"/>
  <c r="N1921" i="2" s="1"/>
  <c r="O1921" i="2" l="1"/>
  <c r="P1921" i="2" l="1"/>
  <c r="R1921" i="2" s="1"/>
  <c r="AA1921" i="2" l="1"/>
  <c r="I1921" i="2"/>
  <c r="S1921" i="2" s="1"/>
  <c r="Q1921" i="2"/>
  <c r="Z1921" i="2" s="1"/>
  <c r="G1922" i="6"/>
  <c r="H1922" i="6" s="1"/>
  <c r="J1922" i="6" l="1"/>
  <c r="I1922" i="6"/>
  <c r="T1921" i="2"/>
  <c r="U1921" i="2"/>
  <c r="V1921" i="2" l="1"/>
  <c r="E1922" i="2"/>
  <c r="G1922" i="2" s="1"/>
  <c r="K1922" i="6"/>
  <c r="H1922" i="2" l="1"/>
  <c r="K1922" i="2" s="1"/>
  <c r="L1922" i="2" s="1"/>
  <c r="Y1922" i="2" s="1"/>
  <c r="W1922" i="2"/>
  <c r="X1922" i="2" s="1"/>
  <c r="J1922" i="2"/>
  <c r="M1922" i="2" l="1"/>
  <c r="N1922" i="2" s="1"/>
  <c r="O1922" i="2"/>
  <c r="P1922" i="2" l="1"/>
  <c r="R1922" i="2"/>
  <c r="AA1922" i="2" l="1"/>
  <c r="G1923" i="6"/>
  <c r="H1923" i="6" s="1"/>
  <c r="Q1922" i="2"/>
  <c r="Z1922" i="2" s="1"/>
  <c r="I1922" i="2"/>
  <c r="S1922" i="2" s="1"/>
  <c r="U1922" i="2" l="1"/>
  <c r="T1922" i="2"/>
  <c r="I1923" i="6"/>
  <c r="J1923" i="6"/>
  <c r="K1923" i="6" l="1"/>
  <c r="E1923" i="2"/>
  <c r="G1923" i="2" s="1"/>
  <c r="V1922" i="2"/>
  <c r="H1923" i="2" l="1"/>
  <c r="K1923" i="2" s="1"/>
  <c r="L1923" i="2" s="1"/>
  <c r="Y1923" i="2" s="1"/>
  <c r="W1923" i="2"/>
  <c r="X1923" i="2" s="1"/>
  <c r="J1923" i="2"/>
  <c r="M1923" i="2" l="1"/>
  <c r="N1923" i="2" s="1"/>
  <c r="O1923" i="2"/>
  <c r="P1923" i="2" l="1"/>
  <c r="Q1923" i="2" l="1"/>
  <c r="Z1923" i="2" s="1"/>
  <c r="I1923" i="2"/>
  <c r="S1923" i="2" s="1"/>
  <c r="G1924" i="6"/>
  <c r="H1924" i="6" s="1"/>
  <c r="R1923" i="2"/>
  <c r="AA1923" i="2" l="1"/>
  <c r="T1923" i="2"/>
  <c r="U1923" i="2"/>
  <c r="J1924" i="6"/>
  <c r="I1924" i="6"/>
  <c r="K1924" i="6" l="1"/>
  <c r="E1924" i="2"/>
  <c r="G1924" i="2" s="1"/>
  <c r="V1923" i="2"/>
  <c r="H1924" i="2" l="1"/>
  <c r="K1924" i="2" s="1"/>
  <c r="L1924" i="2" s="1"/>
  <c r="Y1924" i="2" s="1"/>
  <c r="W1924" i="2"/>
  <c r="X1924" i="2" s="1"/>
  <c r="J1924" i="2"/>
  <c r="M1924" i="2" l="1"/>
  <c r="N1924" i="2" s="1"/>
  <c r="O1924" i="2"/>
  <c r="P1924" i="2" l="1"/>
  <c r="R1924" i="2"/>
  <c r="AA1924" i="2" l="1"/>
  <c r="I1924" i="2"/>
  <c r="S1924" i="2" s="1"/>
  <c r="Q1924" i="2"/>
  <c r="Z1924" i="2" s="1"/>
  <c r="G1925" i="6"/>
  <c r="H1925" i="6" s="1"/>
  <c r="I1925" i="6" l="1"/>
  <c r="J1925" i="6"/>
  <c r="T1924" i="2"/>
  <c r="U1924" i="2"/>
  <c r="E1925" i="2" l="1"/>
  <c r="G1925" i="2" s="1"/>
  <c r="V1924" i="2"/>
  <c r="K1925" i="6"/>
  <c r="H1925" i="2" l="1"/>
  <c r="K1925" i="2" s="1"/>
  <c r="L1925" i="2" s="1"/>
  <c r="Y1925" i="2" s="1"/>
  <c r="W1925" i="2"/>
  <c r="X1925" i="2" s="1"/>
  <c r="J1925" i="2"/>
  <c r="M1925" i="2" l="1"/>
  <c r="N1925" i="2" s="1"/>
  <c r="O1925" i="2"/>
  <c r="P1925" i="2" l="1"/>
  <c r="R1925" i="2"/>
  <c r="AA1925" i="2" l="1"/>
  <c r="Q1925" i="2"/>
  <c r="Z1925" i="2" s="1"/>
  <c r="I1925" i="2"/>
  <c r="S1925" i="2" s="1"/>
  <c r="G1926" i="6"/>
  <c r="H1926" i="6" s="1"/>
  <c r="T1925" i="2" l="1"/>
  <c r="U1925" i="2"/>
  <c r="J1926" i="6"/>
  <c r="I1926" i="6"/>
  <c r="V1925" i="2" l="1"/>
  <c r="K1926" i="6"/>
  <c r="E1926" i="2"/>
  <c r="G1926" i="2" s="1"/>
  <c r="H1926" i="2" l="1"/>
  <c r="K1926" i="2" s="1"/>
  <c r="L1926" i="2" s="1"/>
  <c r="Y1926" i="2" s="1"/>
  <c r="W1926" i="2"/>
  <c r="X1926" i="2" s="1"/>
  <c r="J1926" i="2"/>
  <c r="M1926" i="2" l="1"/>
  <c r="N1926" i="2" s="1"/>
  <c r="O1926" i="2"/>
  <c r="P1926" i="2" l="1"/>
  <c r="R1926" i="2"/>
  <c r="AA1926" i="2" l="1"/>
  <c r="I1926" i="2"/>
  <c r="S1926" i="2" s="1"/>
  <c r="Q1926" i="2"/>
  <c r="Z1926" i="2" s="1"/>
  <c r="G1927" i="6"/>
  <c r="H1927" i="6" s="1"/>
  <c r="I1927" i="6" l="1"/>
  <c r="J1927" i="6"/>
  <c r="U1926" i="2"/>
  <c r="T1926" i="2"/>
  <c r="V1926" i="2" l="1"/>
  <c r="E1927" i="2"/>
  <c r="G1927" i="2" s="1"/>
  <c r="K1927" i="6"/>
  <c r="H1927" i="2" l="1"/>
  <c r="K1927" i="2" s="1"/>
  <c r="L1927" i="2" s="1"/>
  <c r="Y1927" i="2" s="1"/>
  <c r="W1927" i="2"/>
  <c r="X1927" i="2" s="1"/>
  <c r="J1927" i="2"/>
  <c r="M1927" i="2" l="1"/>
  <c r="N1927" i="2" s="1"/>
  <c r="O1927" i="2"/>
  <c r="P1927" i="2" l="1"/>
  <c r="Q1927" i="2" l="1"/>
  <c r="Z1927" i="2" s="1"/>
  <c r="I1927" i="2"/>
  <c r="S1927" i="2" s="1"/>
  <c r="G1928" i="6"/>
  <c r="H1928" i="6" s="1"/>
  <c r="R1927" i="2"/>
  <c r="AA1927" i="2" l="1"/>
  <c r="U1927" i="2"/>
  <c r="T1927" i="2"/>
  <c r="J1928" i="6"/>
  <c r="I1928" i="6"/>
  <c r="K1928" i="6" l="1"/>
  <c r="V1927" i="2"/>
  <c r="E1928" i="2"/>
  <c r="G1928" i="2" s="1"/>
  <c r="H1928" i="2" l="1"/>
  <c r="W1928" i="2"/>
  <c r="X1928" i="2" s="1"/>
  <c r="J1928" i="2"/>
  <c r="M1928" i="2" l="1"/>
  <c r="N1928" i="2" s="1"/>
  <c r="U27" i="1"/>
  <c r="K1928" i="2"/>
  <c r="L1928" i="2" s="1"/>
  <c r="Y1928" i="2" s="1"/>
  <c r="O1928" i="2" l="1"/>
  <c r="P1928" i="2" l="1"/>
  <c r="R1928" i="2"/>
  <c r="AA1928" i="2" l="1"/>
  <c r="G1929" i="6"/>
  <c r="H1929" i="6" s="1"/>
  <c r="Q1928" i="2"/>
  <c r="Z1928" i="2" s="1"/>
  <c r="I1928" i="2"/>
  <c r="S1928" i="2" s="1"/>
  <c r="U1928" i="2" l="1"/>
  <c r="T1928" i="2"/>
  <c r="I1929" i="6"/>
  <c r="J1929" i="6"/>
  <c r="K1929" i="6" l="1"/>
  <c r="E1929" i="2"/>
  <c r="G1929" i="2" s="1"/>
  <c r="V1928" i="2"/>
  <c r="W1929" i="2" l="1"/>
  <c r="X1929" i="2" s="1"/>
  <c r="H1929" i="2"/>
  <c r="K1929" i="2" s="1"/>
  <c r="L1929" i="2" s="1"/>
  <c r="Y1929" i="2" s="1"/>
  <c r="J1929" i="2"/>
  <c r="M1929" i="2" l="1"/>
  <c r="N1929" i="2" s="1"/>
  <c r="O1929" i="2" l="1"/>
  <c r="P1929" i="2" l="1"/>
  <c r="R1929" i="2"/>
  <c r="AA1929" i="2" l="1"/>
  <c r="Q1929" i="2"/>
  <c r="Z1929" i="2" s="1"/>
  <c r="I1929" i="2"/>
  <c r="S1929" i="2" s="1"/>
  <c r="G1930" i="6"/>
  <c r="H1930" i="6" s="1"/>
  <c r="J1930" i="6" l="1"/>
  <c r="I1930" i="6"/>
  <c r="T1929" i="2"/>
  <c r="U1929" i="2"/>
  <c r="V1929" i="2" l="1"/>
  <c r="E1930" i="2"/>
  <c r="G1930" i="2" s="1"/>
  <c r="K1930" i="6"/>
  <c r="H1930" i="2" l="1"/>
  <c r="K1930" i="2" s="1"/>
  <c r="L1930" i="2" s="1"/>
  <c r="Y1930" i="2" s="1"/>
  <c r="W1930" i="2"/>
  <c r="X1930" i="2" s="1"/>
  <c r="J1930" i="2"/>
  <c r="M1930" i="2" l="1"/>
  <c r="N1930" i="2" s="1"/>
  <c r="O1930" i="2" l="1"/>
  <c r="P1930" i="2" l="1"/>
  <c r="R1930" i="2" s="1"/>
  <c r="AA1930" i="2" l="1"/>
  <c r="G1931" i="6"/>
  <c r="H1931" i="6" s="1"/>
  <c r="Q1930" i="2"/>
  <c r="Z1930" i="2" s="1"/>
  <c r="I1930" i="2"/>
  <c r="S1930" i="2" s="1"/>
  <c r="T1930" i="2" l="1"/>
  <c r="U1930" i="2"/>
  <c r="I1931" i="6"/>
  <c r="J1931" i="6"/>
  <c r="V1930" i="2" l="1"/>
  <c r="K1931" i="6"/>
  <c r="E1931" i="2"/>
  <c r="G1931" i="2" s="1"/>
  <c r="W1931" i="2" l="1"/>
  <c r="X1931" i="2" s="1"/>
  <c r="H1931" i="2"/>
  <c r="K1931" i="2" s="1"/>
  <c r="L1931" i="2" s="1"/>
  <c r="Y1931" i="2" s="1"/>
  <c r="J1931" i="2"/>
  <c r="M1931" i="2" l="1"/>
  <c r="N1931" i="2" s="1"/>
  <c r="O1931" i="2" l="1"/>
  <c r="P1931" i="2" l="1"/>
  <c r="R1931" i="2"/>
  <c r="AA1931" i="2" l="1"/>
  <c r="G1932" i="6"/>
  <c r="H1932" i="6" s="1"/>
  <c r="Q1931" i="2"/>
  <c r="Z1931" i="2" s="1"/>
  <c r="I1931" i="2"/>
  <c r="S1931" i="2" s="1"/>
  <c r="U1931" i="2" l="1"/>
  <c r="T1931" i="2"/>
  <c r="I1932" i="6"/>
  <c r="J1932" i="6"/>
  <c r="K1932" i="6" l="1"/>
  <c r="E1932" i="2"/>
  <c r="G1932" i="2" s="1"/>
  <c r="V1931" i="2"/>
  <c r="W1932" i="2" l="1"/>
  <c r="X1932" i="2" s="1"/>
  <c r="H1932" i="2"/>
  <c r="K1932" i="2" s="1"/>
  <c r="L1932" i="2" s="1"/>
  <c r="Y1932" i="2" s="1"/>
  <c r="J1932" i="2"/>
  <c r="M1932" i="2" l="1"/>
  <c r="N1932" i="2" s="1"/>
  <c r="O1932" i="2" l="1"/>
  <c r="P1932" i="2" l="1"/>
  <c r="Q1932" i="2" l="1"/>
  <c r="Z1932" i="2" s="1"/>
  <c r="I1932" i="2"/>
  <c r="S1932" i="2" s="1"/>
  <c r="G1933" i="6"/>
  <c r="H1933" i="6" s="1"/>
  <c r="R1932" i="2"/>
  <c r="AA1932" i="2" l="1"/>
  <c r="T1932" i="2"/>
  <c r="U1932" i="2"/>
  <c r="J1933" i="6"/>
  <c r="I1933" i="6"/>
  <c r="V1932" i="2" l="1"/>
  <c r="E1933" i="2"/>
  <c r="G1933" i="2" s="1"/>
  <c r="K1933" i="6"/>
  <c r="H1933" i="2" l="1"/>
  <c r="K1933" i="2" s="1"/>
  <c r="L1933" i="2" s="1"/>
  <c r="Y1933" i="2" s="1"/>
  <c r="W1933" i="2"/>
  <c r="X1933" i="2" s="1"/>
  <c r="J1933" i="2"/>
  <c r="M1933" i="2" l="1"/>
  <c r="N1933" i="2" s="1"/>
  <c r="O1933" i="2" l="1"/>
  <c r="P1933" i="2" l="1"/>
  <c r="G1934" i="6" l="1"/>
  <c r="H1934" i="6" s="1"/>
  <c r="Q1933" i="2"/>
  <c r="Z1933" i="2" s="1"/>
  <c r="I1933" i="2"/>
  <c r="S1933" i="2" s="1"/>
  <c r="R1933" i="2"/>
  <c r="AA1933" i="2" l="1"/>
  <c r="U1933" i="2"/>
  <c r="T1933" i="2"/>
  <c r="I1934" i="6"/>
  <c r="J1934" i="6"/>
  <c r="K1934" i="6" l="1"/>
  <c r="E1934" i="2"/>
  <c r="G1934" i="2" s="1"/>
  <c r="V1933" i="2"/>
  <c r="W1934" i="2" l="1"/>
  <c r="X1934" i="2" s="1"/>
  <c r="H1934" i="2"/>
  <c r="K1934" i="2" s="1"/>
  <c r="L1934" i="2" s="1"/>
  <c r="Y1934" i="2" s="1"/>
  <c r="J1934" i="2"/>
  <c r="M1934" i="2" l="1"/>
  <c r="N1934" i="2" s="1"/>
  <c r="O1934" i="2"/>
  <c r="P1934" i="2" l="1"/>
  <c r="R1934" i="2"/>
  <c r="AA1934" i="2" l="1"/>
  <c r="G1935" i="6"/>
  <c r="H1935" i="6" s="1"/>
  <c r="Q1934" i="2"/>
  <c r="Z1934" i="2" s="1"/>
  <c r="I1934" i="2"/>
  <c r="S1934" i="2" s="1"/>
  <c r="T1934" i="2" l="1"/>
  <c r="U1934" i="2"/>
  <c r="I1935" i="6"/>
  <c r="J1935" i="6"/>
  <c r="K1935" i="6" l="1"/>
  <c r="V1934" i="2"/>
  <c r="E1935" i="2"/>
  <c r="G1935" i="2" s="1"/>
  <c r="H1935" i="2" l="1"/>
  <c r="K1935" i="2" s="1"/>
  <c r="L1935" i="2" s="1"/>
  <c r="Y1935" i="2" s="1"/>
  <c r="W1935" i="2"/>
  <c r="X1935" i="2" s="1"/>
  <c r="J1935" i="2"/>
  <c r="M1935" i="2" l="1"/>
  <c r="N1935" i="2" s="1"/>
  <c r="O1935" i="2"/>
  <c r="P1935" i="2" l="1"/>
  <c r="Q1935" i="2" l="1"/>
  <c r="Z1935" i="2" s="1"/>
  <c r="I1935" i="2"/>
  <c r="S1935" i="2" s="1"/>
  <c r="G1936" i="6"/>
  <c r="H1936" i="6" s="1"/>
  <c r="R1935" i="2"/>
  <c r="AA1935" i="2" l="1"/>
  <c r="U1935" i="2"/>
  <c r="T1935" i="2"/>
  <c r="I1936" i="6"/>
  <c r="J1936" i="6"/>
  <c r="K1936" i="6" l="1"/>
  <c r="E1936" i="2"/>
  <c r="G1936" i="2" s="1"/>
  <c r="V1935" i="2"/>
  <c r="H1936" i="2" l="1"/>
  <c r="K1936" i="2" s="1"/>
  <c r="L1936" i="2" s="1"/>
  <c r="Y1936" i="2" s="1"/>
  <c r="W1936" i="2"/>
  <c r="X1936" i="2" s="1"/>
  <c r="J1936" i="2"/>
  <c r="M1936" i="2" l="1"/>
  <c r="N1936" i="2" s="1"/>
  <c r="O1936" i="2"/>
  <c r="P1936" i="2" l="1"/>
  <c r="R1936" i="2" s="1"/>
  <c r="AA1936" i="2" l="1"/>
  <c r="Q1936" i="2"/>
  <c r="Z1936" i="2" s="1"/>
  <c r="I1936" i="2"/>
  <c r="S1936" i="2" s="1"/>
  <c r="G1937" i="6"/>
  <c r="H1937" i="6" s="1"/>
  <c r="J1937" i="6" l="1"/>
  <c r="I1937" i="6"/>
  <c r="T1936" i="2"/>
  <c r="U1936" i="2"/>
  <c r="V1936" i="2" l="1"/>
  <c r="E1937" i="2"/>
  <c r="G1937" i="2" s="1"/>
  <c r="K1937" i="6"/>
  <c r="W1937" i="2" l="1"/>
  <c r="X1937" i="2" s="1"/>
  <c r="H1937" i="2"/>
  <c r="K1937" i="2" s="1"/>
  <c r="L1937" i="2" s="1"/>
  <c r="Y1937" i="2" s="1"/>
  <c r="J1937" i="2"/>
  <c r="M1937" i="2" l="1"/>
  <c r="N1937" i="2" s="1"/>
  <c r="O1937" i="2" l="1"/>
  <c r="P1937" i="2" l="1"/>
  <c r="R1937" i="2"/>
  <c r="AA1937" i="2" l="1"/>
  <c r="I1937" i="2"/>
  <c r="S1937" i="2" s="1"/>
  <c r="Q1937" i="2"/>
  <c r="Z1937" i="2" s="1"/>
  <c r="G1938" i="6"/>
  <c r="H1938" i="6" s="1"/>
  <c r="I1938" i="6" l="1"/>
  <c r="J1938" i="6"/>
  <c r="T1937" i="2"/>
  <c r="U1937" i="2"/>
  <c r="V1937" i="2" l="1"/>
  <c r="K1938" i="6"/>
  <c r="E1938" i="2"/>
  <c r="G1938" i="2" s="1"/>
  <c r="H1938" i="2" l="1"/>
  <c r="K1938" i="2" s="1"/>
  <c r="L1938" i="2" s="1"/>
  <c r="Y1938" i="2" s="1"/>
  <c r="W1938" i="2"/>
  <c r="X1938" i="2" s="1"/>
  <c r="J1938" i="2"/>
  <c r="M1938" i="2" l="1"/>
  <c r="N1938" i="2" s="1"/>
  <c r="O1938" i="2"/>
  <c r="P1938" i="2" l="1"/>
  <c r="R1938" i="2"/>
  <c r="AA1938" i="2" l="1"/>
  <c r="I1938" i="2"/>
  <c r="S1938" i="2" s="1"/>
  <c r="G1939" i="6"/>
  <c r="H1939" i="6" s="1"/>
  <c r="Q1938" i="2"/>
  <c r="Z1938" i="2" s="1"/>
  <c r="J1939" i="6" l="1"/>
  <c r="I1939" i="6"/>
  <c r="U1938" i="2"/>
  <c r="T1938" i="2"/>
  <c r="V1938" i="2" l="1"/>
  <c r="E1939" i="2"/>
  <c r="G1939" i="2" s="1"/>
  <c r="K1939" i="6"/>
  <c r="H1939" i="2" l="1"/>
  <c r="K1939" i="2" s="1"/>
  <c r="L1939" i="2" s="1"/>
  <c r="Y1939" i="2" s="1"/>
  <c r="W1939" i="2"/>
  <c r="X1939" i="2" s="1"/>
  <c r="J1939" i="2"/>
  <c r="M1939" i="2" l="1"/>
  <c r="N1939" i="2" s="1"/>
  <c r="O1939" i="2"/>
  <c r="P1939" i="2" l="1"/>
  <c r="R1939" i="2"/>
  <c r="AA1939" i="2" l="1"/>
  <c r="I1939" i="2"/>
  <c r="S1939" i="2" s="1"/>
  <c r="Q1939" i="2"/>
  <c r="Z1939" i="2" s="1"/>
  <c r="G1940" i="6"/>
  <c r="H1940" i="6" s="1"/>
  <c r="J1940" i="6" l="1"/>
  <c r="I1940" i="6"/>
  <c r="T1939" i="2"/>
  <c r="U1939" i="2"/>
  <c r="V1939" i="2" l="1"/>
  <c r="E1940" i="2"/>
  <c r="G1940" i="2" s="1"/>
  <c r="K1940" i="6"/>
  <c r="W1940" i="2" l="1"/>
  <c r="X1940" i="2" s="1"/>
  <c r="H1940" i="2"/>
  <c r="J1940" i="2"/>
  <c r="M1940" i="2" l="1"/>
  <c r="N1940" i="2" s="1"/>
  <c r="K1940" i="2"/>
  <c r="L1940" i="2" s="1"/>
  <c r="Y1940" i="2" s="1"/>
  <c r="U28" i="1"/>
  <c r="O1940" i="2" l="1"/>
  <c r="P1940" i="2" l="1"/>
  <c r="R1940" i="2"/>
  <c r="AA1940" i="2" l="1"/>
  <c r="Q1940" i="2"/>
  <c r="Z1940" i="2" s="1"/>
  <c r="I1940" i="2"/>
  <c r="S1940" i="2" s="1"/>
  <c r="G1941" i="6"/>
  <c r="H1941" i="6" s="1"/>
  <c r="I1941" i="6" l="1"/>
  <c r="J1941" i="6"/>
  <c r="T1940" i="2"/>
  <c r="U1940" i="2"/>
  <c r="E1941" i="2" l="1"/>
  <c r="G1941" i="2" s="1"/>
  <c r="K1941" i="6"/>
  <c r="V1940" i="2"/>
  <c r="H1941" i="2" l="1"/>
  <c r="K1941" i="2" s="1"/>
  <c r="L1941" i="2" s="1"/>
  <c r="Y1941" i="2" s="1"/>
  <c r="W1941" i="2"/>
  <c r="X1941" i="2" s="1"/>
  <c r="J1941" i="2"/>
  <c r="M1941" i="2" l="1"/>
  <c r="N1941" i="2" s="1"/>
  <c r="O1941" i="2"/>
  <c r="P1941" i="2" l="1"/>
  <c r="R1941" i="2"/>
  <c r="AA1941" i="2" l="1"/>
  <c r="Q1941" i="2"/>
  <c r="Z1941" i="2" s="1"/>
  <c r="I1941" i="2"/>
  <c r="S1941" i="2" s="1"/>
  <c r="G1942" i="6"/>
  <c r="H1942" i="6" s="1"/>
  <c r="I1942" i="6" l="1"/>
  <c r="J1942" i="6"/>
  <c r="T1941" i="2"/>
  <c r="U1941" i="2"/>
  <c r="V1941" i="2" l="1"/>
  <c r="E1942" i="2"/>
  <c r="G1942" i="2" s="1"/>
  <c r="K1942" i="6"/>
  <c r="W1942" i="2" l="1"/>
  <c r="X1942" i="2" s="1"/>
  <c r="H1942" i="2"/>
  <c r="K1942" i="2" s="1"/>
  <c r="L1942" i="2" s="1"/>
  <c r="Y1942" i="2" s="1"/>
  <c r="J1942" i="2"/>
  <c r="M1942" i="2" l="1"/>
  <c r="N1942" i="2" s="1"/>
  <c r="O1942" i="2"/>
  <c r="P1942" i="2" l="1"/>
  <c r="R1942" i="2"/>
  <c r="AA1942" i="2" l="1"/>
  <c r="Q1942" i="2"/>
  <c r="Z1942" i="2" s="1"/>
  <c r="I1942" i="2"/>
  <c r="S1942" i="2" s="1"/>
  <c r="G1943" i="6"/>
  <c r="H1943" i="6" s="1"/>
  <c r="I1943" i="6" l="1"/>
  <c r="J1943" i="6"/>
  <c r="U1942" i="2"/>
  <c r="T1942" i="2"/>
  <c r="V1942" i="2" l="1"/>
  <c r="K1943" i="6"/>
  <c r="E1943" i="2"/>
  <c r="G1943" i="2" s="1"/>
  <c r="H1943" i="2" l="1"/>
  <c r="K1943" i="2" s="1"/>
  <c r="L1943" i="2" s="1"/>
  <c r="Y1943" i="2" s="1"/>
  <c r="W1943" i="2"/>
  <c r="X1943" i="2" s="1"/>
  <c r="J1943" i="2"/>
  <c r="M1943" i="2" l="1"/>
  <c r="N1943" i="2" s="1"/>
  <c r="O1943" i="2" l="1"/>
  <c r="P1943" i="2" l="1"/>
  <c r="R1943" i="2"/>
  <c r="AA1943" i="2" l="1"/>
  <c r="G1944" i="6"/>
  <c r="H1944" i="6" s="1"/>
  <c r="Q1943" i="2"/>
  <c r="Z1943" i="2" s="1"/>
  <c r="I1943" i="2"/>
  <c r="S1943" i="2" s="1"/>
  <c r="J1944" i="6" l="1"/>
  <c r="I1944" i="6"/>
  <c r="T1943" i="2"/>
  <c r="U1943" i="2"/>
  <c r="E1944" i="2" l="1"/>
  <c r="G1944" i="2" s="1"/>
  <c r="V1943" i="2"/>
  <c r="K1944" i="6"/>
  <c r="W1944" i="2" l="1"/>
  <c r="X1944" i="2" s="1"/>
  <c r="H1944" i="2"/>
  <c r="K1944" i="2" s="1"/>
  <c r="L1944" i="2" s="1"/>
  <c r="Y1944" i="2" s="1"/>
  <c r="J1944" i="2"/>
  <c r="M1944" i="2" l="1"/>
  <c r="N1944" i="2" s="1"/>
  <c r="O1944" i="2" l="1"/>
  <c r="P1944" i="2" l="1"/>
  <c r="R1944" i="2" s="1"/>
  <c r="AA1944" i="2" l="1"/>
  <c r="G1945" i="6"/>
  <c r="H1945" i="6" s="1"/>
  <c r="Q1944" i="2"/>
  <c r="Z1944" i="2" s="1"/>
  <c r="I1944" i="2"/>
  <c r="S1944" i="2" s="1"/>
  <c r="J1945" i="6" l="1"/>
  <c r="I1945" i="6"/>
  <c r="U1944" i="2"/>
  <c r="T1944" i="2"/>
  <c r="V1944" i="2" l="1"/>
  <c r="E1945" i="2"/>
  <c r="G1945" i="2" s="1"/>
  <c r="K1945" i="6"/>
  <c r="H1945" i="2" l="1"/>
  <c r="K1945" i="2" s="1"/>
  <c r="L1945" i="2" s="1"/>
  <c r="Y1945" i="2" s="1"/>
  <c r="W1945" i="2"/>
  <c r="X1945" i="2" s="1"/>
  <c r="J1945" i="2"/>
  <c r="M1945" i="2" l="1"/>
  <c r="N1945" i="2" s="1"/>
  <c r="O1945" i="2" l="1"/>
  <c r="P1945" i="2" l="1"/>
  <c r="R1945" i="2"/>
  <c r="AA1945" i="2" l="1"/>
  <c r="Q1945" i="2"/>
  <c r="Z1945" i="2" s="1"/>
  <c r="I1945" i="2"/>
  <c r="S1945" i="2" s="1"/>
  <c r="G1946" i="6"/>
  <c r="H1946" i="6" s="1"/>
  <c r="I1946" i="6" l="1"/>
  <c r="J1946" i="6"/>
  <c r="U1945" i="2"/>
  <c r="T1945" i="2"/>
  <c r="V1945" i="2" l="1"/>
  <c r="K1946" i="6"/>
  <c r="E1946" i="2"/>
  <c r="G1946" i="2" s="1"/>
  <c r="H1946" i="2" l="1"/>
  <c r="K1946" i="2" s="1"/>
  <c r="L1946" i="2" s="1"/>
  <c r="Y1946" i="2" s="1"/>
  <c r="W1946" i="2"/>
  <c r="X1946" i="2" s="1"/>
  <c r="J1946" i="2"/>
  <c r="M1946" i="2" l="1"/>
  <c r="N1946" i="2" s="1"/>
  <c r="O1946" i="2"/>
  <c r="P1946" i="2" l="1"/>
  <c r="R1946" i="2"/>
  <c r="AA1946" i="2" l="1"/>
  <c r="G1947" i="6"/>
  <c r="H1947" i="6" s="1"/>
  <c r="Q1946" i="2"/>
  <c r="Z1946" i="2" s="1"/>
  <c r="I1946" i="2"/>
  <c r="S1946" i="2" s="1"/>
  <c r="U1946" i="2" l="1"/>
  <c r="T1946" i="2"/>
  <c r="J1947" i="6"/>
  <c r="I1947" i="6"/>
  <c r="E1947" i="2" l="1"/>
  <c r="G1947" i="2" s="1"/>
  <c r="V1946" i="2"/>
  <c r="K1947" i="6"/>
  <c r="H1947" i="2" l="1"/>
  <c r="K1947" i="2" s="1"/>
  <c r="L1947" i="2" s="1"/>
  <c r="Y1947" i="2" s="1"/>
  <c r="W1947" i="2"/>
  <c r="X1947" i="2" s="1"/>
  <c r="J1947" i="2"/>
  <c r="M1947" i="2" l="1"/>
  <c r="N1947" i="2" s="1"/>
  <c r="O1947" i="2"/>
  <c r="P1947" i="2" l="1"/>
  <c r="R1947" i="2"/>
  <c r="AA1947" i="2" l="1"/>
  <c r="Q1947" i="2"/>
  <c r="Z1947" i="2" s="1"/>
  <c r="I1947" i="2"/>
  <c r="S1947" i="2" s="1"/>
  <c r="G1948" i="6"/>
  <c r="H1948" i="6" s="1"/>
  <c r="I1948" i="6" l="1"/>
  <c r="J1948" i="6"/>
  <c r="T1947" i="2"/>
  <c r="U1947" i="2"/>
  <c r="E1948" i="2" l="1"/>
  <c r="G1948" i="2" s="1"/>
  <c r="K1948" i="6"/>
  <c r="V1947" i="2"/>
  <c r="H1948" i="2" l="1"/>
  <c r="K1948" i="2" s="1"/>
  <c r="L1948" i="2" s="1"/>
  <c r="Y1948" i="2" s="1"/>
  <c r="W1948" i="2"/>
  <c r="X1948" i="2" s="1"/>
  <c r="J1948" i="2"/>
  <c r="M1948" i="2" l="1"/>
  <c r="N1948" i="2" s="1"/>
  <c r="O1948" i="2"/>
  <c r="P1948" i="2" l="1"/>
  <c r="Q1948" i="2" l="1"/>
  <c r="Z1948" i="2" s="1"/>
  <c r="I1948" i="2"/>
  <c r="S1948" i="2" s="1"/>
  <c r="G1949" i="6"/>
  <c r="H1949" i="6" s="1"/>
  <c r="R1948" i="2"/>
  <c r="AA1948" i="2" l="1"/>
  <c r="T1948" i="2"/>
  <c r="U1948" i="2"/>
  <c r="I1949" i="6"/>
  <c r="J1949" i="6"/>
  <c r="K1949" i="6" l="1"/>
  <c r="V1948" i="2"/>
  <c r="E1949" i="2"/>
  <c r="G1949" i="2" s="1"/>
  <c r="H1949" i="2" l="1"/>
  <c r="K1949" i="2" s="1"/>
  <c r="L1949" i="2" s="1"/>
  <c r="Y1949" i="2" s="1"/>
  <c r="W1949" i="2"/>
  <c r="X1949" i="2" s="1"/>
  <c r="J1949" i="2"/>
  <c r="M1949" i="2" l="1"/>
  <c r="N1949" i="2" s="1"/>
  <c r="O1949" i="2"/>
  <c r="P1949" i="2" l="1"/>
  <c r="R1949" i="2"/>
  <c r="AA1949" i="2" l="1"/>
  <c r="Q1949" i="2"/>
  <c r="Z1949" i="2" s="1"/>
  <c r="I1949" i="2"/>
  <c r="S1949" i="2" s="1"/>
  <c r="G1950" i="6"/>
  <c r="H1950" i="6" s="1"/>
  <c r="U1949" i="2" l="1"/>
  <c r="T1949" i="2"/>
  <c r="I1950" i="6"/>
  <c r="J1950" i="6"/>
  <c r="K1950" i="6" l="1"/>
  <c r="E1950" i="2"/>
  <c r="G1950" i="2" s="1"/>
  <c r="V1949" i="2"/>
  <c r="H1950" i="2" l="1"/>
  <c r="K1950" i="2" s="1"/>
  <c r="L1950" i="2" s="1"/>
  <c r="Y1950" i="2" s="1"/>
  <c r="W1950" i="2"/>
  <c r="X1950" i="2" s="1"/>
  <c r="J1950" i="2"/>
  <c r="M1950" i="2" l="1"/>
  <c r="N1950" i="2" s="1"/>
  <c r="O1950" i="2"/>
  <c r="P1950" i="2" l="1"/>
  <c r="I1950" i="2" l="1"/>
  <c r="S1950" i="2" s="1"/>
  <c r="Q1950" i="2"/>
  <c r="Z1950" i="2" s="1"/>
  <c r="G1951" i="6"/>
  <c r="H1951" i="6" s="1"/>
  <c r="R1950" i="2"/>
  <c r="AA1950" i="2" l="1"/>
  <c r="J1951" i="6"/>
  <c r="I1951" i="6"/>
  <c r="U1950" i="2"/>
  <c r="T1950" i="2"/>
  <c r="V1950" i="2" l="1"/>
  <c r="E1951" i="2"/>
  <c r="G1951" i="2" s="1"/>
  <c r="K1951" i="6"/>
  <c r="W1951" i="2" l="1"/>
  <c r="X1951" i="2" s="1"/>
  <c r="H1951" i="2"/>
  <c r="K1951" i="2" s="1"/>
  <c r="L1951" i="2" s="1"/>
  <c r="Y1951" i="2" s="1"/>
  <c r="J1951" i="2"/>
  <c r="M1951" i="2" l="1"/>
  <c r="N1951" i="2" s="1"/>
  <c r="O1951" i="2"/>
  <c r="P1951" i="2" l="1"/>
  <c r="R1951" i="2" s="1"/>
  <c r="AA1951" i="2" l="1"/>
  <c r="Q1951" i="2"/>
  <c r="Z1951" i="2" s="1"/>
  <c r="I1951" i="2"/>
  <c r="S1951" i="2" s="1"/>
  <c r="G1952" i="6"/>
  <c r="H1952" i="6" s="1"/>
  <c r="I1952" i="6" l="1"/>
  <c r="J1952" i="6"/>
  <c r="U1951" i="2"/>
  <c r="T1951" i="2"/>
  <c r="V1951" i="2" l="1"/>
  <c r="K1952" i="6"/>
  <c r="E1952" i="2"/>
  <c r="G1952" i="2" s="1"/>
  <c r="H1952" i="2" l="1"/>
  <c r="W1952" i="2"/>
  <c r="X1952" i="2" s="1"/>
  <c r="J1952" i="2"/>
  <c r="M1952" i="2" l="1"/>
  <c r="N1952" i="2" s="1"/>
  <c r="K1952" i="2"/>
  <c r="L1952" i="2" s="1"/>
  <c r="Y1952" i="2" s="1"/>
  <c r="U29" i="1"/>
  <c r="O1952" i="2" l="1"/>
  <c r="P1952" i="2" l="1"/>
  <c r="R1952" i="2"/>
  <c r="AA1952" i="2" l="1"/>
  <c r="Q1952" i="2"/>
  <c r="Z1952" i="2" s="1"/>
  <c r="I1952" i="2"/>
  <c r="S1952" i="2" s="1"/>
  <c r="G1953" i="6"/>
  <c r="H1953" i="6" s="1"/>
  <c r="T1952" i="2" l="1"/>
  <c r="U1952" i="2"/>
  <c r="J1953" i="6"/>
  <c r="I1953" i="6"/>
  <c r="V1952" i="2" l="1"/>
  <c r="K1953" i="6"/>
  <c r="E1953" i="2"/>
  <c r="G1953" i="2" s="1"/>
  <c r="H1953" i="2" l="1"/>
  <c r="K1953" i="2" s="1"/>
  <c r="L1953" i="2" s="1"/>
  <c r="Y1953" i="2" s="1"/>
  <c r="W1953" i="2"/>
  <c r="X1953" i="2" s="1"/>
  <c r="J1953" i="2"/>
  <c r="M1953" i="2" l="1"/>
  <c r="N1953" i="2" s="1"/>
  <c r="O1953" i="2"/>
  <c r="P1953" i="2" l="1"/>
  <c r="R1953" i="2"/>
  <c r="AA1953" i="2" l="1"/>
  <c r="G1954" i="6"/>
  <c r="H1954" i="6" s="1"/>
  <c r="Q1953" i="2"/>
  <c r="Z1953" i="2" s="1"/>
  <c r="I1953" i="2"/>
  <c r="S1953" i="2" s="1"/>
  <c r="U1953" i="2" l="1"/>
  <c r="T1953" i="2"/>
  <c r="I1954" i="6"/>
  <c r="J1954" i="6"/>
  <c r="K1954" i="6" l="1"/>
  <c r="E1954" i="2"/>
  <c r="G1954" i="2" s="1"/>
  <c r="V1953" i="2"/>
  <c r="H1954" i="2" l="1"/>
  <c r="K1954" i="2" s="1"/>
  <c r="L1954" i="2" s="1"/>
  <c r="Y1954" i="2" s="1"/>
  <c r="W1954" i="2"/>
  <c r="X1954" i="2" s="1"/>
  <c r="J1954" i="2"/>
  <c r="M1954" i="2" l="1"/>
  <c r="N1954" i="2" s="1"/>
  <c r="O1954" i="2" l="1"/>
  <c r="P1954" i="2" l="1"/>
  <c r="Q1954" i="2" l="1"/>
  <c r="Z1954" i="2" s="1"/>
  <c r="I1954" i="2"/>
  <c r="S1954" i="2" s="1"/>
  <c r="G1955" i="6"/>
  <c r="H1955" i="6" s="1"/>
  <c r="R1954" i="2"/>
  <c r="AA1954" i="2" l="1"/>
  <c r="T1954" i="2"/>
  <c r="U1954" i="2"/>
  <c r="J1955" i="6"/>
  <c r="I1955" i="6"/>
  <c r="K1955" i="6" l="1"/>
  <c r="E1955" i="2"/>
  <c r="G1955" i="2" s="1"/>
  <c r="V1954" i="2"/>
  <c r="W1955" i="2" l="1"/>
  <c r="X1955" i="2" s="1"/>
  <c r="H1955" i="2"/>
  <c r="K1955" i="2" s="1"/>
  <c r="L1955" i="2" s="1"/>
  <c r="Y1955" i="2" s="1"/>
  <c r="J1955" i="2"/>
  <c r="M1955" i="2" l="1"/>
  <c r="N1955" i="2" s="1"/>
  <c r="O1955" i="2" l="1"/>
  <c r="P1955" i="2" l="1"/>
  <c r="R1955" i="2"/>
  <c r="AA1955" i="2" l="1"/>
  <c r="Q1955" i="2"/>
  <c r="Z1955" i="2" s="1"/>
  <c r="I1955" i="2"/>
  <c r="S1955" i="2" s="1"/>
  <c r="G1956" i="6"/>
  <c r="H1956" i="6" s="1"/>
  <c r="I1956" i="6" l="1"/>
  <c r="J1956" i="6"/>
  <c r="T1955" i="2"/>
  <c r="U1955" i="2"/>
  <c r="V1955" i="2" l="1"/>
  <c r="K1956" i="6"/>
  <c r="E1956" i="2"/>
  <c r="G1956" i="2" s="1"/>
  <c r="H1956" i="2" l="1"/>
  <c r="K1956" i="2" s="1"/>
  <c r="L1956" i="2" s="1"/>
  <c r="Y1956" i="2" s="1"/>
  <c r="W1956" i="2"/>
  <c r="X1956" i="2" s="1"/>
  <c r="J1956" i="2"/>
  <c r="M1956" i="2" l="1"/>
  <c r="N1956" i="2" s="1"/>
  <c r="O1956" i="2" l="1"/>
  <c r="P1956" i="2" l="1"/>
  <c r="R1956" i="2"/>
  <c r="AA1956" i="2" l="1"/>
  <c r="Q1956" i="2"/>
  <c r="Z1956" i="2" s="1"/>
  <c r="I1956" i="2"/>
  <c r="S1956" i="2" s="1"/>
  <c r="G1957" i="6"/>
  <c r="H1957" i="6" s="1"/>
  <c r="J1957" i="6" l="1"/>
  <c r="I1957" i="6"/>
  <c r="U1956" i="2"/>
  <c r="T1956" i="2"/>
  <c r="V1956" i="2" l="1"/>
  <c r="E1957" i="2"/>
  <c r="G1957" i="2" s="1"/>
  <c r="K1957" i="6"/>
  <c r="W1957" i="2" l="1"/>
  <c r="X1957" i="2" s="1"/>
  <c r="H1957" i="2"/>
  <c r="K1957" i="2" s="1"/>
  <c r="L1957" i="2" s="1"/>
  <c r="Y1957" i="2" s="1"/>
  <c r="J1957" i="2"/>
  <c r="M1957" i="2" l="1"/>
  <c r="N1957" i="2" s="1"/>
  <c r="O1957" i="2" l="1"/>
  <c r="P1957" i="2" l="1"/>
  <c r="I1957" i="2" l="1"/>
  <c r="S1957" i="2" s="1"/>
  <c r="Q1957" i="2"/>
  <c r="Z1957" i="2" s="1"/>
  <c r="G1958" i="6"/>
  <c r="H1958" i="6" s="1"/>
  <c r="R1957" i="2"/>
  <c r="AA1957" i="2" l="1"/>
  <c r="I1958" i="6"/>
  <c r="J1958" i="6"/>
  <c r="U1957" i="2"/>
  <c r="T1957" i="2"/>
  <c r="V1957" i="2" l="1"/>
  <c r="E1958" i="2"/>
  <c r="G1958" i="2" s="1"/>
  <c r="K1958" i="6"/>
  <c r="H1958" i="2" l="1"/>
  <c r="K1958" i="2" s="1"/>
  <c r="L1958" i="2" s="1"/>
  <c r="Y1958" i="2" s="1"/>
  <c r="W1958" i="2"/>
  <c r="X1958" i="2" s="1"/>
  <c r="J1958" i="2"/>
  <c r="M1958" i="2" l="1"/>
  <c r="N1958" i="2" s="1"/>
  <c r="O1958" i="2" l="1"/>
  <c r="P1958" i="2" l="1"/>
  <c r="R1958" i="2"/>
  <c r="AA1958" i="2" l="1"/>
  <c r="Q1958" i="2"/>
  <c r="Z1958" i="2" s="1"/>
  <c r="I1958" i="2"/>
  <c r="S1958" i="2" s="1"/>
  <c r="G1959" i="6"/>
  <c r="H1959" i="6" s="1"/>
  <c r="I1959" i="6" l="1"/>
  <c r="J1959" i="6"/>
  <c r="U1958" i="2"/>
  <c r="T1958" i="2"/>
  <c r="V1958" i="2" l="1"/>
  <c r="K1959" i="6"/>
  <c r="E1959" i="2"/>
  <c r="G1959" i="2" s="1"/>
  <c r="H1959" i="2" l="1"/>
  <c r="K1959" i="2" s="1"/>
  <c r="L1959" i="2" s="1"/>
  <c r="Y1959" i="2" s="1"/>
  <c r="W1959" i="2"/>
  <c r="X1959" i="2" s="1"/>
  <c r="J1959" i="2"/>
  <c r="M1959" i="2" l="1"/>
  <c r="N1959" i="2" s="1"/>
  <c r="O1959" i="2" l="1"/>
  <c r="P1959" i="2" l="1"/>
  <c r="R1959" i="2"/>
  <c r="AA1959" i="2" l="1"/>
  <c r="G1960" i="6"/>
  <c r="H1960" i="6" s="1"/>
  <c r="I1959" i="2"/>
  <c r="S1959" i="2" s="1"/>
  <c r="Q1959" i="2"/>
  <c r="Z1959" i="2" s="1"/>
  <c r="J1960" i="6" l="1"/>
  <c r="I1960" i="6"/>
  <c r="T1959" i="2"/>
  <c r="U1959" i="2"/>
  <c r="E1960" i="2" l="1"/>
  <c r="G1960" i="2" s="1"/>
  <c r="V1959" i="2"/>
  <c r="K1960" i="6"/>
  <c r="H1960" i="2" l="1"/>
  <c r="K1960" i="2" s="1"/>
  <c r="L1960" i="2" s="1"/>
  <c r="Y1960" i="2" s="1"/>
  <c r="W1960" i="2"/>
  <c r="X1960" i="2" s="1"/>
  <c r="J1960" i="2"/>
  <c r="M1960" i="2" l="1"/>
  <c r="N1960" i="2" s="1"/>
  <c r="O1960" i="2"/>
  <c r="P1960" i="2" l="1"/>
  <c r="R1960" i="2"/>
  <c r="AA1960" i="2" l="1"/>
  <c r="G1961" i="6"/>
  <c r="H1961" i="6" s="1"/>
  <c r="Q1960" i="2"/>
  <c r="Z1960" i="2" s="1"/>
  <c r="I1960" i="2"/>
  <c r="S1960" i="2" s="1"/>
  <c r="T1960" i="2" l="1"/>
  <c r="U1960" i="2"/>
  <c r="I1961" i="6"/>
  <c r="J1961" i="6"/>
  <c r="K1961" i="6" l="1"/>
  <c r="V1960" i="2"/>
  <c r="E1961" i="2"/>
  <c r="G1961" i="2" s="1"/>
  <c r="H1961" i="2" l="1"/>
  <c r="K1961" i="2" s="1"/>
  <c r="L1961" i="2" s="1"/>
  <c r="Y1961" i="2" s="1"/>
  <c r="W1961" i="2"/>
  <c r="X1961" i="2" s="1"/>
  <c r="J1961" i="2"/>
  <c r="M1961" i="2" l="1"/>
  <c r="N1961" i="2" s="1"/>
  <c r="O1961" i="2"/>
  <c r="P1961" i="2" l="1"/>
  <c r="R1961" i="2" s="1"/>
  <c r="AA1961" i="2" l="1"/>
  <c r="Q1961" i="2"/>
  <c r="Z1961" i="2" s="1"/>
  <c r="I1961" i="2"/>
  <c r="S1961" i="2" s="1"/>
  <c r="G1962" i="6"/>
  <c r="H1962" i="6" s="1"/>
  <c r="J1962" i="6" l="1"/>
  <c r="I1962" i="6"/>
  <c r="U1961" i="2"/>
  <c r="T1961" i="2"/>
  <c r="E1962" i="2" l="1"/>
  <c r="G1962" i="2" s="1"/>
  <c r="V1961" i="2"/>
  <c r="K1962" i="6"/>
  <c r="H1962" i="2" l="1"/>
  <c r="K1962" i="2" s="1"/>
  <c r="L1962" i="2" s="1"/>
  <c r="Y1962" i="2" s="1"/>
  <c r="W1962" i="2"/>
  <c r="X1962" i="2" s="1"/>
  <c r="J1962" i="2"/>
  <c r="M1962" i="2" l="1"/>
  <c r="N1962" i="2" s="1"/>
  <c r="O1962" i="2"/>
  <c r="P1962" i="2" l="1"/>
  <c r="G1963" i="6" l="1"/>
  <c r="H1963" i="6" s="1"/>
  <c r="Q1962" i="2"/>
  <c r="Z1962" i="2" s="1"/>
  <c r="I1962" i="2"/>
  <c r="S1962" i="2" s="1"/>
  <c r="R1962" i="2"/>
  <c r="T1962" i="2" l="1"/>
  <c r="U1962" i="2"/>
  <c r="AA1962" i="2"/>
  <c r="J1963" i="6"/>
  <c r="I1963" i="6"/>
  <c r="V1962" i="2" l="1"/>
  <c r="K1963" i="6"/>
  <c r="E1963" i="2"/>
  <c r="G1963" i="2" s="1"/>
  <c r="W1963" i="2" l="1"/>
  <c r="X1963" i="2" s="1"/>
  <c r="H1963" i="2"/>
  <c r="K1963" i="2" s="1"/>
  <c r="L1963" i="2" s="1"/>
  <c r="Y1963" i="2" s="1"/>
  <c r="J1963" i="2"/>
  <c r="M1963" i="2" l="1"/>
  <c r="N1963" i="2" s="1"/>
  <c r="O1963" i="2" l="1"/>
  <c r="P1963" i="2" l="1"/>
  <c r="R1963" i="2" s="1"/>
  <c r="AA1963" i="2" l="1"/>
  <c r="Q1963" i="2"/>
  <c r="Z1963" i="2" s="1"/>
  <c r="I1963" i="2"/>
  <c r="S1963" i="2" s="1"/>
  <c r="G1964" i="6"/>
  <c r="H1964" i="6" s="1"/>
  <c r="I1964" i="6" l="1"/>
  <c r="J1964" i="6"/>
  <c r="U1963" i="2"/>
  <c r="T1963" i="2"/>
  <c r="V1963" i="2" l="1"/>
  <c r="K1964" i="6"/>
  <c r="E1964" i="2"/>
  <c r="G1964" i="2" s="1"/>
  <c r="W1964" i="2" l="1"/>
  <c r="X1964" i="2" s="1"/>
  <c r="H1964" i="2"/>
  <c r="J1964" i="2"/>
  <c r="K1964" i="2" l="1"/>
  <c r="L1964" i="2" s="1"/>
  <c r="Y1964" i="2" s="1"/>
  <c r="U30" i="1"/>
  <c r="M1964" i="2"/>
  <c r="N1964" i="2" s="1"/>
  <c r="O1964" i="2"/>
  <c r="P1964" i="2" l="1"/>
  <c r="R1964" i="2"/>
  <c r="AA1964" i="2" l="1"/>
  <c r="Q1964" i="2"/>
  <c r="Z1964" i="2" s="1"/>
  <c r="G1965" i="6"/>
  <c r="H1965" i="6" s="1"/>
  <c r="I1964" i="2"/>
  <c r="S1964" i="2" s="1"/>
  <c r="U1964" i="2" l="1"/>
  <c r="T1964" i="2"/>
  <c r="J1965" i="6"/>
  <c r="I1965" i="6"/>
  <c r="E1965" i="2" l="1"/>
  <c r="G1965" i="2" s="1"/>
  <c r="K1965" i="6"/>
  <c r="V1964" i="2"/>
  <c r="H1965" i="2" l="1"/>
  <c r="K1965" i="2" s="1"/>
  <c r="L1965" i="2" s="1"/>
  <c r="Y1965" i="2" s="1"/>
  <c r="W1965" i="2"/>
  <c r="X1965" i="2" s="1"/>
  <c r="J1965" i="2"/>
  <c r="M1965" i="2" l="1"/>
  <c r="N1965" i="2" s="1"/>
  <c r="O1965" i="2"/>
  <c r="P1965" i="2" l="1"/>
  <c r="Q1965" i="2" l="1"/>
  <c r="Z1965" i="2" s="1"/>
  <c r="I1965" i="2"/>
  <c r="S1965" i="2" s="1"/>
  <c r="G1966" i="6"/>
  <c r="H1966" i="6" s="1"/>
  <c r="R1965" i="2"/>
  <c r="I1966" i="6" l="1"/>
  <c r="J1966" i="6"/>
  <c r="T1965" i="2"/>
  <c r="U1965" i="2"/>
  <c r="AA1965" i="2"/>
  <c r="V1965" i="2" l="1"/>
  <c r="E1966" i="2"/>
  <c r="G1966" i="2" s="1"/>
  <c r="K1966" i="6"/>
  <c r="H1966" i="2" l="1"/>
  <c r="K1966" i="2" s="1"/>
  <c r="L1966" i="2" s="1"/>
  <c r="Y1966" i="2" s="1"/>
  <c r="W1966" i="2"/>
  <c r="X1966" i="2" s="1"/>
  <c r="J1966" i="2"/>
  <c r="M1966" i="2" l="1"/>
  <c r="N1966" i="2" s="1"/>
  <c r="O1966" i="2" l="1"/>
  <c r="P1966" i="2" l="1"/>
  <c r="R1966" i="2"/>
  <c r="AA1966" i="2" l="1"/>
  <c r="Q1966" i="2"/>
  <c r="Z1966" i="2" s="1"/>
  <c r="I1966" i="2"/>
  <c r="S1966" i="2" s="1"/>
  <c r="G1967" i="6"/>
  <c r="H1967" i="6" s="1"/>
  <c r="U1966" i="2" l="1"/>
  <c r="T1966" i="2"/>
  <c r="I1967" i="6"/>
  <c r="J1967" i="6"/>
  <c r="E1967" i="2" l="1"/>
  <c r="G1967" i="2" s="1"/>
  <c r="K1967" i="6"/>
  <c r="V1966" i="2"/>
  <c r="H1967" i="2" l="1"/>
  <c r="K1967" i="2" s="1"/>
  <c r="L1967" i="2" s="1"/>
  <c r="Y1967" i="2" s="1"/>
  <c r="W1967" i="2"/>
  <c r="X1967" i="2" s="1"/>
  <c r="J1967" i="2"/>
  <c r="M1967" i="2" l="1"/>
  <c r="N1967" i="2" s="1"/>
  <c r="O1967" i="2"/>
  <c r="P1967" i="2" l="1"/>
  <c r="R1967" i="2"/>
  <c r="AA1967" i="2" l="1"/>
  <c r="Q1967" i="2"/>
  <c r="Z1967" i="2" s="1"/>
  <c r="G1968" i="6"/>
  <c r="H1968" i="6" s="1"/>
  <c r="I1967" i="2"/>
  <c r="S1967" i="2" s="1"/>
  <c r="I1968" i="6" l="1"/>
  <c r="J1968" i="6"/>
  <c r="T1967" i="2"/>
  <c r="U1967" i="2"/>
  <c r="E1968" i="2" l="1"/>
  <c r="G1968" i="2" s="1"/>
  <c r="V1967" i="2"/>
  <c r="K1968" i="6"/>
  <c r="H1968" i="2" l="1"/>
  <c r="K1968" i="2" s="1"/>
  <c r="L1968" i="2" s="1"/>
  <c r="Y1968" i="2" s="1"/>
  <c r="W1968" i="2"/>
  <c r="X1968" i="2" s="1"/>
  <c r="J1968" i="2"/>
  <c r="M1968" i="2" l="1"/>
  <c r="N1968" i="2" s="1"/>
  <c r="O1968" i="2"/>
  <c r="P1968" i="2" l="1"/>
  <c r="R1968" i="2" s="1"/>
  <c r="AA1968" i="2" l="1"/>
  <c r="Q1968" i="2"/>
  <c r="Z1968" i="2" s="1"/>
  <c r="I1968" i="2"/>
  <c r="S1968" i="2" s="1"/>
  <c r="G1969" i="6"/>
  <c r="H1969" i="6" s="1"/>
  <c r="J1969" i="6" l="1"/>
  <c r="I1969" i="6"/>
  <c r="T1968" i="2"/>
  <c r="U1968" i="2"/>
  <c r="E1969" i="2" l="1"/>
  <c r="G1969" i="2" s="1"/>
  <c r="V1968" i="2"/>
  <c r="K1969" i="6"/>
  <c r="W1969" i="2" l="1"/>
  <c r="X1969" i="2" s="1"/>
  <c r="H1969" i="2"/>
  <c r="K1969" i="2" s="1"/>
  <c r="L1969" i="2" s="1"/>
  <c r="Y1969" i="2" s="1"/>
  <c r="J1969" i="2"/>
  <c r="M1969" i="2" l="1"/>
  <c r="N1969" i="2" s="1"/>
  <c r="O1969" i="2" l="1"/>
  <c r="P1969" i="2" l="1"/>
  <c r="R1969" i="2"/>
  <c r="AA1969" i="2" l="1"/>
  <c r="Q1969" i="2"/>
  <c r="Z1969" i="2" s="1"/>
  <c r="I1969" i="2"/>
  <c r="S1969" i="2" s="1"/>
  <c r="G1970" i="6"/>
  <c r="H1970" i="6" s="1"/>
  <c r="I1970" i="6" l="1"/>
  <c r="J1970" i="6"/>
  <c r="T1969" i="2"/>
  <c r="U1969" i="2"/>
  <c r="V1969" i="2" l="1"/>
  <c r="E1970" i="2"/>
  <c r="G1970" i="2" s="1"/>
  <c r="K1970" i="6"/>
  <c r="H1970" i="2" l="1"/>
  <c r="K1970" i="2" s="1"/>
  <c r="L1970" i="2" s="1"/>
  <c r="Y1970" i="2" s="1"/>
  <c r="W1970" i="2"/>
  <c r="X1970" i="2" s="1"/>
  <c r="J1970" i="2"/>
  <c r="M1970" i="2" l="1"/>
  <c r="N1970" i="2" s="1"/>
  <c r="O1970" i="2" l="1"/>
  <c r="P1970" i="2" l="1"/>
  <c r="R1970" i="2"/>
  <c r="AA1970" i="2" l="1"/>
  <c r="I1970" i="2"/>
  <c r="S1970" i="2" s="1"/>
  <c r="G1971" i="6"/>
  <c r="H1971" i="6" s="1"/>
  <c r="Q1970" i="2"/>
  <c r="Z1970" i="2" s="1"/>
  <c r="J1971" i="6" l="1"/>
  <c r="I1971" i="6"/>
  <c r="U1970" i="2"/>
  <c r="T1970" i="2"/>
  <c r="E1971" i="2" l="1"/>
  <c r="G1971" i="2" s="1"/>
  <c r="V1970" i="2"/>
  <c r="K1971" i="6"/>
  <c r="W1971" i="2" l="1"/>
  <c r="X1971" i="2" s="1"/>
  <c r="H1971" i="2"/>
  <c r="K1971" i="2" s="1"/>
  <c r="L1971" i="2" s="1"/>
  <c r="Y1971" i="2" s="1"/>
  <c r="J1971" i="2"/>
  <c r="M1971" i="2" l="1"/>
  <c r="N1971" i="2" s="1"/>
  <c r="O1971" i="2" l="1"/>
  <c r="P1971" i="2" l="1"/>
  <c r="G1972" i="6" l="1"/>
  <c r="H1972" i="6" s="1"/>
  <c r="Q1971" i="2"/>
  <c r="Z1971" i="2" s="1"/>
  <c r="I1971" i="2"/>
  <c r="S1971" i="2" s="1"/>
  <c r="R1971" i="2"/>
  <c r="AA1971" i="2" l="1"/>
  <c r="T1971" i="2"/>
  <c r="U1971" i="2"/>
  <c r="J1972" i="6"/>
  <c r="I1972" i="6"/>
  <c r="K1972" i="6" l="1"/>
  <c r="V1971" i="2"/>
  <c r="E1972" i="2"/>
  <c r="G1972" i="2" s="1"/>
  <c r="W1972" i="2" l="1"/>
  <c r="X1972" i="2" s="1"/>
  <c r="H1972" i="2"/>
  <c r="K1972" i="2" s="1"/>
  <c r="L1972" i="2" s="1"/>
  <c r="Y1972" i="2" s="1"/>
  <c r="J1972" i="2"/>
  <c r="M1972" i="2" l="1"/>
  <c r="N1972" i="2" s="1"/>
  <c r="O1972" i="2"/>
  <c r="P1972" i="2" l="1"/>
  <c r="R1972" i="2" s="1"/>
  <c r="AA1972" i="2" l="1"/>
  <c r="Q1972" i="2"/>
  <c r="Z1972" i="2" s="1"/>
  <c r="I1972" i="2"/>
  <c r="S1972" i="2" s="1"/>
  <c r="G1973" i="6"/>
  <c r="H1973" i="6" s="1"/>
  <c r="I1973" i="6" l="1"/>
  <c r="J1973" i="6"/>
  <c r="U1972" i="2"/>
  <c r="T1972" i="2"/>
  <c r="E1973" i="2" l="1"/>
  <c r="G1973" i="2" s="1"/>
  <c r="V1972" i="2"/>
  <c r="K1973" i="6"/>
  <c r="H1973" i="2" l="1"/>
  <c r="K1973" i="2" s="1"/>
  <c r="L1973" i="2" s="1"/>
  <c r="Y1973" i="2" s="1"/>
  <c r="W1973" i="2"/>
  <c r="X1973" i="2" s="1"/>
  <c r="J1973" i="2"/>
  <c r="M1973" i="2" l="1"/>
  <c r="N1973" i="2" s="1"/>
  <c r="O1973" i="2" l="1"/>
  <c r="P1973" i="2" l="1"/>
  <c r="Q1973" i="2" l="1"/>
  <c r="Z1973" i="2" s="1"/>
  <c r="I1973" i="2"/>
  <c r="S1973" i="2" s="1"/>
  <c r="G1974" i="6"/>
  <c r="H1974" i="6" s="1"/>
  <c r="R1973" i="2"/>
  <c r="AA1973" i="2" l="1"/>
  <c r="U1973" i="2"/>
  <c r="T1973" i="2"/>
  <c r="I1974" i="6"/>
  <c r="J1974" i="6"/>
  <c r="K1974" i="6" l="1"/>
  <c r="E1974" i="2"/>
  <c r="G1974" i="2" s="1"/>
  <c r="V1973" i="2"/>
  <c r="H1974" i="2" l="1"/>
  <c r="K1974" i="2" s="1"/>
  <c r="L1974" i="2" s="1"/>
  <c r="Y1974" i="2" s="1"/>
  <c r="W1974" i="2"/>
  <c r="X1974" i="2" s="1"/>
  <c r="J1974" i="2"/>
  <c r="M1974" i="2" l="1"/>
  <c r="N1974" i="2" s="1"/>
  <c r="O1974" i="2"/>
  <c r="P1974" i="2" l="1"/>
  <c r="R1974" i="2"/>
  <c r="AA1974" i="2" l="1"/>
  <c r="I1974" i="2"/>
  <c r="S1974" i="2" s="1"/>
  <c r="Q1974" i="2"/>
  <c r="Z1974" i="2" s="1"/>
  <c r="G1975" i="6"/>
  <c r="H1975" i="6" s="1"/>
  <c r="I1975" i="6" l="1"/>
  <c r="J1975" i="6"/>
  <c r="T1974" i="2"/>
  <c r="U1974" i="2"/>
  <c r="V1974" i="2" l="1"/>
  <c r="K1975" i="6"/>
  <c r="E1975" i="2"/>
  <c r="G1975" i="2" s="1"/>
  <c r="H1975" i="2" l="1"/>
  <c r="K1975" i="2" s="1"/>
  <c r="L1975" i="2" s="1"/>
  <c r="Y1975" i="2" s="1"/>
  <c r="W1975" i="2"/>
  <c r="X1975" i="2" s="1"/>
  <c r="J1975" i="2"/>
  <c r="M1975" i="2" l="1"/>
  <c r="N1975" i="2" s="1"/>
  <c r="O1975" i="2"/>
  <c r="P1975" i="2" l="1"/>
  <c r="R1975" i="2"/>
  <c r="AA1975" i="2" l="1"/>
  <c r="Q1975" i="2"/>
  <c r="Z1975" i="2" s="1"/>
  <c r="I1975" i="2"/>
  <c r="S1975" i="2" s="1"/>
  <c r="G1976" i="6"/>
  <c r="H1976" i="6" s="1"/>
  <c r="J1976" i="6" l="1"/>
  <c r="I1976" i="6"/>
  <c r="T1975" i="2"/>
  <c r="U1975" i="2"/>
  <c r="E1976" i="2" l="1"/>
  <c r="G1976" i="2" s="1"/>
  <c r="V1975" i="2"/>
  <c r="K1976" i="6"/>
  <c r="H1976" i="2" l="1"/>
  <c r="W1976" i="2"/>
  <c r="X1976" i="2" s="1"/>
  <c r="J1976" i="2"/>
  <c r="M1976" i="2" l="1"/>
  <c r="N1976" i="2" s="1"/>
  <c r="K1976" i="2"/>
  <c r="L1976" i="2" s="1"/>
  <c r="Y1976" i="2" s="1"/>
  <c r="U31" i="1"/>
  <c r="O1976" i="2" l="1"/>
  <c r="P1976" i="2" l="1"/>
  <c r="R1976" i="2"/>
  <c r="AA1976" i="2" l="1"/>
  <c r="Q1976" i="2"/>
  <c r="Z1976" i="2" s="1"/>
  <c r="I1976" i="2"/>
  <c r="S1976" i="2" s="1"/>
  <c r="G1977" i="6"/>
  <c r="H1977" i="6" s="1"/>
  <c r="I1977" i="6" l="1"/>
  <c r="J1977" i="6"/>
  <c r="T1976" i="2"/>
  <c r="U1976" i="2"/>
  <c r="V1976" i="2" l="1"/>
  <c r="K1977" i="6"/>
  <c r="E1977" i="2"/>
  <c r="G1977" i="2" s="1"/>
  <c r="H1977" i="2" l="1"/>
  <c r="K1977" i="2" s="1"/>
  <c r="L1977" i="2" s="1"/>
  <c r="Y1977" i="2" s="1"/>
  <c r="W1977" i="2"/>
  <c r="X1977" i="2" s="1"/>
  <c r="J1977" i="2"/>
  <c r="M1977" i="2" l="1"/>
  <c r="N1977" i="2" s="1"/>
  <c r="O1977" i="2" l="1"/>
  <c r="P1977" i="2" l="1"/>
  <c r="Q1977" i="2" l="1"/>
  <c r="Z1977" i="2" s="1"/>
  <c r="G1978" i="6"/>
  <c r="H1978" i="6" s="1"/>
  <c r="I1977" i="2"/>
  <c r="S1977" i="2" s="1"/>
  <c r="R1977" i="2"/>
  <c r="AA1977" i="2" l="1"/>
  <c r="J1978" i="6"/>
  <c r="I1978" i="6"/>
  <c r="U1977" i="2"/>
  <c r="T1977" i="2"/>
  <c r="E1978" i="2" l="1"/>
  <c r="G1978" i="2" s="1"/>
  <c r="K1978" i="6"/>
  <c r="V1977" i="2"/>
  <c r="H1978" i="2" l="1"/>
  <c r="K1978" i="2" s="1"/>
  <c r="L1978" i="2" s="1"/>
  <c r="Y1978" i="2" s="1"/>
  <c r="W1978" i="2"/>
  <c r="X1978" i="2" s="1"/>
  <c r="J1978" i="2"/>
  <c r="M1978" i="2" l="1"/>
  <c r="N1978" i="2" s="1"/>
  <c r="O1978" i="2" l="1"/>
  <c r="P1978" i="2" l="1"/>
  <c r="R1978" i="2" s="1"/>
  <c r="AA1978" i="2" l="1"/>
  <c r="Q1978" i="2"/>
  <c r="Z1978" i="2" s="1"/>
  <c r="G1979" i="6"/>
  <c r="H1979" i="6" s="1"/>
  <c r="I1978" i="2"/>
  <c r="S1978" i="2" s="1"/>
  <c r="T1978" i="2" l="1"/>
  <c r="U1978" i="2"/>
  <c r="I1979" i="6"/>
  <c r="J1979" i="6"/>
  <c r="K1979" i="6" l="1"/>
  <c r="V1978" i="2"/>
  <c r="E1979" i="2"/>
  <c r="G1979" i="2" s="1"/>
  <c r="H1979" i="2" l="1"/>
  <c r="K1979" i="2" s="1"/>
  <c r="L1979" i="2" s="1"/>
  <c r="Y1979" i="2" s="1"/>
  <c r="W1979" i="2"/>
  <c r="X1979" i="2" s="1"/>
  <c r="J1979" i="2"/>
  <c r="M1979" i="2" l="1"/>
  <c r="N1979" i="2" s="1"/>
  <c r="O1979" i="2" l="1"/>
  <c r="P1979" i="2" l="1"/>
  <c r="R1979" i="2"/>
  <c r="AA1979" i="2" l="1"/>
  <c r="Q1979" i="2"/>
  <c r="Z1979" i="2" s="1"/>
  <c r="I1979" i="2"/>
  <c r="S1979" i="2" s="1"/>
  <c r="G1980" i="6"/>
  <c r="H1980" i="6" s="1"/>
  <c r="J1980" i="6" l="1"/>
  <c r="I1980" i="6"/>
  <c r="T1979" i="2"/>
  <c r="U1979" i="2"/>
  <c r="V1979" i="2" l="1"/>
  <c r="E1980" i="2"/>
  <c r="G1980" i="2" s="1"/>
  <c r="K1980" i="6"/>
  <c r="H1980" i="2" l="1"/>
  <c r="K1980" i="2" s="1"/>
  <c r="L1980" i="2" s="1"/>
  <c r="Y1980" i="2" s="1"/>
  <c r="W1980" i="2"/>
  <c r="X1980" i="2" s="1"/>
  <c r="J1980" i="2"/>
  <c r="M1980" i="2" l="1"/>
  <c r="N1980" i="2" s="1"/>
  <c r="O1980" i="2"/>
  <c r="P1980" i="2" l="1"/>
  <c r="R1980" i="2"/>
  <c r="AA1980" i="2" l="1"/>
  <c r="G1981" i="6"/>
  <c r="H1981" i="6" s="1"/>
  <c r="Q1980" i="2"/>
  <c r="Z1980" i="2" s="1"/>
  <c r="I1980" i="2"/>
  <c r="S1980" i="2" s="1"/>
  <c r="U1980" i="2" l="1"/>
  <c r="T1980" i="2"/>
  <c r="I1981" i="6"/>
  <c r="J1981" i="6"/>
  <c r="K1981" i="6" l="1"/>
  <c r="E1981" i="2"/>
  <c r="G1981" i="2" s="1"/>
  <c r="V1980" i="2"/>
  <c r="W1981" i="2" l="1"/>
  <c r="X1981" i="2" s="1"/>
  <c r="H1981" i="2"/>
  <c r="K1981" i="2" s="1"/>
  <c r="L1981" i="2" s="1"/>
  <c r="Y1981" i="2" s="1"/>
  <c r="J1981" i="2"/>
  <c r="M1981" i="2" l="1"/>
  <c r="N1981" i="2" s="1"/>
  <c r="O1981" i="2" l="1"/>
  <c r="P1981" i="2" l="1"/>
  <c r="R1981" i="2" s="1"/>
  <c r="AA1981" i="2" l="1"/>
  <c r="I1981" i="2"/>
  <c r="S1981" i="2" s="1"/>
  <c r="Q1981" i="2"/>
  <c r="Z1981" i="2" s="1"/>
  <c r="G1982" i="6"/>
  <c r="H1982" i="6" s="1"/>
  <c r="J1982" i="6" l="1"/>
  <c r="I1982" i="6"/>
  <c r="T1981" i="2"/>
  <c r="U1981" i="2"/>
  <c r="V1981" i="2" l="1"/>
  <c r="E1982" i="2"/>
  <c r="G1982" i="2" s="1"/>
  <c r="K1982" i="6"/>
  <c r="W1982" i="2" l="1"/>
  <c r="X1982" i="2" s="1"/>
  <c r="H1982" i="2"/>
  <c r="K1982" i="2" s="1"/>
  <c r="L1982" i="2" s="1"/>
  <c r="Y1982" i="2" s="1"/>
  <c r="J1982" i="2"/>
  <c r="M1982" i="2" l="1"/>
  <c r="N1982" i="2" s="1"/>
  <c r="O1982" i="2"/>
  <c r="P1982" i="2" l="1"/>
  <c r="R1982" i="2"/>
  <c r="AA1982" i="2" l="1"/>
  <c r="Q1982" i="2"/>
  <c r="Z1982" i="2" s="1"/>
  <c r="I1982" i="2"/>
  <c r="S1982" i="2" s="1"/>
  <c r="G1983" i="6"/>
  <c r="H1983" i="6" s="1"/>
  <c r="U1982" i="2" l="1"/>
  <c r="T1982" i="2"/>
  <c r="J1983" i="6"/>
  <c r="I1983" i="6"/>
  <c r="K1983" i="6" l="1"/>
  <c r="E1983" i="2"/>
  <c r="G1983" i="2" s="1"/>
  <c r="V1982" i="2"/>
  <c r="H1983" i="2" l="1"/>
  <c r="K1983" i="2" s="1"/>
  <c r="L1983" i="2" s="1"/>
  <c r="Y1983" i="2" s="1"/>
  <c r="W1983" i="2"/>
  <c r="X1983" i="2" s="1"/>
  <c r="J1983" i="2"/>
  <c r="M1983" i="2" l="1"/>
  <c r="N1983" i="2" s="1"/>
  <c r="O1983" i="2" l="1"/>
  <c r="P1983" i="2" l="1"/>
  <c r="I1983" i="2" l="1"/>
  <c r="S1983" i="2" s="1"/>
  <c r="G1984" i="6"/>
  <c r="H1984" i="6" s="1"/>
  <c r="Q1983" i="2"/>
  <c r="Z1983" i="2" s="1"/>
  <c r="R1983" i="2"/>
  <c r="AA1983" i="2" l="1"/>
  <c r="I1984" i="6"/>
  <c r="J1984" i="6"/>
  <c r="U1983" i="2"/>
  <c r="T1983" i="2"/>
  <c r="K1984" i="6" l="1"/>
  <c r="E1984" i="2"/>
  <c r="G1984" i="2" s="1"/>
  <c r="V1983" i="2"/>
  <c r="W1984" i="2" l="1"/>
  <c r="X1984" i="2" s="1"/>
  <c r="H1984" i="2"/>
  <c r="K1984" i="2" s="1"/>
  <c r="L1984" i="2" s="1"/>
  <c r="Y1984" i="2" s="1"/>
  <c r="J1984" i="2"/>
  <c r="M1984" i="2" l="1"/>
  <c r="N1984" i="2" s="1"/>
  <c r="O1984" i="2"/>
  <c r="P1984" i="2" l="1"/>
  <c r="I1984" i="2" l="1"/>
  <c r="S1984" i="2" s="1"/>
  <c r="Q1984" i="2"/>
  <c r="Z1984" i="2" s="1"/>
  <c r="G1985" i="6"/>
  <c r="H1985" i="6" s="1"/>
  <c r="R1984" i="2"/>
  <c r="J1985" i="6" l="1"/>
  <c r="I1985" i="6"/>
  <c r="AA1984" i="2"/>
  <c r="T1984" i="2"/>
  <c r="U1984" i="2"/>
  <c r="E1985" i="2" l="1"/>
  <c r="G1985" i="2" s="1"/>
  <c r="V1984" i="2"/>
  <c r="K1985" i="6"/>
  <c r="H1985" i="2" l="1"/>
  <c r="K1985" i="2" s="1"/>
  <c r="L1985" i="2" s="1"/>
  <c r="Y1985" i="2" s="1"/>
  <c r="W1985" i="2"/>
  <c r="X1985" i="2" s="1"/>
  <c r="J1985" i="2"/>
  <c r="M1985" i="2" l="1"/>
  <c r="N1985" i="2" s="1"/>
  <c r="O1985" i="2"/>
  <c r="P1985" i="2" l="1"/>
  <c r="R1985" i="2"/>
  <c r="AA1985" i="2" l="1"/>
  <c r="Q1985" i="2"/>
  <c r="Z1985" i="2" s="1"/>
  <c r="I1985" i="2"/>
  <c r="S1985" i="2" s="1"/>
  <c r="G1986" i="6"/>
  <c r="H1986" i="6" s="1"/>
  <c r="I1986" i="6" l="1"/>
  <c r="J1986" i="6"/>
  <c r="T1985" i="2"/>
  <c r="U1985" i="2"/>
  <c r="E1986" i="2" l="1"/>
  <c r="G1986" i="2" s="1"/>
  <c r="V1985" i="2"/>
  <c r="K1986" i="6"/>
  <c r="H1986" i="2" l="1"/>
  <c r="K1986" i="2" s="1"/>
  <c r="L1986" i="2" s="1"/>
  <c r="Y1986" i="2" s="1"/>
  <c r="W1986" i="2"/>
  <c r="X1986" i="2" s="1"/>
  <c r="J1986" i="2"/>
  <c r="M1986" i="2" l="1"/>
  <c r="N1986" i="2" s="1"/>
  <c r="O1986" i="2"/>
  <c r="P1986" i="2" l="1"/>
  <c r="I1986" i="2" l="1"/>
  <c r="S1986" i="2" s="1"/>
  <c r="G1987" i="6"/>
  <c r="H1987" i="6" s="1"/>
  <c r="Q1986" i="2"/>
  <c r="Z1986" i="2" s="1"/>
  <c r="R1986" i="2"/>
  <c r="AA1986" i="2" l="1"/>
  <c r="I1987" i="6"/>
  <c r="J1987" i="6"/>
  <c r="T1986" i="2"/>
  <c r="U1986" i="2"/>
  <c r="K1987" i="6" l="1"/>
  <c r="V1986" i="2"/>
  <c r="E1987" i="2"/>
  <c r="G1987" i="2" s="1"/>
  <c r="W1987" i="2" l="1"/>
  <c r="X1987" i="2" s="1"/>
  <c r="H1987" i="2"/>
  <c r="K1987" i="2" s="1"/>
  <c r="L1987" i="2" s="1"/>
  <c r="Y1987" i="2" s="1"/>
  <c r="J1987" i="2"/>
  <c r="M1987" i="2" l="1"/>
  <c r="N1987" i="2" s="1"/>
  <c r="O1987" i="2"/>
  <c r="P1987" i="2" l="1"/>
  <c r="Q1987" i="2" l="1"/>
  <c r="Z1987" i="2" s="1"/>
  <c r="I1987" i="2"/>
  <c r="S1987" i="2" s="1"/>
  <c r="G1988" i="6"/>
  <c r="H1988" i="6" s="1"/>
  <c r="R1987" i="2"/>
  <c r="J1988" i="6" l="1"/>
  <c r="I1988" i="6"/>
  <c r="AA1987" i="2"/>
  <c r="U1987" i="2"/>
  <c r="T1987" i="2"/>
  <c r="V1987" i="2" l="1"/>
  <c r="E1988" i="2"/>
  <c r="G1988" i="2" s="1"/>
  <c r="K1988" i="6"/>
  <c r="H1988" i="2" l="1"/>
  <c r="W1988" i="2"/>
  <c r="X1988" i="2" s="1"/>
  <c r="J1988" i="2"/>
  <c r="M1988" i="2" l="1"/>
  <c r="N1988" i="2" s="1"/>
  <c r="K1988" i="2"/>
  <c r="L1988" i="2" s="1"/>
  <c r="Y1988" i="2" s="1"/>
  <c r="U32" i="1"/>
  <c r="O1988" i="2" l="1"/>
  <c r="P1988" i="2" l="1"/>
  <c r="Q1988" i="2" l="1"/>
  <c r="Z1988" i="2" s="1"/>
  <c r="G1989" i="6"/>
  <c r="H1989" i="6" s="1"/>
  <c r="I1988" i="2"/>
  <c r="S1988" i="2" s="1"/>
  <c r="R1988" i="2"/>
  <c r="I1989" i="6" l="1"/>
  <c r="J1989" i="6"/>
  <c r="AA1988" i="2"/>
  <c r="U1988" i="2"/>
  <c r="T1988" i="2"/>
  <c r="V1988" i="2" l="1"/>
  <c r="E1989" i="2"/>
  <c r="G1989" i="2" s="1"/>
  <c r="K1989" i="6"/>
  <c r="H1989" i="2" l="1"/>
  <c r="K1989" i="2" s="1"/>
  <c r="L1989" i="2" s="1"/>
  <c r="Y1989" i="2" s="1"/>
  <c r="W1989" i="2"/>
  <c r="X1989" i="2" s="1"/>
  <c r="J1989" i="2"/>
  <c r="M1989" i="2" l="1"/>
  <c r="N1989" i="2" s="1"/>
  <c r="O1989" i="2"/>
  <c r="P1989" i="2" l="1"/>
  <c r="R1989" i="2"/>
  <c r="AA1989" i="2" l="1"/>
  <c r="Q1989" i="2"/>
  <c r="Z1989" i="2" s="1"/>
  <c r="I1989" i="2"/>
  <c r="S1989" i="2" s="1"/>
  <c r="G1990" i="6"/>
  <c r="H1990" i="6" s="1"/>
  <c r="I1990" i="6" l="1"/>
  <c r="J1990" i="6"/>
  <c r="U1989" i="2"/>
  <c r="T1989" i="2"/>
  <c r="E1990" i="2" l="1"/>
  <c r="G1990" i="2" s="1"/>
  <c r="K1990" i="6"/>
  <c r="V1989" i="2"/>
  <c r="H1990" i="2" l="1"/>
  <c r="K1990" i="2" s="1"/>
  <c r="L1990" i="2" s="1"/>
  <c r="Y1990" i="2" s="1"/>
  <c r="W1990" i="2"/>
  <c r="X1990" i="2" s="1"/>
  <c r="J1990" i="2"/>
  <c r="M1990" i="2" l="1"/>
  <c r="N1990" i="2" s="1"/>
  <c r="O1990" i="2" l="1"/>
  <c r="P1990" i="2" l="1"/>
  <c r="Q1990" i="2" l="1"/>
  <c r="Z1990" i="2" s="1"/>
  <c r="I1990" i="2"/>
  <c r="S1990" i="2" s="1"/>
  <c r="G1991" i="6"/>
  <c r="H1991" i="6" s="1"/>
  <c r="R1990" i="2"/>
  <c r="AA1990" i="2" l="1"/>
  <c r="T1990" i="2"/>
  <c r="U1990" i="2"/>
  <c r="J1991" i="6"/>
  <c r="I1991" i="6"/>
  <c r="K1991" i="6" l="1"/>
  <c r="V1990" i="2"/>
  <c r="E1991" i="2"/>
  <c r="G1991" i="2" s="1"/>
  <c r="H1991" i="2" l="1"/>
  <c r="K1991" i="2" s="1"/>
  <c r="L1991" i="2" s="1"/>
  <c r="Y1991" i="2" s="1"/>
  <c r="W1991" i="2"/>
  <c r="X1991" i="2" s="1"/>
  <c r="J1991" i="2"/>
  <c r="M1991" i="2" l="1"/>
  <c r="N1991" i="2" s="1"/>
  <c r="O1991" i="2"/>
  <c r="P1991" i="2" l="1"/>
  <c r="R1991" i="2"/>
  <c r="AA1991" i="2" l="1"/>
  <c r="G1992" i="6"/>
  <c r="H1992" i="6" s="1"/>
  <c r="I1991" i="2"/>
  <c r="S1991" i="2" s="1"/>
  <c r="Q1991" i="2"/>
  <c r="Z1991" i="2" s="1"/>
  <c r="U1991" i="2" l="1"/>
  <c r="T1991" i="2"/>
  <c r="J1992" i="6"/>
  <c r="I1992" i="6"/>
  <c r="K1992" i="6" l="1"/>
  <c r="E1992" i="2"/>
  <c r="G1992" i="2" s="1"/>
  <c r="V1991" i="2"/>
  <c r="H1992" i="2" l="1"/>
  <c r="K1992" i="2" s="1"/>
  <c r="L1992" i="2" s="1"/>
  <c r="Y1992" i="2" s="1"/>
  <c r="W1992" i="2"/>
  <c r="X1992" i="2" s="1"/>
  <c r="J1992" i="2"/>
  <c r="M1992" i="2" l="1"/>
  <c r="N1992" i="2" s="1"/>
  <c r="O1992" i="2" l="1"/>
  <c r="P1992" i="2" l="1"/>
  <c r="R1992" i="2"/>
  <c r="AA1992" i="2" l="1"/>
  <c r="Q1992" i="2"/>
  <c r="Z1992" i="2" s="1"/>
  <c r="I1992" i="2"/>
  <c r="S1992" i="2" s="1"/>
  <c r="G1993" i="6"/>
  <c r="H1993" i="6" s="1"/>
  <c r="T1992" i="2" l="1"/>
  <c r="U1992" i="2"/>
  <c r="I1993" i="6"/>
  <c r="J1993" i="6"/>
  <c r="K1993" i="6" l="1"/>
  <c r="V1992" i="2"/>
  <c r="E1993" i="2"/>
  <c r="G1993" i="2" s="1"/>
  <c r="H1993" i="2" l="1"/>
  <c r="K1993" i="2" s="1"/>
  <c r="L1993" i="2" s="1"/>
  <c r="Y1993" i="2" s="1"/>
  <c r="W1993" i="2"/>
  <c r="X1993" i="2" s="1"/>
  <c r="J1993" i="2"/>
  <c r="M1993" i="2" l="1"/>
  <c r="N1993" i="2" s="1"/>
  <c r="O1993" i="2"/>
  <c r="P1993" i="2" l="1"/>
  <c r="R1993" i="2" s="1"/>
  <c r="AA1993" i="2" l="1"/>
  <c r="I1993" i="2"/>
  <c r="S1993" i="2" s="1"/>
  <c r="G1994" i="6"/>
  <c r="H1994" i="6" s="1"/>
  <c r="Q1993" i="2"/>
  <c r="Z1993" i="2" s="1"/>
  <c r="U1993" i="2" l="1"/>
  <c r="T1993" i="2"/>
  <c r="J1994" i="6"/>
  <c r="I1994" i="6"/>
  <c r="V1993" i="2" l="1"/>
  <c r="K1994" i="6"/>
  <c r="E1994" i="2"/>
  <c r="G1994" i="2" s="1"/>
  <c r="W1994" i="2" l="1"/>
  <c r="X1994" i="2" s="1"/>
  <c r="H1994" i="2"/>
  <c r="K1994" i="2" s="1"/>
  <c r="L1994" i="2" s="1"/>
  <c r="Y1994" i="2" s="1"/>
  <c r="J1994" i="2"/>
  <c r="M1994" i="2" l="1"/>
  <c r="N1994" i="2" s="1"/>
  <c r="O1994" i="2" l="1"/>
  <c r="P1994" i="2" l="1"/>
  <c r="R1994" i="2"/>
  <c r="AA1994" i="2" l="1"/>
  <c r="I1994" i="2"/>
  <c r="S1994" i="2" s="1"/>
  <c r="Q1994" i="2"/>
  <c r="Z1994" i="2" s="1"/>
  <c r="G1995" i="6"/>
  <c r="H1995" i="6" s="1"/>
  <c r="I1995" i="6" l="1"/>
  <c r="J1995" i="6"/>
  <c r="U1994" i="2"/>
  <c r="T1994" i="2"/>
  <c r="E1995" i="2" l="1"/>
  <c r="G1995" i="2" s="1"/>
  <c r="V1994" i="2"/>
  <c r="K1995" i="6"/>
  <c r="W1995" i="2" l="1"/>
  <c r="X1995" i="2" s="1"/>
  <c r="H1995" i="2"/>
  <c r="K1995" i="2" s="1"/>
  <c r="L1995" i="2" s="1"/>
  <c r="Y1995" i="2" s="1"/>
  <c r="J1995" i="2"/>
  <c r="M1995" i="2" l="1"/>
  <c r="N1995" i="2" s="1"/>
  <c r="O1995" i="2" l="1"/>
  <c r="P1995" i="2" l="1"/>
  <c r="R1995" i="2" s="1"/>
  <c r="AA1995" i="2" l="1"/>
  <c r="Q1995" i="2"/>
  <c r="Z1995" i="2" s="1"/>
  <c r="I1995" i="2"/>
  <c r="S1995" i="2" s="1"/>
  <c r="G1996" i="6"/>
  <c r="H1996" i="6" s="1"/>
  <c r="I1996" i="6" l="1"/>
  <c r="J1996" i="6"/>
  <c r="T1995" i="2"/>
  <c r="U1995" i="2"/>
  <c r="E1996" i="2" l="1"/>
  <c r="G1996" i="2" s="1"/>
  <c r="V1995" i="2"/>
  <c r="K1996" i="6"/>
  <c r="H1996" i="2" l="1"/>
  <c r="K1996" i="2" s="1"/>
  <c r="L1996" i="2" s="1"/>
  <c r="Y1996" i="2" s="1"/>
  <c r="W1996" i="2"/>
  <c r="X1996" i="2" s="1"/>
  <c r="J1996" i="2"/>
  <c r="M1996" i="2" l="1"/>
  <c r="N1996" i="2" s="1"/>
  <c r="O1996" i="2" l="1"/>
  <c r="P1996" i="2" l="1"/>
  <c r="G1997" i="6" l="1"/>
  <c r="H1997" i="6" s="1"/>
  <c r="Q1996" i="2"/>
  <c r="Z1996" i="2" s="1"/>
  <c r="I1996" i="2"/>
  <c r="S1996" i="2" s="1"/>
  <c r="R1996" i="2"/>
  <c r="AA1996" i="2" l="1"/>
  <c r="T1996" i="2"/>
  <c r="U1996" i="2"/>
  <c r="J1997" i="6"/>
  <c r="I1997" i="6"/>
  <c r="K1997" i="6" l="1"/>
  <c r="E1997" i="2"/>
  <c r="G1997" i="2" s="1"/>
  <c r="V1996" i="2"/>
  <c r="W1997" i="2" l="1"/>
  <c r="X1997" i="2" s="1"/>
  <c r="H1997" i="2"/>
  <c r="K1997" i="2" s="1"/>
  <c r="L1997" i="2" s="1"/>
  <c r="Y1997" i="2" s="1"/>
  <c r="J1997" i="2"/>
  <c r="M1997" i="2" l="1"/>
  <c r="N1997" i="2" s="1"/>
  <c r="O1997" i="2"/>
  <c r="P1997" i="2" l="1"/>
  <c r="G1998" i="6" l="1"/>
  <c r="H1998" i="6" s="1"/>
  <c r="Q1997" i="2"/>
  <c r="Z1997" i="2" s="1"/>
  <c r="I1997" i="2"/>
  <c r="S1997" i="2" s="1"/>
  <c r="R1997" i="2"/>
  <c r="AA1997" i="2" l="1"/>
  <c r="T1997" i="2"/>
  <c r="U1997" i="2"/>
  <c r="J1998" i="6"/>
  <c r="I1998" i="6"/>
  <c r="V1997" i="2" l="1"/>
  <c r="K1998" i="6"/>
  <c r="E1998" i="2"/>
  <c r="G1998" i="2" s="1"/>
  <c r="H1998" i="2" l="1"/>
  <c r="K1998" i="2" s="1"/>
  <c r="L1998" i="2" s="1"/>
  <c r="Y1998" i="2" s="1"/>
  <c r="W1998" i="2"/>
  <c r="X1998" i="2" s="1"/>
  <c r="J1998" i="2"/>
  <c r="M1998" i="2" l="1"/>
  <c r="N1998" i="2" s="1"/>
  <c r="O1998" i="2"/>
  <c r="P1998" i="2" l="1"/>
  <c r="R1998" i="2"/>
  <c r="AA1998" i="2" l="1"/>
  <c r="Q1998" i="2"/>
  <c r="Z1998" i="2" s="1"/>
  <c r="I1998" i="2"/>
  <c r="S1998" i="2" s="1"/>
  <c r="G1999" i="6"/>
  <c r="H1999" i="6" s="1"/>
  <c r="I1999" i="6" l="1"/>
  <c r="J1999" i="6"/>
  <c r="U1998" i="2"/>
  <c r="T1998" i="2"/>
  <c r="V1998" i="2" l="1"/>
  <c r="K1999" i="6"/>
  <c r="E1999" i="2"/>
  <c r="G1999" i="2" s="1"/>
  <c r="H1999" i="2" l="1"/>
  <c r="K1999" i="2" s="1"/>
  <c r="L1999" i="2" s="1"/>
  <c r="Y1999" i="2" s="1"/>
  <c r="W1999" i="2"/>
  <c r="X1999" i="2" s="1"/>
  <c r="J1999" i="2"/>
  <c r="M1999" i="2" l="1"/>
  <c r="N1999" i="2" s="1"/>
  <c r="O1999" i="2"/>
  <c r="P1999" i="2" l="1"/>
  <c r="I1999" i="2" l="1"/>
  <c r="S1999" i="2" s="1"/>
  <c r="G2000" i="6"/>
  <c r="H2000" i="6" s="1"/>
  <c r="Q1999" i="2"/>
  <c r="Z1999" i="2" s="1"/>
  <c r="R1999" i="2"/>
  <c r="AA1999" i="2" l="1"/>
  <c r="J2000" i="6"/>
  <c r="I2000" i="6"/>
  <c r="U1999" i="2"/>
  <c r="T1999" i="2"/>
  <c r="E2000" i="2" l="1"/>
  <c r="G2000" i="2" s="1"/>
  <c r="V1999" i="2"/>
  <c r="K2000" i="6"/>
  <c r="W2000" i="2" l="1"/>
  <c r="X2000" i="2" s="1"/>
  <c r="H2000" i="2"/>
  <c r="J2000" i="2"/>
  <c r="K2000" i="2" l="1"/>
  <c r="L2000" i="2" s="1"/>
  <c r="Y2000" i="2" s="1"/>
  <c r="U33" i="1"/>
  <c r="M2000" i="2"/>
  <c r="N2000" i="2" s="1"/>
  <c r="O2000" i="2" l="1"/>
  <c r="P2000" i="2" l="1"/>
  <c r="R2000" i="2"/>
  <c r="AA2000" i="2" l="1"/>
  <c r="Q2000" i="2"/>
  <c r="Z2000" i="2" s="1"/>
  <c r="G2001" i="6"/>
  <c r="H2001" i="6" s="1"/>
  <c r="I2000" i="2"/>
  <c r="S2000" i="2" s="1"/>
  <c r="T2000" i="2" l="1"/>
  <c r="U2000" i="2"/>
  <c r="I2001" i="6"/>
  <c r="J2001" i="6"/>
  <c r="V2000" i="2" l="1"/>
  <c r="K2001" i="6"/>
  <c r="E2001" i="2"/>
  <c r="G2001" i="2" s="1"/>
  <c r="H2001" i="2" l="1"/>
  <c r="K2001" i="2" s="1"/>
  <c r="L2001" i="2" s="1"/>
  <c r="Y2001" i="2" s="1"/>
  <c r="W2001" i="2"/>
  <c r="X2001" i="2" s="1"/>
  <c r="J2001" i="2"/>
  <c r="M2001" i="2" l="1"/>
  <c r="N2001" i="2" s="1"/>
  <c r="O2001" i="2"/>
  <c r="P2001" i="2" l="1"/>
  <c r="Q2001" i="2" l="1"/>
  <c r="Z2001" i="2" s="1"/>
  <c r="G2002" i="6"/>
  <c r="H2002" i="6" s="1"/>
  <c r="I2001" i="2"/>
  <c r="S2001" i="2" s="1"/>
  <c r="R2001" i="2"/>
  <c r="I2002" i="6" l="1"/>
  <c r="J2002" i="6"/>
  <c r="AA2001" i="2"/>
  <c r="U2001" i="2"/>
  <c r="T2001" i="2"/>
  <c r="V2001" i="2" l="1"/>
  <c r="E2002" i="2"/>
  <c r="G2002" i="2" s="1"/>
  <c r="K2002" i="6"/>
  <c r="H2002" i="2" l="1"/>
  <c r="K2002" i="2" s="1"/>
  <c r="L2002" i="2" s="1"/>
  <c r="Y2002" i="2" s="1"/>
  <c r="W2002" i="2"/>
  <c r="X2002" i="2" s="1"/>
  <c r="J2002" i="2"/>
  <c r="M2002" i="2" l="1"/>
  <c r="N2002" i="2" s="1"/>
  <c r="O2002" i="2"/>
  <c r="P2002" i="2" l="1"/>
  <c r="R2002" i="2"/>
  <c r="AA2002" i="2" l="1"/>
  <c r="Q2002" i="2"/>
  <c r="Z2002" i="2" s="1"/>
  <c r="I2002" i="2"/>
  <c r="S2002" i="2" s="1"/>
  <c r="G2003" i="6"/>
  <c r="H2003" i="6" s="1"/>
  <c r="J2003" i="6" l="1"/>
  <c r="I2003" i="6"/>
  <c r="U2002" i="2"/>
  <c r="T2002" i="2"/>
  <c r="V2002" i="2" l="1"/>
  <c r="E2003" i="2"/>
  <c r="G2003" i="2" s="1"/>
  <c r="K2003" i="6"/>
  <c r="H2003" i="2" l="1"/>
  <c r="K2003" i="2" s="1"/>
  <c r="L2003" i="2" s="1"/>
  <c r="Y2003" i="2" s="1"/>
  <c r="W2003" i="2"/>
  <c r="X2003" i="2" s="1"/>
  <c r="J2003" i="2"/>
  <c r="M2003" i="2" l="1"/>
  <c r="N2003" i="2" s="1"/>
  <c r="O2003" i="2" l="1"/>
  <c r="P2003" i="2" l="1"/>
  <c r="Q2003" i="2" l="1"/>
  <c r="Z2003" i="2" s="1"/>
  <c r="I2003" i="2"/>
  <c r="S2003" i="2" s="1"/>
  <c r="G2004" i="6"/>
  <c r="H2004" i="6" s="1"/>
  <c r="R2003" i="2"/>
  <c r="AA2003" i="2" l="1"/>
  <c r="U2003" i="2"/>
  <c r="T2003" i="2"/>
  <c r="I2004" i="6"/>
  <c r="J2004" i="6"/>
  <c r="K2004" i="6" l="1"/>
  <c r="E2004" i="2"/>
  <c r="G2004" i="2" s="1"/>
  <c r="V2003" i="2"/>
  <c r="H2004" i="2" l="1"/>
  <c r="K2004" i="2" s="1"/>
  <c r="L2004" i="2" s="1"/>
  <c r="Y2004" i="2" s="1"/>
  <c r="W2004" i="2"/>
  <c r="X2004" i="2" s="1"/>
  <c r="J2004" i="2"/>
  <c r="M2004" i="2" l="1"/>
  <c r="N2004" i="2" s="1"/>
  <c r="O2004" i="2"/>
  <c r="P2004" i="2" l="1"/>
  <c r="R2004" i="2"/>
  <c r="AA2004" i="2" l="1"/>
  <c r="G2005" i="6"/>
  <c r="H2005" i="6" s="1"/>
  <c r="Q2004" i="2"/>
  <c r="Z2004" i="2" s="1"/>
  <c r="I2004" i="2"/>
  <c r="S2004" i="2" s="1"/>
  <c r="T2004" i="2" l="1"/>
  <c r="U2004" i="2"/>
  <c r="J2005" i="6"/>
  <c r="I2005" i="6"/>
  <c r="K2005" i="6" l="1"/>
  <c r="V2004" i="2"/>
  <c r="E2005" i="2"/>
  <c r="G2005" i="2" s="1"/>
  <c r="H2005" i="2" l="1"/>
  <c r="K2005" i="2" s="1"/>
  <c r="L2005" i="2" s="1"/>
  <c r="Y2005" i="2" s="1"/>
  <c r="W2005" i="2"/>
  <c r="X2005" i="2" s="1"/>
  <c r="J2005" i="2"/>
  <c r="M2005" i="2" l="1"/>
  <c r="N2005" i="2" s="1"/>
  <c r="O2005" i="2" l="1"/>
  <c r="P2005" i="2" l="1"/>
  <c r="R2005" i="2"/>
  <c r="AA2005" i="2" l="1"/>
  <c r="Q2005" i="2"/>
  <c r="Z2005" i="2" s="1"/>
  <c r="I2005" i="2"/>
  <c r="S2005" i="2" s="1"/>
  <c r="G2006" i="6"/>
  <c r="H2006" i="6" s="1"/>
  <c r="J2006" i="6" l="1"/>
  <c r="I2006" i="6"/>
  <c r="U2005" i="2"/>
  <c r="T2005" i="2"/>
  <c r="E2006" i="2" l="1"/>
  <c r="G2006" i="2" s="1"/>
  <c r="V2005" i="2"/>
  <c r="K2006" i="6"/>
  <c r="H2006" i="2" l="1"/>
  <c r="K2006" i="2" s="1"/>
  <c r="L2006" i="2" s="1"/>
  <c r="Y2006" i="2" s="1"/>
  <c r="W2006" i="2"/>
  <c r="X2006" i="2" s="1"/>
  <c r="J2006" i="2"/>
  <c r="M2006" i="2" l="1"/>
  <c r="N2006" i="2" s="1"/>
  <c r="O2006" i="2"/>
  <c r="P2006" i="2" l="1"/>
  <c r="R2006" i="2"/>
  <c r="AA2006" i="2" l="1"/>
  <c r="G2007" i="6"/>
  <c r="H2007" i="6" s="1"/>
  <c r="Q2006" i="2"/>
  <c r="Z2006" i="2" s="1"/>
  <c r="I2006" i="2"/>
  <c r="S2006" i="2" s="1"/>
  <c r="T2006" i="2" l="1"/>
  <c r="U2006" i="2"/>
  <c r="I2007" i="6"/>
  <c r="J2007" i="6"/>
  <c r="K2007" i="6" l="1"/>
  <c r="E2007" i="2"/>
  <c r="G2007" i="2" s="1"/>
  <c r="V2006" i="2"/>
  <c r="W2007" i="2" l="1"/>
  <c r="X2007" i="2" s="1"/>
  <c r="H2007" i="2"/>
  <c r="K2007" i="2" s="1"/>
  <c r="L2007" i="2" s="1"/>
  <c r="Y2007" i="2" s="1"/>
  <c r="J2007" i="2"/>
  <c r="M2007" i="2" l="1"/>
  <c r="N2007" i="2" s="1"/>
  <c r="O2007" i="2" l="1"/>
  <c r="P2007" i="2" l="1"/>
  <c r="I2007" i="2" l="1"/>
  <c r="S2007" i="2" s="1"/>
  <c r="Q2007" i="2"/>
  <c r="Z2007" i="2" s="1"/>
  <c r="G2008" i="6"/>
  <c r="H2008" i="6" s="1"/>
  <c r="R2007" i="2"/>
  <c r="AA2007" i="2" l="1"/>
  <c r="J2008" i="6"/>
  <c r="I2008" i="6"/>
  <c r="U2007" i="2"/>
  <c r="T2007" i="2"/>
  <c r="V2007" i="2" l="1"/>
  <c r="K2008" i="6"/>
  <c r="E2008" i="2"/>
  <c r="G2008" i="2" s="1"/>
  <c r="W2008" i="2" l="1"/>
  <c r="X2008" i="2" s="1"/>
  <c r="H2008" i="2"/>
  <c r="K2008" i="2" s="1"/>
  <c r="L2008" i="2" s="1"/>
  <c r="Y2008" i="2" s="1"/>
  <c r="J2008" i="2"/>
  <c r="M2008" i="2" l="1"/>
  <c r="N2008" i="2" s="1"/>
  <c r="O2008" i="2" l="1"/>
  <c r="P2008" i="2" l="1"/>
  <c r="R2008" i="2" s="1"/>
  <c r="AA2008" i="2" l="1"/>
  <c r="Q2008" i="2"/>
  <c r="Z2008" i="2" s="1"/>
  <c r="I2008" i="2"/>
  <c r="S2008" i="2" s="1"/>
  <c r="G2009" i="6"/>
  <c r="H2009" i="6" s="1"/>
  <c r="I2009" i="6" l="1"/>
  <c r="J2009" i="6"/>
  <c r="U2008" i="2"/>
  <c r="T2008" i="2"/>
  <c r="E2009" i="2" l="1"/>
  <c r="G2009" i="2" s="1"/>
  <c r="K2009" i="6"/>
  <c r="V2008" i="2"/>
  <c r="H2009" i="2" l="1"/>
  <c r="K2009" i="2" s="1"/>
  <c r="L2009" i="2" s="1"/>
  <c r="Y2009" i="2" s="1"/>
  <c r="W2009" i="2"/>
  <c r="X2009" i="2" s="1"/>
  <c r="J2009" i="2"/>
  <c r="M2009" i="2" l="1"/>
  <c r="N2009" i="2" s="1"/>
  <c r="O2009" i="2" l="1"/>
  <c r="P2009" i="2" l="1"/>
  <c r="R2009" i="2"/>
  <c r="AA2009" i="2" l="1"/>
  <c r="I2009" i="2"/>
  <c r="S2009" i="2" s="1"/>
  <c r="G2010" i="6"/>
  <c r="H2010" i="6" s="1"/>
  <c r="Q2009" i="2"/>
  <c r="Z2009" i="2" s="1"/>
  <c r="I2010" i="6" l="1"/>
  <c r="J2010" i="6"/>
  <c r="T2009" i="2"/>
  <c r="U2009" i="2"/>
  <c r="V2009" i="2" l="1"/>
  <c r="K2010" i="6"/>
  <c r="E2010" i="2"/>
  <c r="G2010" i="2" s="1"/>
  <c r="W2010" i="2" l="1"/>
  <c r="X2010" i="2" s="1"/>
  <c r="H2010" i="2"/>
  <c r="K2010" i="2" s="1"/>
  <c r="L2010" i="2" s="1"/>
  <c r="Y2010" i="2" s="1"/>
  <c r="J2010" i="2"/>
  <c r="M2010" i="2" l="1"/>
  <c r="N2010" i="2" s="1"/>
  <c r="O2010" i="2" l="1"/>
  <c r="P2010" i="2" l="1"/>
  <c r="I2010" i="2" l="1"/>
  <c r="S2010" i="2" s="1"/>
  <c r="Q2010" i="2"/>
  <c r="Z2010" i="2" s="1"/>
  <c r="G2011" i="6"/>
  <c r="H2011" i="6" s="1"/>
  <c r="R2010" i="2"/>
  <c r="AA2010" i="2" l="1"/>
  <c r="J2011" i="6"/>
  <c r="I2011" i="6"/>
  <c r="U2010" i="2"/>
  <c r="T2010" i="2"/>
  <c r="V2010" i="2" l="1"/>
  <c r="E2011" i="2"/>
  <c r="G2011" i="2" s="1"/>
  <c r="K2011" i="6"/>
  <c r="H2011" i="2" l="1"/>
  <c r="K2011" i="2" s="1"/>
  <c r="L2011" i="2" s="1"/>
  <c r="Y2011" i="2" s="1"/>
  <c r="W2011" i="2"/>
  <c r="X2011" i="2" s="1"/>
  <c r="J2011" i="2"/>
  <c r="M2011" i="2" l="1"/>
  <c r="N2011" i="2" s="1"/>
  <c r="O2011" i="2"/>
  <c r="P2011" i="2" l="1"/>
  <c r="R2011" i="2"/>
  <c r="AA2011" i="2" l="1"/>
  <c r="I2011" i="2"/>
  <c r="S2011" i="2" s="1"/>
  <c r="Q2011" i="2"/>
  <c r="Z2011" i="2" s="1"/>
  <c r="G2012" i="6"/>
  <c r="H2012" i="6" s="1"/>
  <c r="I2012" i="6" l="1"/>
  <c r="J2012" i="6"/>
  <c r="U2011" i="2"/>
  <c r="T2011" i="2"/>
  <c r="V2011" i="2" l="1"/>
  <c r="E2012" i="2"/>
  <c r="G2012" i="2" s="1"/>
  <c r="K2012" i="6"/>
  <c r="H2012" i="2" l="1"/>
  <c r="W2012" i="2"/>
  <c r="X2012" i="2" s="1"/>
  <c r="J2012" i="2"/>
  <c r="M2012" i="2" l="1"/>
  <c r="N2012" i="2" s="1"/>
  <c r="K2012" i="2"/>
  <c r="L2012" i="2" s="1"/>
  <c r="Y2012" i="2" s="1"/>
  <c r="U34" i="1"/>
  <c r="O2012" i="2" l="1"/>
  <c r="P2012" i="2" l="1"/>
  <c r="Q2012" i="2" l="1"/>
  <c r="Z2012" i="2" s="1"/>
  <c r="I2012" i="2"/>
  <c r="S2012" i="2" s="1"/>
  <c r="G2013" i="6"/>
  <c r="H2013" i="6" s="1"/>
  <c r="R2012" i="2"/>
  <c r="AA2012" i="2" l="1"/>
  <c r="T2012" i="2"/>
  <c r="U2012" i="2"/>
  <c r="I2013" i="6"/>
  <c r="J2013" i="6"/>
  <c r="K2013" i="6" l="1"/>
  <c r="V2012" i="2"/>
  <c r="E2013" i="2"/>
  <c r="G2013" i="2" s="1"/>
  <c r="H2013" i="2" l="1"/>
  <c r="K2013" i="2" s="1"/>
  <c r="L2013" i="2" s="1"/>
  <c r="Y2013" i="2" s="1"/>
  <c r="W2013" i="2"/>
  <c r="X2013" i="2" s="1"/>
  <c r="J2013" i="2"/>
  <c r="M2013" i="2" l="1"/>
  <c r="N2013" i="2" s="1"/>
  <c r="O2013" i="2" l="1"/>
  <c r="P2013" i="2" l="1"/>
  <c r="I2013" i="2" l="1"/>
  <c r="S2013" i="2" s="1"/>
  <c r="Q2013" i="2"/>
  <c r="Z2013" i="2" s="1"/>
  <c r="G2014" i="6"/>
  <c r="H2014" i="6" s="1"/>
  <c r="R2013" i="2"/>
  <c r="I2014" i="6" l="1"/>
  <c r="J2014" i="6"/>
  <c r="AA2013" i="2"/>
  <c r="U2013" i="2"/>
  <c r="T2013" i="2"/>
  <c r="V2013" i="2" l="1"/>
  <c r="K2014" i="6"/>
  <c r="E2014" i="2"/>
  <c r="G2014" i="2" s="1"/>
  <c r="H2014" i="2" l="1"/>
  <c r="K2014" i="2" s="1"/>
  <c r="L2014" i="2" s="1"/>
  <c r="Y2014" i="2" s="1"/>
  <c r="W2014" i="2"/>
  <c r="X2014" i="2" s="1"/>
  <c r="J2014" i="2"/>
  <c r="M2014" i="2" l="1"/>
  <c r="N2014" i="2" s="1"/>
  <c r="O2014" i="2"/>
  <c r="P2014" i="2" l="1"/>
  <c r="G2015" i="6" l="1"/>
  <c r="H2015" i="6" s="1"/>
  <c r="Q2014" i="2"/>
  <c r="Z2014" i="2" s="1"/>
  <c r="I2014" i="2"/>
  <c r="S2014" i="2" s="1"/>
  <c r="R2014" i="2"/>
  <c r="U2014" i="2" l="1"/>
  <c r="T2014" i="2"/>
  <c r="AA2014" i="2"/>
  <c r="J2015" i="6"/>
  <c r="I2015" i="6"/>
  <c r="K2015" i="6" l="1"/>
  <c r="E2015" i="2"/>
  <c r="G2015" i="2" s="1"/>
  <c r="V2014" i="2"/>
  <c r="W2015" i="2" l="1"/>
  <c r="X2015" i="2" s="1"/>
  <c r="H2015" i="2"/>
  <c r="K2015" i="2" s="1"/>
  <c r="L2015" i="2" s="1"/>
  <c r="Y2015" i="2" s="1"/>
  <c r="J2015" i="2"/>
  <c r="M2015" i="2" l="1"/>
  <c r="N2015" i="2" s="1"/>
  <c r="O2015" i="2"/>
  <c r="P2015" i="2" l="1"/>
  <c r="R2015" i="2"/>
  <c r="AA2015" i="2" l="1"/>
  <c r="Q2015" i="2"/>
  <c r="Z2015" i="2" s="1"/>
  <c r="I2015" i="2"/>
  <c r="S2015" i="2" s="1"/>
  <c r="G2016" i="6"/>
  <c r="H2016" i="6" s="1"/>
  <c r="I2016" i="6" l="1"/>
  <c r="J2016" i="6"/>
  <c r="T2015" i="2"/>
  <c r="U2015" i="2"/>
  <c r="V2015" i="2" l="1"/>
  <c r="K2016" i="6"/>
  <c r="E2016" i="2"/>
  <c r="G2016" i="2" s="1"/>
  <c r="H2016" i="2" l="1"/>
  <c r="K2016" i="2" s="1"/>
  <c r="L2016" i="2" s="1"/>
  <c r="Y2016" i="2" s="1"/>
  <c r="W2016" i="2"/>
  <c r="X2016" i="2" s="1"/>
  <c r="J2016" i="2"/>
  <c r="M2016" i="2" l="1"/>
  <c r="N2016" i="2" s="1"/>
  <c r="O2016" i="2" l="1"/>
  <c r="P2016" i="2" l="1"/>
  <c r="G2017" i="6" l="1"/>
  <c r="H2017" i="6" s="1"/>
  <c r="Q2016" i="2"/>
  <c r="Z2016" i="2" s="1"/>
  <c r="I2016" i="2"/>
  <c r="S2016" i="2" s="1"/>
  <c r="R2016" i="2"/>
  <c r="T2016" i="2" l="1"/>
  <c r="U2016" i="2"/>
  <c r="AA2016" i="2"/>
  <c r="J2017" i="6"/>
  <c r="I2017" i="6"/>
  <c r="K2017" i="6" l="1"/>
  <c r="V2016" i="2"/>
  <c r="E2017" i="2"/>
  <c r="G2017" i="2" s="1"/>
  <c r="H2017" i="2" l="1"/>
  <c r="K2017" i="2" s="1"/>
  <c r="L2017" i="2" s="1"/>
  <c r="Y2017" i="2" s="1"/>
  <c r="W2017" i="2"/>
  <c r="X2017" i="2" s="1"/>
  <c r="J2017" i="2"/>
  <c r="M2017" i="2" l="1"/>
  <c r="N2017" i="2" s="1"/>
  <c r="O2017" i="2"/>
  <c r="P2017" i="2" l="1"/>
  <c r="R2017" i="2"/>
  <c r="AA2017" i="2" l="1"/>
  <c r="G2018" i="6"/>
  <c r="H2018" i="6" s="1"/>
  <c r="Q2017" i="2"/>
  <c r="Z2017" i="2" s="1"/>
  <c r="I2017" i="2"/>
  <c r="S2017" i="2" s="1"/>
  <c r="U2017" i="2" l="1"/>
  <c r="T2017" i="2"/>
  <c r="I2018" i="6"/>
  <c r="J2018" i="6"/>
  <c r="E2018" i="2" l="1"/>
  <c r="G2018" i="2" s="1"/>
  <c r="K2018" i="6"/>
  <c r="V2017" i="2"/>
  <c r="H2018" i="2" l="1"/>
  <c r="K2018" i="2" s="1"/>
  <c r="L2018" i="2" s="1"/>
  <c r="Y2018" i="2" s="1"/>
  <c r="W2018" i="2"/>
  <c r="X2018" i="2" s="1"/>
  <c r="J2018" i="2"/>
  <c r="M2018" i="2" l="1"/>
  <c r="N2018" i="2" s="1"/>
  <c r="O2018" i="2" l="1"/>
  <c r="P2018" i="2" l="1"/>
  <c r="R2018" i="2"/>
  <c r="AA2018" i="2" l="1"/>
  <c r="Q2018" i="2"/>
  <c r="Z2018" i="2" s="1"/>
  <c r="I2018" i="2"/>
  <c r="S2018" i="2" s="1"/>
  <c r="G2019" i="6"/>
  <c r="H2019" i="6" s="1"/>
  <c r="I2019" i="6" l="1"/>
  <c r="J2019" i="6"/>
  <c r="T2018" i="2"/>
  <c r="U2018" i="2"/>
  <c r="E2019" i="2" l="1"/>
  <c r="G2019" i="2" s="1"/>
  <c r="K2019" i="6"/>
  <c r="V2018" i="2"/>
  <c r="H2019" i="2" l="1"/>
  <c r="K2019" i="2" s="1"/>
  <c r="L2019" i="2" s="1"/>
  <c r="Y2019" i="2" s="1"/>
  <c r="W2019" i="2"/>
  <c r="X2019" i="2" s="1"/>
  <c r="J2019" i="2"/>
  <c r="M2019" i="2" l="1"/>
  <c r="N2019" i="2" s="1"/>
  <c r="O2019" i="2"/>
  <c r="P2019" i="2" l="1"/>
  <c r="R2019" i="2"/>
  <c r="AA2019" i="2" l="1"/>
  <c r="G2020" i="6"/>
  <c r="H2020" i="6" s="1"/>
  <c r="I2019" i="2"/>
  <c r="S2019" i="2" s="1"/>
  <c r="Q2019" i="2"/>
  <c r="Z2019" i="2" s="1"/>
  <c r="J2020" i="6" l="1"/>
  <c r="I2020" i="6"/>
  <c r="T2019" i="2"/>
  <c r="U2019" i="2"/>
  <c r="E2020" i="2" l="1"/>
  <c r="G2020" i="2" s="1"/>
  <c r="V2019" i="2"/>
  <c r="K2020" i="6"/>
  <c r="W2020" i="2" l="1"/>
  <c r="X2020" i="2" s="1"/>
  <c r="H2020" i="2"/>
  <c r="K2020" i="2" s="1"/>
  <c r="L2020" i="2" s="1"/>
  <c r="Y2020" i="2" s="1"/>
  <c r="J2020" i="2"/>
  <c r="M2020" i="2" l="1"/>
  <c r="N2020" i="2" s="1"/>
  <c r="O2020" i="2" l="1"/>
  <c r="P2020" i="2" l="1"/>
  <c r="I2020" i="2" l="1"/>
  <c r="S2020" i="2" s="1"/>
  <c r="G2021" i="6"/>
  <c r="H2021" i="6" s="1"/>
  <c r="Q2020" i="2"/>
  <c r="Z2020" i="2" s="1"/>
  <c r="R2020" i="2"/>
  <c r="AA2020" i="2" l="1"/>
  <c r="J2021" i="6"/>
  <c r="I2021" i="6"/>
  <c r="T2020" i="2"/>
  <c r="U2020" i="2"/>
  <c r="V2020" i="2" l="1"/>
  <c r="E2021" i="2"/>
  <c r="G2021" i="2" s="1"/>
  <c r="K2021" i="6"/>
  <c r="W2021" i="2" l="1"/>
  <c r="X2021" i="2" s="1"/>
  <c r="H2021" i="2"/>
  <c r="K2021" i="2" s="1"/>
  <c r="L2021" i="2" s="1"/>
  <c r="Y2021" i="2" s="1"/>
  <c r="J2021" i="2"/>
  <c r="M2021" i="2" l="1"/>
  <c r="N2021" i="2" s="1"/>
  <c r="O2021" i="2" l="1"/>
  <c r="P2021" i="2" l="1"/>
  <c r="R2021" i="2"/>
  <c r="AA2021" i="2" l="1"/>
  <c r="Q2021" i="2"/>
  <c r="Z2021" i="2" s="1"/>
  <c r="I2021" i="2"/>
  <c r="S2021" i="2" s="1"/>
  <c r="G2022" i="6"/>
  <c r="H2022" i="6" s="1"/>
  <c r="J2022" i="6" l="1"/>
  <c r="I2022" i="6"/>
  <c r="U2021" i="2"/>
  <c r="T2021" i="2"/>
  <c r="V2021" i="2" l="1"/>
  <c r="E2022" i="2"/>
  <c r="G2022" i="2" s="1"/>
  <c r="K2022" i="6"/>
  <c r="H2022" i="2" l="1"/>
  <c r="K2022" i="2" s="1"/>
  <c r="L2022" i="2" s="1"/>
  <c r="Y2022" i="2" s="1"/>
  <c r="W2022" i="2"/>
  <c r="X2022" i="2" s="1"/>
  <c r="J2022" i="2"/>
  <c r="M2022" i="2" l="1"/>
  <c r="N2022" i="2" s="1"/>
  <c r="O2022" i="2" l="1"/>
  <c r="P2022" i="2" l="1"/>
  <c r="R2022" i="2"/>
  <c r="AA2022" i="2" l="1"/>
  <c r="G2023" i="6"/>
  <c r="H2023" i="6" s="1"/>
  <c r="Q2022" i="2"/>
  <c r="Z2022" i="2" s="1"/>
  <c r="I2022" i="2"/>
  <c r="S2022" i="2" s="1"/>
  <c r="U2022" i="2" l="1"/>
  <c r="T2022" i="2"/>
  <c r="I2023" i="6"/>
  <c r="J2023" i="6"/>
  <c r="E2023" i="2" l="1"/>
  <c r="G2023" i="2" s="1"/>
  <c r="K2023" i="6"/>
  <c r="V2022" i="2"/>
  <c r="W2023" i="2" l="1"/>
  <c r="X2023" i="2" s="1"/>
  <c r="AC29" i="1" s="1"/>
  <c r="H2023" i="2"/>
  <c r="K2023" i="2" s="1"/>
  <c r="L2023" i="2" s="1"/>
  <c r="Y2023" i="2" s="1"/>
  <c r="J2023" i="2"/>
  <c r="M2023" i="2" l="1"/>
  <c r="N2023" i="2" s="1"/>
  <c r="AC39" i="1"/>
  <c r="O2023" i="2" l="1"/>
  <c r="P2023" i="2" l="1"/>
  <c r="I2023" i="2" l="1"/>
  <c r="S2023" i="2" s="1"/>
  <c r="Q2023" i="2"/>
  <c r="Z2023" i="2" s="1"/>
  <c r="G2024" i="6"/>
  <c r="H2024" i="6" s="1"/>
  <c r="R2023" i="2"/>
  <c r="AA2023" i="2" l="1"/>
  <c r="I2024" i="6"/>
  <c r="J2024" i="6"/>
  <c r="T2023" i="2"/>
  <c r="U2023" i="2"/>
  <c r="K2024" i="6" l="1"/>
  <c r="V2023" i="2"/>
  <c r="E2024" i="2"/>
  <c r="G2024" i="2" s="1"/>
  <c r="W2024" i="2" l="1"/>
  <c r="X2024" i="2" s="1"/>
  <c r="H2024" i="2"/>
  <c r="J2024" i="2"/>
  <c r="M2024" i="2" l="1"/>
  <c r="N2024" i="2" s="1"/>
  <c r="O2024" i="2"/>
  <c r="K2024" i="2"/>
  <c r="L2024" i="2" s="1"/>
  <c r="Y2024" i="2" s="1"/>
  <c r="U35" i="1"/>
  <c r="P2024" i="2" l="1"/>
  <c r="G2025" i="6" l="1"/>
  <c r="H2025" i="6" s="1"/>
  <c r="Q2024" i="2"/>
  <c r="Z2024" i="2" s="1"/>
  <c r="I2024" i="2"/>
  <c r="S2024" i="2" s="1"/>
  <c r="R2024" i="2"/>
  <c r="U2024" i="2" l="1"/>
  <c r="T2024" i="2"/>
  <c r="AA2024" i="2"/>
  <c r="J2025" i="6"/>
  <c r="I2025" i="6"/>
  <c r="K2025" i="6" l="1"/>
  <c r="E2025" i="2"/>
  <c r="G2025" i="2" s="1"/>
  <c r="V2024" i="2"/>
  <c r="H2025" i="2" l="1"/>
  <c r="K2025" i="2" s="1"/>
  <c r="L2025" i="2" s="1"/>
  <c r="Y2025" i="2" s="1"/>
  <c r="W2025" i="2"/>
  <c r="X2025" i="2" s="1"/>
  <c r="J2025" i="2"/>
  <c r="M2025" i="2" l="1"/>
  <c r="N2025" i="2" s="1"/>
  <c r="O2025" i="2" l="1"/>
  <c r="P2025" i="2" l="1"/>
  <c r="R2025" i="2"/>
  <c r="AA2025" i="2" l="1"/>
  <c r="Q2025" i="2"/>
  <c r="Z2025" i="2" s="1"/>
  <c r="I2025" i="2"/>
  <c r="S2025" i="2" s="1"/>
  <c r="G2026" i="6"/>
  <c r="H2026" i="6" s="1"/>
  <c r="I2026" i="6" l="1"/>
  <c r="J2026" i="6"/>
  <c r="T2025" i="2"/>
  <c r="U2025" i="2"/>
  <c r="V2025" i="2" l="1"/>
  <c r="K2026" i="6"/>
  <c r="E2026" i="2"/>
  <c r="G2026" i="2" s="1"/>
  <c r="H2026" i="2" l="1"/>
  <c r="K2026" i="2" s="1"/>
  <c r="L2026" i="2" s="1"/>
  <c r="Y2026" i="2" s="1"/>
  <c r="W2026" i="2"/>
  <c r="X2026" i="2" s="1"/>
  <c r="J2026" i="2"/>
  <c r="M2026" i="2" l="1"/>
  <c r="N2026" i="2" s="1"/>
  <c r="O2026" i="2"/>
  <c r="P2026" i="2" l="1"/>
  <c r="R2026" i="2"/>
  <c r="AA2026" i="2" l="1"/>
  <c r="G2027" i="6"/>
  <c r="H2027" i="6" s="1"/>
  <c r="Q2026" i="2"/>
  <c r="Z2026" i="2" s="1"/>
  <c r="I2026" i="2"/>
  <c r="S2026" i="2" s="1"/>
  <c r="U2026" i="2" l="1"/>
  <c r="T2026" i="2"/>
  <c r="J2027" i="6"/>
  <c r="I2027" i="6"/>
  <c r="K2027" i="6" l="1"/>
  <c r="V2026" i="2"/>
  <c r="E2027" i="2"/>
  <c r="G2027" i="2" s="1"/>
  <c r="W2027" i="2" l="1"/>
  <c r="X2027" i="2" s="1"/>
  <c r="H2027" i="2"/>
  <c r="K2027" i="2" s="1"/>
  <c r="L2027" i="2" s="1"/>
  <c r="Y2027" i="2" s="1"/>
  <c r="J2027" i="2"/>
  <c r="M2027" i="2" l="1"/>
  <c r="N2027" i="2" s="1"/>
  <c r="O2027" i="2" l="1"/>
  <c r="P2027" i="2" l="1"/>
  <c r="R2027" i="2"/>
  <c r="AA2027" i="2" l="1"/>
  <c r="I2027" i="2"/>
  <c r="S2027" i="2" s="1"/>
  <c r="Q2027" i="2"/>
  <c r="Z2027" i="2" s="1"/>
  <c r="G2028" i="6"/>
  <c r="H2028" i="6" s="1"/>
  <c r="J2028" i="6" l="1"/>
  <c r="I2028" i="6"/>
  <c r="U2027" i="2"/>
  <c r="T2027" i="2"/>
  <c r="V2027" i="2" l="1"/>
  <c r="E2028" i="2"/>
  <c r="G2028" i="2" s="1"/>
  <c r="K2028" i="6"/>
  <c r="W2028" i="2" l="1"/>
  <c r="X2028" i="2" s="1"/>
  <c r="H2028" i="2"/>
  <c r="K2028" i="2" s="1"/>
  <c r="L2028" i="2" s="1"/>
  <c r="Y2028" i="2" s="1"/>
  <c r="J2028" i="2"/>
  <c r="M2028" i="2" l="1"/>
  <c r="N2028" i="2" s="1"/>
  <c r="O2028" i="2" l="1"/>
  <c r="P2028" i="2" l="1"/>
  <c r="R2028" i="2"/>
  <c r="AA2028" i="2" l="1"/>
  <c r="Q2028" i="2"/>
  <c r="Z2028" i="2" s="1"/>
  <c r="I2028" i="2"/>
  <c r="S2028" i="2" s="1"/>
  <c r="G2029" i="6"/>
  <c r="H2029" i="6" s="1"/>
  <c r="U2028" i="2" l="1"/>
  <c r="T2028" i="2"/>
  <c r="I2029" i="6"/>
  <c r="J2029" i="6"/>
  <c r="E2029" i="2" l="1"/>
  <c r="G2029" i="2" s="1"/>
  <c r="K2029" i="6"/>
  <c r="V2028" i="2"/>
  <c r="H2029" i="2" l="1"/>
  <c r="K2029" i="2" s="1"/>
  <c r="L2029" i="2" s="1"/>
  <c r="Y2029" i="2" s="1"/>
  <c r="W2029" i="2"/>
  <c r="X2029" i="2" s="1"/>
  <c r="J2029" i="2"/>
  <c r="M2029" i="2" l="1"/>
  <c r="N2029" i="2" s="1"/>
  <c r="O2029" i="2"/>
  <c r="P2029" i="2" l="1"/>
  <c r="R2029" i="2" s="1"/>
  <c r="AA2029" i="2" l="1"/>
  <c r="G2030" i="6"/>
  <c r="H2030" i="6" s="1"/>
  <c r="Q2029" i="2"/>
  <c r="Z2029" i="2" s="1"/>
  <c r="I2029" i="2"/>
  <c r="S2029" i="2" s="1"/>
  <c r="T2029" i="2" l="1"/>
  <c r="U2029" i="2"/>
  <c r="I2030" i="6"/>
  <c r="J2030" i="6"/>
  <c r="K2030" i="6" l="1"/>
  <c r="V2029" i="2"/>
  <c r="E2030" i="2"/>
  <c r="G2030" i="2" s="1"/>
  <c r="W2030" i="2" l="1"/>
  <c r="X2030" i="2" s="1"/>
  <c r="H2030" i="2"/>
  <c r="K2030" i="2" s="1"/>
  <c r="L2030" i="2" s="1"/>
  <c r="Y2030" i="2" s="1"/>
  <c r="J2030" i="2"/>
  <c r="M2030" i="2" l="1"/>
  <c r="N2030" i="2" s="1"/>
  <c r="O2030" i="2" l="1"/>
  <c r="P2030" i="2" l="1"/>
  <c r="Q2030" i="2" l="1"/>
  <c r="Z2030" i="2" s="1"/>
  <c r="I2030" i="2"/>
  <c r="S2030" i="2" s="1"/>
  <c r="G2031" i="6"/>
  <c r="H2031" i="6" s="1"/>
  <c r="R2030" i="2"/>
  <c r="J2031" i="6" l="1"/>
  <c r="I2031" i="6"/>
  <c r="U2030" i="2"/>
  <c r="T2030" i="2"/>
  <c r="AA2030" i="2"/>
  <c r="E2031" i="2" l="1"/>
  <c r="G2031" i="2" s="1"/>
  <c r="V2030" i="2"/>
  <c r="K2031" i="6"/>
  <c r="H2031" i="2" l="1"/>
  <c r="K2031" i="2" s="1"/>
  <c r="L2031" i="2" s="1"/>
  <c r="Y2031" i="2" s="1"/>
  <c r="W2031" i="2"/>
  <c r="X2031" i="2" s="1"/>
  <c r="J2031" i="2"/>
  <c r="M2031" i="2" l="1"/>
  <c r="N2031" i="2" s="1"/>
  <c r="O2031" i="2"/>
  <c r="P2031" i="2" l="1"/>
  <c r="R2031" i="2"/>
  <c r="AA2031" i="2" l="1"/>
  <c r="Q2031" i="2"/>
  <c r="Z2031" i="2" s="1"/>
  <c r="I2031" i="2"/>
  <c r="S2031" i="2" s="1"/>
  <c r="G2032" i="6"/>
  <c r="H2032" i="6" s="1"/>
  <c r="I2032" i="6" l="1"/>
  <c r="J2032" i="6"/>
  <c r="T2031" i="2"/>
  <c r="U2031" i="2"/>
  <c r="E2032" i="2" l="1"/>
  <c r="G2032" i="2" s="1"/>
  <c r="V2031" i="2"/>
  <c r="K2032" i="6"/>
  <c r="H2032" i="2" l="1"/>
  <c r="K2032" i="2" s="1"/>
  <c r="L2032" i="2" s="1"/>
  <c r="Y2032" i="2" s="1"/>
  <c r="W2032" i="2"/>
  <c r="X2032" i="2" s="1"/>
  <c r="J2032" i="2"/>
  <c r="M2032" i="2" l="1"/>
  <c r="N2032" i="2" s="1"/>
  <c r="O2032" i="2"/>
  <c r="P2032" i="2" l="1"/>
  <c r="I2032" i="2" l="1"/>
  <c r="S2032" i="2" s="1"/>
  <c r="G2033" i="6"/>
  <c r="H2033" i="6" s="1"/>
  <c r="Q2032" i="2"/>
  <c r="Z2032" i="2" s="1"/>
  <c r="R2032" i="2"/>
  <c r="AA2032" i="2" l="1"/>
  <c r="I2033" i="6"/>
  <c r="J2033" i="6"/>
  <c r="U2032" i="2"/>
  <c r="T2032" i="2"/>
  <c r="K2033" i="6" l="1"/>
  <c r="V2032" i="2"/>
  <c r="E2033" i="2"/>
  <c r="G2033" i="2" s="1"/>
  <c r="W2033" i="2" l="1"/>
  <c r="X2033" i="2" s="1"/>
  <c r="H2033" i="2"/>
  <c r="K2033" i="2" s="1"/>
  <c r="L2033" i="2" s="1"/>
  <c r="Y2033" i="2" s="1"/>
  <c r="J2033" i="2"/>
  <c r="M2033" i="2" l="1"/>
  <c r="N2033" i="2" s="1"/>
  <c r="O2033" i="2" l="1"/>
  <c r="P2033" i="2" l="1"/>
  <c r="Q2033" i="2" l="1"/>
  <c r="Z2033" i="2" s="1"/>
  <c r="G2034" i="6"/>
  <c r="H2034" i="6" s="1"/>
  <c r="I2033" i="2"/>
  <c r="S2033" i="2" s="1"/>
  <c r="R2033" i="2"/>
  <c r="AA2033" i="2" l="1"/>
  <c r="J2034" i="6"/>
  <c r="I2034" i="6"/>
  <c r="U2033" i="2"/>
  <c r="T2033" i="2"/>
  <c r="V2033" i="2" l="1"/>
  <c r="E2034" i="2"/>
  <c r="G2034" i="2" s="1"/>
  <c r="K2034" i="6"/>
  <c r="H2034" i="2" l="1"/>
  <c r="K2034" i="2" s="1"/>
  <c r="L2034" i="2" s="1"/>
  <c r="Y2034" i="2" s="1"/>
  <c r="W2034" i="2"/>
  <c r="X2034" i="2" s="1"/>
  <c r="J2034" i="2"/>
  <c r="M2034" i="2" l="1"/>
  <c r="N2034" i="2" s="1"/>
  <c r="O2034" i="2"/>
  <c r="P2034" i="2" l="1"/>
  <c r="R2034" i="2" s="1"/>
  <c r="AA2034" i="2" l="1"/>
  <c r="Q2034" i="2"/>
  <c r="Z2034" i="2" s="1"/>
  <c r="I2034" i="2"/>
  <c r="S2034" i="2" s="1"/>
  <c r="G2035" i="6"/>
  <c r="H2035" i="6" s="1"/>
  <c r="I2035" i="6" l="1"/>
  <c r="J2035" i="6"/>
  <c r="U2034" i="2"/>
  <c r="T2034" i="2"/>
  <c r="E2035" i="2" l="1"/>
  <c r="G2035" i="2" s="1"/>
  <c r="K2035" i="6"/>
  <c r="V2034" i="2"/>
  <c r="W2035" i="2" l="1"/>
  <c r="X2035" i="2" s="1"/>
  <c r="H2035" i="2"/>
  <c r="K2035" i="2" s="1"/>
  <c r="L2035" i="2" s="1"/>
  <c r="Y2035" i="2" s="1"/>
  <c r="J2035" i="2"/>
  <c r="M2035" i="2" l="1"/>
  <c r="N2035" i="2" s="1"/>
  <c r="O2035" i="2" l="1"/>
  <c r="P2035" i="2" l="1"/>
  <c r="R2035" i="2" s="1"/>
  <c r="AA2035" i="2" l="1"/>
  <c r="I2035" i="2"/>
  <c r="S2035" i="2" s="1"/>
  <c r="G2036" i="6"/>
  <c r="H2036" i="6" s="1"/>
  <c r="Q2035" i="2"/>
  <c r="Z2035" i="2" s="1"/>
  <c r="I2036" i="6" l="1"/>
  <c r="J2036" i="6"/>
  <c r="U2035" i="2"/>
  <c r="T2035" i="2"/>
  <c r="V2035" i="2" l="1"/>
  <c r="E2036" i="2"/>
  <c r="G2036" i="2" s="1"/>
  <c r="K2036" i="6"/>
  <c r="H2036" i="2" l="1"/>
  <c r="W2036" i="2"/>
  <c r="X2036" i="2" s="1"/>
  <c r="J2036" i="2"/>
  <c r="M2036" i="2" l="1"/>
  <c r="N2036" i="2" s="1"/>
  <c r="U36" i="1"/>
  <c r="K2036" i="2"/>
  <c r="L2036" i="2" s="1"/>
  <c r="Y2036" i="2" s="1"/>
  <c r="O2036" i="2" l="1"/>
  <c r="P2036" i="2" l="1"/>
  <c r="Q2036" i="2" l="1"/>
  <c r="Z2036" i="2" s="1"/>
  <c r="I2036" i="2"/>
  <c r="S2036" i="2" s="1"/>
  <c r="G2037" i="6"/>
  <c r="H2037" i="6" s="1"/>
  <c r="R2036" i="2"/>
  <c r="I2037" i="6" l="1"/>
  <c r="J2037" i="6"/>
  <c r="U2036" i="2"/>
  <c r="T2036" i="2"/>
  <c r="AA2036" i="2"/>
  <c r="V2036" i="2" l="1"/>
  <c r="K2037" i="6"/>
  <c r="E2037" i="2"/>
  <c r="G2037" i="2" s="1"/>
  <c r="H2037" i="2" l="1"/>
  <c r="K2037" i="2" s="1"/>
  <c r="L2037" i="2" s="1"/>
  <c r="Y2037" i="2" s="1"/>
  <c r="W2037" i="2"/>
  <c r="X2037" i="2" s="1"/>
  <c r="J2037" i="2"/>
  <c r="M2037" i="2" l="1"/>
  <c r="N2037" i="2" s="1"/>
  <c r="O2037" i="2"/>
  <c r="P2037" i="2" l="1"/>
  <c r="R2037" i="2"/>
  <c r="AA2037" i="2" l="1"/>
  <c r="G2038" i="6"/>
  <c r="H2038" i="6" s="1"/>
  <c r="Q2037" i="2"/>
  <c r="Z2037" i="2" s="1"/>
  <c r="I2037" i="2"/>
  <c r="S2037" i="2" s="1"/>
  <c r="U2037" i="2" l="1"/>
  <c r="T2037" i="2"/>
  <c r="J2038" i="6"/>
  <c r="I2038" i="6"/>
  <c r="K2038" i="6" l="1"/>
  <c r="V2037" i="2"/>
  <c r="E2038" i="2"/>
  <c r="G2038" i="2" s="1"/>
  <c r="H2038" i="2" l="1"/>
  <c r="K2038" i="2" s="1"/>
  <c r="L2038" i="2" s="1"/>
  <c r="Y2038" i="2" s="1"/>
  <c r="W2038" i="2"/>
  <c r="X2038" i="2" s="1"/>
  <c r="J2038" i="2"/>
  <c r="M2038" i="2" l="1"/>
  <c r="N2038" i="2" s="1"/>
  <c r="O2038" i="2" l="1"/>
  <c r="P2038" i="2" l="1"/>
  <c r="R2038" i="2"/>
  <c r="AA2038" i="2" l="1"/>
  <c r="Q2038" i="2"/>
  <c r="Z2038" i="2" s="1"/>
  <c r="I2038" i="2"/>
  <c r="S2038" i="2" s="1"/>
  <c r="G2039" i="6"/>
  <c r="H2039" i="6" s="1"/>
  <c r="J2039" i="6" l="1"/>
  <c r="I2039" i="6"/>
  <c r="T2038" i="2"/>
  <c r="U2038" i="2"/>
  <c r="E2039" i="2" l="1"/>
  <c r="G2039" i="2" s="1"/>
  <c r="V2038" i="2"/>
  <c r="K2039" i="6"/>
  <c r="H2039" i="2" l="1"/>
  <c r="K2039" i="2" s="1"/>
  <c r="L2039" i="2" s="1"/>
  <c r="Y2039" i="2" s="1"/>
  <c r="W2039" i="2"/>
  <c r="X2039" i="2" s="1"/>
  <c r="J2039" i="2"/>
  <c r="M2039" i="2" l="1"/>
  <c r="N2039" i="2" s="1"/>
  <c r="O2039" i="2"/>
  <c r="P2039" i="2" l="1"/>
  <c r="R2039" i="2"/>
  <c r="AA2039" i="2" l="1"/>
  <c r="G2040" i="6"/>
  <c r="H2040" i="6" s="1"/>
  <c r="Q2039" i="2"/>
  <c r="Z2039" i="2" s="1"/>
  <c r="I2039" i="2"/>
  <c r="S2039" i="2" s="1"/>
  <c r="T2039" i="2" l="1"/>
  <c r="U2039" i="2"/>
  <c r="I2040" i="6"/>
  <c r="J2040" i="6"/>
  <c r="K2040" i="6" l="1"/>
  <c r="V2039" i="2"/>
  <c r="E2040" i="2"/>
  <c r="G2040" i="2" s="1"/>
  <c r="W2040" i="2" l="1"/>
  <c r="X2040" i="2" s="1"/>
  <c r="H2040" i="2"/>
  <c r="K2040" i="2" s="1"/>
  <c r="L2040" i="2" s="1"/>
  <c r="Y2040" i="2" s="1"/>
  <c r="J2040" i="2"/>
  <c r="M2040" i="2" l="1"/>
  <c r="N2040" i="2" s="1"/>
  <c r="O2040" i="2"/>
  <c r="P2040" i="2" l="1"/>
  <c r="R2040" i="2"/>
  <c r="AA2040" i="2" l="1"/>
  <c r="I2040" i="2"/>
  <c r="S2040" i="2" s="1"/>
  <c r="Q2040" i="2"/>
  <c r="Z2040" i="2" s="1"/>
  <c r="G2041" i="6"/>
  <c r="H2041" i="6" s="1"/>
  <c r="J2041" i="6" l="1"/>
  <c r="I2041" i="6"/>
  <c r="T2040" i="2"/>
  <c r="U2040" i="2"/>
  <c r="V2040" i="2" l="1"/>
  <c r="E2041" i="2"/>
  <c r="G2041" i="2" s="1"/>
  <c r="K2041" i="6"/>
  <c r="H2041" i="2" l="1"/>
  <c r="K2041" i="2" s="1"/>
  <c r="L2041" i="2" s="1"/>
  <c r="Y2041" i="2" s="1"/>
  <c r="W2041" i="2"/>
  <c r="X2041" i="2" s="1"/>
  <c r="J2041" i="2"/>
  <c r="M2041" i="2" l="1"/>
  <c r="N2041" i="2" s="1"/>
  <c r="O2041" i="2" l="1"/>
  <c r="P2041" i="2" l="1"/>
  <c r="R2041" i="2"/>
  <c r="AA2041" i="2" l="1"/>
  <c r="G2042" i="6"/>
  <c r="H2042" i="6" s="1"/>
  <c r="Q2041" i="2"/>
  <c r="Z2041" i="2" s="1"/>
  <c r="I2041" i="2"/>
  <c r="S2041" i="2" s="1"/>
  <c r="U2041" i="2" l="1"/>
  <c r="T2041" i="2"/>
  <c r="I2042" i="6"/>
  <c r="J2042" i="6"/>
  <c r="K2042" i="6" l="1"/>
  <c r="E2042" i="2"/>
  <c r="G2042" i="2" s="1"/>
  <c r="V2041" i="2"/>
  <c r="H2042" i="2" l="1"/>
  <c r="K2042" i="2" s="1"/>
  <c r="L2042" i="2" s="1"/>
  <c r="Y2042" i="2" s="1"/>
  <c r="W2042" i="2"/>
  <c r="X2042" i="2" s="1"/>
  <c r="J2042" i="2"/>
  <c r="M2042" i="2" l="1"/>
  <c r="N2042" i="2" s="1"/>
  <c r="O2042" i="2" l="1"/>
  <c r="P2042" i="2" l="1"/>
  <c r="R2042" i="2"/>
  <c r="AA2042" i="2" l="1"/>
  <c r="G2043" i="6"/>
  <c r="H2043" i="6" s="1"/>
  <c r="Q2042" i="2"/>
  <c r="Z2042" i="2" s="1"/>
  <c r="I2042" i="2"/>
  <c r="S2042" i="2" s="1"/>
  <c r="T2042" i="2" l="1"/>
  <c r="U2042" i="2"/>
  <c r="J2043" i="6"/>
  <c r="I2043" i="6"/>
  <c r="V2042" i="2" l="1"/>
  <c r="K2043" i="6"/>
  <c r="E2043" i="2"/>
  <c r="G2043" i="2" s="1"/>
  <c r="W2043" i="2" l="1"/>
  <c r="X2043" i="2" s="1"/>
  <c r="H2043" i="2"/>
  <c r="K2043" i="2" s="1"/>
  <c r="L2043" i="2" s="1"/>
  <c r="Y2043" i="2" s="1"/>
  <c r="J2043" i="2"/>
  <c r="M2043" i="2" l="1"/>
  <c r="N2043" i="2" s="1"/>
  <c r="O2043" i="2" l="1"/>
  <c r="P2043" i="2" l="1"/>
  <c r="Q2043" i="2" l="1"/>
  <c r="Z2043" i="2" s="1"/>
  <c r="I2043" i="2"/>
  <c r="S2043" i="2" s="1"/>
  <c r="G2044" i="6"/>
  <c r="H2044" i="6" s="1"/>
  <c r="R2043" i="2"/>
  <c r="AA2043" i="2" l="1"/>
  <c r="T2043" i="2"/>
  <c r="U2043" i="2"/>
  <c r="I2044" i="6"/>
  <c r="J2044" i="6"/>
  <c r="V2043" i="2" l="1"/>
  <c r="E2044" i="2"/>
  <c r="G2044" i="2" s="1"/>
  <c r="K2044" i="6"/>
  <c r="H2044" i="2" l="1"/>
  <c r="K2044" i="2" s="1"/>
  <c r="L2044" i="2" s="1"/>
  <c r="Y2044" i="2" s="1"/>
  <c r="W2044" i="2"/>
  <c r="X2044" i="2" s="1"/>
  <c r="J2044" i="2"/>
  <c r="M2044" i="2" l="1"/>
  <c r="N2044" i="2" s="1"/>
  <c r="O2044" i="2" l="1"/>
  <c r="P2044" i="2" l="1"/>
  <c r="R2044" i="2"/>
  <c r="AA2044" i="2" l="1"/>
  <c r="Q2044" i="2"/>
  <c r="Z2044" i="2" s="1"/>
  <c r="I2044" i="2"/>
  <c r="S2044" i="2" s="1"/>
  <c r="G2045" i="6"/>
  <c r="H2045" i="6" s="1"/>
  <c r="I2045" i="6" l="1"/>
  <c r="J2045" i="6"/>
  <c r="U2044" i="2"/>
  <c r="T2044" i="2"/>
  <c r="V2044" i="2" l="1"/>
  <c r="K2045" i="6"/>
  <c r="E2045" i="2"/>
  <c r="G2045" i="2" s="1"/>
  <c r="H2045" i="2" l="1"/>
  <c r="K2045" i="2" s="1"/>
  <c r="L2045" i="2" s="1"/>
  <c r="Y2045" i="2" s="1"/>
  <c r="W2045" i="2"/>
  <c r="X2045" i="2" s="1"/>
  <c r="J2045" i="2"/>
  <c r="M2045" i="2" l="1"/>
  <c r="N2045" i="2" s="1"/>
  <c r="O2045" i="2"/>
  <c r="P2045" i="2" l="1"/>
  <c r="G2046" i="6" l="1"/>
  <c r="H2046" i="6" s="1"/>
  <c r="I2045" i="2"/>
  <c r="S2045" i="2" s="1"/>
  <c r="Q2045" i="2"/>
  <c r="Z2045" i="2" s="1"/>
  <c r="R2045" i="2"/>
  <c r="U2045" i="2" l="1"/>
  <c r="T2045" i="2"/>
  <c r="AA2045" i="2"/>
  <c r="J2046" i="6"/>
  <c r="I2046" i="6"/>
  <c r="K2046" i="6" l="1"/>
  <c r="V2045" i="2"/>
  <c r="E2046" i="2"/>
  <c r="G2046" i="2" s="1"/>
  <c r="W2046" i="2" l="1"/>
  <c r="X2046" i="2" s="1"/>
  <c r="H2046" i="2"/>
  <c r="K2046" i="2" s="1"/>
  <c r="L2046" i="2" s="1"/>
  <c r="Y2046" i="2" s="1"/>
  <c r="J2046" i="2"/>
  <c r="M2046" i="2" l="1"/>
  <c r="N2046" i="2" s="1"/>
  <c r="O2046" i="2" l="1"/>
  <c r="P2046" i="2" l="1"/>
  <c r="R2046" i="2"/>
  <c r="AA2046" i="2" l="1"/>
  <c r="Q2046" i="2"/>
  <c r="Z2046" i="2" s="1"/>
  <c r="I2046" i="2"/>
  <c r="S2046" i="2" s="1"/>
  <c r="G2047" i="6"/>
  <c r="H2047" i="6" s="1"/>
  <c r="I2047" i="6" l="1"/>
  <c r="J2047" i="6"/>
  <c r="U2046" i="2"/>
  <c r="T2046" i="2"/>
  <c r="V2046" i="2" l="1"/>
  <c r="K2047" i="6"/>
  <c r="E2047" i="2"/>
  <c r="G2047" i="2" s="1"/>
  <c r="W2047" i="2" l="1"/>
  <c r="X2047" i="2" s="1"/>
  <c r="H2047" i="2"/>
  <c r="K2047" i="2" s="1"/>
  <c r="L2047" i="2" s="1"/>
  <c r="Y2047" i="2" s="1"/>
  <c r="J2047" i="2"/>
  <c r="M2047" i="2" l="1"/>
  <c r="N2047" i="2" s="1"/>
  <c r="O2047" i="2"/>
  <c r="P2047" i="2" l="1"/>
  <c r="R2047" i="2" s="1"/>
  <c r="AA2047" i="2" l="1"/>
  <c r="G2048" i="6"/>
  <c r="H2048" i="6" s="1"/>
  <c r="Q2047" i="2"/>
  <c r="Z2047" i="2" s="1"/>
  <c r="I2047" i="2"/>
  <c r="S2047" i="2" s="1"/>
  <c r="T2047" i="2" l="1"/>
  <c r="U2047" i="2"/>
  <c r="J2048" i="6"/>
  <c r="I2048" i="6"/>
  <c r="K2048" i="6" l="1"/>
  <c r="V2047" i="2"/>
  <c r="E2048" i="2"/>
  <c r="G2048" i="2" s="1"/>
  <c r="H2048" i="2" l="1"/>
  <c r="W2048" i="2"/>
  <c r="X2048" i="2" s="1"/>
  <c r="J2048" i="2"/>
  <c r="M2048" i="2" l="1"/>
  <c r="N2048" i="2" s="1"/>
  <c r="K2048" i="2"/>
  <c r="L2048" i="2" s="1"/>
  <c r="Y2048" i="2" s="1"/>
  <c r="U37" i="1"/>
  <c r="O2048" i="2" l="1"/>
  <c r="P2048" i="2" l="1"/>
  <c r="Q2048" i="2" l="1"/>
  <c r="Z2048" i="2" s="1"/>
  <c r="I2048" i="2"/>
  <c r="S2048" i="2" s="1"/>
  <c r="G2049" i="6"/>
  <c r="H2049" i="6" s="1"/>
  <c r="R2048" i="2"/>
  <c r="AA2048" i="2" l="1"/>
  <c r="T2048" i="2"/>
  <c r="U2048" i="2"/>
  <c r="I2049" i="6"/>
  <c r="J2049" i="6"/>
  <c r="E2049" i="2" l="1"/>
  <c r="G2049" i="2" s="1"/>
  <c r="K2049" i="6"/>
  <c r="V2048" i="2"/>
  <c r="H2049" i="2" l="1"/>
  <c r="K2049" i="2" s="1"/>
  <c r="L2049" i="2" s="1"/>
  <c r="Y2049" i="2" s="1"/>
  <c r="W2049" i="2"/>
  <c r="X2049" i="2" s="1"/>
  <c r="J2049" i="2"/>
  <c r="M2049" i="2" l="1"/>
  <c r="N2049" i="2" s="1"/>
  <c r="O2049" i="2"/>
  <c r="P2049" i="2" l="1"/>
  <c r="Q2049" i="2" l="1"/>
  <c r="Z2049" i="2" s="1"/>
  <c r="I2049" i="2"/>
  <c r="S2049" i="2" s="1"/>
  <c r="G2050" i="6"/>
  <c r="H2050" i="6" s="1"/>
  <c r="R2049" i="2"/>
  <c r="J2050" i="6" l="1"/>
  <c r="I2050" i="6"/>
  <c r="AA2049" i="2"/>
  <c r="T2049" i="2"/>
  <c r="U2049" i="2"/>
  <c r="V2049" i="2" l="1"/>
  <c r="E2050" i="2"/>
  <c r="G2050" i="2" s="1"/>
  <c r="K2050" i="6"/>
  <c r="H2050" i="2" l="1"/>
  <c r="K2050" i="2" s="1"/>
  <c r="L2050" i="2" s="1"/>
  <c r="Y2050" i="2" s="1"/>
  <c r="W2050" i="2"/>
  <c r="X2050" i="2" s="1"/>
  <c r="J2050" i="2"/>
  <c r="M2050" i="2" l="1"/>
  <c r="N2050" i="2" s="1"/>
  <c r="O2050" i="2"/>
  <c r="P2050" i="2" l="1"/>
  <c r="R2050" i="2"/>
  <c r="AA2050" i="2" l="1"/>
  <c r="Q2050" i="2"/>
  <c r="Z2050" i="2" s="1"/>
  <c r="I2050" i="2"/>
  <c r="S2050" i="2" s="1"/>
  <c r="G2051" i="6"/>
  <c r="H2051" i="6" s="1"/>
  <c r="I2051" i="6" l="1"/>
  <c r="J2051" i="6"/>
  <c r="T2050" i="2"/>
  <c r="U2050" i="2"/>
  <c r="V2050" i="2" l="1"/>
  <c r="K2051" i="6"/>
  <c r="E2051" i="2"/>
  <c r="G2051" i="2" s="1"/>
  <c r="H2051" i="2" l="1"/>
  <c r="K2051" i="2" s="1"/>
  <c r="L2051" i="2" s="1"/>
  <c r="Y2051" i="2" s="1"/>
  <c r="W2051" i="2"/>
  <c r="X2051" i="2" s="1"/>
  <c r="J2051" i="2"/>
  <c r="M2051" i="2" l="1"/>
  <c r="N2051" i="2" s="1"/>
  <c r="O2051" i="2" l="1"/>
  <c r="P2051" i="2" l="1"/>
  <c r="R2051" i="2"/>
  <c r="AA2051" i="2" l="1"/>
  <c r="Q2051" i="2"/>
  <c r="Z2051" i="2" s="1"/>
  <c r="I2051" i="2"/>
  <c r="S2051" i="2" s="1"/>
  <c r="G2052" i="6"/>
  <c r="H2052" i="6" s="1"/>
  <c r="J2052" i="6" l="1"/>
  <c r="I2052" i="6"/>
  <c r="T2051" i="2"/>
  <c r="U2051" i="2"/>
  <c r="V2051" i="2" l="1"/>
  <c r="E2052" i="2"/>
  <c r="G2052" i="2" s="1"/>
  <c r="K2052" i="6"/>
  <c r="H2052" i="2" l="1"/>
  <c r="K2052" i="2" s="1"/>
  <c r="L2052" i="2" s="1"/>
  <c r="Y2052" i="2" s="1"/>
  <c r="W2052" i="2"/>
  <c r="X2052" i="2" s="1"/>
  <c r="J2052" i="2"/>
  <c r="M2052" i="2" l="1"/>
  <c r="N2052" i="2" s="1"/>
  <c r="O2052" i="2"/>
  <c r="P2052" i="2" l="1"/>
  <c r="R2052" i="2" s="1"/>
  <c r="AA2052" i="2" l="1"/>
  <c r="Q2052" i="2"/>
  <c r="Z2052" i="2" s="1"/>
  <c r="I2052" i="2"/>
  <c r="S2052" i="2" s="1"/>
  <c r="G2053" i="6"/>
  <c r="H2053" i="6" s="1"/>
  <c r="I2053" i="6" l="1"/>
  <c r="J2053" i="6"/>
  <c r="T2052" i="2"/>
  <c r="U2052" i="2"/>
  <c r="E2053" i="2" l="1"/>
  <c r="G2053" i="2" s="1"/>
  <c r="K2053" i="6"/>
  <c r="V2052" i="2"/>
  <c r="W2053" i="2" l="1"/>
  <c r="X2053" i="2" s="1"/>
  <c r="H2053" i="2"/>
  <c r="K2053" i="2" s="1"/>
  <c r="L2053" i="2" s="1"/>
  <c r="Y2053" i="2" s="1"/>
  <c r="J2053" i="2"/>
  <c r="M2053" i="2" l="1"/>
  <c r="N2053" i="2" s="1"/>
  <c r="O2053" i="2" l="1"/>
  <c r="P2053" i="2" l="1"/>
  <c r="I2053" i="2" l="1"/>
  <c r="S2053" i="2" s="1"/>
  <c r="Q2053" i="2"/>
  <c r="Z2053" i="2" s="1"/>
  <c r="G2054" i="6"/>
  <c r="H2054" i="6" s="1"/>
  <c r="R2053" i="2"/>
  <c r="AA2053" i="2" l="1"/>
  <c r="J2054" i="6"/>
  <c r="I2054" i="6"/>
  <c r="U2053" i="2"/>
  <c r="T2053" i="2"/>
  <c r="E2054" i="2" l="1"/>
  <c r="G2054" i="2" s="1"/>
  <c r="V2053" i="2"/>
  <c r="K2054" i="6"/>
  <c r="H2054" i="2" l="1"/>
  <c r="K2054" i="2" s="1"/>
  <c r="L2054" i="2" s="1"/>
  <c r="Y2054" i="2" s="1"/>
  <c r="W2054" i="2"/>
  <c r="X2054" i="2" s="1"/>
  <c r="J2054" i="2"/>
  <c r="M2054" i="2" l="1"/>
  <c r="N2054" i="2" s="1"/>
  <c r="O2054" i="2" l="1"/>
  <c r="P2054" i="2" l="1"/>
  <c r="R2054" i="2" s="1"/>
  <c r="AA2054" i="2" l="1"/>
  <c r="Q2054" i="2"/>
  <c r="Z2054" i="2" s="1"/>
  <c r="I2054" i="2"/>
  <c r="S2054" i="2" s="1"/>
  <c r="G2055" i="6"/>
  <c r="H2055" i="6" s="1"/>
  <c r="I2055" i="6" l="1"/>
  <c r="J2055" i="6"/>
  <c r="U2054" i="2"/>
  <c r="T2054" i="2"/>
  <c r="E2055" i="2" l="1"/>
  <c r="G2055" i="2" s="1"/>
  <c r="K2055" i="6"/>
  <c r="V2054" i="2"/>
  <c r="H2055" i="2" l="1"/>
  <c r="K2055" i="2" s="1"/>
  <c r="L2055" i="2" s="1"/>
  <c r="Y2055" i="2" s="1"/>
  <c r="W2055" i="2"/>
  <c r="X2055" i="2" s="1"/>
  <c r="J2055" i="2"/>
  <c r="M2055" i="2" l="1"/>
  <c r="N2055" i="2" s="1"/>
  <c r="O2055" i="2"/>
  <c r="P2055" i="2" l="1"/>
  <c r="R2055" i="2" s="1"/>
  <c r="AA2055" i="2" l="1"/>
  <c r="G2056" i="6"/>
  <c r="H2056" i="6" s="1"/>
  <c r="Q2055" i="2"/>
  <c r="Z2055" i="2" s="1"/>
  <c r="I2055" i="2"/>
  <c r="S2055" i="2" s="1"/>
  <c r="T2055" i="2" l="1"/>
  <c r="U2055" i="2"/>
  <c r="J2056" i="6"/>
  <c r="I2056" i="6"/>
  <c r="V2055" i="2" l="1"/>
  <c r="K2056" i="6"/>
  <c r="E2056" i="2"/>
  <c r="G2056" i="2" s="1"/>
  <c r="H2056" i="2" l="1"/>
  <c r="K2056" i="2" s="1"/>
  <c r="L2056" i="2" s="1"/>
  <c r="Y2056" i="2" s="1"/>
  <c r="W2056" i="2"/>
  <c r="X2056" i="2" s="1"/>
  <c r="J2056" i="2"/>
  <c r="M2056" i="2" l="1"/>
  <c r="N2056" i="2" s="1"/>
  <c r="O2056" i="2" l="1"/>
  <c r="P2056" i="2" l="1"/>
  <c r="R2056" i="2"/>
  <c r="AA2056" i="2" l="1"/>
  <c r="Q2056" i="2"/>
  <c r="Z2056" i="2" s="1"/>
  <c r="I2056" i="2"/>
  <c r="S2056" i="2" s="1"/>
  <c r="G2057" i="6"/>
  <c r="H2057" i="6" s="1"/>
  <c r="I2057" i="6" l="1"/>
  <c r="J2057" i="6"/>
  <c r="T2056" i="2"/>
  <c r="U2056" i="2"/>
  <c r="E2057" i="2" l="1"/>
  <c r="G2057" i="2" s="1"/>
  <c r="K2057" i="6"/>
  <c r="V2056" i="2"/>
  <c r="H2057" i="2" l="1"/>
  <c r="K2057" i="2" s="1"/>
  <c r="L2057" i="2" s="1"/>
  <c r="Y2057" i="2" s="1"/>
  <c r="W2057" i="2"/>
  <c r="X2057" i="2" s="1"/>
  <c r="J2057" i="2"/>
  <c r="M2057" i="2" l="1"/>
  <c r="N2057" i="2" s="1"/>
  <c r="O2057" i="2"/>
  <c r="P2057" i="2" l="1"/>
  <c r="R2057" i="2"/>
  <c r="AA2057" i="2" l="1"/>
  <c r="Q2057" i="2"/>
  <c r="Z2057" i="2" s="1"/>
  <c r="I2057" i="2"/>
  <c r="S2057" i="2" s="1"/>
  <c r="G2058" i="6"/>
  <c r="H2058" i="6" s="1"/>
  <c r="I2058" i="6" l="1"/>
  <c r="J2058" i="6"/>
  <c r="T2057" i="2"/>
  <c r="U2057" i="2"/>
  <c r="E2058" i="2" l="1"/>
  <c r="G2058" i="2" s="1"/>
  <c r="V2057" i="2"/>
  <c r="K2058" i="6"/>
  <c r="H2058" i="2" l="1"/>
  <c r="K2058" i="2" s="1"/>
  <c r="L2058" i="2" s="1"/>
  <c r="Y2058" i="2" s="1"/>
  <c r="W2058" i="2"/>
  <c r="X2058" i="2" s="1"/>
  <c r="J2058" i="2"/>
  <c r="M2058" i="2" l="1"/>
  <c r="N2058" i="2" s="1"/>
  <c r="O2058" i="2"/>
  <c r="P2058" i="2" l="1"/>
  <c r="R2058" i="2"/>
  <c r="AA2058" i="2" l="1"/>
  <c r="I2058" i="2"/>
  <c r="S2058" i="2" s="1"/>
  <c r="Q2058" i="2"/>
  <c r="Z2058" i="2" s="1"/>
  <c r="G2059" i="6"/>
  <c r="H2059" i="6" s="1"/>
  <c r="I2059" i="6" l="1"/>
  <c r="J2059" i="6"/>
  <c r="T2058" i="2"/>
  <c r="U2058" i="2"/>
  <c r="E2059" i="2" l="1"/>
  <c r="G2059" i="2" s="1"/>
  <c r="V2058" i="2"/>
  <c r="K2059" i="6"/>
  <c r="W2059" i="2" l="1"/>
  <c r="X2059" i="2" s="1"/>
  <c r="H2059" i="2"/>
  <c r="K2059" i="2" s="1"/>
  <c r="L2059" i="2" s="1"/>
  <c r="Y2059" i="2" s="1"/>
  <c r="J2059" i="2"/>
  <c r="M2059" i="2" l="1"/>
  <c r="N2059" i="2" s="1"/>
  <c r="O2059" i="2"/>
  <c r="P2059" i="2" l="1"/>
  <c r="R2059" i="2" s="1"/>
  <c r="AA2059" i="2" l="1"/>
  <c r="Q2059" i="2"/>
  <c r="Z2059" i="2" s="1"/>
  <c r="I2059" i="2"/>
  <c r="S2059" i="2" s="1"/>
  <c r="G2060" i="6"/>
  <c r="H2060" i="6" s="1"/>
  <c r="J2060" i="6" l="1"/>
  <c r="I2060" i="6"/>
  <c r="T2059" i="2"/>
  <c r="U2059" i="2"/>
  <c r="E2060" i="2" l="1"/>
  <c r="G2060" i="2" s="1"/>
  <c r="V2059" i="2"/>
  <c r="K2060" i="6"/>
  <c r="W2060" i="2" l="1"/>
  <c r="X2060" i="2" s="1"/>
  <c r="H2060" i="2"/>
  <c r="J2060" i="2"/>
  <c r="K2060" i="2" l="1"/>
  <c r="L2060" i="2" s="1"/>
  <c r="Y2060" i="2" s="1"/>
  <c r="U38" i="1"/>
  <c r="M2060" i="2"/>
  <c r="N2060" i="2" s="1"/>
  <c r="O2060" i="2" l="1"/>
  <c r="P2060" i="2" l="1"/>
  <c r="R2060" i="2"/>
  <c r="AA2060" i="2" l="1"/>
  <c r="G2061" i="6"/>
  <c r="H2061" i="6" s="1"/>
  <c r="Q2060" i="2"/>
  <c r="Z2060" i="2" s="1"/>
  <c r="I2060" i="2"/>
  <c r="S2060" i="2" s="1"/>
  <c r="T2060" i="2" l="1"/>
  <c r="U2060" i="2"/>
  <c r="I2061" i="6"/>
  <c r="J2061" i="6"/>
  <c r="K2061" i="6" l="1"/>
  <c r="V2060" i="2"/>
  <c r="E2061" i="2"/>
  <c r="G2061" i="2" s="1"/>
  <c r="W2061" i="2" l="1"/>
  <c r="X2061" i="2" s="1"/>
  <c r="H2061" i="2"/>
  <c r="K2061" i="2" s="1"/>
  <c r="L2061" i="2" s="1"/>
  <c r="Y2061" i="2" s="1"/>
  <c r="J2061" i="2"/>
  <c r="M2061" i="2" l="1"/>
  <c r="N2061" i="2" s="1"/>
  <c r="O2061" i="2"/>
  <c r="P2061" i="2" l="1"/>
  <c r="R2061" i="2"/>
  <c r="AA2061" i="2" l="1"/>
  <c r="Q2061" i="2"/>
  <c r="Z2061" i="2" s="1"/>
  <c r="I2061" i="2"/>
  <c r="S2061" i="2" s="1"/>
  <c r="G2062" i="6"/>
  <c r="H2062" i="6" s="1"/>
  <c r="I2062" i="6" l="1"/>
  <c r="J2062" i="6"/>
  <c r="U2061" i="2"/>
  <c r="T2061" i="2"/>
  <c r="E2062" i="2" l="1"/>
  <c r="G2062" i="2" s="1"/>
  <c r="K2062" i="6"/>
  <c r="V2061" i="2"/>
  <c r="H2062" i="2" l="1"/>
  <c r="K2062" i="2" s="1"/>
  <c r="L2062" i="2" s="1"/>
  <c r="Y2062" i="2" s="1"/>
  <c r="W2062" i="2"/>
  <c r="X2062" i="2" s="1"/>
  <c r="J2062" i="2"/>
  <c r="M2062" i="2" l="1"/>
  <c r="N2062" i="2" s="1"/>
  <c r="O2062" i="2"/>
  <c r="P2062" i="2" l="1"/>
  <c r="Q2062" i="2" l="1"/>
  <c r="Z2062" i="2" s="1"/>
  <c r="I2062" i="2"/>
  <c r="S2062" i="2" s="1"/>
  <c r="G2063" i="6"/>
  <c r="H2063" i="6" s="1"/>
  <c r="R2062" i="2"/>
  <c r="AA2062" i="2" l="1"/>
  <c r="U2062" i="2"/>
  <c r="T2062" i="2"/>
  <c r="J2063" i="6"/>
  <c r="I2063" i="6"/>
  <c r="K2063" i="6" l="1"/>
  <c r="E2063" i="2"/>
  <c r="G2063" i="2" s="1"/>
  <c r="V2062" i="2"/>
  <c r="W2063" i="2" l="1"/>
  <c r="X2063" i="2" s="1"/>
  <c r="H2063" i="2"/>
  <c r="K2063" i="2" s="1"/>
  <c r="L2063" i="2" s="1"/>
  <c r="Y2063" i="2" s="1"/>
  <c r="J2063" i="2"/>
  <c r="M2063" i="2" l="1"/>
  <c r="N2063" i="2" s="1"/>
  <c r="O2063" i="2"/>
  <c r="P2063" i="2" l="1"/>
  <c r="R2063" i="2"/>
  <c r="AA2063" i="2" l="1"/>
  <c r="Q2063" i="2"/>
  <c r="Z2063" i="2" s="1"/>
  <c r="I2063" i="2"/>
  <c r="S2063" i="2" s="1"/>
  <c r="G2064" i="6"/>
  <c r="H2064" i="6" s="1"/>
  <c r="U2063" i="2" l="1"/>
  <c r="T2063" i="2"/>
  <c r="J2064" i="6"/>
  <c r="I2064" i="6"/>
  <c r="E2064" i="2" l="1"/>
  <c r="G2064" i="2" s="1"/>
  <c r="K2064" i="6"/>
  <c r="V2063" i="2"/>
  <c r="H2064" i="2" l="1"/>
  <c r="K2064" i="2" s="1"/>
  <c r="L2064" i="2" s="1"/>
  <c r="Y2064" i="2" s="1"/>
  <c r="W2064" i="2"/>
  <c r="X2064" i="2" s="1"/>
  <c r="J2064" i="2"/>
  <c r="M2064" i="2" l="1"/>
  <c r="N2064" i="2" s="1"/>
  <c r="O2064" i="2" l="1"/>
  <c r="P2064" i="2" l="1"/>
  <c r="R2064" i="2"/>
  <c r="AA2064" i="2" l="1"/>
  <c r="I2064" i="2"/>
  <c r="S2064" i="2" s="1"/>
  <c r="G2065" i="6"/>
  <c r="H2065" i="6" s="1"/>
  <c r="Q2064" i="2"/>
  <c r="Z2064" i="2" s="1"/>
  <c r="I2065" i="6" l="1"/>
  <c r="J2065" i="6"/>
  <c r="T2064" i="2"/>
  <c r="U2064" i="2"/>
  <c r="E2065" i="2" l="1"/>
  <c r="G2065" i="2" s="1"/>
  <c r="K2065" i="6"/>
  <c r="V2064" i="2"/>
  <c r="W2065" i="2" l="1"/>
  <c r="X2065" i="2" s="1"/>
  <c r="H2065" i="2"/>
  <c r="K2065" i="2" s="1"/>
  <c r="L2065" i="2" s="1"/>
  <c r="Y2065" i="2" s="1"/>
  <c r="J2065" i="2"/>
  <c r="M2065" i="2" l="1"/>
  <c r="N2065" i="2" s="1"/>
  <c r="O2065" i="2" l="1"/>
  <c r="P2065" i="2" l="1"/>
  <c r="R2065" i="2"/>
  <c r="AA2065" i="2" l="1"/>
  <c r="Q2065" i="2"/>
  <c r="Z2065" i="2" s="1"/>
  <c r="I2065" i="2"/>
  <c r="S2065" i="2" s="1"/>
  <c r="G2066" i="6"/>
  <c r="H2066" i="6" s="1"/>
  <c r="J2066" i="6" l="1"/>
  <c r="I2066" i="6"/>
  <c r="T2065" i="2"/>
  <c r="U2065" i="2"/>
  <c r="E2066" i="2" l="1"/>
  <c r="G2066" i="2" s="1"/>
  <c r="V2065" i="2"/>
  <c r="K2066" i="6"/>
  <c r="H2066" i="2" l="1"/>
  <c r="K2066" i="2" s="1"/>
  <c r="L2066" i="2" s="1"/>
  <c r="Y2066" i="2" s="1"/>
  <c r="W2066" i="2"/>
  <c r="X2066" i="2" s="1"/>
  <c r="J2066" i="2"/>
  <c r="M2066" i="2" l="1"/>
  <c r="N2066" i="2" s="1"/>
  <c r="O2066" i="2"/>
  <c r="P2066" i="2" l="1"/>
  <c r="I2066" i="2" l="1"/>
  <c r="S2066" i="2" s="1"/>
  <c r="Q2066" i="2"/>
  <c r="Z2066" i="2" s="1"/>
  <c r="G2067" i="6"/>
  <c r="H2067" i="6" s="1"/>
  <c r="R2066" i="2"/>
  <c r="AA2066" i="2" l="1"/>
  <c r="J2067" i="6"/>
  <c r="I2067" i="6"/>
  <c r="T2066" i="2"/>
  <c r="U2066" i="2"/>
  <c r="V2066" i="2" l="1"/>
  <c r="E2067" i="2"/>
  <c r="G2067" i="2" s="1"/>
  <c r="K2067" i="6"/>
  <c r="W2067" i="2" l="1"/>
  <c r="X2067" i="2" s="1"/>
  <c r="H2067" i="2"/>
  <c r="K2067" i="2" s="1"/>
  <c r="L2067" i="2" s="1"/>
  <c r="Y2067" i="2" s="1"/>
  <c r="J2067" i="2"/>
  <c r="M2067" i="2" l="1"/>
  <c r="N2067" i="2" s="1"/>
  <c r="O2067" i="2" l="1"/>
  <c r="P2067" i="2" l="1"/>
  <c r="R2067" i="2"/>
  <c r="AA2067" i="2" l="1"/>
  <c r="Q2067" i="2"/>
  <c r="Z2067" i="2" s="1"/>
  <c r="I2067" i="2"/>
  <c r="S2067" i="2" s="1"/>
  <c r="G2068" i="6"/>
  <c r="H2068" i="6" s="1"/>
  <c r="I2068" i="6" l="1"/>
  <c r="J2068" i="6"/>
  <c r="U2067" i="2"/>
  <c r="T2067" i="2"/>
  <c r="V2067" i="2" l="1"/>
  <c r="K2068" i="6"/>
  <c r="E2068" i="2"/>
  <c r="G2068" i="2" s="1"/>
  <c r="H2068" i="2" l="1"/>
  <c r="K2068" i="2" s="1"/>
  <c r="L2068" i="2" s="1"/>
  <c r="Y2068" i="2" s="1"/>
  <c r="W2068" i="2"/>
  <c r="X2068" i="2" s="1"/>
  <c r="J2068" i="2"/>
  <c r="M2068" i="2" l="1"/>
  <c r="N2068" i="2" s="1"/>
  <c r="O2068" i="2" l="1"/>
  <c r="P2068" i="2" l="1"/>
  <c r="R2068" i="2"/>
  <c r="AA2068" i="2" l="1"/>
  <c r="Q2068" i="2"/>
  <c r="Z2068" i="2" s="1"/>
  <c r="G2069" i="6"/>
  <c r="H2069" i="6" s="1"/>
  <c r="I2068" i="2"/>
  <c r="S2068" i="2" s="1"/>
  <c r="U2068" i="2" l="1"/>
  <c r="T2068" i="2"/>
  <c r="J2069" i="6"/>
  <c r="I2069" i="6"/>
  <c r="K2069" i="6" l="1"/>
  <c r="E2069" i="2"/>
  <c r="G2069" i="2" s="1"/>
  <c r="V2068" i="2"/>
  <c r="H2069" i="2" l="1"/>
  <c r="K2069" i="2" s="1"/>
  <c r="L2069" i="2" s="1"/>
  <c r="Y2069" i="2" s="1"/>
  <c r="W2069" i="2"/>
  <c r="X2069" i="2" s="1"/>
  <c r="J2069" i="2"/>
  <c r="M2069" i="2" l="1"/>
  <c r="N2069" i="2" s="1"/>
  <c r="O2069" i="2"/>
  <c r="P2069" i="2" l="1"/>
  <c r="G2070" i="6" l="1"/>
  <c r="H2070" i="6" s="1"/>
  <c r="Q2069" i="2"/>
  <c r="Z2069" i="2" s="1"/>
  <c r="I2069" i="2"/>
  <c r="S2069" i="2" s="1"/>
  <c r="R2069" i="2"/>
  <c r="AA2069" i="2" l="1"/>
  <c r="T2069" i="2"/>
  <c r="U2069" i="2"/>
  <c r="J2070" i="6"/>
  <c r="I2070" i="6"/>
  <c r="V2069" i="2" l="1"/>
  <c r="K2070" i="6"/>
  <c r="E2070" i="2"/>
  <c r="G2070" i="2" s="1"/>
  <c r="H2070" i="2" l="1"/>
  <c r="K2070" i="2" s="1"/>
  <c r="L2070" i="2" s="1"/>
  <c r="Y2070" i="2" s="1"/>
  <c r="W2070" i="2"/>
  <c r="X2070" i="2" s="1"/>
  <c r="J2070" i="2"/>
  <c r="M2070" i="2" l="1"/>
  <c r="N2070" i="2" s="1"/>
  <c r="O2070" i="2"/>
  <c r="P2070" i="2" l="1"/>
  <c r="R2070" i="2"/>
  <c r="AA2070" i="2" l="1"/>
  <c r="Q2070" i="2"/>
  <c r="Z2070" i="2" s="1"/>
  <c r="I2070" i="2"/>
  <c r="S2070" i="2" s="1"/>
  <c r="G2071" i="6"/>
  <c r="H2071" i="6" s="1"/>
  <c r="I2071" i="6" l="1"/>
  <c r="J2071" i="6"/>
  <c r="U2070" i="2"/>
  <c r="T2070" i="2"/>
  <c r="V2070" i="2" l="1"/>
  <c r="E2071" i="2"/>
  <c r="G2071" i="2" s="1"/>
  <c r="K2071" i="6"/>
  <c r="H2071" i="2" l="1"/>
  <c r="K2071" i="2" s="1"/>
  <c r="L2071" i="2" s="1"/>
  <c r="Y2071" i="2" s="1"/>
  <c r="W2071" i="2"/>
  <c r="X2071" i="2" s="1"/>
  <c r="J2071" i="2"/>
  <c r="M2071" i="2" l="1"/>
  <c r="N2071" i="2" s="1"/>
  <c r="O2071" i="2" l="1"/>
  <c r="P2071" i="2" l="1"/>
  <c r="R2071" i="2"/>
  <c r="AA2071" i="2" l="1"/>
  <c r="I2071" i="2"/>
  <c r="S2071" i="2" s="1"/>
  <c r="G2072" i="6"/>
  <c r="H2072" i="6" s="1"/>
  <c r="Q2071" i="2"/>
  <c r="Z2071" i="2" s="1"/>
  <c r="I2072" i="6" l="1"/>
  <c r="J2072" i="6"/>
  <c r="U2071" i="2"/>
  <c r="T2071" i="2"/>
  <c r="E2072" i="2" l="1"/>
  <c r="G2072" i="2" s="1"/>
  <c r="K2072" i="6"/>
  <c r="V2071" i="2"/>
  <c r="H2072" i="2" l="1"/>
  <c r="W2072" i="2"/>
  <c r="X2072" i="2" s="1"/>
  <c r="J2072" i="2"/>
  <c r="M2072" i="2" l="1"/>
  <c r="N2072" i="2" s="1"/>
  <c r="U39" i="1"/>
  <c r="K2072" i="2"/>
  <c r="L2072" i="2" s="1"/>
  <c r="Y2072" i="2" s="1"/>
  <c r="O2072" i="2" l="1"/>
  <c r="P2072" i="2" l="1"/>
  <c r="R2072" i="2" s="1"/>
  <c r="AA2072" i="2" l="1"/>
  <c r="Q2072" i="2"/>
  <c r="Z2072" i="2" s="1"/>
  <c r="I2072" i="2"/>
  <c r="S2072" i="2" s="1"/>
  <c r="G2073" i="6"/>
  <c r="H2073" i="6" s="1"/>
  <c r="J2073" i="6" l="1"/>
  <c r="I2073" i="6"/>
  <c r="T2072" i="2"/>
  <c r="U2072" i="2"/>
  <c r="V2072" i="2" l="1"/>
  <c r="E2073" i="2"/>
  <c r="G2073" i="2" s="1"/>
  <c r="K2073" i="6"/>
  <c r="H2073" i="2" l="1"/>
  <c r="K2073" i="2" s="1"/>
  <c r="L2073" i="2" s="1"/>
  <c r="Y2073" i="2" s="1"/>
  <c r="W2073" i="2"/>
  <c r="X2073" i="2" s="1"/>
  <c r="J2073" i="2"/>
  <c r="M2073" i="2" l="1"/>
  <c r="N2073" i="2" s="1"/>
  <c r="O2073" i="2" l="1"/>
  <c r="P2073" i="2" l="1"/>
  <c r="R2073" i="2"/>
  <c r="AA2073" i="2" l="1"/>
  <c r="Q2073" i="2"/>
  <c r="Z2073" i="2" s="1"/>
  <c r="I2073" i="2"/>
  <c r="S2073" i="2" s="1"/>
  <c r="G2074" i="6"/>
  <c r="H2074" i="6" s="1"/>
  <c r="I2074" i="6" l="1"/>
  <c r="J2074" i="6"/>
  <c r="U2073" i="2"/>
  <c r="T2073" i="2"/>
  <c r="V2073" i="2" l="1"/>
  <c r="K2074" i="6"/>
  <c r="E2074" i="2"/>
  <c r="G2074" i="2" s="1"/>
  <c r="H2074" i="2" l="1"/>
  <c r="K2074" i="2" s="1"/>
  <c r="L2074" i="2" s="1"/>
  <c r="Y2074" i="2" s="1"/>
  <c r="W2074" i="2"/>
  <c r="X2074" i="2" s="1"/>
  <c r="J2074" i="2"/>
  <c r="M2074" i="2" l="1"/>
  <c r="N2074" i="2" s="1"/>
  <c r="O2074" i="2"/>
  <c r="P2074" i="2" l="1"/>
  <c r="R2074" i="2" s="1"/>
  <c r="AA2074" i="2" l="1"/>
  <c r="G2075" i="6"/>
  <c r="H2075" i="6" s="1"/>
  <c r="Q2074" i="2"/>
  <c r="Z2074" i="2" s="1"/>
  <c r="I2074" i="2"/>
  <c r="S2074" i="2" s="1"/>
  <c r="U2074" i="2" l="1"/>
  <c r="T2074" i="2"/>
  <c r="I2075" i="6"/>
  <c r="J2075" i="6"/>
  <c r="K2075" i="6" l="1"/>
  <c r="E2075" i="2"/>
  <c r="G2075" i="2" s="1"/>
  <c r="V2074" i="2"/>
  <c r="H2075" i="2" l="1"/>
  <c r="K2075" i="2" s="1"/>
  <c r="L2075" i="2" s="1"/>
  <c r="Y2075" i="2" s="1"/>
  <c r="W2075" i="2"/>
  <c r="X2075" i="2" s="1"/>
  <c r="J2075" i="2"/>
  <c r="M2075" i="2" l="1"/>
  <c r="N2075" i="2" s="1"/>
  <c r="O2075" i="2"/>
  <c r="P2075" i="2" l="1"/>
  <c r="Q2075" i="2" l="1"/>
  <c r="Z2075" i="2" s="1"/>
  <c r="I2075" i="2"/>
  <c r="S2075" i="2" s="1"/>
  <c r="G2076" i="6"/>
  <c r="H2076" i="6" s="1"/>
  <c r="R2075" i="2"/>
  <c r="AA2075" i="2" l="1"/>
  <c r="U2075" i="2"/>
  <c r="T2075" i="2"/>
  <c r="I2076" i="6"/>
  <c r="J2076" i="6"/>
  <c r="K2076" i="6" l="1"/>
  <c r="E2076" i="2"/>
  <c r="G2076" i="2" s="1"/>
  <c r="V2075" i="2"/>
  <c r="W2076" i="2" l="1"/>
  <c r="X2076" i="2" s="1"/>
  <c r="H2076" i="2"/>
  <c r="K2076" i="2" s="1"/>
  <c r="L2076" i="2" s="1"/>
  <c r="Y2076" i="2" s="1"/>
  <c r="J2076" i="2"/>
  <c r="M2076" i="2" l="1"/>
  <c r="N2076" i="2" s="1"/>
  <c r="O2076" i="2" l="1"/>
  <c r="P2076" i="2" l="1"/>
  <c r="R2076" i="2"/>
  <c r="AA2076" i="2" l="1"/>
  <c r="I2076" i="2"/>
  <c r="S2076" i="2" s="1"/>
  <c r="G2077" i="6"/>
  <c r="H2077" i="6" s="1"/>
  <c r="Q2076" i="2"/>
  <c r="Z2076" i="2" s="1"/>
  <c r="I2077" i="6" l="1"/>
  <c r="J2077" i="6"/>
  <c r="U2076" i="2"/>
  <c r="T2076" i="2"/>
  <c r="E2077" i="2" l="1"/>
  <c r="G2077" i="2" s="1"/>
  <c r="V2076" i="2"/>
  <c r="K2077" i="6"/>
  <c r="W2077" i="2" l="1"/>
  <c r="X2077" i="2" s="1"/>
  <c r="H2077" i="2"/>
  <c r="K2077" i="2" s="1"/>
  <c r="L2077" i="2" s="1"/>
  <c r="Y2077" i="2" s="1"/>
  <c r="J2077" i="2"/>
  <c r="M2077" i="2" l="1"/>
  <c r="N2077" i="2" s="1"/>
  <c r="O2077" i="2" l="1"/>
  <c r="P2077" i="2" l="1"/>
  <c r="R2077" i="2"/>
  <c r="AA2077" i="2" l="1"/>
  <c r="Q2077" i="2"/>
  <c r="Z2077" i="2" s="1"/>
  <c r="I2077" i="2"/>
  <c r="S2077" i="2" s="1"/>
  <c r="G2078" i="6"/>
  <c r="H2078" i="6" s="1"/>
  <c r="J2078" i="6" l="1"/>
  <c r="I2078" i="6"/>
  <c r="T2077" i="2"/>
  <c r="U2077" i="2"/>
  <c r="E2078" i="2" l="1"/>
  <c r="G2078" i="2" s="1"/>
  <c r="V2077" i="2"/>
  <c r="K2078" i="6"/>
  <c r="H2078" i="2" l="1"/>
  <c r="K2078" i="2" s="1"/>
  <c r="L2078" i="2" s="1"/>
  <c r="Y2078" i="2" s="1"/>
  <c r="W2078" i="2"/>
  <c r="X2078" i="2" s="1"/>
  <c r="J2078" i="2"/>
  <c r="M2078" i="2" l="1"/>
  <c r="N2078" i="2" s="1"/>
  <c r="O2078" i="2"/>
  <c r="P2078" i="2" l="1"/>
  <c r="Q2078" i="2" l="1"/>
  <c r="Z2078" i="2" s="1"/>
  <c r="G2079" i="6"/>
  <c r="H2079" i="6" s="1"/>
  <c r="I2078" i="2"/>
  <c r="S2078" i="2" s="1"/>
  <c r="R2078" i="2"/>
  <c r="I2079" i="6" l="1"/>
  <c r="J2079" i="6"/>
  <c r="AA2078" i="2"/>
  <c r="T2078" i="2"/>
  <c r="U2078" i="2"/>
  <c r="V2078" i="2" l="1"/>
  <c r="E2079" i="2"/>
  <c r="G2079" i="2" s="1"/>
  <c r="K2079" i="6"/>
  <c r="H2079" i="2" l="1"/>
  <c r="K2079" i="2" s="1"/>
  <c r="L2079" i="2" s="1"/>
  <c r="Y2079" i="2" s="1"/>
  <c r="W2079" i="2"/>
  <c r="X2079" i="2" s="1"/>
  <c r="J2079" i="2"/>
  <c r="M2079" i="2" l="1"/>
  <c r="N2079" i="2" s="1"/>
  <c r="O2079" i="2"/>
  <c r="P2079" i="2" l="1"/>
  <c r="R2079" i="2" s="1"/>
  <c r="AA2079" i="2" l="1"/>
  <c r="Q2079" i="2"/>
  <c r="Z2079" i="2" s="1"/>
  <c r="I2079" i="2"/>
  <c r="S2079" i="2" s="1"/>
  <c r="G2080" i="6"/>
  <c r="H2080" i="6" s="1"/>
  <c r="J2080" i="6" l="1"/>
  <c r="I2080" i="6"/>
  <c r="U2079" i="2"/>
  <c r="T2079" i="2"/>
  <c r="V2079" i="2" l="1"/>
  <c r="E2080" i="2"/>
  <c r="G2080" i="2" s="1"/>
  <c r="K2080" i="6"/>
  <c r="H2080" i="2" l="1"/>
  <c r="K2080" i="2" s="1"/>
  <c r="L2080" i="2" s="1"/>
  <c r="Y2080" i="2" s="1"/>
  <c r="W2080" i="2"/>
  <c r="X2080" i="2" s="1"/>
  <c r="J2080" i="2"/>
  <c r="M2080" i="2" l="1"/>
  <c r="N2080" i="2" s="1"/>
  <c r="O2080" i="2" l="1"/>
  <c r="P2080" i="2" l="1"/>
  <c r="I2080" i="2" l="1"/>
  <c r="S2080" i="2" s="1"/>
  <c r="G2081" i="6"/>
  <c r="H2081" i="6" s="1"/>
  <c r="Q2080" i="2"/>
  <c r="Z2080" i="2" s="1"/>
  <c r="R2080" i="2"/>
  <c r="AA2080" i="2" l="1"/>
  <c r="J2081" i="6"/>
  <c r="I2081" i="6"/>
  <c r="U2080" i="2"/>
  <c r="T2080" i="2"/>
  <c r="E2081" i="2" l="1"/>
  <c r="G2081" i="2" s="1"/>
  <c r="V2080" i="2"/>
  <c r="K2081" i="6"/>
  <c r="H2081" i="2" l="1"/>
  <c r="K2081" i="2" s="1"/>
  <c r="L2081" i="2" s="1"/>
  <c r="Y2081" i="2" s="1"/>
  <c r="W2081" i="2"/>
  <c r="X2081" i="2" s="1"/>
  <c r="J2081" i="2"/>
  <c r="M2081" i="2" l="1"/>
  <c r="N2081" i="2" s="1"/>
  <c r="O2081" i="2" l="1"/>
  <c r="P2081" i="2" l="1"/>
  <c r="G2082" i="6" l="1"/>
  <c r="H2082" i="6" s="1"/>
  <c r="Q2081" i="2"/>
  <c r="Z2081" i="2" s="1"/>
  <c r="I2081" i="2"/>
  <c r="S2081" i="2" s="1"/>
  <c r="R2081" i="2"/>
  <c r="T2081" i="2" l="1"/>
  <c r="U2081" i="2"/>
  <c r="AA2081" i="2"/>
  <c r="I2082" i="6"/>
  <c r="J2082" i="6"/>
  <c r="K2082" i="6" l="1"/>
  <c r="V2081" i="2"/>
  <c r="E2082" i="2"/>
  <c r="G2082" i="2" s="1"/>
  <c r="H2082" i="2" l="1"/>
  <c r="K2082" i="2" s="1"/>
  <c r="L2082" i="2" s="1"/>
  <c r="Y2082" i="2" s="1"/>
  <c r="W2082" i="2"/>
  <c r="X2082" i="2" s="1"/>
  <c r="J2082" i="2"/>
  <c r="M2082" i="2" l="1"/>
  <c r="N2082" i="2" s="1"/>
  <c r="O2082" i="2"/>
  <c r="P2082" i="2" l="1"/>
  <c r="R2082" i="2"/>
  <c r="AA2082" i="2" l="1"/>
  <c r="Q2082" i="2"/>
  <c r="Z2082" i="2" s="1"/>
  <c r="I2082" i="2"/>
  <c r="S2082" i="2" s="1"/>
  <c r="G2083" i="6"/>
  <c r="H2083" i="6" s="1"/>
  <c r="J2083" i="6" l="1"/>
  <c r="I2083" i="6"/>
  <c r="U2082" i="2"/>
  <c r="T2082" i="2"/>
  <c r="V2082" i="2" l="1"/>
  <c r="E2083" i="2"/>
  <c r="G2083" i="2" s="1"/>
  <c r="K2083" i="6"/>
  <c r="H2083" i="2" l="1"/>
  <c r="K2083" i="2" s="1"/>
  <c r="L2083" i="2" s="1"/>
  <c r="Y2083" i="2" s="1"/>
  <c r="W2083" i="2"/>
  <c r="X2083" i="2" s="1"/>
  <c r="J2083" i="2"/>
  <c r="M2083" i="2" l="1"/>
  <c r="N2083" i="2" s="1"/>
  <c r="O2083" i="2"/>
  <c r="P2083" i="2" l="1"/>
  <c r="I2083" i="2" l="1"/>
  <c r="S2083" i="2" s="1"/>
  <c r="Q2083" i="2"/>
  <c r="Z2083" i="2" s="1"/>
  <c r="G2084" i="6"/>
  <c r="H2084" i="6" s="1"/>
  <c r="R2083" i="2"/>
  <c r="AA2083" i="2" l="1"/>
  <c r="I2084" i="6"/>
  <c r="J2084" i="6"/>
  <c r="U2083" i="2"/>
  <c r="T2083" i="2"/>
  <c r="V2083" i="2" l="1"/>
  <c r="K2084" i="6"/>
  <c r="E2084" i="2"/>
  <c r="G2084" i="2" s="1"/>
  <c r="H2084" i="2" l="1"/>
  <c r="W2084" i="2"/>
  <c r="X2084" i="2" s="1"/>
  <c r="J2084" i="2"/>
  <c r="M2084" i="2" l="1"/>
  <c r="N2084" i="2" s="1"/>
  <c r="U40" i="1"/>
  <c r="K2084" i="2"/>
  <c r="L2084" i="2" s="1"/>
  <c r="Y2084" i="2" s="1"/>
  <c r="O2084" i="2" l="1"/>
  <c r="P2084" i="2" l="1"/>
  <c r="R2084" i="2"/>
  <c r="AA2084" i="2" l="1"/>
  <c r="Q2084" i="2"/>
  <c r="Z2084" i="2" s="1"/>
  <c r="I2084" i="2"/>
  <c r="S2084" i="2" s="1"/>
  <c r="G2085" i="6"/>
  <c r="H2085" i="6" s="1"/>
  <c r="I2085" i="6" l="1"/>
  <c r="J2085" i="6"/>
  <c r="U2084" i="2"/>
  <c r="T2084" i="2"/>
  <c r="E2085" i="2" l="1"/>
  <c r="G2085" i="2" s="1"/>
  <c r="K2085" i="6"/>
  <c r="V2084" i="2"/>
  <c r="H2085" i="2" l="1"/>
  <c r="K2085" i="2" s="1"/>
  <c r="L2085" i="2" s="1"/>
  <c r="Y2085" i="2" s="1"/>
  <c r="W2085" i="2"/>
  <c r="X2085" i="2" s="1"/>
  <c r="J2085" i="2"/>
  <c r="M2085" i="2" l="1"/>
  <c r="N2085" i="2" s="1"/>
  <c r="O2085" i="2" l="1"/>
  <c r="P2085" i="2" l="1"/>
  <c r="R2085" i="2"/>
  <c r="AA2085" i="2" l="1"/>
  <c r="Q2085" i="2"/>
  <c r="Z2085" i="2" s="1"/>
  <c r="I2085" i="2"/>
  <c r="S2085" i="2" s="1"/>
  <c r="G2086" i="6"/>
  <c r="H2086" i="6" s="1"/>
  <c r="J2086" i="6" l="1"/>
  <c r="I2086" i="6"/>
  <c r="T2085" i="2"/>
  <c r="U2085" i="2"/>
  <c r="V2085" i="2" l="1"/>
  <c r="E2086" i="2"/>
  <c r="G2086" i="2" s="1"/>
  <c r="K2086" i="6"/>
  <c r="H2086" i="2" l="1"/>
  <c r="K2086" i="2" s="1"/>
  <c r="L2086" i="2" s="1"/>
  <c r="Y2086" i="2" s="1"/>
  <c r="W2086" i="2"/>
  <c r="X2086" i="2" s="1"/>
  <c r="J2086" i="2"/>
  <c r="M2086" i="2" l="1"/>
  <c r="N2086" i="2" s="1"/>
  <c r="O2086" i="2"/>
  <c r="P2086" i="2" l="1"/>
  <c r="G2087" i="6" l="1"/>
  <c r="H2087" i="6" s="1"/>
  <c r="Q2086" i="2"/>
  <c r="Z2086" i="2" s="1"/>
  <c r="I2086" i="2"/>
  <c r="S2086" i="2" s="1"/>
  <c r="R2086" i="2"/>
  <c r="AA2086" i="2" l="1"/>
  <c r="T2086" i="2"/>
  <c r="U2086" i="2"/>
  <c r="I2087" i="6"/>
  <c r="J2087" i="6"/>
  <c r="K2087" i="6" l="1"/>
  <c r="V2086" i="2"/>
  <c r="E2087" i="2"/>
  <c r="G2087" i="2" s="1"/>
  <c r="H2087" i="2" l="1"/>
  <c r="K2087" i="2" s="1"/>
  <c r="L2087" i="2" s="1"/>
  <c r="Y2087" i="2" s="1"/>
  <c r="W2087" i="2"/>
  <c r="X2087" i="2" s="1"/>
  <c r="J2087" i="2"/>
  <c r="M2087" i="2" l="1"/>
  <c r="N2087" i="2" s="1"/>
  <c r="O2087" i="2"/>
  <c r="P2087" i="2" l="1"/>
  <c r="R2087" i="2"/>
  <c r="AA2087" i="2" l="1"/>
  <c r="Q2087" i="2"/>
  <c r="Z2087" i="2" s="1"/>
  <c r="I2087" i="2"/>
  <c r="S2087" i="2" s="1"/>
  <c r="G2088" i="6"/>
  <c r="H2088" i="6" s="1"/>
  <c r="U2087" i="2" l="1"/>
  <c r="T2087" i="2"/>
  <c r="J2088" i="6"/>
  <c r="I2088" i="6"/>
  <c r="K2088" i="6" l="1"/>
  <c r="E2088" i="2"/>
  <c r="G2088" i="2" s="1"/>
  <c r="V2087" i="2"/>
  <c r="H2088" i="2" l="1"/>
  <c r="K2088" i="2" s="1"/>
  <c r="L2088" i="2" s="1"/>
  <c r="Y2088" i="2" s="1"/>
  <c r="W2088" i="2"/>
  <c r="X2088" i="2" s="1"/>
  <c r="J2088" i="2"/>
  <c r="M2088" i="2" l="1"/>
  <c r="N2088" i="2" s="1"/>
  <c r="O2088" i="2"/>
  <c r="P2088" i="2" l="1"/>
  <c r="G2089" i="6" l="1"/>
  <c r="H2089" i="6" s="1"/>
  <c r="Q2088" i="2"/>
  <c r="Z2088" i="2" s="1"/>
  <c r="I2088" i="2"/>
  <c r="S2088" i="2" s="1"/>
  <c r="R2088" i="2"/>
  <c r="AA2088" i="2" l="1"/>
  <c r="T2088" i="2"/>
  <c r="U2088" i="2"/>
  <c r="J2089" i="6"/>
  <c r="I2089" i="6"/>
  <c r="K2089" i="6" l="1"/>
  <c r="E2089" i="2"/>
  <c r="G2089" i="2" s="1"/>
  <c r="V2088" i="2"/>
  <c r="W2089" i="2" l="1"/>
  <c r="X2089" i="2" s="1"/>
  <c r="H2089" i="2"/>
  <c r="K2089" i="2" s="1"/>
  <c r="L2089" i="2" s="1"/>
  <c r="Y2089" i="2" s="1"/>
  <c r="J2089" i="2"/>
  <c r="M2089" i="2" l="1"/>
  <c r="N2089" i="2" s="1"/>
  <c r="O2089" i="2" l="1"/>
  <c r="P2089" i="2" l="1"/>
  <c r="R2089" i="2"/>
  <c r="AA2089" i="2" l="1"/>
  <c r="I2089" i="2"/>
  <c r="S2089" i="2" s="1"/>
  <c r="Q2089" i="2"/>
  <c r="Z2089" i="2" s="1"/>
  <c r="G2090" i="6"/>
  <c r="H2090" i="6" s="1"/>
  <c r="J2090" i="6" l="1"/>
  <c r="I2090" i="6"/>
  <c r="T2089" i="2"/>
  <c r="U2089" i="2"/>
  <c r="E2090" i="2" l="1"/>
  <c r="G2090" i="2" s="1"/>
  <c r="V2089" i="2"/>
  <c r="K2090" i="6"/>
  <c r="H2090" i="2" l="1"/>
  <c r="K2090" i="2" s="1"/>
  <c r="L2090" i="2" s="1"/>
  <c r="Y2090" i="2" s="1"/>
  <c r="W2090" i="2"/>
  <c r="X2090" i="2" s="1"/>
  <c r="J2090" i="2"/>
  <c r="M2090" i="2" l="1"/>
  <c r="N2090" i="2" s="1"/>
  <c r="O2090" i="2" l="1"/>
  <c r="P2090" i="2" l="1"/>
  <c r="R2090" i="2"/>
  <c r="AA2090" i="2" l="1"/>
  <c r="Q2090" i="2"/>
  <c r="Z2090" i="2" s="1"/>
  <c r="I2090" i="2"/>
  <c r="S2090" i="2" s="1"/>
  <c r="G2091" i="6"/>
  <c r="H2091" i="6" s="1"/>
  <c r="I2091" i="6" l="1"/>
  <c r="J2091" i="6"/>
  <c r="T2090" i="2"/>
  <c r="U2090" i="2"/>
  <c r="E2091" i="2" l="1"/>
  <c r="G2091" i="2" s="1"/>
  <c r="V2090" i="2"/>
  <c r="K2091" i="6"/>
  <c r="H2091" i="2" l="1"/>
  <c r="K2091" i="2" s="1"/>
  <c r="L2091" i="2" s="1"/>
  <c r="Y2091" i="2" s="1"/>
  <c r="W2091" i="2"/>
  <c r="X2091" i="2" s="1"/>
  <c r="J2091" i="2"/>
  <c r="M2091" i="2" l="1"/>
  <c r="N2091" i="2" s="1"/>
  <c r="O2091" i="2"/>
  <c r="P2091" i="2" l="1"/>
  <c r="Q2091" i="2" l="1"/>
  <c r="Z2091" i="2" s="1"/>
  <c r="I2091" i="2"/>
  <c r="S2091" i="2" s="1"/>
  <c r="G2092" i="6"/>
  <c r="H2092" i="6" s="1"/>
  <c r="R2091" i="2"/>
  <c r="AA2091" i="2" l="1"/>
  <c r="U2091" i="2"/>
  <c r="T2091" i="2"/>
  <c r="J2092" i="6"/>
  <c r="I2092" i="6"/>
  <c r="K2092" i="6" l="1"/>
  <c r="E2092" i="2"/>
  <c r="G2092" i="2" s="1"/>
  <c r="V2091" i="2"/>
  <c r="H2092" i="2" l="1"/>
  <c r="K2092" i="2" s="1"/>
  <c r="L2092" i="2" s="1"/>
  <c r="Y2092" i="2" s="1"/>
  <c r="W2092" i="2"/>
  <c r="X2092" i="2" s="1"/>
  <c r="J2092" i="2"/>
  <c r="M2092" i="2" l="1"/>
  <c r="N2092" i="2" s="1"/>
  <c r="O2092" i="2"/>
  <c r="P2092" i="2" l="1"/>
  <c r="I2092" i="2" l="1"/>
  <c r="S2092" i="2" s="1"/>
  <c r="Q2092" i="2"/>
  <c r="Z2092" i="2" s="1"/>
  <c r="G2093" i="6"/>
  <c r="H2093" i="6" s="1"/>
  <c r="R2092" i="2"/>
  <c r="AA2092" i="2" l="1"/>
  <c r="I2093" i="6"/>
  <c r="J2093" i="6"/>
  <c r="T2092" i="2"/>
  <c r="U2092" i="2"/>
  <c r="K2093" i="6" l="1"/>
  <c r="E2093" i="2"/>
  <c r="G2093" i="2" s="1"/>
  <c r="V2092" i="2"/>
  <c r="W2093" i="2" l="1"/>
  <c r="X2093" i="2" s="1"/>
  <c r="H2093" i="2"/>
  <c r="K2093" i="2" s="1"/>
  <c r="L2093" i="2" s="1"/>
  <c r="Y2093" i="2" s="1"/>
  <c r="J2093" i="2"/>
  <c r="M2093" i="2" l="1"/>
  <c r="N2093" i="2" s="1"/>
  <c r="O2093" i="2"/>
  <c r="P2093" i="2" l="1"/>
  <c r="G2094" i="6" l="1"/>
  <c r="H2094" i="6" s="1"/>
  <c r="I2093" i="2"/>
  <c r="S2093" i="2" s="1"/>
  <c r="Q2093" i="2"/>
  <c r="Z2093" i="2" s="1"/>
  <c r="R2093" i="2"/>
  <c r="AA2093" i="2" l="1"/>
  <c r="U2093" i="2"/>
  <c r="T2093" i="2"/>
  <c r="J2094" i="6"/>
  <c r="I2094" i="6"/>
  <c r="E2094" i="2" l="1"/>
  <c r="G2094" i="2" s="1"/>
  <c r="V2093" i="2"/>
  <c r="K2094" i="6"/>
  <c r="W2094" i="2" l="1"/>
  <c r="X2094" i="2" s="1"/>
  <c r="H2094" i="2"/>
  <c r="K2094" i="2" s="1"/>
  <c r="L2094" i="2" s="1"/>
  <c r="Y2094" i="2" s="1"/>
  <c r="J2094" i="2"/>
  <c r="M2094" i="2" l="1"/>
  <c r="N2094" i="2" s="1"/>
  <c r="O2094" i="2"/>
  <c r="P2094" i="2" l="1"/>
  <c r="Q2094" i="2" l="1"/>
  <c r="Z2094" i="2" s="1"/>
  <c r="I2094" i="2"/>
  <c r="S2094" i="2" s="1"/>
  <c r="G2095" i="6"/>
  <c r="H2095" i="6" s="1"/>
  <c r="R2094" i="2"/>
  <c r="I2095" i="6" l="1"/>
  <c r="J2095" i="6"/>
  <c r="T2094" i="2"/>
  <c r="U2094" i="2"/>
  <c r="AA2094" i="2"/>
  <c r="E2095" i="2" l="1"/>
  <c r="G2095" i="2" s="1"/>
  <c r="K2095" i="6"/>
  <c r="V2094" i="2"/>
  <c r="W2095" i="2" l="1"/>
  <c r="X2095" i="2" s="1"/>
  <c r="H2095" i="2"/>
  <c r="K2095" i="2" s="1"/>
  <c r="L2095" i="2" s="1"/>
  <c r="Y2095" i="2" s="1"/>
  <c r="J2095" i="2"/>
  <c r="M2095" i="2" l="1"/>
  <c r="N2095" i="2" s="1"/>
  <c r="O2095" i="2"/>
  <c r="P2095" i="2" l="1"/>
  <c r="R2095" i="2" s="1"/>
  <c r="AA2095" i="2" l="1"/>
  <c r="Q2095" i="2"/>
  <c r="Z2095" i="2" s="1"/>
  <c r="I2095" i="2"/>
  <c r="S2095" i="2" s="1"/>
  <c r="G2096" i="6"/>
  <c r="H2096" i="6" s="1"/>
  <c r="T2095" i="2" l="1"/>
  <c r="U2095" i="2"/>
  <c r="J2096" i="6"/>
  <c r="I2096" i="6"/>
  <c r="K2096" i="6" l="1"/>
  <c r="V2095" i="2"/>
  <c r="E2096" i="2"/>
  <c r="G2096" i="2" s="1"/>
  <c r="H2096" i="2" l="1"/>
  <c r="W2096" i="2"/>
  <c r="X2096" i="2" s="1"/>
  <c r="J2096" i="2"/>
  <c r="M2096" i="2" l="1"/>
  <c r="N2096" i="2" s="1"/>
  <c r="K2096" i="2"/>
  <c r="L2096" i="2" s="1"/>
  <c r="Y2096" i="2" s="1"/>
  <c r="U41" i="1"/>
  <c r="O2096" i="2" l="1"/>
  <c r="P2096" i="2" l="1"/>
  <c r="R2096" i="2"/>
  <c r="AA2096" i="2" l="1"/>
  <c r="Q2096" i="2"/>
  <c r="Z2096" i="2" s="1"/>
  <c r="G2097" i="6"/>
  <c r="H2097" i="6" s="1"/>
  <c r="I2096" i="2"/>
  <c r="S2096" i="2" s="1"/>
  <c r="I2097" i="6" l="1"/>
  <c r="J2097" i="6"/>
  <c r="U2096" i="2"/>
  <c r="T2096" i="2"/>
  <c r="V2096" i="2" l="1"/>
  <c r="K2097" i="6"/>
  <c r="E2097" i="2"/>
  <c r="G2097" i="2" s="1"/>
  <c r="W2097" i="2" l="1"/>
  <c r="X2097" i="2" s="1"/>
  <c r="H2097" i="2"/>
  <c r="K2097" i="2" s="1"/>
  <c r="L2097" i="2" s="1"/>
  <c r="Y2097" i="2" s="1"/>
  <c r="J2097" i="2"/>
  <c r="M2097" i="2" l="1"/>
  <c r="N2097" i="2" s="1"/>
  <c r="O2097" i="2" l="1"/>
  <c r="P2097" i="2" l="1"/>
  <c r="R2097" i="2" s="1"/>
  <c r="AA2097" i="2" l="1"/>
  <c r="G2098" i="6"/>
  <c r="H2098" i="6" s="1"/>
  <c r="Q2097" i="2"/>
  <c r="Z2097" i="2" s="1"/>
  <c r="I2097" i="2"/>
  <c r="S2097" i="2" s="1"/>
  <c r="U2097" i="2" l="1"/>
  <c r="T2097" i="2"/>
  <c r="J2098" i="6"/>
  <c r="I2098" i="6"/>
  <c r="E2098" i="2" l="1"/>
  <c r="G2098" i="2" s="1"/>
  <c r="K2098" i="6"/>
  <c r="V2097" i="2"/>
  <c r="H2098" i="2" l="1"/>
  <c r="K2098" i="2" s="1"/>
  <c r="L2098" i="2" s="1"/>
  <c r="Y2098" i="2" s="1"/>
  <c r="W2098" i="2"/>
  <c r="X2098" i="2" s="1"/>
  <c r="J2098" i="2"/>
  <c r="M2098" i="2" l="1"/>
  <c r="N2098" i="2" s="1"/>
  <c r="O2098" i="2" l="1"/>
  <c r="P2098" i="2" l="1"/>
  <c r="Q2098" i="2" l="1"/>
  <c r="Z2098" i="2" s="1"/>
  <c r="G2099" i="6"/>
  <c r="H2099" i="6" s="1"/>
  <c r="I2098" i="2"/>
  <c r="S2098" i="2" s="1"/>
  <c r="R2098" i="2"/>
  <c r="I2099" i="6" l="1"/>
  <c r="J2099" i="6"/>
  <c r="AA2098" i="2"/>
  <c r="T2098" i="2"/>
  <c r="U2098" i="2"/>
  <c r="E2099" i="2" l="1"/>
  <c r="G2099" i="2" s="1"/>
  <c r="V2098" i="2"/>
  <c r="K2099" i="6"/>
  <c r="H2099" i="2" l="1"/>
  <c r="K2099" i="2" s="1"/>
  <c r="L2099" i="2" s="1"/>
  <c r="Y2099" i="2" s="1"/>
  <c r="W2099" i="2"/>
  <c r="X2099" i="2" s="1"/>
  <c r="J2099" i="2"/>
  <c r="M2099" i="2" l="1"/>
  <c r="N2099" i="2" s="1"/>
  <c r="O2099" i="2"/>
  <c r="P2099" i="2" l="1"/>
  <c r="Q2099" i="2" l="1"/>
  <c r="Z2099" i="2" s="1"/>
  <c r="I2099" i="2"/>
  <c r="S2099" i="2" s="1"/>
  <c r="G2100" i="6"/>
  <c r="H2100" i="6" s="1"/>
  <c r="R2099" i="2"/>
  <c r="AA2099" i="2" l="1"/>
  <c r="J2100" i="6"/>
  <c r="I2100" i="6"/>
  <c r="U2099" i="2"/>
  <c r="T2099" i="2"/>
  <c r="V2099" i="2" l="1"/>
  <c r="E2100" i="2"/>
  <c r="G2100" i="2" s="1"/>
  <c r="K2100" i="6"/>
  <c r="W2100" i="2" l="1"/>
  <c r="X2100" i="2" s="1"/>
  <c r="H2100" i="2"/>
  <c r="K2100" i="2" s="1"/>
  <c r="L2100" i="2" s="1"/>
  <c r="Y2100" i="2" s="1"/>
  <c r="J2100" i="2"/>
  <c r="M2100" i="2" l="1"/>
  <c r="N2100" i="2" s="1"/>
  <c r="O2100" i="2" l="1"/>
  <c r="P2100" i="2" l="1"/>
  <c r="R2100" i="2"/>
  <c r="AA2100" i="2" l="1"/>
  <c r="Q2100" i="2"/>
  <c r="Z2100" i="2" s="1"/>
  <c r="I2100" i="2"/>
  <c r="S2100" i="2" s="1"/>
  <c r="G2101" i="6"/>
  <c r="H2101" i="6" s="1"/>
  <c r="I2101" i="6" l="1"/>
  <c r="J2101" i="6"/>
  <c r="U2100" i="2"/>
  <c r="T2100" i="2"/>
  <c r="V2100" i="2" l="1"/>
  <c r="E2101" i="2"/>
  <c r="G2101" i="2" s="1"/>
  <c r="K2101" i="6"/>
  <c r="W2101" i="2" l="1"/>
  <c r="X2101" i="2" s="1"/>
  <c r="H2101" i="2"/>
  <c r="K2101" i="2" s="1"/>
  <c r="L2101" i="2" s="1"/>
  <c r="Y2101" i="2" s="1"/>
  <c r="J2101" i="2"/>
  <c r="M2101" i="2" l="1"/>
  <c r="N2101" i="2" s="1"/>
  <c r="O2101" i="2" l="1"/>
  <c r="P2101" i="2" l="1"/>
  <c r="Q2101" i="2" l="1"/>
  <c r="Z2101" i="2" s="1"/>
  <c r="I2101" i="2"/>
  <c r="S2101" i="2" s="1"/>
  <c r="G2102" i="6"/>
  <c r="H2102" i="6" s="1"/>
  <c r="R2101" i="2"/>
  <c r="AA2101" i="2" l="1"/>
  <c r="U2101" i="2"/>
  <c r="T2101" i="2"/>
  <c r="J2102" i="6"/>
  <c r="I2102" i="6"/>
  <c r="E2102" i="2" l="1"/>
  <c r="G2102" i="2" s="1"/>
  <c r="K2102" i="6"/>
  <c r="V2101" i="2"/>
  <c r="W2102" i="2" l="1"/>
  <c r="X2102" i="2" s="1"/>
  <c r="H2102" i="2"/>
  <c r="K2102" i="2" s="1"/>
  <c r="L2102" i="2" s="1"/>
  <c r="Y2102" i="2" s="1"/>
  <c r="J2102" i="2"/>
  <c r="M2102" i="2" l="1"/>
  <c r="N2102" i="2" s="1"/>
  <c r="O2102" i="2" l="1"/>
  <c r="P2102" i="2" l="1"/>
  <c r="R2102" i="2"/>
  <c r="AA2102" i="2" l="1"/>
  <c r="I2102" i="2"/>
  <c r="S2102" i="2" s="1"/>
  <c r="G2103" i="6"/>
  <c r="H2103" i="6" s="1"/>
  <c r="Q2102" i="2"/>
  <c r="Z2102" i="2" s="1"/>
  <c r="I2103" i="6" l="1"/>
  <c r="J2103" i="6"/>
  <c r="U2102" i="2"/>
  <c r="T2102" i="2"/>
  <c r="E2103" i="2" l="1"/>
  <c r="G2103" i="2" s="1"/>
  <c r="V2102" i="2"/>
  <c r="K2103" i="6"/>
  <c r="H2103" i="2" l="1"/>
  <c r="K2103" i="2" s="1"/>
  <c r="L2103" i="2" s="1"/>
  <c r="Y2103" i="2" s="1"/>
  <c r="W2103" i="2"/>
  <c r="X2103" i="2" s="1"/>
  <c r="J2103" i="2"/>
  <c r="M2103" i="2" l="1"/>
  <c r="N2103" i="2" s="1"/>
  <c r="O2103" i="2" l="1"/>
  <c r="P2103" i="2" l="1"/>
  <c r="Q2103" i="2" l="1"/>
  <c r="Z2103" i="2" s="1"/>
  <c r="G2104" i="6"/>
  <c r="H2104" i="6" s="1"/>
  <c r="I2103" i="2"/>
  <c r="S2103" i="2" s="1"/>
  <c r="R2103" i="2"/>
  <c r="J2104" i="6" l="1"/>
  <c r="I2104" i="6"/>
  <c r="AA2103" i="2"/>
  <c r="T2103" i="2"/>
  <c r="U2103" i="2"/>
  <c r="V2103" i="2" l="1"/>
  <c r="E2104" i="2"/>
  <c r="G2104" i="2" s="1"/>
  <c r="K2104" i="6"/>
  <c r="H2104" i="2" l="1"/>
  <c r="K2104" i="2" s="1"/>
  <c r="L2104" i="2" s="1"/>
  <c r="Y2104" i="2" s="1"/>
  <c r="W2104" i="2"/>
  <c r="X2104" i="2" s="1"/>
  <c r="J2104" i="2"/>
  <c r="M2104" i="2" l="1"/>
  <c r="N2104" i="2" s="1"/>
  <c r="O2104" i="2"/>
  <c r="P2104" i="2" l="1"/>
  <c r="Q2104" i="2" l="1"/>
  <c r="Z2104" i="2" s="1"/>
  <c r="I2104" i="2"/>
  <c r="S2104" i="2" s="1"/>
  <c r="G2105" i="6"/>
  <c r="H2105" i="6" s="1"/>
  <c r="R2104" i="2"/>
  <c r="AA2104" i="2" l="1"/>
  <c r="U2104" i="2"/>
  <c r="T2104" i="2"/>
  <c r="J2105" i="6"/>
  <c r="I2105" i="6"/>
  <c r="K2105" i="6" l="1"/>
  <c r="E2105" i="2"/>
  <c r="G2105" i="2" s="1"/>
  <c r="V2104" i="2"/>
  <c r="H2105" i="2" l="1"/>
  <c r="K2105" i="2" s="1"/>
  <c r="L2105" i="2" s="1"/>
  <c r="Y2105" i="2" s="1"/>
  <c r="W2105" i="2"/>
  <c r="X2105" i="2" s="1"/>
  <c r="J2105" i="2"/>
  <c r="M2105" i="2" l="1"/>
  <c r="N2105" i="2" s="1"/>
  <c r="O2105" i="2"/>
  <c r="P2105" i="2" l="1"/>
  <c r="R2105" i="2"/>
  <c r="AA2105" i="2" l="1"/>
  <c r="G2106" i="6"/>
  <c r="H2106" i="6" s="1"/>
  <c r="Q2105" i="2"/>
  <c r="Z2105" i="2" s="1"/>
  <c r="I2105" i="2"/>
  <c r="S2105" i="2" s="1"/>
  <c r="T2105" i="2" l="1"/>
  <c r="U2105" i="2"/>
  <c r="J2106" i="6"/>
  <c r="I2106" i="6"/>
  <c r="K2106" i="6" l="1"/>
  <c r="V2105" i="2"/>
  <c r="E2106" i="2"/>
  <c r="G2106" i="2" s="1"/>
  <c r="W2106" i="2" l="1"/>
  <c r="X2106" i="2" s="1"/>
  <c r="H2106" i="2"/>
  <c r="K2106" i="2" s="1"/>
  <c r="L2106" i="2" s="1"/>
  <c r="Y2106" i="2" s="1"/>
  <c r="J2106" i="2"/>
  <c r="M2106" i="2" l="1"/>
  <c r="N2106" i="2" s="1"/>
  <c r="O2106" i="2"/>
  <c r="P2106" i="2" l="1"/>
  <c r="I2106" i="2" l="1"/>
  <c r="S2106" i="2" s="1"/>
  <c r="G2107" i="6"/>
  <c r="H2107" i="6" s="1"/>
  <c r="Q2106" i="2"/>
  <c r="Z2106" i="2" s="1"/>
  <c r="R2106" i="2"/>
  <c r="I2107" i="6" l="1"/>
  <c r="J2107" i="6"/>
  <c r="AA2106" i="2"/>
  <c r="T2106" i="2"/>
  <c r="U2106" i="2"/>
  <c r="E2107" i="2" l="1"/>
  <c r="G2107" i="2" s="1"/>
  <c r="V2106" i="2"/>
  <c r="K2107" i="6"/>
  <c r="H2107" i="2" l="1"/>
  <c r="K2107" i="2" s="1"/>
  <c r="L2107" i="2" s="1"/>
  <c r="Y2107" i="2" s="1"/>
  <c r="W2107" i="2"/>
  <c r="X2107" i="2" s="1"/>
  <c r="J2107" i="2"/>
  <c r="M2107" i="2" l="1"/>
  <c r="N2107" i="2" s="1"/>
  <c r="O2107" i="2"/>
  <c r="P2107" i="2" l="1"/>
  <c r="Q2107" i="2" l="1"/>
  <c r="Z2107" i="2" s="1"/>
  <c r="I2107" i="2"/>
  <c r="S2107" i="2" s="1"/>
  <c r="G2108" i="6"/>
  <c r="H2108" i="6" s="1"/>
  <c r="R2107" i="2"/>
  <c r="AA2107" i="2" l="1"/>
  <c r="U2107" i="2"/>
  <c r="T2107" i="2"/>
  <c r="I2108" i="6"/>
  <c r="J2108" i="6"/>
  <c r="K2108" i="6" l="1"/>
  <c r="E2108" i="2"/>
  <c r="G2108" i="2" s="1"/>
  <c r="V2107" i="2"/>
  <c r="H2108" i="2" l="1"/>
  <c r="W2108" i="2"/>
  <c r="X2108" i="2" s="1"/>
  <c r="J2108" i="2"/>
  <c r="M2108" i="2" l="1"/>
  <c r="N2108" i="2" s="1"/>
  <c r="U42" i="1"/>
  <c r="K2108" i="2"/>
  <c r="L2108" i="2" s="1"/>
  <c r="Y2108" i="2" s="1"/>
  <c r="O2108" i="2" l="1"/>
  <c r="P2108" i="2" l="1"/>
  <c r="R2108" i="2"/>
  <c r="AA2108" i="2" l="1"/>
  <c r="I2108" i="2"/>
  <c r="S2108" i="2" s="1"/>
  <c r="Q2108" i="2"/>
  <c r="Z2108" i="2" s="1"/>
  <c r="G2109" i="6"/>
  <c r="H2109" i="6" s="1"/>
  <c r="I2109" i="6" l="1"/>
  <c r="J2109" i="6"/>
  <c r="U2108" i="2"/>
  <c r="T2108" i="2"/>
  <c r="E2109" i="2" l="1"/>
  <c r="G2109" i="2" s="1"/>
  <c r="V2108" i="2"/>
  <c r="K2109" i="6"/>
  <c r="H2109" i="2" l="1"/>
  <c r="K2109" i="2" s="1"/>
  <c r="L2109" i="2" s="1"/>
  <c r="Y2109" i="2" s="1"/>
  <c r="W2109" i="2"/>
  <c r="X2109" i="2" s="1"/>
  <c r="J2109" i="2"/>
  <c r="M2109" i="2" l="1"/>
  <c r="N2109" i="2" s="1"/>
  <c r="O2109" i="2"/>
  <c r="P2109" i="2" l="1"/>
  <c r="I2109" i="2" l="1"/>
  <c r="S2109" i="2" s="1"/>
  <c r="G2110" i="6"/>
  <c r="H2110" i="6" s="1"/>
  <c r="Q2109" i="2"/>
  <c r="Z2109" i="2" s="1"/>
  <c r="R2109" i="2"/>
  <c r="J2110" i="6" l="1"/>
  <c r="I2110" i="6"/>
  <c r="AA2109" i="2"/>
  <c r="T2109" i="2"/>
  <c r="U2109" i="2"/>
  <c r="V2109" i="2" l="1"/>
  <c r="E2110" i="2"/>
  <c r="G2110" i="2" s="1"/>
  <c r="K2110" i="6"/>
  <c r="W2110" i="2" l="1"/>
  <c r="X2110" i="2" s="1"/>
  <c r="H2110" i="2"/>
  <c r="K2110" i="2" s="1"/>
  <c r="L2110" i="2" s="1"/>
  <c r="Y2110" i="2" s="1"/>
  <c r="J2110" i="2"/>
  <c r="M2110" i="2" l="1"/>
  <c r="N2110" i="2" s="1"/>
  <c r="O2110" i="2"/>
  <c r="P2110" i="2" l="1"/>
  <c r="R2110" i="2"/>
  <c r="AA2110" i="2" l="1"/>
  <c r="G2111" i="6"/>
  <c r="H2111" i="6" s="1"/>
  <c r="Q2110" i="2"/>
  <c r="Z2110" i="2" s="1"/>
  <c r="I2110" i="2"/>
  <c r="S2110" i="2" s="1"/>
  <c r="U2110" i="2" l="1"/>
  <c r="T2110" i="2"/>
  <c r="I2111" i="6"/>
  <c r="J2111" i="6"/>
  <c r="K2111" i="6" l="1"/>
  <c r="E2111" i="2"/>
  <c r="G2111" i="2" s="1"/>
  <c r="V2110" i="2"/>
  <c r="W2111" i="2" l="1"/>
  <c r="X2111" i="2" s="1"/>
  <c r="H2111" i="2"/>
  <c r="K2111" i="2" s="1"/>
  <c r="L2111" i="2" s="1"/>
  <c r="Y2111" i="2" s="1"/>
  <c r="J2111" i="2"/>
  <c r="M2111" i="2" l="1"/>
  <c r="N2111" i="2" s="1"/>
  <c r="O2111" i="2" l="1"/>
  <c r="P2111" i="2" l="1"/>
  <c r="Q2111" i="2" l="1"/>
  <c r="Z2111" i="2" s="1"/>
  <c r="I2111" i="2"/>
  <c r="S2111" i="2" s="1"/>
  <c r="G2112" i="6"/>
  <c r="H2112" i="6" s="1"/>
  <c r="R2111" i="2"/>
  <c r="AA2111" i="2" l="1"/>
  <c r="T2111" i="2"/>
  <c r="U2111" i="2"/>
  <c r="J2112" i="6"/>
  <c r="I2112" i="6"/>
  <c r="K2112" i="6" l="1"/>
  <c r="V2111" i="2"/>
  <c r="E2112" i="2"/>
  <c r="G2112" i="2" s="1"/>
  <c r="W2112" i="2" l="1"/>
  <c r="X2112" i="2" s="1"/>
  <c r="H2112" i="2"/>
  <c r="K2112" i="2" s="1"/>
  <c r="L2112" i="2" s="1"/>
  <c r="Y2112" i="2" s="1"/>
  <c r="J2112" i="2"/>
  <c r="M2112" i="2" l="1"/>
  <c r="N2112" i="2" s="1"/>
  <c r="O2112" i="2"/>
  <c r="P2112" i="2" l="1"/>
  <c r="R2112" i="2"/>
  <c r="AA2112" i="2" l="1"/>
  <c r="G2113" i="6"/>
  <c r="H2113" i="6" s="1"/>
  <c r="Q2112" i="2"/>
  <c r="Z2112" i="2" s="1"/>
  <c r="I2112" i="2"/>
  <c r="S2112" i="2" s="1"/>
  <c r="U2112" i="2" l="1"/>
  <c r="T2112" i="2"/>
  <c r="J2113" i="6"/>
  <c r="I2113" i="6"/>
  <c r="K2113" i="6" l="1"/>
  <c r="E2113" i="2"/>
  <c r="G2113" i="2" s="1"/>
  <c r="V2112" i="2"/>
  <c r="W2113" i="2" l="1"/>
  <c r="X2113" i="2" s="1"/>
  <c r="H2113" i="2"/>
  <c r="K2113" i="2" s="1"/>
  <c r="L2113" i="2" s="1"/>
  <c r="Y2113" i="2" s="1"/>
  <c r="J2113" i="2"/>
  <c r="M2113" i="2" l="1"/>
  <c r="N2113" i="2" s="1"/>
  <c r="O2113" i="2" l="1"/>
  <c r="P2113" i="2" l="1"/>
  <c r="R2113" i="2"/>
  <c r="AA2113" i="2" l="1"/>
  <c r="Q2113" i="2"/>
  <c r="Z2113" i="2" s="1"/>
  <c r="G2114" i="6"/>
  <c r="H2114" i="6" s="1"/>
  <c r="I2113" i="2"/>
  <c r="S2113" i="2" s="1"/>
  <c r="T2113" i="2" l="1"/>
  <c r="U2113" i="2"/>
  <c r="I2114" i="6"/>
  <c r="J2114" i="6"/>
  <c r="K2114" i="6" l="1"/>
  <c r="V2113" i="2"/>
  <c r="E2114" i="2"/>
  <c r="G2114" i="2" s="1"/>
  <c r="H2114" i="2" l="1"/>
  <c r="K2114" i="2" s="1"/>
  <c r="L2114" i="2" s="1"/>
  <c r="Y2114" i="2" s="1"/>
  <c r="W2114" i="2"/>
  <c r="X2114" i="2" s="1"/>
  <c r="J2114" i="2"/>
  <c r="M2114" i="2" l="1"/>
  <c r="N2114" i="2" s="1"/>
  <c r="O2114" i="2" l="1"/>
  <c r="P2114" i="2" l="1"/>
  <c r="R2114" i="2"/>
  <c r="AA2114" i="2" l="1"/>
  <c r="Q2114" i="2"/>
  <c r="Z2114" i="2" s="1"/>
  <c r="I2114" i="2"/>
  <c r="S2114" i="2" s="1"/>
  <c r="G2115" i="6"/>
  <c r="H2115" i="6" s="1"/>
  <c r="I2115" i="6" l="1"/>
  <c r="J2115" i="6"/>
  <c r="U2114" i="2"/>
  <c r="T2114" i="2"/>
  <c r="V2114" i="2" l="1"/>
  <c r="E2115" i="2"/>
  <c r="G2115" i="2" s="1"/>
  <c r="K2115" i="6"/>
  <c r="H2115" i="2" l="1"/>
  <c r="K2115" i="2" s="1"/>
  <c r="L2115" i="2" s="1"/>
  <c r="Y2115" i="2" s="1"/>
  <c r="W2115" i="2"/>
  <c r="X2115" i="2" s="1"/>
  <c r="J2115" i="2"/>
  <c r="M2115" i="2" l="1"/>
  <c r="N2115" i="2" s="1"/>
  <c r="O2115" i="2" l="1"/>
  <c r="P2115" i="2" l="1"/>
  <c r="R2115" i="2"/>
  <c r="AA2115" i="2" l="1"/>
  <c r="G2116" i="6"/>
  <c r="H2116" i="6" s="1"/>
  <c r="I2115" i="2"/>
  <c r="S2115" i="2" s="1"/>
  <c r="Q2115" i="2"/>
  <c r="Z2115" i="2" s="1"/>
  <c r="U2115" i="2" l="1"/>
  <c r="T2115" i="2"/>
  <c r="I2116" i="6"/>
  <c r="J2116" i="6"/>
  <c r="K2116" i="6" l="1"/>
  <c r="V2115" i="2"/>
  <c r="E2116" i="2"/>
  <c r="G2116" i="2" s="1"/>
  <c r="W2116" i="2" l="1"/>
  <c r="X2116" i="2" s="1"/>
  <c r="H2116" i="2"/>
  <c r="K2116" i="2" s="1"/>
  <c r="L2116" i="2" s="1"/>
  <c r="Y2116" i="2" s="1"/>
  <c r="J2116" i="2"/>
  <c r="M2116" i="2" l="1"/>
  <c r="N2116" i="2" s="1"/>
  <c r="O2116" i="2" l="1"/>
  <c r="P2116" i="2" l="1"/>
  <c r="I2116" i="2" l="1"/>
  <c r="S2116" i="2" s="1"/>
  <c r="Q2116" i="2"/>
  <c r="Z2116" i="2" s="1"/>
  <c r="G2117" i="6"/>
  <c r="H2117" i="6" s="1"/>
  <c r="R2116" i="2"/>
  <c r="AA2116" i="2" l="1"/>
  <c r="J2117" i="6"/>
  <c r="I2117" i="6"/>
  <c r="U2116" i="2"/>
  <c r="T2116" i="2"/>
  <c r="V2116" i="2" l="1"/>
  <c r="E2117" i="2"/>
  <c r="G2117" i="2" s="1"/>
  <c r="K2117" i="6"/>
  <c r="H2117" i="2" l="1"/>
  <c r="K2117" i="2" s="1"/>
  <c r="L2117" i="2" s="1"/>
  <c r="Y2117" i="2" s="1"/>
  <c r="W2117" i="2"/>
  <c r="X2117" i="2" s="1"/>
  <c r="J2117" i="2"/>
  <c r="M2117" i="2" l="1"/>
  <c r="N2117" i="2" s="1"/>
  <c r="O2117" i="2" l="1"/>
  <c r="P2117" i="2" l="1"/>
  <c r="R2117" i="2"/>
  <c r="AA2117" i="2" l="1"/>
  <c r="Q2117" i="2"/>
  <c r="Z2117" i="2" s="1"/>
  <c r="I2117" i="2"/>
  <c r="S2117" i="2" s="1"/>
  <c r="G2118" i="6"/>
  <c r="H2118" i="6" s="1"/>
  <c r="J2118" i="6" l="1"/>
  <c r="I2118" i="6"/>
  <c r="U2117" i="2"/>
  <c r="T2117" i="2"/>
  <c r="V2117" i="2" l="1"/>
  <c r="E2118" i="2"/>
  <c r="G2118" i="2" s="1"/>
  <c r="K2118" i="6"/>
  <c r="H2118" i="2" l="1"/>
  <c r="K2118" i="2" s="1"/>
  <c r="L2118" i="2" s="1"/>
  <c r="Y2118" i="2" s="1"/>
  <c r="W2118" i="2"/>
  <c r="X2118" i="2" s="1"/>
  <c r="J2118" i="2"/>
  <c r="M2118" i="2" l="1"/>
  <c r="N2118" i="2" s="1"/>
  <c r="O2118" i="2"/>
  <c r="P2118" i="2" l="1"/>
  <c r="G2119" i="6" l="1"/>
  <c r="H2119" i="6" s="1"/>
  <c r="I2118" i="2"/>
  <c r="S2118" i="2" s="1"/>
  <c r="Q2118" i="2"/>
  <c r="Z2118" i="2" s="1"/>
  <c r="R2118" i="2"/>
  <c r="AA2118" i="2" l="1"/>
  <c r="U2118" i="2"/>
  <c r="T2118" i="2"/>
  <c r="I2119" i="6"/>
  <c r="J2119" i="6"/>
  <c r="K2119" i="6" l="1"/>
  <c r="V2118" i="2"/>
  <c r="E2119" i="2"/>
  <c r="G2119" i="2" s="1"/>
  <c r="W2119" i="2" l="1"/>
  <c r="X2119" i="2" s="1"/>
  <c r="H2119" i="2"/>
  <c r="K2119" i="2" s="1"/>
  <c r="L2119" i="2" s="1"/>
  <c r="Y2119" i="2" s="1"/>
  <c r="J2119" i="2"/>
  <c r="M2119" i="2" l="1"/>
  <c r="N2119" i="2" s="1"/>
  <c r="O2119" i="2"/>
  <c r="P2119" i="2" l="1"/>
  <c r="R2119" i="2"/>
  <c r="AA2119" i="2" l="1"/>
  <c r="Q2119" i="2"/>
  <c r="Z2119" i="2" s="1"/>
  <c r="G2120" i="6"/>
  <c r="H2120" i="6" s="1"/>
  <c r="I2119" i="2"/>
  <c r="S2119" i="2" s="1"/>
  <c r="U2119" i="2" l="1"/>
  <c r="T2119" i="2"/>
  <c r="J2120" i="6"/>
  <c r="I2120" i="6"/>
  <c r="K2120" i="6" l="1"/>
  <c r="E2120" i="2"/>
  <c r="G2120" i="2" s="1"/>
  <c r="V2119" i="2"/>
  <c r="H2120" i="2" l="1"/>
  <c r="W2120" i="2"/>
  <c r="X2120" i="2" s="1"/>
  <c r="J2120" i="2"/>
  <c r="M2120" i="2" l="1"/>
  <c r="N2120" i="2" s="1"/>
  <c r="U43" i="1"/>
  <c r="K2120" i="2"/>
  <c r="L2120" i="2" s="1"/>
  <c r="Y2120" i="2" s="1"/>
  <c r="O2120" i="2" l="1"/>
  <c r="P2120" i="2" l="1"/>
  <c r="R2120" i="2"/>
  <c r="AA2120" i="2" l="1"/>
  <c r="Q2120" i="2"/>
  <c r="Z2120" i="2" s="1"/>
  <c r="I2120" i="2"/>
  <c r="S2120" i="2" s="1"/>
  <c r="G2121" i="6"/>
  <c r="H2121" i="6" s="1"/>
  <c r="I2121" i="6" l="1"/>
  <c r="J2121" i="6"/>
  <c r="T2120" i="2"/>
  <c r="U2120" i="2"/>
  <c r="E2121" i="2" l="1"/>
  <c r="G2121" i="2" s="1"/>
  <c r="K2121" i="6"/>
  <c r="V2120" i="2"/>
  <c r="W2121" i="2" l="1"/>
  <c r="X2121" i="2" s="1"/>
  <c r="H2121" i="2"/>
  <c r="K2121" i="2" s="1"/>
  <c r="L2121" i="2" s="1"/>
  <c r="Y2121" i="2" s="1"/>
  <c r="J2121" i="2"/>
  <c r="M2121" i="2" l="1"/>
  <c r="N2121" i="2" s="1"/>
  <c r="O2121" i="2"/>
  <c r="P2121" i="2" l="1"/>
  <c r="Q2121" i="2" l="1"/>
  <c r="Z2121" i="2" s="1"/>
  <c r="I2121" i="2"/>
  <c r="S2121" i="2" s="1"/>
  <c r="G2122" i="6"/>
  <c r="H2122" i="6" s="1"/>
  <c r="R2121" i="2"/>
  <c r="AA2121" i="2" l="1"/>
  <c r="T2121" i="2"/>
  <c r="U2121" i="2"/>
  <c r="I2122" i="6"/>
  <c r="J2122" i="6"/>
  <c r="K2122" i="6" l="1"/>
  <c r="V2121" i="2"/>
  <c r="E2122" i="2"/>
  <c r="G2122" i="2" s="1"/>
  <c r="H2122" i="2" l="1"/>
  <c r="K2122" i="2" s="1"/>
  <c r="L2122" i="2" s="1"/>
  <c r="Y2122" i="2" s="1"/>
  <c r="W2122" i="2"/>
  <c r="X2122" i="2" s="1"/>
  <c r="J2122" i="2"/>
  <c r="M2122" i="2" l="1"/>
  <c r="N2122" i="2" s="1"/>
  <c r="O2122" i="2" l="1"/>
  <c r="P2122" i="2" l="1"/>
  <c r="R2122" i="2"/>
  <c r="AA2122" i="2" l="1"/>
  <c r="G2123" i="6"/>
  <c r="H2123" i="6" s="1"/>
  <c r="Q2122" i="2"/>
  <c r="Z2122" i="2" s="1"/>
  <c r="I2122" i="2"/>
  <c r="S2122" i="2" s="1"/>
  <c r="T2122" i="2" l="1"/>
  <c r="U2122" i="2"/>
  <c r="J2123" i="6"/>
  <c r="I2123" i="6"/>
  <c r="K2123" i="6" l="1"/>
  <c r="V2122" i="2"/>
  <c r="E2123" i="2"/>
  <c r="G2123" i="2" s="1"/>
  <c r="H2123" i="2" l="1"/>
  <c r="K2123" i="2" s="1"/>
  <c r="L2123" i="2" s="1"/>
  <c r="Y2123" i="2" s="1"/>
  <c r="W2123" i="2"/>
  <c r="X2123" i="2" s="1"/>
  <c r="J2123" i="2"/>
  <c r="M2123" i="2" l="1"/>
  <c r="N2123" i="2" s="1"/>
  <c r="O2123" i="2"/>
  <c r="P2123" i="2" l="1"/>
  <c r="Q2123" i="2" l="1"/>
  <c r="Z2123" i="2" s="1"/>
  <c r="I2123" i="2"/>
  <c r="S2123" i="2" s="1"/>
  <c r="G2124" i="6"/>
  <c r="H2124" i="6" s="1"/>
  <c r="R2123" i="2"/>
  <c r="AA2123" i="2" l="1"/>
  <c r="T2123" i="2"/>
  <c r="U2123" i="2"/>
  <c r="J2124" i="6"/>
  <c r="I2124" i="6"/>
  <c r="K2124" i="6" l="1"/>
  <c r="V2123" i="2"/>
  <c r="E2124" i="2"/>
  <c r="G2124" i="2" s="1"/>
  <c r="H2124" i="2" l="1"/>
  <c r="K2124" i="2" s="1"/>
  <c r="L2124" i="2" s="1"/>
  <c r="Y2124" i="2" s="1"/>
  <c r="W2124" i="2"/>
  <c r="X2124" i="2" s="1"/>
  <c r="J2124" i="2"/>
  <c r="M2124" i="2" l="1"/>
  <c r="N2124" i="2" s="1"/>
  <c r="O2124" i="2"/>
  <c r="P2124" i="2" l="1"/>
  <c r="R2124" i="2"/>
  <c r="AA2124" i="2" l="1"/>
  <c r="Q2124" i="2"/>
  <c r="Z2124" i="2" s="1"/>
  <c r="I2124" i="2"/>
  <c r="S2124" i="2" s="1"/>
  <c r="G2125" i="6"/>
  <c r="H2125" i="6" s="1"/>
  <c r="U2124" i="2" l="1"/>
  <c r="T2124" i="2"/>
  <c r="I2125" i="6"/>
  <c r="J2125" i="6"/>
  <c r="K2125" i="6" l="1"/>
  <c r="E2125" i="2"/>
  <c r="G2125" i="2" s="1"/>
  <c r="V2124" i="2"/>
  <c r="H2125" i="2" l="1"/>
  <c r="K2125" i="2" s="1"/>
  <c r="L2125" i="2" s="1"/>
  <c r="Y2125" i="2" s="1"/>
  <c r="W2125" i="2"/>
  <c r="X2125" i="2" s="1"/>
  <c r="J2125" i="2"/>
  <c r="M2125" i="2" l="1"/>
  <c r="N2125" i="2" s="1"/>
  <c r="O2125" i="2"/>
  <c r="P2125" i="2" l="1"/>
  <c r="G2126" i="6" l="1"/>
  <c r="H2126" i="6" s="1"/>
  <c r="Q2125" i="2"/>
  <c r="Z2125" i="2" s="1"/>
  <c r="I2125" i="2"/>
  <c r="S2125" i="2" s="1"/>
  <c r="R2125" i="2"/>
  <c r="T2125" i="2" l="1"/>
  <c r="U2125" i="2"/>
  <c r="AA2125" i="2"/>
  <c r="J2126" i="6"/>
  <c r="I2126" i="6"/>
  <c r="K2126" i="6" l="1"/>
  <c r="V2125" i="2"/>
  <c r="E2126" i="2"/>
  <c r="G2126" i="2" s="1"/>
  <c r="W2126" i="2" l="1"/>
  <c r="X2126" i="2" s="1"/>
  <c r="H2126" i="2"/>
  <c r="K2126" i="2" s="1"/>
  <c r="L2126" i="2" s="1"/>
  <c r="Y2126" i="2" s="1"/>
  <c r="J2126" i="2"/>
  <c r="M2126" i="2" l="1"/>
  <c r="N2126" i="2" s="1"/>
  <c r="O2126" i="2"/>
  <c r="P2126" i="2" l="1"/>
  <c r="R2126" i="2"/>
  <c r="AA2126" i="2" l="1"/>
  <c r="I2126" i="2"/>
  <c r="S2126" i="2" s="1"/>
  <c r="G2127" i="6"/>
  <c r="H2127" i="6" s="1"/>
  <c r="Q2126" i="2"/>
  <c r="Z2126" i="2" s="1"/>
  <c r="I2127" i="6" l="1"/>
  <c r="J2127" i="6"/>
  <c r="T2126" i="2"/>
  <c r="U2126" i="2"/>
  <c r="E2127" i="2" l="1"/>
  <c r="G2127" i="2" s="1"/>
  <c r="V2126" i="2"/>
  <c r="K2127" i="6"/>
  <c r="W2127" i="2" l="1"/>
  <c r="X2127" i="2" s="1"/>
  <c r="H2127" i="2"/>
  <c r="K2127" i="2" s="1"/>
  <c r="L2127" i="2" s="1"/>
  <c r="Y2127" i="2" s="1"/>
  <c r="J2127" i="2"/>
  <c r="M2127" i="2" l="1"/>
  <c r="N2127" i="2" s="1"/>
  <c r="O2127" i="2" l="1"/>
  <c r="P2127" i="2" l="1"/>
  <c r="R2127" i="2"/>
  <c r="AA2127" i="2" l="1"/>
  <c r="Q2127" i="2"/>
  <c r="Z2127" i="2" s="1"/>
  <c r="G2128" i="6"/>
  <c r="H2128" i="6" s="1"/>
  <c r="I2127" i="2"/>
  <c r="S2127" i="2" s="1"/>
  <c r="T2127" i="2" l="1"/>
  <c r="U2127" i="2"/>
  <c r="J2128" i="6"/>
  <c r="I2128" i="6"/>
  <c r="V2127" i="2" l="1"/>
  <c r="K2128" i="6"/>
  <c r="E2128" i="2"/>
  <c r="G2128" i="2" s="1"/>
  <c r="H2128" i="2" l="1"/>
  <c r="K2128" i="2" s="1"/>
  <c r="L2128" i="2" s="1"/>
  <c r="Y2128" i="2" s="1"/>
  <c r="W2128" i="2"/>
  <c r="X2128" i="2" s="1"/>
  <c r="J2128" i="2"/>
  <c r="M2128" i="2" l="1"/>
  <c r="N2128" i="2" s="1"/>
  <c r="O2128" i="2" l="1"/>
  <c r="P2128" i="2" l="1"/>
  <c r="R2128" i="2"/>
  <c r="AA2128" i="2" l="1"/>
  <c r="G2129" i="6"/>
  <c r="H2129" i="6" s="1"/>
  <c r="Q2128" i="2"/>
  <c r="Z2128" i="2" s="1"/>
  <c r="I2128" i="2"/>
  <c r="S2128" i="2" s="1"/>
  <c r="U2128" i="2" l="1"/>
  <c r="T2128" i="2"/>
  <c r="I2129" i="6"/>
  <c r="J2129" i="6"/>
  <c r="K2129" i="6" l="1"/>
  <c r="E2129" i="2"/>
  <c r="G2129" i="2" s="1"/>
  <c r="V2128" i="2"/>
  <c r="W2129" i="2" l="1"/>
  <c r="X2129" i="2" s="1"/>
  <c r="H2129" i="2"/>
  <c r="K2129" i="2" s="1"/>
  <c r="L2129" i="2" s="1"/>
  <c r="Y2129" i="2" s="1"/>
  <c r="J2129" i="2"/>
  <c r="M2129" i="2" l="1"/>
  <c r="N2129" i="2" s="1"/>
  <c r="O2129" i="2" l="1"/>
  <c r="P2129" i="2" l="1"/>
  <c r="Q2129" i="2" l="1"/>
  <c r="Z2129" i="2" s="1"/>
  <c r="I2129" i="2"/>
  <c r="S2129" i="2" s="1"/>
  <c r="G2130" i="6"/>
  <c r="H2130" i="6" s="1"/>
  <c r="R2129" i="2"/>
  <c r="AA2129" i="2" l="1"/>
  <c r="T2129" i="2"/>
  <c r="U2129" i="2"/>
  <c r="J2130" i="6"/>
  <c r="I2130" i="6"/>
  <c r="V2129" i="2" l="1"/>
  <c r="E2130" i="2"/>
  <c r="G2130" i="2" s="1"/>
  <c r="K2130" i="6"/>
  <c r="H2130" i="2" l="1"/>
  <c r="K2130" i="2" s="1"/>
  <c r="L2130" i="2" s="1"/>
  <c r="Y2130" i="2" s="1"/>
  <c r="W2130" i="2"/>
  <c r="X2130" i="2" s="1"/>
  <c r="J2130" i="2"/>
  <c r="M2130" i="2" l="1"/>
  <c r="N2130" i="2" s="1"/>
  <c r="O2130" i="2" l="1"/>
  <c r="P2130" i="2" l="1"/>
  <c r="R2130" i="2"/>
  <c r="AA2130" i="2" l="1"/>
  <c r="I2130" i="2"/>
  <c r="S2130" i="2" s="1"/>
  <c r="G2131" i="6"/>
  <c r="H2131" i="6" s="1"/>
  <c r="Q2130" i="2"/>
  <c r="Z2130" i="2" s="1"/>
  <c r="U2130" i="2" l="1"/>
  <c r="T2130" i="2"/>
  <c r="I2131" i="6"/>
  <c r="J2131" i="6"/>
  <c r="V2130" i="2" l="1"/>
  <c r="K2131" i="6"/>
  <c r="E2131" i="2"/>
  <c r="G2131" i="2" s="1"/>
  <c r="H2131" i="2" l="1"/>
  <c r="K2131" i="2" s="1"/>
  <c r="L2131" i="2" s="1"/>
  <c r="Y2131" i="2" s="1"/>
  <c r="W2131" i="2"/>
  <c r="X2131" i="2" s="1"/>
  <c r="J2131" i="2"/>
  <c r="M2131" i="2" l="1"/>
  <c r="N2131" i="2" s="1"/>
  <c r="O2131" i="2"/>
  <c r="P2131" i="2" l="1"/>
  <c r="R2131" i="2" s="1"/>
  <c r="AA2131" i="2" l="1"/>
  <c r="I2131" i="2"/>
  <c r="S2131" i="2" s="1"/>
  <c r="G2132" i="6"/>
  <c r="H2132" i="6" s="1"/>
  <c r="Q2131" i="2"/>
  <c r="Z2131" i="2" s="1"/>
  <c r="U2131" i="2" l="1"/>
  <c r="T2131" i="2"/>
  <c r="I2132" i="6"/>
  <c r="J2132" i="6"/>
  <c r="V2131" i="2" l="1"/>
  <c r="K2132" i="6"/>
  <c r="E2132" i="2"/>
  <c r="G2132" i="2" s="1"/>
  <c r="H2132" i="2" l="1"/>
  <c r="W2132" i="2"/>
  <c r="X2132" i="2" s="1"/>
  <c r="J2132" i="2"/>
  <c r="M2132" i="2" l="1"/>
  <c r="N2132" i="2" s="1"/>
  <c r="K2132" i="2"/>
  <c r="L2132" i="2" s="1"/>
  <c r="Y2132" i="2" s="1"/>
  <c r="U44" i="1"/>
  <c r="O2132" i="2" l="1"/>
  <c r="P2132" i="2" l="1"/>
  <c r="Q2132" i="2" l="1"/>
  <c r="Z2132" i="2" s="1"/>
  <c r="I2132" i="2"/>
  <c r="S2132" i="2" s="1"/>
  <c r="G2133" i="6"/>
  <c r="H2133" i="6" s="1"/>
  <c r="R2132" i="2"/>
  <c r="AA2132" i="2" l="1"/>
  <c r="U2132" i="2"/>
  <c r="T2132" i="2"/>
  <c r="I2133" i="6"/>
  <c r="J2133" i="6"/>
  <c r="K2133" i="6" l="1"/>
  <c r="E2133" i="2"/>
  <c r="G2133" i="2" s="1"/>
  <c r="V2132" i="2"/>
  <c r="H2133" i="2" l="1"/>
  <c r="K2133" i="2" s="1"/>
  <c r="L2133" i="2" s="1"/>
  <c r="Y2133" i="2" s="1"/>
  <c r="W2133" i="2"/>
  <c r="X2133" i="2" s="1"/>
  <c r="J2133" i="2"/>
  <c r="M2133" i="2" l="1"/>
  <c r="N2133" i="2" s="1"/>
  <c r="O2133" i="2"/>
  <c r="P2133" i="2" l="1"/>
  <c r="G2134" i="6" l="1"/>
  <c r="H2134" i="6" s="1"/>
  <c r="I2133" i="2"/>
  <c r="S2133" i="2" s="1"/>
  <c r="Q2133" i="2"/>
  <c r="Z2133" i="2" s="1"/>
  <c r="R2133" i="2"/>
  <c r="U2133" i="2" l="1"/>
  <c r="T2133" i="2"/>
  <c r="AA2133" i="2"/>
  <c r="I2134" i="6"/>
  <c r="J2134" i="6"/>
  <c r="E2134" i="2" l="1"/>
  <c r="G2134" i="2" s="1"/>
  <c r="K2134" i="6"/>
  <c r="V2133" i="2"/>
  <c r="W2134" i="2" l="1"/>
  <c r="X2134" i="2" s="1"/>
  <c r="H2134" i="2"/>
  <c r="K2134" i="2" s="1"/>
  <c r="L2134" i="2" s="1"/>
  <c r="Y2134" i="2" s="1"/>
  <c r="J2134" i="2"/>
  <c r="M2134" i="2" l="1"/>
  <c r="N2134" i="2" s="1"/>
  <c r="O2134" i="2" l="1"/>
  <c r="P2134" i="2" l="1"/>
  <c r="Q2134" i="2" l="1"/>
  <c r="Z2134" i="2" s="1"/>
  <c r="I2134" i="2"/>
  <c r="S2134" i="2" s="1"/>
  <c r="G2135" i="6"/>
  <c r="H2135" i="6" s="1"/>
  <c r="R2134" i="2"/>
  <c r="AA2134" i="2" l="1"/>
  <c r="U2134" i="2"/>
  <c r="T2134" i="2"/>
  <c r="I2135" i="6"/>
  <c r="J2135" i="6"/>
  <c r="K2135" i="6" l="1"/>
  <c r="E2135" i="2"/>
  <c r="G2135" i="2" s="1"/>
  <c r="V2134" i="2"/>
  <c r="H2135" i="2" l="1"/>
  <c r="K2135" i="2" s="1"/>
  <c r="L2135" i="2" s="1"/>
  <c r="Y2135" i="2" s="1"/>
  <c r="W2135" i="2"/>
  <c r="X2135" i="2" s="1"/>
  <c r="J2135" i="2"/>
  <c r="M2135" i="2" l="1"/>
  <c r="N2135" i="2" s="1"/>
  <c r="O2135" i="2" l="1"/>
  <c r="P2135" i="2" l="1"/>
  <c r="Q2135" i="2" l="1"/>
  <c r="Z2135" i="2" s="1"/>
  <c r="I2135" i="2"/>
  <c r="S2135" i="2" s="1"/>
  <c r="G2136" i="6"/>
  <c r="H2136" i="6" s="1"/>
  <c r="R2135" i="2"/>
  <c r="AA2135" i="2" l="1"/>
  <c r="T2135" i="2"/>
  <c r="U2135" i="2"/>
  <c r="I2136" i="6"/>
  <c r="J2136" i="6"/>
  <c r="K2136" i="6" l="1"/>
  <c r="V2135" i="2"/>
  <c r="E2136" i="2"/>
  <c r="G2136" i="2" s="1"/>
  <c r="H2136" i="2" l="1"/>
  <c r="K2136" i="2" s="1"/>
  <c r="L2136" i="2" s="1"/>
  <c r="Y2136" i="2" s="1"/>
  <c r="W2136" i="2"/>
  <c r="X2136" i="2" s="1"/>
  <c r="J2136" i="2"/>
  <c r="M2136" i="2" l="1"/>
  <c r="N2136" i="2" s="1"/>
  <c r="O2136" i="2"/>
  <c r="P2136" i="2" l="1"/>
  <c r="Q2136" i="2" l="1"/>
  <c r="Z2136" i="2" s="1"/>
  <c r="G2137" i="6"/>
  <c r="H2137" i="6" s="1"/>
  <c r="I2136" i="2"/>
  <c r="S2136" i="2" s="1"/>
  <c r="R2136" i="2"/>
  <c r="AA2136" i="2" l="1"/>
  <c r="I2137" i="6"/>
  <c r="J2137" i="6"/>
  <c r="U2136" i="2"/>
  <c r="T2136" i="2"/>
  <c r="V2136" i="2" l="1"/>
  <c r="E2137" i="2"/>
  <c r="G2137" i="2" s="1"/>
  <c r="K2137" i="6"/>
  <c r="H2137" i="2" l="1"/>
  <c r="K2137" i="2" s="1"/>
  <c r="L2137" i="2" s="1"/>
  <c r="Y2137" i="2" s="1"/>
  <c r="W2137" i="2"/>
  <c r="X2137" i="2" s="1"/>
  <c r="J2137" i="2"/>
  <c r="M2137" i="2" l="1"/>
  <c r="N2137" i="2" s="1"/>
  <c r="O2137" i="2"/>
  <c r="P2137" i="2" l="1"/>
  <c r="R2137" i="2"/>
  <c r="AA2137" i="2" l="1"/>
  <c r="Q2137" i="2"/>
  <c r="Z2137" i="2" s="1"/>
  <c r="I2137" i="2"/>
  <c r="S2137" i="2" s="1"/>
  <c r="G2138" i="6"/>
  <c r="H2138" i="6" s="1"/>
  <c r="J2138" i="6" l="1"/>
  <c r="I2138" i="6"/>
  <c r="U2137" i="2"/>
  <c r="T2137" i="2"/>
  <c r="V2137" i="2" l="1"/>
  <c r="E2138" i="2"/>
  <c r="G2138" i="2" s="1"/>
  <c r="K2138" i="6"/>
  <c r="H2138" i="2" l="1"/>
  <c r="K2138" i="2" s="1"/>
  <c r="L2138" i="2" s="1"/>
  <c r="Y2138" i="2" s="1"/>
  <c r="W2138" i="2"/>
  <c r="X2138" i="2" s="1"/>
  <c r="J2138" i="2"/>
  <c r="M2138" i="2" l="1"/>
  <c r="N2138" i="2" s="1"/>
  <c r="O2138" i="2"/>
  <c r="P2138" i="2" l="1"/>
  <c r="I2138" i="2" l="1"/>
  <c r="S2138" i="2" s="1"/>
  <c r="Q2138" i="2"/>
  <c r="Z2138" i="2" s="1"/>
  <c r="G2139" i="6"/>
  <c r="H2139" i="6" s="1"/>
  <c r="R2138" i="2"/>
  <c r="AA2138" i="2" l="1"/>
  <c r="I2139" i="6"/>
  <c r="J2139" i="6"/>
  <c r="U2138" i="2"/>
  <c r="T2138" i="2"/>
  <c r="V2138" i="2" l="1"/>
  <c r="K2139" i="6"/>
  <c r="E2139" i="2"/>
  <c r="G2139" i="2" s="1"/>
  <c r="W2139" i="2" l="1"/>
  <c r="X2139" i="2" s="1"/>
  <c r="H2139" i="2"/>
  <c r="K2139" i="2" s="1"/>
  <c r="L2139" i="2" s="1"/>
  <c r="Y2139" i="2" s="1"/>
  <c r="J2139" i="2"/>
  <c r="M2139" i="2" l="1"/>
  <c r="N2139" i="2" s="1"/>
  <c r="O2139" i="2"/>
  <c r="P2139" i="2" l="1"/>
  <c r="R2139" i="2"/>
  <c r="AA2139" i="2" l="1"/>
  <c r="Q2139" i="2"/>
  <c r="Z2139" i="2" s="1"/>
  <c r="I2139" i="2"/>
  <c r="S2139" i="2" s="1"/>
  <c r="G2140" i="6"/>
  <c r="H2140" i="6" s="1"/>
  <c r="J2140" i="6" l="1"/>
  <c r="I2140" i="6"/>
  <c r="U2139" i="2"/>
  <c r="T2139" i="2"/>
  <c r="E2140" i="2" l="1"/>
  <c r="G2140" i="2" s="1"/>
  <c r="V2139" i="2"/>
  <c r="K2140" i="6"/>
  <c r="H2140" i="2" l="1"/>
  <c r="K2140" i="2" s="1"/>
  <c r="L2140" i="2" s="1"/>
  <c r="Y2140" i="2" s="1"/>
  <c r="W2140" i="2"/>
  <c r="X2140" i="2" s="1"/>
  <c r="J2140" i="2"/>
  <c r="M2140" i="2" l="1"/>
  <c r="N2140" i="2" s="1"/>
  <c r="O2140" i="2"/>
  <c r="P2140" i="2" l="1"/>
  <c r="R2140" i="2"/>
  <c r="AA2140" i="2" l="1"/>
  <c r="I2140" i="2"/>
  <c r="S2140" i="2" s="1"/>
  <c r="G2141" i="6"/>
  <c r="H2141" i="6" s="1"/>
  <c r="Q2140" i="2"/>
  <c r="Z2140" i="2" s="1"/>
  <c r="T2140" i="2" l="1"/>
  <c r="U2140" i="2"/>
  <c r="J2141" i="6"/>
  <c r="I2141" i="6"/>
  <c r="V2140" i="2" l="1"/>
  <c r="K2141" i="6"/>
  <c r="E2141" i="2"/>
  <c r="G2141" i="2" s="1"/>
  <c r="H2141" i="2" l="1"/>
  <c r="K2141" i="2" s="1"/>
  <c r="L2141" i="2" s="1"/>
  <c r="Y2141" i="2" s="1"/>
  <c r="W2141" i="2"/>
  <c r="X2141" i="2" s="1"/>
  <c r="J2141" i="2"/>
  <c r="M2141" i="2" l="1"/>
  <c r="N2141" i="2" s="1"/>
  <c r="O2141" i="2"/>
  <c r="P2141" i="2" l="1"/>
  <c r="R2141" i="2"/>
  <c r="AA2141" i="2" l="1"/>
  <c r="G2142" i="6"/>
  <c r="H2142" i="6" s="1"/>
  <c r="I2141" i="2"/>
  <c r="S2141" i="2" s="1"/>
  <c r="Q2141" i="2"/>
  <c r="Z2141" i="2" s="1"/>
  <c r="U2141" i="2" l="1"/>
  <c r="T2141" i="2"/>
  <c r="I2142" i="6"/>
  <c r="J2142" i="6"/>
  <c r="E2142" i="2" l="1"/>
  <c r="G2142" i="2" s="1"/>
  <c r="K2142" i="6"/>
  <c r="V2141" i="2"/>
  <c r="W2142" i="2" l="1"/>
  <c r="X2142" i="2" s="1"/>
  <c r="H2142" i="2"/>
  <c r="K2142" i="2" s="1"/>
  <c r="L2142" i="2" s="1"/>
  <c r="Y2142" i="2" s="1"/>
  <c r="J2142" i="2"/>
  <c r="M2142" i="2" l="1"/>
  <c r="N2142" i="2" s="1"/>
  <c r="O2142" i="2" l="1"/>
  <c r="P2142" i="2" l="1"/>
  <c r="R2142" i="2" s="1"/>
  <c r="AA2142" i="2" l="1"/>
  <c r="Q2142" i="2"/>
  <c r="Z2142" i="2" s="1"/>
  <c r="I2142" i="2"/>
  <c r="S2142" i="2" s="1"/>
  <c r="G2143" i="6"/>
  <c r="H2143" i="6" s="1"/>
  <c r="I2143" i="6" l="1"/>
  <c r="J2143" i="6"/>
  <c r="T2142" i="2"/>
  <c r="U2142" i="2"/>
  <c r="E2143" i="2" l="1"/>
  <c r="G2143" i="2" s="1"/>
  <c r="K2143" i="6"/>
  <c r="V2142" i="2"/>
  <c r="W2143" i="2" l="1"/>
  <c r="X2143" i="2" s="1"/>
  <c r="AC30" i="1" s="1"/>
  <c r="H2143" i="2"/>
  <c r="K2143" i="2" s="1"/>
  <c r="L2143" i="2" s="1"/>
  <c r="Y2143" i="2" s="1"/>
  <c r="AC40" i="1" s="1"/>
  <c r="J2143" i="2"/>
  <c r="M2143" i="2" l="1"/>
  <c r="N2143" i="2" s="1"/>
  <c r="O2143" i="2"/>
  <c r="P2143" i="2" l="1"/>
  <c r="R2143" i="2" s="1"/>
  <c r="AA2143" i="2" s="1"/>
  <c r="G2144" i="6" l="1"/>
  <c r="H2144" i="6" s="1"/>
  <c r="Q2143" i="2"/>
  <c r="Z2143" i="2" s="1"/>
  <c r="I2143" i="2"/>
  <c r="S2143" i="2" s="1"/>
  <c r="T2143" i="2" l="1"/>
  <c r="U2143" i="2"/>
  <c r="V2143" i="2" s="1"/>
  <c r="J2144" i="6"/>
  <c r="K2144" i="6" s="1"/>
  <c r="I2144" i="6"/>
</calcChain>
</file>

<file path=xl/sharedStrings.xml><?xml version="1.0" encoding="utf-8"?>
<sst xmlns="http://schemas.openxmlformats.org/spreadsheetml/2006/main" count="4204" uniqueCount="217">
  <si>
    <t>Area</t>
  </si>
  <si>
    <t>Square Feet</t>
  </si>
  <si>
    <t>Height</t>
  </si>
  <si>
    <t>Feet</t>
  </si>
  <si>
    <t>Flow</t>
  </si>
  <si>
    <t>GPM</t>
  </si>
  <si>
    <t>unitless</t>
  </si>
  <si>
    <t>Project :</t>
  </si>
  <si>
    <t>Height of Heap Leach Pad</t>
  </si>
  <si>
    <t>ft</t>
  </si>
  <si>
    <t>gpm</t>
  </si>
  <si>
    <t>ft/day</t>
  </si>
  <si>
    <t>Residual Water Content (θr)</t>
  </si>
  <si>
    <t>%</t>
  </si>
  <si>
    <t>Days</t>
  </si>
  <si>
    <t>A</t>
  </si>
  <si>
    <t>H</t>
  </si>
  <si>
    <t>Vs</t>
  </si>
  <si>
    <t>Cubic Feet</t>
  </si>
  <si>
    <t>saturated volume of water</t>
  </si>
  <si>
    <t>Vr</t>
  </si>
  <si>
    <t>Residual volume of water</t>
  </si>
  <si>
    <t>Vs-Vr</t>
  </si>
  <si>
    <t>Volume of water available to drain out</t>
  </si>
  <si>
    <t>Vw at app</t>
  </si>
  <si>
    <t>Vw-Vr</t>
  </si>
  <si>
    <t>Volume of water that will drain out after application stops</t>
  </si>
  <si>
    <t>Input from 'Input and Results' spreadsheet</t>
  </si>
  <si>
    <t>Gamma</t>
  </si>
  <si>
    <t>=</t>
  </si>
  <si>
    <t>Months</t>
  </si>
  <si>
    <t>Years</t>
  </si>
  <si>
    <t>New Vw-Vr</t>
  </si>
  <si>
    <t>Cum.  Draindown</t>
  </si>
  <si>
    <t>gal</t>
  </si>
  <si>
    <t>Total Volume of Water to drain out in 30 years</t>
  </si>
  <si>
    <t>Total Volume of Water to drain out in 1 year</t>
  </si>
  <si>
    <t>Total Volume of Water to drain out in 2 years</t>
  </si>
  <si>
    <t>Total Volume of Water to drain out in 3 years</t>
  </si>
  <si>
    <t>Total Volume of Water to drain out in 4 years</t>
  </si>
  <si>
    <t>Total Volume of Water to drain out in 5 years</t>
  </si>
  <si>
    <t>Total Volume of Water to drain out in 10 years</t>
  </si>
  <si>
    <t>Total Volume of Water to drain out in 20 years</t>
  </si>
  <si>
    <t>gallons</t>
  </si>
  <si>
    <r>
      <t>K</t>
    </r>
    <r>
      <rPr>
        <vertAlign val="subscript"/>
        <sz val="10"/>
        <rFont val="Times New Roman"/>
        <family val="1"/>
      </rPr>
      <t>sat</t>
    </r>
  </si>
  <si>
    <r>
      <t>ft</t>
    </r>
    <r>
      <rPr>
        <vertAlign val="superscript"/>
        <sz val="10"/>
        <rFont val="Times New Roman"/>
        <family val="1"/>
      </rPr>
      <t>3</t>
    </r>
    <r>
      <rPr>
        <sz val="10"/>
        <rFont val="Times New Roman"/>
        <family val="1"/>
      </rPr>
      <t>/day</t>
    </r>
  </si>
  <si>
    <r>
      <t>ft</t>
    </r>
    <r>
      <rPr>
        <vertAlign val="superscript"/>
        <sz val="10"/>
        <rFont val="Times New Roman"/>
        <family val="1"/>
      </rPr>
      <t>3</t>
    </r>
  </si>
  <si>
    <t>Precipitation</t>
  </si>
  <si>
    <t>Total Annual Precip</t>
  </si>
  <si>
    <t>inches</t>
  </si>
  <si>
    <t>Monthly portion</t>
  </si>
  <si>
    <t>January</t>
  </si>
  <si>
    <t>February</t>
  </si>
  <si>
    <t>March</t>
  </si>
  <si>
    <t>April</t>
  </si>
  <si>
    <t>May</t>
  </si>
  <si>
    <t>June</t>
  </si>
  <si>
    <t>July</t>
  </si>
  <si>
    <t>August</t>
  </si>
  <si>
    <t>September</t>
  </si>
  <si>
    <t>October</t>
  </si>
  <si>
    <t>November</t>
  </si>
  <si>
    <t>December</t>
  </si>
  <si>
    <r>
      <t>ft</t>
    </r>
    <r>
      <rPr>
        <vertAlign val="superscript"/>
        <sz val="10"/>
        <rFont val="Times New Roman"/>
        <family val="1"/>
      </rPr>
      <t>2</t>
    </r>
  </si>
  <si>
    <r>
      <t>Saturated Hydraulic Conductivity (K</t>
    </r>
    <r>
      <rPr>
        <vertAlign val="subscript"/>
        <sz val="10"/>
        <rFont val="Times New Roman"/>
        <family val="1"/>
      </rPr>
      <t>s</t>
    </r>
    <r>
      <rPr>
        <sz val="10"/>
        <rFont val="Times New Roman"/>
        <family val="1"/>
      </rPr>
      <t>)</t>
    </r>
  </si>
  <si>
    <t>Time unit of interest</t>
  </si>
  <si>
    <t>Total (must equal 100%)</t>
  </si>
  <si>
    <t>θs (saturated moisture content)</t>
  </si>
  <si>
    <t>θapp (active application moisture content)</t>
  </si>
  <si>
    <r>
      <t xml:space="preserve">g </t>
    </r>
    <r>
      <rPr>
        <sz val="10"/>
        <rFont val="Times New Roman"/>
        <family val="1"/>
      </rPr>
      <t>(empirical drainage parameter)</t>
    </r>
  </si>
  <si>
    <t>Precip</t>
  </si>
  <si>
    <t>Month</t>
  </si>
  <si>
    <t>inches/day</t>
  </si>
  <si>
    <t>Volume of water present at application time</t>
  </si>
  <si>
    <t>Summary of Draindown Rates</t>
  </si>
  <si>
    <t>Evaporators</t>
  </si>
  <si>
    <t>Evaporator Pumping Capacity</t>
  </si>
  <si>
    <t>ET Cell Data</t>
  </si>
  <si>
    <t>ac</t>
  </si>
  <si>
    <t>Amt Evaporated</t>
  </si>
  <si>
    <t>Pond Capacity Data</t>
  </si>
  <si>
    <t>ft3</t>
  </si>
  <si>
    <t>Beginning Pond Level</t>
  </si>
  <si>
    <r>
      <t>D</t>
    </r>
    <r>
      <rPr>
        <sz val="10"/>
        <rFont val="Times New Roman"/>
        <family val="1"/>
      </rPr>
      <t>S for Heap</t>
    </r>
  </si>
  <si>
    <t>Recirculators</t>
  </si>
  <si>
    <t>Pump Capacity</t>
  </si>
  <si>
    <t>Amt recirculated</t>
  </si>
  <si>
    <t>Number of Evaporators on Day 1</t>
  </si>
  <si>
    <t>Year</t>
  </si>
  <si>
    <t>Beginning Pond Vol.</t>
  </si>
  <si>
    <t>New Pond Vol.</t>
  </si>
  <si>
    <t>Final Pond Vol.</t>
  </si>
  <si>
    <t>gal/day</t>
  </si>
  <si>
    <t>Ave Flow</t>
  </si>
  <si>
    <t>Active Evaporation</t>
  </si>
  <si>
    <t>Passive Evaporation</t>
  </si>
  <si>
    <t>Total Area of Heap Leach Pad</t>
  </si>
  <si>
    <r>
      <t>gpm/ft</t>
    </r>
    <r>
      <rPr>
        <vertAlign val="superscript"/>
        <sz val="10"/>
        <rFont val="Times New Roman"/>
        <family val="1"/>
      </rPr>
      <t>2</t>
    </r>
  </si>
  <si>
    <t>Application Rate</t>
  </si>
  <si>
    <t>Operational Draindown Rate</t>
  </si>
  <si>
    <t>Area of Historically Used Heap Leach Pad</t>
  </si>
  <si>
    <t>Area of Actively Used Heap Leach Pad</t>
  </si>
  <si>
    <t>inches/mo.</t>
  </si>
  <si>
    <r>
      <t>New</t>
    </r>
    <r>
      <rPr>
        <sz val="10"/>
        <rFont val="Symbol"/>
        <family val="1"/>
        <charset val="2"/>
      </rPr>
      <t xml:space="preserve"> q</t>
    </r>
  </si>
  <si>
    <r>
      <t>ft</t>
    </r>
    <r>
      <rPr>
        <vertAlign val="superscript"/>
        <sz val="10"/>
        <rFont val="Times New Roman"/>
        <family val="1"/>
      </rPr>
      <t>3</t>
    </r>
    <r>
      <rPr>
        <sz val="10"/>
        <rFont val="Times New Roman"/>
        <family val="1"/>
      </rPr>
      <t>/month</t>
    </r>
  </si>
  <si>
    <t>ACTIVE HEAP LEACH PAD</t>
  </si>
  <si>
    <t>HISTORIC HEAP LEACH PAD</t>
  </si>
  <si>
    <t>New Vw</t>
  </si>
  <si>
    <r>
      <t>q</t>
    </r>
    <r>
      <rPr>
        <sz val="10"/>
        <rFont val="Times New Roman"/>
        <family val="1"/>
      </rPr>
      <t xml:space="preserve">  at start of PFS</t>
    </r>
  </si>
  <si>
    <t>theta from active worksheet after one year</t>
  </si>
  <si>
    <t>Vw at start</t>
  </si>
  <si>
    <t>Volume of water present at start of PFS</t>
  </si>
  <si>
    <t>Volume of water that will drain out after PFS starts</t>
  </si>
  <si>
    <t>Historic</t>
  </si>
  <si>
    <t>θhist (moisture content of historic part at PFS start)</t>
  </si>
  <si>
    <t>Active</t>
  </si>
  <si>
    <t>Total</t>
  </si>
  <si>
    <t>Total Volume of Water Recirculated to Pad</t>
  </si>
  <si>
    <t>Total Volume of Water Actively Evaporated in 1 year</t>
  </si>
  <si>
    <t>Total Volume of Water Actively Evaporated in 2 years</t>
  </si>
  <si>
    <t>Total Volume of Water Actively Evaporated in 3 years</t>
  </si>
  <si>
    <t>Total Volume of Water Actively Evaporated in 4 years</t>
  </si>
  <si>
    <t>Total Volume of Water Actively Evaporated in 5 years</t>
  </si>
  <si>
    <t>Total Volume of Water Actively Evaporated in 6 years</t>
  </si>
  <si>
    <t>Total Volume of Water Actively Evaporated in 10 years</t>
  </si>
  <si>
    <t>Total Volume of Water Actively Evaporated in 20 years</t>
  </si>
  <si>
    <t>Total Volume of Water Actively Evaporated in 30 years</t>
  </si>
  <si>
    <t>Cum. Active Evap</t>
  </si>
  <si>
    <t>Evaporator Operating Time</t>
  </si>
  <si>
    <t>hr/day</t>
  </si>
  <si>
    <t>Cum. Recirc.</t>
  </si>
  <si>
    <t>Average Monthly Flow</t>
  </si>
  <si>
    <t>Time to fill pond</t>
  </si>
  <si>
    <t>days</t>
  </si>
  <si>
    <t>Pond Volume that Triggers Recirculation</t>
  </si>
  <si>
    <t>Phase Triggers</t>
  </si>
  <si>
    <t>Begin Phase II</t>
  </si>
  <si>
    <t>Ponds fills in X Days</t>
  </si>
  <si>
    <t>Monthly Evaporation Data</t>
  </si>
  <si>
    <t>Pan Evap.</t>
  </si>
  <si>
    <t>Effective Evaporation</t>
  </si>
  <si>
    <t>Averages</t>
  </si>
  <si>
    <t>acres</t>
  </si>
  <si>
    <t>Revised:</t>
  </si>
  <si>
    <t>Total Flow Capacity of ET Cell</t>
  </si>
  <si>
    <t>gpm/ac</t>
  </si>
  <si>
    <r>
      <t>Pond Capacity Data</t>
    </r>
    <r>
      <rPr>
        <vertAlign val="superscript"/>
        <sz val="10"/>
        <rFont val="Times New Roman"/>
        <family val="1"/>
      </rPr>
      <t>2</t>
    </r>
  </si>
  <si>
    <t>Decimal</t>
  </si>
  <si>
    <t>Company :</t>
  </si>
  <si>
    <r>
      <t>How to estimate '</t>
    </r>
    <r>
      <rPr>
        <b/>
        <sz val="10"/>
        <rFont val="Symbol"/>
        <family val="1"/>
        <charset val="2"/>
      </rPr>
      <t>q</t>
    </r>
    <r>
      <rPr>
        <b/>
        <sz val="10"/>
        <rFont val="Times New Roman"/>
        <family val="1"/>
      </rPr>
      <t>hist':</t>
    </r>
  </si>
  <si>
    <r>
      <t>How to estimate '</t>
    </r>
    <r>
      <rPr>
        <b/>
        <sz val="10"/>
        <rFont val="Symbol"/>
        <family val="1"/>
        <charset val="2"/>
      </rPr>
      <t>q</t>
    </r>
    <r>
      <rPr>
        <b/>
        <sz val="10"/>
        <rFont val="Times New Roman"/>
        <family val="1"/>
      </rPr>
      <t>app':</t>
    </r>
  </si>
  <si>
    <r>
      <t>q</t>
    </r>
    <r>
      <rPr>
        <sz val="10"/>
        <rFont val="Times New Roman"/>
        <family val="1"/>
      </rPr>
      <t>app = (</t>
    </r>
    <r>
      <rPr>
        <sz val="10"/>
        <rFont val="Symbol"/>
        <family val="1"/>
        <charset val="2"/>
      </rPr>
      <t>q</t>
    </r>
    <r>
      <rPr>
        <sz val="10"/>
        <rFont val="Times New Roman"/>
        <family val="1"/>
      </rPr>
      <t>s-</t>
    </r>
    <r>
      <rPr>
        <sz val="10"/>
        <rFont val="Symbol"/>
        <family val="1"/>
        <charset val="2"/>
      </rPr>
      <t>q</t>
    </r>
    <r>
      <rPr>
        <sz val="10"/>
        <rFont val="Times New Roman"/>
        <family val="1"/>
      </rPr>
      <t>r)*0.75 +</t>
    </r>
    <r>
      <rPr>
        <sz val="10"/>
        <rFont val="Symbol"/>
        <family val="1"/>
        <charset val="2"/>
      </rPr>
      <t>q</t>
    </r>
    <r>
      <rPr>
        <sz val="10"/>
        <rFont val="Times New Roman"/>
        <family val="1"/>
      </rPr>
      <t>r</t>
    </r>
  </si>
  <si>
    <r>
      <t>The moisture content of the heap during operation (</t>
    </r>
    <r>
      <rPr>
        <sz val="10"/>
        <rFont val="Symbol"/>
        <family val="1"/>
        <charset val="2"/>
      </rPr>
      <t>q</t>
    </r>
    <r>
      <rPr>
        <sz val="10"/>
        <rFont val="Times New Roman"/>
        <family val="1"/>
      </rPr>
      <t xml:space="preserve">app) should be available in the design report for the leach pad.  However, if for any reason this information is not available, the </t>
    </r>
    <r>
      <rPr>
        <sz val="10"/>
        <rFont val="Symbol"/>
        <family val="1"/>
        <charset val="2"/>
      </rPr>
      <t>q</t>
    </r>
    <r>
      <rPr>
        <sz val="10"/>
        <rFont val="Times New Roman"/>
        <family val="1"/>
      </rPr>
      <t>app can be approximated.  The value needs to be bound by the residual moisture content (</t>
    </r>
    <r>
      <rPr>
        <sz val="10"/>
        <rFont val="Symbol"/>
        <family val="1"/>
        <charset val="2"/>
      </rPr>
      <t>q</t>
    </r>
    <r>
      <rPr>
        <sz val="10"/>
        <rFont val="Times New Roman"/>
        <family val="1"/>
      </rPr>
      <t>r) and the saturated moisture content (</t>
    </r>
    <r>
      <rPr>
        <sz val="10"/>
        <rFont val="Symbol"/>
        <family val="1"/>
        <charset val="2"/>
      </rPr>
      <t>q</t>
    </r>
    <r>
      <rPr>
        <sz val="10"/>
        <rFont val="Times New Roman"/>
        <family val="1"/>
      </rPr>
      <t xml:space="preserve">s).  The value of </t>
    </r>
    <r>
      <rPr>
        <sz val="10"/>
        <rFont val="Symbol"/>
        <family val="1"/>
        <charset val="2"/>
      </rPr>
      <t>q</t>
    </r>
    <r>
      <rPr>
        <sz val="10"/>
        <rFont val="Times New Roman"/>
        <family val="1"/>
      </rPr>
      <t xml:space="preserve">app is generally closer to </t>
    </r>
    <r>
      <rPr>
        <sz val="10"/>
        <rFont val="Symbol"/>
        <family val="1"/>
        <charset val="2"/>
      </rPr>
      <t>q</t>
    </r>
    <r>
      <rPr>
        <sz val="10"/>
        <rFont val="Times New Roman"/>
        <family val="1"/>
      </rPr>
      <t xml:space="preserve">s than </t>
    </r>
    <r>
      <rPr>
        <sz val="10"/>
        <rFont val="Symbol"/>
        <family val="1"/>
        <charset val="2"/>
      </rPr>
      <t>q</t>
    </r>
    <r>
      <rPr>
        <sz val="10"/>
        <rFont val="Times New Roman"/>
        <family val="1"/>
      </rPr>
      <t xml:space="preserve">r, since to operate the heap leach pad efficiently, the moisture content needs to be high enough to allow solution to drain freely.  A conservative estimate for </t>
    </r>
    <r>
      <rPr>
        <sz val="10"/>
        <rFont val="Symbol"/>
        <family val="1"/>
        <charset val="2"/>
      </rPr>
      <t>q</t>
    </r>
    <r>
      <rPr>
        <sz val="10"/>
        <rFont val="Times New Roman"/>
        <family val="1"/>
      </rPr>
      <t>app can be calculated by the following equation.</t>
    </r>
  </si>
  <si>
    <r>
      <t xml:space="preserve">How to estimate </t>
    </r>
    <r>
      <rPr>
        <b/>
        <sz val="10"/>
        <rFont val="Symbol"/>
        <family val="1"/>
        <charset val="2"/>
      </rPr>
      <t>g</t>
    </r>
    <r>
      <rPr>
        <b/>
        <sz val="10"/>
        <rFont val="Times New Roman"/>
        <family val="1"/>
      </rPr>
      <t>:</t>
    </r>
  </si>
  <si>
    <t xml:space="preserve">Notes </t>
  </si>
  <si>
    <r>
      <t>1</t>
    </r>
    <r>
      <rPr>
        <sz val="8"/>
        <rFont val="Times New Roman"/>
        <family val="1"/>
      </rPr>
      <t>Only double-lined processs ponds may be used for pond capacity/ET cell capacity.</t>
    </r>
  </si>
  <si>
    <r>
      <t>Total Existing ET Cell Area</t>
    </r>
    <r>
      <rPr>
        <vertAlign val="superscript"/>
        <sz val="10"/>
        <rFont val="Times New Roman"/>
        <family val="1"/>
      </rPr>
      <t>1</t>
    </r>
  </si>
  <si>
    <t>Efficiency</t>
  </si>
  <si>
    <t>Uncovered Infiltration Rate</t>
  </si>
  <si>
    <t>Covered Infiltration Rate</t>
  </si>
  <si>
    <t>Field method:</t>
  </si>
  <si>
    <t>Empirical Method:</t>
  </si>
  <si>
    <r>
      <t>Ksat = 2835 * (d</t>
    </r>
    <r>
      <rPr>
        <vertAlign val="subscript"/>
        <sz val="10"/>
        <rFont val="Times New Roman"/>
        <family val="1"/>
      </rPr>
      <t>10</t>
    </r>
    <r>
      <rPr>
        <sz val="10"/>
        <rFont val="Times New Roman"/>
        <family val="1"/>
      </rPr>
      <t>)</t>
    </r>
    <r>
      <rPr>
        <vertAlign val="superscript"/>
        <sz val="10"/>
        <rFont val="Times New Roman"/>
        <family val="1"/>
      </rPr>
      <t>2</t>
    </r>
  </si>
  <si>
    <r>
      <t>where D</t>
    </r>
    <r>
      <rPr>
        <vertAlign val="subscript"/>
        <sz val="10"/>
        <rFont val="Times New Roman"/>
        <family val="1"/>
      </rPr>
      <t>10</t>
    </r>
    <r>
      <rPr>
        <sz val="10"/>
        <rFont val="Times New Roman"/>
        <family val="1"/>
      </rPr>
      <t xml:space="preserve"> is in mm, the resulting Ksat value will be in ft/day.</t>
    </r>
  </si>
  <si>
    <t>Ksat</t>
  </si>
  <si>
    <r>
      <t>q</t>
    </r>
    <r>
      <rPr>
        <b/>
        <sz val="10"/>
        <rFont val="Times New Roman"/>
        <family val="1"/>
      </rPr>
      <t>sat</t>
    </r>
  </si>
  <si>
    <r>
      <t>f</t>
    </r>
    <r>
      <rPr>
        <sz val="10"/>
        <rFont val="Times New Roman"/>
        <family val="1"/>
      </rPr>
      <t xml:space="preserve"> = 1 - </t>
    </r>
    <r>
      <rPr>
        <sz val="10"/>
        <rFont val="Symbol"/>
        <family val="1"/>
        <charset val="2"/>
      </rPr>
      <t>r</t>
    </r>
    <r>
      <rPr>
        <vertAlign val="subscript"/>
        <sz val="10"/>
        <rFont val="Times New Roman"/>
        <family val="1"/>
      </rPr>
      <t>b</t>
    </r>
    <r>
      <rPr>
        <sz val="10"/>
        <rFont val="Times New Roman"/>
        <family val="1"/>
      </rPr>
      <t xml:space="preserve"> / </t>
    </r>
    <r>
      <rPr>
        <sz val="10"/>
        <rFont val="Symbol"/>
        <family val="1"/>
        <charset val="2"/>
      </rPr>
      <t>r</t>
    </r>
    <r>
      <rPr>
        <vertAlign val="subscript"/>
        <sz val="10"/>
        <rFont val="Times New Roman"/>
        <family val="1"/>
      </rPr>
      <t>s</t>
    </r>
  </si>
  <si>
    <r>
      <t xml:space="preserve">where </t>
    </r>
    <r>
      <rPr>
        <sz val="10"/>
        <rFont val="Symbol"/>
        <family val="1"/>
        <charset val="2"/>
      </rPr>
      <t>r</t>
    </r>
    <r>
      <rPr>
        <vertAlign val="subscript"/>
        <sz val="10"/>
        <rFont val="Times New Roman"/>
        <family val="1"/>
      </rPr>
      <t>b</t>
    </r>
    <r>
      <rPr>
        <sz val="10"/>
        <rFont val="Times New Roman"/>
        <family val="1"/>
      </rPr>
      <t xml:space="preserve"> is the bulk mass density of the material and </t>
    </r>
    <r>
      <rPr>
        <sz val="10"/>
        <rFont val="Symbol"/>
        <family val="1"/>
        <charset val="2"/>
      </rPr>
      <t>r</t>
    </r>
    <r>
      <rPr>
        <vertAlign val="subscript"/>
        <sz val="10"/>
        <rFont val="Times New Roman"/>
        <family val="1"/>
      </rPr>
      <t>s</t>
    </r>
    <r>
      <rPr>
        <sz val="10"/>
        <rFont val="Times New Roman"/>
        <family val="1"/>
      </rPr>
      <t xml:space="preserve"> is the particle mass density of the material, which for most soils can be assumed as 2.65 g/cm</t>
    </r>
    <r>
      <rPr>
        <vertAlign val="superscript"/>
        <sz val="10"/>
        <rFont val="Times New Roman"/>
        <family val="1"/>
      </rPr>
      <t>3</t>
    </r>
  </si>
  <si>
    <t>The Hazen Method utilizes the results from a sieve analysis to estimate the value of Ksat.  When performing a sieve analysis, it is important to make sure an adequately sized sample is taken in which all particle sizes are represented.  From the sieve analysis, the effective grain size (d10) is used to calculate Ksat by using the following equation.</t>
  </si>
  <si>
    <r>
      <t>q</t>
    </r>
    <r>
      <rPr>
        <b/>
        <sz val="10"/>
        <rFont val="Times New Roman"/>
        <family val="1"/>
      </rPr>
      <t>r</t>
    </r>
  </si>
  <si>
    <t>When a material is saturated, the moisture content can be assumed as equal to the porosity.  Porosity can be calculated by the following equation.</t>
  </si>
  <si>
    <t>Residual moisture content can easily be obtained at a laboratory.  Representative samples are needed.</t>
  </si>
  <si>
    <t>When obtaining samples for measuring bulk density, the sample needs to accurately represent the heap material.  Multiple samples are recommended.</t>
  </si>
  <si>
    <t>Parameters that can be estimated if not known:</t>
  </si>
  <si>
    <r>
      <t>Parameters that require site specific data</t>
    </r>
    <r>
      <rPr>
        <b/>
        <sz val="10"/>
        <rFont val="Times New Roman"/>
        <family val="1"/>
      </rPr>
      <t>:</t>
    </r>
  </si>
  <si>
    <t>The HLDE model was developed by JBR Environmental Consultants, Inc. and Newmont Mining Corporation as a tool for estimating of heap leach pad draindown curves.  The draindown curves are designed to be used for reclamation bonding purposes.  The results from HLDE are only as good as the data that is entered.  Be sure that accurate hydrologic data is entered to receive accurate results.  The following information is intended to assist the user with obtaining input values for the various hydrologic parameters.</t>
  </si>
  <si>
    <t>A constant-head or falling-head test can be conducted whether in the field utilizing a borehole drilled in the heap, or in a laboratory utilizing samples from the heap.  If a laboratory test is conducted, the operator should make sure the column used to perform the test accurately represents the conditions in the field (material density and particle size distribution).</t>
  </si>
  <si>
    <t>Guidance for Other Parameters</t>
  </si>
  <si>
    <t>Infiltration Rate</t>
  </si>
  <si>
    <t>Unless site-specific data is available, with backup, please use the following table to choose the infiltration rate for the heap leach pad being modeled.</t>
  </si>
  <si>
    <t>Elevation of Heap Leach Pad (ft)</t>
  </si>
  <si>
    <t>Infiltration Rate (%)</t>
  </si>
  <si>
    <t>&lt; 4,692</t>
  </si>
  <si>
    <t>4,692 - 5,807</t>
  </si>
  <si>
    <t>5,807 - 6,594</t>
  </si>
  <si>
    <t>6,594 - 8,005</t>
  </si>
  <si>
    <t>&gt; 8,005</t>
  </si>
  <si>
    <t>Stone, D.B, C.L. Moomaw, and A. Davis. 2001. Estimating Recharge Distribution by Incorporating Runoff form Mountainous Areas in an Alluvial Basin in the Great Basin Region of the Southwestern United States. Ground Water. 39, No. 6: pp. 807-818.</t>
  </si>
  <si>
    <t>ET Capacity</t>
  </si>
  <si>
    <t>NDEP and BLM recommend using 2 gallons per minute per acre (gpm/ac) unless site-specific data is available, with backup.</t>
  </si>
  <si>
    <t>Evaporator Efficiency</t>
  </si>
  <si>
    <t>Unless site-specific data is available, with backup, please use the following table when selecting evaporator efficiencies.</t>
  </si>
  <si>
    <t>Pan Evaporation (inches / month)</t>
  </si>
  <si>
    <t>Only enter data in the months in which evaporation operations are occurring.  Recommended months are from April through October.</t>
  </si>
  <si>
    <t>These numbers are based on a study completed by TurboMister at a site with an average relative humidity of 55% between April and October.  Average relative humidity for Elko, NV from April through October is 40%.  To correct the efficiency values for Nevada relative humidity, the efficiencies were multiplied by 55%/40%.</t>
  </si>
  <si>
    <t>The HLDE model is based on the Brooks and Corey (1964) equation:</t>
  </si>
  <si>
    <t xml:space="preserve">Where </t>
  </si>
  <si>
    <t>θ is the volumetric moisture content</t>
  </si>
  <si>
    <t>Ks is the saturated hydraulic conductivity</t>
  </si>
  <si>
    <t>θr is the residual moisture content</t>
  </si>
  <si>
    <t>θsat  is the porosity or saturated moisture content</t>
  </si>
  <si>
    <r>
      <rPr>
        <sz val="10"/>
        <rFont val="Symbol"/>
        <family val="1"/>
        <charset val="2"/>
      </rPr>
      <t>g</t>
    </r>
    <r>
      <rPr>
        <sz val="10"/>
        <rFont val="Times New Roman"/>
        <family val="1"/>
      </rPr>
      <t xml:space="preserve"> is an empirical parameter related to grain size distribution </t>
    </r>
  </si>
  <si>
    <t>*All moisture contents are volumetric</t>
  </si>
  <si>
    <r>
      <t>The value for gamma (</t>
    </r>
    <r>
      <rPr>
        <sz val="10"/>
        <rFont val="Symbol"/>
        <family val="1"/>
        <charset val="2"/>
      </rPr>
      <t>g</t>
    </r>
    <r>
      <rPr>
        <sz val="10"/>
        <rFont val="Times New Roman"/>
        <family val="1"/>
      </rPr>
      <t xml:space="preserve">) is related to the pore size distribution of the material being tested.  The more uniform the pore size and fine the particles, the smaller the value of </t>
    </r>
    <r>
      <rPr>
        <sz val="10"/>
        <rFont val="Symbol"/>
        <family val="1"/>
        <charset val="2"/>
      </rPr>
      <t>g</t>
    </r>
    <r>
      <rPr>
        <sz val="10"/>
        <rFont val="Times New Roman"/>
        <family val="1"/>
      </rPr>
      <t xml:space="preserve">.  The larger and more variable the pore size, the larger the </t>
    </r>
    <r>
      <rPr>
        <sz val="10"/>
        <rFont val="Symbol"/>
        <family val="1"/>
        <charset val="2"/>
      </rPr>
      <t>g</t>
    </r>
    <r>
      <rPr>
        <sz val="10"/>
        <rFont val="Times New Roman"/>
        <family val="1"/>
      </rPr>
      <t xml:space="preserve"> value.  Once the values for the other parameters have been determined, from either site specific data or the appropriate laboratory or field testing, the gamma value can be calibrated to reflect the operational conditions of the heap leach pad.  This can be done by adjusting the </t>
    </r>
    <r>
      <rPr>
        <sz val="10"/>
        <rFont val="Symbol"/>
        <family val="1"/>
        <charset val="2"/>
      </rPr>
      <t>g</t>
    </r>
    <r>
      <rPr>
        <sz val="10"/>
        <rFont val="Times New Roman"/>
        <family val="1"/>
      </rPr>
      <t xml:space="preserve"> value until the draindown rate at the beginning of the curve is relatively similar to the actual operational flow rate observed during operations.  While adjusting </t>
    </r>
    <r>
      <rPr>
        <sz val="10"/>
        <rFont val="Symbol"/>
        <family val="1"/>
        <charset val="2"/>
      </rPr>
      <t>g</t>
    </r>
    <r>
      <rPr>
        <sz val="10"/>
        <rFont val="Times New Roman"/>
        <family val="1"/>
      </rPr>
      <t xml:space="preserve">, make sure that pumping capacity is set to 0.  With crushed ore the value is typically less than 10, while run-of-mine ores typically have higher </t>
    </r>
    <r>
      <rPr>
        <sz val="10"/>
        <rFont val="Symbol"/>
        <family val="1"/>
        <charset val="2"/>
      </rPr>
      <t>g</t>
    </r>
    <r>
      <rPr>
        <sz val="10"/>
        <rFont val="Times New Roman"/>
        <family val="1"/>
      </rPr>
      <t xml:space="preserve"> values.</t>
    </r>
  </si>
  <si>
    <t>gal/day.</t>
  </si>
  <si>
    <t>HLDE VERSION 1.2</t>
  </si>
  <si>
    <t>Site specific parameter values are always recommended.  The information should be available in the Water Pollution Control Permit Application prepared during permitting of the leach pad or from various operations/process staff at the mine site.  When these data are not available the following methods can be used to obtain the values.</t>
  </si>
  <si>
    <r>
      <t>Although there may be separate sections of the leach pad that are not actively leached, and these areas may all have been inactive for various lengths of time, the historic moisture content (</t>
    </r>
    <r>
      <rPr>
        <sz val="10"/>
        <rFont val="Symbol"/>
        <family val="1"/>
        <charset val="2"/>
      </rPr>
      <t>q</t>
    </r>
    <r>
      <rPr>
        <sz val="10"/>
        <rFont val="Times New Roman"/>
        <family val="1"/>
      </rPr>
      <t xml:space="preserve">hist) is assumed to be constant over the entire portion of the leach pad that is not currently active.  If </t>
    </r>
    <r>
      <rPr>
        <sz val="10"/>
        <rFont val="Symbol"/>
        <family val="1"/>
        <charset val="2"/>
      </rPr>
      <t>q</t>
    </r>
    <r>
      <rPr>
        <sz val="10"/>
        <rFont val="Times New Roman"/>
        <family val="1"/>
      </rPr>
      <t xml:space="preserve">hist is known for the various sections of the leach pad, take the geometric average of these values for use in the HLDE.  If these values are not known, calculate the average amount of time the inactive portions of the leach pad have been inactive.  Then run an initial HLDE simulation where the </t>
    </r>
    <r>
      <rPr>
        <sz val="10"/>
        <rFont val="Symbol"/>
        <family val="1"/>
        <charset val="2"/>
      </rPr>
      <t>q</t>
    </r>
    <r>
      <rPr>
        <sz val="10"/>
        <rFont val="Times New Roman"/>
        <family val="1"/>
      </rPr>
      <t xml:space="preserve">hist is equal to </t>
    </r>
    <r>
      <rPr>
        <sz val="10"/>
        <rFont val="Symbol"/>
        <family val="1"/>
        <charset val="2"/>
      </rPr>
      <t>q</t>
    </r>
    <r>
      <rPr>
        <sz val="10"/>
        <rFont val="Times New Roman"/>
        <family val="1"/>
      </rPr>
      <t xml:space="preserve">app.  Examine the results in the 'Calcs Hist' tab.  Locate the timeframe that is of interest (i.e. the average time the historic portions of the leach pad have been inactive).  Record the moisture content from the end of this time step.  Enter this moisture content into the </t>
    </r>
    <r>
      <rPr>
        <sz val="10"/>
        <rFont val="Symbol"/>
        <family val="1"/>
        <charset val="2"/>
      </rPr>
      <t>q</t>
    </r>
    <r>
      <rPr>
        <sz val="10"/>
        <rFont val="Times New Roman"/>
        <family val="1"/>
      </rPr>
      <t xml:space="preserve">hist cell in the 'Inputs &amp; Results' tab, and rerun the model.  </t>
    </r>
  </si>
  <si>
    <t>Evaporator Efficiency (%)</t>
  </si>
  <si>
    <t>HLDE</t>
  </si>
  <si>
    <t>Version 1.2</t>
  </si>
  <si>
    <t>Changes with Version 1.2:</t>
  </si>
  <si>
    <t>1 - Brooks &amp; Corey (1964) equation added to Notes page.</t>
  </si>
  <si>
    <t>2 - Added note to clarify that all moisture contents are volumetric.</t>
  </si>
  <si>
    <t>3 - Fixed bust in Calc active sheet which referenced wrong draindown rate on day 1.</t>
  </si>
  <si>
    <t>4 - Fixed error in precipitation calculations on Calcs active sheet.</t>
  </si>
  <si>
    <t>5 - Fixed error in equation used for graphing recirculation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</si>
</sst>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0" formatCode="0.000"/>
    <numFmt numFmtId="172" formatCode="#,##0.000"/>
    <numFmt numFmtId="177" formatCode="_(* #,##0_);_(* \(#,##0\);_(* &quot;-&quot;??_);_(@_)"/>
    <numFmt numFmtId="181" formatCode="[$-409]d\-mmm\-yy;@"/>
  </numFmts>
  <fonts count="18" x14ac:knownFonts="1">
    <font>
      <sz val="10"/>
      <name val="Arial"/>
    </font>
    <font>
      <sz val="10"/>
      <name val="Arial"/>
    </font>
    <font>
      <sz val="8"/>
      <name val="Arial"/>
    </font>
    <font>
      <sz val="10"/>
      <name val="Symbol"/>
      <family val="1"/>
      <charset val="2"/>
    </font>
    <font>
      <sz val="10"/>
      <name val="Times New Roman"/>
      <family val="1"/>
    </font>
    <font>
      <b/>
      <sz val="10"/>
      <name val="Times New Roman"/>
      <family val="1"/>
    </font>
    <font>
      <vertAlign val="subscript"/>
      <sz val="10"/>
      <name val="Times New Roman"/>
      <family val="1"/>
    </font>
    <font>
      <vertAlign val="superscript"/>
      <sz val="10"/>
      <name val="Times New Roman"/>
      <family val="1"/>
    </font>
    <font>
      <b/>
      <sz val="10"/>
      <color indexed="10"/>
      <name val="Times New Roman"/>
      <family val="1"/>
    </font>
    <font>
      <b/>
      <sz val="12"/>
      <name val="Times New Roman"/>
      <family val="1"/>
    </font>
    <font>
      <sz val="8"/>
      <name val="Times New Roman"/>
      <family val="1"/>
    </font>
    <font>
      <vertAlign val="superscript"/>
      <sz val="8"/>
      <name val="Times New Roman"/>
      <family val="1"/>
    </font>
    <font>
      <b/>
      <sz val="10"/>
      <name val="Symbol"/>
      <family val="1"/>
      <charset val="2"/>
    </font>
    <font>
      <b/>
      <u/>
      <sz val="10"/>
      <name val="Times New Roman"/>
      <family val="1"/>
    </font>
    <font>
      <sz val="10"/>
      <color indexed="8"/>
      <name val="Arial"/>
      <family val="2"/>
    </font>
    <font>
      <sz val="10"/>
      <name val="Garamond"/>
      <family val="1"/>
    </font>
    <font>
      <sz val="8"/>
      <color indexed="8"/>
      <name val="Arial"/>
      <family val="2"/>
    </font>
    <font>
      <sz val="8.25"/>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3">
    <xf numFmtId="0" fontId="0" fillId="0" borderId="0" xfId="0"/>
    <xf numFmtId="0" fontId="4" fillId="0" borderId="0" xfId="0" applyFont="1" applyAlignment="1" applyProtection="1">
      <alignment horizontal="right"/>
      <protection hidden="1"/>
    </xf>
    <xf numFmtId="0" fontId="5" fillId="0" borderId="0" xfId="0" applyFont="1" applyFill="1" applyAlignment="1" applyProtection="1">
      <alignment horizontal="left"/>
      <protection hidden="1"/>
    </xf>
    <xf numFmtId="0" fontId="4" fillId="0" borderId="0" xfId="0" applyFont="1" applyFill="1" applyAlignment="1" applyProtection="1">
      <alignment horizontal="left"/>
      <protection hidden="1"/>
    </xf>
    <xf numFmtId="0" fontId="4" fillId="0" borderId="0" xfId="0" applyFont="1" applyProtection="1">
      <protection hidden="1"/>
    </xf>
    <xf numFmtId="0" fontId="5" fillId="0" borderId="0" xfId="0" applyFont="1" applyAlignment="1" applyProtection="1">
      <alignment horizontal="center"/>
      <protection hidden="1"/>
    </xf>
    <xf numFmtId="0" fontId="4" fillId="0" borderId="0" xfId="0" applyFont="1" applyFill="1" applyProtection="1">
      <protection hidden="1"/>
    </xf>
    <xf numFmtId="0" fontId="4" fillId="0" borderId="1" xfId="0" applyFont="1" applyBorder="1" applyProtection="1">
      <protection hidden="1"/>
    </xf>
    <xf numFmtId="0" fontId="4" fillId="0" borderId="1" xfId="0" applyFont="1" applyBorder="1" applyAlignment="1" applyProtection="1">
      <alignment horizontal="center"/>
      <protection hidden="1"/>
    </xf>
    <xf numFmtId="0" fontId="4" fillId="0" borderId="2" xfId="0" applyFont="1" applyBorder="1" applyAlignment="1" applyProtection="1">
      <alignment horizontal="center"/>
      <protection hidden="1"/>
    </xf>
    <xf numFmtId="3" fontId="4" fillId="0" borderId="0" xfId="0" applyNumberFormat="1" applyFont="1" applyFill="1" applyBorder="1" applyProtection="1">
      <protection hidden="1"/>
    </xf>
    <xf numFmtId="0" fontId="5" fillId="0" borderId="0" xfId="0" applyFont="1" applyFill="1" applyBorder="1" applyAlignment="1" applyProtection="1">
      <protection hidden="1"/>
    </xf>
    <xf numFmtId="0" fontId="4" fillId="2" borderId="3" xfId="0" applyFont="1" applyFill="1" applyBorder="1" applyAlignment="1" applyProtection="1">
      <alignment horizontal="center"/>
      <protection hidden="1"/>
    </xf>
    <xf numFmtId="1" fontId="4" fillId="3" borderId="0" xfId="0" applyNumberFormat="1"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2" fontId="4" fillId="2" borderId="0" xfId="0" applyNumberFormat="1"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4" fillId="0" borderId="0" xfId="0" applyFont="1" applyFill="1" applyBorder="1" applyProtection="1">
      <protection hidden="1"/>
    </xf>
    <xf numFmtId="3" fontId="4" fillId="0" borderId="5" xfId="0" applyNumberFormat="1" applyFont="1" applyFill="1" applyBorder="1" applyProtection="1">
      <protection hidden="1"/>
    </xf>
    <xf numFmtId="3" fontId="4" fillId="0" borderId="6" xfId="0" applyNumberFormat="1" applyFont="1" applyFill="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7" xfId="0" applyFont="1" applyFill="1" applyBorder="1" applyAlignment="1" applyProtection="1">
      <alignment horizontal="center"/>
      <protection hidden="1"/>
    </xf>
    <xf numFmtId="3" fontId="4" fillId="0" borderId="0" xfId="0" applyNumberFormat="1" applyFont="1" applyFill="1" applyBorder="1" applyAlignment="1" applyProtection="1">
      <alignment horizontal="center"/>
      <protection hidden="1"/>
    </xf>
    <xf numFmtId="2" fontId="4" fillId="0" borderId="8" xfId="0" applyNumberFormat="1" applyFont="1" applyBorder="1" applyAlignment="1" applyProtection="1">
      <alignment horizontal="center"/>
      <protection hidden="1"/>
    </xf>
    <xf numFmtId="9" fontId="4" fillId="0" borderId="0" xfId="2" applyFont="1" applyFill="1" applyBorder="1" applyAlignment="1" applyProtection="1">
      <alignment horizontal="center"/>
      <protection hidden="1"/>
    </xf>
    <xf numFmtId="0" fontId="5" fillId="0" borderId="0" xfId="0" applyFont="1" applyBorder="1" applyAlignment="1" applyProtection="1">
      <protection hidden="1"/>
    </xf>
    <xf numFmtId="2" fontId="4" fillId="0" borderId="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alignment horizontal="center"/>
      <protection hidden="1"/>
    </xf>
    <xf numFmtId="1" fontId="4" fillId="2" borderId="0" xfId="0" applyNumberFormat="1" applyFont="1" applyFill="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0" xfId="0" applyFont="1" applyAlignment="1" applyProtection="1">
      <alignment horizontal="center"/>
      <protection hidden="1"/>
    </xf>
    <xf numFmtId="2" fontId="4" fillId="0" borderId="10" xfId="0" applyNumberFormat="1" applyFont="1" applyBorder="1" applyAlignment="1" applyProtection="1">
      <alignment horizontal="center"/>
      <protection hidden="1"/>
    </xf>
    <xf numFmtId="170" fontId="4" fillId="0" borderId="0" xfId="0" applyNumberFormat="1" applyFont="1" applyProtection="1">
      <protection hidden="1"/>
    </xf>
    <xf numFmtId="4" fontId="5" fillId="0" borderId="11" xfId="0" applyNumberFormat="1" applyFont="1" applyFill="1" applyBorder="1" applyAlignment="1" applyProtection="1">
      <alignment horizontal="center"/>
      <protection hidden="1"/>
    </xf>
    <xf numFmtId="0" fontId="4" fillId="0" borderId="12" xfId="0" applyFont="1" applyFill="1"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Protection="1">
      <protection hidden="1"/>
    </xf>
    <xf numFmtId="4" fontId="5" fillId="0" borderId="0" xfId="0" applyNumberFormat="1"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14" xfId="0" applyFont="1" applyBorder="1" applyAlignment="1" applyProtection="1">
      <protection hidden="1"/>
    </xf>
    <xf numFmtId="0" fontId="4" fillId="0" borderId="15" xfId="0" applyFont="1" applyBorder="1" applyAlignment="1" applyProtection="1">
      <protection hidden="1"/>
    </xf>
    <xf numFmtId="0" fontId="4" fillId="0" borderId="6" xfId="0" applyFont="1" applyBorder="1" applyProtection="1">
      <protection hidden="1"/>
    </xf>
    <xf numFmtId="0" fontId="4" fillId="0" borderId="7" xfId="0" applyFont="1" applyBorder="1" applyAlignment="1" applyProtection="1">
      <alignment horizontal="center"/>
      <protection hidden="1"/>
    </xf>
    <xf numFmtId="3" fontId="5" fillId="0" borderId="0" xfId="0" applyNumberFormat="1" applyFont="1" applyFill="1" applyBorder="1" applyAlignment="1" applyProtection="1">
      <protection hidden="1"/>
    </xf>
    <xf numFmtId="0" fontId="5" fillId="0" borderId="0" xfId="0" applyFont="1" applyProtection="1">
      <protection hidden="1"/>
    </xf>
    <xf numFmtId="2" fontId="4" fillId="0" borderId="6" xfId="0" applyNumberFormat="1" applyFont="1" applyBorder="1" applyAlignment="1" applyProtection="1">
      <alignment horizontal="center"/>
      <protection hidden="1"/>
    </xf>
    <xf numFmtId="170" fontId="4" fillId="0" borderId="8" xfId="0" applyNumberFormat="1" applyFont="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7"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2" fontId="4" fillId="0" borderId="21" xfId="0" applyNumberFormat="1" applyFont="1" applyBorder="1" applyAlignment="1" applyProtection="1">
      <alignment horizontal="center"/>
      <protection hidden="1"/>
    </xf>
    <xf numFmtId="170" fontId="4" fillId="0" borderId="10" xfId="0" applyNumberFormat="1" applyFont="1" applyBorder="1" applyAlignment="1" applyProtection="1">
      <alignment horizontal="center"/>
      <protection hidden="1"/>
    </xf>
    <xf numFmtId="0" fontId="8" fillId="0" borderId="22" xfId="0" applyFont="1" applyBorder="1" applyProtection="1">
      <protection hidden="1"/>
    </xf>
    <xf numFmtId="9" fontId="4" fillId="0" borderId="23" xfId="0" applyNumberFormat="1" applyFont="1" applyFill="1" applyBorder="1" applyAlignment="1" applyProtection="1">
      <alignment horizontal="center"/>
      <protection hidden="1"/>
    </xf>
    <xf numFmtId="3" fontId="4" fillId="0" borderId="6" xfId="0" applyNumberFormat="1" applyFont="1" applyBorder="1" applyAlignment="1" applyProtection="1">
      <alignment horizontal="center"/>
      <protection hidden="1"/>
    </xf>
    <xf numFmtId="3" fontId="4" fillId="0" borderId="21" xfId="0" applyNumberFormat="1" applyFont="1" applyBorder="1" applyAlignment="1" applyProtection="1">
      <alignment horizontal="center"/>
      <protection hidden="1"/>
    </xf>
    <xf numFmtId="0" fontId="4" fillId="0" borderId="24" xfId="0" applyFont="1" applyBorder="1" applyAlignment="1" applyProtection="1">
      <alignment horizontal="center"/>
      <protection hidden="1"/>
    </xf>
    <xf numFmtId="3" fontId="5" fillId="0" borderId="0" xfId="0" applyNumberFormat="1" applyFont="1" applyProtection="1">
      <protection hidden="1"/>
    </xf>
    <xf numFmtId="4" fontId="4" fillId="0" borderId="6" xfId="0" applyNumberFormat="1" applyFont="1" applyFill="1" applyBorder="1" applyAlignment="1" applyProtection="1">
      <alignment horizontal="center"/>
      <protection hidden="1"/>
    </xf>
    <xf numFmtId="0" fontId="4" fillId="2" borderId="25" xfId="0" applyFont="1" applyFill="1" applyBorder="1" applyAlignment="1" applyProtection="1">
      <alignment horizontal="center"/>
      <protection hidden="1"/>
    </xf>
    <xf numFmtId="1" fontId="4"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1" fontId="4" fillId="3" borderId="1" xfId="0" applyNumberFormat="1" applyFont="1" applyFill="1" applyBorder="1" applyAlignment="1" applyProtection="1">
      <alignment horizontal="center"/>
      <protection hidden="1"/>
    </xf>
    <xf numFmtId="2" fontId="4" fillId="2" borderId="1" xfId="0" applyNumberFormat="1" applyFont="1" applyFill="1" applyBorder="1" applyAlignment="1" applyProtection="1">
      <alignment horizontal="center"/>
      <protection hidden="1"/>
    </xf>
    <xf numFmtId="0" fontId="4" fillId="2" borderId="22" xfId="0" applyFont="1" applyFill="1" applyBorder="1" applyAlignment="1" applyProtection="1">
      <alignment horizontal="center"/>
      <protection hidden="1"/>
    </xf>
    <xf numFmtId="3" fontId="4" fillId="0" borderId="18" xfId="0" applyNumberFormat="1" applyFont="1" applyBorder="1" applyAlignment="1" applyProtection="1">
      <alignment horizontal="center"/>
      <protection hidden="1"/>
    </xf>
    <xf numFmtId="177" fontId="4" fillId="0" borderId="0" xfId="1" applyNumberFormat="1" applyFont="1" applyAlignment="1" applyProtection="1">
      <alignment horizontal="center"/>
      <protection hidden="1"/>
    </xf>
    <xf numFmtId="0" fontId="4" fillId="0" borderId="24" xfId="0" applyFont="1" applyFill="1" applyBorder="1" applyAlignment="1" applyProtection="1">
      <alignment horizontal="center"/>
      <protection locked="0" hidden="1"/>
    </xf>
    <xf numFmtId="4" fontId="4" fillId="4" borderId="6" xfId="0" applyNumberFormat="1" applyFont="1" applyFill="1" applyBorder="1" applyAlignment="1" applyProtection="1">
      <alignment horizontal="center"/>
      <protection locked="0"/>
    </xf>
    <xf numFmtId="4" fontId="4" fillId="4" borderId="21" xfId="0" applyNumberFormat="1" applyFont="1" applyFill="1" applyBorder="1" applyAlignment="1" applyProtection="1">
      <alignment horizontal="center"/>
      <protection locked="0"/>
    </xf>
    <xf numFmtId="3" fontId="4" fillId="4" borderId="26" xfId="0" applyNumberFormat="1" applyFont="1" applyFill="1" applyBorder="1" applyProtection="1">
      <protection locked="0"/>
    </xf>
    <xf numFmtId="3" fontId="4" fillId="4" borderId="7" xfId="0" applyNumberFormat="1" applyFont="1" applyFill="1" applyBorder="1" applyProtection="1">
      <protection locked="0"/>
    </xf>
    <xf numFmtId="2" fontId="4" fillId="4" borderId="6" xfId="0" applyNumberFormat="1" applyFont="1" applyFill="1" applyBorder="1" applyAlignment="1" applyProtection="1">
      <alignment horizontal="center"/>
      <protection locked="0"/>
    </xf>
    <xf numFmtId="9" fontId="4" fillId="4" borderId="6" xfId="2" applyFont="1" applyFill="1" applyBorder="1" applyAlignment="1" applyProtection="1">
      <alignment horizontal="center"/>
      <protection locked="0"/>
    </xf>
    <xf numFmtId="9" fontId="4" fillId="4" borderId="21" xfId="2"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8" xfId="0" applyNumberFormat="1" applyFont="1" applyFill="1" applyBorder="1" applyAlignment="1" applyProtection="1">
      <alignment horizontal="center"/>
      <protection locked="0"/>
    </xf>
    <xf numFmtId="9" fontId="4" fillId="4" borderId="18" xfId="2" applyFont="1" applyFill="1" applyBorder="1" applyAlignment="1" applyProtection="1">
      <alignment horizontal="center"/>
      <protection locked="0"/>
    </xf>
    <xf numFmtId="3" fontId="4" fillId="4" borderId="2" xfId="0" applyNumberFormat="1" applyFont="1" applyFill="1" applyBorder="1" applyAlignment="1" applyProtection="1">
      <alignment horizontal="center"/>
      <protection locked="0"/>
    </xf>
    <xf numFmtId="3" fontId="4" fillId="4" borderId="6" xfId="0" applyNumberFormat="1" applyFont="1" applyFill="1" applyBorder="1" applyAlignment="1" applyProtection="1">
      <alignment horizontal="center"/>
      <protection locked="0"/>
    </xf>
    <xf numFmtId="0" fontId="4" fillId="0" borderId="27" xfId="0" applyFont="1" applyBorder="1" applyAlignment="1" applyProtection="1">
      <protection hidden="1"/>
    </xf>
    <xf numFmtId="3" fontId="4" fillId="0" borderId="6" xfId="0" applyNumberFormat="1" applyFont="1" applyBorder="1" applyProtection="1">
      <protection hidden="1"/>
    </xf>
    <xf numFmtId="0" fontId="5" fillId="0" borderId="28" xfId="0" applyFont="1" applyBorder="1" applyProtection="1">
      <protection hidden="1"/>
    </xf>
    <xf numFmtId="0" fontId="4" fillId="0" borderId="29" xfId="0" applyFont="1" applyBorder="1" applyProtection="1">
      <protection hidden="1"/>
    </xf>
    <xf numFmtId="0" fontId="4" fillId="0" borderId="20" xfId="0" applyFont="1" applyBorder="1" applyProtection="1">
      <protection hidden="1"/>
    </xf>
    <xf numFmtId="0" fontId="4" fillId="0" borderId="27" xfId="0" applyFont="1" applyBorder="1" applyProtection="1">
      <protection hidden="1"/>
    </xf>
    <xf numFmtId="0" fontId="5" fillId="0" borderId="27" xfId="0" applyFont="1" applyBorder="1" applyAlignment="1" applyProtection="1">
      <alignment horizontal="left"/>
      <protection hidden="1"/>
    </xf>
    <xf numFmtId="0" fontId="5" fillId="0" borderId="15" xfId="0" applyFont="1" applyBorder="1" applyAlignment="1" applyProtection="1">
      <protection hidden="1"/>
    </xf>
    <xf numFmtId="3" fontId="4" fillId="0" borderId="2" xfId="0" applyNumberFormat="1" applyFont="1" applyBorder="1" applyAlignment="1" applyProtection="1">
      <protection hidden="1"/>
    </xf>
    <xf numFmtId="3" fontId="4" fillId="0" borderId="6" xfId="0" applyNumberFormat="1" applyFont="1" applyBorder="1" applyAlignment="1" applyProtection="1">
      <protection hidden="1"/>
    </xf>
    <xf numFmtId="0" fontId="5" fillId="0" borderId="13" xfId="0" applyFont="1" applyBorder="1" applyAlignment="1" applyProtection="1">
      <protection hidden="1"/>
    </xf>
    <xf numFmtId="3" fontId="4" fillId="0" borderId="18" xfId="0" applyNumberFormat="1" applyFont="1" applyBorder="1" applyAlignment="1" applyProtection="1">
      <protection hidden="1"/>
    </xf>
    <xf numFmtId="0" fontId="4" fillId="0" borderId="28" xfId="0" applyFont="1" applyBorder="1" applyProtection="1">
      <protection hidden="1"/>
    </xf>
    <xf numFmtId="0" fontId="5" fillId="0" borderId="30" xfId="0" applyFont="1" applyBorder="1" applyAlignment="1" applyProtection="1">
      <alignment horizontal="left"/>
      <protection hidden="1"/>
    </xf>
    <xf numFmtId="0" fontId="5" fillId="0" borderId="29" xfId="0" applyFont="1" applyBorder="1" applyAlignment="1" applyProtection="1">
      <alignment horizontal="left"/>
      <protection hidden="1"/>
    </xf>
    <xf numFmtId="0" fontId="5" fillId="0" borderId="20" xfId="0" applyFont="1" applyBorder="1" applyAlignment="1" applyProtection="1">
      <alignment horizontal="left"/>
      <protection hidden="1"/>
    </xf>
    <xf numFmtId="0" fontId="5" fillId="0" borderId="31"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32" xfId="0" applyFont="1" applyBorder="1" applyAlignment="1" applyProtection="1">
      <alignment horizontal="left"/>
      <protection hidden="1"/>
    </xf>
    <xf numFmtId="0" fontId="3" fillId="0" borderId="6" xfId="0" applyFont="1" applyBorder="1" applyAlignment="1" applyProtection="1">
      <alignment horizontal="center"/>
      <protection hidden="1"/>
    </xf>
    <xf numFmtId="0" fontId="4" fillId="0" borderId="0" xfId="0" applyFont="1" applyBorder="1" applyProtection="1">
      <protection hidden="1"/>
    </xf>
    <xf numFmtId="3" fontId="4" fillId="0" borderId="0" xfId="0" applyNumberFormat="1" applyFont="1" applyAlignment="1" applyProtection="1">
      <alignment horizontal="center"/>
      <protection hidden="1"/>
    </xf>
    <xf numFmtId="4" fontId="4" fillId="0" borderId="0" xfId="0" applyNumberFormat="1" applyFont="1" applyAlignment="1" applyProtection="1">
      <alignment horizontal="center"/>
      <protection hidden="1"/>
    </xf>
    <xf numFmtId="3" fontId="4" fillId="0" borderId="0" xfId="0" applyNumberFormat="1" applyFont="1" applyProtection="1">
      <protection hidden="1"/>
    </xf>
    <xf numFmtId="0" fontId="4" fillId="0" borderId="18" xfId="0" applyFont="1" applyBorder="1" applyProtection="1">
      <protection hidden="1"/>
    </xf>
    <xf numFmtId="0" fontId="5" fillId="0" borderId="0" xfId="0" applyFont="1" applyBorder="1" applyProtection="1">
      <protection hidden="1"/>
    </xf>
    <xf numFmtId="0" fontId="3" fillId="0" borderId="6" xfId="0" applyFont="1" applyBorder="1" applyProtection="1">
      <protection hidden="1"/>
    </xf>
    <xf numFmtId="4" fontId="4" fillId="0" borderId="6" xfId="0" applyNumberFormat="1" applyFont="1" applyFill="1" applyBorder="1" applyProtection="1">
      <protection hidden="1"/>
    </xf>
    <xf numFmtId="4" fontId="4" fillId="0" borderId="6" xfId="0" applyNumberFormat="1" applyFont="1" applyBorder="1" applyAlignment="1" applyProtection="1">
      <alignment horizontal="center"/>
      <protection hidden="1"/>
    </xf>
    <xf numFmtId="172" fontId="4" fillId="4" borderId="7" xfId="0" applyNumberFormat="1" applyFont="1" applyFill="1" applyBorder="1" applyProtection="1">
      <protection locked="0"/>
    </xf>
    <xf numFmtId="2" fontId="4" fillId="4" borderId="7" xfId="0" applyNumberFormat="1" applyFont="1" applyFill="1" applyBorder="1" applyProtection="1">
      <protection locked="0"/>
    </xf>
    <xf numFmtId="0" fontId="4" fillId="4" borderId="2" xfId="0" applyFont="1" applyFill="1" applyBorder="1" applyAlignment="1" applyProtection="1">
      <alignment horizontal="center"/>
      <protection locked="0"/>
    </xf>
    <xf numFmtId="9" fontId="5" fillId="0" borderId="11" xfId="2" applyNumberFormat="1" applyFont="1" applyBorder="1" applyAlignment="1" applyProtection="1">
      <alignment horizontal="center"/>
      <protection hidden="1"/>
    </xf>
    <xf numFmtId="2" fontId="5" fillId="0" borderId="11" xfId="0" applyNumberFormat="1" applyFont="1" applyBorder="1" applyAlignment="1" applyProtection="1">
      <alignment horizontal="center"/>
      <protection hidden="1"/>
    </xf>
    <xf numFmtId="4" fontId="4" fillId="4" borderId="18" xfId="0" applyNumberFormat="1" applyFont="1" applyFill="1" applyBorder="1" applyAlignment="1" applyProtection="1">
      <alignment horizontal="center"/>
      <protection locked="0"/>
    </xf>
    <xf numFmtId="4" fontId="4" fillId="0" borderId="21" xfId="0" applyNumberFormat="1" applyFont="1" applyFill="1" applyBorder="1" applyAlignment="1" applyProtection="1">
      <alignment horizontal="center"/>
      <protection hidden="1"/>
    </xf>
    <xf numFmtId="4" fontId="4" fillId="4" borderId="7" xfId="0" applyNumberFormat="1" applyFont="1" applyFill="1" applyBorder="1" applyProtection="1">
      <protection locked="0"/>
    </xf>
    <xf numFmtId="0" fontId="8" fillId="0" borderId="0" xfId="0" applyFont="1" applyProtection="1">
      <protection hidden="1"/>
    </xf>
    <xf numFmtId="0" fontId="10" fillId="0" borderId="0" xfId="0" applyFont="1" applyFill="1" applyAlignment="1" applyProtection="1">
      <alignment vertical="center" wrapText="1"/>
      <protection hidden="1"/>
    </xf>
    <xf numFmtId="3" fontId="4" fillId="0" borderId="0" xfId="0" applyNumberFormat="1" applyFont="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vertical="center" wrapText="1"/>
      <protection hidden="1"/>
    </xf>
    <xf numFmtId="0" fontId="4" fillId="0" borderId="0" xfId="0" applyFont="1" applyAlignment="1" applyProtection="1">
      <alignment vertical="top" wrapText="1"/>
      <protection hidden="1"/>
    </xf>
    <xf numFmtId="10" fontId="4" fillId="4" borderId="6" xfId="2" applyNumberFormat="1" applyFont="1" applyFill="1" applyBorder="1" applyAlignment="1" applyProtection="1">
      <alignment horizontal="center"/>
      <protection locked="0"/>
    </xf>
    <xf numFmtId="0" fontId="3" fillId="0" borderId="0" xfId="0" applyFont="1" applyProtection="1">
      <protection hidden="1"/>
    </xf>
    <xf numFmtId="0" fontId="4" fillId="0" borderId="33" xfId="0" applyFont="1" applyBorder="1" applyAlignment="1" applyProtection="1">
      <alignment vertical="center" wrapText="1"/>
      <protection hidden="1"/>
    </xf>
    <xf numFmtId="0" fontId="4" fillId="0" borderId="34" xfId="0" applyFont="1" applyBorder="1" applyAlignment="1" applyProtection="1">
      <alignment vertical="center" wrapText="1"/>
      <protection hidden="1"/>
    </xf>
    <xf numFmtId="0" fontId="5" fillId="0" borderId="33" xfId="0" applyFont="1" applyBorder="1" applyAlignment="1" applyProtection="1">
      <alignment vertical="center" wrapText="1"/>
      <protection hidden="1"/>
    </xf>
    <xf numFmtId="0" fontId="4" fillId="0" borderId="35" xfId="0" applyFont="1" applyBorder="1" applyAlignment="1" applyProtection="1">
      <alignment vertical="center" wrapText="1"/>
      <protection hidden="1"/>
    </xf>
    <xf numFmtId="0" fontId="12" fillId="0" borderId="36" xfId="0" applyFont="1" applyBorder="1" applyAlignment="1" applyProtection="1">
      <alignment vertical="center" wrapText="1"/>
      <protection hidden="1"/>
    </xf>
    <xf numFmtId="0" fontId="12" fillId="0" borderId="37" xfId="0" applyFont="1" applyBorder="1" applyAlignment="1" applyProtection="1">
      <alignment vertical="center" wrapText="1"/>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top" wrapText="1"/>
      <protection hidden="1"/>
    </xf>
    <xf numFmtId="0" fontId="4" fillId="0" borderId="34" xfId="0" applyFont="1" applyBorder="1" applyAlignment="1" applyProtection="1">
      <alignment vertical="top" wrapText="1"/>
      <protection hidden="1"/>
    </xf>
    <xf numFmtId="0" fontId="5" fillId="0" borderId="38" xfId="0" applyFont="1" applyBorder="1" applyAlignment="1" applyProtection="1">
      <alignment vertical="center"/>
      <protection hidden="1"/>
    </xf>
    <xf numFmtId="0" fontId="5" fillId="0" borderId="39" xfId="0" applyFont="1" applyBorder="1" applyAlignment="1" applyProtection="1">
      <alignment vertical="center"/>
      <protection hidden="1"/>
    </xf>
    <xf numFmtId="0" fontId="4" fillId="0" borderId="35" xfId="0" applyFont="1" applyBorder="1" applyAlignment="1" applyProtection="1">
      <alignment vertical="top" wrapText="1"/>
      <protection hidden="1"/>
    </xf>
    <xf numFmtId="0" fontId="4" fillId="0" borderId="40" xfId="0" applyFont="1" applyBorder="1" applyAlignment="1" applyProtection="1">
      <alignment vertical="top" wrapText="1"/>
      <protection hidden="1"/>
    </xf>
    <xf numFmtId="0" fontId="4" fillId="0" borderId="35" xfId="0" applyFont="1" applyBorder="1" applyProtection="1">
      <protection hidden="1"/>
    </xf>
    <xf numFmtId="0" fontId="5" fillId="0" borderId="0" xfId="0" applyFont="1" applyBorder="1" applyAlignment="1" applyProtection="1">
      <alignment horizontal="center"/>
      <protection hidden="1"/>
    </xf>
    <xf numFmtId="0" fontId="4" fillId="0" borderId="34" xfId="0" applyFont="1" applyBorder="1" applyProtection="1">
      <protection hidden="1"/>
    </xf>
    <xf numFmtId="0" fontId="4" fillId="0" borderId="33" xfId="0" applyFont="1" applyBorder="1" applyProtection="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vertical="top" wrapText="1"/>
      <protection hidden="1"/>
    </xf>
    <xf numFmtId="0" fontId="4" fillId="0" borderId="27" xfId="0" applyFont="1" applyBorder="1" applyAlignment="1" applyProtection="1">
      <alignment vertical="top" wrapText="1"/>
      <protection hidden="1"/>
    </xf>
    <xf numFmtId="0" fontId="4" fillId="0" borderId="0" xfId="0" applyFont="1" applyBorder="1" applyAlignment="1" applyProtection="1">
      <alignment horizontal="center" vertical="center" wrapText="1"/>
      <protection hidden="1"/>
    </xf>
    <xf numFmtId="0" fontId="4" fillId="0" borderId="40" xfId="0" applyFont="1" applyBorder="1" applyProtection="1">
      <protection hidden="1"/>
    </xf>
    <xf numFmtId="2" fontId="0" fillId="0" borderId="0" xfId="0" applyNumberFormat="1"/>
    <xf numFmtId="9" fontId="0" fillId="0" borderId="0" xfId="0" applyNumberFormat="1"/>
    <xf numFmtId="9" fontId="4" fillId="0" borderId="0" xfId="2" applyFont="1" applyProtection="1">
      <protection hidden="1"/>
    </xf>
    <xf numFmtId="9" fontId="4" fillId="0" borderId="34" xfId="0" applyNumberFormat="1" applyFont="1" applyBorder="1" applyAlignment="1" applyProtection="1">
      <alignment horizontal="center"/>
      <protection hidden="1"/>
    </xf>
    <xf numFmtId="0" fontId="4" fillId="0" borderId="38" xfId="0" applyFont="1" applyBorder="1" applyProtection="1">
      <protection hidden="1"/>
    </xf>
    <xf numFmtId="9" fontId="4" fillId="0" borderId="0" xfId="2" applyFont="1" applyBorder="1" applyAlignment="1" applyProtection="1">
      <alignment horizontal="center"/>
      <protection hidden="1"/>
    </xf>
    <xf numFmtId="0" fontId="13" fillId="0" borderId="33" xfId="0" applyFont="1" applyBorder="1" applyProtection="1">
      <protection hidden="1"/>
    </xf>
    <xf numFmtId="0" fontId="5" fillId="0" borderId="33" xfId="0" applyFont="1" applyBorder="1" applyProtection="1">
      <protection hidden="1"/>
    </xf>
    <xf numFmtId="0" fontId="5" fillId="0" borderId="34" xfId="0" applyFont="1" applyBorder="1" applyAlignment="1" applyProtection="1">
      <alignment horizontal="center"/>
      <protection hidden="1"/>
    </xf>
    <xf numFmtId="0" fontId="4" fillId="0" borderId="41" xfId="0" applyFont="1" applyBorder="1" applyAlignment="1" applyProtection="1">
      <alignment wrapText="1"/>
      <protection hidden="1"/>
    </xf>
    <xf numFmtId="0" fontId="4" fillId="0" borderId="42" xfId="0" applyFont="1" applyBorder="1" applyAlignment="1" applyProtection="1">
      <alignment wrapText="1"/>
      <protection hidden="1"/>
    </xf>
    <xf numFmtId="0" fontId="9" fillId="0" borderId="0" xfId="0" applyFont="1" applyAlignment="1" applyProtection="1">
      <alignment horizontal="center"/>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15" fillId="0" borderId="0" xfId="0" applyFont="1" applyAlignment="1">
      <alignment horizontal="left" readingOrder="1"/>
    </xf>
    <xf numFmtId="0" fontId="4" fillId="0" borderId="0" xfId="0" applyFont="1" applyAlignment="1">
      <alignment horizontal="left" readingOrder="1"/>
    </xf>
    <xf numFmtId="14" fontId="9" fillId="0" borderId="0" xfId="0" applyNumberFormat="1" applyFont="1" applyAlignment="1" applyProtection="1">
      <alignment horizont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center" vertical="center" wrapText="1"/>
      <protection hidden="1"/>
    </xf>
    <xf numFmtId="0" fontId="4" fillId="0" borderId="46" xfId="0" applyFont="1" applyBorder="1" applyAlignment="1" applyProtection="1">
      <alignment horizontal="justify" vertical="center" wrapText="1"/>
      <protection hidden="1"/>
    </xf>
    <xf numFmtId="0" fontId="4" fillId="0" borderId="47" xfId="0" applyFont="1" applyBorder="1" applyAlignment="1" applyProtection="1">
      <alignment horizontal="justify" vertical="center" wrapText="1"/>
      <protection hidden="1"/>
    </xf>
    <xf numFmtId="0" fontId="4" fillId="0" borderId="0" xfId="0" applyFont="1" applyBorder="1" applyAlignment="1" applyProtection="1">
      <alignment horizontal="left" wrapText="1"/>
      <protection hidden="1"/>
    </xf>
    <xf numFmtId="0" fontId="4" fillId="0" borderId="34" xfId="0" applyFont="1" applyBorder="1" applyAlignment="1" applyProtection="1">
      <alignment horizontal="left" wrapText="1"/>
      <protection hidden="1"/>
    </xf>
    <xf numFmtId="0" fontId="4" fillId="0" borderId="0" xfId="0" applyFont="1" applyBorder="1" applyAlignment="1" applyProtection="1">
      <alignment horizontal="justify" wrapText="1"/>
      <protection hidden="1"/>
    </xf>
    <xf numFmtId="0" fontId="4" fillId="0" borderId="34" xfId="0" applyFont="1" applyBorder="1" applyAlignment="1" applyProtection="1">
      <alignment horizontal="justify" wrapText="1"/>
      <protection hidden="1"/>
    </xf>
    <xf numFmtId="0" fontId="3" fillId="0" borderId="0" xfId="0" applyFont="1" applyBorder="1" applyAlignment="1" applyProtection="1">
      <alignment horizontal="center" vertical="top" wrapText="1"/>
      <protection hidden="1"/>
    </xf>
    <xf numFmtId="0" fontId="3" fillId="0" borderId="34" xfId="0" applyFont="1" applyBorder="1" applyAlignment="1" applyProtection="1">
      <alignment horizontal="center" vertical="top" wrapText="1"/>
      <protection hidden="1"/>
    </xf>
    <xf numFmtId="0" fontId="4" fillId="0" borderId="29" xfId="0" applyFont="1" applyBorder="1" applyAlignment="1" applyProtection="1">
      <alignment horizontal="justify" vertical="center" wrapText="1"/>
      <protection hidden="1"/>
    </xf>
    <xf numFmtId="0" fontId="4" fillId="0" borderId="48" xfId="0" applyFont="1" applyBorder="1" applyAlignment="1" applyProtection="1">
      <alignment horizontal="justify" vertical="center" wrapText="1"/>
      <protection hidden="1"/>
    </xf>
    <xf numFmtId="0" fontId="4" fillId="0" borderId="49" xfId="0" applyFont="1" applyBorder="1" applyAlignment="1" applyProtection="1">
      <alignment horizontal="justify" vertical="center" wrapText="1"/>
      <protection hidden="1"/>
    </xf>
    <xf numFmtId="0" fontId="4" fillId="0" borderId="50" xfId="0" applyFont="1" applyBorder="1" applyAlignment="1" applyProtection="1">
      <alignment horizontal="justify" vertical="center" wrapText="1"/>
      <protection hidden="1"/>
    </xf>
    <xf numFmtId="0" fontId="4" fillId="0" borderId="46" xfId="0" applyFont="1" applyBorder="1" applyAlignment="1" applyProtection="1">
      <alignment horizontal="left" vertical="center" wrapText="1"/>
      <protection hidden="1"/>
    </xf>
    <xf numFmtId="0" fontId="4" fillId="0" borderId="47" xfId="0" applyFont="1" applyBorder="1" applyAlignment="1" applyProtection="1">
      <alignment horizontal="left" vertical="center" wrapText="1"/>
      <protection hidden="1"/>
    </xf>
    <xf numFmtId="0" fontId="4" fillId="0" borderId="29" xfId="0" applyFont="1" applyBorder="1" applyAlignment="1" applyProtection="1">
      <alignment horizontal="left"/>
      <protection hidden="1"/>
    </xf>
    <xf numFmtId="0" fontId="4" fillId="0" borderId="48" xfId="0" applyFont="1" applyBorder="1" applyAlignment="1" applyProtection="1">
      <alignment horizontal="left"/>
      <protection hidden="1"/>
    </xf>
    <xf numFmtId="0" fontId="5" fillId="0" borderId="51"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5" fillId="0" borderId="52" xfId="0" applyFont="1" applyBorder="1" applyAlignment="1" applyProtection="1">
      <alignment horizontal="left" vertical="center" wrapText="1"/>
      <protection hidden="1"/>
    </xf>
    <xf numFmtId="0" fontId="4" fillId="0" borderId="27"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4" fillId="0" borderId="0" xfId="0" applyFont="1" applyBorder="1" applyAlignment="1" applyProtection="1">
      <alignment horizontal="justify" vertical="center" wrapText="1"/>
      <protection hidden="1"/>
    </xf>
    <xf numFmtId="0" fontId="4" fillId="0" borderId="34" xfId="0" applyFont="1" applyBorder="1" applyAlignment="1" applyProtection="1">
      <alignment horizontal="justify" vertical="center" wrapText="1"/>
      <protection hidden="1"/>
    </xf>
    <xf numFmtId="0" fontId="4" fillId="0" borderId="27" xfId="0" applyFont="1" applyBorder="1" applyAlignment="1" applyProtection="1">
      <alignment horizontal="justify" vertical="center" wrapText="1"/>
      <protection hidden="1"/>
    </xf>
    <xf numFmtId="0" fontId="4" fillId="0" borderId="40" xfId="0" applyFont="1" applyBorder="1" applyAlignment="1" applyProtection="1">
      <alignment horizontal="justify" vertical="center" wrapText="1"/>
      <protection hidden="1"/>
    </xf>
    <xf numFmtId="0" fontId="4" fillId="0" borderId="49" xfId="0" applyFont="1" applyBorder="1" applyAlignment="1" applyProtection="1">
      <alignment horizontal="left" vertical="center" wrapText="1"/>
      <protection hidden="1"/>
    </xf>
    <xf numFmtId="0" fontId="4" fillId="0" borderId="50" xfId="0" applyFont="1" applyBorder="1" applyAlignment="1" applyProtection="1">
      <alignment horizontal="left" vertical="center" wrapText="1"/>
      <protection hidden="1"/>
    </xf>
    <xf numFmtId="0" fontId="9" fillId="0" borderId="0" xfId="0" applyFont="1" applyAlignment="1" applyProtection="1">
      <alignment horizontal="center"/>
      <protection hidden="1"/>
    </xf>
    <xf numFmtId="0" fontId="5" fillId="0" borderId="43" xfId="0" applyFont="1" applyBorder="1" applyAlignment="1" applyProtection="1">
      <alignment horizontal="left"/>
      <protection hidden="1"/>
    </xf>
    <xf numFmtId="0" fontId="5" fillId="0" borderId="44" xfId="0" applyFont="1" applyBorder="1" applyAlignment="1" applyProtection="1">
      <alignment horizontal="left"/>
      <protection hidden="1"/>
    </xf>
    <xf numFmtId="0" fontId="5" fillId="0" borderId="45" xfId="0" applyFont="1" applyBorder="1" applyAlignment="1" applyProtection="1">
      <alignment horizontal="left"/>
      <protection hidden="1"/>
    </xf>
    <xf numFmtId="0" fontId="5" fillId="0" borderId="43" xfId="0" applyFont="1" applyBorder="1" applyAlignment="1" applyProtection="1">
      <alignment horizontal="left" vertical="center" wrapText="1"/>
      <protection hidden="1"/>
    </xf>
    <xf numFmtId="0" fontId="0" fillId="0" borderId="45" xfId="0" applyBorder="1"/>
    <xf numFmtId="0" fontId="4" fillId="0" borderId="0" xfId="0" applyFont="1" applyAlignment="1" applyProtection="1">
      <alignment horizontal="justify" vertical="center" wrapText="1"/>
      <protection hidden="1"/>
    </xf>
    <xf numFmtId="0" fontId="5" fillId="0" borderId="46" xfId="0" applyFont="1" applyBorder="1" applyAlignment="1" applyProtection="1">
      <alignment horizontal="left" vertical="center" wrapText="1"/>
      <protection hidden="1"/>
    </xf>
    <xf numFmtId="0" fontId="5" fillId="0" borderId="47"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3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181" fontId="5" fillId="4" borderId="0" xfId="0" applyNumberFormat="1" applyFont="1" applyFill="1" applyAlignment="1" applyProtection="1">
      <alignment horizontal="left"/>
      <protection locked="0"/>
    </xf>
    <xf numFmtId="3" fontId="4" fillId="0" borderId="28" xfId="0" applyNumberFormat="1" applyFont="1" applyFill="1" applyBorder="1" applyAlignment="1" applyProtection="1">
      <alignment horizontal="center"/>
      <protection hidden="1"/>
    </xf>
    <xf numFmtId="3" fontId="4" fillId="0" borderId="8" xfId="0" applyNumberFormat="1" applyFont="1" applyFill="1" applyBorder="1" applyAlignment="1" applyProtection="1">
      <alignment horizontal="center"/>
      <protection hidden="1"/>
    </xf>
    <xf numFmtId="2" fontId="4" fillId="0" borderId="14" xfId="0" applyNumberFormat="1" applyFont="1" applyFill="1" applyBorder="1" applyAlignment="1" applyProtection="1">
      <alignment horizontal="center"/>
      <protection hidden="1"/>
    </xf>
    <xf numFmtId="0" fontId="0" fillId="0" borderId="13" xfId="0" applyBorder="1" applyProtection="1">
      <protection hidden="1"/>
    </xf>
    <xf numFmtId="0" fontId="4" fillId="0" borderId="14" xfId="0" applyFont="1" applyFill="1" applyBorder="1" applyAlignment="1" applyProtection="1">
      <alignment horizontal="center"/>
      <protection hidden="1"/>
    </xf>
    <xf numFmtId="0" fontId="4" fillId="0" borderId="19"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3" fontId="4" fillId="0" borderId="14" xfId="0" applyNumberFormat="1" applyFont="1" applyFill="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3" xfId="0" applyFont="1" applyBorder="1" applyAlignment="1" applyProtection="1">
      <alignment horizontal="center"/>
      <protection hidden="1"/>
    </xf>
    <xf numFmtId="3" fontId="4" fillId="0" borderId="6" xfId="0" applyNumberFormat="1" applyFont="1" applyFill="1" applyBorder="1" applyAlignment="1" applyProtection="1">
      <alignment horizontal="center"/>
      <protection hidden="1"/>
    </xf>
    <xf numFmtId="3" fontId="4" fillId="0" borderId="7" xfId="0" applyNumberFormat="1" applyFont="1" applyFill="1" applyBorder="1" applyAlignment="1" applyProtection="1">
      <alignment horizontal="center"/>
      <protection hidden="1"/>
    </xf>
    <xf numFmtId="0" fontId="4" fillId="0" borderId="61" xfId="0" applyFont="1" applyBorder="1" applyAlignment="1" applyProtection="1">
      <alignment horizontal="center"/>
      <protection hidden="1"/>
    </xf>
    <xf numFmtId="0" fontId="0" fillId="0" borderId="23" xfId="0" applyBorder="1" applyProtection="1">
      <protection hidden="1"/>
    </xf>
    <xf numFmtId="0" fontId="4" fillId="0" borderId="65" xfId="0" applyFont="1" applyBorder="1" applyAlignment="1" applyProtection="1">
      <alignment horizontal="center"/>
      <protection locked="0"/>
    </xf>
    <xf numFmtId="0" fontId="0" fillId="0" borderId="66" xfId="0" applyBorder="1" applyProtection="1">
      <protection locked="0"/>
    </xf>
    <xf numFmtId="0" fontId="5" fillId="0" borderId="63" xfId="0" applyFont="1" applyBorder="1" applyAlignment="1" applyProtection="1">
      <alignment horizontal="center"/>
      <protection hidden="1"/>
    </xf>
    <xf numFmtId="0" fontId="5" fillId="0" borderId="64"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5" fillId="0" borderId="0" xfId="0" applyFont="1" applyAlignment="1" applyProtection="1">
      <alignment horizontal="left"/>
      <protection hidden="1"/>
    </xf>
    <xf numFmtId="0" fontId="4" fillId="0" borderId="28"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0" borderId="65" xfId="0" applyFont="1" applyBorder="1" applyAlignment="1" applyProtection="1">
      <alignment horizontal="center"/>
      <protection hidden="1"/>
    </xf>
    <xf numFmtId="0" fontId="0" fillId="0" borderId="66" xfId="0" applyBorder="1" applyProtection="1">
      <protection hidden="1"/>
    </xf>
    <xf numFmtId="3" fontId="4" fillId="0" borderId="69" xfId="0" applyNumberFormat="1" applyFont="1" applyFill="1" applyBorder="1" applyAlignment="1" applyProtection="1">
      <alignment horizontal="center"/>
      <protection hidden="1"/>
    </xf>
    <xf numFmtId="3" fontId="4" fillId="0" borderId="70" xfId="0" applyNumberFormat="1" applyFont="1" applyFill="1" applyBorder="1" applyAlignment="1" applyProtection="1">
      <alignment horizontal="center"/>
      <protection hidden="1"/>
    </xf>
    <xf numFmtId="0" fontId="5" fillId="0" borderId="0" xfId="0" applyFont="1" applyAlignment="1" applyProtection="1">
      <alignment horizontal="center"/>
      <protection hidden="1"/>
    </xf>
    <xf numFmtId="0" fontId="4" fillId="0" borderId="57" xfId="0" applyFont="1" applyBorder="1" applyAlignment="1" applyProtection="1">
      <alignment horizontal="left"/>
      <protection hidden="1"/>
    </xf>
    <xf numFmtId="0" fontId="4" fillId="0" borderId="6" xfId="0" applyFont="1" applyBorder="1" applyAlignment="1" applyProtection="1">
      <alignment horizontal="left"/>
      <protection hidden="1"/>
    </xf>
    <xf numFmtId="0" fontId="5" fillId="4" borderId="0" xfId="0" applyFont="1" applyFill="1" applyAlignment="1" applyProtection="1">
      <alignment horizontal="left"/>
      <protection locked="0"/>
    </xf>
    <xf numFmtId="0" fontId="4" fillId="0" borderId="14" xfId="0" applyFont="1" applyBorder="1" applyAlignment="1" applyProtection="1">
      <alignment horizontal="left"/>
      <protection hidden="1"/>
    </xf>
    <xf numFmtId="0" fontId="4" fillId="0" borderId="15" xfId="0" applyFont="1" applyBorder="1" applyAlignment="1" applyProtection="1">
      <alignment horizontal="left"/>
      <protection hidden="1"/>
    </xf>
    <xf numFmtId="0" fontId="4" fillId="0" borderId="13" xfId="0" applyFont="1" applyBorder="1" applyAlignment="1" applyProtection="1">
      <alignment horizontal="left"/>
      <protection hidden="1"/>
    </xf>
    <xf numFmtId="0" fontId="5" fillId="0" borderId="58" xfId="0" applyFont="1" applyFill="1" applyBorder="1" applyAlignment="1" applyProtection="1">
      <alignment horizontal="center"/>
      <protection hidden="1"/>
    </xf>
    <xf numFmtId="0" fontId="5" fillId="0" borderId="59" xfId="0" applyFont="1" applyFill="1" applyBorder="1" applyAlignment="1" applyProtection="1">
      <alignment horizontal="center"/>
      <protection hidden="1"/>
    </xf>
    <xf numFmtId="0" fontId="5" fillId="0" borderId="60" xfId="0" applyFont="1" applyFill="1" applyBorder="1" applyAlignment="1" applyProtection="1">
      <alignment horizontal="center"/>
      <protection hidden="1"/>
    </xf>
    <xf numFmtId="0" fontId="4" fillId="0" borderId="65" xfId="0" applyFont="1" applyBorder="1" applyAlignment="1" applyProtection="1">
      <alignment horizontal="left"/>
      <protection hidden="1"/>
    </xf>
    <xf numFmtId="0" fontId="4" fillId="0" borderId="68" xfId="0" applyFont="1" applyBorder="1" applyAlignment="1" applyProtection="1">
      <alignment horizontal="left"/>
      <protection hidden="1"/>
    </xf>
    <xf numFmtId="0" fontId="4" fillId="0" borderId="28"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56"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23" xfId="0" applyFont="1" applyBorder="1" applyAlignment="1" applyProtection="1">
      <alignment horizontal="center"/>
      <protection hidden="1"/>
    </xf>
    <xf numFmtId="0" fontId="4" fillId="0" borderId="66"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4" xfId="0" applyFont="1" applyBorder="1" applyAlignment="1" applyProtection="1">
      <alignment horizontal="center"/>
      <protection hidden="1"/>
    </xf>
    <xf numFmtId="0" fontId="4" fillId="0" borderId="61" xfId="0" applyFont="1" applyFill="1" applyBorder="1" applyAlignment="1" applyProtection="1">
      <alignment horizontal="center"/>
      <protection hidden="1"/>
    </xf>
    <xf numFmtId="0" fontId="4" fillId="0" borderId="62" xfId="0" applyFont="1" applyFill="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9"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5" fillId="0" borderId="58" xfId="0" applyFont="1" applyBorder="1" applyAlignment="1" applyProtection="1">
      <alignment horizontal="center"/>
      <protection hidden="1"/>
    </xf>
    <xf numFmtId="0" fontId="5" fillId="0" borderId="59" xfId="0" applyFont="1" applyBorder="1" applyAlignment="1" applyProtection="1">
      <alignment horizontal="center"/>
      <protection hidden="1"/>
    </xf>
    <xf numFmtId="0" fontId="5" fillId="0" borderId="60" xfId="0" applyFont="1" applyBorder="1" applyAlignment="1" applyProtection="1">
      <alignment horizontal="center"/>
      <protection hidden="1"/>
    </xf>
    <xf numFmtId="0" fontId="4" fillId="0" borderId="53" xfId="0" applyFont="1" applyBorder="1" applyAlignment="1" applyProtection="1">
      <alignment horizontal="left" vertical="center"/>
      <protection hidden="1"/>
    </xf>
    <xf numFmtId="0" fontId="4" fillId="0" borderId="54" xfId="0" applyFont="1" applyBorder="1" applyAlignment="1" applyProtection="1">
      <alignment horizontal="left" vertical="center"/>
      <protection hidden="1"/>
    </xf>
    <xf numFmtId="0" fontId="4" fillId="0" borderId="55" xfId="0" applyFont="1" applyBorder="1" applyAlignment="1" applyProtection="1">
      <alignment horizontal="left" vertical="center"/>
      <protection hidden="1"/>
    </xf>
    <xf numFmtId="0" fontId="4" fillId="0" borderId="5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32" xfId="0" applyFont="1" applyBorder="1" applyAlignment="1" applyProtection="1">
      <alignment horizontal="left" vertical="center"/>
      <protection hidden="1"/>
    </xf>
    <xf numFmtId="0" fontId="4" fillId="0" borderId="57"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0" borderId="57" xfId="0" applyFont="1" applyBorder="1" applyAlignment="1" applyProtection="1">
      <alignment horizontal="left"/>
      <protection hidden="1"/>
    </xf>
    <xf numFmtId="0" fontId="3" fillId="0" borderId="6" xfId="0" applyFont="1" applyBorder="1" applyAlignment="1" applyProtection="1">
      <alignment horizontal="left"/>
      <protection hidden="1"/>
    </xf>
    <xf numFmtId="0" fontId="4" fillId="0" borderId="0" xfId="0" applyFont="1" applyAlignment="1" applyProtection="1">
      <alignment horizontal="center"/>
      <protection hidden="1"/>
    </xf>
    <xf numFmtId="0" fontId="9" fillId="0" borderId="0" xfId="0" applyFont="1" applyAlignment="1" applyProtection="1">
      <alignment horizontal="left"/>
      <protection hidden="1"/>
    </xf>
    <xf numFmtId="0" fontId="5" fillId="0" borderId="28" xfId="0" applyFont="1" applyBorder="1" applyAlignment="1" applyProtection="1">
      <alignment horizontal="left"/>
      <protection hidden="1"/>
    </xf>
    <xf numFmtId="0" fontId="5" fillId="0" borderId="15" xfId="0" applyFont="1" applyBorder="1" applyAlignment="1" applyProtection="1">
      <alignment horizontal="left"/>
      <protection hidden="1"/>
    </xf>
    <xf numFmtId="0" fontId="5" fillId="0" borderId="27" xfId="0" applyFont="1" applyBorder="1" applyAlignment="1" applyProtection="1">
      <alignment horizontal="left"/>
      <protection hidden="1"/>
    </xf>
    <xf numFmtId="0" fontId="4" fillId="0" borderId="27" xfId="0" applyFont="1" applyBorder="1" applyAlignment="1" applyProtection="1">
      <alignment horizontal="left"/>
      <protection hidden="1"/>
    </xf>
    <xf numFmtId="0" fontId="5" fillId="0" borderId="71"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 fillId="0" borderId="0" xfId="0" applyFont="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Draindown Summary</a:t>
            </a:r>
          </a:p>
        </c:rich>
      </c:tx>
      <c:layout>
        <c:manualLayout>
          <c:xMode val="edge"/>
          <c:yMode val="edge"/>
          <c:x val="0.39399293286219084"/>
          <c:y val="1.524390243902439E-2"/>
        </c:manualLayout>
      </c:layout>
      <c:overlay val="0"/>
      <c:spPr>
        <a:noFill/>
        <a:ln w="25400">
          <a:noFill/>
        </a:ln>
      </c:spPr>
    </c:title>
    <c:autoTitleDeleted val="0"/>
    <c:plotArea>
      <c:layout>
        <c:manualLayout>
          <c:layoutTarget val="inner"/>
          <c:xMode val="edge"/>
          <c:yMode val="edge"/>
          <c:x val="6.5371024734982339E-2"/>
          <c:y val="7.3170840633992471E-2"/>
          <c:w val="0.91342756183745588"/>
          <c:h val="0.77744018173616991"/>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'Input &amp; Results'!$R$4:$R$44</c:f>
              <c:numCache>
                <c:formatCode>0.00</c:formatCode>
                <c:ptCount val="41"/>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formatCode="0">
                  <c:v>1</c:v>
                </c:pt>
                <c:pt idx="12" formatCode="0">
                  <c:v>2</c:v>
                </c:pt>
                <c:pt idx="13" formatCode="0">
                  <c:v>3</c:v>
                </c:pt>
                <c:pt idx="14" formatCode="0">
                  <c:v>4</c:v>
                </c:pt>
                <c:pt idx="15" formatCode="0">
                  <c:v>5</c:v>
                </c:pt>
                <c:pt idx="16" formatCode="0">
                  <c:v>6</c:v>
                </c:pt>
                <c:pt idx="17" formatCode="0">
                  <c:v>7</c:v>
                </c:pt>
                <c:pt idx="18" formatCode="0">
                  <c:v>8</c:v>
                </c:pt>
                <c:pt idx="19" formatCode="0">
                  <c:v>9</c:v>
                </c:pt>
                <c:pt idx="20" formatCode="0">
                  <c:v>10</c:v>
                </c:pt>
                <c:pt idx="21" formatCode="0">
                  <c:v>11</c:v>
                </c:pt>
                <c:pt idx="22" formatCode="0">
                  <c:v>12</c:v>
                </c:pt>
                <c:pt idx="23" formatCode="0">
                  <c:v>13</c:v>
                </c:pt>
                <c:pt idx="24" formatCode="0">
                  <c:v>14</c:v>
                </c:pt>
                <c:pt idx="25" formatCode="0">
                  <c:v>15</c:v>
                </c:pt>
                <c:pt idx="26" formatCode="0">
                  <c:v>16</c:v>
                </c:pt>
                <c:pt idx="27" formatCode="0">
                  <c:v>17</c:v>
                </c:pt>
                <c:pt idx="28" formatCode="0">
                  <c:v>18</c:v>
                </c:pt>
                <c:pt idx="29" formatCode="0">
                  <c:v>19</c:v>
                </c:pt>
                <c:pt idx="30" formatCode="0">
                  <c:v>20</c:v>
                </c:pt>
                <c:pt idx="31" formatCode="0">
                  <c:v>21</c:v>
                </c:pt>
                <c:pt idx="32" formatCode="0">
                  <c:v>22</c:v>
                </c:pt>
                <c:pt idx="33" formatCode="0">
                  <c:v>23</c:v>
                </c:pt>
                <c:pt idx="34" formatCode="0">
                  <c:v>24</c:v>
                </c:pt>
                <c:pt idx="35" formatCode="0">
                  <c:v>25</c:v>
                </c:pt>
                <c:pt idx="36" formatCode="0">
                  <c:v>26</c:v>
                </c:pt>
                <c:pt idx="37" formatCode="0">
                  <c:v>27</c:v>
                </c:pt>
                <c:pt idx="38" formatCode="0">
                  <c:v>28</c:v>
                </c:pt>
                <c:pt idx="39" formatCode="0">
                  <c:v>29</c:v>
                </c:pt>
                <c:pt idx="40" formatCode="0">
                  <c:v>30</c:v>
                </c:pt>
              </c:numCache>
            </c:numRef>
          </c:xVal>
          <c:yVal>
            <c:numRef>
              <c:f>'Input &amp; Results'!$U$4:$U$44</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extLst>
            <c:ext xmlns:c16="http://schemas.microsoft.com/office/drawing/2014/chart" uri="{C3380CC4-5D6E-409C-BE32-E72D297353CC}">
              <c16:uniqueId val="{00000000-A542-4BC4-890E-D1D8E3717C1B}"/>
            </c:ext>
          </c:extLst>
        </c:ser>
        <c:dLbls>
          <c:showLegendKey val="0"/>
          <c:showVal val="0"/>
          <c:showCatName val="0"/>
          <c:showSerName val="0"/>
          <c:showPercent val="0"/>
          <c:showBubbleSize val="0"/>
        </c:dLbls>
        <c:axId val="631434480"/>
        <c:axId val="1"/>
      </c:scatterChart>
      <c:valAx>
        <c:axId val="631434480"/>
        <c:scaling>
          <c:orientation val="minMax"/>
          <c:max val="10"/>
          <c:min val="0"/>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Elapsed Time (years)</a:t>
                </a:r>
              </a:p>
            </c:rich>
          </c:tx>
          <c:layout>
            <c:manualLayout>
              <c:xMode val="edge"/>
              <c:yMode val="edge"/>
              <c:x val="0.42756183745583037"/>
              <c:y val="0.92378176813264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1"/>
      </c:val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Flow Rate (gpm)</a:t>
                </a:r>
              </a:p>
            </c:rich>
          </c:tx>
          <c:layout>
            <c:manualLayout>
              <c:xMode val="edge"/>
              <c:yMode val="edge"/>
              <c:x val="8.8339222614840993E-3"/>
              <c:y val="0.332317713334613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14344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Time Required to Fill Pond</a:t>
            </a:r>
          </a:p>
        </c:rich>
      </c:tx>
      <c:layout>
        <c:manualLayout>
          <c:xMode val="edge"/>
          <c:yMode val="edge"/>
          <c:x val="0.40288568257491675"/>
          <c:y val="1.9575856443719411E-2"/>
        </c:manualLayout>
      </c:layout>
      <c:overlay val="0"/>
      <c:spPr>
        <a:noFill/>
        <a:ln w="25400">
          <a:noFill/>
        </a:ln>
      </c:spPr>
    </c:title>
    <c:autoTitleDeleted val="0"/>
    <c:plotArea>
      <c:layout>
        <c:manualLayout>
          <c:layoutTarget val="inner"/>
          <c:xMode val="edge"/>
          <c:yMode val="edge"/>
          <c:x val="6.6592674805771371E-2"/>
          <c:y val="0.11256117455138662"/>
          <c:w val="0.90899001109877908"/>
          <c:h val="0.75367047308319735"/>
        </c:manualLayout>
      </c:layout>
      <c:scatterChart>
        <c:scatterStyle val="lineMarker"/>
        <c:varyColors val="0"/>
        <c:ser>
          <c:idx val="21"/>
          <c:order val="0"/>
          <c:spPr>
            <a:ln w="28575">
              <a:noFill/>
            </a:ln>
          </c:spPr>
          <c:marker>
            <c:symbol val="x"/>
            <c:size val="5"/>
            <c:spPr>
              <a:noFill/>
              <a:ln>
                <a:solidFill>
                  <a:srgbClr val="FF660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active'!$AA$15:$AA$2143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3C8A-40FF-ABAF-0881C469E2D2}"/>
            </c:ext>
          </c:extLst>
        </c:ser>
        <c:ser>
          <c:idx val="0"/>
          <c:order val="1"/>
          <c:tx>
            <c:v>Phase II trigger</c:v>
          </c:tx>
          <c:spPr>
            <a:ln w="12700">
              <a:solidFill>
                <a:srgbClr val="000080"/>
              </a:solidFill>
              <a:prstDash val="solid"/>
            </a:ln>
          </c:spPr>
          <c:marker>
            <c:symbol val="none"/>
          </c:marker>
          <c:dLbls>
            <c:dLbl>
              <c:idx val="0"/>
              <c:layout>
                <c:manualLayout>
                  <c:x val="0.80131181160623521"/>
                  <c:y val="-2.2566526655619971E-2"/>
                </c:manualLayout>
              </c:layout>
              <c:spPr>
                <a:noFill/>
                <a:ln w="25400">
                  <a:noFill/>
                </a:ln>
              </c:spPr>
              <c:txPr>
                <a:bodyPr/>
                <a:lstStyle/>
                <a:p>
                  <a:pPr algn="l">
                    <a:defRPr sz="1000" b="0" i="0" u="none" strike="noStrike" baseline="0">
                      <a:solidFill>
                        <a:srgbClr val="000000"/>
                      </a:solidFill>
                      <a:latin typeface="Arial"/>
                      <a:ea typeface="Arial"/>
                      <a:cs typeface="Aria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C8A-40FF-ABAF-0881C469E2D2}"/>
                </c:ext>
              </c:extLst>
            </c:dLbl>
            <c:spPr>
              <a:noFill/>
              <a:ln w="25400">
                <a:noFill/>
              </a:ln>
            </c:spPr>
            <c:txPr>
              <a:bodyPr wrap="square" lIns="38100" tIns="19050" rIns="38100" bIns="19050" anchor="ctr">
                <a:spAutoFit/>
              </a:bodyPr>
              <a:lstStyle/>
              <a:p>
                <a:pPr algn="l">
                  <a:defRPr sz="1000" b="0" i="0" u="none" strike="noStrike" baseline="0">
                    <a:solidFill>
                      <a:srgbClr val="000000"/>
                    </a:solidFill>
                    <a:latin typeface="Arial"/>
                    <a:ea typeface="Arial"/>
                    <a:cs typeface="Arial"/>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trendline>
            <c:spPr>
              <a:ln w="25400">
                <a:solidFill>
                  <a:srgbClr val="000000"/>
                </a:solidFill>
                <a:prstDash val="solid"/>
              </a:ln>
            </c:spPr>
            <c:trendlineType val="linear"/>
            <c:forward val="10000"/>
            <c:dispRSqr val="0"/>
            <c:dispEq val="0"/>
          </c:trendline>
          <c:errBars>
            <c:errDir val="x"/>
            <c:errBarType val="plus"/>
            <c:errValType val="fixedVal"/>
            <c:noEndCap val="0"/>
            <c:val val="10950"/>
            <c:spPr>
              <a:ln w="25400">
                <a:solidFill>
                  <a:srgbClr val="FF0000"/>
                </a:solidFill>
                <a:prstDash val="solid"/>
              </a:ln>
            </c:spPr>
          </c:errBars>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active'!$R$5</c:f>
              <c:numCache>
                <c:formatCode>General</c:formatCode>
                <c:ptCount val="1"/>
                <c:pt idx="0">
                  <c:v>14</c:v>
                </c:pt>
              </c:numCache>
            </c:numRef>
          </c:yVal>
          <c:smooth val="0"/>
          <c:extLst>
            <c:ext xmlns:c16="http://schemas.microsoft.com/office/drawing/2014/chart" uri="{C3380CC4-5D6E-409C-BE32-E72D297353CC}">
              <c16:uniqueId val="{00000003-3C8A-40FF-ABAF-0881C469E2D2}"/>
            </c:ext>
          </c:extLst>
        </c:ser>
        <c:ser>
          <c:idx val="1"/>
          <c:order val="2"/>
          <c:tx>
            <c:v>Phase III Trigger</c:v>
          </c:tx>
          <c:spPr>
            <a:ln w="28575">
              <a:noFill/>
            </a:ln>
          </c:spPr>
          <c:marker>
            <c:symbol val="square"/>
            <c:size val="5"/>
            <c:spPr>
              <a:solidFill>
                <a:srgbClr val="FF00FF"/>
              </a:solidFill>
              <a:ln>
                <a:solidFill>
                  <a:srgbClr val="FF00FF"/>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active'!$R$6</c:f>
              <c:numCache>
                <c:formatCode>General</c:formatCode>
                <c:ptCount val="1"/>
              </c:numCache>
            </c:numRef>
          </c:yVal>
          <c:smooth val="0"/>
          <c:extLst>
            <c:ext xmlns:c16="http://schemas.microsoft.com/office/drawing/2014/chart" uri="{C3380CC4-5D6E-409C-BE32-E72D297353CC}">
              <c16:uniqueId val="{00000004-3C8A-40FF-ABAF-0881C469E2D2}"/>
            </c:ext>
          </c:extLst>
        </c:ser>
        <c:dLbls>
          <c:showLegendKey val="0"/>
          <c:showVal val="0"/>
          <c:showCatName val="0"/>
          <c:showSerName val="0"/>
          <c:showPercent val="0"/>
          <c:showBubbleSize val="0"/>
        </c:dLbls>
        <c:axId val="387871280"/>
        <c:axId val="1"/>
      </c:scatterChart>
      <c:valAx>
        <c:axId val="387871280"/>
        <c:scaling>
          <c:orientation val="minMax"/>
          <c:max val="10950"/>
          <c:min val="0"/>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Elapsed Time (days)</a:t>
                </a:r>
              </a:p>
            </c:rich>
          </c:tx>
          <c:layout>
            <c:manualLayout>
              <c:xMode val="edge"/>
              <c:yMode val="edge"/>
              <c:x val="0.44839067702552721"/>
              <c:y val="0.944535073409461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max val="56"/>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Time to Fill Pond (Days)</a:t>
                </a:r>
              </a:p>
            </c:rich>
          </c:tx>
          <c:layout>
            <c:manualLayout>
              <c:xMode val="edge"/>
              <c:yMode val="edge"/>
              <c:x val="1.2208657047724751E-2"/>
              <c:y val="0.36378466557911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7871280"/>
        <c:crosses val="autoZero"/>
        <c:crossBetween val="midCat"/>
        <c:majorUnit val="7"/>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Draindown Curve</a:t>
            </a:r>
          </a:p>
        </c:rich>
      </c:tx>
      <c:layout>
        <c:manualLayout>
          <c:xMode val="edge"/>
          <c:yMode val="edge"/>
          <c:x val="0.43618201997780243"/>
          <c:y val="1.9575856443719411E-2"/>
        </c:manualLayout>
      </c:layout>
      <c:overlay val="0"/>
      <c:spPr>
        <a:noFill/>
        <a:ln w="25400">
          <a:noFill/>
        </a:ln>
      </c:spPr>
    </c:title>
    <c:autoTitleDeleted val="0"/>
    <c:plotArea>
      <c:layout>
        <c:manualLayout>
          <c:layoutTarget val="inner"/>
          <c:xMode val="edge"/>
          <c:yMode val="edge"/>
          <c:x val="5.8823529411764705E-2"/>
          <c:y val="0.11256117455138662"/>
          <c:w val="0.91675915649278583"/>
          <c:h val="0.75367047308319735"/>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active'!$H$15:$H$2143</c:f>
              <c:numCache>
                <c:formatCode>#,##0.00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6" formatCode="General">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F6CD-437F-89DD-9AF5C85C1365}"/>
            </c:ext>
          </c:extLst>
        </c:ser>
        <c:dLbls>
          <c:showLegendKey val="0"/>
          <c:showVal val="0"/>
          <c:showCatName val="0"/>
          <c:showSerName val="0"/>
          <c:showPercent val="0"/>
          <c:showBubbleSize val="0"/>
        </c:dLbls>
        <c:axId val="378798832"/>
        <c:axId val="1"/>
      </c:scatterChart>
      <c:valAx>
        <c:axId val="378798832"/>
        <c:scaling>
          <c:orientation val="minMax"/>
          <c:max val="10950"/>
          <c:min val="0"/>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Elapsed Time (Days)</a:t>
                </a:r>
              </a:p>
            </c:rich>
          </c:tx>
          <c:layout>
            <c:manualLayout>
              <c:xMode val="edge"/>
              <c:yMode val="edge"/>
              <c:x val="0.44395116537180912"/>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Draindown Rate (gpm)</a:t>
                </a:r>
              </a:p>
            </c:rich>
          </c:tx>
          <c:layout>
            <c:manualLayout>
              <c:xMode val="edge"/>
              <c:yMode val="edge"/>
              <c:x val="1.2208657047724751E-2"/>
              <c:y val="0.37030995106035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8798832"/>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Cumulative Draindown Curve</a:t>
            </a:r>
          </a:p>
        </c:rich>
      </c:tx>
      <c:layout>
        <c:manualLayout>
          <c:xMode val="edge"/>
          <c:yMode val="edge"/>
          <c:x val="0.39400665926748057"/>
          <c:y val="1.9575856443719411E-2"/>
        </c:manualLayout>
      </c:layout>
      <c:overlay val="0"/>
      <c:spPr>
        <a:noFill/>
        <a:ln w="25400">
          <a:noFill/>
        </a:ln>
      </c:spPr>
    </c:title>
    <c:autoTitleDeleted val="0"/>
    <c:plotArea>
      <c:layout>
        <c:manualLayout>
          <c:layoutTarget val="inner"/>
          <c:xMode val="edge"/>
          <c:yMode val="edge"/>
          <c:x val="5.8823529411764705E-2"/>
          <c:y val="0.11256117455138662"/>
          <c:w val="0.91675915649278583"/>
          <c:h val="0.75367047308319735"/>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active'!$X$15:$X$2143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A470-49C2-8F2E-830AC0C0EDA1}"/>
            </c:ext>
          </c:extLst>
        </c:ser>
        <c:dLbls>
          <c:showLegendKey val="0"/>
          <c:showVal val="0"/>
          <c:showCatName val="0"/>
          <c:showSerName val="0"/>
          <c:showPercent val="0"/>
          <c:showBubbleSize val="0"/>
        </c:dLbls>
        <c:axId val="630909984"/>
        <c:axId val="1"/>
      </c:scatterChart>
      <c:valAx>
        <c:axId val="630909984"/>
        <c:scaling>
          <c:orientation val="minMax"/>
          <c:max val="10950"/>
          <c:min val="0"/>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Elapsed Time (Days)</a:t>
                </a:r>
              </a:p>
            </c:rich>
          </c:tx>
          <c:layout>
            <c:manualLayout>
              <c:xMode val="edge"/>
              <c:yMode val="edge"/>
              <c:x val="0.44395116537180912"/>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Cumulative Draindown (gal)</a:t>
                </a:r>
              </a:p>
            </c:rich>
          </c:tx>
          <c:layout>
            <c:manualLayout>
              <c:xMode val="edge"/>
              <c:yMode val="edge"/>
              <c:x val="1.2208657047724751E-2"/>
              <c:y val="0.342577487765089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0909984"/>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Amount of Water Recirculated Daily</a:t>
            </a:r>
          </a:p>
        </c:rich>
      </c:tx>
      <c:layout>
        <c:manualLayout>
          <c:xMode val="edge"/>
          <c:yMode val="edge"/>
          <c:x val="0.37180910099889014"/>
          <c:y val="1.9575856443719411E-2"/>
        </c:manualLayout>
      </c:layout>
      <c:overlay val="0"/>
      <c:spPr>
        <a:noFill/>
        <a:ln w="25400">
          <a:noFill/>
        </a:ln>
      </c:spPr>
    </c:title>
    <c:autoTitleDeleted val="0"/>
    <c:plotArea>
      <c:layout>
        <c:manualLayout>
          <c:layoutTarget val="inner"/>
          <c:xMode val="edge"/>
          <c:yMode val="edge"/>
          <c:x val="5.8823529411764705E-2"/>
          <c:y val="0.11256117455138662"/>
          <c:w val="0.91675915649278583"/>
          <c:h val="0.75367047308319735"/>
        </c:manualLayout>
      </c:layout>
      <c:scatterChart>
        <c:scatterStyle val="lineMarker"/>
        <c:varyColors val="0"/>
        <c:ser>
          <c:idx val="20"/>
          <c:order val="0"/>
          <c:tx>
            <c:strRef>
              <c:f>'Calcs active'!$P$13:$P$14</c:f>
              <c:strCache>
                <c:ptCount val="2"/>
                <c:pt idx="0">
                  <c:v>Amt recirculated</c:v>
                </c:pt>
                <c:pt idx="1">
                  <c:v>ft3/day</c:v>
                </c:pt>
              </c:strCache>
            </c:strRef>
          </c:tx>
          <c:spPr>
            <a:ln w="28575">
              <a:noFill/>
            </a:ln>
          </c:spPr>
          <c:marker>
            <c:symbol val="triangle"/>
            <c:size val="5"/>
            <c:spPr>
              <a:solidFill>
                <a:srgbClr val="FF9900"/>
              </a:solidFill>
              <a:ln>
                <a:solidFill>
                  <a:srgbClr val="FF990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active'!$Q$15:$Q$2143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015C-4A09-AC9D-863746533AF4}"/>
            </c:ext>
          </c:extLst>
        </c:ser>
        <c:dLbls>
          <c:showLegendKey val="0"/>
          <c:showVal val="0"/>
          <c:showCatName val="0"/>
          <c:showSerName val="0"/>
          <c:showPercent val="0"/>
          <c:showBubbleSize val="0"/>
        </c:dLbls>
        <c:axId val="387869840"/>
        <c:axId val="1"/>
      </c:scatterChart>
      <c:valAx>
        <c:axId val="387869840"/>
        <c:scaling>
          <c:orientation val="minMax"/>
          <c:max val="10950"/>
          <c:min val="0"/>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Elapsed Time (Days)</a:t>
                </a:r>
              </a:p>
            </c:rich>
          </c:tx>
          <c:layout>
            <c:manualLayout>
              <c:xMode val="edge"/>
              <c:yMode val="edge"/>
              <c:x val="0.44395116537180912"/>
              <c:y val="0.944535073409461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Recirculation Rate (gal/day)</a:t>
                </a:r>
              </a:p>
            </c:rich>
          </c:tx>
          <c:layout>
            <c:manualLayout>
              <c:xMode val="edge"/>
              <c:yMode val="edge"/>
              <c:x val="1.2208657047724751E-2"/>
              <c:y val="0.342577487765089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7869840"/>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Cumulative Amount of Water Recirculated Daily</a:t>
            </a:r>
          </a:p>
        </c:rich>
      </c:tx>
      <c:layout>
        <c:manualLayout>
          <c:xMode val="edge"/>
          <c:yMode val="edge"/>
          <c:x val="0.32963374028856823"/>
          <c:y val="1.9575856443719411E-2"/>
        </c:manualLayout>
      </c:layout>
      <c:overlay val="0"/>
      <c:spPr>
        <a:noFill/>
        <a:ln w="25400">
          <a:noFill/>
        </a:ln>
      </c:spPr>
    </c:title>
    <c:autoTitleDeleted val="0"/>
    <c:plotArea>
      <c:layout>
        <c:manualLayout>
          <c:layoutTarget val="inner"/>
          <c:xMode val="edge"/>
          <c:yMode val="edge"/>
          <c:x val="5.327413984461709E-2"/>
          <c:y val="0.11092985318107668"/>
          <c:w val="0.9223085460599334"/>
          <c:h val="0.76835236541598695"/>
        </c:manualLayout>
      </c:layout>
      <c:scatterChart>
        <c:scatterStyle val="lineMarker"/>
        <c:varyColors val="0"/>
        <c:ser>
          <c:idx val="20"/>
          <c:order val="0"/>
          <c:tx>
            <c:strRef>
              <c:f>'Calcs active'!$P$13:$P$14</c:f>
              <c:strCache>
                <c:ptCount val="2"/>
                <c:pt idx="0">
                  <c:v>Amt recirculated</c:v>
                </c:pt>
                <c:pt idx="1">
                  <c:v>ft3/day</c:v>
                </c:pt>
              </c:strCache>
            </c:strRef>
          </c:tx>
          <c:spPr>
            <a:ln w="28575">
              <a:noFill/>
            </a:ln>
          </c:spPr>
          <c:marker>
            <c:symbol val="triangle"/>
            <c:size val="5"/>
            <c:spPr>
              <a:solidFill>
                <a:srgbClr val="FF9900"/>
              </a:solidFill>
              <a:ln>
                <a:solidFill>
                  <a:srgbClr val="FF990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active'!$Z$15:$Z$2143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77C4-4953-A5D9-715BA19EAA96}"/>
            </c:ext>
          </c:extLst>
        </c:ser>
        <c:dLbls>
          <c:showLegendKey val="0"/>
          <c:showVal val="0"/>
          <c:showCatName val="0"/>
          <c:showSerName val="0"/>
          <c:showPercent val="0"/>
          <c:showBubbleSize val="0"/>
        </c:dLbls>
        <c:axId val="630856264"/>
        <c:axId val="1"/>
      </c:scatterChart>
      <c:valAx>
        <c:axId val="630856264"/>
        <c:scaling>
          <c:orientation val="minMax"/>
          <c:max val="10950"/>
          <c:min val="0"/>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Elapsed Time (Days)</a:t>
                </a:r>
              </a:p>
            </c:rich>
          </c:tx>
          <c:layout>
            <c:manualLayout>
              <c:xMode val="edge"/>
              <c:yMode val="edge"/>
              <c:x val="0.45061043285238622"/>
              <c:y val="0.947797716150081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Cululative Recirculation (gal)</a:t>
                </a:r>
              </a:p>
            </c:rich>
          </c:tx>
          <c:layout>
            <c:manualLayout>
              <c:xMode val="edge"/>
              <c:yMode val="edge"/>
              <c:x val="1.2208657047724751E-2"/>
              <c:y val="0.365415986949429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0856264"/>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1" i="0" u="none" strike="noStrike" baseline="0">
                <a:solidFill>
                  <a:srgbClr val="000000"/>
                </a:solidFill>
                <a:latin typeface="Arial"/>
                <a:ea typeface="Arial"/>
                <a:cs typeface="Arial"/>
              </a:defRPr>
            </a:pPr>
            <a:r>
              <a:rPr lang="en-US"/>
              <a:t>Volume of Water Actively Evaporated Daily</a:t>
            </a:r>
          </a:p>
        </c:rich>
      </c:tx>
      <c:layout>
        <c:manualLayout>
          <c:xMode val="edge"/>
          <c:yMode val="edge"/>
          <c:x val="0.3462819089900111"/>
          <c:y val="1.9575856443719411E-2"/>
        </c:manualLayout>
      </c:layout>
      <c:overlay val="0"/>
      <c:spPr>
        <a:noFill/>
        <a:ln w="25400">
          <a:noFill/>
        </a:ln>
      </c:spPr>
    </c:title>
    <c:autoTitleDeleted val="0"/>
    <c:plotArea>
      <c:layout>
        <c:manualLayout>
          <c:layoutTarget val="inner"/>
          <c:xMode val="edge"/>
          <c:yMode val="edge"/>
          <c:x val="5.8823529411764705E-2"/>
          <c:y val="0.11256117455138662"/>
          <c:w val="0.91675915649278583"/>
          <c:h val="0.75367047308319735"/>
        </c:manualLayout>
      </c:layout>
      <c:scatterChart>
        <c:scatterStyle val="lineMarker"/>
        <c:varyColors val="0"/>
        <c:ser>
          <c:idx val="4"/>
          <c:order val="0"/>
          <c:tx>
            <c:strRef>
              <c:f>'Calcs active'!$K$13:$K$14</c:f>
              <c:strCache>
                <c:ptCount val="2"/>
                <c:pt idx="0">
                  <c:v>Amt Evaporated</c:v>
                </c:pt>
                <c:pt idx="1">
                  <c:v>ft3/day</c:v>
                </c:pt>
              </c:strCache>
            </c:strRef>
          </c:tx>
          <c:spPr>
            <a:ln w="12700">
              <a:solidFill>
                <a:srgbClr val="800080"/>
              </a:solidFill>
              <a:prstDash val="solid"/>
            </a:ln>
          </c:spPr>
          <c:marker>
            <c:symbol val="diamond"/>
            <c:size val="5"/>
            <c:spPr>
              <a:solidFill>
                <a:srgbClr val="000080"/>
              </a:solidFill>
              <a:ln>
                <a:solidFill>
                  <a:srgbClr val="00008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active'!$L$15:$L$2143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1383-4C47-A3E5-405792BAB79A}"/>
            </c:ext>
          </c:extLst>
        </c:ser>
        <c:dLbls>
          <c:showLegendKey val="0"/>
          <c:showVal val="0"/>
          <c:showCatName val="0"/>
          <c:showSerName val="0"/>
          <c:showPercent val="0"/>
          <c:showBubbleSize val="0"/>
        </c:dLbls>
        <c:axId val="630919272"/>
        <c:axId val="1"/>
      </c:scatterChart>
      <c:valAx>
        <c:axId val="630919272"/>
        <c:scaling>
          <c:orientation val="minMax"/>
          <c:max val="10950"/>
          <c:min val="0"/>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Elapsed Time (Days)</a:t>
                </a:r>
              </a:p>
            </c:rich>
          </c:tx>
          <c:layout>
            <c:manualLayout>
              <c:xMode val="edge"/>
              <c:yMode val="edge"/>
              <c:x val="0.44395116537180912"/>
              <c:y val="0.944535073409461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Evaporation Rate (gal/day)</a:t>
                </a:r>
              </a:p>
            </c:rich>
          </c:tx>
          <c:layout>
            <c:manualLayout>
              <c:xMode val="edge"/>
              <c:yMode val="edge"/>
              <c:x val="1.2208657047724751E-2"/>
              <c:y val="0.349102773246329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0919272"/>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975" b="1" i="0" u="none" strike="noStrike" baseline="0">
                <a:solidFill>
                  <a:srgbClr val="000000"/>
                </a:solidFill>
                <a:latin typeface="Arial"/>
                <a:ea typeface="Arial"/>
                <a:cs typeface="Arial"/>
              </a:defRPr>
            </a:pPr>
            <a:r>
              <a:rPr lang="en-US"/>
              <a:t>Cumulative Volume of Water Actively Evaporated Daily</a:t>
            </a:r>
          </a:p>
        </c:rich>
      </c:tx>
      <c:layout>
        <c:manualLayout>
          <c:xMode val="edge"/>
          <c:yMode val="edge"/>
          <c:x val="0.30410654827968925"/>
          <c:y val="1.9575856443719411E-2"/>
        </c:manualLayout>
      </c:layout>
      <c:overlay val="0"/>
      <c:spPr>
        <a:noFill/>
        <a:ln w="25400">
          <a:noFill/>
        </a:ln>
      </c:spPr>
    </c:title>
    <c:autoTitleDeleted val="0"/>
    <c:plotArea>
      <c:layout>
        <c:manualLayout>
          <c:layoutTarget val="inner"/>
          <c:xMode val="edge"/>
          <c:yMode val="edge"/>
          <c:x val="5.327413984461709E-2"/>
          <c:y val="0.11092985318107668"/>
          <c:w val="0.9223085460599334"/>
          <c:h val="0.76835236541598695"/>
        </c:manualLayout>
      </c:layout>
      <c:scatterChart>
        <c:scatterStyle val="lineMarker"/>
        <c:varyColors val="0"/>
        <c:ser>
          <c:idx val="4"/>
          <c:order val="0"/>
          <c:tx>
            <c:strRef>
              <c:f>'Calcs active'!$K$13:$K$14</c:f>
              <c:strCache>
                <c:ptCount val="2"/>
                <c:pt idx="0">
                  <c:v>Amt Evaporated</c:v>
                </c:pt>
                <c:pt idx="1">
                  <c:v>ft3/day</c:v>
                </c:pt>
              </c:strCache>
            </c:strRef>
          </c:tx>
          <c:spPr>
            <a:ln w="28575">
              <a:noFill/>
            </a:ln>
          </c:spPr>
          <c:marker>
            <c:symbol val="diamond"/>
            <c:size val="5"/>
            <c:spPr>
              <a:solidFill>
                <a:srgbClr val="000080"/>
              </a:solidFill>
              <a:ln>
                <a:solidFill>
                  <a:srgbClr val="000080"/>
                </a:solidFill>
                <a:prstDash val="solid"/>
              </a:ln>
            </c:spPr>
          </c:marker>
          <c:xVal>
            <c:numRef>
              <c:f>'Calcs active'!$D$15:$D$2143</c:f>
              <c:numCache>
                <c:formatCode>#,##0</c:formatCode>
                <c:ptCount val="21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9">
                  <c:v>1856</c:v>
                </c:pt>
                <c:pt idx="1830">
                  <c:v>1884</c:v>
                </c:pt>
                <c:pt idx="1831">
                  <c:v>1915</c:v>
                </c:pt>
                <c:pt idx="1832">
                  <c:v>1945</c:v>
                </c:pt>
                <c:pt idx="1833">
                  <c:v>1976</c:v>
                </c:pt>
                <c:pt idx="1834">
                  <c:v>2006</c:v>
                </c:pt>
                <c:pt idx="1835">
                  <c:v>2037</c:v>
                </c:pt>
                <c:pt idx="1836">
                  <c:v>2068</c:v>
                </c:pt>
                <c:pt idx="1837">
                  <c:v>2098</c:v>
                </c:pt>
                <c:pt idx="1838">
                  <c:v>2129</c:v>
                </c:pt>
                <c:pt idx="1839">
                  <c:v>2159</c:v>
                </c:pt>
                <c:pt idx="1840">
                  <c:v>2190</c:v>
                </c:pt>
                <c:pt idx="1841">
                  <c:v>2221</c:v>
                </c:pt>
                <c:pt idx="1842">
                  <c:v>2249</c:v>
                </c:pt>
                <c:pt idx="1843">
                  <c:v>2280</c:v>
                </c:pt>
                <c:pt idx="1844">
                  <c:v>2310</c:v>
                </c:pt>
                <c:pt idx="1845">
                  <c:v>2341</c:v>
                </c:pt>
                <c:pt idx="1846">
                  <c:v>2371</c:v>
                </c:pt>
                <c:pt idx="1847">
                  <c:v>2402</c:v>
                </c:pt>
                <c:pt idx="1848">
                  <c:v>2433</c:v>
                </c:pt>
                <c:pt idx="1849">
                  <c:v>2463</c:v>
                </c:pt>
                <c:pt idx="1850">
                  <c:v>2494</c:v>
                </c:pt>
                <c:pt idx="1851">
                  <c:v>2524</c:v>
                </c:pt>
                <c:pt idx="1852">
                  <c:v>2555</c:v>
                </c:pt>
                <c:pt idx="1853">
                  <c:v>2586</c:v>
                </c:pt>
                <c:pt idx="1854">
                  <c:v>2614</c:v>
                </c:pt>
                <c:pt idx="1855">
                  <c:v>2645</c:v>
                </c:pt>
                <c:pt idx="1856">
                  <c:v>2675</c:v>
                </c:pt>
                <c:pt idx="1857">
                  <c:v>2706</c:v>
                </c:pt>
                <c:pt idx="1858">
                  <c:v>2736</c:v>
                </c:pt>
                <c:pt idx="1859">
                  <c:v>2767</c:v>
                </c:pt>
                <c:pt idx="1860">
                  <c:v>2798</c:v>
                </c:pt>
                <c:pt idx="1861">
                  <c:v>2828</c:v>
                </c:pt>
                <c:pt idx="1862">
                  <c:v>2859</c:v>
                </c:pt>
                <c:pt idx="1863">
                  <c:v>2889</c:v>
                </c:pt>
                <c:pt idx="1864">
                  <c:v>2920</c:v>
                </c:pt>
                <c:pt idx="1865">
                  <c:v>2951</c:v>
                </c:pt>
                <c:pt idx="1866">
                  <c:v>2979</c:v>
                </c:pt>
                <c:pt idx="1867">
                  <c:v>3010</c:v>
                </c:pt>
                <c:pt idx="1868">
                  <c:v>3040</c:v>
                </c:pt>
                <c:pt idx="1869">
                  <c:v>3071</c:v>
                </c:pt>
                <c:pt idx="1870">
                  <c:v>3101</c:v>
                </c:pt>
                <c:pt idx="1871">
                  <c:v>3132</c:v>
                </c:pt>
                <c:pt idx="1872">
                  <c:v>3163</c:v>
                </c:pt>
                <c:pt idx="1873">
                  <c:v>3193</c:v>
                </c:pt>
                <c:pt idx="1874">
                  <c:v>3224</c:v>
                </c:pt>
                <c:pt idx="1875">
                  <c:v>3254</c:v>
                </c:pt>
                <c:pt idx="1876">
                  <c:v>3285</c:v>
                </c:pt>
                <c:pt idx="1877">
                  <c:v>3316</c:v>
                </c:pt>
                <c:pt idx="1878">
                  <c:v>3344</c:v>
                </c:pt>
                <c:pt idx="1879">
                  <c:v>3375</c:v>
                </c:pt>
                <c:pt idx="1880">
                  <c:v>3405</c:v>
                </c:pt>
                <c:pt idx="1881">
                  <c:v>3436</c:v>
                </c:pt>
                <c:pt idx="1882">
                  <c:v>3466</c:v>
                </c:pt>
                <c:pt idx="1883">
                  <c:v>3497</c:v>
                </c:pt>
                <c:pt idx="1884">
                  <c:v>3528</c:v>
                </c:pt>
                <c:pt idx="1885">
                  <c:v>3558</c:v>
                </c:pt>
                <c:pt idx="1886">
                  <c:v>3589</c:v>
                </c:pt>
                <c:pt idx="1887">
                  <c:v>3619</c:v>
                </c:pt>
                <c:pt idx="1888">
                  <c:v>3650</c:v>
                </c:pt>
                <c:pt idx="1889">
                  <c:v>3681</c:v>
                </c:pt>
                <c:pt idx="1890">
                  <c:v>3709</c:v>
                </c:pt>
                <c:pt idx="1891">
                  <c:v>3740</c:v>
                </c:pt>
                <c:pt idx="1892">
                  <c:v>3770</c:v>
                </c:pt>
                <c:pt idx="1893">
                  <c:v>3801</c:v>
                </c:pt>
                <c:pt idx="1894">
                  <c:v>3831</c:v>
                </c:pt>
                <c:pt idx="1895">
                  <c:v>3862</c:v>
                </c:pt>
                <c:pt idx="1896">
                  <c:v>3893</c:v>
                </c:pt>
                <c:pt idx="1897">
                  <c:v>3923</c:v>
                </c:pt>
                <c:pt idx="1898">
                  <c:v>3954</c:v>
                </c:pt>
                <c:pt idx="1899">
                  <c:v>3984</c:v>
                </c:pt>
                <c:pt idx="1900">
                  <c:v>4015</c:v>
                </c:pt>
                <c:pt idx="1901">
                  <c:v>4046</c:v>
                </c:pt>
                <c:pt idx="1902">
                  <c:v>4074</c:v>
                </c:pt>
                <c:pt idx="1903">
                  <c:v>4105</c:v>
                </c:pt>
                <c:pt idx="1904">
                  <c:v>4135</c:v>
                </c:pt>
                <c:pt idx="1905">
                  <c:v>4166</c:v>
                </c:pt>
                <c:pt idx="1906">
                  <c:v>4196</c:v>
                </c:pt>
                <c:pt idx="1907">
                  <c:v>4227</c:v>
                </c:pt>
                <c:pt idx="1908">
                  <c:v>4258</c:v>
                </c:pt>
                <c:pt idx="1909">
                  <c:v>4288</c:v>
                </c:pt>
                <c:pt idx="1910">
                  <c:v>4319</c:v>
                </c:pt>
                <c:pt idx="1911">
                  <c:v>4349</c:v>
                </c:pt>
                <c:pt idx="1912">
                  <c:v>4380</c:v>
                </c:pt>
                <c:pt idx="1913">
                  <c:v>4411</c:v>
                </c:pt>
                <c:pt idx="1914">
                  <c:v>4439</c:v>
                </c:pt>
                <c:pt idx="1915">
                  <c:v>4470</c:v>
                </c:pt>
                <c:pt idx="1916">
                  <c:v>4500</c:v>
                </c:pt>
                <c:pt idx="1917">
                  <c:v>4531</c:v>
                </c:pt>
                <c:pt idx="1918">
                  <c:v>4561</c:v>
                </c:pt>
                <c:pt idx="1919">
                  <c:v>4592</c:v>
                </c:pt>
                <c:pt idx="1920">
                  <c:v>4623</c:v>
                </c:pt>
                <c:pt idx="1921">
                  <c:v>4653</c:v>
                </c:pt>
                <c:pt idx="1922">
                  <c:v>4684</c:v>
                </c:pt>
                <c:pt idx="1923">
                  <c:v>4714</c:v>
                </c:pt>
                <c:pt idx="1924">
                  <c:v>4745</c:v>
                </c:pt>
                <c:pt idx="1925">
                  <c:v>4776</c:v>
                </c:pt>
                <c:pt idx="1926">
                  <c:v>4804</c:v>
                </c:pt>
                <c:pt idx="1927">
                  <c:v>4835</c:v>
                </c:pt>
                <c:pt idx="1928">
                  <c:v>4865</c:v>
                </c:pt>
                <c:pt idx="1929">
                  <c:v>4896</c:v>
                </c:pt>
                <c:pt idx="1930">
                  <c:v>4926</c:v>
                </c:pt>
                <c:pt idx="1931">
                  <c:v>4957</c:v>
                </c:pt>
                <c:pt idx="1932">
                  <c:v>4988</c:v>
                </c:pt>
                <c:pt idx="1933">
                  <c:v>5018</c:v>
                </c:pt>
                <c:pt idx="1934">
                  <c:v>5049</c:v>
                </c:pt>
                <c:pt idx="1935">
                  <c:v>5079</c:v>
                </c:pt>
                <c:pt idx="1936">
                  <c:v>5110</c:v>
                </c:pt>
                <c:pt idx="1937">
                  <c:v>5141</c:v>
                </c:pt>
                <c:pt idx="1938">
                  <c:v>5169</c:v>
                </c:pt>
                <c:pt idx="1939">
                  <c:v>5200</c:v>
                </c:pt>
                <c:pt idx="1940">
                  <c:v>5230</c:v>
                </c:pt>
                <c:pt idx="1941">
                  <c:v>5261</c:v>
                </c:pt>
                <c:pt idx="1942">
                  <c:v>5291</c:v>
                </c:pt>
                <c:pt idx="1943">
                  <c:v>5322</c:v>
                </c:pt>
                <c:pt idx="1944">
                  <c:v>5353</c:v>
                </c:pt>
                <c:pt idx="1945">
                  <c:v>5383</c:v>
                </c:pt>
                <c:pt idx="1946">
                  <c:v>5414</c:v>
                </c:pt>
                <c:pt idx="1947">
                  <c:v>5444</c:v>
                </c:pt>
                <c:pt idx="1948">
                  <c:v>5475</c:v>
                </c:pt>
                <c:pt idx="1949">
                  <c:v>5506</c:v>
                </c:pt>
                <c:pt idx="1950">
                  <c:v>5534</c:v>
                </c:pt>
                <c:pt idx="1951">
                  <c:v>5565</c:v>
                </c:pt>
                <c:pt idx="1952">
                  <c:v>5595</c:v>
                </c:pt>
                <c:pt idx="1953">
                  <c:v>5626</c:v>
                </c:pt>
                <c:pt idx="1954">
                  <c:v>5656</c:v>
                </c:pt>
                <c:pt idx="1955">
                  <c:v>5687</c:v>
                </c:pt>
                <c:pt idx="1956">
                  <c:v>5718</c:v>
                </c:pt>
                <c:pt idx="1957">
                  <c:v>5748</c:v>
                </c:pt>
                <c:pt idx="1958">
                  <c:v>5779</c:v>
                </c:pt>
                <c:pt idx="1959">
                  <c:v>5809</c:v>
                </c:pt>
                <c:pt idx="1960">
                  <c:v>5840</c:v>
                </c:pt>
                <c:pt idx="1961">
                  <c:v>5871</c:v>
                </c:pt>
                <c:pt idx="1962">
                  <c:v>5899</c:v>
                </c:pt>
                <c:pt idx="1963">
                  <c:v>5930</c:v>
                </c:pt>
                <c:pt idx="1964">
                  <c:v>5960</c:v>
                </c:pt>
                <c:pt idx="1965">
                  <c:v>5991</c:v>
                </c:pt>
                <c:pt idx="1966">
                  <c:v>6021</c:v>
                </c:pt>
                <c:pt idx="1967">
                  <c:v>6052</c:v>
                </c:pt>
                <c:pt idx="1968">
                  <c:v>6083</c:v>
                </c:pt>
                <c:pt idx="1969">
                  <c:v>6113</c:v>
                </c:pt>
                <c:pt idx="1970">
                  <c:v>6144</c:v>
                </c:pt>
                <c:pt idx="1971">
                  <c:v>6174</c:v>
                </c:pt>
                <c:pt idx="1972">
                  <c:v>6205</c:v>
                </c:pt>
                <c:pt idx="1973">
                  <c:v>6236</c:v>
                </c:pt>
                <c:pt idx="1974">
                  <c:v>6264</c:v>
                </c:pt>
                <c:pt idx="1975">
                  <c:v>6295</c:v>
                </c:pt>
                <c:pt idx="1976">
                  <c:v>6325</c:v>
                </c:pt>
                <c:pt idx="1977">
                  <c:v>6356</c:v>
                </c:pt>
                <c:pt idx="1978">
                  <c:v>6386</c:v>
                </c:pt>
                <c:pt idx="1979">
                  <c:v>6417</c:v>
                </c:pt>
                <c:pt idx="1980">
                  <c:v>6448</c:v>
                </c:pt>
                <c:pt idx="1981">
                  <c:v>6478</c:v>
                </c:pt>
                <c:pt idx="1982">
                  <c:v>6509</c:v>
                </c:pt>
                <c:pt idx="1983">
                  <c:v>6539</c:v>
                </c:pt>
                <c:pt idx="1984">
                  <c:v>6570</c:v>
                </c:pt>
                <c:pt idx="1985">
                  <c:v>6601</c:v>
                </c:pt>
                <c:pt idx="1986">
                  <c:v>6629</c:v>
                </c:pt>
                <c:pt idx="1987">
                  <c:v>6660</c:v>
                </c:pt>
                <c:pt idx="1988">
                  <c:v>6690</c:v>
                </c:pt>
                <c:pt idx="1989">
                  <c:v>6721</c:v>
                </c:pt>
                <c:pt idx="1990">
                  <c:v>6751</c:v>
                </c:pt>
                <c:pt idx="1991">
                  <c:v>6782</c:v>
                </c:pt>
                <c:pt idx="1992">
                  <c:v>6813</c:v>
                </c:pt>
                <c:pt idx="1993">
                  <c:v>6843</c:v>
                </c:pt>
                <c:pt idx="1994">
                  <c:v>6874</c:v>
                </c:pt>
                <c:pt idx="1995">
                  <c:v>6904</c:v>
                </c:pt>
                <c:pt idx="1996">
                  <c:v>6935</c:v>
                </c:pt>
                <c:pt idx="1997">
                  <c:v>6966</c:v>
                </c:pt>
                <c:pt idx="1998">
                  <c:v>6994</c:v>
                </c:pt>
                <c:pt idx="1999">
                  <c:v>7025</c:v>
                </c:pt>
                <c:pt idx="2000">
                  <c:v>7055</c:v>
                </c:pt>
                <c:pt idx="2001">
                  <c:v>7086</c:v>
                </c:pt>
                <c:pt idx="2002">
                  <c:v>7116</c:v>
                </c:pt>
                <c:pt idx="2003">
                  <c:v>7147</c:v>
                </c:pt>
                <c:pt idx="2004">
                  <c:v>7178</c:v>
                </c:pt>
                <c:pt idx="2005">
                  <c:v>7208</c:v>
                </c:pt>
                <c:pt idx="2006">
                  <c:v>7239</c:v>
                </c:pt>
                <c:pt idx="2007">
                  <c:v>7269</c:v>
                </c:pt>
                <c:pt idx="2008">
                  <c:v>7300</c:v>
                </c:pt>
                <c:pt idx="2009">
                  <c:v>7331</c:v>
                </c:pt>
                <c:pt idx="2010">
                  <c:v>7359</c:v>
                </c:pt>
                <c:pt idx="2011">
                  <c:v>7390</c:v>
                </c:pt>
                <c:pt idx="2012">
                  <c:v>7420</c:v>
                </c:pt>
                <c:pt idx="2013">
                  <c:v>7451</c:v>
                </c:pt>
                <c:pt idx="2014">
                  <c:v>7481</c:v>
                </c:pt>
                <c:pt idx="2015">
                  <c:v>7512</c:v>
                </c:pt>
                <c:pt idx="2016">
                  <c:v>7543</c:v>
                </c:pt>
                <c:pt idx="2017">
                  <c:v>7573</c:v>
                </c:pt>
                <c:pt idx="2018">
                  <c:v>7604</c:v>
                </c:pt>
                <c:pt idx="2019">
                  <c:v>7634</c:v>
                </c:pt>
                <c:pt idx="2020">
                  <c:v>7665</c:v>
                </c:pt>
                <c:pt idx="2021">
                  <c:v>7696</c:v>
                </c:pt>
                <c:pt idx="2022">
                  <c:v>7724</c:v>
                </c:pt>
                <c:pt idx="2023">
                  <c:v>7755</c:v>
                </c:pt>
                <c:pt idx="2024">
                  <c:v>7785</c:v>
                </c:pt>
                <c:pt idx="2025">
                  <c:v>7816</c:v>
                </c:pt>
                <c:pt idx="2026">
                  <c:v>7846</c:v>
                </c:pt>
                <c:pt idx="2027">
                  <c:v>7877</c:v>
                </c:pt>
                <c:pt idx="2028">
                  <c:v>7908</c:v>
                </c:pt>
                <c:pt idx="2029">
                  <c:v>7938</c:v>
                </c:pt>
                <c:pt idx="2030">
                  <c:v>7969</c:v>
                </c:pt>
                <c:pt idx="2031">
                  <c:v>7999</c:v>
                </c:pt>
                <c:pt idx="2032">
                  <c:v>8030</c:v>
                </c:pt>
                <c:pt idx="2033">
                  <c:v>8061</c:v>
                </c:pt>
                <c:pt idx="2034">
                  <c:v>8089</c:v>
                </c:pt>
                <c:pt idx="2035">
                  <c:v>8120</c:v>
                </c:pt>
                <c:pt idx="2036">
                  <c:v>8150</c:v>
                </c:pt>
                <c:pt idx="2037">
                  <c:v>8181</c:v>
                </c:pt>
                <c:pt idx="2038">
                  <c:v>8211</c:v>
                </c:pt>
                <c:pt idx="2039">
                  <c:v>8242</c:v>
                </c:pt>
                <c:pt idx="2040">
                  <c:v>8273</c:v>
                </c:pt>
                <c:pt idx="2041">
                  <c:v>8303</c:v>
                </c:pt>
                <c:pt idx="2042">
                  <c:v>8334</c:v>
                </c:pt>
                <c:pt idx="2043">
                  <c:v>8364</c:v>
                </c:pt>
                <c:pt idx="2044">
                  <c:v>8395</c:v>
                </c:pt>
                <c:pt idx="2045">
                  <c:v>8426</c:v>
                </c:pt>
                <c:pt idx="2046">
                  <c:v>8454</c:v>
                </c:pt>
                <c:pt idx="2047">
                  <c:v>8485</c:v>
                </c:pt>
                <c:pt idx="2048">
                  <c:v>8515</c:v>
                </c:pt>
                <c:pt idx="2049">
                  <c:v>8546</c:v>
                </c:pt>
                <c:pt idx="2050">
                  <c:v>8576</c:v>
                </c:pt>
                <c:pt idx="2051">
                  <c:v>8607</c:v>
                </c:pt>
                <c:pt idx="2052">
                  <c:v>8638</c:v>
                </c:pt>
                <c:pt idx="2053">
                  <c:v>8668</c:v>
                </c:pt>
                <c:pt idx="2054">
                  <c:v>8699</c:v>
                </c:pt>
                <c:pt idx="2055">
                  <c:v>8729</c:v>
                </c:pt>
                <c:pt idx="2056">
                  <c:v>8760</c:v>
                </c:pt>
                <c:pt idx="2057">
                  <c:v>8791</c:v>
                </c:pt>
                <c:pt idx="2058">
                  <c:v>8819</c:v>
                </c:pt>
                <c:pt idx="2059">
                  <c:v>8850</c:v>
                </c:pt>
                <c:pt idx="2060">
                  <c:v>8880</c:v>
                </c:pt>
                <c:pt idx="2061">
                  <c:v>8911</c:v>
                </c:pt>
                <c:pt idx="2062">
                  <c:v>8941</c:v>
                </c:pt>
                <c:pt idx="2063">
                  <c:v>8972</c:v>
                </c:pt>
                <c:pt idx="2064">
                  <c:v>9003</c:v>
                </c:pt>
                <c:pt idx="2065">
                  <c:v>9033</c:v>
                </c:pt>
                <c:pt idx="2066">
                  <c:v>9064</c:v>
                </c:pt>
                <c:pt idx="2067">
                  <c:v>9094</c:v>
                </c:pt>
                <c:pt idx="2068">
                  <c:v>9125</c:v>
                </c:pt>
                <c:pt idx="2069">
                  <c:v>9156</c:v>
                </c:pt>
                <c:pt idx="2070">
                  <c:v>9184</c:v>
                </c:pt>
                <c:pt idx="2071">
                  <c:v>9215</c:v>
                </c:pt>
                <c:pt idx="2072">
                  <c:v>9245</c:v>
                </c:pt>
                <c:pt idx="2073">
                  <c:v>9276</c:v>
                </c:pt>
                <c:pt idx="2074">
                  <c:v>9306</c:v>
                </c:pt>
                <c:pt idx="2075">
                  <c:v>9337</c:v>
                </c:pt>
                <c:pt idx="2076">
                  <c:v>9368</c:v>
                </c:pt>
                <c:pt idx="2077">
                  <c:v>9398</c:v>
                </c:pt>
                <c:pt idx="2078">
                  <c:v>9429</c:v>
                </c:pt>
                <c:pt idx="2079">
                  <c:v>9459</c:v>
                </c:pt>
                <c:pt idx="2080">
                  <c:v>9490</c:v>
                </c:pt>
                <c:pt idx="2081">
                  <c:v>9521</c:v>
                </c:pt>
                <c:pt idx="2082">
                  <c:v>9549</c:v>
                </c:pt>
                <c:pt idx="2083">
                  <c:v>9580</c:v>
                </c:pt>
                <c:pt idx="2084">
                  <c:v>9610</c:v>
                </c:pt>
                <c:pt idx="2085">
                  <c:v>9641</c:v>
                </c:pt>
                <c:pt idx="2086">
                  <c:v>9671</c:v>
                </c:pt>
                <c:pt idx="2087">
                  <c:v>9702</c:v>
                </c:pt>
                <c:pt idx="2088">
                  <c:v>9733</c:v>
                </c:pt>
                <c:pt idx="2089">
                  <c:v>9763</c:v>
                </c:pt>
                <c:pt idx="2090">
                  <c:v>9794</c:v>
                </c:pt>
                <c:pt idx="2091">
                  <c:v>9824</c:v>
                </c:pt>
                <c:pt idx="2092">
                  <c:v>9855</c:v>
                </c:pt>
                <c:pt idx="2093">
                  <c:v>9886</c:v>
                </c:pt>
                <c:pt idx="2094">
                  <c:v>9914</c:v>
                </c:pt>
                <c:pt idx="2095">
                  <c:v>9945</c:v>
                </c:pt>
                <c:pt idx="2096">
                  <c:v>9975</c:v>
                </c:pt>
                <c:pt idx="2097">
                  <c:v>10006</c:v>
                </c:pt>
                <c:pt idx="2098">
                  <c:v>10036</c:v>
                </c:pt>
                <c:pt idx="2099">
                  <c:v>10067</c:v>
                </c:pt>
                <c:pt idx="2100">
                  <c:v>10098</c:v>
                </c:pt>
                <c:pt idx="2101">
                  <c:v>10128</c:v>
                </c:pt>
                <c:pt idx="2102">
                  <c:v>10159</c:v>
                </c:pt>
                <c:pt idx="2103">
                  <c:v>10189</c:v>
                </c:pt>
                <c:pt idx="2104">
                  <c:v>10220</c:v>
                </c:pt>
                <c:pt idx="2105">
                  <c:v>10251</c:v>
                </c:pt>
                <c:pt idx="2106">
                  <c:v>10279</c:v>
                </c:pt>
                <c:pt idx="2107">
                  <c:v>10310</c:v>
                </c:pt>
                <c:pt idx="2108">
                  <c:v>10340</c:v>
                </c:pt>
                <c:pt idx="2109">
                  <c:v>10371</c:v>
                </c:pt>
                <c:pt idx="2110">
                  <c:v>10401</c:v>
                </c:pt>
                <c:pt idx="2111">
                  <c:v>10432</c:v>
                </c:pt>
                <c:pt idx="2112">
                  <c:v>10463</c:v>
                </c:pt>
                <c:pt idx="2113">
                  <c:v>10493</c:v>
                </c:pt>
                <c:pt idx="2114">
                  <c:v>10524</c:v>
                </c:pt>
                <c:pt idx="2115">
                  <c:v>10554</c:v>
                </c:pt>
                <c:pt idx="2116">
                  <c:v>10585</c:v>
                </c:pt>
                <c:pt idx="2117">
                  <c:v>10616</c:v>
                </c:pt>
                <c:pt idx="2118">
                  <c:v>10644</c:v>
                </c:pt>
                <c:pt idx="2119">
                  <c:v>10675</c:v>
                </c:pt>
                <c:pt idx="2120">
                  <c:v>10705</c:v>
                </c:pt>
                <c:pt idx="2121">
                  <c:v>10736</c:v>
                </c:pt>
                <c:pt idx="2122">
                  <c:v>10766</c:v>
                </c:pt>
                <c:pt idx="2123">
                  <c:v>10797</c:v>
                </c:pt>
                <c:pt idx="2124">
                  <c:v>10828</c:v>
                </c:pt>
                <c:pt idx="2125">
                  <c:v>10858</c:v>
                </c:pt>
                <c:pt idx="2126">
                  <c:v>10889</c:v>
                </c:pt>
                <c:pt idx="2127">
                  <c:v>10919</c:v>
                </c:pt>
                <c:pt idx="2128">
                  <c:v>10950</c:v>
                </c:pt>
              </c:numCache>
            </c:numRef>
          </c:xVal>
          <c:yVal>
            <c:numRef>
              <c:f>'Calcs active'!$Y$15:$Y$2143</c:f>
              <c:numCache>
                <c:formatCode>#,##0</c:formatCode>
                <c:ptCount val="2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7" formatCode="General">
                  <c:v>0</c:v>
                </c:pt>
                <c:pt idx="1828" formatCode="General">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numCache>
            </c:numRef>
          </c:yVal>
          <c:smooth val="0"/>
          <c:extLst>
            <c:ext xmlns:c16="http://schemas.microsoft.com/office/drawing/2014/chart" uri="{C3380CC4-5D6E-409C-BE32-E72D297353CC}">
              <c16:uniqueId val="{00000000-DD77-439C-889C-756252E1A064}"/>
            </c:ext>
          </c:extLst>
        </c:ser>
        <c:dLbls>
          <c:showLegendKey val="0"/>
          <c:showVal val="0"/>
          <c:showCatName val="0"/>
          <c:showSerName val="0"/>
          <c:showPercent val="0"/>
          <c:showBubbleSize val="0"/>
        </c:dLbls>
        <c:axId val="625399128"/>
        <c:axId val="1"/>
      </c:scatterChart>
      <c:valAx>
        <c:axId val="625399128"/>
        <c:scaling>
          <c:orientation val="minMax"/>
          <c:max val="10950"/>
          <c:min val="0"/>
        </c:scaling>
        <c:delete val="0"/>
        <c:axPos val="b"/>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Elapsed Time (Days)</a:t>
                </a:r>
              </a:p>
            </c:rich>
          </c:tx>
          <c:layout>
            <c:manualLayout>
              <c:xMode val="edge"/>
              <c:yMode val="edge"/>
              <c:x val="0.45061043285238622"/>
              <c:y val="0.947797716150081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crossBetween val="midCat"/>
        <c:majorUnit val="365"/>
      </c:valAx>
      <c:valAx>
        <c:axId val="1"/>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Cumulative Evaporation (gal)</a:t>
                </a:r>
              </a:p>
            </c:rich>
          </c:tx>
          <c:layout>
            <c:manualLayout>
              <c:xMode val="edge"/>
              <c:yMode val="edge"/>
              <c:x val="1.2208657047724751E-2"/>
              <c:y val="0.36378466557911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25399128"/>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indexed="35"/>
  </sheetPr>
  <sheetViews>
    <sheetView zoomScale="93" workbookViewId="0"/>
  </sheetViews>
  <sheetProtection password="D491" content="1" objects="1"/>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oddFooter>&amp;L&amp;A&amp;C&amp;F&amp;RPage &amp;P of &amp;N</oddFooter>
  </headerFooter>
  <drawing r:id="rId2"/>
</chartsheet>
</file>

<file path=xl/chartsheets/sheet3.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oddFooter>&amp;L&amp;A&amp;C&amp;F&amp;RPage &amp;P of &amp;N</oddFooter>
  </headerFooter>
  <drawing r:id="rId2"/>
</chartsheet>
</file>

<file path=xl/chartsheets/sheet7.xml><?xml version="1.0" encoding="utf-8"?>
<chartsheet xmlns="http://schemas.openxmlformats.org/spreadsheetml/2006/main" xmlns:r="http://schemas.openxmlformats.org/officeDocument/2006/relationships">
  <sheetPr>
    <tabColor indexed="35"/>
  </sheetPr>
  <sheetViews>
    <sheetView zoomScale="115" workbookViewId="0"/>
  </sheetViews>
  <sheetProtection password="D491" content="1" objects="1"/>
  <pageMargins left="0.75" right="0.75" top="1" bottom="1" header="0.5" footer="0.5"/>
  <pageSetup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561975</xdr:colOff>
          <xdr:row>6</xdr:row>
          <xdr:rowOff>123825</xdr:rowOff>
        </xdr:from>
        <xdr:to>
          <xdr:col>3</xdr:col>
          <xdr:colOff>1133475</xdr:colOff>
          <xdr:row>11</xdr:row>
          <xdr:rowOff>95250</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F666C29-FC66-ABED-986D-41F26D75B5F2}"/>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0</xdr:colOff>
      <xdr:row>3</xdr:row>
      <xdr:rowOff>0</xdr:rowOff>
    </xdr:from>
    <xdr:to>
      <xdr:col>31</xdr:col>
      <xdr:colOff>0</xdr:colOff>
      <xdr:row>21</xdr:row>
      <xdr:rowOff>0</xdr:rowOff>
    </xdr:to>
    <xdr:graphicFrame macro="">
      <xdr:nvGraphicFramePr>
        <xdr:cNvPr id="2078" name="Chart 1">
          <a:extLst>
            <a:ext uri="{FF2B5EF4-FFF2-40B4-BE49-F238E27FC236}">
              <a16:creationId xmlns:a16="http://schemas.microsoft.com/office/drawing/2014/main" id="{4A0D2C58-F536-94F5-EA2B-591E13C81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E2BC762E-8E16-8490-B1FF-8F2AA47C7D5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22299D10-0990-E413-C304-F1DDB1E4505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9DFE94FC-F5D0-A5E9-1E77-47AA15B2497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F26460BF-4A88-D22B-D585-582FCED17E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314B0BB7-74E2-83B8-B1B0-61523EF17F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975AB5C6-4DEF-F317-3EC7-5F545A002F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62975" cy="5810250"/>
    <xdr:graphicFrame macro="">
      <xdr:nvGraphicFramePr>
        <xdr:cNvPr id="2" name="Chart 1">
          <a:extLst>
            <a:ext uri="{FF2B5EF4-FFF2-40B4-BE49-F238E27FC236}">
              <a16:creationId xmlns:a16="http://schemas.microsoft.com/office/drawing/2014/main" id="{9B3F4028-54A8-771C-5DB9-8A08A3495B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9"/>
  </sheetPr>
  <dimension ref="A1:K104"/>
  <sheetViews>
    <sheetView tabSelected="1" view="pageBreakPreview" topLeftCell="A64" zoomScaleNormal="100" zoomScaleSheetLayoutView="100" workbookViewId="0">
      <selection activeCell="K80" sqref="K80"/>
    </sheetView>
  </sheetViews>
  <sheetFormatPr defaultRowHeight="12.75" x14ac:dyDescent="0.2"/>
  <cols>
    <col min="1" max="1" width="2.7109375" style="4" customWidth="1"/>
    <col min="2" max="2" width="19.7109375" style="4" bestFit="1" customWidth="1"/>
    <col min="3" max="6" width="27.140625" style="4" customWidth="1"/>
    <col min="7" max="16384" width="9.140625" style="4"/>
  </cols>
  <sheetData>
    <row r="1" spans="2:6" ht="15.75" x14ac:dyDescent="0.25">
      <c r="B1" s="202" t="s">
        <v>154</v>
      </c>
      <c r="C1" s="202"/>
      <c r="D1" s="202"/>
      <c r="E1" s="202"/>
      <c r="F1" s="202"/>
    </row>
    <row r="2" spans="2:6" ht="15.75" x14ac:dyDescent="0.25">
      <c r="B2" s="164"/>
      <c r="C2" s="164"/>
      <c r="D2" s="164"/>
      <c r="E2" s="164"/>
      <c r="F2" s="164" t="s">
        <v>205</v>
      </c>
    </row>
    <row r="3" spans="2:6" ht="15.75" x14ac:dyDescent="0.25">
      <c r="B3" s="164"/>
      <c r="C3" s="164"/>
      <c r="D3" s="164"/>
      <c r="E3" s="164"/>
      <c r="F3" s="170">
        <v>40808</v>
      </c>
    </row>
    <row r="4" spans="2:6" x14ac:dyDescent="0.2">
      <c r="F4" s="31"/>
    </row>
    <row r="5" spans="2:6" s="125" customFormat="1" ht="54" customHeight="1" x14ac:dyDescent="0.2">
      <c r="B5" s="208" t="s">
        <v>175</v>
      </c>
      <c r="C5" s="208"/>
      <c r="D5" s="208"/>
      <c r="E5" s="208"/>
      <c r="F5" s="208"/>
    </row>
    <row r="6" spans="2:6" s="125" customFormat="1" x14ac:dyDescent="0.2">
      <c r="B6" s="165"/>
      <c r="C6" s="165"/>
      <c r="D6" s="165"/>
      <c r="E6" s="165"/>
    </row>
    <row r="7" spans="2:6" s="125" customFormat="1" ht="12.75" customHeight="1" x14ac:dyDescent="0.2">
      <c r="B7" s="171" t="s">
        <v>195</v>
      </c>
      <c r="C7" s="172"/>
      <c r="D7" s="172"/>
      <c r="E7" s="168" t="s">
        <v>196</v>
      </c>
    </row>
    <row r="8" spans="2:6" s="125" customFormat="1" x14ac:dyDescent="0.2">
      <c r="B8" s="171"/>
      <c r="C8" s="172"/>
      <c r="D8" s="172"/>
      <c r="E8" s="169" t="s">
        <v>197</v>
      </c>
    </row>
    <row r="9" spans="2:6" s="125" customFormat="1" x14ac:dyDescent="0.2">
      <c r="B9" s="171"/>
      <c r="C9" s="172"/>
      <c r="D9" s="172"/>
      <c r="E9" s="169" t="s">
        <v>198</v>
      </c>
    </row>
    <row r="10" spans="2:6" s="125" customFormat="1" x14ac:dyDescent="0.2">
      <c r="B10" s="171"/>
      <c r="C10" s="172"/>
      <c r="D10" s="172"/>
      <c r="E10" s="169" t="s">
        <v>199</v>
      </c>
    </row>
    <row r="11" spans="2:6" s="125" customFormat="1" x14ac:dyDescent="0.2">
      <c r="B11" s="171"/>
      <c r="C11" s="172"/>
      <c r="D11" s="172"/>
      <c r="E11" s="169" t="s">
        <v>200</v>
      </c>
    </row>
    <row r="12" spans="2:6" s="125" customFormat="1" x14ac:dyDescent="0.2">
      <c r="B12" s="171"/>
      <c r="C12" s="172"/>
      <c r="D12" s="172"/>
      <c r="E12" s="169" t="s">
        <v>201</v>
      </c>
    </row>
    <row r="13" spans="2:6" s="125" customFormat="1" x14ac:dyDescent="0.2">
      <c r="B13" s="167"/>
      <c r="C13" s="166"/>
      <c r="D13" s="166"/>
      <c r="E13" s="169" t="s">
        <v>202</v>
      </c>
    </row>
    <row r="14" spans="2:6" s="125" customFormat="1" x14ac:dyDescent="0.2">
      <c r="B14" s="126"/>
      <c r="C14" s="126"/>
      <c r="D14" s="126"/>
      <c r="E14" s="126"/>
      <c r="F14" s="126"/>
    </row>
    <row r="15" spans="2:6" s="125" customFormat="1" ht="39.75" customHeight="1" x14ac:dyDescent="0.2">
      <c r="B15" s="208" t="s">
        <v>206</v>
      </c>
      <c r="C15" s="208"/>
      <c r="D15" s="208"/>
      <c r="E15" s="208"/>
      <c r="F15" s="208"/>
    </row>
    <row r="16" spans="2:6" ht="13.5" thickBot="1" x14ac:dyDescent="0.25">
      <c r="B16" s="126"/>
      <c r="C16" s="126"/>
      <c r="D16" s="126"/>
      <c r="E16" s="126"/>
      <c r="F16" s="126"/>
    </row>
    <row r="17" spans="2:10" ht="14.25" customHeight="1" thickTop="1" thickBot="1" x14ac:dyDescent="0.25">
      <c r="B17" s="206" t="s">
        <v>174</v>
      </c>
      <c r="C17" s="190"/>
      <c r="D17" s="190"/>
      <c r="E17" s="190"/>
      <c r="F17" s="207"/>
    </row>
    <row r="18" spans="2:10" s="47" customFormat="1" ht="13.5" thickTop="1" x14ac:dyDescent="0.2">
      <c r="B18" s="132" t="s">
        <v>164</v>
      </c>
      <c r="C18" s="209" t="s">
        <v>160</v>
      </c>
      <c r="D18" s="209"/>
      <c r="E18" s="209"/>
      <c r="F18" s="210"/>
    </row>
    <row r="19" spans="2:10" ht="38.25" customHeight="1" x14ac:dyDescent="0.2">
      <c r="B19" s="130"/>
      <c r="C19" s="196" t="s">
        <v>176</v>
      </c>
      <c r="D19" s="196"/>
      <c r="E19" s="196"/>
      <c r="F19" s="197"/>
    </row>
    <row r="20" spans="2:10" x14ac:dyDescent="0.2">
      <c r="B20" s="130"/>
      <c r="C20" s="148"/>
      <c r="D20" s="148"/>
      <c r="E20" s="148"/>
      <c r="F20" s="131"/>
    </row>
    <row r="21" spans="2:10" s="47" customFormat="1" x14ac:dyDescent="0.2">
      <c r="B21" s="132"/>
      <c r="C21" s="211" t="s">
        <v>161</v>
      </c>
      <c r="D21" s="211"/>
      <c r="E21" s="211"/>
      <c r="F21" s="212"/>
    </row>
    <row r="22" spans="2:10" ht="39" customHeight="1" x14ac:dyDescent="0.2">
      <c r="B22" s="130"/>
      <c r="C22" s="196" t="s">
        <v>168</v>
      </c>
      <c r="D22" s="196"/>
      <c r="E22" s="196"/>
      <c r="F22" s="197"/>
    </row>
    <row r="23" spans="2:10" x14ac:dyDescent="0.2">
      <c r="B23" s="130"/>
      <c r="C23" s="148"/>
      <c r="D23" s="148"/>
      <c r="E23" s="148"/>
      <c r="F23" s="131"/>
    </row>
    <row r="24" spans="2:10" ht="16.5" customHeight="1" x14ac:dyDescent="0.2">
      <c r="B24" s="130"/>
      <c r="C24" s="213" t="s">
        <v>162</v>
      </c>
      <c r="D24" s="213"/>
      <c r="E24" s="213"/>
      <c r="F24" s="214"/>
      <c r="J24" s="129"/>
    </row>
    <row r="25" spans="2:10" x14ac:dyDescent="0.2">
      <c r="B25" s="130"/>
      <c r="C25" s="148"/>
      <c r="D25" s="148"/>
      <c r="E25" s="148"/>
      <c r="F25" s="131"/>
    </row>
    <row r="26" spans="2:10" ht="14.25" customHeight="1" x14ac:dyDescent="0.2">
      <c r="B26" s="133"/>
      <c r="C26" s="192" t="s">
        <v>163</v>
      </c>
      <c r="D26" s="192"/>
      <c r="E26" s="192"/>
      <c r="F26" s="193"/>
    </row>
    <row r="27" spans="2:10" ht="25.5" customHeight="1" x14ac:dyDescent="0.2">
      <c r="B27" s="134" t="s">
        <v>165</v>
      </c>
      <c r="C27" s="181" t="s">
        <v>170</v>
      </c>
      <c r="D27" s="181"/>
      <c r="E27" s="181"/>
      <c r="F27" s="182"/>
    </row>
    <row r="28" spans="2:10" x14ac:dyDescent="0.2">
      <c r="B28" s="130"/>
      <c r="C28" s="148"/>
      <c r="D28" s="148"/>
      <c r="E28" s="148"/>
      <c r="F28" s="131"/>
    </row>
    <row r="29" spans="2:10" ht="14.25" customHeight="1" x14ac:dyDescent="0.2">
      <c r="B29" s="130"/>
      <c r="C29" s="194" t="s">
        <v>166</v>
      </c>
      <c r="D29" s="194"/>
      <c r="E29" s="194"/>
      <c r="F29" s="195"/>
    </row>
    <row r="30" spans="2:10" x14ac:dyDescent="0.2">
      <c r="B30" s="130"/>
      <c r="C30" s="148"/>
      <c r="D30" s="148"/>
      <c r="E30" s="148"/>
      <c r="F30" s="131"/>
    </row>
    <row r="31" spans="2:10" ht="31.5" customHeight="1" x14ac:dyDescent="0.2">
      <c r="B31" s="130"/>
      <c r="C31" s="196" t="s">
        <v>167</v>
      </c>
      <c r="D31" s="196"/>
      <c r="E31" s="196"/>
      <c r="F31" s="197"/>
    </row>
    <row r="32" spans="2:10" x14ac:dyDescent="0.2">
      <c r="B32" s="130"/>
      <c r="C32" s="148"/>
      <c r="D32" s="148"/>
      <c r="E32" s="148"/>
      <c r="F32" s="131"/>
    </row>
    <row r="33" spans="1:7" ht="26.25" customHeight="1" x14ac:dyDescent="0.2">
      <c r="B33" s="133"/>
      <c r="C33" s="198" t="s">
        <v>172</v>
      </c>
      <c r="D33" s="198"/>
      <c r="E33" s="198"/>
      <c r="F33" s="199"/>
    </row>
    <row r="34" spans="1:7" ht="13.5" thickBot="1" x14ac:dyDescent="0.25">
      <c r="B34" s="135" t="s">
        <v>169</v>
      </c>
      <c r="C34" s="200" t="s">
        <v>171</v>
      </c>
      <c r="D34" s="200"/>
      <c r="E34" s="200"/>
      <c r="F34" s="201"/>
    </row>
    <row r="35" spans="1:7" ht="14.25" thickTop="1" thickBot="1" x14ac:dyDescent="0.25"/>
    <row r="36" spans="1:7" ht="14.25" thickTop="1" thickBot="1" x14ac:dyDescent="0.25">
      <c r="B36" s="203" t="s">
        <v>173</v>
      </c>
      <c r="C36" s="204"/>
      <c r="D36" s="204"/>
      <c r="E36" s="204"/>
      <c r="F36" s="205"/>
    </row>
    <row r="37" spans="1:7" ht="66" customHeight="1" thickTop="1" x14ac:dyDescent="0.2">
      <c r="B37" s="140" t="s">
        <v>150</v>
      </c>
      <c r="C37" s="173" t="s">
        <v>152</v>
      </c>
      <c r="D37" s="173"/>
      <c r="E37" s="173"/>
      <c r="F37" s="174"/>
    </row>
    <row r="38" spans="1:7" x14ac:dyDescent="0.2">
      <c r="B38" s="137"/>
      <c r="C38" s="149"/>
      <c r="D38" s="149"/>
      <c r="E38" s="149"/>
      <c r="F38" s="138"/>
    </row>
    <row r="39" spans="1:7" x14ac:dyDescent="0.2">
      <c r="B39" s="146"/>
      <c r="C39" s="179" t="s">
        <v>151</v>
      </c>
      <c r="D39" s="179"/>
      <c r="E39" s="179"/>
      <c r="F39" s="180"/>
    </row>
    <row r="40" spans="1:7" x14ac:dyDescent="0.2">
      <c r="B40" s="141"/>
      <c r="C40" s="150"/>
      <c r="D40" s="150"/>
      <c r="E40" s="150"/>
      <c r="F40" s="142"/>
    </row>
    <row r="41" spans="1:7" ht="97.5" customHeight="1" x14ac:dyDescent="0.2">
      <c r="B41" s="136" t="s">
        <v>149</v>
      </c>
      <c r="C41" s="181" t="s">
        <v>207</v>
      </c>
      <c r="D41" s="181"/>
      <c r="E41" s="181"/>
      <c r="F41" s="182"/>
      <c r="G41" s="127"/>
    </row>
    <row r="42" spans="1:7" x14ac:dyDescent="0.2">
      <c r="B42" s="143"/>
      <c r="C42" s="90"/>
      <c r="D42" s="90"/>
      <c r="E42" s="90"/>
      <c r="F42" s="142"/>
      <c r="G42" s="127"/>
    </row>
    <row r="43" spans="1:7" ht="84.75" customHeight="1" thickBot="1" x14ac:dyDescent="0.25">
      <c r="B43" s="139" t="s">
        <v>153</v>
      </c>
      <c r="C43" s="183" t="s">
        <v>203</v>
      </c>
      <c r="D43" s="183"/>
      <c r="E43" s="183"/>
      <c r="F43" s="184"/>
    </row>
    <row r="44" spans="1:7" ht="14.25" thickTop="1" thickBot="1" x14ac:dyDescent="0.25">
      <c r="F44" s="126"/>
    </row>
    <row r="45" spans="1:7" ht="14.25" thickTop="1" thickBot="1" x14ac:dyDescent="0.25">
      <c r="A45" s="145"/>
      <c r="B45" s="189" t="s">
        <v>177</v>
      </c>
      <c r="C45" s="190"/>
      <c r="D45" s="190"/>
      <c r="E45" s="190"/>
      <c r="F45" s="191"/>
      <c r="G45" s="146"/>
    </row>
    <row r="46" spans="1:7" ht="26.25" customHeight="1" thickTop="1" x14ac:dyDescent="0.2">
      <c r="A46" s="145"/>
      <c r="B46" s="132" t="s">
        <v>178</v>
      </c>
      <c r="C46" s="185" t="s">
        <v>179</v>
      </c>
      <c r="D46" s="185"/>
      <c r="E46" s="185"/>
      <c r="F46" s="186"/>
    </row>
    <row r="47" spans="1:7" x14ac:dyDescent="0.2">
      <c r="A47" s="145"/>
      <c r="B47" s="130"/>
      <c r="C47" s="148"/>
      <c r="D47" s="148"/>
      <c r="E47" s="148"/>
      <c r="F47" s="131"/>
    </row>
    <row r="48" spans="1:7" x14ac:dyDescent="0.2">
      <c r="A48" s="145"/>
      <c r="B48" s="130"/>
      <c r="C48" s="147" t="s">
        <v>180</v>
      </c>
      <c r="D48" s="144" t="s">
        <v>181</v>
      </c>
      <c r="E48" s="144"/>
      <c r="F48" s="145"/>
    </row>
    <row r="49" spans="1:7" x14ac:dyDescent="0.2">
      <c r="A49" s="145"/>
      <c r="B49" s="130"/>
      <c r="C49" s="151" t="s">
        <v>182</v>
      </c>
      <c r="D49" s="37">
        <v>0</v>
      </c>
      <c r="E49" s="37"/>
      <c r="F49" s="145"/>
    </row>
    <row r="50" spans="1:7" x14ac:dyDescent="0.2">
      <c r="A50" s="145"/>
      <c r="B50" s="130"/>
      <c r="C50" s="151" t="s">
        <v>183</v>
      </c>
      <c r="D50" s="37">
        <v>2</v>
      </c>
      <c r="E50" s="37"/>
      <c r="F50" s="145"/>
    </row>
    <row r="51" spans="1:7" x14ac:dyDescent="0.2">
      <c r="A51" s="145"/>
      <c r="B51" s="130"/>
      <c r="C51" s="151" t="s">
        <v>184</v>
      </c>
      <c r="D51" s="37">
        <v>7</v>
      </c>
      <c r="E51" s="37"/>
      <c r="F51" s="145"/>
    </row>
    <row r="52" spans="1:7" x14ac:dyDescent="0.2">
      <c r="A52" s="145"/>
      <c r="B52" s="159"/>
      <c r="C52" s="124" t="s">
        <v>185</v>
      </c>
      <c r="D52" s="37">
        <v>15</v>
      </c>
      <c r="E52" s="37"/>
      <c r="F52" s="145"/>
    </row>
    <row r="53" spans="1:7" x14ac:dyDescent="0.2">
      <c r="A53" s="145"/>
      <c r="B53" s="146"/>
      <c r="C53" s="37" t="s">
        <v>186</v>
      </c>
      <c r="D53" s="37">
        <v>25</v>
      </c>
      <c r="E53" s="37"/>
      <c r="F53" s="145"/>
    </row>
    <row r="54" spans="1:7" x14ac:dyDescent="0.2">
      <c r="A54" s="145"/>
      <c r="B54" s="146"/>
      <c r="C54" s="37"/>
      <c r="D54" s="37"/>
      <c r="E54" s="37"/>
      <c r="F54" s="145"/>
    </row>
    <row r="55" spans="1:7" ht="25.5" customHeight="1" x14ac:dyDescent="0.2">
      <c r="A55" s="145"/>
      <c r="B55" s="146"/>
      <c r="C55" s="177" t="s">
        <v>187</v>
      </c>
      <c r="D55" s="177"/>
      <c r="E55" s="177"/>
      <c r="F55" s="178"/>
    </row>
    <row r="56" spans="1:7" x14ac:dyDescent="0.2">
      <c r="A56" s="145"/>
      <c r="B56" s="143"/>
      <c r="C56" s="90"/>
      <c r="D56" s="90"/>
      <c r="E56" s="90"/>
      <c r="F56" s="152"/>
    </row>
    <row r="57" spans="1:7" x14ac:dyDescent="0.2">
      <c r="A57" s="145"/>
      <c r="B57" s="160" t="s">
        <v>188</v>
      </c>
      <c r="C57" s="187" t="s">
        <v>189</v>
      </c>
      <c r="D57" s="187"/>
      <c r="E57" s="187"/>
      <c r="F57" s="188"/>
    </row>
    <row r="58" spans="1:7" x14ac:dyDescent="0.2">
      <c r="A58" s="145"/>
      <c r="B58" s="143"/>
      <c r="C58" s="90"/>
      <c r="D58" s="90"/>
      <c r="E58" s="90"/>
      <c r="F58" s="152"/>
    </row>
    <row r="59" spans="1:7" x14ac:dyDescent="0.2">
      <c r="A59" s="145"/>
      <c r="B59" s="160" t="s">
        <v>190</v>
      </c>
      <c r="C59" s="105" t="s">
        <v>191</v>
      </c>
      <c r="D59" s="105"/>
      <c r="E59" s="105"/>
      <c r="F59" s="145"/>
    </row>
    <row r="60" spans="1:7" ht="38.25" customHeight="1" x14ac:dyDescent="0.2">
      <c r="A60" s="145"/>
      <c r="B60" s="160"/>
      <c r="C60" s="177" t="s">
        <v>194</v>
      </c>
      <c r="D60" s="177"/>
      <c r="E60" s="177"/>
      <c r="F60" s="178"/>
    </row>
    <row r="61" spans="1:7" x14ac:dyDescent="0.2">
      <c r="A61" s="145"/>
      <c r="B61" s="160"/>
      <c r="C61" s="105"/>
      <c r="D61" s="105"/>
      <c r="E61" s="105"/>
      <c r="F61" s="145"/>
    </row>
    <row r="62" spans="1:7" x14ac:dyDescent="0.2">
      <c r="A62" s="145"/>
      <c r="B62" s="160"/>
      <c r="C62" s="175" t="s">
        <v>193</v>
      </c>
      <c r="D62" s="175"/>
      <c r="E62" s="175"/>
      <c r="F62" s="176"/>
    </row>
    <row r="63" spans="1:7" x14ac:dyDescent="0.2">
      <c r="A63" s="145"/>
      <c r="B63" s="146"/>
      <c r="C63" s="105"/>
      <c r="D63" s="105"/>
      <c r="E63" s="105"/>
      <c r="F63" s="145"/>
    </row>
    <row r="64" spans="1:7" x14ac:dyDescent="0.2">
      <c r="A64" s="145"/>
      <c r="B64" s="146"/>
      <c r="C64" s="144" t="s">
        <v>192</v>
      </c>
      <c r="D64" s="144" t="s">
        <v>208</v>
      </c>
      <c r="E64" s="144" t="s">
        <v>192</v>
      </c>
      <c r="F64" s="161" t="s">
        <v>208</v>
      </c>
      <c r="G64" s="146"/>
    </row>
    <row r="65" spans="1:11" x14ac:dyDescent="0.2">
      <c r="A65" s="145"/>
      <c r="B65" s="146"/>
      <c r="C65" s="37">
        <v>1.5</v>
      </c>
      <c r="D65" s="158">
        <v>0.28000000000000003</v>
      </c>
      <c r="E65" s="37">
        <v>9.5</v>
      </c>
      <c r="F65" s="156">
        <v>0.61875000000000024</v>
      </c>
      <c r="H65" s="153"/>
      <c r="I65" s="154"/>
      <c r="J65" s="154"/>
      <c r="K65" s="155"/>
    </row>
    <row r="66" spans="1:11" x14ac:dyDescent="0.2">
      <c r="A66" s="145"/>
      <c r="B66" s="146"/>
      <c r="C66" s="37">
        <v>1.75</v>
      </c>
      <c r="D66" s="158">
        <v>0.32999999999999996</v>
      </c>
      <c r="E66" s="37">
        <v>10</v>
      </c>
      <c r="F66" s="156">
        <v>0.63250000000000028</v>
      </c>
      <c r="H66" s="153"/>
      <c r="I66" s="154"/>
      <c r="J66" s="154"/>
      <c r="K66" s="155"/>
    </row>
    <row r="67" spans="1:11" x14ac:dyDescent="0.2">
      <c r="A67" s="145"/>
      <c r="B67" s="146"/>
      <c r="C67" s="37">
        <v>2</v>
      </c>
      <c r="D67" s="158">
        <v>0.37125000000000002</v>
      </c>
      <c r="E67" s="37">
        <v>10.5</v>
      </c>
      <c r="F67" s="156">
        <v>0.64625000000000032</v>
      </c>
      <c r="H67" s="153"/>
      <c r="I67" s="154"/>
      <c r="J67" s="154"/>
      <c r="K67" s="155"/>
    </row>
    <row r="68" spans="1:11" x14ac:dyDescent="0.2">
      <c r="A68" s="145"/>
      <c r="B68" s="146"/>
      <c r="C68" s="37">
        <v>2.25</v>
      </c>
      <c r="D68" s="158">
        <v>0.38500000000000006</v>
      </c>
      <c r="E68" s="37">
        <v>11</v>
      </c>
      <c r="F68" s="156">
        <v>0.66000000000000036</v>
      </c>
      <c r="H68" s="153"/>
      <c r="I68" s="154"/>
      <c r="J68" s="154"/>
      <c r="K68" s="155"/>
    </row>
    <row r="69" spans="1:11" x14ac:dyDescent="0.2">
      <c r="A69" s="145"/>
      <c r="B69" s="146"/>
      <c r="C69" s="37">
        <v>2.5</v>
      </c>
      <c r="D69" s="158">
        <v>0.39875000000000005</v>
      </c>
      <c r="E69" s="37">
        <v>11.5</v>
      </c>
      <c r="F69" s="156">
        <v>0.67375000000000029</v>
      </c>
      <c r="H69" s="153"/>
      <c r="I69" s="154"/>
      <c r="J69" s="154"/>
      <c r="K69" s="155"/>
    </row>
    <row r="70" spans="1:11" x14ac:dyDescent="0.2">
      <c r="A70" s="145"/>
      <c r="B70" s="146"/>
      <c r="C70" s="37">
        <v>3</v>
      </c>
      <c r="D70" s="158">
        <v>0.41250000000000009</v>
      </c>
      <c r="E70" s="37">
        <v>12</v>
      </c>
      <c r="F70" s="156">
        <v>0.68750000000000022</v>
      </c>
      <c r="H70" s="153"/>
      <c r="I70" s="154"/>
      <c r="J70" s="154"/>
      <c r="K70" s="155"/>
    </row>
    <row r="71" spans="1:11" x14ac:dyDescent="0.2">
      <c r="A71" s="145"/>
      <c r="B71" s="146"/>
      <c r="C71" s="37">
        <v>3.25</v>
      </c>
      <c r="D71" s="158">
        <v>0.42625000000000013</v>
      </c>
      <c r="E71" s="37">
        <v>12.5</v>
      </c>
      <c r="F71" s="156">
        <v>0.70125000000000026</v>
      </c>
      <c r="H71" s="153"/>
      <c r="I71" s="154"/>
      <c r="J71" s="154"/>
      <c r="K71" s="155"/>
    </row>
    <row r="72" spans="1:11" x14ac:dyDescent="0.2">
      <c r="A72" s="145"/>
      <c r="B72" s="146"/>
      <c r="C72" s="37">
        <v>3.5</v>
      </c>
      <c r="D72" s="158">
        <v>0.44000000000000011</v>
      </c>
      <c r="E72" s="37">
        <v>13</v>
      </c>
      <c r="F72" s="156">
        <v>0.7150000000000003</v>
      </c>
      <c r="H72" s="153"/>
      <c r="I72" s="154"/>
      <c r="J72" s="154"/>
      <c r="K72" s="155"/>
    </row>
    <row r="73" spans="1:11" x14ac:dyDescent="0.2">
      <c r="A73" s="145"/>
      <c r="B73" s="146"/>
      <c r="C73" s="37">
        <v>3.75</v>
      </c>
      <c r="D73" s="158">
        <v>0.45375000000000015</v>
      </c>
      <c r="E73" s="37">
        <v>13.5</v>
      </c>
      <c r="F73" s="156">
        <v>0.72875000000000034</v>
      </c>
      <c r="H73" s="153"/>
      <c r="I73" s="154"/>
      <c r="J73" s="154"/>
      <c r="K73" s="155"/>
    </row>
    <row r="74" spans="1:11" x14ac:dyDescent="0.2">
      <c r="A74" s="145"/>
      <c r="B74" s="146"/>
      <c r="C74" s="37">
        <v>4</v>
      </c>
      <c r="D74" s="158">
        <v>0.46750000000000008</v>
      </c>
      <c r="E74" s="37">
        <v>14</v>
      </c>
      <c r="F74" s="156">
        <v>0.74250000000000038</v>
      </c>
      <c r="H74" s="153"/>
      <c r="I74" s="154"/>
      <c r="J74" s="154"/>
      <c r="K74" s="155"/>
    </row>
    <row r="75" spans="1:11" x14ac:dyDescent="0.2">
      <c r="A75" s="145"/>
      <c r="B75" s="146"/>
      <c r="C75" s="37">
        <v>4.5</v>
      </c>
      <c r="D75" s="158">
        <v>0.48125000000000007</v>
      </c>
      <c r="E75" s="37">
        <v>14.5</v>
      </c>
      <c r="F75" s="156">
        <v>0.75625000000000031</v>
      </c>
      <c r="H75" s="153"/>
      <c r="I75" s="154"/>
      <c r="J75" s="154"/>
      <c r="K75" s="155"/>
    </row>
    <row r="76" spans="1:11" x14ac:dyDescent="0.2">
      <c r="A76" s="145"/>
      <c r="B76" s="146"/>
      <c r="C76" s="37">
        <v>5</v>
      </c>
      <c r="D76" s="158">
        <v>0.49500000000000011</v>
      </c>
      <c r="E76" s="37">
        <v>15</v>
      </c>
      <c r="F76" s="156">
        <v>0.77000000000000035</v>
      </c>
      <c r="H76" s="153"/>
      <c r="I76" s="154"/>
      <c r="J76" s="154"/>
      <c r="K76" s="155"/>
    </row>
    <row r="77" spans="1:11" x14ac:dyDescent="0.2">
      <c r="A77" s="145"/>
      <c r="B77" s="146"/>
      <c r="C77" s="37">
        <v>5.5</v>
      </c>
      <c r="D77" s="158">
        <v>0.50875000000000015</v>
      </c>
      <c r="E77" s="37">
        <v>15.5</v>
      </c>
      <c r="F77" s="156">
        <v>0.78375000000000039</v>
      </c>
      <c r="H77" s="153"/>
      <c r="I77" s="154"/>
      <c r="J77" s="154"/>
      <c r="K77" s="155"/>
    </row>
    <row r="78" spans="1:11" x14ac:dyDescent="0.2">
      <c r="A78" s="145"/>
      <c r="B78" s="146"/>
      <c r="C78" s="37">
        <v>6</v>
      </c>
      <c r="D78" s="158">
        <v>0.52250000000000019</v>
      </c>
      <c r="E78" s="37">
        <v>16</v>
      </c>
      <c r="F78" s="156">
        <v>0.79750000000000043</v>
      </c>
      <c r="H78" s="153"/>
      <c r="I78" s="154"/>
      <c r="J78" s="154"/>
      <c r="K78" s="155"/>
    </row>
    <row r="79" spans="1:11" x14ac:dyDescent="0.2">
      <c r="A79" s="145"/>
      <c r="B79" s="146"/>
      <c r="C79" s="37">
        <v>6.5</v>
      </c>
      <c r="D79" s="158">
        <v>0.53625000000000012</v>
      </c>
      <c r="E79" s="37">
        <v>16.5</v>
      </c>
      <c r="F79" s="156">
        <v>0.81125000000000047</v>
      </c>
      <c r="H79" s="153"/>
      <c r="I79" s="154"/>
      <c r="J79" s="154"/>
      <c r="K79" s="155"/>
    </row>
    <row r="80" spans="1:11" x14ac:dyDescent="0.2">
      <c r="A80" s="145"/>
      <c r="B80" s="146"/>
      <c r="C80" s="37">
        <v>7</v>
      </c>
      <c r="D80" s="158">
        <v>0.55000000000000016</v>
      </c>
      <c r="E80" s="37">
        <v>17</v>
      </c>
      <c r="F80" s="156">
        <v>0.8250000000000004</v>
      </c>
      <c r="H80" s="153"/>
      <c r="I80" s="154"/>
      <c r="J80" s="154"/>
      <c r="K80" s="155"/>
    </row>
    <row r="81" spans="1:11" x14ac:dyDescent="0.2">
      <c r="A81" s="145"/>
      <c r="B81" s="146"/>
      <c r="C81" s="37">
        <v>7.5</v>
      </c>
      <c r="D81" s="158">
        <v>0.5637500000000002</v>
      </c>
      <c r="E81" s="37">
        <v>17.5</v>
      </c>
      <c r="F81" s="156">
        <v>0.83875000000000044</v>
      </c>
      <c r="H81" s="153"/>
      <c r="I81" s="154"/>
      <c r="J81" s="154"/>
      <c r="K81" s="155"/>
    </row>
    <row r="82" spans="1:11" x14ac:dyDescent="0.2">
      <c r="A82" s="145"/>
      <c r="B82" s="146"/>
      <c r="C82" s="37">
        <v>8</v>
      </c>
      <c r="D82" s="158">
        <v>0.57750000000000024</v>
      </c>
      <c r="E82" s="37">
        <v>18</v>
      </c>
      <c r="F82" s="156">
        <v>0.85250000000000037</v>
      </c>
      <c r="H82" s="153"/>
      <c r="I82" s="154"/>
      <c r="J82" s="154"/>
      <c r="K82" s="155"/>
    </row>
    <row r="83" spans="1:11" x14ac:dyDescent="0.2">
      <c r="A83" s="145"/>
      <c r="B83" s="146"/>
      <c r="C83" s="37">
        <v>8.5</v>
      </c>
      <c r="D83" s="158">
        <v>0.59125000000000028</v>
      </c>
      <c r="E83" s="37">
        <v>18.5</v>
      </c>
      <c r="F83" s="156">
        <v>0.86625000000000052</v>
      </c>
      <c r="H83" s="153"/>
      <c r="I83" s="154"/>
      <c r="J83" s="154"/>
      <c r="K83" s="155"/>
    </row>
    <row r="84" spans="1:11" x14ac:dyDescent="0.2">
      <c r="A84" s="145"/>
      <c r="B84" s="146"/>
      <c r="C84" s="37">
        <v>9</v>
      </c>
      <c r="D84" s="158">
        <v>0.6050000000000002</v>
      </c>
      <c r="E84" s="37">
        <v>19</v>
      </c>
      <c r="F84" s="156">
        <v>0.88000000000000045</v>
      </c>
      <c r="H84" s="153"/>
      <c r="I84" s="154"/>
      <c r="J84" s="154"/>
      <c r="K84" s="155"/>
    </row>
    <row r="85" spans="1:11" ht="12.75" customHeight="1" thickBot="1" x14ac:dyDescent="0.25">
      <c r="A85" s="145"/>
      <c r="B85" s="157"/>
      <c r="C85" s="162"/>
      <c r="D85" s="162"/>
      <c r="E85" s="162"/>
      <c r="F85" s="163"/>
      <c r="H85" s="153"/>
      <c r="I85" s="154"/>
      <c r="J85" s="154"/>
      <c r="K85" s="155"/>
    </row>
    <row r="86" spans="1:11" ht="13.5" thickTop="1" x14ac:dyDescent="0.2">
      <c r="B86" s="4" t="s">
        <v>211</v>
      </c>
      <c r="H86" s="153"/>
      <c r="I86" s="154"/>
      <c r="J86" s="154"/>
      <c r="K86" s="155"/>
    </row>
    <row r="87" spans="1:11" x14ac:dyDescent="0.2">
      <c r="B87" s="4" t="s">
        <v>212</v>
      </c>
      <c r="H87" s="153"/>
      <c r="I87" s="154"/>
      <c r="J87" s="154"/>
      <c r="K87" s="155"/>
    </row>
    <row r="88" spans="1:11" x14ac:dyDescent="0.2">
      <c r="B88" s="4" t="s">
        <v>213</v>
      </c>
      <c r="H88" s="153"/>
      <c r="I88" s="154"/>
      <c r="J88" s="154"/>
      <c r="K88" s="155"/>
    </row>
    <row r="89" spans="1:11" x14ac:dyDescent="0.2">
      <c r="B89" s="4" t="s">
        <v>214</v>
      </c>
      <c r="H89" s="153"/>
      <c r="I89" s="154"/>
      <c r="J89" s="154"/>
      <c r="K89" s="155"/>
    </row>
    <row r="90" spans="1:11" x14ac:dyDescent="0.2">
      <c r="B90" s="4" t="s">
        <v>215</v>
      </c>
      <c r="H90" s="153"/>
      <c r="I90" s="154"/>
      <c r="J90" s="154"/>
      <c r="K90" s="155"/>
    </row>
    <row r="91" spans="1:11" x14ac:dyDescent="0.2">
      <c r="B91" s="4" t="s">
        <v>216</v>
      </c>
      <c r="H91" s="153"/>
      <c r="I91" s="154"/>
      <c r="J91" s="154"/>
      <c r="K91" s="155"/>
    </row>
    <row r="92" spans="1:11" x14ac:dyDescent="0.2">
      <c r="H92" s="153"/>
      <c r="I92" s="154"/>
      <c r="J92" s="154"/>
      <c r="K92" s="155"/>
    </row>
    <row r="93" spans="1:11" x14ac:dyDescent="0.2">
      <c r="H93" s="153"/>
      <c r="I93" s="154"/>
      <c r="J93" s="154"/>
      <c r="K93" s="155"/>
    </row>
    <row r="94" spans="1:11" x14ac:dyDescent="0.2">
      <c r="H94" s="153"/>
      <c r="I94" s="154"/>
      <c r="J94" s="154"/>
      <c r="K94" s="155"/>
    </row>
    <row r="95" spans="1:11" x14ac:dyDescent="0.2">
      <c r="H95" s="153"/>
      <c r="I95" s="154"/>
      <c r="J95" s="154"/>
      <c r="K95" s="155"/>
    </row>
    <row r="96" spans="1:11" x14ac:dyDescent="0.2">
      <c r="H96" s="153"/>
      <c r="I96" s="154"/>
      <c r="J96" s="154"/>
      <c r="K96" s="155"/>
    </row>
    <row r="97" spans="8:11" x14ac:dyDescent="0.2">
      <c r="H97" s="153"/>
      <c r="I97" s="154"/>
      <c r="J97" s="154"/>
      <c r="K97" s="155"/>
    </row>
    <row r="98" spans="8:11" x14ac:dyDescent="0.2">
      <c r="H98" s="153"/>
      <c r="I98" s="154"/>
      <c r="J98" s="154"/>
      <c r="K98" s="155"/>
    </row>
    <row r="99" spans="8:11" x14ac:dyDescent="0.2">
      <c r="H99" s="153"/>
      <c r="I99" s="154"/>
      <c r="J99" s="154"/>
      <c r="K99" s="155"/>
    </row>
    <row r="100" spans="8:11" x14ac:dyDescent="0.2">
      <c r="H100" s="153"/>
      <c r="I100" s="154"/>
      <c r="J100" s="154"/>
      <c r="K100" s="155"/>
    </row>
    <row r="101" spans="8:11" x14ac:dyDescent="0.2">
      <c r="H101" s="153"/>
      <c r="I101" s="154"/>
      <c r="J101" s="154"/>
      <c r="K101" s="155"/>
    </row>
    <row r="102" spans="8:11" x14ac:dyDescent="0.2">
      <c r="H102" s="153"/>
      <c r="I102" s="154"/>
      <c r="J102" s="154"/>
      <c r="K102" s="155"/>
    </row>
    <row r="103" spans="8:11" x14ac:dyDescent="0.2">
      <c r="I103" s="153"/>
      <c r="J103" s="154"/>
      <c r="K103" s="155"/>
    </row>
    <row r="104" spans="8:11" x14ac:dyDescent="0.2">
      <c r="I104" s="153"/>
      <c r="J104" s="154"/>
      <c r="K104" s="155"/>
    </row>
  </sheetData>
  <sheetProtection password="D491" sheet="1"/>
  <mergeCells count="28">
    <mergeCell ref="B1:F1"/>
    <mergeCell ref="B36:F36"/>
    <mergeCell ref="B17:F17"/>
    <mergeCell ref="B5:F5"/>
    <mergeCell ref="B15:F15"/>
    <mergeCell ref="C18:F18"/>
    <mergeCell ref="C19:F19"/>
    <mergeCell ref="C21:F21"/>
    <mergeCell ref="C22:F22"/>
    <mergeCell ref="C24:F24"/>
    <mergeCell ref="C57:F57"/>
    <mergeCell ref="B45:F45"/>
    <mergeCell ref="C26:F26"/>
    <mergeCell ref="C27:F27"/>
    <mergeCell ref="C29:F29"/>
    <mergeCell ref="C31:F31"/>
    <mergeCell ref="C33:F33"/>
    <mergeCell ref="C34:F34"/>
    <mergeCell ref="B7:B12"/>
    <mergeCell ref="C7:D12"/>
    <mergeCell ref="C37:F37"/>
    <mergeCell ref="C62:F62"/>
    <mergeCell ref="C60:F60"/>
    <mergeCell ref="C39:F39"/>
    <mergeCell ref="C41:F41"/>
    <mergeCell ref="C43:F43"/>
    <mergeCell ref="C46:F46"/>
    <mergeCell ref="C55:F55"/>
  </mergeCells>
  <phoneticPr fontId="2" type="noConversion"/>
  <printOptions horizontalCentered="1"/>
  <pageMargins left="0.75" right="0.75" top="0.6" bottom="0.75" header="0.5" footer="0.5"/>
  <pageSetup scale="70" fitToHeight="2" orientation="portrait" verticalDpi="2" r:id="rId1"/>
  <headerFooter alignWithMargins="0">
    <oddFooter>&amp;L&amp;A&amp;C&amp;F&amp;RPage &amp;P of &amp;N</oddFooter>
  </headerFooter>
  <rowBreaks count="1" manualBreakCount="1">
    <brk id="44" min="1" max="5" man="1"/>
  </rowBreaks>
  <drawing r:id="rId2"/>
  <legacyDrawing r:id="rId3"/>
  <oleObjects>
    <mc:AlternateContent xmlns:mc="http://schemas.openxmlformats.org/markup-compatibility/2006">
      <mc:Choice Requires="x14">
        <oleObject progId="Equation.3" shapeId="19457" r:id="rId4">
          <objectPr defaultSize="0" autoPict="0" r:id="rId5">
            <anchor moveWithCells="1" sizeWithCells="1">
              <from>
                <xdr:col>2</xdr:col>
                <xdr:colOff>561975</xdr:colOff>
                <xdr:row>6</xdr:row>
                <xdr:rowOff>123825</xdr:rowOff>
              </from>
              <to>
                <xdr:col>3</xdr:col>
                <xdr:colOff>1133475</xdr:colOff>
                <xdr:row>11</xdr:row>
                <xdr:rowOff>95250</xdr:rowOff>
              </to>
            </anchor>
          </objectPr>
        </oleObject>
      </mc:Choice>
      <mc:Fallback>
        <oleObject progId="Equation.3" shapeId="1945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D57"/>
  <sheetViews>
    <sheetView view="pageBreakPreview" zoomScale="80" zoomScaleNormal="100" zoomScaleSheetLayoutView="80" workbookViewId="0">
      <selection activeCell="AH9" sqref="AH9"/>
    </sheetView>
  </sheetViews>
  <sheetFormatPr defaultColWidth="9.42578125" defaultRowHeight="12.75" x14ac:dyDescent="0.2"/>
  <cols>
    <col min="1" max="1" width="2.5703125" style="4" customWidth="1"/>
    <col min="2" max="2" width="7.140625" style="4" bestFit="1" customWidth="1"/>
    <col min="3" max="3" width="14.85546875" style="4" customWidth="1"/>
    <col min="4" max="4" width="15.7109375" style="4" customWidth="1"/>
    <col min="5" max="5" width="11" style="4" bestFit="1" customWidth="1"/>
    <col min="6" max="6" width="10.85546875" style="4" bestFit="1" customWidth="1"/>
    <col min="7" max="7" width="2.7109375" style="6" customWidth="1"/>
    <col min="8" max="9" width="8.140625" style="6" customWidth="1"/>
    <col min="10" max="10" width="9.7109375" style="6" bestFit="1" customWidth="1"/>
    <col min="11" max="11" width="10.7109375" style="6" customWidth="1"/>
    <col min="12" max="12" width="6.7109375" style="6" customWidth="1"/>
    <col min="13" max="13" width="2.7109375" style="6" customWidth="1"/>
    <col min="14" max="14" width="2.7109375" style="4" customWidth="1"/>
    <col min="15" max="16" width="9.7109375" style="31" customWidth="1"/>
    <col min="17" max="17" width="2.7109375" style="31" customWidth="1"/>
    <col min="18" max="18" width="9.7109375" style="31" customWidth="1"/>
    <col min="19" max="20" width="2.7109375" style="31" customWidth="1"/>
    <col min="21" max="22" width="9.7109375" style="31" customWidth="1"/>
    <col min="23" max="23" width="2.5703125" style="6" customWidth="1"/>
    <col min="24" max="24" width="2.7109375" style="4" customWidth="1"/>
    <col min="25" max="28" width="11.7109375" style="4" customWidth="1"/>
    <col min="29" max="29" width="17.7109375" style="4" customWidth="1"/>
    <col min="30" max="30" width="4.5703125" style="4" bestFit="1" customWidth="1"/>
    <col min="31" max="31" width="11.7109375" style="4" customWidth="1"/>
    <col min="32" max="32" width="2.5703125" style="4" customWidth="1"/>
    <col min="33" max="16384" width="9.42578125" style="4"/>
  </cols>
  <sheetData>
    <row r="1" spans="2:24" x14ac:dyDescent="0.2">
      <c r="B1" s="1" t="s">
        <v>148</v>
      </c>
      <c r="C1" s="251"/>
      <c r="D1" s="251"/>
      <c r="E1" s="251"/>
      <c r="F1" s="251"/>
      <c r="G1" s="2"/>
      <c r="H1" s="2" t="s">
        <v>209</v>
      </c>
      <c r="I1" s="2"/>
      <c r="J1" s="3" t="s">
        <v>143</v>
      </c>
      <c r="K1" s="216"/>
      <c r="L1" s="216"/>
      <c r="M1" s="2"/>
      <c r="O1" s="248" t="s">
        <v>74</v>
      </c>
      <c r="P1" s="248"/>
      <c r="Q1" s="248"/>
      <c r="R1" s="248"/>
      <c r="S1" s="248"/>
      <c r="T1" s="248"/>
      <c r="U1" s="248"/>
      <c r="V1" s="248"/>
    </row>
    <row r="2" spans="2:24" x14ac:dyDescent="0.2">
      <c r="B2" s="1" t="s">
        <v>7</v>
      </c>
      <c r="C2" s="251"/>
      <c r="D2" s="251"/>
      <c r="E2" s="251"/>
      <c r="F2" s="251"/>
      <c r="G2" s="2"/>
      <c r="H2" s="2" t="s">
        <v>210</v>
      </c>
      <c r="I2" s="2"/>
      <c r="J2" s="2"/>
      <c r="K2" s="2"/>
      <c r="L2" s="2"/>
      <c r="M2" s="2"/>
      <c r="O2" s="5"/>
      <c r="P2" s="5"/>
      <c r="Q2" s="5"/>
      <c r="R2" s="5"/>
      <c r="S2" s="5"/>
      <c r="T2" s="5"/>
      <c r="U2" s="5"/>
      <c r="V2" s="5"/>
    </row>
    <row r="3" spans="2:24" ht="13.5" thickBot="1" x14ac:dyDescent="0.25">
      <c r="E3" s="7"/>
      <c r="O3" s="8"/>
      <c r="P3" s="8" t="s">
        <v>30</v>
      </c>
      <c r="Q3" s="8"/>
      <c r="R3" s="8" t="s">
        <v>31</v>
      </c>
      <c r="S3" s="8"/>
      <c r="T3" s="8"/>
      <c r="U3" s="276" t="s">
        <v>131</v>
      </c>
      <c r="V3" s="276"/>
    </row>
    <row r="4" spans="2:24" ht="15.75" x14ac:dyDescent="0.2">
      <c r="B4" s="284" t="s">
        <v>96</v>
      </c>
      <c r="C4" s="285"/>
      <c r="D4" s="286"/>
      <c r="E4" s="9" t="s">
        <v>63</v>
      </c>
      <c r="F4" s="75"/>
      <c r="G4" s="10"/>
      <c r="H4" s="255" t="s">
        <v>138</v>
      </c>
      <c r="I4" s="256"/>
      <c r="J4" s="256"/>
      <c r="K4" s="257"/>
      <c r="L4" s="11"/>
      <c r="M4" s="10"/>
      <c r="O4" s="12" t="s">
        <v>93</v>
      </c>
      <c r="P4" s="13">
        <v>1</v>
      </c>
      <c r="Q4" s="14"/>
      <c r="R4" s="15">
        <f t="shared" ref="R4:R12" si="0">P4/12</f>
        <v>8.3333333333333329E-2</v>
      </c>
      <c r="S4" s="14"/>
      <c r="T4" s="14" t="s">
        <v>29</v>
      </c>
      <c r="U4" s="15" t="e">
        <f>AVERAGE('Calcs active'!H15:'Calcs active'!H45)</f>
        <v>#DIV/0!</v>
      </c>
      <c r="V4" s="16" t="s">
        <v>5</v>
      </c>
      <c r="W4" s="17"/>
    </row>
    <row r="5" spans="2:24" x14ac:dyDescent="0.2">
      <c r="B5" s="287"/>
      <c r="C5" s="288"/>
      <c r="D5" s="289"/>
      <c r="E5" s="9" t="s">
        <v>142</v>
      </c>
      <c r="F5" s="18">
        <f>F4/43560</f>
        <v>0</v>
      </c>
      <c r="G5" s="10"/>
      <c r="H5" s="228"/>
      <c r="I5" s="220"/>
      <c r="J5" s="232" t="s">
        <v>139</v>
      </c>
      <c r="K5" s="233"/>
      <c r="L5" s="10"/>
      <c r="M5" s="10"/>
      <c r="O5" s="12" t="s">
        <v>93</v>
      </c>
      <c r="P5" s="13">
        <v>2</v>
      </c>
      <c r="Q5" s="14"/>
      <c r="R5" s="15">
        <f t="shared" si="0"/>
        <v>0.16666666666666666</v>
      </c>
      <c r="S5" s="14"/>
      <c r="T5" s="14" t="s">
        <v>29</v>
      </c>
      <c r="U5" s="15" t="e">
        <f>AVERAGE('Calcs active'!H46:'Calcs active'!H73)</f>
        <v>#DIV/0!</v>
      </c>
      <c r="V5" s="16" t="s">
        <v>5</v>
      </c>
      <c r="W5" s="17"/>
    </row>
    <row r="6" spans="2:24" ht="15.75" x14ac:dyDescent="0.2">
      <c r="B6" s="252" t="s">
        <v>101</v>
      </c>
      <c r="C6" s="253"/>
      <c r="D6" s="254"/>
      <c r="E6" s="20" t="s">
        <v>63</v>
      </c>
      <c r="F6" s="76"/>
      <c r="G6" s="10"/>
      <c r="H6" s="228"/>
      <c r="I6" s="220"/>
      <c r="J6" s="19" t="s">
        <v>102</v>
      </c>
      <c r="K6" s="21" t="s">
        <v>72</v>
      </c>
      <c r="L6" s="22"/>
      <c r="M6" s="10"/>
      <c r="O6" s="12" t="s">
        <v>93</v>
      </c>
      <c r="P6" s="13">
        <v>3</v>
      </c>
      <c r="Q6" s="14"/>
      <c r="R6" s="15">
        <f t="shared" si="0"/>
        <v>0.25</v>
      </c>
      <c r="S6" s="14"/>
      <c r="T6" s="14" t="s">
        <v>29</v>
      </c>
      <c r="U6" s="15" t="e">
        <f>AVERAGE('Calcs active'!H74:'Calcs active'!H104)</f>
        <v>#DIV/0!</v>
      </c>
      <c r="V6" s="16" t="s">
        <v>5</v>
      </c>
      <c r="W6" s="17"/>
    </row>
    <row r="7" spans="2:24" ht="15.75" x14ac:dyDescent="0.2">
      <c r="B7" s="252" t="s">
        <v>100</v>
      </c>
      <c r="C7" s="253"/>
      <c r="D7" s="254"/>
      <c r="E7" s="9" t="s">
        <v>63</v>
      </c>
      <c r="F7" s="76"/>
      <c r="G7" s="10"/>
      <c r="H7" s="228" t="s">
        <v>51</v>
      </c>
      <c r="I7" s="220"/>
      <c r="J7" s="73"/>
      <c r="K7" s="23">
        <f>J7/31</f>
        <v>0</v>
      </c>
      <c r="L7" s="24"/>
      <c r="M7" s="10"/>
      <c r="N7" s="25"/>
      <c r="O7" s="12" t="s">
        <v>93</v>
      </c>
      <c r="P7" s="13">
        <v>4</v>
      </c>
      <c r="Q7" s="14"/>
      <c r="R7" s="15">
        <f t="shared" si="0"/>
        <v>0.33333333333333331</v>
      </c>
      <c r="S7" s="14"/>
      <c r="T7" s="14" t="s">
        <v>29</v>
      </c>
      <c r="U7" s="15" t="e">
        <f>AVERAGE('Calcs active'!H105:'Calcs active'!H134)</f>
        <v>#DIV/0!</v>
      </c>
      <c r="V7" s="16" t="s">
        <v>5</v>
      </c>
      <c r="W7" s="17"/>
    </row>
    <row r="8" spans="2:24" x14ac:dyDescent="0.2">
      <c r="B8" s="249" t="s">
        <v>99</v>
      </c>
      <c r="C8" s="250"/>
      <c r="D8" s="250"/>
      <c r="E8" s="20" t="s">
        <v>10</v>
      </c>
      <c r="F8" s="76"/>
      <c r="G8" s="26"/>
      <c r="H8" s="228" t="s">
        <v>52</v>
      </c>
      <c r="I8" s="220"/>
      <c r="J8" s="73"/>
      <c r="K8" s="23">
        <f>J8/28</f>
        <v>0</v>
      </c>
      <c r="L8" s="24"/>
      <c r="M8" s="26"/>
      <c r="N8" s="25"/>
      <c r="O8" s="12" t="s">
        <v>93</v>
      </c>
      <c r="P8" s="13">
        <v>5</v>
      </c>
      <c r="Q8" s="14"/>
      <c r="R8" s="15">
        <f t="shared" si="0"/>
        <v>0.41666666666666669</v>
      </c>
      <c r="S8" s="14"/>
      <c r="T8" s="14" t="s">
        <v>29</v>
      </c>
      <c r="U8" s="15" t="e">
        <f>AVERAGE('Calcs active'!H135:'Calcs active'!H165)</f>
        <v>#DIV/0!</v>
      </c>
      <c r="V8" s="16" t="s">
        <v>5</v>
      </c>
      <c r="W8" s="17"/>
    </row>
    <row r="9" spans="2:24" ht="15.75" x14ac:dyDescent="0.2">
      <c r="B9" s="249" t="s">
        <v>98</v>
      </c>
      <c r="C9" s="250"/>
      <c r="D9" s="250"/>
      <c r="E9" s="20" t="s">
        <v>97</v>
      </c>
      <c r="F9" s="114"/>
      <c r="G9" s="26"/>
      <c r="H9" s="219" t="s">
        <v>53</v>
      </c>
      <c r="I9" s="220"/>
      <c r="J9" s="73"/>
      <c r="K9" s="23">
        <f>J9/31</f>
        <v>0</v>
      </c>
      <c r="L9" s="24"/>
      <c r="M9" s="26"/>
      <c r="N9" s="27"/>
      <c r="O9" s="12" t="s">
        <v>93</v>
      </c>
      <c r="P9" s="13">
        <v>6</v>
      </c>
      <c r="Q9" s="14"/>
      <c r="R9" s="15">
        <f t="shared" si="0"/>
        <v>0.5</v>
      </c>
      <c r="S9" s="14"/>
      <c r="T9" s="14" t="s">
        <v>29</v>
      </c>
      <c r="U9" s="15" t="e">
        <f>AVERAGE('Calcs active'!H166:'Calcs active'!H195)</f>
        <v>#DIV/0!</v>
      </c>
      <c r="V9" s="16" t="s">
        <v>5</v>
      </c>
      <c r="W9" s="17"/>
    </row>
    <row r="10" spans="2:24" x14ac:dyDescent="0.2">
      <c r="B10" s="249" t="s">
        <v>8</v>
      </c>
      <c r="C10" s="250"/>
      <c r="D10" s="250"/>
      <c r="E10" s="20" t="s">
        <v>9</v>
      </c>
      <c r="F10" s="76"/>
      <c r="G10" s="26"/>
      <c r="H10" s="219" t="s">
        <v>54</v>
      </c>
      <c r="I10" s="220"/>
      <c r="J10" s="73"/>
      <c r="K10" s="23">
        <f>J10/30</f>
        <v>0</v>
      </c>
      <c r="L10" s="24"/>
      <c r="M10" s="26"/>
      <c r="N10" s="27"/>
      <c r="O10" s="12" t="s">
        <v>93</v>
      </c>
      <c r="P10" s="13">
        <v>7</v>
      </c>
      <c r="Q10" s="14"/>
      <c r="R10" s="15">
        <f t="shared" si="0"/>
        <v>0.58333333333333337</v>
      </c>
      <c r="S10" s="14"/>
      <c r="T10" s="14" t="s">
        <v>29</v>
      </c>
      <c r="U10" s="15" t="e">
        <f>AVERAGE('Calcs active'!H196:'Calcs active'!H226)</f>
        <v>#DIV/0!</v>
      </c>
      <c r="V10" s="16" t="s">
        <v>5</v>
      </c>
      <c r="W10" s="17"/>
    </row>
    <row r="11" spans="2:24" ht="14.25" x14ac:dyDescent="0.25">
      <c r="B11" s="249" t="s">
        <v>64</v>
      </c>
      <c r="C11" s="250"/>
      <c r="D11" s="250"/>
      <c r="E11" s="20" t="s">
        <v>11</v>
      </c>
      <c r="F11" s="121"/>
      <c r="G11" s="26"/>
      <c r="H11" s="219" t="s">
        <v>55</v>
      </c>
      <c r="I11" s="220"/>
      <c r="J11" s="73"/>
      <c r="K11" s="23">
        <f>J11/31</f>
        <v>0</v>
      </c>
      <c r="L11" s="24"/>
      <c r="M11" s="26"/>
      <c r="N11" s="27"/>
      <c r="O11" s="12" t="s">
        <v>93</v>
      </c>
      <c r="P11" s="13">
        <v>8</v>
      </c>
      <c r="Q11" s="14"/>
      <c r="R11" s="15">
        <f t="shared" si="0"/>
        <v>0.66666666666666663</v>
      </c>
      <c r="S11" s="14"/>
      <c r="T11" s="14" t="s">
        <v>29</v>
      </c>
      <c r="U11" s="15" t="e">
        <f>AVERAGE('Calcs active'!H227:'Calcs active'!H257)</f>
        <v>#DIV/0!</v>
      </c>
      <c r="V11" s="16" t="s">
        <v>5</v>
      </c>
      <c r="W11" s="17"/>
    </row>
    <row r="12" spans="2:24" x14ac:dyDescent="0.2">
      <c r="B12" s="249" t="s">
        <v>12</v>
      </c>
      <c r="C12" s="250"/>
      <c r="D12" s="250"/>
      <c r="E12" s="20" t="s">
        <v>147</v>
      </c>
      <c r="F12" s="115"/>
      <c r="G12" s="28"/>
      <c r="H12" s="219" t="s">
        <v>56</v>
      </c>
      <c r="I12" s="220"/>
      <c r="J12" s="73"/>
      <c r="K12" s="23">
        <f>J12/30</f>
        <v>0</v>
      </c>
      <c r="L12" s="24"/>
      <c r="M12" s="28"/>
      <c r="O12" s="12" t="s">
        <v>93</v>
      </c>
      <c r="P12" s="13">
        <v>9</v>
      </c>
      <c r="Q12" s="14"/>
      <c r="R12" s="15">
        <f t="shared" si="0"/>
        <v>0.75</v>
      </c>
      <c r="S12" s="14"/>
      <c r="T12" s="14" t="s">
        <v>29</v>
      </c>
      <c r="U12" s="15" t="e">
        <f>AVERAGE('Calcs active'!H258:'Calcs active'!H287)</f>
        <v>#DIV/0!</v>
      </c>
      <c r="V12" s="16" t="s">
        <v>5</v>
      </c>
      <c r="W12" s="17"/>
      <c r="X12" s="25"/>
    </row>
    <row r="13" spans="2:24" x14ac:dyDescent="0.2">
      <c r="B13" s="249" t="s">
        <v>67</v>
      </c>
      <c r="C13" s="250"/>
      <c r="D13" s="250"/>
      <c r="E13" s="20" t="s">
        <v>147</v>
      </c>
      <c r="F13" s="115"/>
      <c r="H13" s="221" t="s">
        <v>57</v>
      </c>
      <c r="I13" s="220"/>
      <c r="J13" s="73"/>
      <c r="K13" s="23">
        <f>J13/31</f>
        <v>0</v>
      </c>
      <c r="L13" s="24"/>
      <c r="O13" s="12" t="s">
        <v>93</v>
      </c>
      <c r="P13" s="13">
        <v>10</v>
      </c>
      <c r="Q13" s="14"/>
      <c r="R13" s="15">
        <f>P13/12</f>
        <v>0.83333333333333337</v>
      </c>
      <c r="S13" s="14"/>
      <c r="T13" s="14" t="s">
        <v>29</v>
      </c>
      <c r="U13" s="15" t="e">
        <f>AVERAGE('Calcs active'!H288:'Calcs active'!H318)</f>
        <v>#DIV/0!</v>
      </c>
      <c r="V13" s="16" t="s">
        <v>5</v>
      </c>
      <c r="W13" s="17"/>
      <c r="X13" s="25"/>
    </row>
    <row r="14" spans="2:24" x14ac:dyDescent="0.2">
      <c r="B14" s="249" t="s">
        <v>68</v>
      </c>
      <c r="C14" s="250"/>
      <c r="D14" s="250"/>
      <c r="E14" s="20" t="s">
        <v>147</v>
      </c>
      <c r="F14" s="115"/>
      <c r="G14" s="4"/>
      <c r="H14" s="221" t="s">
        <v>58</v>
      </c>
      <c r="I14" s="220"/>
      <c r="J14" s="73"/>
      <c r="K14" s="23">
        <f>J14/31</f>
        <v>0</v>
      </c>
      <c r="L14" s="24"/>
      <c r="M14" s="4"/>
      <c r="O14" s="12" t="s">
        <v>93</v>
      </c>
      <c r="P14" s="13">
        <v>11</v>
      </c>
      <c r="Q14" s="14"/>
      <c r="R14" s="15">
        <f>P14/12</f>
        <v>0.91666666666666663</v>
      </c>
      <c r="S14" s="14"/>
      <c r="T14" s="14" t="s">
        <v>29</v>
      </c>
      <c r="U14" s="15" t="e">
        <f>AVERAGE('Calcs active'!H319:'Calcs active'!H348)</f>
        <v>#DIV/0!</v>
      </c>
      <c r="V14" s="16" t="s">
        <v>5</v>
      </c>
      <c r="W14" s="17"/>
      <c r="X14" s="25"/>
    </row>
    <row r="15" spans="2:24" x14ac:dyDescent="0.2">
      <c r="B15" s="249" t="s">
        <v>114</v>
      </c>
      <c r="C15" s="250"/>
      <c r="D15" s="250"/>
      <c r="E15" s="20" t="s">
        <v>147</v>
      </c>
      <c r="F15" s="115"/>
      <c r="G15" s="4"/>
      <c r="H15" s="229" t="s">
        <v>59</v>
      </c>
      <c r="I15" s="220"/>
      <c r="J15" s="73"/>
      <c r="K15" s="23">
        <f>J15/30</f>
        <v>0</v>
      </c>
      <c r="L15" s="24"/>
      <c r="M15" s="4"/>
      <c r="O15" s="12" t="s">
        <v>93</v>
      </c>
      <c r="P15" s="13">
        <v>12</v>
      </c>
      <c r="Q15" s="14"/>
      <c r="R15" s="29">
        <f>P15/12</f>
        <v>1</v>
      </c>
      <c r="S15" s="14"/>
      <c r="T15" s="14" t="s">
        <v>29</v>
      </c>
      <c r="U15" s="15" t="e">
        <f>AVERAGE('Calcs active'!H349:'Calcs active'!H379)</f>
        <v>#DIV/0!</v>
      </c>
      <c r="V15" s="16" t="s">
        <v>5</v>
      </c>
      <c r="W15" s="17"/>
    </row>
    <row r="16" spans="2:24" x14ac:dyDescent="0.2">
      <c r="B16" s="292" t="s">
        <v>69</v>
      </c>
      <c r="C16" s="293"/>
      <c r="D16" s="293"/>
      <c r="E16" s="20" t="s">
        <v>6</v>
      </c>
      <c r="F16" s="115"/>
      <c r="G16" s="4"/>
      <c r="H16" s="229" t="s">
        <v>60</v>
      </c>
      <c r="I16" s="220"/>
      <c r="J16" s="73"/>
      <c r="K16" s="23">
        <f>J16/31</f>
        <v>0</v>
      </c>
      <c r="L16" s="24"/>
      <c r="M16" s="4"/>
      <c r="O16" s="12" t="s">
        <v>93</v>
      </c>
      <c r="P16" s="29"/>
      <c r="Q16" s="14"/>
      <c r="R16" s="13">
        <v>2</v>
      </c>
      <c r="S16" s="14"/>
      <c r="T16" s="14" t="s">
        <v>29</v>
      </c>
      <c r="U16" s="15" t="e">
        <f>AVERAGE('Calcs active'!H380:'Calcs active'!H744)</f>
        <v>#DIV/0!</v>
      </c>
      <c r="V16" s="16" t="s">
        <v>5</v>
      </c>
      <c r="W16" s="17"/>
    </row>
    <row r="17" spans="2:30" ht="13.5" thickBot="1" x14ac:dyDescent="0.25">
      <c r="B17" s="258" t="s">
        <v>65</v>
      </c>
      <c r="C17" s="259"/>
      <c r="D17" s="259"/>
      <c r="E17" s="30"/>
      <c r="F17" s="72" t="s">
        <v>14</v>
      </c>
      <c r="G17" s="4"/>
      <c r="H17" s="229" t="s">
        <v>61</v>
      </c>
      <c r="I17" s="220"/>
      <c r="J17" s="73"/>
      <c r="K17" s="23">
        <f>J17/30</f>
        <v>0</v>
      </c>
      <c r="L17" s="24"/>
      <c r="M17" s="4"/>
      <c r="O17" s="12" t="s">
        <v>93</v>
      </c>
      <c r="P17" s="29"/>
      <c r="Q17" s="14"/>
      <c r="R17" s="13">
        <v>3</v>
      </c>
      <c r="S17" s="14"/>
      <c r="T17" s="14" t="s">
        <v>29</v>
      </c>
      <c r="U17" s="15" t="e">
        <f>AVERAGE('Calcs active'!H745:'Calcs active'!H1109)</f>
        <v>#DIV/0!</v>
      </c>
      <c r="V17" s="16" t="s">
        <v>5</v>
      </c>
      <c r="W17" s="17"/>
    </row>
    <row r="18" spans="2:30" ht="13.5" thickBot="1" x14ac:dyDescent="0.25">
      <c r="G18" s="31"/>
      <c r="H18" s="236" t="s">
        <v>62</v>
      </c>
      <c r="I18" s="237"/>
      <c r="J18" s="74"/>
      <c r="K18" s="32">
        <f>J18/31</f>
        <v>0</v>
      </c>
      <c r="L18" s="24"/>
      <c r="M18" s="31"/>
      <c r="O18" s="12" t="s">
        <v>93</v>
      </c>
      <c r="P18" s="29"/>
      <c r="Q18" s="14"/>
      <c r="R18" s="13">
        <v>4</v>
      </c>
      <c r="S18" s="14"/>
      <c r="T18" s="14" t="s">
        <v>29</v>
      </c>
      <c r="U18" s="15" t="e">
        <f>AVERAGE('Calcs active'!H1110:'Calcs active'!H1474)</f>
        <v>#DIV/0!</v>
      </c>
      <c r="V18" s="16" t="s">
        <v>5</v>
      </c>
      <c r="W18" s="17"/>
    </row>
    <row r="19" spans="2:30" ht="13.5" thickBot="1" x14ac:dyDescent="0.25">
      <c r="B19" s="281" t="s">
        <v>47</v>
      </c>
      <c r="C19" s="282"/>
      <c r="D19" s="282"/>
      <c r="E19" s="282"/>
      <c r="F19" s="283"/>
      <c r="G19" s="33"/>
      <c r="H19" s="234" t="s">
        <v>116</v>
      </c>
      <c r="I19" s="235"/>
      <c r="J19" s="34">
        <f>SUM(J7:J18)</f>
        <v>0</v>
      </c>
      <c r="K19" s="35"/>
      <c r="L19" s="28"/>
      <c r="M19" s="33"/>
      <c r="O19" s="12" t="s">
        <v>93</v>
      </c>
      <c r="P19" s="29"/>
      <c r="Q19" s="14"/>
      <c r="R19" s="13">
        <v>5</v>
      </c>
      <c r="S19" s="14"/>
      <c r="T19" s="14" t="s">
        <v>29</v>
      </c>
      <c r="U19" s="15" t="e">
        <f>AVERAGE('Calcs active'!H1475:'Calcs active'!H1839)</f>
        <v>#DIV/0!</v>
      </c>
      <c r="V19" s="16" t="s">
        <v>5</v>
      </c>
      <c r="W19" s="17"/>
    </row>
    <row r="20" spans="2:30" ht="13.5" thickBot="1" x14ac:dyDescent="0.25">
      <c r="B20" s="252" t="s">
        <v>48</v>
      </c>
      <c r="C20" s="254"/>
      <c r="D20" s="77"/>
      <c r="E20" s="260" t="s">
        <v>49</v>
      </c>
      <c r="F20" s="261"/>
      <c r="G20" s="33"/>
      <c r="H20" s="37"/>
      <c r="I20" s="38"/>
      <c r="J20" s="39"/>
      <c r="K20" s="28"/>
      <c r="L20" s="28"/>
      <c r="M20" s="33"/>
      <c r="O20" s="12" t="s">
        <v>93</v>
      </c>
      <c r="P20" s="29"/>
      <c r="Q20" s="14"/>
      <c r="R20" s="13">
        <v>6</v>
      </c>
      <c r="S20" s="14"/>
      <c r="T20" s="14" t="s">
        <v>29</v>
      </c>
      <c r="U20" s="15" t="e">
        <f>AVERAGE('Calcs active'!H1844:H1855)</f>
        <v>#DIV/0!</v>
      </c>
      <c r="V20" s="16" t="s">
        <v>5</v>
      </c>
      <c r="W20" s="17"/>
    </row>
    <row r="21" spans="2:30" x14ac:dyDescent="0.2">
      <c r="B21" s="252" t="s">
        <v>158</v>
      </c>
      <c r="C21" s="254"/>
      <c r="D21" s="78"/>
      <c r="E21" s="260"/>
      <c r="F21" s="261"/>
      <c r="G21" s="33"/>
      <c r="H21" s="238" t="s">
        <v>75</v>
      </c>
      <c r="I21" s="239"/>
      <c r="J21" s="239"/>
      <c r="K21" s="239"/>
      <c r="L21" s="240"/>
      <c r="M21" s="33"/>
      <c r="O21" s="12" t="s">
        <v>93</v>
      </c>
      <c r="P21" s="29"/>
      <c r="Q21" s="14"/>
      <c r="R21" s="13">
        <v>7</v>
      </c>
      <c r="S21" s="14"/>
      <c r="T21" s="14" t="s">
        <v>29</v>
      </c>
      <c r="U21" s="15" t="e">
        <f>AVERAGE('Calcs active'!H1856:H1867)</f>
        <v>#DIV/0!</v>
      </c>
      <c r="V21" s="16" t="s">
        <v>5</v>
      </c>
      <c r="W21" s="17"/>
    </row>
    <row r="22" spans="2:30" x14ac:dyDescent="0.2">
      <c r="B22" s="252" t="s">
        <v>159</v>
      </c>
      <c r="C22" s="254"/>
      <c r="D22" s="128"/>
      <c r="E22" s="260"/>
      <c r="F22" s="261"/>
      <c r="G22" s="33"/>
      <c r="H22" s="229" t="s">
        <v>87</v>
      </c>
      <c r="I22" s="230"/>
      <c r="J22" s="231"/>
      <c r="K22" s="116"/>
      <c r="L22" s="41"/>
      <c r="M22" s="33"/>
      <c r="O22" s="12" t="s">
        <v>93</v>
      </c>
      <c r="P22" s="29"/>
      <c r="Q22" s="14"/>
      <c r="R22" s="13">
        <v>8</v>
      </c>
      <c r="S22" s="14"/>
      <c r="T22" s="14" t="s">
        <v>29</v>
      </c>
      <c r="U22" s="15" t="e">
        <f>AVERAGE('Calcs active'!H1868:H1879)</f>
        <v>#DIV/0!</v>
      </c>
      <c r="V22" s="16" t="s">
        <v>5</v>
      </c>
      <c r="W22" s="17"/>
    </row>
    <row r="23" spans="2:30" x14ac:dyDescent="0.2">
      <c r="B23" s="271" t="s">
        <v>50</v>
      </c>
      <c r="C23" s="272"/>
      <c r="D23" s="272"/>
      <c r="E23" s="272"/>
      <c r="F23" s="273"/>
      <c r="G23" s="33"/>
      <c r="H23" s="290" t="s">
        <v>76</v>
      </c>
      <c r="I23" s="291"/>
      <c r="J23" s="291"/>
      <c r="K23" s="80">
        <v>100</v>
      </c>
      <c r="L23" s="45" t="s">
        <v>10</v>
      </c>
      <c r="M23" s="33"/>
      <c r="O23" s="12" t="s">
        <v>93</v>
      </c>
      <c r="P23" s="29"/>
      <c r="Q23" s="14"/>
      <c r="R23" s="13">
        <v>9</v>
      </c>
      <c r="S23" s="14"/>
      <c r="T23" s="14" t="s">
        <v>29</v>
      </c>
      <c r="U23" s="15" t="e">
        <f>AVERAGE('Calcs active'!H1880:H1891)</f>
        <v>#DIV/0!</v>
      </c>
      <c r="V23" s="16" t="s">
        <v>5</v>
      </c>
      <c r="W23" s="17"/>
      <c r="Y23" s="241" t="s">
        <v>36</v>
      </c>
      <c r="Z23" s="241"/>
      <c r="AA23" s="241"/>
      <c r="AB23" s="241"/>
      <c r="AC23" s="46" t="e">
        <f>'Calcs active'!X$379</f>
        <v>#DIV/0!</v>
      </c>
      <c r="AD23" s="47" t="s">
        <v>34</v>
      </c>
    </row>
    <row r="24" spans="2:30" x14ac:dyDescent="0.2">
      <c r="B24" s="42"/>
      <c r="C24" s="43"/>
      <c r="D24" s="20" t="s">
        <v>13</v>
      </c>
      <c r="E24" s="44" t="s">
        <v>102</v>
      </c>
      <c r="F24" s="36" t="s">
        <v>72</v>
      </c>
      <c r="G24" s="33"/>
      <c r="H24" s="229" t="s">
        <v>128</v>
      </c>
      <c r="I24" s="230"/>
      <c r="J24" s="231"/>
      <c r="K24" s="81">
        <v>12</v>
      </c>
      <c r="L24" s="50" t="s">
        <v>129</v>
      </c>
      <c r="M24" s="33"/>
      <c r="O24" s="12" t="s">
        <v>93</v>
      </c>
      <c r="P24" s="29"/>
      <c r="Q24" s="14"/>
      <c r="R24" s="13">
        <v>10</v>
      </c>
      <c r="S24" s="14"/>
      <c r="T24" s="14" t="s">
        <v>29</v>
      </c>
      <c r="U24" s="15" t="e">
        <f>AVERAGE('Calcs active'!H1892:H1903)</f>
        <v>#DIV/0!</v>
      </c>
      <c r="V24" s="16" t="s">
        <v>5</v>
      </c>
      <c r="W24" s="17"/>
      <c r="Y24" s="241" t="s">
        <v>37</v>
      </c>
      <c r="Z24" s="241"/>
      <c r="AA24" s="241"/>
      <c r="AB24" s="241"/>
      <c r="AC24" s="46" t="e">
        <f>'Calcs active'!X$744</f>
        <v>#DIV/0!</v>
      </c>
      <c r="AD24" s="47" t="s">
        <v>34</v>
      </c>
    </row>
    <row r="25" spans="2:30" x14ac:dyDescent="0.2">
      <c r="B25" s="229" t="s">
        <v>51</v>
      </c>
      <c r="C25" s="231"/>
      <c r="D25" s="78"/>
      <c r="E25" s="48">
        <f>$D$20*D25</f>
        <v>0</v>
      </c>
      <c r="F25" s="49">
        <f>$D$20*D25/31</f>
        <v>0</v>
      </c>
      <c r="G25" s="33"/>
      <c r="H25" s="51"/>
      <c r="I25" s="52"/>
      <c r="J25" s="52" t="s">
        <v>157</v>
      </c>
      <c r="K25" s="242" t="s">
        <v>140</v>
      </c>
      <c r="L25" s="243"/>
      <c r="M25" s="33"/>
      <c r="O25" s="12" t="s">
        <v>93</v>
      </c>
      <c r="P25" s="29"/>
      <c r="Q25" s="14"/>
      <c r="R25" s="13">
        <v>11</v>
      </c>
      <c r="S25" s="14"/>
      <c r="T25" s="14" t="s">
        <v>29</v>
      </c>
      <c r="U25" s="15" t="e">
        <f>AVERAGE('Calcs active'!H1904:H1915)</f>
        <v>#DIV/0!</v>
      </c>
      <c r="V25" s="16" t="s">
        <v>5</v>
      </c>
      <c r="W25" s="17"/>
      <c r="Y25" s="241" t="s">
        <v>38</v>
      </c>
      <c r="Z25" s="241"/>
      <c r="AA25" s="241"/>
      <c r="AB25" s="241"/>
      <c r="AC25" s="46" t="e">
        <f>'Calcs active'!X$1109</f>
        <v>#DIV/0!</v>
      </c>
      <c r="AD25" s="47" t="s">
        <v>34</v>
      </c>
    </row>
    <row r="26" spans="2:30" ht="15.75" x14ac:dyDescent="0.2">
      <c r="B26" s="229" t="s">
        <v>52</v>
      </c>
      <c r="C26" s="231"/>
      <c r="D26" s="78"/>
      <c r="E26" s="48">
        <f t="shared" ref="E26:E36" si="1">$D$20*D26</f>
        <v>0</v>
      </c>
      <c r="F26" s="49">
        <f>$D$20*D26/28</f>
        <v>0</v>
      </c>
      <c r="G26" s="33"/>
      <c r="H26" s="53"/>
      <c r="I26" s="54"/>
      <c r="J26" s="52" t="s">
        <v>13</v>
      </c>
      <c r="K26" s="242" t="s">
        <v>45</v>
      </c>
      <c r="L26" s="243"/>
      <c r="M26" s="33"/>
      <c r="O26" s="12" t="s">
        <v>93</v>
      </c>
      <c r="P26" s="29"/>
      <c r="Q26" s="14"/>
      <c r="R26" s="13">
        <v>12</v>
      </c>
      <c r="S26" s="14"/>
      <c r="T26" s="14" t="s">
        <v>29</v>
      </c>
      <c r="U26" s="15" t="e">
        <f>AVERAGE('Calcs active'!H1916:H1927)</f>
        <v>#DIV/0!</v>
      </c>
      <c r="V26" s="16" t="s">
        <v>5</v>
      </c>
      <c r="W26" s="17"/>
      <c r="Y26" s="241" t="s">
        <v>39</v>
      </c>
      <c r="Z26" s="241"/>
      <c r="AA26" s="241"/>
      <c r="AB26" s="241"/>
      <c r="AC26" s="46" t="e">
        <f>'Calcs active'!X$1474</f>
        <v>#DIV/0!</v>
      </c>
      <c r="AD26" s="47" t="s">
        <v>34</v>
      </c>
    </row>
    <row r="27" spans="2:30" x14ac:dyDescent="0.2">
      <c r="B27" s="229" t="s">
        <v>53</v>
      </c>
      <c r="C27" s="231"/>
      <c r="D27" s="78"/>
      <c r="E27" s="48">
        <f t="shared" si="1"/>
        <v>0</v>
      </c>
      <c r="F27" s="49">
        <f>$D$20*D27/31</f>
        <v>0</v>
      </c>
      <c r="G27" s="33"/>
      <c r="H27" s="228" t="s">
        <v>51</v>
      </c>
      <c r="I27" s="220"/>
      <c r="J27" s="82"/>
      <c r="K27" s="217">
        <f>($K$22*$K$23*J27*$K$24/24)*1440/7.48</f>
        <v>0</v>
      </c>
      <c r="L27" s="218">
        <f t="shared" ref="L27:L38" si="2">($K$22*$K$23*$J$27*$K$24/24)*1440/7.48</f>
        <v>0</v>
      </c>
      <c r="M27" s="33"/>
      <c r="O27" s="12" t="s">
        <v>93</v>
      </c>
      <c r="P27" s="29"/>
      <c r="Q27" s="14"/>
      <c r="R27" s="13">
        <v>13</v>
      </c>
      <c r="S27" s="14"/>
      <c r="T27" s="14" t="s">
        <v>29</v>
      </c>
      <c r="U27" s="15" t="e">
        <f>AVERAGE('Calcs active'!H1928:H1939)</f>
        <v>#DIV/0!</v>
      </c>
      <c r="V27" s="16" t="s">
        <v>5</v>
      </c>
      <c r="W27" s="17"/>
      <c r="Y27" s="241" t="s">
        <v>40</v>
      </c>
      <c r="Z27" s="241"/>
      <c r="AA27" s="241"/>
      <c r="AB27" s="241"/>
      <c r="AC27" s="46" t="e">
        <f>'Calcs active'!X$1839</f>
        <v>#DIV/0!</v>
      </c>
      <c r="AD27" s="47" t="s">
        <v>34</v>
      </c>
    </row>
    <row r="28" spans="2:30" x14ac:dyDescent="0.2">
      <c r="B28" s="229" t="s">
        <v>54</v>
      </c>
      <c r="C28" s="231"/>
      <c r="D28" s="78"/>
      <c r="E28" s="48">
        <f t="shared" si="1"/>
        <v>0</v>
      </c>
      <c r="F28" s="49">
        <f>$D$20*D28/30</f>
        <v>0</v>
      </c>
      <c r="G28" s="33"/>
      <c r="H28" s="228" t="s">
        <v>52</v>
      </c>
      <c r="I28" s="220"/>
      <c r="J28" s="82"/>
      <c r="K28" s="217">
        <f t="shared" ref="K28:K38" si="3">($K$22*$K$23*J28*$K$24/24)*1440/7.48</f>
        <v>0</v>
      </c>
      <c r="L28" s="218">
        <f t="shared" si="2"/>
        <v>0</v>
      </c>
      <c r="M28" s="33"/>
      <c r="O28" s="12" t="s">
        <v>93</v>
      </c>
      <c r="P28" s="29"/>
      <c r="Q28" s="14"/>
      <c r="R28" s="13">
        <v>14</v>
      </c>
      <c r="S28" s="14"/>
      <c r="T28" s="14" t="s">
        <v>29</v>
      </c>
      <c r="U28" s="15" t="e">
        <f>AVERAGE('Calcs active'!H1940:H1951)</f>
        <v>#DIV/0!</v>
      </c>
      <c r="V28" s="16" t="s">
        <v>5</v>
      </c>
      <c r="W28" s="17"/>
      <c r="Y28" s="241" t="s">
        <v>41</v>
      </c>
      <c r="Z28" s="241"/>
      <c r="AA28" s="241"/>
      <c r="AB28" s="241"/>
      <c r="AC28" s="46" t="e">
        <f>'Calcs active'!X$1903</f>
        <v>#DIV/0!</v>
      </c>
      <c r="AD28" s="47" t="s">
        <v>34</v>
      </c>
    </row>
    <row r="29" spans="2:30" x14ac:dyDescent="0.2">
      <c r="B29" s="229" t="s">
        <v>55</v>
      </c>
      <c r="C29" s="231"/>
      <c r="D29" s="78"/>
      <c r="E29" s="48">
        <f t="shared" si="1"/>
        <v>0</v>
      </c>
      <c r="F29" s="49">
        <f>$D$20*D29/31</f>
        <v>0</v>
      </c>
      <c r="G29" s="33"/>
      <c r="H29" s="219" t="s">
        <v>53</v>
      </c>
      <c r="I29" s="220"/>
      <c r="J29" s="82"/>
      <c r="K29" s="217">
        <f t="shared" si="3"/>
        <v>0</v>
      </c>
      <c r="L29" s="218">
        <f t="shared" si="2"/>
        <v>0</v>
      </c>
      <c r="M29" s="33"/>
      <c r="O29" s="12" t="s">
        <v>93</v>
      </c>
      <c r="P29" s="29"/>
      <c r="Q29" s="14"/>
      <c r="R29" s="13">
        <v>15</v>
      </c>
      <c r="S29" s="14"/>
      <c r="T29" s="14" t="s">
        <v>29</v>
      </c>
      <c r="U29" s="15" t="e">
        <f>AVERAGE('Calcs active'!H1952:H1963)</f>
        <v>#DIV/0!</v>
      </c>
      <c r="V29" s="16" t="s">
        <v>5</v>
      </c>
      <c r="W29" s="17"/>
      <c r="Y29" s="241" t="s">
        <v>42</v>
      </c>
      <c r="Z29" s="241"/>
      <c r="AA29" s="241"/>
      <c r="AB29" s="241"/>
      <c r="AC29" s="46" t="e">
        <f>'Calcs active'!X2023</f>
        <v>#DIV/0!</v>
      </c>
      <c r="AD29" s="47" t="s">
        <v>34</v>
      </c>
    </row>
    <row r="30" spans="2:30" x14ac:dyDescent="0.2">
      <c r="B30" s="229" t="s">
        <v>56</v>
      </c>
      <c r="C30" s="231"/>
      <c r="D30" s="78"/>
      <c r="E30" s="48">
        <f t="shared" si="1"/>
        <v>0</v>
      </c>
      <c r="F30" s="49">
        <f>$D$20*D30/30</f>
        <v>0</v>
      </c>
      <c r="G30" s="33"/>
      <c r="H30" s="219" t="s">
        <v>54</v>
      </c>
      <c r="I30" s="220"/>
      <c r="J30" s="82"/>
      <c r="K30" s="217">
        <f t="shared" si="3"/>
        <v>0</v>
      </c>
      <c r="L30" s="218">
        <f t="shared" si="2"/>
        <v>0</v>
      </c>
      <c r="M30" s="33"/>
      <c r="O30" s="12" t="s">
        <v>93</v>
      </c>
      <c r="P30" s="29"/>
      <c r="Q30" s="14"/>
      <c r="R30" s="13">
        <v>16</v>
      </c>
      <c r="S30" s="14"/>
      <c r="T30" s="14" t="s">
        <v>29</v>
      </c>
      <c r="U30" s="15" t="e">
        <f>AVERAGE('Calcs active'!H1964:H1975)</f>
        <v>#DIV/0!</v>
      </c>
      <c r="V30" s="16" t="s">
        <v>5</v>
      </c>
      <c r="W30" s="17"/>
      <c r="Y30" s="241" t="s">
        <v>35</v>
      </c>
      <c r="Z30" s="241"/>
      <c r="AA30" s="241"/>
      <c r="AB30" s="241"/>
      <c r="AC30" s="46" t="e">
        <f>'Calcs active'!X2143</f>
        <v>#DIV/0!</v>
      </c>
      <c r="AD30" s="47" t="s">
        <v>34</v>
      </c>
    </row>
    <row r="31" spans="2:30" x14ac:dyDescent="0.2">
      <c r="B31" s="229" t="s">
        <v>57</v>
      </c>
      <c r="C31" s="231"/>
      <c r="D31" s="78"/>
      <c r="E31" s="48">
        <f>$D$20*D31</f>
        <v>0</v>
      </c>
      <c r="F31" s="49">
        <f>$D$20*D31/31</f>
        <v>0</v>
      </c>
      <c r="H31" s="219" t="s">
        <v>55</v>
      </c>
      <c r="I31" s="220"/>
      <c r="J31" s="82"/>
      <c r="K31" s="217">
        <f t="shared" si="3"/>
        <v>0</v>
      </c>
      <c r="L31" s="218">
        <f t="shared" si="2"/>
        <v>0</v>
      </c>
      <c r="O31" s="12" t="s">
        <v>93</v>
      </c>
      <c r="P31" s="29"/>
      <c r="Q31" s="14"/>
      <c r="R31" s="13">
        <v>17</v>
      </c>
      <c r="S31" s="14"/>
      <c r="T31" s="14" t="s">
        <v>29</v>
      </c>
      <c r="U31" s="15" t="e">
        <f>AVERAGE('Calcs active'!H1976:H1987)</f>
        <v>#DIV/0!</v>
      </c>
      <c r="V31" s="16" t="s">
        <v>5</v>
      </c>
      <c r="W31" s="17"/>
    </row>
    <row r="32" spans="2:30" x14ac:dyDescent="0.2">
      <c r="B32" s="229" t="s">
        <v>58</v>
      </c>
      <c r="C32" s="231"/>
      <c r="D32" s="78"/>
      <c r="E32" s="48">
        <f t="shared" si="1"/>
        <v>0</v>
      </c>
      <c r="F32" s="49">
        <f>$D$20*D32/31</f>
        <v>0</v>
      </c>
      <c r="H32" s="219" t="s">
        <v>56</v>
      </c>
      <c r="I32" s="220"/>
      <c r="J32" s="82"/>
      <c r="K32" s="217">
        <f t="shared" si="3"/>
        <v>0</v>
      </c>
      <c r="L32" s="218">
        <f t="shared" si="2"/>
        <v>0</v>
      </c>
      <c r="O32" s="12" t="s">
        <v>93</v>
      </c>
      <c r="P32" s="29"/>
      <c r="Q32" s="14"/>
      <c r="R32" s="13">
        <v>18</v>
      </c>
      <c r="S32" s="14"/>
      <c r="T32" s="14" t="s">
        <v>29</v>
      </c>
      <c r="U32" s="15" t="e">
        <f>AVERAGE('Calcs active'!H1988:H1999)</f>
        <v>#DIV/0!</v>
      </c>
      <c r="V32" s="16" t="s">
        <v>5</v>
      </c>
      <c r="W32" s="17"/>
      <c r="Y32" s="241" t="s">
        <v>118</v>
      </c>
      <c r="Z32" s="241"/>
      <c r="AA32" s="241"/>
      <c r="AB32" s="241"/>
      <c r="AC32" s="46" t="e">
        <f>'Calcs active'!Y$379</f>
        <v>#DIV/0!</v>
      </c>
      <c r="AD32" s="47" t="s">
        <v>34</v>
      </c>
    </row>
    <row r="33" spans="2:30" x14ac:dyDescent="0.2">
      <c r="B33" s="229" t="s">
        <v>59</v>
      </c>
      <c r="C33" s="231"/>
      <c r="D33" s="78"/>
      <c r="E33" s="48">
        <f t="shared" si="1"/>
        <v>0</v>
      </c>
      <c r="F33" s="49">
        <f>$D$20*D33/30</f>
        <v>0</v>
      </c>
      <c r="H33" s="221" t="s">
        <v>57</v>
      </c>
      <c r="I33" s="220"/>
      <c r="J33" s="82"/>
      <c r="K33" s="217">
        <f t="shared" si="3"/>
        <v>0</v>
      </c>
      <c r="L33" s="218">
        <f t="shared" si="2"/>
        <v>0</v>
      </c>
      <c r="O33" s="12" t="s">
        <v>93</v>
      </c>
      <c r="P33" s="29"/>
      <c r="Q33" s="14"/>
      <c r="R33" s="13">
        <v>19</v>
      </c>
      <c r="S33" s="14"/>
      <c r="T33" s="14" t="s">
        <v>29</v>
      </c>
      <c r="U33" s="15" t="e">
        <f>AVERAGE('Calcs active'!H2000:H2011)</f>
        <v>#DIV/0!</v>
      </c>
      <c r="V33" s="16" t="s">
        <v>5</v>
      </c>
      <c r="W33" s="17"/>
      <c r="Y33" s="241" t="s">
        <v>119</v>
      </c>
      <c r="Z33" s="241"/>
      <c r="AA33" s="241"/>
      <c r="AB33" s="241"/>
      <c r="AC33" s="46" t="e">
        <f>'Calcs active'!Y$744</f>
        <v>#DIV/0!</v>
      </c>
      <c r="AD33" s="47" t="s">
        <v>34</v>
      </c>
    </row>
    <row r="34" spans="2:30" x14ac:dyDescent="0.2">
      <c r="B34" s="229" t="s">
        <v>60</v>
      </c>
      <c r="C34" s="231"/>
      <c r="D34" s="78"/>
      <c r="E34" s="48">
        <f t="shared" si="1"/>
        <v>0</v>
      </c>
      <c r="F34" s="49">
        <f>$D$20*D34/31</f>
        <v>0</v>
      </c>
      <c r="H34" s="221" t="s">
        <v>58</v>
      </c>
      <c r="I34" s="220"/>
      <c r="J34" s="82"/>
      <c r="K34" s="217">
        <f t="shared" si="3"/>
        <v>0</v>
      </c>
      <c r="L34" s="218">
        <f t="shared" si="2"/>
        <v>0</v>
      </c>
      <c r="O34" s="12" t="s">
        <v>93</v>
      </c>
      <c r="P34" s="29"/>
      <c r="Q34" s="14"/>
      <c r="R34" s="13">
        <v>20</v>
      </c>
      <c r="S34" s="14"/>
      <c r="T34" s="14" t="s">
        <v>29</v>
      </c>
      <c r="U34" s="15" t="e">
        <f>AVERAGE('Calcs active'!H2012:H2023)</f>
        <v>#DIV/0!</v>
      </c>
      <c r="V34" s="16" t="s">
        <v>5</v>
      </c>
      <c r="W34" s="17"/>
      <c r="Y34" s="241" t="s">
        <v>120</v>
      </c>
      <c r="Z34" s="241"/>
      <c r="AA34" s="241"/>
      <c r="AB34" s="241"/>
      <c r="AC34" s="46" t="e">
        <f>'Calcs active'!Y$1109</f>
        <v>#DIV/0!</v>
      </c>
      <c r="AD34" s="47" t="s">
        <v>34</v>
      </c>
    </row>
    <row r="35" spans="2:30" x14ac:dyDescent="0.2">
      <c r="B35" s="229" t="s">
        <v>61</v>
      </c>
      <c r="C35" s="231"/>
      <c r="D35" s="78"/>
      <c r="E35" s="48">
        <f t="shared" si="1"/>
        <v>0</v>
      </c>
      <c r="F35" s="49">
        <f>$D$20*D35/30</f>
        <v>0</v>
      </c>
      <c r="H35" s="229" t="s">
        <v>59</v>
      </c>
      <c r="I35" s="220"/>
      <c r="J35" s="82"/>
      <c r="K35" s="217">
        <f t="shared" si="3"/>
        <v>0</v>
      </c>
      <c r="L35" s="218">
        <f t="shared" si="2"/>
        <v>0</v>
      </c>
      <c r="O35" s="12" t="s">
        <v>93</v>
      </c>
      <c r="P35" s="29"/>
      <c r="Q35" s="14"/>
      <c r="R35" s="13">
        <v>21</v>
      </c>
      <c r="S35" s="14"/>
      <c r="T35" s="14" t="s">
        <v>29</v>
      </c>
      <c r="U35" s="15" t="e">
        <f>AVERAGE('Calcs active'!H2024:H2035)</f>
        <v>#DIV/0!</v>
      </c>
      <c r="V35" s="16" t="s">
        <v>5</v>
      </c>
      <c r="W35" s="17"/>
      <c r="Y35" s="241" t="s">
        <v>121</v>
      </c>
      <c r="Z35" s="241"/>
      <c r="AA35" s="241"/>
      <c r="AB35" s="241"/>
      <c r="AC35" s="46" t="e">
        <f>'Calcs active'!Y$1474</f>
        <v>#DIV/0!</v>
      </c>
      <c r="AD35" s="47" t="s">
        <v>34</v>
      </c>
    </row>
    <row r="36" spans="2:30" ht="13.5" thickBot="1" x14ac:dyDescent="0.25">
      <c r="B36" s="244" t="s">
        <v>62</v>
      </c>
      <c r="C36" s="270"/>
      <c r="D36" s="79"/>
      <c r="E36" s="55">
        <f t="shared" si="1"/>
        <v>0</v>
      </c>
      <c r="F36" s="56">
        <f>$D$20*D36/31</f>
        <v>0</v>
      </c>
      <c r="H36" s="229" t="s">
        <v>60</v>
      </c>
      <c r="I36" s="220"/>
      <c r="J36" s="82"/>
      <c r="K36" s="217">
        <f t="shared" si="3"/>
        <v>0</v>
      </c>
      <c r="L36" s="218">
        <f t="shared" si="2"/>
        <v>0</v>
      </c>
      <c r="O36" s="12" t="s">
        <v>93</v>
      </c>
      <c r="P36" s="29"/>
      <c r="Q36" s="14"/>
      <c r="R36" s="13">
        <v>22</v>
      </c>
      <c r="S36" s="14"/>
      <c r="T36" s="14" t="s">
        <v>29</v>
      </c>
      <c r="U36" s="15" t="e">
        <f>AVERAGE('Calcs active'!H2036:H2047)</f>
        <v>#DIV/0!</v>
      </c>
      <c r="V36" s="16" t="s">
        <v>5</v>
      </c>
      <c r="W36" s="17"/>
      <c r="Y36" s="241" t="s">
        <v>122</v>
      </c>
      <c r="Z36" s="241"/>
      <c r="AA36" s="241"/>
      <c r="AB36" s="241"/>
      <c r="AC36" s="46" t="e">
        <f>'Calcs active'!Y$1839</f>
        <v>#DIV/0!</v>
      </c>
      <c r="AD36" s="47" t="s">
        <v>34</v>
      </c>
    </row>
    <row r="37" spans="2:30" ht="13.5" thickBot="1" x14ac:dyDescent="0.25">
      <c r="B37" s="234" t="s">
        <v>66</v>
      </c>
      <c r="C37" s="269"/>
      <c r="D37" s="117">
        <f>ROUND(SUM(D25:D36),2)</f>
        <v>0</v>
      </c>
      <c r="E37" s="118">
        <f>SUM(E25:E36)</f>
        <v>0</v>
      </c>
      <c r="F37" s="57" t="str">
        <f>IF(D37=1,"","ERROR")</f>
        <v>ERROR</v>
      </c>
      <c r="H37" s="229" t="s">
        <v>61</v>
      </c>
      <c r="I37" s="220"/>
      <c r="J37" s="82"/>
      <c r="K37" s="217">
        <f t="shared" si="3"/>
        <v>0</v>
      </c>
      <c r="L37" s="218">
        <f t="shared" si="2"/>
        <v>0</v>
      </c>
      <c r="O37" s="12" t="s">
        <v>93</v>
      </c>
      <c r="P37" s="29"/>
      <c r="Q37" s="14"/>
      <c r="R37" s="13">
        <v>23</v>
      </c>
      <c r="S37" s="14"/>
      <c r="T37" s="14" t="s">
        <v>29</v>
      </c>
      <c r="U37" s="15" t="e">
        <f>AVERAGE('Calcs active'!H2048:H2059)</f>
        <v>#DIV/0!</v>
      </c>
      <c r="V37" s="16" t="s">
        <v>5</v>
      </c>
      <c r="W37" s="17"/>
      <c r="Y37" s="241" t="s">
        <v>123</v>
      </c>
      <c r="Z37" s="241"/>
      <c r="AA37" s="241"/>
      <c r="AB37" s="241"/>
      <c r="AC37" s="46" t="e">
        <f>'Calcs active'!Y$1855</f>
        <v>#DIV/0!</v>
      </c>
      <c r="AD37" s="47" t="s">
        <v>34</v>
      </c>
    </row>
    <row r="38" spans="2:30" ht="13.5" thickBot="1" x14ac:dyDescent="0.25">
      <c r="H38" s="244" t="s">
        <v>62</v>
      </c>
      <c r="I38" s="245"/>
      <c r="J38" s="79"/>
      <c r="K38" s="217">
        <f t="shared" si="3"/>
        <v>0</v>
      </c>
      <c r="L38" s="218">
        <f t="shared" si="2"/>
        <v>0</v>
      </c>
      <c r="O38" s="12" t="s">
        <v>93</v>
      </c>
      <c r="P38" s="29"/>
      <c r="Q38" s="14"/>
      <c r="R38" s="13">
        <v>24</v>
      </c>
      <c r="S38" s="14"/>
      <c r="T38" s="14" t="s">
        <v>29</v>
      </c>
      <c r="U38" s="15" t="e">
        <f>AVERAGE('Calcs active'!H2060:H2071)</f>
        <v>#DIV/0!</v>
      </c>
      <c r="V38" s="16" t="s">
        <v>5</v>
      </c>
      <c r="W38" s="17"/>
      <c r="Y38" s="241" t="s">
        <v>124</v>
      </c>
      <c r="Z38" s="241"/>
      <c r="AA38" s="241"/>
      <c r="AB38" s="241"/>
      <c r="AC38" s="46" t="e">
        <f>'Calcs active'!Y$1903</f>
        <v>#DIV/0!</v>
      </c>
      <c r="AD38" s="47" t="s">
        <v>34</v>
      </c>
    </row>
    <row r="39" spans="2:30" ht="13.5" thickBot="1" x14ac:dyDescent="0.25">
      <c r="B39" s="238" t="s">
        <v>80</v>
      </c>
      <c r="C39" s="239"/>
      <c r="D39" s="239"/>
      <c r="E39" s="239"/>
      <c r="F39" s="240"/>
      <c r="H39" s="274" t="s">
        <v>141</v>
      </c>
      <c r="I39" s="275"/>
      <c r="J39" s="58" t="e">
        <f>AVERAGE(J27:J38)</f>
        <v>#DIV/0!</v>
      </c>
      <c r="K39" s="246">
        <f>AVERAGE(K27:L38)</f>
        <v>0</v>
      </c>
      <c r="L39" s="247"/>
      <c r="O39" s="12" t="s">
        <v>93</v>
      </c>
      <c r="P39" s="29"/>
      <c r="Q39" s="14"/>
      <c r="R39" s="13">
        <v>25</v>
      </c>
      <c r="S39" s="14"/>
      <c r="T39" s="14" t="s">
        <v>29</v>
      </c>
      <c r="U39" s="15" t="e">
        <f>AVERAGE('Calcs active'!H2072:H2083)</f>
        <v>#DIV/0!</v>
      </c>
      <c r="V39" s="16" t="s">
        <v>5</v>
      </c>
      <c r="W39" s="17"/>
      <c r="Y39" s="241" t="s">
        <v>125</v>
      </c>
      <c r="Z39" s="241"/>
      <c r="AA39" s="241"/>
      <c r="AB39" s="241"/>
      <c r="AC39" s="46" t="e">
        <f>'Calcs active'!Y2023</f>
        <v>#DIV/0!</v>
      </c>
      <c r="AD39" s="47" t="s">
        <v>34</v>
      </c>
    </row>
    <row r="40" spans="2:30" ht="13.5" thickBot="1" x14ac:dyDescent="0.25">
      <c r="B40" s="222" t="s">
        <v>146</v>
      </c>
      <c r="C40" s="223"/>
      <c r="D40" s="224"/>
      <c r="E40" s="84"/>
      <c r="F40" s="45" t="s">
        <v>34</v>
      </c>
      <c r="H40" s="33"/>
      <c r="I40" s="33"/>
      <c r="J40" s="33"/>
      <c r="K40" s="33"/>
      <c r="L40" s="33"/>
      <c r="O40" s="12" t="s">
        <v>93</v>
      </c>
      <c r="P40" s="29"/>
      <c r="Q40" s="14"/>
      <c r="R40" s="13">
        <v>26</v>
      </c>
      <c r="S40" s="14"/>
      <c r="T40" s="14" t="s">
        <v>29</v>
      </c>
      <c r="U40" s="15" t="e">
        <f>AVERAGE('Calcs active'!H2084:H2095)</f>
        <v>#DIV/0!</v>
      </c>
      <c r="V40" s="16" t="s">
        <v>5</v>
      </c>
      <c r="W40" s="17"/>
      <c r="Y40" s="241" t="s">
        <v>126</v>
      </c>
      <c r="Z40" s="241"/>
      <c r="AA40" s="241"/>
      <c r="AB40" s="241"/>
      <c r="AC40" s="46" t="e">
        <f>'Calcs active'!Y2143</f>
        <v>#DIV/0!</v>
      </c>
      <c r="AD40" s="47" t="s">
        <v>34</v>
      </c>
    </row>
    <row r="41" spans="2:30" x14ac:dyDescent="0.2">
      <c r="B41" s="262"/>
      <c r="C41" s="263"/>
      <c r="D41" s="264"/>
      <c r="E41" s="59">
        <f>E40/7.48</f>
        <v>0</v>
      </c>
      <c r="F41" s="45" t="s">
        <v>81</v>
      </c>
      <c r="H41" s="238" t="s">
        <v>77</v>
      </c>
      <c r="I41" s="239"/>
      <c r="J41" s="239"/>
      <c r="K41" s="239"/>
      <c r="L41" s="240"/>
      <c r="O41" s="12" t="s">
        <v>93</v>
      </c>
      <c r="P41" s="29"/>
      <c r="Q41" s="14"/>
      <c r="R41" s="13">
        <v>27</v>
      </c>
      <c r="S41" s="14"/>
      <c r="T41" s="14" t="s">
        <v>29</v>
      </c>
      <c r="U41" s="15" t="e">
        <f>AVERAGE('Calcs active'!H2096:H2107)</f>
        <v>#DIV/0!</v>
      </c>
      <c r="V41" s="16" t="s">
        <v>5</v>
      </c>
      <c r="W41" s="17"/>
    </row>
    <row r="42" spans="2:30" ht="15.75" x14ac:dyDescent="0.2">
      <c r="B42" s="222" t="s">
        <v>82</v>
      </c>
      <c r="C42" s="223"/>
      <c r="D42" s="224"/>
      <c r="E42" s="84"/>
      <c r="F42" s="45" t="s">
        <v>34</v>
      </c>
      <c r="H42" s="222" t="s">
        <v>156</v>
      </c>
      <c r="I42" s="223"/>
      <c r="J42" s="224"/>
      <c r="K42" s="83"/>
      <c r="L42" s="41" t="s">
        <v>63</v>
      </c>
      <c r="O42" s="12" t="s">
        <v>93</v>
      </c>
      <c r="P42" s="29"/>
      <c r="Q42" s="14"/>
      <c r="R42" s="13">
        <v>28</v>
      </c>
      <c r="S42" s="14"/>
      <c r="T42" s="14" t="s">
        <v>29</v>
      </c>
      <c r="U42" s="15" t="e">
        <f>AVERAGE('Calcs active'!H2108:H2119)</f>
        <v>#DIV/0!</v>
      </c>
      <c r="V42" s="16" t="s">
        <v>5</v>
      </c>
      <c r="W42" s="17"/>
      <c r="Y42" s="47" t="s">
        <v>117</v>
      </c>
      <c r="Z42" s="47"/>
      <c r="AA42" s="47"/>
      <c r="AB42" s="47"/>
      <c r="AC42" s="62" t="e">
        <f>SUM('Calcs active'!P15:'Calcs active'!P2143)*7.48</f>
        <v>#DIV/0!</v>
      </c>
      <c r="AD42" s="47" t="s">
        <v>34</v>
      </c>
    </row>
    <row r="43" spans="2:30" ht="13.5" thickBot="1" x14ac:dyDescent="0.25">
      <c r="B43" s="225"/>
      <c r="C43" s="226"/>
      <c r="D43" s="227"/>
      <c r="E43" s="60">
        <f>E42/7.48</f>
        <v>0</v>
      </c>
      <c r="F43" s="61" t="s">
        <v>81</v>
      </c>
      <c r="H43" s="262"/>
      <c r="I43" s="263"/>
      <c r="J43" s="264"/>
      <c r="K43" s="63">
        <f>K42/43560</f>
        <v>0</v>
      </c>
      <c r="L43" s="45" t="s">
        <v>78</v>
      </c>
      <c r="O43" s="12" t="s">
        <v>93</v>
      </c>
      <c r="P43" s="29"/>
      <c r="Q43" s="14"/>
      <c r="R43" s="13">
        <v>29</v>
      </c>
      <c r="S43" s="14"/>
      <c r="T43" s="14" t="s">
        <v>29</v>
      </c>
      <c r="U43" s="15" t="e">
        <f>AVERAGE('Calcs active'!H2120:H2131)</f>
        <v>#DIV/0!</v>
      </c>
      <c r="V43" s="16" t="s">
        <v>5</v>
      </c>
      <c r="W43" s="17"/>
    </row>
    <row r="44" spans="2:30" ht="13.5" thickBot="1" x14ac:dyDescent="0.25">
      <c r="E44" s="31"/>
      <c r="H44" s="222" t="s">
        <v>144</v>
      </c>
      <c r="I44" s="223"/>
      <c r="J44" s="224"/>
      <c r="K44" s="119"/>
      <c r="L44" s="50" t="s">
        <v>145</v>
      </c>
      <c r="O44" s="64" t="s">
        <v>93</v>
      </c>
      <c r="P44" s="65"/>
      <c r="Q44" s="66"/>
      <c r="R44" s="67">
        <v>30</v>
      </c>
      <c r="S44" s="66"/>
      <c r="T44" s="66" t="s">
        <v>29</v>
      </c>
      <c r="U44" s="68" t="e">
        <f>AVERAGE('Calcs active'!H2132:H2143)</f>
        <v>#DIV/0!</v>
      </c>
      <c r="V44" s="69" t="s">
        <v>5</v>
      </c>
      <c r="W44" s="17"/>
      <c r="Y44" s="122" t="e">
        <f>IF(MAX('Calcs active'!$R$15:$R$2143)&gt;'Input &amp; Results'!$E$41,"ERROR - POND OVERFLOWING"," ")</f>
        <v>#DIV/0!</v>
      </c>
      <c r="AC44" s="46"/>
    </row>
    <row r="45" spans="2:30" ht="13.5" thickBot="1" x14ac:dyDescent="0.25">
      <c r="B45" s="238" t="s">
        <v>84</v>
      </c>
      <c r="C45" s="239"/>
      <c r="D45" s="239"/>
      <c r="E45" s="239"/>
      <c r="F45" s="240"/>
      <c r="H45" s="225"/>
      <c r="I45" s="226"/>
      <c r="J45" s="227"/>
      <c r="K45" s="120">
        <f>K43*K44</f>
        <v>0</v>
      </c>
      <c r="L45" s="61" t="s">
        <v>10</v>
      </c>
      <c r="W45" s="17"/>
    </row>
    <row r="46" spans="2:30" ht="15.75" customHeight="1" x14ac:dyDescent="0.2">
      <c r="B46" s="265" t="s">
        <v>85</v>
      </c>
      <c r="C46" s="266"/>
      <c r="D46" s="266"/>
      <c r="E46" s="84"/>
      <c r="F46" s="45" t="s">
        <v>10</v>
      </c>
    </row>
    <row r="47" spans="2:30" ht="15.75" x14ac:dyDescent="0.2">
      <c r="B47" s="267"/>
      <c r="C47" s="268"/>
      <c r="D47" s="268"/>
      <c r="E47" s="70">
        <f>E46*1440/7.48</f>
        <v>0</v>
      </c>
      <c r="F47" s="50" t="s">
        <v>45</v>
      </c>
      <c r="H47" s="215" t="s">
        <v>155</v>
      </c>
      <c r="I47" s="215"/>
      <c r="J47" s="215"/>
      <c r="K47" s="215"/>
      <c r="L47" s="215"/>
    </row>
    <row r="48" spans="2:30" ht="13.5" customHeight="1" x14ac:dyDescent="0.2">
      <c r="B48" s="277" t="s">
        <v>134</v>
      </c>
      <c r="C48" s="278"/>
      <c r="D48" s="278"/>
      <c r="E48" s="84"/>
      <c r="F48" s="45" t="s">
        <v>34</v>
      </c>
      <c r="H48" s="215"/>
      <c r="I48" s="215"/>
      <c r="J48" s="215"/>
      <c r="K48" s="215"/>
      <c r="L48" s="215"/>
    </row>
    <row r="49" spans="2:15" ht="12.75" customHeight="1" thickBot="1" x14ac:dyDescent="0.25">
      <c r="B49" s="279"/>
      <c r="C49" s="280"/>
      <c r="D49" s="280"/>
      <c r="E49" s="60">
        <f>E48/7.48</f>
        <v>0</v>
      </c>
      <c r="F49" s="61" t="s">
        <v>81</v>
      </c>
      <c r="H49" s="123"/>
      <c r="I49" s="123"/>
      <c r="J49" s="123"/>
      <c r="K49" s="123"/>
      <c r="L49" s="123"/>
      <c r="O49" s="71"/>
    </row>
    <row r="50" spans="2:15" ht="12.75" customHeight="1" x14ac:dyDescent="0.2">
      <c r="H50" s="123"/>
      <c r="I50" s="123"/>
      <c r="J50" s="123"/>
      <c r="K50" s="123"/>
      <c r="L50" s="123"/>
      <c r="O50" s="71"/>
    </row>
    <row r="51" spans="2:15" ht="12.75" customHeight="1" x14ac:dyDescent="0.2">
      <c r="H51" s="123"/>
      <c r="I51" s="123"/>
      <c r="J51" s="123"/>
      <c r="K51" s="123"/>
      <c r="L51" s="123"/>
      <c r="O51" s="71"/>
    </row>
    <row r="55" spans="2:15" ht="15.75" customHeight="1" x14ac:dyDescent="0.2"/>
    <row r="57" spans="2:15" ht="12.75" customHeight="1" x14ac:dyDescent="0.2"/>
  </sheetData>
  <sheetProtection password="D491" sheet="1" objects="1" scenarios="1"/>
  <mergeCells count="115">
    <mergeCell ref="K30:L30"/>
    <mergeCell ref="B4:D5"/>
    <mergeCell ref="H37:I37"/>
    <mergeCell ref="H23:J23"/>
    <mergeCell ref="H35:I35"/>
    <mergeCell ref="H27:I27"/>
    <mergeCell ref="B12:D12"/>
    <mergeCell ref="B13:D13"/>
    <mergeCell ref="B14:D14"/>
    <mergeCell ref="B16:D16"/>
    <mergeCell ref="U3:V3"/>
    <mergeCell ref="B48:D49"/>
    <mergeCell ref="B25:C25"/>
    <mergeCell ref="B26:C26"/>
    <mergeCell ref="B27:C27"/>
    <mergeCell ref="B28:C28"/>
    <mergeCell ref="B22:C22"/>
    <mergeCell ref="B19:F19"/>
    <mergeCell ref="B21:C21"/>
    <mergeCell ref="E21:F21"/>
    <mergeCell ref="H42:J43"/>
    <mergeCell ref="B34:C34"/>
    <mergeCell ref="B23:F23"/>
    <mergeCell ref="H39:I39"/>
    <mergeCell ref="H36:I36"/>
    <mergeCell ref="H33:I33"/>
    <mergeCell ref="H34:I34"/>
    <mergeCell ref="H31:I31"/>
    <mergeCell ref="H41:L41"/>
    <mergeCell ref="K28:L28"/>
    <mergeCell ref="B46:D47"/>
    <mergeCell ref="B29:C29"/>
    <mergeCell ref="B30:C30"/>
    <mergeCell ref="B37:C37"/>
    <mergeCell ref="B35:C35"/>
    <mergeCell ref="B36:C36"/>
    <mergeCell ref="B31:C31"/>
    <mergeCell ref="B32:C32"/>
    <mergeCell ref="B33:C33"/>
    <mergeCell ref="B42:D43"/>
    <mergeCell ref="B15:D15"/>
    <mergeCell ref="B45:F45"/>
    <mergeCell ref="B17:D17"/>
    <mergeCell ref="E20:F20"/>
    <mergeCell ref="E22:F22"/>
    <mergeCell ref="B20:C20"/>
    <mergeCell ref="B39:F39"/>
    <mergeCell ref="B40:D41"/>
    <mergeCell ref="O1:V1"/>
    <mergeCell ref="B11:D11"/>
    <mergeCell ref="B10:D10"/>
    <mergeCell ref="C1:F1"/>
    <mergeCell ref="C2:F2"/>
    <mergeCell ref="B8:D8"/>
    <mergeCell ref="B9:D9"/>
    <mergeCell ref="B6:D6"/>
    <mergeCell ref="B7:D7"/>
    <mergeCell ref="H4:K4"/>
    <mergeCell ref="Y37:AB37"/>
    <mergeCell ref="Y39:AB39"/>
    <mergeCell ref="Y40:AB40"/>
    <mergeCell ref="H38:I38"/>
    <mergeCell ref="K39:L39"/>
    <mergeCell ref="K38:L38"/>
    <mergeCell ref="Y38:AB38"/>
    <mergeCell ref="K37:L37"/>
    <mergeCell ref="Y25:AB25"/>
    <mergeCell ref="Y27:AB27"/>
    <mergeCell ref="Y26:AB26"/>
    <mergeCell ref="Y36:AB36"/>
    <mergeCell ref="Y30:AB30"/>
    <mergeCell ref="Y32:AB32"/>
    <mergeCell ref="Y33:AB33"/>
    <mergeCell ref="Y34:AB34"/>
    <mergeCell ref="Y35:AB35"/>
    <mergeCell ref="H21:L21"/>
    <mergeCell ref="H29:I29"/>
    <mergeCell ref="Y23:AB23"/>
    <mergeCell ref="Y29:AB29"/>
    <mergeCell ref="K25:L25"/>
    <mergeCell ref="K26:L26"/>
    <mergeCell ref="K27:L27"/>
    <mergeCell ref="K29:L29"/>
    <mergeCell ref="Y28:AB28"/>
    <mergeCell ref="Y24:AB24"/>
    <mergeCell ref="J5:K5"/>
    <mergeCell ref="H19:I19"/>
    <mergeCell ref="H15:I15"/>
    <mergeCell ref="H16:I16"/>
    <mergeCell ref="H5:I5"/>
    <mergeCell ref="H18:I18"/>
    <mergeCell ref="H6:I6"/>
    <mergeCell ref="H14:I14"/>
    <mergeCell ref="H17:I17"/>
    <mergeCell ref="H10:I10"/>
    <mergeCell ref="H44:J45"/>
    <mergeCell ref="H11:I11"/>
    <mergeCell ref="H7:I7"/>
    <mergeCell ref="H8:I8"/>
    <mergeCell ref="H9:I9"/>
    <mergeCell ref="H22:J22"/>
    <mergeCell ref="H28:I28"/>
    <mergeCell ref="H24:J24"/>
    <mergeCell ref="H30:I30"/>
    <mergeCell ref="H32:I32"/>
    <mergeCell ref="H47:L48"/>
    <mergeCell ref="K1:L1"/>
    <mergeCell ref="K34:L34"/>
    <mergeCell ref="K35:L35"/>
    <mergeCell ref="K36:L36"/>
    <mergeCell ref="K33:L33"/>
    <mergeCell ref="K31:L31"/>
    <mergeCell ref="K32:L32"/>
    <mergeCell ref="H12:I12"/>
    <mergeCell ref="H13:I13"/>
  </mergeCells>
  <phoneticPr fontId="2" type="noConversion"/>
  <printOptions horizontalCentered="1" verticalCentered="1"/>
  <pageMargins left="0.5" right="0.5" top="0.5" bottom="0.75" header="0.5" footer="0.5"/>
  <pageSetup scale="86" fitToWidth="3" orientation="portrait" r:id="rId1"/>
  <headerFooter alignWithMargins="0">
    <oddFooter>&amp;L&amp;A&amp;C&amp;F&amp;RPage &amp;P of &amp;N</oddFooter>
  </headerFooter>
  <colBreaks count="2" manualBreakCount="2">
    <brk id="13" max="48" man="1"/>
    <brk id="23"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A2144"/>
  <sheetViews>
    <sheetView zoomScaleNormal="100" workbookViewId="0">
      <pane xSplit="4" ySplit="14" topLeftCell="E15" activePane="bottomRight" state="frozen"/>
      <selection activeCell="J30" sqref="J30"/>
      <selection pane="topRight" activeCell="J30" sqref="J30"/>
      <selection pane="bottomLeft" activeCell="J30" sqref="J30"/>
      <selection pane="bottomRight" activeCell="J15" sqref="J15"/>
    </sheetView>
  </sheetViews>
  <sheetFormatPr defaultRowHeight="12.75" x14ac:dyDescent="0.2"/>
  <cols>
    <col min="1" max="1" width="2.7109375" style="4" customWidth="1"/>
    <col min="2" max="2" width="9.140625" style="31" bestFit="1"/>
    <col min="3" max="3" width="10.85546875" style="4" bestFit="1" customWidth="1"/>
    <col min="4" max="4" width="10" style="4" bestFit="1" customWidth="1"/>
    <col min="5" max="5" width="10.5703125" style="4" bestFit="1" customWidth="1"/>
    <col min="6" max="6" width="9.28515625" style="4" bestFit="1" customWidth="1"/>
    <col min="7" max="7" width="10.5703125" style="4" bestFit="1" customWidth="1"/>
    <col min="8" max="8" width="13.5703125" style="4" customWidth="1"/>
    <col min="9" max="9" width="11.140625" style="4" bestFit="1" customWidth="1"/>
    <col min="10" max="10" width="19.7109375" style="4" customWidth="1"/>
    <col min="11" max="14" width="13.85546875" style="4" bestFit="1" customWidth="1"/>
    <col min="15" max="15" width="13.85546875" style="4" customWidth="1"/>
    <col min="16" max="16" width="13.85546875" style="4" bestFit="1" customWidth="1"/>
    <col min="17" max="17" width="13.85546875" style="4" customWidth="1"/>
    <col min="18" max="18" width="13.28515625" style="4" customWidth="1"/>
    <col min="19" max="19" width="11.28515625" style="4" customWidth="1"/>
    <col min="20" max="20" width="11.140625" style="4" customWidth="1"/>
    <col min="21" max="21" width="10.7109375" style="4" customWidth="1"/>
    <col min="22" max="22" width="5.85546875" style="4" customWidth="1"/>
    <col min="23" max="23" width="13.28515625" style="4" customWidth="1"/>
    <col min="24" max="24" width="14.5703125" style="4" customWidth="1"/>
    <col min="25" max="25" width="15.42578125" style="4" bestFit="1" customWidth="1"/>
    <col min="26" max="26" width="13.85546875" style="4" bestFit="1" customWidth="1"/>
    <col min="27" max="27" width="14.7109375" style="4" bestFit="1" customWidth="1"/>
    <col min="28" max="16384" width="9.140625" style="4"/>
  </cols>
  <sheetData>
    <row r="1" spans="1:27" ht="15.75" x14ac:dyDescent="0.25">
      <c r="A1" s="295" t="s">
        <v>105</v>
      </c>
      <c r="B1" s="295"/>
      <c r="C1" s="295"/>
      <c r="D1" s="295"/>
    </row>
    <row r="2" spans="1:27" x14ac:dyDescent="0.2">
      <c r="C2" s="299" t="s">
        <v>27</v>
      </c>
      <c r="D2" s="299"/>
      <c r="E2" s="299"/>
      <c r="F2" s="299"/>
      <c r="G2" s="85"/>
      <c r="H2" s="27"/>
      <c r="I2" s="85"/>
      <c r="J2" s="37"/>
      <c r="K2" s="37"/>
      <c r="L2" s="37"/>
      <c r="M2" s="37"/>
      <c r="N2" s="37"/>
      <c r="O2" s="37"/>
      <c r="P2" s="37"/>
      <c r="Q2" s="37"/>
      <c r="R2" s="37"/>
      <c r="S2" s="37"/>
    </row>
    <row r="3" spans="1:27" x14ac:dyDescent="0.2">
      <c r="B3" s="44" t="s">
        <v>15</v>
      </c>
      <c r="C3" s="86">
        <f>'Input &amp; Results'!F6</f>
        <v>0</v>
      </c>
      <c r="D3" s="44" t="s">
        <v>1</v>
      </c>
      <c r="E3" s="87" t="s">
        <v>0</v>
      </c>
      <c r="F3" s="88"/>
      <c r="G3" s="88"/>
      <c r="H3" s="88"/>
      <c r="I3" s="88"/>
      <c r="J3" s="88"/>
      <c r="K3" s="88"/>
      <c r="L3" s="88"/>
      <c r="M3" s="88"/>
      <c r="N3" s="88"/>
      <c r="O3" s="89"/>
      <c r="Q3" s="294" t="s">
        <v>135</v>
      </c>
      <c r="R3" s="294"/>
    </row>
    <row r="4" spans="1:27" x14ac:dyDescent="0.2">
      <c r="B4" s="44" t="s">
        <v>16</v>
      </c>
      <c r="C4" s="86">
        <f>'Input &amp; Results'!F10</f>
        <v>0</v>
      </c>
      <c r="D4" s="44" t="s">
        <v>3</v>
      </c>
      <c r="E4" s="87" t="s">
        <v>2</v>
      </c>
      <c r="F4" s="90"/>
      <c r="G4" s="90"/>
      <c r="H4" s="90"/>
      <c r="I4" s="90"/>
      <c r="J4" s="90"/>
      <c r="K4" s="90"/>
      <c r="L4" s="90"/>
      <c r="M4" s="90"/>
      <c r="N4" s="90"/>
      <c r="O4" s="20" t="s">
        <v>43</v>
      </c>
      <c r="R4" s="31" t="s">
        <v>137</v>
      </c>
    </row>
    <row r="5" spans="1:27" x14ac:dyDescent="0.2">
      <c r="B5" s="44" t="s">
        <v>17</v>
      </c>
      <c r="C5" s="86">
        <f>'Input &amp; Results'!F13*C3*C4</f>
        <v>0</v>
      </c>
      <c r="D5" s="44" t="s">
        <v>18</v>
      </c>
      <c r="E5" s="296" t="s">
        <v>19</v>
      </c>
      <c r="F5" s="297"/>
      <c r="G5" s="297"/>
      <c r="H5" s="298"/>
      <c r="I5" s="297"/>
      <c r="J5" s="297"/>
      <c r="K5" s="297"/>
      <c r="L5" s="297"/>
      <c r="M5" s="92"/>
      <c r="N5" s="92"/>
      <c r="O5" s="93">
        <f>C5*7.48</f>
        <v>0</v>
      </c>
      <c r="Q5" s="4" t="s">
        <v>136</v>
      </c>
      <c r="R5" s="4">
        <v>14</v>
      </c>
    </row>
    <row r="6" spans="1:27" x14ac:dyDescent="0.2">
      <c r="B6" s="44" t="s">
        <v>20</v>
      </c>
      <c r="C6" s="86">
        <f>'Input &amp; Results'!F12*'Calcs active'!C3*'Calcs active'!C4</f>
        <v>0</v>
      </c>
      <c r="D6" s="44" t="s">
        <v>18</v>
      </c>
      <c r="E6" s="296" t="s">
        <v>21</v>
      </c>
      <c r="F6" s="297"/>
      <c r="G6" s="297"/>
      <c r="H6" s="297"/>
      <c r="I6" s="297"/>
      <c r="J6" s="297"/>
      <c r="K6" s="297"/>
      <c r="L6" s="297"/>
      <c r="M6" s="92"/>
      <c r="N6" s="92"/>
      <c r="O6" s="94">
        <f>C6*7.48</f>
        <v>0</v>
      </c>
    </row>
    <row r="7" spans="1:27" x14ac:dyDescent="0.2">
      <c r="B7" s="44" t="s">
        <v>22</v>
      </c>
      <c r="C7" s="86">
        <f>+C5-C6</f>
        <v>0</v>
      </c>
      <c r="D7" s="44" t="s">
        <v>18</v>
      </c>
      <c r="E7" s="296" t="s">
        <v>23</v>
      </c>
      <c r="F7" s="297"/>
      <c r="G7" s="297"/>
      <c r="H7" s="297"/>
      <c r="I7" s="297"/>
      <c r="J7" s="297"/>
      <c r="K7" s="297"/>
      <c r="L7" s="297"/>
      <c r="M7" s="92"/>
      <c r="N7" s="92"/>
      <c r="O7" s="94">
        <f>C7*7.48</f>
        <v>0</v>
      </c>
    </row>
    <row r="8" spans="1:27" x14ac:dyDescent="0.2">
      <c r="B8" s="44" t="s">
        <v>24</v>
      </c>
      <c r="C8" s="86">
        <f>'Input &amp; Results'!F14*'Calcs active'!C3*'Calcs active'!C4</f>
        <v>0</v>
      </c>
      <c r="D8" s="44" t="s">
        <v>18</v>
      </c>
      <c r="E8" s="296" t="s">
        <v>73</v>
      </c>
      <c r="F8" s="297"/>
      <c r="G8" s="297"/>
      <c r="H8" s="297"/>
      <c r="I8" s="297"/>
      <c r="J8" s="297"/>
      <c r="K8" s="297"/>
      <c r="L8" s="297"/>
      <c r="M8" s="92"/>
      <c r="N8" s="92"/>
      <c r="O8" s="94">
        <f>C8*7.48</f>
        <v>0</v>
      </c>
    </row>
    <row r="9" spans="1:27" x14ac:dyDescent="0.2">
      <c r="B9" s="44" t="s">
        <v>25</v>
      </c>
      <c r="C9" s="86">
        <f>+C8-C6</f>
        <v>0</v>
      </c>
      <c r="D9" s="44" t="s">
        <v>18</v>
      </c>
      <c r="E9" s="296" t="s">
        <v>26</v>
      </c>
      <c r="F9" s="297"/>
      <c r="G9" s="297"/>
      <c r="H9" s="297"/>
      <c r="I9" s="297"/>
      <c r="J9" s="297"/>
      <c r="K9" s="297"/>
      <c r="L9" s="297"/>
      <c r="M9" s="92"/>
      <c r="N9" s="95"/>
      <c r="O9" s="96">
        <f>C9*7.48</f>
        <v>0</v>
      </c>
    </row>
    <row r="10" spans="1:27" ht="14.25" x14ac:dyDescent="0.25">
      <c r="B10" s="44" t="s">
        <v>44</v>
      </c>
      <c r="C10" s="86">
        <f>'Input &amp; Results'!F11</f>
        <v>0</v>
      </c>
      <c r="D10" s="97" t="s">
        <v>11</v>
      </c>
      <c r="E10" s="98"/>
      <c r="F10" s="99"/>
      <c r="G10" s="99"/>
      <c r="H10" s="99"/>
      <c r="I10" s="99"/>
      <c r="J10" s="99"/>
      <c r="K10" s="99"/>
      <c r="L10" s="99"/>
      <c r="M10" s="99"/>
      <c r="N10" s="99"/>
      <c r="O10" s="100"/>
    </row>
    <row r="11" spans="1:27" x14ac:dyDescent="0.2">
      <c r="B11" s="44" t="s">
        <v>28</v>
      </c>
      <c r="C11" s="86">
        <f>'Input &amp; Results'!F16</f>
        <v>0</v>
      </c>
      <c r="D11" s="97"/>
      <c r="E11" s="101"/>
      <c r="F11" s="102"/>
      <c r="G11" s="102"/>
      <c r="H11" s="102"/>
      <c r="I11" s="91"/>
      <c r="J11" s="91"/>
      <c r="K11" s="91"/>
      <c r="L11" s="91"/>
      <c r="M11" s="91"/>
      <c r="N11" s="91"/>
      <c r="O11" s="103"/>
    </row>
    <row r="12" spans="1:27" x14ac:dyDescent="0.2">
      <c r="E12" s="4" t="s">
        <v>115</v>
      </c>
      <c r="F12" s="44" t="s">
        <v>113</v>
      </c>
      <c r="G12" s="20" t="s">
        <v>116</v>
      </c>
      <c r="H12" s="20" t="s">
        <v>116</v>
      </c>
      <c r="K12" s="291" t="s">
        <v>94</v>
      </c>
      <c r="L12" s="291"/>
      <c r="M12" s="291" t="s">
        <v>95</v>
      </c>
      <c r="N12" s="291"/>
    </row>
    <row r="13" spans="1:27" x14ac:dyDescent="0.2">
      <c r="B13" s="266" t="s">
        <v>88</v>
      </c>
      <c r="C13" s="266" t="s">
        <v>71</v>
      </c>
      <c r="D13" s="266" t="str">
        <f>'Input &amp; Results'!F17</f>
        <v>Days</v>
      </c>
      <c r="E13" s="20" t="s">
        <v>4</v>
      </c>
      <c r="F13" s="20" t="s">
        <v>4</v>
      </c>
      <c r="G13" s="20" t="s">
        <v>4</v>
      </c>
      <c r="H13" s="20" t="s">
        <v>4</v>
      </c>
      <c r="I13" s="40" t="s">
        <v>70</v>
      </c>
      <c r="J13" s="20" t="s">
        <v>89</v>
      </c>
      <c r="K13" s="20" t="s">
        <v>79</v>
      </c>
      <c r="L13" s="20" t="s">
        <v>79</v>
      </c>
      <c r="M13" s="20" t="s">
        <v>79</v>
      </c>
      <c r="N13" s="20" t="s">
        <v>79</v>
      </c>
      <c r="O13" s="20" t="s">
        <v>90</v>
      </c>
      <c r="P13" s="20" t="s">
        <v>86</v>
      </c>
      <c r="Q13" s="20" t="s">
        <v>86</v>
      </c>
      <c r="R13" s="20" t="s">
        <v>91</v>
      </c>
      <c r="S13" s="104" t="s">
        <v>83</v>
      </c>
      <c r="T13" s="20" t="s">
        <v>32</v>
      </c>
      <c r="U13" s="20" t="s">
        <v>107</v>
      </c>
      <c r="V13" s="20" t="s">
        <v>103</v>
      </c>
      <c r="W13" s="20" t="s">
        <v>33</v>
      </c>
      <c r="X13" s="20" t="s">
        <v>33</v>
      </c>
      <c r="Y13" s="20" t="s">
        <v>127</v>
      </c>
      <c r="Z13" s="44" t="s">
        <v>130</v>
      </c>
      <c r="AA13" s="20" t="s">
        <v>132</v>
      </c>
    </row>
    <row r="14" spans="1:27" s="105" customFormat="1" ht="15.75" x14ac:dyDescent="0.2">
      <c r="B14" s="266"/>
      <c r="C14" s="266"/>
      <c r="D14" s="266"/>
      <c r="E14" s="20" t="s">
        <v>45</v>
      </c>
      <c r="F14" s="9" t="s">
        <v>45</v>
      </c>
      <c r="G14" s="9" t="s">
        <v>45</v>
      </c>
      <c r="H14" s="20" t="s">
        <v>10</v>
      </c>
      <c r="I14" s="20" t="s">
        <v>45</v>
      </c>
      <c r="J14" s="20" t="s">
        <v>46</v>
      </c>
      <c r="K14" s="20" t="s">
        <v>45</v>
      </c>
      <c r="L14" s="20" t="s">
        <v>92</v>
      </c>
      <c r="M14" s="20" t="s">
        <v>45</v>
      </c>
      <c r="N14" s="20" t="s">
        <v>92</v>
      </c>
      <c r="O14" s="20" t="s">
        <v>46</v>
      </c>
      <c r="P14" s="20" t="s">
        <v>45</v>
      </c>
      <c r="Q14" s="20" t="s">
        <v>92</v>
      </c>
      <c r="R14" s="20" t="s">
        <v>46</v>
      </c>
      <c r="S14" s="20" t="s">
        <v>46</v>
      </c>
      <c r="T14" s="20" t="s">
        <v>46</v>
      </c>
      <c r="U14" s="20" t="s">
        <v>46</v>
      </c>
      <c r="V14" s="20"/>
      <c r="W14" s="20" t="s">
        <v>46</v>
      </c>
      <c r="X14" s="20" t="s">
        <v>34</v>
      </c>
      <c r="Y14" s="20" t="s">
        <v>34</v>
      </c>
      <c r="Z14" s="20" t="s">
        <v>34</v>
      </c>
      <c r="AA14" s="20" t="s">
        <v>133</v>
      </c>
    </row>
    <row r="15" spans="1:27" x14ac:dyDescent="0.2">
      <c r="B15" s="31">
        <v>1</v>
      </c>
      <c r="C15" s="31" t="s">
        <v>51</v>
      </c>
      <c r="D15" s="106">
        <v>1</v>
      </c>
      <c r="E15" s="106" t="e">
        <f>($C$3*$C$10*($C$9/$C$7)^$C$11)</f>
        <v>#DIV/0!</v>
      </c>
      <c r="F15" s="106">
        <f>'Calcs Hist'!E16</f>
        <v>0</v>
      </c>
      <c r="G15" s="106" t="e">
        <f>E15+F15</f>
        <v>#DIV/0!</v>
      </c>
      <c r="H15" s="107" t="e">
        <f>G15*7.48/1440</f>
        <v>#DIV/0!</v>
      </c>
      <c r="I15" s="106" t="e">
        <f>IF(P15&gt;0,('Input &amp; Results'!F$25/12*$C$3)*('Input &amp; Results'!$D$21),('Input &amp; Results'!F$25/12*$C$3)*('Input &amp; Results'!$D$22))</f>
        <v>#DIV/0!</v>
      </c>
      <c r="J15" s="106" t="e">
        <f>'Input &amp; Results'!E43+G15</f>
        <v>#DIV/0!</v>
      </c>
      <c r="K15" s="106" t="e">
        <f>IF(H15&gt;'Input &amp; Results'!$K$45,MIN('Input &amp; Results'!$K$27,J15-M15),0)</f>
        <v>#DIV/0!</v>
      </c>
      <c r="L15" s="106" t="e">
        <f>K15*7.48</f>
        <v>#DIV/0!</v>
      </c>
      <c r="M15" s="106" t="e">
        <f>IF(J15&gt;0,MIN('Input &amp; Results'!$K$7*0.75/12*'Input &amp; Results'!$K$42,J15),0)</f>
        <v>#DIV/0!</v>
      </c>
      <c r="N15" s="106" t="e">
        <f>M15*7.48</f>
        <v>#DIV/0!</v>
      </c>
      <c r="O15" s="106" t="e">
        <f>J15-K15-M15</f>
        <v>#DIV/0!</v>
      </c>
      <c r="P15" s="106" t="e">
        <f>IF(O15&gt;'Input &amp; Results'!$E$49,MIN('Input &amp; Results'!$E$47,O15),0)</f>
        <v>#DIV/0!</v>
      </c>
      <c r="Q15" s="106" t="e">
        <f>P15*7.48</f>
        <v>#DIV/0!</v>
      </c>
      <c r="R15" s="106" t="e">
        <f>O15-P15</f>
        <v>#DIV/0!</v>
      </c>
      <c r="S15" s="106" t="e">
        <f t="shared" ref="S15:S78" si="0">I15-E15+P15</f>
        <v>#DIV/0!</v>
      </c>
      <c r="T15" s="106" t="e">
        <f>C9+S15</f>
        <v>#DIV/0!</v>
      </c>
      <c r="U15" s="124" t="e">
        <f>C8+S15</f>
        <v>#DIV/0!</v>
      </c>
      <c r="V15" s="107" t="e">
        <f>U15/($C$3*$C$4)</f>
        <v>#DIV/0!</v>
      </c>
      <c r="W15" s="106" t="e">
        <f>G15</f>
        <v>#DIV/0!</v>
      </c>
      <c r="X15" s="106" t="e">
        <f t="shared" ref="X15:X79" si="1">W15*7.48</f>
        <v>#DIV/0!</v>
      </c>
      <c r="Y15" s="106" t="e">
        <f>L15</f>
        <v>#DIV/0!</v>
      </c>
      <c r="Z15" s="108" t="e">
        <f>Q15</f>
        <v>#DIV/0!</v>
      </c>
      <c r="AA15" s="108" t="e">
        <f>('Input &amp; Results'!$E$40-R15*7.48)/('Calcs active'!H15*1440)</f>
        <v>#DIV/0!</v>
      </c>
    </row>
    <row r="16" spans="1:27" x14ac:dyDescent="0.2">
      <c r="B16" s="31">
        <v>1</v>
      </c>
      <c r="C16" s="31" t="s">
        <v>51</v>
      </c>
      <c r="D16" s="106">
        <v>2</v>
      </c>
      <c r="E16" s="106" t="e">
        <f>$C$3*$C$10*(T15/$C$7)^$C$11</f>
        <v>#DIV/0!</v>
      </c>
      <c r="F16" s="106">
        <f>'Calcs Hist'!E17</f>
        <v>0</v>
      </c>
      <c r="G16" s="106" t="e">
        <f>E16+F16</f>
        <v>#DIV/0!</v>
      </c>
      <c r="H16" s="107" t="e">
        <f>G16*7.48/1440</f>
        <v>#DIV/0!</v>
      </c>
      <c r="I16" s="106" t="e">
        <f>IF(P16&gt;0,('Input &amp; Results'!F$25/12*$C$3)*('Input &amp; Results'!$D$21),('Input &amp; Results'!F$25/12*$C$3)*('Input &amp; Results'!$D$22))</f>
        <v>#DIV/0!</v>
      </c>
      <c r="J16" s="106" t="e">
        <f>R15+G16</f>
        <v>#DIV/0!</v>
      </c>
      <c r="K16" s="106" t="e">
        <f>IF(H16&gt;'Input &amp; Results'!$K$45,MIN('Input &amp; Results'!$K$27,J16-M16),0)</f>
        <v>#DIV/0!</v>
      </c>
      <c r="L16" s="106" t="e">
        <f t="shared" ref="L16:L79" si="2">K16*7.48</f>
        <v>#DIV/0!</v>
      </c>
      <c r="M16" s="106" t="e">
        <f>IF(J16&gt;0,MIN('Input &amp; Results'!$K$7*0.75/12*'Input &amp; Results'!$K$42,J16),0)</f>
        <v>#DIV/0!</v>
      </c>
      <c r="N16" s="106" t="e">
        <f t="shared" ref="N16:N79" si="3">M16*7.48</f>
        <v>#DIV/0!</v>
      </c>
      <c r="O16" s="106" t="e">
        <f t="shared" ref="O16:O21" si="4">J16-K16-M16</f>
        <v>#DIV/0!</v>
      </c>
      <c r="P16" s="106" t="e">
        <f>IF(O16&gt;'Input &amp; Results'!$E$49,MIN('Input &amp; Results'!$E$47,O16),0)</f>
        <v>#DIV/0!</v>
      </c>
      <c r="Q16" s="106" t="e">
        <f t="shared" ref="Q16:Q79" si="5">P16*7.48</f>
        <v>#DIV/0!</v>
      </c>
      <c r="R16" s="106" t="e">
        <f t="shared" ref="R16:R78" si="6">O16-P16</f>
        <v>#DIV/0!</v>
      </c>
      <c r="S16" s="106" t="e">
        <f t="shared" si="0"/>
        <v>#DIV/0!</v>
      </c>
      <c r="T16" s="106" t="e">
        <f>T15+S16</f>
        <v>#DIV/0!</v>
      </c>
      <c r="U16" s="124" t="e">
        <f>U15+S16</f>
        <v>#DIV/0!</v>
      </c>
      <c r="V16" s="107" t="e">
        <f>U16/($C$3*$C$4)</f>
        <v>#DIV/0!</v>
      </c>
      <c r="W16" s="106" t="e">
        <f>G16+W15</f>
        <v>#DIV/0!</v>
      </c>
      <c r="X16" s="106" t="e">
        <f t="shared" si="1"/>
        <v>#DIV/0!</v>
      </c>
      <c r="Y16" s="106" t="e">
        <f>Y15+L16</f>
        <v>#DIV/0!</v>
      </c>
      <c r="Z16" s="108" t="e">
        <f t="shared" ref="Z16:Z79" si="7">Z15+Q16</f>
        <v>#DIV/0!</v>
      </c>
      <c r="AA16" s="108" t="e">
        <f>('Input &amp; Results'!$E$40-R16*7.48)/('Calcs active'!H16*1440)</f>
        <v>#DIV/0!</v>
      </c>
    </row>
    <row r="17" spans="2:27" x14ac:dyDescent="0.2">
      <c r="B17" s="31">
        <v>1</v>
      </c>
      <c r="C17" s="31" t="s">
        <v>51</v>
      </c>
      <c r="D17" s="106">
        <v>3</v>
      </c>
      <c r="E17" s="106" t="e">
        <f t="shared" ref="E17:E80" si="8">$C$3*$C$10*(T16/$C$7)^$C$11</f>
        <v>#DIV/0!</v>
      </c>
      <c r="F17" s="106">
        <f>'Calcs Hist'!E18</f>
        <v>0</v>
      </c>
      <c r="G17" s="106" t="e">
        <f t="shared" ref="G17:G80" si="9">E17+F17</f>
        <v>#DIV/0!</v>
      </c>
      <c r="H17" s="107" t="e">
        <f t="shared" ref="H17:H80" si="10">G17*7.48/1440</f>
        <v>#DIV/0!</v>
      </c>
      <c r="I17" s="106" t="e">
        <f>IF(P17&gt;0,('Input &amp; Results'!F$25/12*$C$3)*('Input &amp; Results'!$D$21),('Input &amp; Results'!F$25/12*$C$3)*('Input &amp; Results'!$D$22))</f>
        <v>#DIV/0!</v>
      </c>
      <c r="J17" s="106" t="e">
        <f>R16+G17</f>
        <v>#DIV/0!</v>
      </c>
      <c r="K17" s="106" t="e">
        <f>IF(H17&gt;'Input &amp; Results'!$K$45,MIN('Input &amp; Results'!$K$27,J17-M17),0)</f>
        <v>#DIV/0!</v>
      </c>
      <c r="L17" s="106" t="e">
        <f t="shared" si="2"/>
        <v>#DIV/0!</v>
      </c>
      <c r="M17" s="106" t="e">
        <f>IF(J17&gt;0,MIN('Input &amp; Results'!$K$7*0.75/12*'Input &amp; Results'!$K$42,J17),0)</f>
        <v>#DIV/0!</v>
      </c>
      <c r="N17" s="106" t="e">
        <f t="shared" si="3"/>
        <v>#DIV/0!</v>
      </c>
      <c r="O17" s="106" t="e">
        <f t="shared" si="4"/>
        <v>#DIV/0!</v>
      </c>
      <c r="P17" s="106" t="e">
        <f>IF(O17&gt;'Input &amp; Results'!$E$49,MIN('Input &amp; Results'!$E$47,O17),0)</f>
        <v>#DIV/0!</v>
      </c>
      <c r="Q17" s="106" t="e">
        <f t="shared" si="5"/>
        <v>#DIV/0!</v>
      </c>
      <c r="R17" s="106" t="e">
        <f t="shared" si="6"/>
        <v>#DIV/0!</v>
      </c>
      <c r="S17" s="106" t="e">
        <f t="shared" si="0"/>
        <v>#DIV/0!</v>
      </c>
      <c r="T17" s="106" t="e">
        <f t="shared" ref="T17:T79" si="11">T16+S17</f>
        <v>#DIV/0!</v>
      </c>
      <c r="U17" s="124" t="e">
        <f>U16+S17</f>
        <v>#DIV/0!</v>
      </c>
      <c r="V17" s="107" t="e">
        <f>U17/($C$3*$C$4)</f>
        <v>#DIV/0!</v>
      </c>
      <c r="W17" s="106" t="e">
        <f t="shared" ref="W17:W80" si="12">G17+W16</f>
        <v>#DIV/0!</v>
      </c>
      <c r="X17" s="106" t="e">
        <f t="shared" si="1"/>
        <v>#DIV/0!</v>
      </c>
      <c r="Y17" s="106" t="e">
        <f t="shared" ref="Y17:Y80" si="13">Y16+L17</f>
        <v>#DIV/0!</v>
      </c>
      <c r="Z17" s="108" t="e">
        <f t="shared" si="7"/>
        <v>#DIV/0!</v>
      </c>
      <c r="AA17" s="108" t="e">
        <f>('Input &amp; Results'!$E$40-R17*7.48)/('Calcs active'!H17*1440)</f>
        <v>#DIV/0!</v>
      </c>
    </row>
    <row r="18" spans="2:27" x14ac:dyDescent="0.2">
      <c r="B18" s="31">
        <v>1</v>
      </c>
      <c r="C18" s="31" t="s">
        <v>51</v>
      </c>
      <c r="D18" s="106">
        <v>4</v>
      </c>
      <c r="E18" s="106" t="e">
        <f t="shared" si="8"/>
        <v>#DIV/0!</v>
      </c>
      <c r="F18" s="106">
        <f>'Calcs Hist'!E19</f>
        <v>0</v>
      </c>
      <c r="G18" s="106" t="e">
        <f t="shared" si="9"/>
        <v>#DIV/0!</v>
      </c>
      <c r="H18" s="107" t="e">
        <f t="shared" si="10"/>
        <v>#DIV/0!</v>
      </c>
      <c r="I18" s="106" t="e">
        <f>IF(P18&gt;0,('Input &amp; Results'!F$25/12*$C$3)*('Input &amp; Results'!$D$21),('Input &amp; Results'!F$25/12*$C$3)*('Input &amp; Results'!$D$22))</f>
        <v>#DIV/0!</v>
      </c>
      <c r="J18" s="106" t="e">
        <f>R17+G18</f>
        <v>#DIV/0!</v>
      </c>
      <c r="K18" s="106" t="e">
        <f>IF(H18&gt;'Input &amp; Results'!$K$45,MIN('Input &amp; Results'!$K$27,J18-M18),0)</f>
        <v>#DIV/0!</v>
      </c>
      <c r="L18" s="106" t="e">
        <f t="shared" si="2"/>
        <v>#DIV/0!</v>
      </c>
      <c r="M18" s="106" t="e">
        <f>IF(J18&gt;0,MIN('Input &amp; Results'!$K$7*0.75/12*'Input &amp; Results'!$K$42,J18),0)</f>
        <v>#DIV/0!</v>
      </c>
      <c r="N18" s="106" t="e">
        <f t="shared" si="3"/>
        <v>#DIV/0!</v>
      </c>
      <c r="O18" s="106" t="e">
        <f t="shared" si="4"/>
        <v>#DIV/0!</v>
      </c>
      <c r="P18" s="106" t="e">
        <f>IF(O18&gt;'Input &amp; Results'!$E$49,MIN('Input &amp; Results'!$E$47,O18),0)</f>
        <v>#DIV/0!</v>
      </c>
      <c r="Q18" s="106" t="e">
        <f t="shared" si="5"/>
        <v>#DIV/0!</v>
      </c>
      <c r="R18" s="106" t="e">
        <f t="shared" si="6"/>
        <v>#DIV/0!</v>
      </c>
      <c r="S18" s="106" t="e">
        <f t="shared" si="0"/>
        <v>#DIV/0!</v>
      </c>
      <c r="T18" s="106" t="e">
        <f t="shared" si="11"/>
        <v>#DIV/0!</v>
      </c>
      <c r="U18" s="124" t="e">
        <f>U17+S18</f>
        <v>#DIV/0!</v>
      </c>
      <c r="V18" s="107" t="e">
        <f>U18/($C$3*$C$4)</f>
        <v>#DIV/0!</v>
      </c>
      <c r="W18" s="106" t="e">
        <f t="shared" si="12"/>
        <v>#DIV/0!</v>
      </c>
      <c r="X18" s="106" t="e">
        <f t="shared" si="1"/>
        <v>#DIV/0!</v>
      </c>
      <c r="Y18" s="106" t="e">
        <f t="shared" si="13"/>
        <v>#DIV/0!</v>
      </c>
      <c r="Z18" s="108" t="e">
        <f t="shared" si="7"/>
        <v>#DIV/0!</v>
      </c>
      <c r="AA18" s="108" t="e">
        <f>('Input &amp; Results'!$E$40-R18*7.48)/('Calcs active'!H18*1440)</f>
        <v>#DIV/0!</v>
      </c>
    </row>
    <row r="19" spans="2:27" x14ac:dyDescent="0.2">
      <c r="B19" s="31">
        <v>1</v>
      </c>
      <c r="C19" s="31" t="s">
        <v>51</v>
      </c>
      <c r="D19" s="106">
        <v>5</v>
      </c>
      <c r="E19" s="106" t="e">
        <f t="shared" si="8"/>
        <v>#DIV/0!</v>
      </c>
      <c r="F19" s="106">
        <f>'Calcs Hist'!E20</f>
        <v>0</v>
      </c>
      <c r="G19" s="106" t="e">
        <f t="shared" si="9"/>
        <v>#DIV/0!</v>
      </c>
      <c r="H19" s="107" t="e">
        <f t="shared" si="10"/>
        <v>#DIV/0!</v>
      </c>
      <c r="I19" s="106" t="e">
        <f>IF(P19&gt;0,('Input &amp; Results'!F$25/12*$C$3)*('Input &amp; Results'!$D$21),('Input &amp; Results'!F$25/12*$C$3)*('Input &amp; Results'!$D$22))</f>
        <v>#DIV/0!</v>
      </c>
      <c r="J19" s="106" t="e">
        <f>R18+G19</f>
        <v>#DIV/0!</v>
      </c>
      <c r="K19" s="106" t="e">
        <f>IF(H19&gt;'Input &amp; Results'!$K$45,MIN('Input &amp; Results'!$K$27,J19-M19),0)</f>
        <v>#DIV/0!</v>
      </c>
      <c r="L19" s="106" t="e">
        <f t="shared" si="2"/>
        <v>#DIV/0!</v>
      </c>
      <c r="M19" s="106" t="e">
        <f>IF(J19&gt;0,MIN('Input &amp; Results'!$K$7*0.75/12*'Input &amp; Results'!$K$42,J19),0)</f>
        <v>#DIV/0!</v>
      </c>
      <c r="N19" s="106" t="e">
        <f t="shared" si="3"/>
        <v>#DIV/0!</v>
      </c>
      <c r="O19" s="106" t="e">
        <f t="shared" si="4"/>
        <v>#DIV/0!</v>
      </c>
      <c r="P19" s="106" t="e">
        <f>IF(O19&gt;'Input &amp; Results'!$E$49,MIN('Input &amp; Results'!$E$47,O19),0)</f>
        <v>#DIV/0!</v>
      </c>
      <c r="Q19" s="106" t="e">
        <f t="shared" si="5"/>
        <v>#DIV/0!</v>
      </c>
      <c r="R19" s="106" t="e">
        <f t="shared" si="6"/>
        <v>#DIV/0!</v>
      </c>
      <c r="S19" s="106" t="e">
        <f t="shared" si="0"/>
        <v>#DIV/0!</v>
      </c>
      <c r="T19" s="106" t="e">
        <f t="shared" si="11"/>
        <v>#DIV/0!</v>
      </c>
      <c r="U19" s="124" t="e">
        <f t="shared" ref="U19:U29" si="14">U18+S19</f>
        <v>#DIV/0!</v>
      </c>
      <c r="V19" s="107" t="e">
        <f t="shared" ref="V19:V82" si="15">U19/($C$3*$C$4)</f>
        <v>#DIV/0!</v>
      </c>
      <c r="W19" s="106" t="e">
        <f t="shared" si="12"/>
        <v>#DIV/0!</v>
      </c>
      <c r="X19" s="106" t="e">
        <f t="shared" si="1"/>
        <v>#DIV/0!</v>
      </c>
      <c r="Y19" s="106" t="e">
        <f t="shared" si="13"/>
        <v>#DIV/0!</v>
      </c>
      <c r="Z19" s="108" t="e">
        <f t="shared" si="7"/>
        <v>#DIV/0!</v>
      </c>
      <c r="AA19" s="108" t="e">
        <f>('Input &amp; Results'!$E$40-R19*7.48)/('Calcs active'!H19*1440)</f>
        <v>#DIV/0!</v>
      </c>
    </row>
    <row r="20" spans="2:27" x14ac:dyDescent="0.2">
      <c r="B20" s="31">
        <v>1</v>
      </c>
      <c r="C20" s="31" t="s">
        <v>51</v>
      </c>
      <c r="D20" s="106">
        <v>6</v>
      </c>
      <c r="E20" s="106" t="e">
        <f t="shared" si="8"/>
        <v>#DIV/0!</v>
      </c>
      <c r="F20" s="106">
        <f>'Calcs Hist'!E21</f>
        <v>0</v>
      </c>
      <c r="G20" s="106" t="e">
        <f t="shared" si="9"/>
        <v>#DIV/0!</v>
      </c>
      <c r="H20" s="107" t="e">
        <f t="shared" si="10"/>
        <v>#DIV/0!</v>
      </c>
      <c r="I20" s="106" t="e">
        <f>IF(P20&gt;0,('Input &amp; Results'!F$25/12*$C$3)*('Input &amp; Results'!$D$21),('Input &amp; Results'!F$25/12*$C$3)*('Input &amp; Results'!$D$22))</f>
        <v>#DIV/0!</v>
      </c>
      <c r="J20" s="106" t="e">
        <f>R19+G20</f>
        <v>#DIV/0!</v>
      </c>
      <c r="K20" s="106" t="e">
        <f>IF(H20&gt;'Input &amp; Results'!$K$45,MIN('Input &amp; Results'!$K$27,J20-M20),0)</f>
        <v>#DIV/0!</v>
      </c>
      <c r="L20" s="106" t="e">
        <f t="shared" si="2"/>
        <v>#DIV/0!</v>
      </c>
      <c r="M20" s="106" t="e">
        <f>IF(J20&gt;0,MIN('Input &amp; Results'!$K$7*0.75/12*'Input &amp; Results'!$K$42,J20),0)</f>
        <v>#DIV/0!</v>
      </c>
      <c r="N20" s="106" t="e">
        <f t="shared" si="3"/>
        <v>#DIV/0!</v>
      </c>
      <c r="O20" s="106" t="e">
        <f t="shared" si="4"/>
        <v>#DIV/0!</v>
      </c>
      <c r="P20" s="106" t="e">
        <f>IF(O20&gt;'Input &amp; Results'!$E$49,MIN('Input &amp; Results'!$E$47,O20),0)</f>
        <v>#DIV/0!</v>
      </c>
      <c r="Q20" s="106" t="e">
        <f t="shared" si="5"/>
        <v>#DIV/0!</v>
      </c>
      <c r="R20" s="106" t="e">
        <f t="shared" si="6"/>
        <v>#DIV/0!</v>
      </c>
      <c r="S20" s="106" t="e">
        <f t="shared" si="0"/>
        <v>#DIV/0!</v>
      </c>
      <c r="T20" s="106" t="e">
        <f t="shared" si="11"/>
        <v>#DIV/0!</v>
      </c>
      <c r="U20" s="124" t="e">
        <f t="shared" si="14"/>
        <v>#DIV/0!</v>
      </c>
      <c r="V20" s="107" t="e">
        <f t="shared" si="15"/>
        <v>#DIV/0!</v>
      </c>
      <c r="W20" s="106" t="e">
        <f t="shared" si="12"/>
        <v>#DIV/0!</v>
      </c>
      <c r="X20" s="106" t="e">
        <f t="shared" si="1"/>
        <v>#DIV/0!</v>
      </c>
      <c r="Y20" s="106" t="e">
        <f t="shared" si="13"/>
        <v>#DIV/0!</v>
      </c>
      <c r="Z20" s="108" t="e">
        <f t="shared" si="7"/>
        <v>#DIV/0!</v>
      </c>
      <c r="AA20" s="108" t="e">
        <f>('Input &amp; Results'!$E$40-R20*7.48)/('Calcs active'!H20*1440)</f>
        <v>#DIV/0!</v>
      </c>
    </row>
    <row r="21" spans="2:27" x14ac:dyDescent="0.2">
      <c r="B21" s="31">
        <v>1</v>
      </c>
      <c r="C21" s="31" t="s">
        <v>51</v>
      </c>
      <c r="D21" s="106">
        <v>7</v>
      </c>
      <c r="E21" s="106" t="e">
        <f t="shared" si="8"/>
        <v>#DIV/0!</v>
      </c>
      <c r="F21" s="106">
        <f>'Calcs Hist'!E22</f>
        <v>0</v>
      </c>
      <c r="G21" s="106" t="e">
        <f t="shared" si="9"/>
        <v>#DIV/0!</v>
      </c>
      <c r="H21" s="107" t="e">
        <f t="shared" si="10"/>
        <v>#DIV/0!</v>
      </c>
      <c r="I21" s="106" t="e">
        <f>IF(P21&gt;0,('Input &amp; Results'!F$25/12*$C$3)*('Input &amp; Results'!$D$21),('Input &amp; Results'!F$25/12*$C$3)*('Input &amp; Results'!$D$22))</f>
        <v>#DIV/0!</v>
      </c>
      <c r="J21" s="106" t="e">
        <f t="shared" ref="J21:J84" si="16">R20+G21</f>
        <v>#DIV/0!</v>
      </c>
      <c r="K21" s="106" t="e">
        <f>IF(H21&gt;'Input &amp; Results'!$K$45,MIN('Input &amp; Results'!$K$27,J21-M21),0)</f>
        <v>#DIV/0!</v>
      </c>
      <c r="L21" s="106" t="e">
        <f t="shared" si="2"/>
        <v>#DIV/0!</v>
      </c>
      <c r="M21" s="106" t="e">
        <f>IF(J21&gt;0,MIN('Input &amp; Results'!$K$7*0.75/12*'Input &amp; Results'!$K$42,J21),0)</f>
        <v>#DIV/0!</v>
      </c>
      <c r="N21" s="106" t="e">
        <f t="shared" si="3"/>
        <v>#DIV/0!</v>
      </c>
      <c r="O21" s="106" t="e">
        <f t="shared" si="4"/>
        <v>#DIV/0!</v>
      </c>
      <c r="P21" s="106" t="e">
        <f>IF(O21&gt;'Input &amp; Results'!$E$49,MIN('Input &amp; Results'!$E$47,O21),0)</f>
        <v>#DIV/0!</v>
      </c>
      <c r="Q21" s="106" t="e">
        <f t="shared" si="5"/>
        <v>#DIV/0!</v>
      </c>
      <c r="R21" s="106" t="e">
        <f t="shared" si="6"/>
        <v>#DIV/0!</v>
      </c>
      <c r="S21" s="106" t="e">
        <f t="shared" si="0"/>
        <v>#DIV/0!</v>
      </c>
      <c r="T21" s="106" t="e">
        <f t="shared" si="11"/>
        <v>#DIV/0!</v>
      </c>
      <c r="U21" s="124" t="e">
        <f t="shared" si="14"/>
        <v>#DIV/0!</v>
      </c>
      <c r="V21" s="107" t="e">
        <f t="shared" si="15"/>
        <v>#DIV/0!</v>
      </c>
      <c r="W21" s="106" t="e">
        <f t="shared" si="12"/>
        <v>#DIV/0!</v>
      </c>
      <c r="X21" s="106" t="e">
        <f t="shared" si="1"/>
        <v>#DIV/0!</v>
      </c>
      <c r="Y21" s="106" t="e">
        <f t="shared" si="13"/>
        <v>#DIV/0!</v>
      </c>
      <c r="Z21" s="108" t="e">
        <f t="shared" si="7"/>
        <v>#DIV/0!</v>
      </c>
      <c r="AA21" s="108" t="e">
        <f>('Input &amp; Results'!$E$40-R21*7.48)/('Calcs active'!H21*1440)</f>
        <v>#DIV/0!</v>
      </c>
    </row>
    <row r="22" spans="2:27" x14ac:dyDescent="0.2">
      <c r="B22" s="31">
        <v>1</v>
      </c>
      <c r="C22" s="31" t="s">
        <v>51</v>
      </c>
      <c r="D22" s="106">
        <v>8</v>
      </c>
      <c r="E22" s="106" t="e">
        <f t="shared" si="8"/>
        <v>#DIV/0!</v>
      </c>
      <c r="F22" s="106">
        <f>'Calcs Hist'!E23</f>
        <v>0</v>
      </c>
      <c r="G22" s="106" t="e">
        <f t="shared" si="9"/>
        <v>#DIV/0!</v>
      </c>
      <c r="H22" s="107" t="e">
        <f t="shared" si="10"/>
        <v>#DIV/0!</v>
      </c>
      <c r="I22" s="106" t="e">
        <f>IF(P22&gt;0,('Input &amp; Results'!F$25/12*$C$3)*('Input &amp; Results'!$D$21),('Input &amp; Results'!F$25/12*$C$3)*('Input &amp; Results'!$D$22))</f>
        <v>#DIV/0!</v>
      </c>
      <c r="J22" s="106" t="e">
        <f t="shared" si="16"/>
        <v>#DIV/0!</v>
      </c>
      <c r="K22" s="106" t="e">
        <f>IF(H22&gt;'Input &amp; Results'!$K$45,MIN('Input &amp; Results'!$K$27,J22-M22),0)</f>
        <v>#DIV/0!</v>
      </c>
      <c r="L22" s="106" t="e">
        <f t="shared" si="2"/>
        <v>#DIV/0!</v>
      </c>
      <c r="M22" s="106" t="e">
        <f>IF(J22&gt;0,MIN('Input &amp; Results'!$K$7*0.75/12*'Input &amp; Results'!$K$42,J22),0)</f>
        <v>#DIV/0!</v>
      </c>
      <c r="N22" s="106" t="e">
        <f t="shared" si="3"/>
        <v>#DIV/0!</v>
      </c>
      <c r="O22" s="106" t="e">
        <f t="shared" ref="O22:O27" si="17">J22-K22-M22</f>
        <v>#DIV/0!</v>
      </c>
      <c r="P22" s="106" t="e">
        <f>IF(O22&gt;'Input &amp; Results'!$E$49,MIN('Input &amp; Results'!$E$47,O22),0)</f>
        <v>#DIV/0!</v>
      </c>
      <c r="Q22" s="106" t="e">
        <f t="shared" si="5"/>
        <v>#DIV/0!</v>
      </c>
      <c r="R22" s="106" t="e">
        <f t="shared" si="6"/>
        <v>#DIV/0!</v>
      </c>
      <c r="S22" s="106" t="e">
        <f t="shared" si="0"/>
        <v>#DIV/0!</v>
      </c>
      <c r="T22" s="106" t="e">
        <f t="shared" si="11"/>
        <v>#DIV/0!</v>
      </c>
      <c r="U22" s="124" t="e">
        <f t="shared" si="14"/>
        <v>#DIV/0!</v>
      </c>
      <c r="V22" s="107" t="e">
        <f t="shared" si="15"/>
        <v>#DIV/0!</v>
      </c>
      <c r="W22" s="106" t="e">
        <f t="shared" si="12"/>
        <v>#DIV/0!</v>
      </c>
      <c r="X22" s="106" t="e">
        <f t="shared" si="1"/>
        <v>#DIV/0!</v>
      </c>
      <c r="Y22" s="106" t="e">
        <f t="shared" si="13"/>
        <v>#DIV/0!</v>
      </c>
      <c r="Z22" s="108" t="e">
        <f t="shared" si="7"/>
        <v>#DIV/0!</v>
      </c>
      <c r="AA22" s="108" t="e">
        <f>('Input &amp; Results'!$E$40-R22*7.48)/('Calcs active'!H22*1440)</f>
        <v>#DIV/0!</v>
      </c>
    </row>
    <row r="23" spans="2:27" x14ac:dyDescent="0.2">
      <c r="B23" s="31">
        <v>1</v>
      </c>
      <c r="C23" s="31" t="s">
        <v>51</v>
      </c>
      <c r="D23" s="106">
        <v>9</v>
      </c>
      <c r="E23" s="106" t="e">
        <f t="shared" si="8"/>
        <v>#DIV/0!</v>
      </c>
      <c r="F23" s="106">
        <f>'Calcs Hist'!E24</f>
        <v>0</v>
      </c>
      <c r="G23" s="106" t="e">
        <f t="shared" si="9"/>
        <v>#DIV/0!</v>
      </c>
      <c r="H23" s="107" t="e">
        <f t="shared" si="10"/>
        <v>#DIV/0!</v>
      </c>
      <c r="I23" s="106" t="e">
        <f>IF(P23&gt;0,('Input &amp; Results'!F$25/12*$C$3)*('Input &amp; Results'!$D$21),('Input &amp; Results'!F$25/12*$C$3)*('Input &amp; Results'!$D$22))</f>
        <v>#DIV/0!</v>
      </c>
      <c r="J23" s="106" t="e">
        <f t="shared" si="16"/>
        <v>#DIV/0!</v>
      </c>
      <c r="K23" s="106" t="e">
        <f>IF(H23&gt;'Input &amp; Results'!$K$45,MIN('Input &amp; Results'!$K$27,J23-M23),0)</f>
        <v>#DIV/0!</v>
      </c>
      <c r="L23" s="106" t="e">
        <f t="shared" si="2"/>
        <v>#DIV/0!</v>
      </c>
      <c r="M23" s="106" t="e">
        <f>IF(J23&gt;0,MIN('Input &amp; Results'!$K$7*0.75/12*'Input &amp; Results'!$K$42,J23),0)</f>
        <v>#DIV/0!</v>
      </c>
      <c r="N23" s="106" t="e">
        <f t="shared" si="3"/>
        <v>#DIV/0!</v>
      </c>
      <c r="O23" s="106" t="e">
        <f t="shared" si="17"/>
        <v>#DIV/0!</v>
      </c>
      <c r="P23" s="106" t="e">
        <f>IF(O23&gt;'Input &amp; Results'!$E$49,MIN('Input &amp; Results'!$E$47,O23),0)</f>
        <v>#DIV/0!</v>
      </c>
      <c r="Q23" s="106" t="e">
        <f t="shared" si="5"/>
        <v>#DIV/0!</v>
      </c>
      <c r="R23" s="106" t="e">
        <f t="shared" si="6"/>
        <v>#DIV/0!</v>
      </c>
      <c r="S23" s="106" t="e">
        <f t="shared" si="0"/>
        <v>#DIV/0!</v>
      </c>
      <c r="T23" s="106" t="e">
        <f t="shared" si="11"/>
        <v>#DIV/0!</v>
      </c>
      <c r="U23" s="124" t="e">
        <f t="shared" si="14"/>
        <v>#DIV/0!</v>
      </c>
      <c r="V23" s="107" t="e">
        <f t="shared" si="15"/>
        <v>#DIV/0!</v>
      </c>
      <c r="W23" s="106" t="e">
        <f t="shared" si="12"/>
        <v>#DIV/0!</v>
      </c>
      <c r="X23" s="106" t="e">
        <f t="shared" si="1"/>
        <v>#DIV/0!</v>
      </c>
      <c r="Y23" s="106" t="e">
        <f t="shared" si="13"/>
        <v>#DIV/0!</v>
      </c>
      <c r="Z23" s="108" t="e">
        <f t="shared" si="7"/>
        <v>#DIV/0!</v>
      </c>
      <c r="AA23" s="108" t="e">
        <f>('Input &amp; Results'!$E$40-R23*7.48)/('Calcs active'!H23*1440)</f>
        <v>#DIV/0!</v>
      </c>
    </row>
    <row r="24" spans="2:27" x14ac:dyDescent="0.2">
      <c r="B24" s="31">
        <v>1</v>
      </c>
      <c r="C24" s="31" t="s">
        <v>51</v>
      </c>
      <c r="D24" s="106">
        <v>10</v>
      </c>
      <c r="E24" s="106" t="e">
        <f t="shared" si="8"/>
        <v>#DIV/0!</v>
      </c>
      <c r="F24" s="106">
        <f>'Calcs Hist'!E25</f>
        <v>0</v>
      </c>
      <c r="G24" s="106" t="e">
        <f t="shared" si="9"/>
        <v>#DIV/0!</v>
      </c>
      <c r="H24" s="107" t="e">
        <f t="shared" si="10"/>
        <v>#DIV/0!</v>
      </c>
      <c r="I24" s="106" t="e">
        <f>IF(P24&gt;0,('Input &amp; Results'!F$25/12*$C$3)*('Input &amp; Results'!$D$21),('Input &amp; Results'!F$25/12*$C$3)*('Input &amp; Results'!$D$22))</f>
        <v>#DIV/0!</v>
      </c>
      <c r="J24" s="106" t="e">
        <f t="shared" si="16"/>
        <v>#DIV/0!</v>
      </c>
      <c r="K24" s="106" t="e">
        <f>IF(H24&gt;'Input &amp; Results'!$K$45,MIN('Input &amp; Results'!$K$27,J24-M24),0)</f>
        <v>#DIV/0!</v>
      </c>
      <c r="L24" s="106" t="e">
        <f t="shared" si="2"/>
        <v>#DIV/0!</v>
      </c>
      <c r="M24" s="106" t="e">
        <f>IF(J24&gt;0,MIN('Input &amp; Results'!$K$7*0.75/12*'Input &amp; Results'!$K$42,J24),0)</f>
        <v>#DIV/0!</v>
      </c>
      <c r="N24" s="106" t="e">
        <f t="shared" si="3"/>
        <v>#DIV/0!</v>
      </c>
      <c r="O24" s="106" t="e">
        <f t="shared" si="17"/>
        <v>#DIV/0!</v>
      </c>
      <c r="P24" s="106" t="e">
        <f>IF(O24&gt;'Input &amp; Results'!$E$49,MIN('Input &amp; Results'!$E$47,O24),0)</f>
        <v>#DIV/0!</v>
      </c>
      <c r="Q24" s="106" t="e">
        <f t="shared" si="5"/>
        <v>#DIV/0!</v>
      </c>
      <c r="R24" s="106" t="e">
        <f t="shared" si="6"/>
        <v>#DIV/0!</v>
      </c>
      <c r="S24" s="106" t="e">
        <f t="shared" si="0"/>
        <v>#DIV/0!</v>
      </c>
      <c r="T24" s="106" t="e">
        <f t="shared" si="11"/>
        <v>#DIV/0!</v>
      </c>
      <c r="U24" s="124" t="e">
        <f t="shared" si="14"/>
        <v>#DIV/0!</v>
      </c>
      <c r="V24" s="107" t="e">
        <f t="shared" si="15"/>
        <v>#DIV/0!</v>
      </c>
      <c r="W24" s="106" t="e">
        <f t="shared" si="12"/>
        <v>#DIV/0!</v>
      </c>
      <c r="X24" s="106" t="e">
        <f t="shared" si="1"/>
        <v>#DIV/0!</v>
      </c>
      <c r="Y24" s="106" t="e">
        <f t="shared" si="13"/>
        <v>#DIV/0!</v>
      </c>
      <c r="Z24" s="108" t="e">
        <f t="shared" si="7"/>
        <v>#DIV/0!</v>
      </c>
      <c r="AA24" s="108" t="e">
        <f>('Input &amp; Results'!$E$40-R24*7.48)/('Calcs active'!H24*1440)</f>
        <v>#DIV/0!</v>
      </c>
    </row>
    <row r="25" spans="2:27" x14ac:dyDescent="0.2">
      <c r="B25" s="31">
        <v>1</v>
      </c>
      <c r="C25" s="31" t="s">
        <v>51</v>
      </c>
      <c r="D25" s="106">
        <v>11</v>
      </c>
      <c r="E25" s="106" t="e">
        <f t="shared" si="8"/>
        <v>#DIV/0!</v>
      </c>
      <c r="F25" s="106">
        <f>'Calcs Hist'!E26</f>
        <v>0</v>
      </c>
      <c r="G25" s="106" t="e">
        <f t="shared" si="9"/>
        <v>#DIV/0!</v>
      </c>
      <c r="H25" s="107" t="e">
        <f t="shared" si="10"/>
        <v>#DIV/0!</v>
      </c>
      <c r="I25" s="106" t="e">
        <f>IF(P25&gt;0,('Input &amp; Results'!F$25/12*$C$3)*('Input &amp; Results'!$D$21),('Input &amp; Results'!F$25/12*$C$3)*('Input &amp; Results'!$D$22))</f>
        <v>#DIV/0!</v>
      </c>
      <c r="J25" s="106" t="e">
        <f t="shared" si="16"/>
        <v>#DIV/0!</v>
      </c>
      <c r="K25" s="106" t="e">
        <f>IF(H25&gt;'Input &amp; Results'!$K$45,MIN('Input &amp; Results'!$K$27,J25-M25),0)</f>
        <v>#DIV/0!</v>
      </c>
      <c r="L25" s="106" t="e">
        <f t="shared" si="2"/>
        <v>#DIV/0!</v>
      </c>
      <c r="M25" s="106" t="e">
        <f>IF(J25&gt;0,MIN('Input &amp; Results'!$K$7*0.75/12*'Input &amp; Results'!$K$42,J25),0)</f>
        <v>#DIV/0!</v>
      </c>
      <c r="N25" s="106" t="e">
        <f t="shared" si="3"/>
        <v>#DIV/0!</v>
      </c>
      <c r="O25" s="106" t="e">
        <f t="shared" si="17"/>
        <v>#DIV/0!</v>
      </c>
      <c r="P25" s="106" t="e">
        <f>IF(O25&gt;'Input &amp; Results'!$E$49,MIN('Input &amp; Results'!$E$47,O25),0)</f>
        <v>#DIV/0!</v>
      </c>
      <c r="Q25" s="106" t="e">
        <f t="shared" si="5"/>
        <v>#DIV/0!</v>
      </c>
      <c r="R25" s="106" t="e">
        <f t="shared" si="6"/>
        <v>#DIV/0!</v>
      </c>
      <c r="S25" s="106" t="e">
        <f t="shared" si="0"/>
        <v>#DIV/0!</v>
      </c>
      <c r="T25" s="106" t="e">
        <f t="shared" si="11"/>
        <v>#DIV/0!</v>
      </c>
      <c r="U25" s="124" t="e">
        <f t="shared" si="14"/>
        <v>#DIV/0!</v>
      </c>
      <c r="V25" s="107" t="e">
        <f t="shared" si="15"/>
        <v>#DIV/0!</v>
      </c>
      <c r="W25" s="106" t="e">
        <f t="shared" si="12"/>
        <v>#DIV/0!</v>
      </c>
      <c r="X25" s="106" t="e">
        <f t="shared" si="1"/>
        <v>#DIV/0!</v>
      </c>
      <c r="Y25" s="106" t="e">
        <f t="shared" si="13"/>
        <v>#DIV/0!</v>
      </c>
      <c r="Z25" s="108" t="e">
        <f t="shared" si="7"/>
        <v>#DIV/0!</v>
      </c>
      <c r="AA25" s="108" t="e">
        <f>('Input &amp; Results'!$E$40-R25*7.48)/('Calcs active'!H25*1440)</f>
        <v>#DIV/0!</v>
      </c>
    </row>
    <row r="26" spans="2:27" x14ac:dyDescent="0.2">
      <c r="B26" s="31">
        <v>1</v>
      </c>
      <c r="C26" s="31" t="s">
        <v>51</v>
      </c>
      <c r="D26" s="106">
        <v>12</v>
      </c>
      <c r="E26" s="106" t="e">
        <f t="shared" si="8"/>
        <v>#DIV/0!</v>
      </c>
      <c r="F26" s="106">
        <f>'Calcs Hist'!E27</f>
        <v>0</v>
      </c>
      <c r="G26" s="106" t="e">
        <f t="shared" si="9"/>
        <v>#DIV/0!</v>
      </c>
      <c r="H26" s="107" t="e">
        <f t="shared" si="10"/>
        <v>#DIV/0!</v>
      </c>
      <c r="I26" s="106" t="e">
        <f>IF(P26&gt;0,('Input &amp; Results'!F$25/12*$C$3)*('Input &amp; Results'!$D$21),('Input &amp; Results'!F$25/12*$C$3)*('Input &amp; Results'!$D$22))</f>
        <v>#DIV/0!</v>
      </c>
      <c r="J26" s="106" t="e">
        <f t="shared" si="16"/>
        <v>#DIV/0!</v>
      </c>
      <c r="K26" s="106" t="e">
        <f>IF(H26&gt;'Input &amp; Results'!$K$45,MIN('Input &amp; Results'!$K$27,J26-M26),0)</f>
        <v>#DIV/0!</v>
      </c>
      <c r="L26" s="106" t="e">
        <f t="shared" si="2"/>
        <v>#DIV/0!</v>
      </c>
      <c r="M26" s="106" t="e">
        <f>IF(J26&gt;0,MIN('Input &amp; Results'!$K$7*0.75/12*'Input &amp; Results'!$K$42,J26),0)</f>
        <v>#DIV/0!</v>
      </c>
      <c r="N26" s="106" t="e">
        <f t="shared" si="3"/>
        <v>#DIV/0!</v>
      </c>
      <c r="O26" s="106" t="e">
        <f t="shared" si="17"/>
        <v>#DIV/0!</v>
      </c>
      <c r="P26" s="106" t="e">
        <f>IF(O26&gt;'Input &amp; Results'!$E$49,MIN('Input &amp; Results'!$E$47,O26),0)</f>
        <v>#DIV/0!</v>
      </c>
      <c r="Q26" s="106" t="e">
        <f t="shared" si="5"/>
        <v>#DIV/0!</v>
      </c>
      <c r="R26" s="106" t="e">
        <f t="shared" si="6"/>
        <v>#DIV/0!</v>
      </c>
      <c r="S26" s="106" t="e">
        <f t="shared" si="0"/>
        <v>#DIV/0!</v>
      </c>
      <c r="T26" s="106" t="e">
        <f t="shared" si="11"/>
        <v>#DIV/0!</v>
      </c>
      <c r="U26" s="124" t="e">
        <f t="shared" si="14"/>
        <v>#DIV/0!</v>
      </c>
      <c r="V26" s="107" t="e">
        <f t="shared" si="15"/>
        <v>#DIV/0!</v>
      </c>
      <c r="W26" s="106" t="e">
        <f t="shared" si="12"/>
        <v>#DIV/0!</v>
      </c>
      <c r="X26" s="106" t="e">
        <f t="shared" si="1"/>
        <v>#DIV/0!</v>
      </c>
      <c r="Y26" s="106" t="e">
        <f t="shared" si="13"/>
        <v>#DIV/0!</v>
      </c>
      <c r="Z26" s="108" t="e">
        <f t="shared" si="7"/>
        <v>#DIV/0!</v>
      </c>
      <c r="AA26" s="108" t="e">
        <f>('Input &amp; Results'!$E$40-R26*7.48)/('Calcs active'!H26*1440)</f>
        <v>#DIV/0!</v>
      </c>
    </row>
    <row r="27" spans="2:27" x14ac:dyDescent="0.2">
      <c r="B27" s="31">
        <v>1</v>
      </c>
      <c r="C27" s="31" t="s">
        <v>51</v>
      </c>
      <c r="D27" s="106">
        <v>13</v>
      </c>
      <c r="E27" s="106" t="e">
        <f t="shared" si="8"/>
        <v>#DIV/0!</v>
      </c>
      <c r="F27" s="106">
        <f>'Calcs Hist'!E28</f>
        <v>0</v>
      </c>
      <c r="G27" s="106" t="e">
        <f t="shared" si="9"/>
        <v>#DIV/0!</v>
      </c>
      <c r="H27" s="107" t="e">
        <f t="shared" si="10"/>
        <v>#DIV/0!</v>
      </c>
      <c r="I27" s="106" t="e">
        <f>IF(P27&gt;0,('Input &amp; Results'!F$25/12*$C$3)*('Input &amp; Results'!$D$21),('Input &amp; Results'!F$25/12*$C$3)*('Input &amp; Results'!$D$22))</f>
        <v>#DIV/0!</v>
      </c>
      <c r="J27" s="106" t="e">
        <f t="shared" si="16"/>
        <v>#DIV/0!</v>
      </c>
      <c r="K27" s="106" t="e">
        <f>IF(H27&gt;'Input &amp; Results'!$K$45,MIN('Input &amp; Results'!$K$27,J27-M27),0)</f>
        <v>#DIV/0!</v>
      </c>
      <c r="L27" s="106" t="e">
        <f t="shared" si="2"/>
        <v>#DIV/0!</v>
      </c>
      <c r="M27" s="106" t="e">
        <f>IF(J27&gt;0,MIN('Input &amp; Results'!$K$7*0.75/12*'Input &amp; Results'!$K$42,J27),0)</f>
        <v>#DIV/0!</v>
      </c>
      <c r="N27" s="106" t="e">
        <f t="shared" si="3"/>
        <v>#DIV/0!</v>
      </c>
      <c r="O27" s="106" t="e">
        <f t="shared" si="17"/>
        <v>#DIV/0!</v>
      </c>
      <c r="P27" s="106" t="e">
        <f>IF(O27&gt;'Input &amp; Results'!$E$49,MIN('Input &amp; Results'!$E$47,O27),0)</f>
        <v>#DIV/0!</v>
      </c>
      <c r="Q27" s="106" t="e">
        <f t="shared" si="5"/>
        <v>#DIV/0!</v>
      </c>
      <c r="R27" s="106" t="e">
        <f t="shared" si="6"/>
        <v>#DIV/0!</v>
      </c>
      <c r="S27" s="106" t="e">
        <f t="shared" si="0"/>
        <v>#DIV/0!</v>
      </c>
      <c r="T27" s="106" t="e">
        <f t="shared" si="11"/>
        <v>#DIV/0!</v>
      </c>
      <c r="U27" s="124" t="e">
        <f t="shared" si="14"/>
        <v>#DIV/0!</v>
      </c>
      <c r="V27" s="107" t="e">
        <f t="shared" si="15"/>
        <v>#DIV/0!</v>
      </c>
      <c r="W27" s="106" t="e">
        <f t="shared" si="12"/>
        <v>#DIV/0!</v>
      </c>
      <c r="X27" s="106" t="e">
        <f t="shared" si="1"/>
        <v>#DIV/0!</v>
      </c>
      <c r="Y27" s="106" t="e">
        <f t="shared" si="13"/>
        <v>#DIV/0!</v>
      </c>
      <c r="Z27" s="108" t="e">
        <f t="shared" si="7"/>
        <v>#DIV/0!</v>
      </c>
      <c r="AA27" s="108" t="e">
        <f>('Input &amp; Results'!$E$40-R27*7.48)/('Calcs active'!H27*1440)</f>
        <v>#DIV/0!</v>
      </c>
    </row>
    <row r="28" spans="2:27" x14ac:dyDescent="0.2">
      <c r="B28" s="31">
        <v>1</v>
      </c>
      <c r="C28" s="31" t="s">
        <v>51</v>
      </c>
      <c r="D28" s="106">
        <v>14</v>
      </c>
      <c r="E28" s="106" t="e">
        <f t="shared" si="8"/>
        <v>#DIV/0!</v>
      </c>
      <c r="F28" s="106">
        <f>'Calcs Hist'!E29</f>
        <v>0</v>
      </c>
      <c r="G28" s="106" t="e">
        <f t="shared" si="9"/>
        <v>#DIV/0!</v>
      </c>
      <c r="H28" s="107" t="e">
        <f t="shared" si="10"/>
        <v>#DIV/0!</v>
      </c>
      <c r="I28" s="106" t="e">
        <f>IF(P28&gt;0,('Input &amp; Results'!F$25/12*$C$3)*('Input &amp; Results'!$D$21),('Input &amp; Results'!F$25/12*$C$3)*('Input &amp; Results'!$D$22))</f>
        <v>#DIV/0!</v>
      </c>
      <c r="J28" s="106" t="e">
        <f t="shared" si="16"/>
        <v>#DIV/0!</v>
      </c>
      <c r="K28" s="106" t="e">
        <f>IF(H28&gt;'Input &amp; Results'!$K$45,MIN('Input &amp; Results'!$K$27,J28-M28),0)</f>
        <v>#DIV/0!</v>
      </c>
      <c r="L28" s="106" t="e">
        <f t="shared" si="2"/>
        <v>#DIV/0!</v>
      </c>
      <c r="M28" s="106" t="e">
        <f>IF(J28&gt;0,MIN('Input &amp; Results'!$K$7*0.75/12*'Input &amp; Results'!$K$42,J28),0)</f>
        <v>#DIV/0!</v>
      </c>
      <c r="N28" s="106" t="e">
        <f t="shared" si="3"/>
        <v>#DIV/0!</v>
      </c>
      <c r="O28" s="106" t="e">
        <f>J28-K28-M28</f>
        <v>#DIV/0!</v>
      </c>
      <c r="P28" s="106" t="e">
        <f>IF(O28&gt;'Input &amp; Results'!$E$49,MIN('Input &amp; Results'!$E$47,O28),0)</f>
        <v>#DIV/0!</v>
      </c>
      <c r="Q28" s="106" t="e">
        <f t="shared" si="5"/>
        <v>#DIV/0!</v>
      </c>
      <c r="R28" s="106" t="e">
        <f t="shared" si="6"/>
        <v>#DIV/0!</v>
      </c>
      <c r="S28" s="106" t="e">
        <f t="shared" si="0"/>
        <v>#DIV/0!</v>
      </c>
      <c r="T28" s="106" t="e">
        <f t="shared" si="11"/>
        <v>#DIV/0!</v>
      </c>
      <c r="U28" s="124" t="e">
        <f t="shared" si="14"/>
        <v>#DIV/0!</v>
      </c>
      <c r="V28" s="107" t="e">
        <f t="shared" si="15"/>
        <v>#DIV/0!</v>
      </c>
      <c r="W28" s="106" t="e">
        <f t="shared" si="12"/>
        <v>#DIV/0!</v>
      </c>
      <c r="X28" s="106" t="e">
        <f t="shared" si="1"/>
        <v>#DIV/0!</v>
      </c>
      <c r="Y28" s="106" t="e">
        <f t="shared" si="13"/>
        <v>#DIV/0!</v>
      </c>
      <c r="Z28" s="108" t="e">
        <f t="shared" si="7"/>
        <v>#DIV/0!</v>
      </c>
      <c r="AA28" s="108" t="e">
        <f>('Input &amp; Results'!$E$40-R28*7.48)/('Calcs active'!H28*1440)</f>
        <v>#DIV/0!</v>
      </c>
    </row>
    <row r="29" spans="2:27" x14ac:dyDescent="0.2">
      <c r="B29" s="31">
        <v>1</v>
      </c>
      <c r="C29" s="31" t="s">
        <v>51</v>
      </c>
      <c r="D29" s="106">
        <v>15</v>
      </c>
      <c r="E29" s="106" t="e">
        <f t="shared" si="8"/>
        <v>#DIV/0!</v>
      </c>
      <c r="F29" s="106">
        <f>'Calcs Hist'!E30</f>
        <v>0</v>
      </c>
      <c r="G29" s="106" t="e">
        <f t="shared" si="9"/>
        <v>#DIV/0!</v>
      </c>
      <c r="H29" s="107" t="e">
        <f t="shared" si="10"/>
        <v>#DIV/0!</v>
      </c>
      <c r="I29" s="106" t="e">
        <f>IF(P29&gt;0,('Input &amp; Results'!F$25/12*$C$3)*('Input &amp; Results'!$D$21),('Input &amp; Results'!F$25/12*$C$3)*('Input &amp; Results'!$D$22))</f>
        <v>#DIV/0!</v>
      </c>
      <c r="J29" s="106" t="e">
        <f t="shared" si="16"/>
        <v>#DIV/0!</v>
      </c>
      <c r="K29" s="106" t="e">
        <f>IF(H29&gt;'Input &amp; Results'!$K$45,MIN('Input &amp; Results'!$K$27,J29-M29),0)</f>
        <v>#DIV/0!</v>
      </c>
      <c r="L29" s="106" t="e">
        <f t="shared" si="2"/>
        <v>#DIV/0!</v>
      </c>
      <c r="M29" s="106" t="e">
        <f>IF(J29&gt;0,MIN('Input &amp; Results'!$K$7*0.75/12*'Input &amp; Results'!$K$42,J29),0)</f>
        <v>#DIV/0!</v>
      </c>
      <c r="N29" s="106" t="e">
        <f t="shared" si="3"/>
        <v>#DIV/0!</v>
      </c>
      <c r="O29" s="106" t="e">
        <f t="shared" ref="O29:O39" si="18">J29-K29-M29</f>
        <v>#DIV/0!</v>
      </c>
      <c r="P29" s="106" t="e">
        <f>IF(O29&gt;'Input &amp; Results'!$E$49,MIN('Input &amp; Results'!$E$47,O29),0)</f>
        <v>#DIV/0!</v>
      </c>
      <c r="Q29" s="106" t="e">
        <f t="shared" si="5"/>
        <v>#DIV/0!</v>
      </c>
      <c r="R29" s="106" t="e">
        <f t="shared" si="6"/>
        <v>#DIV/0!</v>
      </c>
      <c r="S29" s="106" t="e">
        <f t="shared" si="0"/>
        <v>#DIV/0!</v>
      </c>
      <c r="T29" s="106" t="e">
        <f t="shared" si="11"/>
        <v>#DIV/0!</v>
      </c>
      <c r="U29" s="124" t="e">
        <f t="shared" si="14"/>
        <v>#DIV/0!</v>
      </c>
      <c r="V29" s="107" t="e">
        <f t="shared" si="15"/>
        <v>#DIV/0!</v>
      </c>
      <c r="W29" s="106" t="e">
        <f t="shared" si="12"/>
        <v>#DIV/0!</v>
      </c>
      <c r="X29" s="106" t="e">
        <f t="shared" si="1"/>
        <v>#DIV/0!</v>
      </c>
      <c r="Y29" s="106" t="e">
        <f t="shared" si="13"/>
        <v>#DIV/0!</v>
      </c>
      <c r="Z29" s="108" t="e">
        <f t="shared" si="7"/>
        <v>#DIV/0!</v>
      </c>
      <c r="AA29" s="108" t="e">
        <f>('Input &amp; Results'!$E$40-R29*7.48)/('Calcs active'!H29*1440)</f>
        <v>#DIV/0!</v>
      </c>
    </row>
    <row r="30" spans="2:27" x14ac:dyDescent="0.2">
      <c r="B30" s="31">
        <v>1</v>
      </c>
      <c r="C30" s="31" t="s">
        <v>51</v>
      </c>
      <c r="D30" s="106">
        <v>16</v>
      </c>
      <c r="E30" s="106" t="e">
        <f t="shared" si="8"/>
        <v>#DIV/0!</v>
      </c>
      <c r="F30" s="106">
        <f>'Calcs Hist'!E31</f>
        <v>0</v>
      </c>
      <c r="G30" s="106" t="e">
        <f t="shared" si="9"/>
        <v>#DIV/0!</v>
      </c>
      <c r="H30" s="107" t="e">
        <f t="shared" si="10"/>
        <v>#DIV/0!</v>
      </c>
      <c r="I30" s="106" t="e">
        <f>IF(P30&gt;0,('Input &amp; Results'!F$25/12*$C$3)*('Input &amp; Results'!$D$21),('Input &amp; Results'!F$25/12*$C$3)*('Input &amp; Results'!$D$22))</f>
        <v>#DIV/0!</v>
      </c>
      <c r="J30" s="106" t="e">
        <f t="shared" si="16"/>
        <v>#DIV/0!</v>
      </c>
      <c r="K30" s="106" t="e">
        <f>IF(H30&gt;'Input &amp; Results'!$K$45,MIN('Input &amp; Results'!$K$27,J30-M30),0)</f>
        <v>#DIV/0!</v>
      </c>
      <c r="L30" s="106" t="e">
        <f t="shared" si="2"/>
        <v>#DIV/0!</v>
      </c>
      <c r="M30" s="106" t="e">
        <f>IF(J30&gt;0,MIN('Input &amp; Results'!$K$7*0.75/12*'Input &amp; Results'!$K$42,J30),0)</f>
        <v>#DIV/0!</v>
      </c>
      <c r="N30" s="106" t="e">
        <f t="shared" si="3"/>
        <v>#DIV/0!</v>
      </c>
      <c r="O30" s="106" t="e">
        <f t="shared" si="18"/>
        <v>#DIV/0!</v>
      </c>
      <c r="P30" s="106" t="e">
        <f>IF(O30&gt;'Input &amp; Results'!$E$49,MIN('Input &amp; Results'!$E$47,O30),0)</f>
        <v>#DIV/0!</v>
      </c>
      <c r="Q30" s="106" t="e">
        <f t="shared" si="5"/>
        <v>#DIV/0!</v>
      </c>
      <c r="R30" s="106" t="e">
        <f t="shared" si="6"/>
        <v>#DIV/0!</v>
      </c>
      <c r="S30" s="106" t="e">
        <f t="shared" si="0"/>
        <v>#DIV/0!</v>
      </c>
      <c r="T30" s="106" t="e">
        <f t="shared" si="11"/>
        <v>#DIV/0!</v>
      </c>
      <c r="U30" s="124" t="e">
        <f t="shared" ref="U30:U53" si="19">U29+S30</f>
        <v>#DIV/0!</v>
      </c>
      <c r="V30" s="107" t="e">
        <f t="shared" si="15"/>
        <v>#DIV/0!</v>
      </c>
      <c r="W30" s="106" t="e">
        <f t="shared" si="12"/>
        <v>#DIV/0!</v>
      </c>
      <c r="X30" s="106" t="e">
        <f t="shared" si="1"/>
        <v>#DIV/0!</v>
      </c>
      <c r="Y30" s="106" t="e">
        <f t="shared" si="13"/>
        <v>#DIV/0!</v>
      </c>
      <c r="Z30" s="108" t="e">
        <f t="shared" si="7"/>
        <v>#DIV/0!</v>
      </c>
      <c r="AA30" s="108" t="e">
        <f>('Input &amp; Results'!$E$40-R30*7.48)/('Calcs active'!H30*1440)</f>
        <v>#DIV/0!</v>
      </c>
    </row>
    <row r="31" spans="2:27" x14ac:dyDescent="0.2">
      <c r="B31" s="31">
        <v>1</v>
      </c>
      <c r="C31" s="31" t="s">
        <v>51</v>
      </c>
      <c r="D31" s="106">
        <v>17</v>
      </c>
      <c r="E31" s="106" t="e">
        <f t="shared" si="8"/>
        <v>#DIV/0!</v>
      </c>
      <c r="F31" s="106">
        <f>'Calcs Hist'!E32</f>
        <v>0</v>
      </c>
      <c r="G31" s="106" t="e">
        <f t="shared" si="9"/>
        <v>#DIV/0!</v>
      </c>
      <c r="H31" s="107" t="e">
        <f t="shared" si="10"/>
        <v>#DIV/0!</v>
      </c>
      <c r="I31" s="106" t="e">
        <f>IF(P31&gt;0,('Input &amp; Results'!F$25/12*$C$3)*('Input &amp; Results'!$D$21),('Input &amp; Results'!F$25/12*$C$3)*('Input &amp; Results'!$D$22))</f>
        <v>#DIV/0!</v>
      </c>
      <c r="J31" s="106" t="e">
        <f t="shared" si="16"/>
        <v>#DIV/0!</v>
      </c>
      <c r="K31" s="106" t="e">
        <f>IF(H31&gt;'Input &amp; Results'!$K$45,MIN('Input &amp; Results'!$K$27,J31-M31),0)</f>
        <v>#DIV/0!</v>
      </c>
      <c r="L31" s="106" t="e">
        <f t="shared" si="2"/>
        <v>#DIV/0!</v>
      </c>
      <c r="M31" s="106" t="e">
        <f>IF(J31&gt;0,MIN('Input &amp; Results'!$K$7*0.75/12*'Input &amp; Results'!$K$42,J31),0)</f>
        <v>#DIV/0!</v>
      </c>
      <c r="N31" s="106" t="e">
        <f t="shared" si="3"/>
        <v>#DIV/0!</v>
      </c>
      <c r="O31" s="106" t="e">
        <f t="shared" si="18"/>
        <v>#DIV/0!</v>
      </c>
      <c r="P31" s="106" t="e">
        <f>IF(O31&gt;'Input &amp; Results'!$E$49,MIN('Input &amp; Results'!$E$47,O31),0)</f>
        <v>#DIV/0!</v>
      </c>
      <c r="Q31" s="106" t="e">
        <f t="shared" si="5"/>
        <v>#DIV/0!</v>
      </c>
      <c r="R31" s="106" t="e">
        <f t="shared" si="6"/>
        <v>#DIV/0!</v>
      </c>
      <c r="S31" s="106" t="e">
        <f t="shared" si="0"/>
        <v>#DIV/0!</v>
      </c>
      <c r="T31" s="106" t="e">
        <f t="shared" si="11"/>
        <v>#DIV/0!</v>
      </c>
      <c r="U31" s="124" t="e">
        <f t="shared" si="19"/>
        <v>#DIV/0!</v>
      </c>
      <c r="V31" s="107" t="e">
        <f t="shared" si="15"/>
        <v>#DIV/0!</v>
      </c>
      <c r="W31" s="106" t="e">
        <f t="shared" si="12"/>
        <v>#DIV/0!</v>
      </c>
      <c r="X31" s="106" t="e">
        <f t="shared" si="1"/>
        <v>#DIV/0!</v>
      </c>
      <c r="Y31" s="106" t="e">
        <f t="shared" si="13"/>
        <v>#DIV/0!</v>
      </c>
      <c r="Z31" s="108" t="e">
        <f t="shared" si="7"/>
        <v>#DIV/0!</v>
      </c>
      <c r="AA31" s="108" t="e">
        <f>('Input &amp; Results'!$E$40-R31*7.48)/('Calcs active'!H31*1440)</f>
        <v>#DIV/0!</v>
      </c>
    </row>
    <row r="32" spans="2:27" x14ac:dyDescent="0.2">
      <c r="B32" s="31">
        <v>1</v>
      </c>
      <c r="C32" s="31" t="s">
        <v>51</v>
      </c>
      <c r="D32" s="106">
        <v>18</v>
      </c>
      <c r="E32" s="106" t="e">
        <f t="shared" si="8"/>
        <v>#DIV/0!</v>
      </c>
      <c r="F32" s="106">
        <f>'Calcs Hist'!E33</f>
        <v>0</v>
      </c>
      <c r="G32" s="106" t="e">
        <f t="shared" si="9"/>
        <v>#DIV/0!</v>
      </c>
      <c r="H32" s="107" t="e">
        <f t="shared" si="10"/>
        <v>#DIV/0!</v>
      </c>
      <c r="I32" s="106" t="e">
        <f>IF(P32&gt;0,('Input &amp; Results'!F$25/12*$C$3)*('Input &amp; Results'!$D$21),('Input &amp; Results'!F$25/12*$C$3)*('Input &amp; Results'!$D$22))</f>
        <v>#DIV/0!</v>
      </c>
      <c r="J32" s="106" t="e">
        <f t="shared" si="16"/>
        <v>#DIV/0!</v>
      </c>
      <c r="K32" s="106" t="e">
        <f>IF(H32&gt;'Input &amp; Results'!$K$45,MIN('Input &amp; Results'!$K$27,J32-M32),0)</f>
        <v>#DIV/0!</v>
      </c>
      <c r="L32" s="106" t="e">
        <f t="shared" si="2"/>
        <v>#DIV/0!</v>
      </c>
      <c r="M32" s="106" t="e">
        <f>IF(J32&gt;0,MIN('Input &amp; Results'!$K$7*0.75/12*'Input &amp; Results'!$K$42,J32),0)</f>
        <v>#DIV/0!</v>
      </c>
      <c r="N32" s="106" t="e">
        <f t="shared" si="3"/>
        <v>#DIV/0!</v>
      </c>
      <c r="O32" s="106" t="e">
        <f t="shared" si="18"/>
        <v>#DIV/0!</v>
      </c>
      <c r="P32" s="106" t="e">
        <f>IF(O32&gt;'Input &amp; Results'!$E$49,MIN('Input &amp; Results'!$E$47,O32),0)</f>
        <v>#DIV/0!</v>
      </c>
      <c r="Q32" s="106" t="e">
        <f t="shared" si="5"/>
        <v>#DIV/0!</v>
      </c>
      <c r="R32" s="106" t="e">
        <f t="shared" si="6"/>
        <v>#DIV/0!</v>
      </c>
      <c r="S32" s="106" t="e">
        <f t="shared" si="0"/>
        <v>#DIV/0!</v>
      </c>
      <c r="T32" s="106" t="e">
        <f t="shared" si="11"/>
        <v>#DIV/0!</v>
      </c>
      <c r="U32" s="124" t="e">
        <f t="shared" si="19"/>
        <v>#DIV/0!</v>
      </c>
      <c r="V32" s="107" t="e">
        <f t="shared" si="15"/>
        <v>#DIV/0!</v>
      </c>
      <c r="W32" s="106" t="e">
        <f t="shared" si="12"/>
        <v>#DIV/0!</v>
      </c>
      <c r="X32" s="106" t="e">
        <f t="shared" si="1"/>
        <v>#DIV/0!</v>
      </c>
      <c r="Y32" s="106" t="e">
        <f t="shared" si="13"/>
        <v>#DIV/0!</v>
      </c>
      <c r="Z32" s="108" t="e">
        <f t="shared" si="7"/>
        <v>#DIV/0!</v>
      </c>
      <c r="AA32" s="108" t="e">
        <f>('Input &amp; Results'!$E$40-R32*7.48)/('Calcs active'!H32*1440)</f>
        <v>#DIV/0!</v>
      </c>
    </row>
    <row r="33" spans="2:27" x14ac:dyDescent="0.2">
      <c r="B33" s="31">
        <v>1</v>
      </c>
      <c r="C33" s="31" t="s">
        <v>51</v>
      </c>
      <c r="D33" s="106">
        <v>19</v>
      </c>
      <c r="E33" s="106" t="e">
        <f t="shared" si="8"/>
        <v>#DIV/0!</v>
      </c>
      <c r="F33" s="106">
        <f>'Calcs Hist'!E34</f>
        <v>0</v>
      </c>
      <c r="G33" s="106" t="e">
        <f t="shared" si="9"/>
        <v>#DIV/0!</v>
      </c>
      <c r="H33" s="107" t="e">
        <f t="shared" si="10"/>
        <v>#DIV/0!</v>
      </c>
      <c r="I33" s="106" t="e">
        <f>IF(P33&gt;0,('Input &amp; Results'!F$25/12*$C$3)*('Input &amp; Results'!$D$21),('Input &amp; Results'!F$25/12*$C$3)*('Input &amp; Results'!$D$22))</f>
        <v>#DIV/0!</v>
      </c>
      <c r="J33" s="106" t="e">
        <f t="shared" si="16"/>
        <v>#DIV/0!</v>
      </c>
      <c r="K33" s="106" t="e">
        <f>IF(H33&gt;'Input &amp; Results'!$K$45,MIN('Input &amp; Results'!$K$27,J33-M33),0)</f>
        <v>#DIV/0!</v>
      </c>
      <c r="L33" s="106" t="e">
        <f t="shared" si="2"/>
        <v>#DIV/0!</v>
      </c>
      <c r="M33" s="106" t="e">
        <f>IF(J33&gt;0,MIN('Input &amp; Results'!$K$7*0.75/12*'Input &amp; Results'!$K$42,J33),0)</f>
        <v>#DIV/0!</v>
      </c>
      <c r="N33" s="106" t="e">
        <f t="shared" si="3"/>
        <v>#DIV/0!</v>
      </c>
      <c r="O33" s="106" t="e">
        <f t="shared" si="18"/>
        <v>#DIV/0!</v>
      </c>
      <c r="P33" s="106" t="e">
        <f>IF(O33&gt;'Input &amp; Results'!$E$49,MIN('Input &amp; Results'!$E$47,O33),0)</f>
        <v>#DIV/0!</v>
      </c>
      <c r="Q33" s="106" t="e">
        <f t="shared" si="5"/>
        <v>#DIV/0!</v>
      </c>
      <c r="R33" s="106" t="e">
        <f t="shared" si="6"/>
        <v>#DIV/0!</v>
      </c>
      <c r="S33" s="106" t="e">
        <f t="shared" si="0"/>
        <v>#DIV/0!</v>
      </c>
      <c r="T33" s="106" t="e">
        <f t="shared" si="11"/>
        <v>#DIV/0!</v>
      </c>
      <c r="U33" s="124" t="e">
        <f t="shared" si="19"/>
        <v>#DIV/0!</v>
      </c>
      <c r="V33" s="107" t="e">
        <f t="shared" si="15"/>
        <v>#DIV/0!</v>
      </c>
      <c r="W33" s="106" t="e">
        <f t="shared" si="12"/>
        <v>#DIV/0!</v>
      </c>
      <c r="X33" s="106" t="e">
        <f t="shared" si="1"/>
        <v>#DIV/0!</v>
      </c>
      <c r="Y33" s="106" t="e">
        <f t="shared" si="13"/>
        <v>#DIV/0!</v>
      </c>
      <c r="Z33" s="108" t="e">
        <f t="shared" si="7"/>
        <v>#DIV/0!</v>
      </c>
      <c r="AA33" s="108" t="e">
        <f>('Input &amp; Results'!$E$40-R33*7.48)/('Calcs active'!H33*1440)</f>
        <v>#DIV/0!</v>
      </c>
    </row>
    <row r="34" spans="2:27" x14ac:dyDescent="0.2">
      <c r="B34" s="31">
        <v>1</v>
      </c>
      <c r="C34" s="31" t="s">
        <v>51</v>
      </c>
      <c r="D34" s="106">
        <v>20</v>
      </c>
      <c r="E34" s="106" t="e">
        <f t="shared" si="8"/>
        <v>#DIV/0!</v>
      </c>
      <c r="F34" s="106">
        <f>'Calcs Hist'!E35</f>
        <v>0</v>
      </c>
      <c r="G34" s="106" t="e">
        <f t="shared" si="9"/>
        <v>#DIV/0!</v>
      </c>
      <c r="H34" s="107" t="e">
        <f t="shared" si="10"/>
        <v>#DIV/0!</v>
      </c>
      <c r="I34" s="106" t="e">
        <f>IF(P34&gt;0,('Input &amp; Results'!F$25/12*$C$3)*('Input &amp; Results'!$D$21),('Input &amp; Results'!F$25/12*$C$3)*('Input &amp; Results'!$D$22))</f>
        <v>#DIV/0!</v>
      </c>
      <c r="J34" s="106" t="e">
        <f t="shared" si="16"/>
        <v>#DIV/0!</v>
      </c>
      <c r="K34" s="106" t="e">
        <f>IF(H34&gt;'Input &amp; Results'!$K$45,MIN('Input &amp; Results'!$K$27,J34-M34),0)</f>
        <v>#DIV/0!</v>
      </c>
      <c r="L34" s="106" t="e">
        <f t="shared" si="2"/>
        <v>#DIV/0!</v>
      </c>
      <c r="M34" s="106" t="e">
        <f>IF(J34&gt;0,MIN('Input &amp; Results'!$K$7*0.75/12*'Input &amp; Results'!$K$42,J34),0)</f>
        <v>#DIV/0!</v>
      </c>
      <c r="N34" s="106" t="e">
        <f t="shared" si="3"/>
        <v>#DIV/0!</v>
      </c>
      <c r="O34" s="106" t="e">
        <f t="shared" si="18"/>
        <v>#DIV/0!</v>
      </c>
      <c r="P34" s="106" t="e">
        <f>IF(O34&gt;'Input &amp; Results'!$E$49,MIN('Input &amp; Results'!$E$47,O34),0)</f>
        <v>#DIV/0!</v>
      </c>
      <c r="Q34" s="106" t="e">
        <f t="shared" si="5"/>
        <v>#DIV/0!</v>
      </c>
      <c r="R34" s="106" t="e">
        <f t="shared" si="6"/>
        <v>#DIV/0!</v>
      </c>
      <c r="S34" s="106" t="e">
        <f t="shared" si="0"/>
        <v>#DIV/0!</v>
      </c>
      <c r="T34" s="106" t="e">
        <f t="shared" si="11"/>
        <v>#DIV/0!</v>
      </c>
      <c r="U34" s="124" t="e">
        <f t="shared" si="19"/>
        <v>#DIV/0!</v>
      </c>
      <c r="V34" s="107" t="e">
        <f t="shared" si="15"/>
        <v>#DIV/0!</v>
      </c>
      <c r="W34" s="106" t="e">
        <f t="shared" si="12"/>
        <v>#DIV/0!</v>
      </c>
      <c r="X34" s="106" t="e">
        <f t="shared" si="1"/>
        <v>#DIV/0!</v>
      </c>
      <c r="Y34" s="106" t="e">
        <f t="shared" si="13"/>
        <v>#DIV/0!</v>
      </c>
      <c r="Z34" s="108" t="e">
        <f t="shared" si="7"/>
        <v>#DIV/0!</v>
      </c>
      <c r="AA34" s="108" t="e">
        <f>('Input &amp; Results'!$E$40-R34*7.48)/('Calcs active'!H34*1440)</f>
        <v>#DIV/0!</v>
      </c>
    </row>
    <row r="35" spans="2:27" x14ac:dyDescent="0.2">
      <c r="B35" s="31">
        <v>1</v>
      </c>
      <c r="C35" s="31" t="s">
        <v>51</v>
      </c>
      <c r="D35" s="106">
        <v>21</v>
      </c>
      <c r="E35" s="106" t="e">
        <f t="shared" si="8"/>
        <v>#DIV/0!</v>
      </c>
      <c r="F35" s="106">
        <f>'Calcs Hist'!E36</f>
        <v>0</v>
      </c>
      <c r="G35" s="106" t="e">
        <f t="shared" si="9"/>
        <v>#DIV/0!</v>
      </c>
      <c r="H35" s="107" t="e">
        <f t="shared" si="10"/>
        <v>#DIV/0!</v>
      </c>
      <c r="I35" s="106" t="e">
        <f>IF(P35&gt;0,('Input &amp; Results'!F$25/12*$C$3)*('Input &amp; Results'!$D$21),('Input &amp; Results'!F$25/12*$C$3)*('Input &amp; Results'!$D$22))</f>
        <v>#DIV/0!</v>
      </c>
      <c r="J35" s="106" t="e">
        <f t="shared" si="16"/>
        <v>#DIV/0!</v>
      </c>
      <c r="K35" s="106" t="e">
        <f>IF(H35&gt;'Input &amp; Results'!$K$45,MIN('Input &amp; Results'!$K$27,J35-M35),0)</f>
        <v>#DIV/0!</v>
      </c>
      <c r="L35" s="106" t="e">
        <f t="shared" si="2"/>
        <v>#DIV/0!</v>
      </c>
      <c r="M35" s="106" t="e">
        <f>IF(J35&gt;0,MIN('Input &amp; Results'!$K$7*0.75/12*'Input &amp; Results'!$K$42,J35),0)</f>
        <v>#DIV/0!</v>
      </c>
      <c r="N35" s="106" t="e">
        <f t="shared" si="3"/>
        <v>#DIV/0!</v>
      </c>
      <c r="O35" s="106" t="e">
        <f t="shared" si="18"/>
        <v>#DIV/0!</v>
      </c>
      <c r="P35" s="106" t="e">
        <f>IF(O35&gt;'Input &amp; Results'!$E$49,MIN('Input &amp; Results'!$E$47,O35),0)</f>
        <v>#DIV/0!</v>
      </c>
      <c r="Q35" s="106" t="e">
        <f t="shared" si="5"/>
        <v>#DIV/0!</v>
      </c>
      <c r="R35" s="106" t="e">
        <f t="shared" si="6"/>
        <v>#DIV/0!</v>
      </c>
      <c r="S35" s="106" t="e">
        <f t="shared" si="0"/>
        <v>#DIV/0!</v>
      </c>
      <c r="T35" s="106" t="e">
        <f t="shared" si="11"/>
        <v>#DIV/0!</v>
      </c>
      <c r="U35" s="124" t="e">
        <f t="shared" si="19"/>
        <v>#DIV/0!</v>
      </c>
      <c r="V35" s="107" t="e">
        <f t="shared" si="15"/>
        <v>#DIV/0!</v>
      </c>
      <c r="W35" s="106" t="e">
        <f t="shared" si="12"/>
        <v>#DIV/0!</v>
      </c>
      <c r="X35" s="106" t="e">
        <f t="shared" si="1"/>
        <v>#DIV/0!</v>
      </c>
      <c r="Y35" s="106" t="e">
        <f t="shared" si="13"/>
        <v>#DIV/0!</v>
      </c>
      <c r="Z35" s="108" t="e">
        <f t="shared" si="7"/>
        <v>#DIV/0!</v>
      </c>
      <c r="AA35" s="108" t="e">
        <f>('Input &amp; Results'!$E$40-R35*7.48)/('Calcs active'!H35*1440)</f>
        <v>#DIV/0!</v>
      </c>
    </row>
    <row r="36" spans="2:27" x14ac:dyDescent="0.2">
      <c r="B36" s="31">
        <v>1</v>
      </c>
      <c r="C36" s="31" t="s">
        <v>51</v>
      </c>
      <c r="D36" s="106">
        <v>22</v>
      </c>
      <c r="E36" s="106" t="e">
        <f t="shared" si="8"/>
        <v>#DIV/0!</v>
      </c>
      <c r="F36" s="106">
        <f>'Calcs Hist'!E37</f>
        <v>0</v>
      </c>
      <c r="G36" s="106" t="e">
        <f t="shared" si="9"/>
        <v>#DIV/0!</v>
      </c>
      <c r="H36" s="107" t="e">
        <f t="shared" si="10"/>
        <v>#DIV/0!</v>
      </c>
      <c r="I36" s="106" t="e">
        <f>IF(P36&gt;0,('Input &amp; Results'!F$25/12*$C$3)*('Input &amp; Results'!$D$21),('Input &amp; Results'!F$25/12*$C$3)*('Input &amp; Results'!$D$22))</f>
        <v>#DIV/0!</v>
      </c>
      <c r="J36" s="106" t="e">
        <f t="shared" si="16"/>
        <v>#DIV/0!</v>
      </c>
      <c r="K36" s="106" t="e">
        <f>IF(H36&gt;'Input &amp; Results'!$K$45,MIN('Input &amp; Results'!$K$27,J36-M36),0)</f>
        <v>#DIV/0!</v>
      </c>
      <c r="L36" s="106" t="e">
        <f t="shared" si="2"/>
        <v>#DIV/0!</v>
      </c>
      <c r="M36" s="106" t="e">
        <f>IF(J36&gt;0,MIN('Input &amp; Results'!$K$7*0.75/12*'Input &amp; Results'!$K$42,J36),0)</f>
        <v>#DIV/0!</v>
      </c>
      <c r="N36" s="106" t="e">
        <f t="shared" si="3"/>
        <v>#DIV/0!</v>
      </c>
      <c r="O36" s="106" t="e">
        <f t="shared" si="18"/>
        <v>#DIV/0!</v>
      </c>
      <c r="P36" s="106" t="e">
        <f>IF(O36&gt;'Input &amp; Results'!$E$49,MIN('Input &amp; Results'!$E$47,O36),0)</f>
        <v>#DIV/0!</v>
      </c>
      <c r="Q36" s="106" t="e">
        <f t="shared" si="5"/>
        <v>#DIV/0!</v>
      </c>
      <c r="R36" s="106" t="e">
        <f t="shared" si="6"/>
        <v>#DIV/0!</v>
      </c>
      <c r="S36" s="106" t="e">
        <f t="shared" si="0"/>
        <v>#DIV/0!</v>
      </c>
      <c r="T36" s="106" t="e">
        <f t="shared" si="11"/>
        <v>#DIV/0!</v>
      </c>
      <c r="U36" s="124" t="e">
        <f t="shared" si="19"/>
        <v>#DIV/0!</v>
      </c>
      <c r="V36" s="107" t="e">
        <f t="shared" si="15"/>
        <v>#DIV/0!</v>
      </c>
      <c r="W36" s="106" t="e">
        <f t="shared" si="12"/>
        <v>#DIV/0!</v>
      </c>
      <c r="X36" s="106" t="e">
        <f t="shared" si="1"/>
        <v>#DIV/0!</v>
      </c>
      <c r="Y36" s="106" t="e">
        <f t="shared" si="13"/>
        <v>#DIV/0!</v>
      </c>
      <c r="Z36" s="108" t="e">
        <f t="shared" si="7"/>
        <v>#DIV/0!</v>
      </c>
      <c r="AA36" s="108" t="e">
        <f>('Input &amp; Results'!$E$40-R36*7.48)/('Calcs active'!H36*1440)</f>
        <v>#DIV/0!</v>
      </c>
    </row>
    <row r="37" spans="2:27" x14ac:dyDescent="0.2">
      <c r="B37" s="31">
        <v>1</v>
      </c>
      <c r="C37" s="31" t="s">
        <v>51</v>
      </c>
      <c r="D37" s="106">
        <v>23</v>
      </c>
      <c r="E37" s="106" t="e">
        <f t="shared" si="8"/>
        <v>#DIV/0!</v>
      </c>
      <c r="F37" s="106">
        <f>'Calcs Hist'!E38</f>
        <v>0</v>
      </c>
      <c r="G37" s="106" t="e">
        <f t="shared" si="9"/>
        <v>#DIV/0!</v>
      </c>
      <c r="H37" s="107" t="e">
        <f t="shared" si="10"/>
        <v>#DIV/0!</v>
      </c>
      <c r="I37" s="106" t="e">
        <f>IF(P37&gt;0,('Input &amp; Results'!F$25/12*$C$3)*('Input &amp; Results'!$D$21),('Input &amp; Results'!F$25/12*$C$3)*('Input &amp; Results'!$D$22))</f>
        <v>#DIV/0!</v>
      </c>
      <c r="J37" s="106" t="e">
        <f t="shared" si="16"/>
        <v>#DIV/0!</v>
      </c>
      <c r="K37" s="106" t="e">
        <f>IF(H37&gt;'Input &amp; Results'!$K$45,MIN('Input &amp; Results'!$K$27,J37-M37),0)</f>
        <v>#DIV/0!</v>
      </c>
      <c r="L37" s="106" t="e">
        <f t="shared" si="2"/>
        <v>#DIV/0!</v>
      </c>
      <c r="M37" s="106" t="e">
        <f>IF(J37&gt;0,MIN('Input &amp; Results'!$K$7*0.75/12*'Input &amp; Results'!$K$42,J37),0)</f>
        <v>#DIV/0!</v>
      </c>
      <c r="N37" s="106" t="e">
        <f t="shared" si="3"/>
        <v>#DIV/0!</v>
      </c>
      <c r="O37" s="106" t="e">
        <f t="shared" si="18"/>
        <v>#DIV/0!</v>
      </c>
      <c r="P37" s="106" t="e">
        <f>IF(O37&gt;'Input &amp; Results'!$E$49,MIN('Input &amp; Results'!$E$47,O37),0)</f>
        <v>#DIV/0!</v>
      </c>
      <c r="Q37" s="106" t="e">
        <f t="shared" si="5"/>
        <v>#DIV/0!</v>
      </c>
      <c r="R37" s="106" t="e">
        <f t="shared" si="6"/>
        <v>#DIV/0!</v>
      </c>
      <c r="S37" s="106" t="e">
        <f t="shared" si="0"/>
        <v>#DIV/0!</v>
      </c>
      <c r="T37" s="106" t="e">
        <f t="shared" si="11"/>
        <v>#DIV/0!</v>
      </c>
      <c r="U37" s="124" t="e">
        <f t="shared" si="19"/>
        <v>#DIV/0!</v>
      </c>
      <c r="V37" s="107" t="e">
        <f t="shared" si="15"/>
        <v>#DIV/0!</v>
      </c>
      <c r="W37" s="106" t="e">
        <f t="shared" si="12"/>
        <v>#DIV/0!</v>
      </c>
      <c r="X37" s="106" t="e">
        <f t="shared" si="1"/>
        <v>#DIV/0!</v>
      </c>
      <c r="Y37" s="106" t="e">
        <f t="shared" si="13"/>
        <v>#DIV/0!</v>
      </c>
      <c r="Z37" s="108" t="e">
        <f t="shared" si="7"/>
        <v>#DIV/0!</v>
      </c>
      <c r="AA37" s="108" t="e">
        <f>('Input &amp; Results'!$E$40-R37*7.48)/('Calcs active'!H37*1440)</f>
        <v>#DIV/0!</v>
      </c>
    </row>
    <row r="38" spans="2:27" x14ac:dyDescent="0.2">
      <c r="B38" s="31">
        <v>1</v>
      </c>
      <c r="C38" s="31" t="s">
        <v>51</v>
      </c>
      <c r="D38" s="106">
        <v>24</v>
      </c>
      <c r="E38" s="106" t="e">
        <f t="shared" si="8"/>
        <v>#DIV/0!</v>
      </c>
      <c r="F38" s="106">
        <f>'Calcs Hist'!E39</f>
        <v>0</v>
      </c>
      <c r="G38" s="106" t="e">
        <f t="shared" si="9"/>
        <v>#DIV/0!</v>
      </c>
      <c r="H38" s="107" t="e">
        <f t="shared" si="10"/>
        <v>#DIV/0!</v>
      </c>
      <c r="I38" s="106" t="e">
        <f>IF(P38&gt;0,('Input &amp; Results'!F$25/12*$C$3)*('Input &amp; Results'!$D$21),('Input &amp; Results'!F$25/12*$C$3)*('Input &amp; Results'!$D$22))</f>
        <v>#DIV/0!</v>
      </c>
      <c r="J38" s="106" t="e">
        <f t="shared" si="16"/>
        <v>#DIV/0!</v>
      </c>
      <c r="K38" s="106" t="e">
        <f>IF(H38&gt;'Input &amp; Results'!$K$45,MIN('Input &amp; Results'!$K$27,J38-M38),0)</f>
        <v>#DIV/0!</v>
      </c>
      <c r="L38" s="106" t="e">
        <f t="shared" si="2"/>
        <v>#DIV/0!</v>
      </c>
      <c r="M38" s="106" t="e">
        <f>IF(J38&gt;0,MIN('Input &amp; Results'!$K$7*0.75/12*'Input &amp; Results'!$K$42,J38),0)</f>
        <v>#DIV/0!</v>
      </c>
      <c r="N38" s="106" t="e">
        <f t="shared" si="3"/>
        <v>#DIV/0!</v>
      </c>
      <c r="O38" s="106" t="e">
        <f t="shared" si="18"/>
        <v>#DIV/0!</v>
      </c>
      <c r="P38" s="106" t="e">
        <f>IF(O38&gt;'Input &amp; Results'!$E$49,MIN('Input &amp; Results'!$E$47,O38),0)</f>
        <v>#DIV/0!</v>
      </c>
      <c r="Q38" s="106" t="e">
        <f t="shared" si="5"/>
        <v>#DIV/0!</v>
      </c>
      <c r="R38" s="106" t="e">
        <f t="shared" si="6"/>
        <v>#DIV/0!</v>
      </c>
      <c r="S38" s="106" t="e">
        <f t="shared" si="0"/>
        <v>#DIV/0!</v>
      </c>
      <c r="T38" s="106" t="e">
        <f t="shared" si="11"/>
        <v>#DIV/0!</v>
      </c>
      <c r="U38" s="124" t="e">
        <f t="shared" si="19"/>
        <v>#DIV/0!</v>
      </c>
      <c r="V38" s="107" t="e">
        <f t="shared" si="15"/>
        <v>#DIV/0!</v>
      </c>
      <c r="W38" s="106" t="e">
        <f t="shared" si="12"/>
        <v>#DIV/0!</v>
      </c>
      <c r="X38" s="106" t="e">
        <f t="shared" si="1"/>
        <v>#DIV/0!</v>
      </c>
      <c r="Y38" s="106" t="e">
        <f t="shared" si="13"/>
        <v>#DIV/0!</v>
      </c>
      <c r="Z38" s="108" t="e">
        <f t="shared" si="7"/>
        <v>#DIV/0!</v>
      </c>
      <c r="AA38" s="108" t="e">
        <f>('Input &amp; Results'!$E$40-R38*7.48)/('Calcs active'!H38*1440)</f>
        <v>#DIV/0!</v>
      </c>
    </row>
    <row r="39" spans="2:27" x14ac:dyDescent="0.2">
      <c r="B39" s="31">
        <v>1</v>
      </c>
      <c r="C39" s="31" t="s">
        <v>51</v>
      </c>
      <c r="D39" s="106">
        <v>25</v>
      </c>
      <c r="E39" s="106" t="e">
        <f t="shared" si="8"/>
        <v>#DIV/0!</v>
      </c>
      <c r="F39" s="106">
        <f>'Calcs Hist'!E40</f>
        <v>0</v>
      </c>
      <c r="G39" s="106" t="e">
        <f t="shared" si="9"/>
        <v>#DIV/0!</v>
      </c>
      <c r="H39" s="107" t="e">
        <f t="shared" si="10"/>
        <v>#DIV/0!</v>
      </c>
      <c r="I39" s="106" t="e">
        <f>IF(P39&gt;0,('Input &amp; Results'!F$25/12*$C$3)*('Input &amp; Results'!$D$21),('Input &amp; Results'!F$25/12*$C$3)*('Input &amp; Results'!$D$22))</f>
        <v>#DIV/0!</v>
      </c>
      <c r="J39" s="106" t="e">
        <f t="shared" si="16"/>
        <v>#DIV/0!</v>
      </c>
      <c r="K39" s="106" t="e">
        <f>IF(H39&gt;'Input &amp; Results'!$K$45,MIN('Input &amp; Results'!$K$27,J39-M39),0)</f>
        <v>#DIV/0!</v>
      </c>
      <c r="L39" s="106" t="e">
        <f t="shared" si="2"/>
        <v>#DIV/0!</v>
      </c>
      <c r="M39" s="106" t="e">
        <f>IF(J39&gt;0,MIN('Input &amp; Results'!$K$7*0.75/12*'Input &amp; Results'!$K$42,J39),0)</f>
        <v>#DIV/0!</v>
      </c>
      <c r="N39" s="106" t="e">
        <f t="shared" si="3"/>
        <v>#DIV/0!</v>
      </c>
      <c r="O39" s="106" t="e">
        <f t="shared" si="18"/>
        <v>#DIV/0!</v>
      </c>
      <c r="P39" s="106" t="e">
        <f>IF(O39&gt;'Input &amp; Results'!$E$49,MIN('Input &amp; Results'!$E$47,O39),0)</f>
        <v>#DIV/0!</v>
      </c>
      <c r="Q39" s="106" t="e">
        <f t="shared" si="5"/>
        <v>#DIV/0!</v>
      </c>
      <c r="R39" s="106" t="e">
        <f t="shared" si="6"/>
        <v>#DIV/0!</v>
      </c>
      <c r="S39" s="106" t="e">
        <f t="shared" si="0"/>
        <v>#DIV/0!</v>
      </c>
      <c r="T39" s="106" t="e">
        <f t="shared" si="11"/>
        <v>#DIV/0!</v>
      </c>
      <c r="U39" s="124" t="e">
        <f t="shared" si="19"/>
        <v>#DIV/0!</v>
      </c>
      <c r="V39" s="107" t="e">
        <f t="shared" si="15"/>
        <v>#DIV/0!</v>
      </c>
      <c r="W39" s="106" t="e">
        <f t="shared" si="12"/>
        <v>#DIV/0!</v>
      </c>
      <c r="X39" s="106" t="e">
        <f t="shared" si="1"/>
        <v>#DIV/0!</v>
      </c>
      <c r="Y39" s="106" t="e">
        <f t="shared" si="13"/>
        <v>#DIV/0!</v>
      </c>
      <c r="Z39" s="108" t="e">
        <f t="shared" si="7"/>
        <v>#DIV/0!</v>
      </c>
      <c r="AA39" s="108" t="e">
        <f>('Input &amp; Results'!$E$40-R39*7.48)/('Calcs active'!H39*1440)</f>
        <v>#DIV/0!</v>
      </c>
    </row>
    <row r="40" spans="2:27" x14ac:dyDescent="0.2">
      <c r="B40" s="31">
        <v>1</v>
      </c>
      <c r="C40" s="31" t="s">
        <v>51</v>
      </c>
      <c r="D40" s="106">
        <v>26</v>
      </c>
      <c r="E40" s="106" t="e">
        <f t="shared" si="8"/>
        <v>#DIV/0!</v>
      </c>
      <c r="F40" s="106">
        <f>'Calcs Hist'!E41</f>
        <v>0</v>
      </c>
      <c r="G40" s="106" t="e">
        <f t="shared" si="9"/>
        <v>#DIV/0!</v>
      </c>
      <c r="H40" s="107" t="e">
        <f t="shared" si="10"/>
        <v>#DIV/0!</v>
      </c>
      <c r="I40" s="106" t="e">
        <f>IF(P40&gt;0,('Input &amp; Results'!F$25/12*$C$3)*('Input &amp; Results'!$D$21),('Input &amp; Results'!F$25/12*$C$3)*('Input &amp; Results'!$D$22))</f>
        <v>#DIV/0!</v>
      </c>
      <c r="J40" s="106" t="e">
        <f t="shared" si="16"/>
        <v>#DIV/0!</v>
      </c>
      <c r="K40" s="106" t="e">
        <f>IF(H40&gt;'Input &amp; Results'!$K$45,MIN('Input &amp; Results'!$K$27,J40-M40),0)</f>
        <v>#DIV/0!</v>
      </c>
      <c r="L40" s="106" t="e">
        <f t="shared" si="2"/>
        <v>#DIV/0!</v>
      </c>
      <c r="M40" s="106" t="e">
        <f>IF(J40&gt;0,MIN('Input &amp; Results'!$K$7*0.75/12*'Input &amp; Results'!$K$42,J40),0)</f>
        <v>#DIV/0!</v>
      </c>
      <c r="N40" s="106" t="e">
        <f t="shared" si="3"/>
        <v>#DIV/0!</v>
      </c>
      <c r="O40" s="106" t="e">
        <f>J40-K40-M40</f>
        <v>#DIV/0!</v>
      </c>
      <c r="P40" s="106" t="e">
        <f>IF(O40&gt;'Input &amp; Results'!$E$49,MIN('Input &amp; Results'!$E$47,O40),0)</f>
        <v>#DIV/0!</v>
      </c>
      <c r="Q40" s="106" t="e">
        <f t="shared" si="5"/>
        <v>#DIV/0!</v>
      </c>
      <c r="R40" s="106" t="e">
        <f t="shared" si="6"/>
        <v>#DIV/0!</v>
      </c>
      <c r="S40" s="106" t="e">
        <f t="shared" si="0"/>
        <v>#DIV/0!</v>
      </c>
      <c r="T40" s="106" t="e">
        <f t="shared" si="11"/>
        <v>#DIV/0!</v>
      </c>
      <c r="U40" s="124" t="e">
        <f t="shared" si="19"/>
        <v>#DIV/0!</v>
      </c>
      <c r="V40" s="107" t="e">
        <f t="shared" si="15"/>
        <v>#DIV/0!</v>
      </c>
      <c r="W40" s="106" t="e">
        <f t="shared" si="12"/>
        <v>#DIV/0!</v>
      </c>
      <c r="X40" s="106" t="e">
        <f t="shared" si="1"/>
        <v>#DIV/0!</v>
      </c>
      <c r="Y40" s="106" t="e">
        <f t="shared" si="13"/>
        <v>#DIV/0!</v>
      </c>
      <c r="Z40" s="108" t="e">
        <f t="shared" si="7"/>
        <v>#DIV/0!</v>
      </c>
      <c r="AA40" s="108" t="e">
        <f>('Input &amp; Results'!$E$40-R40*7.48)/('Calcs active'!H40*1440)</f>
        <v>#DIV/0!</v>
      </c>
    </row>
    <row r="41" spans="2:27" x14ac:dyDescent="0.2">
      <c r="B41" s="31">
        <v>1</v>
      </c>
      <c r="C41" s="31" t="s">
        <v>51</v>
      </c>
      <c r="D41" s="106">
        <v>27</v>
      </c>
      <c r="E41" s="106" t="e">
        <f t="shared" si="8"/>
        <v>#DIV/0!</v>
      </c>
      <c r="F41" s="106">
        <f>'Calcs Hist'!E42</f>
        <v>0</v>
      </c>
      <c r="G41" s="106" t="e">
        <f t="shared" si="9"/>
        <v>#DIV/0!</v>
      </c>
      <c r="H41" s="107" t="e">
        <f t="shared" si="10"/>
        <v>#DIV/0!</v>
      </c>
      <c r="I41" s="106" t="e">
        <f>IF(P41&gt;0,('Input &amp; Results'!F$25/12*$C$3)*('Input &amp; Results'!$D$21),('Input &amp; Results'!F$25/12*$C$3)*('Input &amp; Results'!$D$22))</f>
        <v>#DIV/0!</v>
      </c>
      <c r="J41" s="106" t="e">
        <f t="shared" si="16"/>
        <v>#DIV/0!</v>
      </c>
      <c r="K41" s="106" t="e">
        <f>IF(H41&gt;'Input &amp; Results'!$K$45,MIN('Input &amp; Results'!$K$27,J41-M41),0)</f>
        <v>#DIV/0!</v>
      </c>
      <c r="L41" s="106" t="e">
        <f t="shared" si="2"/>
        <v>#DIV/0!</v>
      </c>
      <c r="M41" s="106" t="e">
        <f>IF(J41&gt;0,MIN('Input &amp; Results'!$K$7*0.75/12*'Input &amp; Results'!$K$42,J41),0)</f>
        <v>#DIV/0!</v>
      </c>
      <c r="N41" s="106" t="e">
        <f t="shared" si="3"/>
        <v>#DIV/0!</v>
      </c>
      <c r="O41" s="106" t="e">
        <f>J41-K41-M41</f>
        <v>#DIV/0!</v>
      </c>
      <c r="P41" s="106" t="e">
        <f>IF(O41&gt;'Input &amp; Results'!$E$49,MIN('Input &amp; Results'!$E$47,O41),0)</f>
        <v>#DIV/0!</v>
      </c>
      <c r="Q41" s="106" t="e">
        <f t="shared" si="5"/>
        <v>#DIV/0!</v>
      </c>
      <c r="R41" s="106" t="e">
        <f t="shared" si="6"/>
        <v>#DIV/0!</v>
      </c>
      <c r="S41" s="106" t="e">
        <f t="shared" si="0"/>
        <v>#DIV/0!</v>
      </c>
      <c r="T41" s="106" t="e">
        <f t="shared" si="11"/>
        <v>#DIV/0!</v>
      </c>
      <c r="U41" s="124" t="e">
        <f t="shared" si="19"/>
        <v>#DIV/0!</v>
      </c>
      <c r="V41" s="107" t="e">
        <f t="shared" si="15"/>
        <v>#DIV/0!</v>
      </c>
      <c r="W41" s="106" t="e">
        <f t="shared" si="12"/>
        <v>#DIV/0!</v>
      </c>
      <c r="X41" s="106" t="e">
        <f t="shared" si="1"/>
        <v>#DIV/0!</v>
      </c>
      <c r="Y41" s="106" t="e">
        <f t="shared" si="13"/>
        <v>#DIV/0!</v>
      </c>
      <c r="Z41" s="108" t="e">
        <f t="shared" si="7"/>
        <v>#DIV/0!</v>
      </c>
      <c r="AA41" s="108" t="e">
        <f>('Input &amp; Results'!$E$40-R41*7.48)/('Calcs active'!H41*1440)</f>
        <v>#DIV/0!</v>
      </c>
    </row>
    <row r="42" spans="2:27" x14ac:dyDescent="0.2">
      <c r="B42" s="31">
        <v>1</v>
      </c>
      <c r="C42" s="31" t="s">
        <v>51</v>
      </c>
      <c r="D42" s="106">
        <v>28</v>
      </c>
      <c r="E42" s="106" t="e">
        <f t="shared" si="8"/>
        <v>#DIV/0!</v>
      </c>
      <c r="F42" s="106">
        <f>'Calcs Hist'!E43</f>
        <v>0</v>
      </c>
      <c r="G42" s="106" t="e">
        <f>E42+F42</f>
        <v>#DIV/0!</v>
      </c>
      <c r="H42" s="107" t="e">
        <f t="shared" si="10"/>
        <v>#DIV/0!</v>
      </c>
      <c r="I42" s="106" t="e">
        <f>IF(P42&gt;0,('Input &amp; Results'!F$25/12*$C$3)*('Input &amp; Results'!$D$21),('Input &amp; Results'!F$25/12*$C$3)*('Input &amp; Results'!$D$22))</f>
        <v>#DIV/0!</v>
      </c>
      <c r="J42" s="106" t="e">
        <f t="shared" si="16"/>
        <v>#DIV/0!</v>
      </c>
      <c r="K42" s="106" t="e">
        <f>IF(H42&gt;'Input &amp; Results'!$K$45,MIN('Input &amp; Results'!$K$27,J42-M42),0)</f>
        <v>#DIV/0!</v>
      </c>
      <c r="L42" s="106" t="e">
        <f t="shared" si="2"/>
        <v>#DIV/0!</v>
      </c>
      <c r="M42" s="106" t="e">
        <f>IF(J42&gt;0,MIN('Input &amp; Results'!$K$7*0.75/12*'Input &amp; Results'!$K$42,J42),0)</f>
        <v>#DIV/0!</v>
      </c>
      <c r="N42" s="106" t="e">
        <f t="shared" si="3"/>
        <v>#DIV/0!</v>
      </c>
      <c r="O42" s="106" t="e">
        <f>J42-K42-M42</f>
        <v>#DIV/0!</v>
      </c>
      <c r="P42" s="106" t="e">
        <f>IF(O42&gt;'Input &amp; Results'!$E$49,MIN('Input &amp; Results'!$E$47,O42),0)</f>
        <v>#DIV/0!</v>
      </c>
      <c r="Q42" s="106" t="e">
        <f t="shared" si="5"/>
        <v>#DIV/0!</v>
      </c>
      <c r="R42" s="106" t="e">
        <f t="shared" si="6"/>
        <v>#DIV/0!</v>
      </c>
      <c r="S42" s="106" t="e">
        <f t="shared" si="0"/>
        <v>#DIV/0!</v>
      </c>
      <c r="T42" s="106" t="e">
        <f t="shared" si="11"/>
        <v>#DIV/0!</v>
      </c>
      <c r="U42" s="124" t="e">
        <f t="shared" si="19"/>
        <v>#DIV/0!</v>
      </c>
      <c r="V42" s="107" t="e">
        <f t="shared" si="15"/>
        <v>#DIV/0!</v>
      </c>
      <c r="W42" s="106" t="e">
        <f t="shared" si="12"/>
        <v>#DIV/0!</v>
      </c>
      <c r="X42" s="106" t="e">
        <f t="shared" si="1"/>
        <v>#DIV/0!</v>
      </c>
      <c r="Y42" s="106" t="e">
        <f t="shared" si="13"/>
        <v>#DIV/0!</v>
      </c>
      <c r="Z42" s="108" t="e">
        <f t="shared" si="7"/>
        <v>#DIV/0!</v>
      </c>
      <c r="AA42" s="108" t="e">
        <f>('Input &amp; Results'!$E$40-R42*7.48)/('Calcs active'!H42*1440)</f>
        <v>#DIV/0!</v>
      </c>
    </row>
    <row r="43" spans="2:27" x14ac:dyDescent="0.2">
      <c r="B43" s="31">
        <v>1</v>
      </c>
      <c r="C43" s="31" t="s">
        <v>51</v>
      </c>
      <c r="D43" s="106">
        <v>29</v>
      </c>
      <c r="E43" s="106" t="e">
        <f t="shared" si="8"/>
        <v>#DIV/0!</v>
      </c>
      <c r="F43" s="106">
        <f>'Calcs Hist'!E44</f>
        <v>0</v>
      </c>
      <c r="G43" s="106" t="e">
        <f t="shared" si="9"/>
        <v>#DIV/0!</v>
      </c>
      <c r="H43" s="107" t="e">
        <f t="shared" si="10"/>
        <v>#DIV/0!</v>
      </c>
      <c r="I43" s="106" t="e">
        <f>IF(P43&gt;0,('Input &amp; Results'!F$25/12*$C$3)*('Input &amp; Results'!$D$21),('Input &amp; Results'!F$25/12*$C$3)*('Input &amp; Results'!$D$22))</f>
        <v>#DIV/0!</v>
      </c>
      <c r="J43" s="106" t="e">
        <f t="shared" si="16"/>
        <v>#DIV/0!</v>
      </c>
      <c r="K43" s="106" t="e">
        <f>IF(H43&gt;'Input &amp; Results'!$K$45,MIN('Input &amp; Results'!$K$27,J43-M43),0)</f>
        <v>#DIV/0!</v>
      </c>
      <c r="L43" s="106" t="e">
        <f t="shared" si="2"/>
        <v>#DIV/0!</v>
      </c>
      <c r="M43" s="106" t="e">
        <f>IF(J43&gt;0,MIN('Input &amp; Results'!$K$7*0.75/12*'Input &amp; Results'!$K$42,J43),0)</f>
        <v>#DIV/0!</v>
      </c>
      <c r="N43" s="106" t="e">
        <f t="shared" si="3"/>
        <v>#DIV/0!</v>
      </c>
      <c r="O43" s="106" t="e">
        <f>J43-K43-M43</f>
        <v>#DIV/0!</v>
      </c>
      <c r="P43" s="106" t="e">
        <f>IF(O43&gt;'Input &amp; Results'!$E$49,MIN('Input &amp; Results'!$E$47,O43),0)</f>
        <v>#DIV/0!</v>
      </c>
      <c r="Q43" s="106" t="e">
        <f t="shared" si="5"/>
        <v>#DIV/0!</v>
      </c>
      <c r="R43" s="106" t="e">
        <f t="shared" si="6"/>
        <v>#DIV/0!</v>
      </c>
      <c r="S43" s="106" t="e">
        <f t="shared" si="0"/>
        <v>#DIV/0!</v>
      </c>
      <c r="T43" s="106" t="e">
        <f t="shared" si="11"/>
        <v>#DIV/0!</v>
      </c>
      <c r="U43" s="124" t="e">
        <f t="shared" si="19"/>
        <v>#DIV/0!</v>
      </c>
      <c r="V43" s="107" t="e">
        <f t="shared" si="15"/>
        <v>#DIV/0!</v>
      </c>
      <c r="W43" s="106" t="e">
        <f t="shared" si="12"/>
        <v>#DIV/0!</v>
      </c>
      <c r="X43" s="106" t="e">
        <f t="shared" si="1"/>
        <v>#DIV/0!</v>
      </c>
      <c r="Y43" s="106" t="e">
        <f t="shared" si="13"/>
        <v>#DIV/0!</v>
      </c>
      <c r="Z43" s="108" t="e">
        <f t="shared" si="7"/>
        <v>#DIV/0!</v>
      </c>
      <c r="AA43" s="108" t="e">
        <f>('Input &amp; Results'!$E$40-R43*7.48)/('Calcs active'!H43*1440)</f>
        <v>#DIV/0!</v>
      </c>
    </row>
    <row r="44" spans="2:27" x14ac:dyDescent="0.2">
      <c r="B44" s="31">
        <v>1</v>
      </c>
      <c r="C44" s="31" t="s">
        <v>51</v>
      </c>
      <c r="D44" s="106">
        <v>30</v>
      </c>
      <c r="E44" s="106" t="e">
        <f t="shared" si="8"/>
        <v>#DIV/0!</v>
      </c>
      <c r="F44" s="106">
        <f>'Calcs Hist'!E45</f>
        <v>0</v>
      </c>
      <c r="G44" s="106" t="e">
        <f t="shared" si="9"/>
        <v>#DIV/0!</v>
      </c>
      <c r="H44" s="107" t="e">
        <f t="shared" si="10"/>
        <v>#DIV/0!</v>
      </c>
      <c r="I44" s="106" t="e">
        <f>IF(P44&gt;0,('Input &amp; Results'!F$25/12*$C$3)*('Input &amp; Results'!$D$21),('Input &amp; Results'!F$25/12*$C$3)*('Input &amp; Results'!$D$22))</f>
        <v>#DIV/0!</v>
      </c>
      <c r="J44" s="106" t="e">
        <f t="shared" si="16"/>
        <v>#DIV/0!</v>
      </c>
      <c r="K44" s="106" t="e">
        <f>IF(H44&gt;'Input &amp; Results'!$K$45,MIN('Input &amp; Results'!$K$27,J44-M44),0)</f>
        <v>#DIV/0!</v>
      </c>
      <c r="L44" s="106" t="e">
        <f t="shared" si="2"/>
        <v>#DIV/0!</v>
      </c>
      <c r="M44" s="106" t="e">
        <f>IF(J44&gt;0,MIN('Input &amp; Results'!$K$7*0.75/12*'Input &amp; Results'!$K$42,J44),0)</f>
        <v>#DIV/0!</v>
      </c>
      <c r="N44" s="106" t="e">
        <f t="shared" si="3"/>
        <v>#DIV/0!</v>
      </c>
      <c r="O44" s="106" t="e">
        <f t="shared" ref="O44:O107" si="20">J44-K44-M44</f>
        <v>#DIV/0!</v>
      </c>
      <c r="P44" s="106" t="e">
        <f>IF(O44&gt;'Input &amp; Results'!$E$49,MIN('Input &amp; Results'!$E$47,O44),0)</f>
        <v>#DIV/0!</v>
      </c>
      <c r="Q44" s="106" t="e">
        <f t="shared" si="5"/>
        <v>#DIV/0!</v>
      </c>
      <c r="R44" s="106" t="e">
        <f t="shared" si="6"/>
        <v>#DIV/0!</v>
      </c>
      <c r="S44" s="106" t="e">
        <f t="shared" si="0"/>
        <v>#DIV/0!</v>
      </c>
      <c r="T44" s="106" t="e">
        <f t="shared" si="11"/>
        <v>#DIV/0!</v>
      </c>
      <c r="U44" s="124" t="e">
        <f t="shared" si="19"/>
        <v>#DIV/0!</v>
      </c>
      <c r="V44" s="107" t="e">
        <f t="shared" si="15"/>
        <v>#DIV/0!</v>
      </c>
      <c r="W44" s="106" t="e">
        <f t="shared" si="12"/>
        <v>#DIV/0!</v>
      </c>
      <c r="X44" s="106" t="e">
        <f t="shared" si="1"/>
        <v>#DIV/0!</v>
      </c>
      <c r="Y44" s="106" t="e">
        <f t="shared" si="13"/>
        <v>#DIV/0!</v>
      </c>
      <c r="Z44" s="108" t="e">
        <f t="shared" si="7"/>
        <v>#DIV/0!</v>
      </c>
      <c r="AA44" s="108" t="e">
        <f>('Input &amp; Results'!$E$40-R44*7.48)/('Calcs active'!H44*1440)</f>
        <v>#DIV/0!</v>
      </c>
    </row>
    <row r="45" spans="2:27" x14ac:dyDescent="0.2">
      <c r="B45" s="31">
        <v>1</v>
      </c>
      <c r="C45" s="31" t="s">
        <v>51</v>
      </c>
      <c r="D45" s="106">
        <v>31</v>
      </c>
      <c r="E45" s="106" t="e">
        <f t="shared" si="8"/>
        <v>#DIV/0!</v>
      </c>
      <c r="F45" s="106">
        <f>'Calcs Hist'!E46</f>
        <v>0</v>
      </c>
      <c r="G45" s="106" t="e">
        <f t="shared" si="9"/>
        <v>#DIV/0!</v>
      </c>
      <c r="H45" s="107" t="e">
        <f t="shared" si="10"/>
        <v>#DIV/0!</v>
      </c>
      <c r="I45" s="106" t="e">
        <f>IF(P45&gt;0,('Input &amp; Results'!F$25/12*$C$3)*('Input &amp; Results'!$D$21),('Input &amp; Results'!F$25/12*$C$3)*('Input &amp; Results'!$D$22))</f>
        <v>#DIV/0!</v>
      </c>
      <c r="J45" s="106" t="e">
        <f t="shared" si="16"/>
        <v>#DIV/0!</v>
      </c>
      <c r="K45" s="106" t="e">
        <f>IF(H45&gt;'Input &amp; Results'!$K$45,MIN('Input &amp; Results'!$K$27,J45-M45),0)</f>
        <v>#DIV/0!</v>
      </c>
      <c r="L45" s="106" t="e">
        <f t="shared" si="2"/>
        <v>#DIV/0!</v>
      </c>
      <c r="M45" s="106" t="e">
        <f>IF(J45&gt;0,MIN('Input &amp; Results'!$K$7*0.75/12*'Input &amp; Results'!$K$42,J45),0)</f>
        <v>#DIV/0!</v>
      </c>
      <c r="N45" s="106" t="e">
        <f t="shared" si="3"/>
        <v>#DIV/0!</v>
      </c>
      <c r="O45" s="106" t="e">
        <f t="shared" si="20"/>
        <v>#DIV/0!</v>
      </c>
      <c r="P45" s="106" t="e">
        <f>IF(O45&gt;'Input &amp; Results'!$E$49,MIN('Input &amp; Results'!$E$47,O45),0)</f>
        <v>#DIV/0!</v>
      </c>
      <c r="Q45" s="106" t="e">
        <f t="shared" si="5"/>
        <v>#DIV/0!</v>
      </c>
      <c r="R45" s="106" t="e">
        <f t="shared" si="6"/>
        <v>#DIV/0!</v>
      </c>
      <c r="S45" s="106" t="e">
        <f t="shared" si="0"/>
        <v>#DIV/0!</v>
      </c>
      <c r="T45" s="106" t="e">
        <f t="shared" si="11"/>
        <v>#DIV/0!</v>
      </c>
      <c r="U45" s="124" t="e">
        <f t="shared" si="19"/>
        <v>#DIV/0!</v>
      </c>
      <c r="V45" s="107" t="e">
        <f t="shared" si="15"/>
        <v>#DIV/0!</v>
      </c>
      <c r="W45" s="106" t="e">
        <f t="shared" si="12"/>
        <v>#DIV/0!</v>
      </c>
      <c r="X45" s="106" t="e">
        <f t="shared" si="1"/>
        <v>#DIV/0!</v>
      </c>
      <c r="Y45" s="106" t="e">
        <f t="shared" si="13"/>
        <v>#DIV/0!</v>
      </c>
      <c r="Z45" s="108" t="e">
        <f t="shared" si="7"/>
        <v>#DIV/0!</v>
      </c>
      <c r="AA45" s="108" t="e">
        <f>('Input &amp; Results'!$E$40-R45*7.48)/('Calcs active'!H45*1440)</f>
        <v>#DIV/0!</v>
      </c>
    </row>
    <row r="46" spans="2:27" x14ac:dyDescent="0.2">
      <c r="B46" s="31">
        <v>1</v>
      </c>
      <c r="C46" s="31" t="s">
        <v>52</v>
      </c>
      <c r="D46" s="106">
        <v>32</v>
      </c>
      <c r="E46" s="106" t="e">
        <f t="shared" si="8"/>
        <v>#DIV/0!</v>
      </c>
      <c r="F46" s="106">
        <f>'Calcs Hist'!E47</f>
        <v>0</v>
      </c>
      <c r="G46" s="106" t="e">
        <f t="shared" si="9"/>
        <v>#DIV/0!</v>
      </c>
      <c r="H46" s="107" t="e">
        <f t="shared" si="10"/>
        <v>#DIV/0!</v>
      </c>
      <c r="I46" s="106" t="e">
        <f>IF(P46&gt;0,('Input &amp; Results'!F$26/12*$C$3)*('Input &amp; Results'!$D$21),('Input &amp; Results'!F$26/12*$C$3)*('Input &amp; Results'!$D$22))</f>
        <v>#DIV/0!</v>
      </c>
      <c r="J46" s="106" t="e">
        <f t="shared" si="16"/>
        <v>#DIV/0!</v>
      </c>
      <c r="K46" s="106" t="e">
        <f>IF(H46&gt;'Input &amp; Results'!$K$45,MIN('Input &amp; Results'!$K$28,J46-M46),0)</f>
        <v>#DIV/0!</v>
      </c>
      <c r="L46" s="106" t="e">
        <f t="shared" si="2"/>
        <v>#DIV/0!</v>
      </c>
      <c r="M46" s="106" t="e">
        <f>IF(J46&gt;0,MIN('Input &amp; Results'!$K$8*0.75/12*'Input &amp; Results'!$K$42,J46),0)</f>
        <v>#DIV/0!</v>
      </c>
      <c r="N46" s="106" t="e">
        <f t="shared" si="3"/>
        <v>#DIV/0!</v>
      </c>
      <c r="O46" s="106" t="e">
        <f t="shared" si="20"/>
        <v>#DIV/0!</v>
      </c>
      <c r="P46" s="106" t="e">
        <f>IF(O46&gt;'Input &amp; Results'!$E$49,MIN('Input &amp; Results'!$E$47,O46),0)</f>
        <v>#DIV/0!</v>
      </c>
      <c r="Q46" s="106" t="e">
        <f t="shared" si="5"/>
        <v>#DIV/0!</v>
      </c>
      <c r="R46" s="106" t="e">
        <f t="shared" si="6"/>
        <v>#DIV/0!</v>
      </c>
      <c r="S46" s="106" t="e">
        <f t="shared" si="0"/>
        <v>#DIV/0!</v>
      </c>
      <c r="T46" s="106" t="e">
        <f t="shared" si="11"/>
        <v>#DIV/0!</v>
      </c>
      <c r="U46" s="124" t="e">
        <f t="shared" si="19"/>
        <v>#DIV/0!</v>
      </c>
      <c r="V46" s="107" t="e">
        <f t="shared" si="15"/>
        <v>#DIV/0!</v>
      </c>
      <c r="W46" s="106" t="e">
        <f t="shared" si="12"/>
        <v>#DIV/0!</v>
      </c>
      <c r="X46" s="106" t="e">
        <f t="shared" si="1"/>
        <v>#DIV/0!</v>
      </c>
      <c r="Y46" s="106" t="e">
        <f t="shared" si="13"/>
        <v>#DIV/0!</v>
      </c>
      <c r="Z46" s="108" t="e">
        <f t="shared" si="7"/>
        <v>#DIV/0!</v>
      </c>
      <c r="AA46" s="108" t="e">
        <f>('Input &amp; Results'!$E$40-R46*7.48)/('Calcs active'!H46*1440)</f>
        <v>#DIV/0!</v>
      </c>
    </row>
    <row r="47" spans="2:27" x14ac:dyDescent="0.2">
      <c r="B47" s="31">
        <v>1</v>
      </c>
      <c r="C47" s="31" t="s">
        <v>52</v>
      </c>
      <c r="D47" s="106">
        <v>33</v>
      </c>
      <c r="E47" s="106" t="e">
        <f t="shared" si="8"/>
        <v>#DIV/0!</v>
      </c>
      <c r="F47" s="106">
        <f>'Calcs Hist'!E48</f>
        <v>0</v>
      </c>
      <c r="G47" s="106" t="e">
        <f t="shared" si="9"/>
        <v>#DIV/0!</v>
      </c>
      <c r="H47" s="107" t="e">
        <f t="shared" si="10"/>
        <v>#DIV/0!</v>
      </c>
      <c r="I47" s="106" t="e">
        <f>IF(P47&gt;0,('Input &amp; Results'!F$26/12*$C$3)*('Input &amp; Results'!$D$21),('Input &amp; Results'!F$26/12*$C$3)*('Input &amp; Results'!$D$22))</f>
        <v>#DIV/0!</v>
      </c>
      <c r="J47" s="106" t="e">
        <f t="shared" si="16"/>
        <v>#DIV/0!</v>
      </c>
      <c r="K47" s="106" t="e">
        <f>IF(H47&gt;'Input &amp; Results'!$K$45,MIN('Input &amp; Results'!$K$28,J47-M47),0)</f>
        <v>#DIV/0!</v>
      </c>
      <c r="L47" s="106" t="e">
        <f t="shared" si="2"/>
        <v>#DIV/0!</v>
      </c>
      <c r="M47" s="106" t="e">
        <f>IF(J47&gt;0,MIN('Input &amp; Results'!$K$8*0.75/12*'Input &amp; Results'!$K$42,J47),0)</f>
        <v>#DIV/0!</v>
      </c>
      <c r="N47" s="106" t="e">
        <f t="shared" si="3"/>
        <v>#DIV/0!</v>
      </c>
      <c r="O47" s="106" t="e">
        <f t="shared" si="20"/>
        <v>#DIV/0!</v>
      </c>
      <c r="P47" s="106" t="e">
        <f>IF(O47&gt;'Input &amp; Results'!$E$49,MIN('Input &amp; Results'!$E$47,O47),0)</f>
        <v>#DIV/0!</v>
      </c>
      <c r="Q47" s="106" t="e">
        <f t="shared" si="5"/>
        <v>#DIV/0!</v>
      </c>
      <c r="R47" s="106" t="e">
        <f t="shared" si="6"/>
        <v>#DIV/0!</v>
      </c>
      <c r="S47" s="106" t="e">
        <f t="shared" si="0"/>
        <v>#DIV/0!</v>
      </c>
      <c r="T47" s="106" t="e">
        <f t="shared" si="11"/>
        <v>#DIV/0!</v>
      </c>
      <c r="U47" s="124" t="e">
        <f t="shared" si="19"/>
        <v>#DIV/0!</v>
      </c>
      <c r="V47" s="107" t="e">
        <f t="shared" si="15"/>
        <v>#DIV/0!</v>
      </c>
      <c r="W47" s="106" t="e">
        <f t="shared" si="12"/>
        <v>#DIV/0!</v>
      </c>
      <c r="X47" s="106" t="e">
        <f t="shared" si="1"/>
        <v>#DIV/0!</v>
      </c>
      <c r="Y47" s="106" t="e">
        <f t="shared" si="13"/>
        <v>#DIV/0!</v>
      </c>
      <c r="Z47" s="108" t="e">
        <f t="shared" si="7"/>
        <v>#DIV/0!</v>
      </c>
      <c r="AA47" s="108" t="e">
        <f>('Input &amp; Results'!$E$40-R47*7.48)/('Calcs active'!H47*1440)</f>
        <v>#DIV/0!</v>
      </c>
    </row>
    <row r="48" spans="2:27" x14ac:dyDescent="0.2">
      <c r="B48" s="31">
        <v>1</v>
      </c>
      <c r="C48" s="31" t="s">
        <v>52</v>
      </c>
      <c r="D48" s="106">
        <v>34</v>
      </c>
      <c r="E48" s="106" t="e">
        <f t="shared" si="8"/>
        <v>#DIV/0!</v>
      </c>
      <c r="F48" s="106">
        <f>'Calcs Hist'!E49</f>
        <v>0</v>
      </c>
      <c r="G48" s="106" t="e">
        <f t="shared" si="9"/>
        <v>#DIV/0!</v>
      </c>
      <c r="H48" s="107" t="e">
        <f t="shared" si="10"/>
        <v>#DIV/0!</v>
      </c>
      <c r="I48" s="106" t="e">
        <f>IF(P48&gt;0,('Input &amp; Results'!F$26/12*$C$3)*('Input &amp; Results'!$D$21),('Input &amp; Results'!F$26/12*$C$3)*('Input &amp; Results'!$D$22))</f>
        <v>#DIV/0!</v>
      </c>
      <c r="J48" s="106" t="e">
        <f t="shared" si="16"/>
        <v>#DIV/0!</v>
      </c>
      <c r="K48" s="106" t="e">
        <f>IF(H48&gt;'Input &amp; Results'!$K$45,MIN('Input &amp; Results'!$K$28,J48-M48),0)</f>
        <v>#DIV/0!</v>
      </c>
      <c r="L48" s="106" t="e">
        <f t="shared" si="2"/>
        <v>#DIV/0!</v>
      </c>
      <c r="M48" s="106" t="e">
        <f>IF(J48&gt;0,MIN('Input &amp; Results'!$K$8*0.75/12*'Input &amp; Results'!$K$42,J48),0)</f>
        <v>#DIV/0!</v>
      </c>
      <c r="N48" s="106" t="e">
        <f t="shared" si="3"/>
        <v>#DIV/0!</v>
      </c>
      <c r="O48" s="106" t="e">
        <f t="shared" si="20"/>
        <v>#DIV/0!</v>
      </c>
      <c r="P48" s="106" t="e">
        <f>IF(O48&gt;'Input &amp; Results'!$E$49,MIN('Input &amp; Results'!$E$47,O48),0)</f>
        <v>#DIV/0!</v>
      </c>
      <c r="Q48" s="106" t="e">
        <f t="shared" si="5"/>
        <v>#DIV/0!</v>
      </c>
      <c r="R48" s="106" t="e">
        <f t="shared" si="6"/>
        <v>#DIV/0!</v>
      </c>
      <c r="S48" s="106" t="e">
        <f t="shared" si="0"/>
        <v>#DIV/0!</v>
      </c>
      <c r="T48" s="106" t="e">
        <f t="shared" si="11"/>
        <v>#DIV/0!</v>
      </c>
      <c r="U48" s="124" t="e">
        <f t="shared" si="19"/>
        <v>#DIV/0!</v>
      </c>
      <c r="V48" s="107" t="e">
        <f t="shared" si="15"/>
        <v>#DIV/0!</v>
      </c>
      <c r="W48" s="106" t="e">
        <f t="shared" si="12"/>
        <v>#DIV/0!</v>
      </c>
      <c r="X48" s="106" t="e">
        <f t="shared" si="1"/>
        <v>#DIV/0!</v>
      </c>
      <c r="Y48" s="106" t="e">
        <f t="shared" si="13"/>
        <v>#DIV/0!</v>
      </c>
      <c r="Z48" s="108" t="e">
        <f t="shared" si="7"/>
        <v>#DIV/0!</v>
      </c>
      <c r="AA48" s="108" t="e">
        <f>('Input &amp; Results'!$E$40-R48*7.48)/('Calcs active'!H48*1440)</f>
        <v>#DIV/0!</v>
      </c>
    </row>
    <row r="49" spans="2:27" x14ac:dyDescent="0.2">
      <c r="B49" s="31">
        <v>1</v>
      </c>
      <c r="C49" s="31" t="s">
        <v>52</v>
      </c>
      <c r="D49" s="106">
        <v>35</v>
      </c>
      <c r="E49" s="106" t="e">
        <f t="shared" si="8"/>
        <v>#DIV/0!</v>
      </c>
      <c r="F49" s="106">
        <f>'Calcs Hist'!E50</f>
        <v>0</v>
      </c>
      <c r="G49" s="106" t="e">
        <f t="shared" si="9"/>
        <v>#DIV/0!</v>
      </c>
      <c r="H49" s="107" t="e">
        <f t="shared" si="10"/>
        <v>#DIV/0!</v>
      </c>
      <c r="I49" s="106" t="e">
        <f>IF(P49&gt;0,('Input &amp; Results'!F$26/12*$C$3)*('Input &amp; Results'!$D$21),('Input &amp; Results'!F$26/12*$C$3)*('Input &amp; Results'!$D$22))</f>
        <v>#DIV/0!</v>
      </c>
      <c r="J49" s="106" t="e">
        <f t="shared" si="16"/>
        <v>#DIV/0!</v>
      </c>
      <c r="K49" s="106" t="e">
        <f>IF(H49&gt;'Input &amp; Results'!$K$45,MIN('Input &amp; Results'!$K$28,J49-M49),0)</f>
        <v>#DIV/0!</v>
      </c>
      <c r="L49" s="106" t="e">
        <f t="shared" si="2"/>
        <v>#DIV/0!</v>
      </c>
      <c r="M49" s="106" t="e">
        <f>IF(J49&gt;0,MIN('Input &amp; Results'!$K$8*0.75/12*'Input &amp; Results'!$K$42,J49),0)</f>
        <v>#DIV/0!</v>
      </c>
      <c r="N49" s="106" t="e">
        <f t="shared" si="3"/>
        <v>#DIV/0!</v>
      </c>
      <c r="O49" s="106" t="e">
        <f t="shared" si="20"/>
        <v>#DIV/0!</v>
      </c>
      <c r="P49" s="106" t="e">
        <f>IF(O49&gt;'Input &amp; Results'!$E$49,MIN('Input &amp; Results'!$E$47,O49),0)</f>
        <v>#DIV/0!</v>
      </c>
      <c r="Q49" s="106" t="e">
        <f t="shared" si="5"/>
        <v>#DIV/0!</v>
      </c>
      <c r="R49" s="106" t="e">
        <f t="shared" si="6"/>
        <v>#DIV/0!</v>
      </c>
      <c r="S49" s="106" t="e">
        <f t="shared" si="0"/>
        <v>#DIV/0!</v>
      </c>
      <c r="T49" s="106" t="e">
        <f t="shared" si="11"/>
        <v>#DIV/0!</v>
      </c>
      <c r="U49" s="124" t="e">
        <f t="shared" si="19"/>
        <v>#DIV/0!</v>
      </c>
      <c r="V49" s="107" t="e">
        <f t="shared" si="15"/>
        <v>#DIV/0!</v>
      </c>
      <c r="W49" s="106" t="e">
        <f t="shared" si="12"/>
        <v>#DIV/0!</v>
      </c>
      <c r="X49" s="106" t="e">
        <f t="shared" si="1"/>
        <v>#DIV/0!</v>
      </c>
      <c r="Y49" s="106" t="e">
        <f t="shared" si="13"/>
        <v>#DIV/0!</v>
      </c>
      <c r="Z49" s="108" t="e">
        <f t="shared" si="7"/>
        <v>#DIV/0!</v>
      </c>
      <c r="AA49" s="108" t="e">
        <f>('Input &amp; Results'!$E$40-R49*7.48)/('Calcs active'!H49*1440)</f>
        <v>#DIV/0!</v>
      </c>
    </row>
    <row r="50" spans="2:27" x14ac:dyDescent="0.2">
      <c r="B50" s="31">
        <v>1</v>
      </c>
      <c r="C50" s="31" t="s">
        <v>52</v>
      </c>
      <c r="D50" s="106">
        <v>36</v>
      </c>
      <c r="E50" s="106" t="e">
        <f t="shared" si="8"/>
        <v>#DIV/0!</v>
      </c>
      <c r="F50" s="106">
        <f>'Calcs Hist'!E51</f>
        <v>0</v>
      </c>
      <c r="G50" s="106" t="e">
        <f t="shared" si="9"/>
        <v>#DIV/0!</v>
      </c>
      <c r="H50" s="107" t="e">
        <f t="shared" si="10"/>
        <v>#DIV/0!</v>
      </c>
      <c r="I50" s="106" t="e">
        <f>IF(P50&gt;0,('Input &amp; Results'!F$26/12*$C$3)*('Input &amp; Results'!$D$21),('Input &amp; Results'!F$26/12*$C$3)*('Input &amp; Results'!$D$22))</f>
        <v>#DIV/0!</v>
      </c>
      <c r="J50" s="106" t="e">
        <f t="shared" si="16"/>
        <v>#DIV/0!</v>
      </c>
      <c r="K50" s="106" t="e">
        <f>IF(H50&gt;'Input &amp; Results'!$K$45,MIN('Input &amp; Results'!$K$28,J50-M50),0)</f>
        <v>#DIV/0!</v>
      </c>
      <c r="L50" s="106" t="e">
        <f t="shared" si="2"/>
        <v>#DIV/0!</v>
      </c>
      <c r="M50" s="106" t="e">
        <f>IF(J50&gt;0,MIN('Input &amp; Results'!$K$8*0.75/12*'Input &amp; Results'!$K$42,J50),0)</f>
        <v>#DIV/0!</v>
      </c>
      <c r="N50" s="106" t="e">
        <f t="shared" si="3"/>
        <v>#DIV/0!</v>
      </c>
      <c r="O50" s="106" t="e">
        <f t="shared" si="20"/>
        <v>#DIV/0!</v>
      </c>
      <c r="P50" s="106" t="e">
        <f>IF(O50&gt;'Input &amp; Results'!$E$49,MIN('Input &amp; Results'!$E$47,O50),0)</f>
        <v>#DIV/0!</v>
      </c>
      <c r="Q50" s="106" t="e">
        <f t="shared" si="5"/>
        <v>#DIV/0!</v>
      </c>
      <c r="R50" s="106" t="e">
        <f t="shared" si="6"/>
        <v>#DIV/0!</v>
      </c>
      <c r="S50" s="106" t="e">
        <f t="shared" si="0"/>
        <v>#DIV/0!</v>
      </c>
      <c r="T50" s="106" t="e">
        <f t="shared" si="11"/>
        <v>#DIV/0!</v>
      </c>
      <c r="U50" s="124" t="e">
        <f t="shared" si="19"/>
        <v>#DIV/0!</v>
      </c>
      <c r="V50" s="107" t="e">
        <f t="shared" si="15"/>
        <v>#DIV/0!</v>
      </c>
      <c r="W50" s="106" t="e">
        <f t="shared" si="12"/>
        <v>#DIV/0!</v>
      </c>
      <c r="X50" s="106" t="e">
        <f t="shared" si="1"/>
        <v>#DIV/0!</v>
      </c>
      <c r="Y50" s="106" t="e">
        <f t="shared" si="13"/>
        <v>#DIV/0!</v>
      </c>
      <c r="Z50" s="108" t="e">
        <f t="shared" si="7"/>
        <v>#DIV/0!</v>
      </c>
      <c r="AA50" s="108" t="e">
        <f>('Input &amp; Results'!$E$40-R50*7.48)/('Calcs active'!H50*1440)</f>
        <v>#DIV/0!</v>
      </c>
    </row>
    <row r="51" spans="2:27" x14ac:dyDescent="0.2">
      <c r="B51" s="31">
        <v>1</v>
      </c>
      <c r="C51" s="31" t="s">
        <v>52</v>
      </c>
      <c r="D51" s="106">
        <v>37</v>
      </c>
      <c r="E51" s="106" t="e">
        <f t="shared" si="8"/>
        <v>#DIV/0!</v>
      </c>
      <c r="F51" s="106">
        <f>'Calcs Hist'!E52</f>
        <v>0</v>
      </c>
      <c r="G51" s="106" t="e">
        <f t="shared" si="9"/>
        <v>#DIV/0!</v>
      </c>
      <c r="H51" s="107" t="e">
        <f t="shared" si="10"/>
        <v>#DIV/0!</v>
      </c>
      <c r="I51" s="106" t="e">
        <f>IF(P51&gt;0,('Input &amp; Results'!F$26/12*$C$3)*('Input &amp; Results'!$D$21),('Input &amp; Results'!F$26/12*$C$3)*('Input &amp; Results'!$D$22))</f>
        <v>#DIV/0!</v>
      </c>
      <c r="J51" s="106" t="e">
        <f t="shared" si="16"/>
        <v>#DIV/0!</v>
      </c>
      <c r="K51" s="106" t="e">
        <f>IF(H51&gt;'Input &amp; Results'!$K$45,MIN('Input &amp; Results'!$K$28,J51-M51),0)</f>
        <v>#DIV/0!</v>
      </c>
      <c r="L51" s="106" t="e">
        <f t="shared" si="2"/>
        <v>#DIV/0!</v>
      </c>
      <c r="M51" s="106" t="e">
        <f>IF(J51&gt;0,MIN('Input &amp; Results'!$K$8*0.75/12*'Input &amp; Results'!$K$42,J51),0)</f>
        <v>#DIV/0!</v>
      </c>
      <c r="N51" s="106" t="e">
        <f t="shared" si="3"/>
        <v>#DIV/0!</v>
      </c>
      <c r="O51" s="106" t="e">
        <f t="shared" si="20"/>
        <v>#DIV/0!</v>
      </c>
      <c r="P51" s="106" t="e">
        <f>IF(O51&gt;'Input &amp; Results'!$E$49,MIN('Input &amp; Results'!$E$47,O51),0)</f>
        <v>#DIV/0!</v>
      </c>
      <c r="Q51" s="106" t="e">
        <f t="shared" si="5"/>
        <v>#DIV/0!</v>
      </c>
      <c r="R51" s="106" t="e">
        <f t="shared" si="6"/>
        <v>#DIV/0!</v>
      </c>
      <c r="S51" s="106" t="e">
        <f t="shared" si="0"/>
        <v>#DIV/0!</v>
      </c>
      <c r="T51" s="106" t="e">
        <f t="shared" si="11"/>
        <v>#DIV/0!</v>
      </c>
      <c r="U51" s="124" t="e">
        <f t="shared" si="19"/>
        <v>#DIV/0!</v>
      </c>
      <c r="V51" s="107" t="e">
        <f t="shared" si="15"/>
        <v>#DIV/0!</v>
      </c>
      <c r="W51" s="106" t="e">
        <f t="shared" si="12"/>
        <v>#DIV/0!</v>
      </c>
      <c r="X51" s="106" t="e">
        <f t="shared" si="1"/>
        <v>#DIV/0!</v>
      </c>
      <c r="Y51" s="106" t="e">
        <f t="shared" si="13"/>
        <v>#DIV/0!</v>
      </c>
      <c r="Z51" s="108" t="e">
        <f t="shared" si="7"/>
        <v>#DIV/0!</v>
      </c>
      <c r="AA51" s="108" t="e">
        <f>('Input &amp; Results'!$E$40-R51*7.48)/('Calcs active'!H51*1440)</f>
        <v>#DIV/0!</v>
      </c>
    </row>
    <row r="52" spans="2:27" x14ac:dyDescent="0.2">
      <c r="B52" s="31">
        <v>1</v>
      </c>
      <c r="C52" s="31" t="s">
        <v>52</v>
      </c>
      <c r="D52" s="106">
        <v>38</v>
      </c>
      <c r="E52" s="106" t="e">
        <f t="shared" si="8"/>
        <v>#DIV/0!</v>
      </c>
      <c r="F52" s="106">
        <f>'Calcs Hist'!E53</f>
        <v>0</v>
      </c>
      <c r="G52" s="106" t="e">
        <f t="shared" si="9"/>
        <v>#DIV/0!</v>
      </c>
      <c r="H52" s="107" t="e">
        <f t="shared" si="10"/>
        <v>#DIV/0!</v>
      </c>
      <c r="I52" s="106" t="e">
        <f>IF(P52&gt;0,('Input &amp; Results'!F$26/12*$C$3)*('Input &amp; Results'!$D$21),('Input &amp; Results'!F$26/12*$C$3)*('Input &amp; Results'!$D$22))</f>
        <v>#DIV/0!</v>
      </c>
      <c r="J52" s="106" t="e">
        <f t="shared" si="16"/>
        <v>#DIV/0!</v>
      </c>
      <c r="K52" s="106" t="e">
        <f>IF(H52&gt;'Input &amp; Results'!$K$45,MIN('Input &amp; Results'!$K$28,J52-M52),0)</f>
        <v>#DIV/0!</v>
      </c>
      <c r="L52" s="106" t="e">
        <f t="shared" si="2"/>
        <v>#DIV/0!</v>
      </c>
      <c r="M52" s="106" t="e">
        <f>IF(J52&gt;0,MIN('Input &amp; Results'!$K$8*0.75/12*'Input &amp; Results'!$K$42,J52),0)</f>
        <v>#DIV/0!</v>
      </c>
      <c r="N52" s="106" t="e">
        <f t="shared" si="3"/>
        <v>#DIV/0!</v>
      </c>
      <c r="O52" s="106" t="e">
        <f t="shared" si="20"/>
        <v>#DIV/0!</v>
      </c>
      <c r="P52" s="106" t="e">
        <f>IF(O52&gt;'Input &amp; Results'!$E$49,MIN('Input &amp; Results'!$E$47,O52),0)</f>
        <v>#DIV/0!</v>
      </c>
      <c r="Q52" s="106" t="e">
        <f t="shared" si="5"/>
        <v>#DIV/0!</v>
      </c>
      <c r="R52" s="106" t="e">
        <f t="shared" si="6"/>
        <v>#DIV/0!</v>
      </c>
      <c r="S52" s="106" t="e">
        <f t="shared" si="0"/>
        <v>#DIV/0!</v>
      </c>
      <c r="T52" s="106" t="e">
        <f t="shared" si="11"/>
        <v>#DIV/0!</v>
      </c>
      <c r="U52" s="124" t="e">
        <f t="shared" si="19"/>
        <v>#DIV/0!</v>
      </c>
      <c r="V52" s="107" t="e">
        <f t="shared" si="15"/>
        <v>#DIV/0!</v>
      </c>
      <c r="W52" s="106" t="e">
        <f t="shared" si="12"/>
        <v>#DIV/0!</v>
      </c>
      <c r="X52" s="106" t="e">
        <f t="shared" si="1"/>
        <v>#DIV/0!</v>
      </c>
      <c r="Y52" s="106" t="e">
        <f t="shared" si="13"/>
        <v>#DIV/0!</v>
      </c>
      <c r="Z52" s="108" t="e">
        <f t="shared" si="7"/>
        <v>#DIV/0!</v>
      </c>
      <c r="AA52" s="108" t="e">
        <f>('Input &amp; Results'!$E$40-R52*7.48)/('Calcs active'!H52*1440)</f>
        <v>#DIV/0!</v>
      </c>
    </row>
    <row r="53" spans="2:27" x14ac:dyDescent="0.2">
      <c r="B53" s="31">
        <v>1</v>
      </c>
      <c r="C53" s="31" t="s">
        <v>52</v>
      </c>
      <c r="D53" s="106">
        <v>39</v>
      </c>
      <c r="E53" s="106" t="e">
        <f t="shared" si="8"/>
        <v>#DIV/0!</v>
      </c>
      <c r="F53" s="106">
        <f>'Calcs Hist'!E54</f>
        <v>0</v>
      </c>
      <c r="G53" s="106" t="e">
        <f t="shared" si="9"/>
        <v>#DIV/0!</v>
      </c>
      <c r="H53" s="107" t="e">
        <f t="shared" si="10"/>
        <v>#DIV/0!</v>
      </c>
      <c r="I53" s="106" t="e">
        <f>IF(P53&gt;0,('Input &amp; Results'!F$26/12*$C$3)*('Input &amp; Results'!$D$21),('Input &amp; Results'!F$26/12*$C$3)*('Input &amp; Results'!$D$22))</f>
        <v>#DIV/0!</v>
      </c>
      <c r="J53" s="106" t="e">
        <f t="shared" si="16"/>
        <v>#DIV/0!</v>
      </c>
      <c r="K53" s="106" t="e">
        <f>IF(H53&gt;'Input &amp; Results'!$K$45,MIN('Input &amp; Results'!$K$28,J53-M53),0)</f>
        <v>#DIV/0!</v>
      </c>
      <c r="L53" s="106" t="e">
        <f t="shared" si="2"/>
        <v>#DIV/0!</v>
      </c>
      <c r="M53" s="106" t="e">
        <f>IF(J53&gt;0,MIN('Input &amp; Results'!$K$8*0.75/12*'Input &amp; Results'!$K$42,J53),0)</f>
        <v>#DIV/0!</v>
      </c>
      <c r="N53" s="106" t="e">
        <f t="shared" si="3"/>
        <v>#DIV/0!</v>
      </c>
      <c r="O53" s="106" t="e">
        <f t="shared" si="20"/>
        <v>#DIV/0!</v>
      </c>
      <c r="P53" s="106" t="e">
        <f>IF(O53&gt;'Input &amp; Results'!$E$49,MIN('Input &amp; Results'!$E$47,O53),0)</f>
        <v>#DIV/0!</v>
      </c>
      <c r="Q53" s="106" t="e">
        <f t="shared" si="5"/>
        <v>#DIV/0!</v>
      </c>
      <c r="R53" s="106" t="e">
        <f t="shared" si="6"/>
        <v>#DIV/0!</v>
      </c>
      <c r="S53" s="106" t="e">
        <f t="shared" si="0"/>
        <v>#DIV/0!</v>
      </c>
      <c r="T53" s="106" t="e">
        <f t="shared" si="11"/>
        <v>#DIV/0!</v>
      </c>
      <c r="U53" s="124" t="e">
        <f t="shared" si="19"/>
        <v>#DIV/0!</v>
      </c>
      <c r="V53" s="107" t="e">
        <f t="shared" si="15"/>
        <v>#DIV/0!</v>
      </c>
      <c r="W53" s="106" t="e">
        <f t="shared" si="12"/>
        <v>#DIV/0!</v>
      </c>
      <c r="X53" s="106" t="e">
        <f t="shared" si="1"/>
        <v>#DIV/0!</v>
      </c>
      <c r="Y53" s="106" t="e">
        <f t="shared" si="13"/>
        <v>#DIV/0!</v>
      </c>
      <c r="Z53" s="108" t="e">
        <f t="shared" si="7"/>
        <v>#DIV/0!</v>
      </c>
      <c r="AA53" s="108" t="e">
        <f>('Input &amp; Results'!$E$40-R53*7.48)/('Calcs active'!H53*1440)</f>
        <v>#DIV/0!</v>
      </c>
    </row>
    <row r="54" spans="2:27" x14ac:dyDescent="0.2">
      <c r="B54" s="31">
        <v>1</v>
      </c>
      <c r="C54" s="31" t="s">
        <v>52</v>
      </c>
      <c r="D54" s="106">
        <v>40</v>
      </c>
      <c r="E54" s="106" t="e">
        <f t="shared" si="8"/>
        <v>#DIV/0!</v>
      </c>
      <c r="F54" s="106">
        <f>'Calcs Hist'!E55</f>
        <v>0</v>
      </c>
      <c r="G54" s="106" t="e">
        <f t="shared" si="9"/>
        <v>#DIV/0!</v>
      </c>
      <c r="H54" s="107" t="e">
        <f t="shared" si="10"/>
        <v>#DIV/0!</v>
      </c>
      <c r="I54" s="106" t="e">
        <f>IF(P54&gt;0,('Input &amp; Results'!F$26/12*$C$3)*('Input &amp; Results'!$D$21),('Input &amp; Results'!F$26/12*$C$3)*('Input &amp; Results'!$D$22))</f>
        <v>#DIV/0!</v>
      </c>
      <c r="J54" s="106" t="e">
        <f t="shared" si="16"/>
        <v>#DIV/0!</v>
      </c>
      <c r="K54" s="106" t="e">
        <f>IF(H54&gt;'Input &amp; Results'!$K$45,MIN('Input &amp; Results'!$K$28,J54-M54),0)</f>
        <v>#DIV/0!</v>
      </c>
      <c r="L54" s="106" t="e">
        <f t="shared" si="2"/>
        <v>#DIV/0!</v>
      </c>
      <c r="M54" s="106" t="e">
        <f>IF(J54&gt;0,MIN('Input &amp; Results'!$K$8*0.75/12*'Input &amp; Results'!$K$42,J54),0)</f>
        <v>#DIV/0!</v>
      </c>
      <c r="N54" s="106" t="e">
        <f t="shared" si="3"/>
        <v>#DIV/0!</v>
      </c>
      <c r="O54" s="106" t="e">
        <f t="shared" si="20"/>
        <v>#DIV/0!</v>
      </c>
      <c r="P54" s="106" t="e">
        <f>IF(O54&gt;'Input &amp; Results'!$E$49,MIN('Input &amp; Results'!$E$47,O54),0)</f>
        <v>#DIV/0!</v>
      </c>
      <c r="Q54" s="106" t="e">
        <f t="shared" si="5"/>
        <v>#DIV/0!</v>
      </c>
      <c r="R54" s="106" t="e">
        <f t="shared" si="6"/>
        <v>#DIV/0!</v>
      </c>
      <c r="S54" s="106" t="e">
        <f t="shared" si="0"/>
        <v>#DIV/0!</v>
      </c>
      <c r="T54" s="106" t="e">
        <f t="shared" si="11"/>
        <v>#DIV/0!</v>
      </c>
      <c r="U54" s="124" t="e">
        <f t="shared" ref="U54:U117" si="21">U53+S54</f>
        <v>#DIV/0!</v>
      </c>
      <c r="V54" s="107" t="e">
        <f t="shared" si="15"/>
        <v>#DIV/0!</v>
      </c>
      <c r="W54" s="106" t="e">
        <f t="shared" si="12"/>
        <v>#DIV/0!</v>
      </c>
      <c r="X54" s="106" t="e">
        <f t="shared" si="1"/>
        <v>#DIV/0!</v>
      </c>
      <c r="Y54" s="106" t="e">
        <f t="shared" si="13"/>
        <v>#DIV/0!</v>
      </c>
      <c r="Z54" s="108" t="e">
        <f t="shared" si="7"/>
        <v>#DIV/0!</v>
      </c>
      <c r="AA54" s="108" t="e">
        <f>('Input &amp; Results'!$E$40-R54*7.48)/('Calcs active'!H54*1440)</f>
        <v>#DIV/0!</v>
      </c>
    </row>
    <row r="55" spans="2:27" x14ac:dyDescent="0.2">
      <c r="B55" s="31">
        <v>1</v>
      </c>
      <c r="C55" s="31" t="s">
        <v>52</v>
      </c>
      <c r="D55" s="106">
        <v>41</v>
      </c>
      <c r="E55" s="106" t="e">
        <f t="shared" si="8"/>
        <v>#DIV/0!</v>
      </c>
      <c r="F55" s="106">
        <f>'Calcs Hist'!E56</f>
        <v>0</v>
      </c>
      <c r="G55" s="106" t="e">
        <f t="shared" si="9"/>
        <v>#DIV/0!</v>
      </c>
      <c r="H55" s="107" t="e">
        <f t="shared" si="10"/>
        <v>#DIV/0!</v>
      </c>
      <c r="I55" s="106" t="e">
        <f>IF(P55&gt;0,('Input &amp; Results'!F$26/12*$C$3)*('Input &amp; Results'!$D$21),('Input &amp; Results'!F$26/12*$C$3)*('Input &amp; Results'!$D$22))</f>
        <v>#DIV/0!</v>
      </c>
      <c r="J55" s="106" t="e">
        <f t="shared" si="16"/>
        <v>#DIV/0!</v>
      </c>
      <c r="K55" s="106" t="e">
        <f>IF(H55&gt;'Input &amp; Results'!$K$45,MIN('Input &amp; Results'!$K$28,J55-M55),0)</f>
        <v>#DIV/0!</v>
      </c>
      <c r="L55" s="106" t="e">
        <f t="shared" si="2"/>
        <v>#DIV/0!</v>
      </c>
      <c r="M55" s="106" t="e">
        <f>IF(J55&gt;0,MIN('Input &amp; Results'!$K$8*0.75/12*'Input &amp; Results'!$K$42,J55),0)</f>
        <v>#DIV/0!</v>
      </c>
      <c r="N55" s="106" t="e">
        <f t="shared" si="3"/>
        <v>#DIV/0!</v>
      </c>
      <c r="O55" s="106" t="e">
        <f t="shared" si="20"/>
        <v>#DIV/0!</v>
      </c>
      <c r="P55" s="106" t="e">
        <f>IF(O55&gt;'Input &amp; Results'!$E$49,MIN('Input &amp; Results'!$E$47,O55),0)</f>
        <v>#DIV/0!</v>
      </c>
      <c r="Q55" s="106" t="e">
        <f t="shared" si="5"/>
        <v>#DIV/0!</v>
      </c>
      <c r="R55" s="106" t="e">
        <f t="shared" si="6"/>
        <v>#DIV/0!</v>
      </c>
      <c r="S55" s="106" t="e">
        <f t="shared" si="0"/>
        <v>#DIV/0!</v>
      </c>
      <c r="T55" s="106" t="e">
        <f t="shared" si="11"/>
        <v>#DIV/0!</v>
      </c>
      <c r="U55" s="124" t="e">
        <f t="shared" si="21"/>
        <v>#DIV/0!</v>
      </c>
      <c r="V55" s="107" t="e">
        <f t="shared" si="15"/>
        <v>#DIV/0!</v>
      </c>
      <c r="W55" s="106" t="e">
        <f t="shared" si="12"/>
        <v>#DIV/0!</v>
      </c>
      <c r="X55" s="106" t="e">
        <f t="shared" si="1"/>
        <v>#DIV/0!</v>
      </c>
      <c r="Y55" s="106" t="e">
        <f t="shared" si="13"/>
        <v>#DIV/0!</v>
      </c>
      <c r="Z55" s="108" t="e">
        <f t="shared" si="7"/>
        <v>#DIV/0!</v>
      </c>
      <c r="AA55" s="108" t="e">
        <f>('Input &amp; Results'!$E$40-R55*7.48)/('Calcs active'!H55*1440)</f>
        <v>#DIV/0!</v>
      </c>
    </row>
    <row r="56" spans="2:27" x14ac:dyDescent="0.2">
      <c r="B56" s="31">
        <v>1</v>
      </c>
      <c r="C56" s="31" t="s">
        <v>52</v>
      </c>
      <c r="D56" s="106">
        <v>42</v>
      </c>
      <c r="E56" s="106" t="e">
        <f t="shared" si="8"/>
        <v>#DIV/0!</v>
      </c>
      <c r="F56" s="106">
        <f>'Calcs Hist'!E57</f>
        <v>0</v>
      </c>
      <c r="G56" s="106" t="e">
        <f t="shared" si="9"/>
        <v>#DIV/0!</v>
      </c>
      <c r="H56" s="107" t="e">
        <f t="shared" si="10"/>
        <v>#DIV/0!</v>
      </c>
      <c r="I56" s="106" t="e">
        <f>IF(P56&gt;0,('Input &amp; Results'!F$26/12*$C$3)*('Input &amp; Results'!$D$21),('Input &amp; Results'!F$26/12*$C$3)*('Input &amp; Results'!$D$22))</f>
        <v>#DIV/0!</v>
      </c>
      <c r="J56" s="106" t="e">
        <f t="shared" si="16"/>
        <v>#DIV/0!</v>
      </c>
      <c r="K56" s="106" t="e">
        <f>IF(H56&gt;'Input &amp; Results'!$K$45,MIN('Input &amp; Results'!$K$28,J56-M56),0)</f>
        <v>#DIV/0!</v>
      </c>
      <c r="L56" s="106" t="e">
        <f t="shared" si="2"/>
        <v>#DIV/0!</v>
      </c>
      <c r="M56" s="106" t="e">
        <f>IF(J56&gt;0,MIN('Input &amp; Results'!$K$8*0.75/12*'Input &amp; Results'!$K$42,J56),0)</f>
        <v>#DIV/0!</v>
      </c>
      <c r="N56" s="106" t="e">
        <f t="shared" si="3"/>
        <v>#DIV/0!</v>
      </c>
      <c r="O56" s="106" t="e">
        <f t="shared" si="20"/>
        <v>#DIV/0!</v>
      </c>
      <c r="P56" s="106" t="e">
        <f>IF(O56&gt;'Input &amp; Results'!$E$49,MIN('Input &amp; Results'!$E$47,O56),0)</f>
        <v>#DIV/0!</v>
      </c>
      <c r="Q56" s="106" t="e">
        <f t="shared" si="5"/>
        <v>#DIV/0!</v>
      </c>
      <c r="R56" s="106" t="e">
        <f t="shared" si="6"/>
        <v>#DIV/0!</v>
      </c>
      <c r="S56" s="106" t="e">
        <f t="shared" si="0"/>
        <v>#DIV/0!</v>
      </c>
      <c r="T56" s="106" t="e">
        <f t="shared" si="11"/>
        <v>#DIV/0!</v>
      </c>
      <c r="U56" s="124" t="e">
        <f t="shared" si="21"/>
        <v>#DIV/0!</v>
      </c>
      <c r="V56" s="107" t="e">
        <f t="shared" si="15"/>
        <v>#DIV/0!</v>
      </c>
      <c r="W56" s="106" t="e">
        <f t="shared" si="12"/>
        <v>#DIV/0!</v>
      </c>
      <c r="X56" s="106" t="e">
        <f t="shared" si="1"/>
        <v>#DIV/0!</v>
      </c>
      <c r="Y56" s="106" t="e">
        <f t="shared" si="13"/>
        <v>#DIV/0!</v>
      </c>
      <c r="Z56" s="108" t="e">
        <f t="shared" si="7"/>
        <v>#DIV/0!</v>
      </c>
      <c r="AA56" s="108" t="e">
        <f>('Input &amp; Results'!$E$40-R56*7.48)/('Calcs active'!H56*1440)</f>
        <v>#DIV/0!</v>
      </c>
    </row>
    <row r="57" spans="2:27" x14ac:dyDescent="0.2">
      <c r="B57" s="31">
        <v>1</v>
      </c>
      <c r="C57" s="31" t="s">
        <v>52</v>
      </c>
      <c r="D57" s="106">
        <v>43</v>
      </c>
      <c r="E57" s="106" t="e">
        <f t="shared" si="8"/>
        <v>#DIV/0!</v>
      </c>
      <c r="F57" s="106">
        <f>'Calcs Hist'!E58</f>
        <v>0</v>
      </c>
      <c r="G57" s="106" t="e">
        <f t="shared" si="9"/>
        <v>#DIV/0!</v>
      </c>
      <c r="H57" s="107" t="e">
        <f t="shared" si="10"/>
        <v>#DIV/0!</v>
      </c>
      <c r="I57" s="106" t="e">
        <f>IF(P57&gt;0,('Input &amp; Results'!F$26/12*$C$3)*('Input &amp; Results'!$D$21),('Input &amp; Results'!F$26/12*$C$3)*('Input &amp; Results'!$D$22))</f>
        <v>#DIV/0!</v>
      </c>
      <c r="J57" s="106" t="e">
        <f t="shared" si="16"/>
        <v>#DIV/0!</v>
      </c>
      <c r="K57" s="106" t="e">
        <f>IF(H57&gt;'Input &amp; Results'!$K$45,MIN('Input &amp; Results'!$K$28,J57-M57),0)</f>
        <v>#DIV/0!</v>
      </c>
      <c r="L57" s="106" t="e">
        <f t="shared" si="2"/>
        <v>#DIV/0!</v>
      </c>
      <c r="M57" s="106" t="e">
        <f>IF(J57&gt;0,MIN('Input &amp; Results'!$K$8*0.75/12*'Input &amp; Results'!$K$42,J57),0)</f>
        <v>#DIV/0!</v>
      </c>
      <c r="N57" s="106" t="e">
        <f t="shared" si="3"/>
        <v>#DIV/0!</v>
      </c>
      <c r="O57" s="106" t="e">
        <f t="shared" si="20"/>
        <v>#DIV/0!</v>
      </c>
      <c r="P57" s="106" t="e">
        <f>IF(O57&gt;'Input &amp; Results'!$E$49,MIN('Input &amp; Results'!$E$47,O57),0)</f>
        <v>#DIV/0!</v>
      </c>
      <c r="Q57" s="106" t="e">
        <f t="shared" si="5"/>
        <v>#DIV/0!</v>
      </c>
      <c r="R57" s="106" t="e">
        <f t="shared" si="6"/>
        <v>#DIV/0!</v>
      </c>
      <c r="S57" s="106" t="e">
        <f t="shared" si="0"/>
        <v>#DIV/0!</v>
      </c>
      <c r="T57" s="106" t="e">
        <f t="shared" si="11"/>
        <v>#DIV/0!</v>
      </c>
      <c r="U57" s="124" t="e">
        <f t="shared" si="21"/>
        <v>#DIV/0!</v>
      </c>
      <c r="V57" s="107" t="e">
        <f t="shared" si="15"/>
        <v>#DIV/0!</v>
      </c>
      <c r="W57" s="106" t="e">
        <f t="shared" si="12"/>
        <v>#DIV/0!</v>
      </c>
      <c r="X57" s="106" t="e">
        <f t="shared" si="1"/>
        <v>#DIV/0!</v>
      </c>
      <c r="Y57" s="106" t="e">
        <f t="shared" si="13"/>
        <v>#DIV/0!</v>
      </c>
      <c r="Z57" s="108" t="e">
        <f t="shared" si="7"/>
        <v>#DIV/0!</v>
      </c>
      <c r="AA57" s="108" t="e">
        <f>('Input &amp; Results'!$E$40-R57*7.48)/('Calcs active'!H57*1440)</f>
        <v>#DIV/0!</v>
      </c>
    </row>
    <row r="58" spans="2:27" x14ac:dyDescent="0.2">
      <c r="B58" s="31">
        <v>1</v>
      </c>
      <c r="C58" s="31" t="s">
        <v>52</v>
      </c>
      <c r="D58" s="106">
        <v>44</v>
      </c>
      <c r="E58" s="106" t="e">
        <f t="shared" si="8"/>
        <v>#DIV/0!</v>
      </c>
      <c r="F58" s="106">
        <f>'Calcs Hist'!E59</f>
        <v>0</v>
      </c>
      <c r="G58" s="106" t="e">
        <f t="shared" si="9"/>
        <v>#DIV/0!</v>
      </c>
      <c r="H58" s="107" t="e">
        <f t="shared" si="10"/>
        <v>#DIV/0!</v>
      </c>
      <c r="I58" s="106" t="e">
        <f>IF(P58&gt;0,('Input &amp; Results'!F$26/12*$C$3)*('Input &amp; Results'!$D$21),('Input &amp; Results'!F$26/12*$C$3)*('Input &amp; Results'!$D$22))</f>
        <v>#DIV/0!</v>
      </c>
      <c r="J58" s="106" t="e">
        <f t="shared" si="16"/>
        <v>#DIV/0!</v>
      </c>
      <c r="K58" s="106" t="e">
        <f>IF(H58&gt;'Input &amp; Results'!$K$45,MIN('Input &amp; Results'!$K$28,J58-M58),0)</f>
        <v>#DIV/0!</v>
      </c>
      <c r="L58" s="106" t="e">
        <f t="shared" si="2"/>
        <v>#DIV/0!</v>
      </c>
      <c r="M58" s="106" t="e">
        <f>IF(J58&gt;0,MIN('Input &amp; Results'!$K$8*0.75/12*'Input &amp; Results'!$K$42,J58),0)</f>
        <v>#DIV/0!</v>
      </c>
      <c r="N58" s="106" t="e">
        <f t="shared" si="3"/>
        <v>#DIV/0!</v>
      </c>
      <c r="O58" s="106" t="e">
        <f t="shared" si="20"/>
        <v>#DIV/0!</v>
      </c>
      <c r="P58" s="106" t="e">
        <f>IF(O58&gt;'Input &amp; Results'!$E$49,MIN('Input &amp; Results'!$E$47,O58),0)</f>
        <v>#DIV/0!</v>
      </c>
      <c r="Q58" s="106" t="e">
        <f t="shared" si="5"/>
        <v>#DIV/0!</v>
      </c>
      <c r="R58" s="106" t="e">
        <f t="shared" si="6"/>
        <v>#DIV/0!</v>
      </c>
      <c r="S58" s="106" t="e">
        <f t="shared" si="0"/>
        <v>#DIV/0!</v>
      </c>
      <c r="T58" s="106" t="e">
        <f t="shared" si="11"/>
        <v>#DIV/0!</v>
      </c>
      <c r="U58" s="124" t="e">
        <f t="shared" si="21"/>
        <v>#DIV/0!</v>
      </c>
      <c r="V58" s="107" t="e">
        <f t="shared" si="15"/>
        <v>#DIV/0!</v>
      </c>
      <c r="W58" s="106" t="e">
        <f t="shared" si="12"/>
        <v>#DIV/0!</v>
      </c>
      <c r="X58" s="106" t="e">
        <f t="shared" si="1"/>
        <v>#DIV/0!</v>
      </c>
      <c r="Y58" s="106" t="e">
        <f t="shared" si="13"/>
        <v>#DIV/0!</v>
      </c>
      <c r="Z58" s="108" t="e">
        <f t="shared" si="7"/>
        <v>#DIV/0!</v>
      </c>
      <c r="AA58" s="108" t="e">
        <f>('Input &amp; Results'!$E$40-R58*7.48)/('Calcs active'!H58*1440)</f>
        <v>#DIV/0!</v>
      </c>
    </row>
    <row r="59" spans="2:27" x14ac:dyDescent="0.2">
      <c r="B59" s="31">
        <v>1</v>
      </c>
      <c r="C59" s="31" t="s">
        <v>52</v>
      </c>
      <c r="D59" s="106">
        <v>45</v>
      </c>
      <c r="E59" s="106" t="e">
        <f t="shared" si="8"/>
        <v>#DIV/0!</v>
      </c>
      <c r="F59" s="106">
        <f>'Calcs Hist'!E60</f>
        <v>0</v>
      </c>
      <c r="G59" s="106" t="e">
        <f t="shared" si="9"/>
        <v>#DIV/0!</v>
      </c>
      <c r="H59" s="107" t="e">
        <f t="shared" si="10"/>
        <v>#DIV/0!</v>
      </c>
      <c r="I59" s="106" t="e">
        <f>IF(P59&gt;0,('Input &amp; Results'!F$26/12*$C$3)*('Input &amp; Results'!$D$21),('Input &amp; Results'!F$26/12*$C$3)*('Input &amp; Results'!$D$22))</f>
        <v>#DIV/0!</v>
      </c>
      <c r="J59" s="106" t="e">
        <f t="shared" si="16"/>
        <v>#DIV/0!</v>
      </c>
      <c r="K59" s="106" t="e">
        <f>IF(H59&gt;'Input &amp; Results'!$K$45,MIN('Input &amp; Results'!$K$28,J59-M59),0)</f>
        <v>#DIV/0!</v>
      </c>
      <c r="L59" s="106" t="e">
        <f t="shared" si="2"/>
        <v>#DIV/0!</v>
      </c>
      <c r="M59" s="106" t="e">
        <f>IF(J59&gt;0,MIN('Input &amp; Results'!$K$8*0.75/12*'Input &amp; Results'!$K$42,J59),0)</f>
        <v>#DIV/0!</v>
      </c>
      <c r="N59" s="106" t="e">
        <f t="shared" si="3"/>
        <v>#DIV/0!</v>
      </c>
      <c r="O59" s="106" t="e">
        <f t="shared" si="20"/>
        <v>#DIV/0!</v>
      </c>
      <c r="P59" s="106" t="e">
        <f>IF(O59&gt;'Input &amp; Results'!$E$49,MIN('Input &amp; Results'!$E$47,O59),0)</f>
        <v>#DIV/0!</v>
      </c>
      <c r="Q59" s="106" t="e">
        <f t="shared" si="5"/>
        <v>#DIV/0!</v>
      </c>
      <c r="R59" s="106" t="e">
        <f t="shared" si="6"/>
        <v>#DIV/0!</v>
      </c>
      <c r="S59" s="106" t="e">
        <f t="shared" si="0"/>
        <v>#DIV/0!</v>
      </c>
      <c r="T59" s="106" t="e">
        <f t="shared" si="11"/>
        <v>#DIV/0!</v>
      </c>
      <c r="U59" s="124" t="e">
        <f t="shared" si="21"/>
        <v>#DIV/0!</v>
      </c>
      <c r="V59" s="107" t="e">
        <f t="shared" si="15"/>
        <v>#DIV/0!</v>
      </c>
      <c r="W59" s="106" t="e">
        <f t="shared" si="12"/>
        <v>#DIV/0!</v>
      </c>
      <c r="X59" s="106" t="e">
        <f t="shared" si="1"/>
        <v>#DIV/0!</v>
      </c>
      <c r="Y59" s="106" t="e">
        <f t="shared" si="13"/>
        <v>#DIV/0!</v>
      </c>
      <c r="Z59" s="108" t="e">
        <f t="shared" si="7"/>
        <v>#DIV/0!</v>
      </c>
      <c r="AA59" s="108" t="e">
        <f>('Input &amp; Results'!$E$40-R59*7.48)/('Calcs active'!H59*1440)</f>
        <v>#DIV/0!</v>
      </c>
    </row>
    <row r="60" spans="2:27" x14ac:dyDescent="0.2">
      <c r="B60" s="31">
        <v>1</v>
      </c>
      <c r="C60" s="31" t="s">
        <v>52</v>
      </c>
      <c r="D60" s="106">
        <v>46</v>
      </c>
      <c r="E60" s="106" t="e">
        <f t="shared" si="8"/>
        <v>#DIV/0!</v>
      </c>
      <c r="F60" s="106">
        <f>'Calcs Hist'!E61</f>
        <v>0</v>
      </c>
      <c r="G60" s="106" t="e">
        <f t="shared" si="9"/>
        <v>#DIV/0!</v>
      </c>
      <c r="H60" s="107" t="e">
        <f t="shared" si="10"/>
        <v>#DIV/0!</v>
      </c>
      <c r="I60" s="106" t="e">
        <f>IF(P60&gt;0,('Input &amp; Results'!F$26/12*$C$3)*('Input &amp; Results'!$D$21),('Input &amp; Results'!F$26/12*$C$3)*('Input &amp; Results'!$D$22))</f>
        <v>#DIV/0!</v>
      </c>
      <c r="J60" s="106" t="e">
        <f t="shared" si="16"/>
        <v>#DIV/0!</v>
      </c>
      <c r="K60" s="106" t="e">
        <f>IF(H60&gt;'Input &amp; Results'!$K$45,MIN('Input &amp; Results'!$K$28,J60-M60),0)</f>
        <v>#DIV/0!</v>
      </c>
      <c r="L60" s="106" t="e">
        <f t="shared" si="2"/>
        <v>#DIV/0!</v>
      </c>
      <c r="M60" s="106" t="e">
        <f>IF(J60&gt;0,MIN('Input &amp; Results'!$K$8*0.75/12*'Input &amp; Results'!$K$42,J60),0)</f>
        <v>#DIV/0!</v>
      </c>
      <c r="N60" s="106" t="e">
        <f t="shared" si="3"/>
        <v>#DIV/0!</v>
      </c>
      <c r="O60" s="106" t="e">
        <f t="shared" si="20"/>
        <v>#DIV/0!</v>
      </c>
      <c r="P60" s="106" t="e">
        <f>IF(O60&gt;'Input &amp; Results'!$E$49,MIN('Input &amp; Results'!$E$47,O60),0)</f>
        <v>#DIV/0!</v>
      </c>
      <c r="Q60" s="106" t="e">
        <f t="shared" si="5"/>
        <v>#DIV/0!</v>
      </c>
      <c r="R60" s="106" t="e">
        <f t="shared" si="6"/>
        <v>#DIV/0!</v>
      </c>
      <c r="S60" s="106" t="e">
        <f t="shared" si="0"/>
        <v>#DIV/0!</v>
      </c>
      <c r="T60" s="106" t="e">
        <f t="shared" si="11"/>
        <v>#DIV/0!</v>
      </c>
      <c r="U60" s="124" t="e">
        <f t="shared" si="21"/>
        <v>#DIV/0!</v>
      </c>
      <c r="V60" s="107" t="e">
        <f t="shared" si="15"/>
        <v>#DIV/0!</v>
      </c>
      <c r="W60" s="106" t="e">
        <f t="shared" si="12"/>
        <v>#DIV/0!</v>
      </c>
      <c r="X60" s="106" t="e">
        <f t="shared" si="1"/>
        <v>#DIV/0!</v>
      </c>
      <c r="Y60" s="106" t="e">
        <f t="shared" si="13"/>
        <v>#DIV/0!</v>
      </c>
      <c r="Z60" s="108" t="e">
        <f t="shared" si="7"/>
        <v>#DIV/0!</v>
      </c>
      <c r="AA60" s="108" t="e">
        <f>('Input &amp; Results'!$E$40-R60*7.48)/('Calcs active'!H60*1440)</f>
        <v>#DIV/0!</v>
      </c>
    </row>
    <row r="61" spans="2:27" x14ac:dyDescent="0.2">
      <c r="B61" s="31">
        <v>1</v>
      </c>
      <c r="C61" s="31" t="s">
        <v>52</v>
      </c>
      <c r="D61" s="106">
        <v>47</v>
      </c>
      <c r="E61" s="106" t="e">
        <f t="shared" si="8"/>
        <v>#DIV/0!</v>
      </c>
      <c r="F61" s="106">
        <f>'Calcs Hist'!E62</f>
        <v>0</v>
      </c>
      <c r="G61" s="106" t="e">
        <f t="shared" si="9"/>
        <v>#DIV/0!</v>
      </c>
      <c r="H61" s="107" t="e">
        <f t="shared" si="10"/>
        <v>#DIV/0!</v>
      </c>
      <c r="I61" s="106" t="e">
        <f>IF(P61&gt;0,('Input &amp; Results'!F$26/12*$C$3)*('Input &amp; Results'!$D$21),('Input &amp; Results'!F$26/12*$C$3)*('Input &amp; Results'!$D$22))</f>
        <v>#DIV/0!</v>
      </c>
      <c r="J61" s="106" t="e">
        <f t="shared" si="16"/>
        <v>#DIV/0!</v>
      </c>
      <c r="K61" s="106" t="e">
        <f>IF(H61&gt;'Input &amp; Results'!$K$45,MIN('Input &amp; Results'!$K$28,J61-M61),0)</f>
        <v>#DIV/0!</v>
      </c>
      <c r="L61" s="106" t="e">
        <f t="shared" si="2"/>
        <v>#DIV/0!</v>
      </c>
      <c r="M61" s="106" t="e">
        <f>IF(J61&gt;0,MIN('Input &amp; Results'!$K$8*0.75/12*'Input &amp; Results'!$K$42,J61),0)</f>
        <v>#DIV/0!</v>
      </c>
      <c r="N61" s="106" t="e">
        <f t="shared" si="3"/>
        <v>#DIV/0!</v>
      </c>
      <c r="O61" s="106" t="e">
        <f t="shared" si="20"/>
        <v>#DIV/0!</v>
      </c>
      <c r="P61" s="106" t="e">
        <f>IF(O61&gt;'Input &amp; Results'!$E$49,MIN('Input &amp; Results'!$E$47,O61),0)</f>
        <v>#DIV/0!</v>
      </c>
      <c r="Q61" s="106" t="e">
        <f t="shared" si="5"/>
        <v>#DIV/0!</v>
      </c>
      <c r="R61" s="106" t="e">
        <f t="shared" si="6"/>
        <v>#DIV/0!</v>
      </c>
      <c r="S61" s="106" t="e">
        <f t="shared" si="0"/>
        <v>#DIV/0!</v>
      </c>
      <c r="T61" s="106" t="e">
        <f t="shared" si="11"/>
        <v>#DIV/0!</v>
      </c>
      <c r="U61" s="124" t="e">
        <f t="shared" si="21"/>
        <v>#DIV/0!</v>
      </c>
      <c r="V61" s="107" t="e">
        <f t="shared" si="15"/>
        <v>#DIV/0!</v>
      </c>
      <c r="W61" s="106" t="e">
        <f t="shared" si="12"/>
        <v>#DIV/0!</v>
      </c>
      <c r="X61" s="106" t="e">
        <f t="shared" si="1"/>
        <v>#DIV/0!</v>
      </c>
      <c r="Y61" s="106" t="e">
        <f t="shared" si="13"/>
        <v>#DIV/0!</v>
      </c>
      <c r="Z61" s="108" t="e">
        <f t="shared" si="7"/>
        <v>#DIV/0!</v>
      </c>
      <c r="AA61" s="108" t="e">
        <f>('Input &amp; Results'!$E$40-R61*7.48)/('Calcs active'!H61*1440)</f>
        <v>#DIV/0!</v>
      </c>
    </row>
    <row r="62" spans="2:27" x14ac:dyDescent="0.2">
      <c r="B62" s="31">
        <v>1</v>
      </c>
      <c r="C62" s="31" t="s">
        <v>52</v>
      </c>
      <c r="D62" s="106">
        <v>48</v>
      </c>
      <c r="E62" s="106" t="e">
        <f t="shared" si="8"/>
        <v>#DIV/0!</v>
      </c>
      <c r="F62" s="106">
        <f>'Calcs Hist'!E63</f>
        <v>0</v>
      </c>
      <c r="G62" s="106" t="e">
        <f t="shared" si="9"/>
        <v>#DIV/0!</v>
      </c>
      <c r="H62" s="107" t="e">
        <f t="shared" si="10"/>
        <v>#DIV/0!</v>
      </c>
      <c r="I62" s="106" t="e">
        <f>IF(P62&gt;0,('Input &amp; Results'!F$26/12*$C$3)*('Input &amp; Results'!$D$21),('Input &amp; Results'!F$26/12*$C$3)*('Input &amp; Results'!$D$22))</f>
        <v>#DIV/0!</v>
      </c>
      <c r="J62" s="106" t="e">
        <f t="shared" si="16"/>
        <v>#DIV/0!</v>
      </c>
      <c r="K62" s="106" t="e">
        <f>IF(H62&gt;'Input &amp; Results'!$K$45,MIN('Input &amp; Results'!$K$28,J62-M62),0)</f>
        <v>#DIV/0!</v>
      </c>
      <c r="L62" s="106" t="e">
        <f t="shared" si="2"/>
        <v>#DIV/0!</v>
      </c>
      <c r="M62" s="106" t="e">
        <f>IF(J62&gt;0,MIN('Input &amp; Results'!$K$8*0.75/12*'Input &amp; Results'!$K$42,J62),0)</f>
        <v>#DIV/0!</v>
      </c>
      <c r="N62" s="106" t="e">
        <f t="shared" si="3"/>
        <v>#DIV/0!</v>
      </c>
      <c r="O62" s="106" t="e">
        <f t="shared" si="20"/>
        <v>#DIV/0!</v>
      </c>
      <c r="P62" s="106" t="e">
        <f>IF(O62&gt;'Input &amp; Results'!$E$49,MIN('Input &amp; Results'!$E$47,O62),0)</f>
        <v>#DIV/0!</v>
      </c>
      <c r="Q62" s="106" t="e">
        <f t="shared" si="5"/>
        <v>#DIV/0!</v>
      </c>
      <c r="R62" s="106" t="e">
        <f t="shared" si="6"/>
        <v>#DIV/0!</v>
      </c>
      <c r="S62" s="106" t="e">
        <f t="shared" si="0"/>
        <v>#DIV/0!</v>
      </c>
      <c r="T62" s="106" t="e">
        <f t="shared" si="11"/>
        <v>#DIV/0!</v>
      </c>
      <c r="U62" s="124" t="e">
        <f t="shared" si="21"/>
        <v>#DIV/0!</v>
      </c>
      <c r="V62" s="107" t="e">
        <f t="shared" si="15"/>
        <v>#DIV/0!</v>
      </c>
      <c r="W62" s="106" t="e">
        <f t="shared" si="12"/>
        <v>#DIV/0!</v>
      </c>
      <c r="X62" s="106" t="e">
        <f t="shared" si="1"/>
        <v>#DIV/0!</v>
      </c>
      <c r="Y62" s="106" t="e">
        <f t="shared" si="13"/>
        <v>#DIV/0!</v>
      </c>
      <c r="Z62" s="108" t="e">
        <f t="shared" si="7"/>
        <v>#DIV/0!</v>
      </c>
      <c r="AA62" s="108" t="e">
        <f>('Input &amp; Results'!$E$40-R62*7.48)/('Calcs active'!H62*1440)</f>
        <v>#DIV/0!</v>
      </c>
    </row>
    <row r="63" spans="2:27" x14ac:dyDescent="0.2">
      <c r="B63" s="31">
        <v>1</v>
      </c>
      <c r="C63" s="31" t="s">
        <v>52</v>
      </c>
      <c r="D63" s="106">
        <v>49</v>
      </c>
      <c r="E63" s="106" t="e">
        <f t="shared" si="8"/>
        <v>#DIV/0!</v>
      </c>
      <c r="F63" s="106">
        <f>'Calcs Hist'!E64</f>
        <v>0</v>
      </c>
      <c r="G63" s="106" t="e">
        <f t="shared" si="9"/>
        <v>#DIV/0!</v>
      </c>
      <c r="H63" s="107" t="e">
        <f t="shared" si="10"/>
        <v>#DIV/0!</v>
      </c>
      <c r="I63" s="106" t="e">
        <f>IF(P63&gt;0,('Input &amp; Results'!F$26/12*$C$3)*('Input &amp; Results'!$D$21),('Input &amp; Results'!F$26/12*$C$3)*('Input &amp; Results'!$D$22))</f>
        <v>#DIV/0!</v>
      </c>
      <c r="J63" s="106" t="e">
        <f t="shared" si="16"/>
        <v>#DIV/0!</v>
      </c>
      <c r="K63" s="106" t="e">
        <f>IF(H63&gt;'Input &amp; Results'!$K$45,MIN('Input &amp; Results'!$K$28,J63-M63),0)</f>
        <v>#DIV/0!</v>
      </c>
      <c r="L63" s="106" t="e">
        <f t="shared" si="2"/>
        <v>#DIV/0!</v>
      </c>
      <c r="M63" s="106" t="e">
        <f>IF(J63&gt;0,MIN('Input &amp; Results'!$K$8*0.75/12*'Input &amp; Results'!$K$42,J63),0)</f>
        <v>#DIV/0!</v>
      </c>
      <c r="N63" s="106" t="e">
        <f t="shared" si="3"/>
        <v>#DIV/0!</v>
      </c>
      <c r="O63" s="106" t="e">
        <f t="shared" si="20"/>
        <v>#DIV/0!</v>
      </c>
      <c r="P63" s="106" t="e">
        <f>IF(O63&gt;'Input &amp; Results'!$E$49,MIN('Input &amp; Results'!$E$47,O63),0)</f>
        <v>#DIV/0!</v>
      </c>
      <c r="Q63" s="106" t="e">
        <f t="shared" si="5"/>
        <v>#DIV/0!</v>
      </c>
      <c r="R63" s="106" t="e">
        <f t="shared" si="6"/>
        <v>#DIV/0!</v>
      </c>
      <c r="S63" s="106" t="e">
        <f t="shared" si="0"/>
        <v>#DIV/0!</v>
      </c>
      <c r="T63" s="106" t="e">
        <f t="shared" si="11"/>
        <v>#DIV/0!</v>
      </c>
      <c r="U63" s="124" t="e">
        <f t="shared" si="21"/>
        <v>#DIV/0!</v>
      </c>
      <c r="V63" s="107" t="e">
        <f t="shared" si="15"/>
        <v>#DIV/0!</v>
      </c>
      <c r="W63" s="106" t="e">
        <f t="shared" si="12"/>
        <v>#DIV/0!</v>
      </c>
      <c r="X63" s="106" t="e">
        <f t="shared" si="1"/>
        <v>#DIV/0!</v>
      </c>
      <c r="Y63" s="106" t="e">
        <f t="shared" si="13"/>
        <v>#DIV/0!</v>
      </c>
      <c r="Z63" s="108" t="e">
        <f t="shared" si="7"/>
        <v>#DIV/0!</v>
      </c>
      <c r="AA63" s="108" t="e">
        <f>('Input &amp; Results'!$E$40-R63*7.48)/('Calcs active'!H63*1440)</f>
        <v>#DIV/0!</v>
      </c>
    </row>
    <row r="64" spans="2:27" x14ac:dyDescent="0.2">
      <c r="B64" s="31">
        <v>1</v>
      </c>
      <c r="C64" s="31" t="s">
        <v>52</v>
      </c>
      <c r="D64" s="106">
        <v>50</v>
      </c>
      <c r="E64" s="106" t="e">
        <f t="shared" si="8"/>
        <v>#DIV/0!</v>
      </c>
      <c r="F64" s="106">
        <f>'Calcs Hist'!E65</f>
        <v>0</v>
      </c>
      <c r="G64" s="106" t="e">
        <f t="shared" si="9"/>
        <v>#DIV/0!</v>
      </c>
      <c r="H64" s="107" t="e">
        <f t="shared" si="10"/>
        <v>#DIV/0!</v>
      </c>
      <c r="I64" s="106" t="e">
        <f>IF(P64&gt;0,('Input &amp; Results'!F$26/12*$C$3)*('Input &amp; Results'!$D$21),('Input &amp; Results'!F$26/12*$C$3)*('Input &amp; Results'!$D$22))</f>
        <v>#DIV/0!</v>
      </c>
      <c r="J64" s="106" t="e">
        <f t="shared" si="16"/>
        <v>#DIV/0!</v>
      </c>
      <c r="K64" s="106" t="e">
        <f>IF(H64&gt;'Input &amp; Results'!$K$45,MIN('Input &amp; Results'!$K$28,J64-M64),0)</f>
        <v>#DIV/0!</v>
      </c>
      <c r="L64" s="106" t="e">
        <f t="shared" si="2"/>
        <v>#DIV/0!</v>
      </c>
      <c r="M64" s="106" t="e">
        <f>IF(J64&gt;0,MIN('Input &amp; Results'!$K$8*0.75/12*'Input &amp; Results'!$K$42,J64),0)</f>
        <v>#DIV/0!</v>
      </c>
      <c r="N64" s="106" t="e">
        <f t="shared" si="3"/>
        <v>#DIV/0!</v>
      </c>
      <c r="O64" s="106" t="e">
        <f t="shared" si="20"/>
        <v>#DIV/0!</v>
      </c>
      <c r="P64" s="106" t="e">
        <f>IF(O64&gt;'Input &amp; Results'!$E$49,MIN('Input &amp; Results'!$E$47,O64),0)</f>
        <v>#DIV/0!</v>
      </c>
      <c r="Q64" s="106" t="e">
        <f t="shared" si="5"/>
        <v>#DIV/0!</v>
      </c>
      <c r="R64" s="106" t="e">
        <f t="shared" si="6"/>
        <v>#DIV/0!</v>
      </c>
      <c r="S64" s="106" t="e">
        <f t="shared" si="0"/>
        <v>#DIV/0!</v>
      </c>
      <c r="T64" s="106" t="e">
        <f t="shared" si="11"/>
        <v>#DIV/0!</v>
      </c>
      <c r="U64" s="124" t="e">
        <f t="shared" si="21"/>
        <v>#DIV/0!</v>
      </c>
      <c r="V64" s="107" t="e">
        <f t="shared" si="15"/>
        <v>#DIV/0!</v>
      </c>
      <c r="W64" s="106" t="e">
        <f t="shared" si="12"/>
        <v>#DIV/0!</v>
      </c>
      <c r="X64" s="106" t="e">
        <f t="shared" si="1"/>
        <v>#DIV/0!</v>
      </c>
      <c r="Y64" s="106" t="e">
        <f t="shared" si="13"/>
        <v>#DIV/0!</v>
      </c>
      <c r="Z64" s="108" t="e">
        <f t="shared" si="7"/>
        <v>#DIV/0!</v>
      </c>
      <c r="AA64" s="108" t="e">
        <f>('Input &amp; Results'!$E$40-R64*7.48)/('Calcs active'!H64*1440)</f>
        <v>#DIV/0!</v>
      </c>
    </row>
    <row r="65" spans="2:27" x14ac:dyDescent="0.2">
      <c r="B65" s="31">
        <v>1</v>
      </c>
      <c r="C65" s="31" t="s">
        <v>52</v>
      </c>
      <c r="D65" s="106">
        <v>51</v>
      </c>
      <c r="E65" s="106" t="e">
        <f t="shared" si="8"/>
        <v>#DIV/0!</v>
      </c>
      <c r="F65" s="106">
        <f>'Calcs Hist'!E66</f>
        <v>0</v>
      </c>
      <c r="G65" s="106" t="e">
        <f t="shared" si="9"/>
        <v>#DIV/0!</v>
      </c>
      <c r="H65" s="107" t="e">
        <f t="shared" si="10"/>
        <v>#DIV/0!</v>
      </c>
      <c r="I65" s="106" t="e">
        <f>IF(P65&gt;0,('Input &amp; Results'!F$26/12*$C$3)*('Input &amp; Results'!$D$21),('Input &amp; Results'!F$26/12*$C$3)*('Input &amp; Results'!$D$22))</f>
        <v>#DIV/0!</v>
      </c>
      <c r="J65" s="106" t="e">
        <f t="shared" si="16"/>
        <v>#DIV/0!</v>
      </c>
      <c r="K65" s="106" t="e">
        <f>IF(H65&gt;'Input &amp; Results'!$K$45,MIN('Input &amp; Results'!$K$28,J65-M65),0)</f>
        <v>#DIV/0!</v>
      </c>
      <c r="L65" s="106" t="e">
        <f t="shared" si="2"/>
        <v>#DIV/0!</v>
      </c>
      <c r="M65" s="106" t="e">
        <f>IF(J65&gt;0,MIN('Input &amp; Results'!$K$8*0.75/12*'Input &amp; Results'!$K$42,J65),0)</f>
        <v>#DIV/0!</v>
      </c>
      <c r="N65" s="106" t="e">
        <f t="shared" si="3"/>
        <v>#DIV/0!</v>
      </c>
      <c r="O65" s="106" t="e">
        <f t="shared" si="20"/>
        <v>#DIV/0!</v>
      </c>
      <c r="P65" s="106" t="e">
        <f>IF(O65&gt;'Input &amp; Results'!$E$49,MIN('Input &amp; Results'!$E$47,O65),0)</f>
        <v>#DIV/0!</v>
      </c>
      <c r="Q65" s="106" t="e">
        <f t="shared" si="5"/>
        <v>#DIV/0!</v>
      </c>
      <c r="R65" s="106" t="e">
        <f t="shared" si="6"/>
        <v>#DIV/0!</v>
      </c>
      <c r="S65" s="106" t="e">
        <f t="shared" si="0"/>
        <v>#DIV/0!</v>
      </c>
      <c r="T65" s="106" t="e">
        <f t="shared" si="11"/>
        <v>#DIV/0!</v>
      </c>
      <c r="U65" s="124" t="e">
        <f t="shared" si="21"/>
        <v>#DIV/0!</v>
      </c>
      <c r="V65" s="107" t="e">
        <f t="shared" si="15"/>
        <v>#DIV/0!</v>
      </c>
      <c r="W65" s="106" t="e">
        <f t="shared" si="12"/>
        <v>#DIV/0!</v>
      </c>
      <c r="X65" s="106" t="e">
        <f t="shared" si="1"/>
        <v>#DIV/0!</v>
      </c>
      <c r="Y65" s="106" t="e">
        <f t="shared" si="13"/>
        <v>#DIV/0!</v>
      </c>
      <c r="Z65" s="108" t="e">
        <f t="shared" si="7"/>
        <v>#DIV/0!</v>
      </c>
      <c r="AA65" s="108" t="e">
        <f>('Input &amp; Results'!$E$40-R65*7.48)/('Calcs active'!H65*1440)</f>
        <v>#DIV/0!</v>
      </c>
    </row>
    <row r="66" spans="2:27" x14ac:dyDescent="0.2">
      <c r="B66" s="31">
        <v>1</v>
      </c>
      <c r="C66" s="31" t="s">
        <v>52</v>
      </c>
      <c r="D66" s="106">
        <v>52</v>
      </c>
      <c r="E66" s="106" t="e">
        <f t="shared" si="8"/>
        <v>#DIV/0!</v>
      </c>
      <c r="F66" s="106">
        <f>'Calcs Hist'!E67</f>
        <v>0</v>
      </c>
      <c r="G66" s="106" t="e">
        <f t="shared" si="9"/>
        <v>#DIV/0!</v>
      </c>
      <c r="H66" s="107" t="e">
        <f t="shared" si="10"/>
        <v>#DIV/0!</v>
      </c>
      <c r="I66" s="106" t="e">
        <f>IF(P66&gt;0,('Input &amp; Results'!F$26/12*$C$3)*('Input &amp; Results'!$D$21),('Input &amp; Results'!F$26/12*$C$3)*('Input &amp; Results'!$D$22))</f>
        <v>#DIV/0!</v>
      </c>
      <c r="J66" s="106" t="e">
        <f t="shared" si="16"/>
        <v>#DIV/0!</v>
      </c>
      <c r="K66" s="106" t="e">
        <f>IF(H66&gt;'Input &amp; Results'!$K$45,MIN('Input &amp; Results'!$K$28,J66-M66),0)</f>
        <v>#DIV/0!</v>
      </c>
      <c r="L66" s="106" t="e">
        <f t="shared" si="2"/>
        <v>#DIV/0!</v>
      </c>
      <c r="M66" s="106" t="e">
        <f>IF(J66&gt;0,MIN('Input &amp; Results'!$K$8*0.75/12*'Input &amp; Results'!$K$42,J66),0)</f>
        <v>#DIV/0!</v>
      </c>
      <c r="N66" s="106" t="e">
        <f t="shared" si="3"/>
        <v>#DIV/0!</v>
      </c>
      <c r="O66" s="106" t="e">
        <f t="shared" si="20"/>
        <v>#DIV/0!</v>
      </c>
      <c r="P66" s="106" t="e">
        <f>IF(O66&gt;'Input &amp; Results'!$E$49,MIN('Input &amp; Results'!$E$47,O66),0)</f>
        <v>#DIV/0!</v>
      </c>
      <c r="Q66" s="106" t="e">
        <f t="shared" si="5"/>
        <v>#DIV/0!</v>
      </c>
      <c r="R66" s="106" t="e">
        <f t="shared" si="6"/>
        <v>#DIV/0!</v>
      </c>
      <c r="S66" s="106" t="e">
        <f t="shared" si="0"/>
        <v>#DIV/0!</v>
      </c>
      <c r="T66" s="106" t="e">
        <f t="shared" si="11"/>
        <v>#DIV/0!</v>
      </c>
      <c r="U66" s="124" t="e">
        <f t="shared" si="21"/>
        <v>#DIV/0!</v>
      </c>
      <c r="V66" s="107" t="e">
        <f t="shared" si="15"/>
        <v>#DIV/0!</v>
      </c>
      <c r="W66" s="106" t="e">
        <f t="shared" si="12"/>
        <v>#DIV/0!</v>
      </c>
      <c r="X66" s="106" t="e">
        <f t="shared" si="1"/>
        <v>#DIV/0!</v>
      </c>
      <c r="Y66" s="106" t="e">
        <f t="shared" si="13"/>
        <v>#DIV/0!</v>
      </c>
      <c r="Z66" s="108" t="e">
        <f t="shared" si="7"/>
        <v>#DIV/0!</v>
      </c>
      <c r="AA66" s="108" t="e">
        <f>('Input &amp; Results'!$E$40-R66*7.48)/('Calcs active'!H66*1440)</f>
        <v>#DIV/0!</v>
      </c>
    </row>
    <row r="67" spans="2:27" x14ac:dyDescent="0.2">
      <c r="B67" s="31">
        <v>1</v>
      </c>
      <c r="C67" s="31" t="s">
        <v>52</v>
      </c>
      <c r="D67" s="106">
        <v>53</v>
      </c>
      <c r="E67" s="106" t="e">
        <f t="shared" si="8"/>
        <v>#DIV/0!</v>
      </c>
      <c r="F67" s="106">
        <f>'Calcs Hist'!E68</f>
        <v>0</v>
      </c>
      <c r="G67" s="106" t="e">
        <f t="shared" si="9"/>
        <v>#DIV/0!</v>
      </c>
      <c r="H67" s="107" t="e">
        <f t="shared" si="10"/>
        <v>#DIV/0!</v>
      </c>
      <c r="I67" s="106" t="e">
        <f>IF(P67&gt;0,('Input &amp; Results'!F$26/12*$C$3)*('Input &amp; Results'!$D$21),('Input &amp; Results'!F$26/12*$C$3)*('Input &amp; Results'!$D$22))</f>
        <v>#DIV/0!</v>
      </c>
      <c r="J67" s="106" t="e">
        <f t="shared" si="16"/>
        <v>#DIV/0!</v>
      </c>
      <c r="K67" s="106" t="e">
        <f>IF(H67&gt;'Input &amp; Results'!$K$45,MIN('Input &amp; Results'!$K$28,J67-M67),0)</f>
        <v>#DIV/0!</v>
      </c>
      <c r="L67" s="106" t="e">
        <f t="shared" si="2"/>
        <v>#DIV/0!</v>
      </c>
      <c r="M67" s="106" t="e">
        <f>IF(J67&gt;0,MIN('Input &amp; Results'!$K$8*0.75/12*'Input &amp; Results'!$K$42,J67),0)</f>
        <v>#DIV/0!</v>
      </c>
      <c r="N67" s="106" t="e">
        <f t="shared" si="3"/>
        <v>#DIV/0!</v>
      </c>
      <c r="O67" s="106" t="e">
        <f t="shared" si="20"/>
        <v>#DIV/0!</v>
      </c>
      <c r="P67" s="106" t="e">
        <f>IF(O67&gt;'Input &amp; Results'!$E$49,MIN('Input &amp; Results'!$E$47,O67),0)</f>
        <v>#DIV/0!</v>
      </c>
      <c r="Q67" s="106" t="e">
        <f t="shared" si="5"/>
        <v>#DIV/0!</v>
      </c>
      <c r="R67" s="106" t="e">
        <f t="shared" si="6"/>
        <v>#DIV/0!</v>
      </c>
      <c r="S67" s="106" t="e">
        <f t="shared" si="0"/>
        <v>#DIV/0!</v>
      </c>
      <c r="T67" s="106" t="e">
        <f t="shared" si="11"/>
        <v>#DIV/0!</v>
      </c>
      <c r="U67" s="124" t="e">
        <f t="shared" si="21"/>
        <v>#DIV/0!</v>
      </c>
      <c r="V67" s="107" t="e">
        <f t="shared" si="15"/>
        <v>#DIV/0!</v>
      </c>
      <c r="W67" s="106" t="e">
        <f t="shared" si="12"/>
        <v>#DIV/0!</v>
      </c>
      <c r="X67" s="106" t="e">
        <f t="shared" si="1"/>
        <v>#DIV/0!</v>
      </c>
      <c r="Y67" s="106" t="e">
        <f t="shared" si="13"/>
        <v>#DIV/0!</v>
      </c>
      <c r="Z67" s="108" t="e">
        <f t="shared" si="7"/>
        <v>#DIV/0!</v>
      </c>
      <c r="AA67" s="108" t="e">
        <f>('Input &amp; Results'!$E$40-R67*7.48)/('Calcs active'!H67*1440)</f>
        <v>#DIV/0!</v>
      </c>
    </row>
    <row r="68" spans="2:27" x14ac:dyDescent="0.2">
      <c r="B68" s="31">
        <v>1</v>
      </c>
      <c r="C68" s="31" t="s">
        <v>52</v>
      </c>
      <c r="D68" s="106">
        <v>54</v>
      </c>
      <c r="E68" s="106" t="e">
        <f t="shared" si="8"/>
        <v>#DIV/0!</v>
      </c>
      <c r="F68" s="106">
        <f>'Calcs Hist'!E69</f>
        <v>0</v>
      </c>
      <c r="G68" s="106" t="e">
        <f t="shared" si="9"/>
        <v>#DIV/0!</v>
      </c>
      <c r="H68" s="107" t="e">
        <f t="shared" si="10"/>
        <v>#DIV/0!</v>
      </c>
      <c r="I68" s="106" t="e">
        <f>IF(P68&gt;0,('Input &amp; Results'!F$26/12*$C$3)*('Input &amp; Results'!$D$21),('Input &amp; Results'!F$26/12*$C$3)*('Input &amp; Results'!$D$22))</f>
        <v>#DIV/0!</v>
      </c>
      <c r="J68" s="106" t="e">
        <f t="shared" si="16"/>
        <v>#DIV/0!</v>
      </c>
      <c r="K68" s="106" t="e">
        <f>IF(H68&gt;'Input &amp; Results'!$K$45,MIN('Input &amp; Results'!$K$28,J68-M68),0)</f>
        <v>#DIV/0!</v>
      </c>
      <c r="L68" s="106" t="e">
        <f t="shared" si="2"/>
        <v>#DIV/0!</v>
      </c>
      <c r="M68" s="106" t="e">
        <f>IF(J68&gt;0,MIN('Input &amp; Results'!$K$8*0.75/12*'Input &amp; Results'!$K$42,J68),0)</f>
        <v>#DIV/0!</v>
      </c>
      <c r="N68" s="106" t="e">
        <f t="shared" si="3"/>
        <v>#DIV/0!</v>
      </c>
      <c r="O68" s="106" t="e">
        <f t="shared" si="20"/>
        <v>#DIV/0!</v>
      </c>
      <c r="P68" s="106" t="e">
        <f>IF(O68&gt;'Input &amp; Results'!$E$49,MIN('Input &amp; Results'!$E$47,O68),0)</f>
        <v>#DIV/0!</v>
      </c>
      <c r="Q68" s="106" t="e">
        <f t="shared" si="5"/>
        <v>#DIV/0!</v>
      </c>
      <c r="R68" s="106" t="e">
        <f t="shared" si="6"/>
        <v>#DIV/0!</v>
      </c>
      <c r="S68" s="106" t="e">
        <f t="shared" si="0"/>
        <v>#DIV/0!</v>
      </c>
      <c r="T68" s="106" t="e">
        <f t="shared" si="11"/>
        <v>#DIV/0!</v>
      </c>
      <c r="U68" s="124" t="e">
        <f t="shared" si="21"/>
        <v>#DIV/0!</v>
      </c>
      <c r="V68" s="107" t="e">
        <f t="shared" si="15"/>
        <v>#DIV/0!</v>
      </c>
      <c r="W68" s="106" t="e">
        <f t="shared" si="12"/>
        <v>#DIV/0!</v>
      </c>
      <c r="X68" s="106" t="e">
        <f t="shared" si="1"/>
        <v>#DIV/0!</v>
      </c>
      <c r="Y68" s="106" t="e">
        <f t="shared" si="13"/>
        <v>#DIV/0!</v>
      </c>
      <c r="Z68" s="108" t="e">
        <f t="shared" si="7"/>
        <v>#DIV/0!</v>
      </c>
      <c r="AA68" s="108" t="e">
        <f>('Input &amp; Results'!$E$40-R68*7.48)/('Calcs active'!H68*1440)</f>
        <v>#DIV/0!</v>
      </c>
    </row>
    <row r="69" spans="2:27" x14ac:dyDescent="0.2">
      <c r="B69" s="31">
        <v>1</v>
      </c>
      <c r="C69" s="31" t="s">
        <v>52</v>
      </c>
      <c r="D69" s="106">
        <v>55</v>
      </c>
      <c r="E69" s="106" t="e">
        <f t="shared" si="8"/>
        <v>#DIV/0!</v>
      </c>
      <c r="F69" s="106">
        <f>'Calcs Hist'!E70</f>
        <v>0</v>
      </c>
      <c r="G69" s="106" t="e">
        <f t="shared" si="9"/>
        <v>#DIV/0!</v>
      </c>
      <c r="H69" s="107" t="e">
        <f t="shared" si="10"/>
        <v>#DIV/0!</v>
      </c>
      <c r="I69" s="106" t="e">
        <f>IF(P69&gt;0,('Input &amp; Results'!F$26/12*$C$3)*('Input &amp; Results'!$D$21),('Input &amp; Results'!F$26/12*$C$3)*('Input &amp; Results'!$D$22))</f>
        <v>#DIV/0!</v>
      </c>
      <c r="J69" s="106" t="e">
        <f t="shared" si="16"/>
        <v>#DIV/0!</v>
      </c>
      <c r="K69" s="106" t="e">
        <f>IF(H69&gt;'Input &amp; Results'!$K$45,MIN('Input &amp; Results'!$K$28,J69-M69),0)</f>
        <v>#DIV/0!</v>
      </c>
      <c r="L69" s="106" t="e">
        <f t="shared" si="2"/>
        <v>#DIV/0!</v>
      </c>
      <c r="M69" s="106" t="e">
        <f>IF(J69&gt;0,MIN('Input &amp; Results'!$K$8*0.75/12*'Input &amp; Results'!$K$42,J69),0)</f>
        <v>#DIV/0!</v>
      </c>
      <c r="N69" s="106" t="e">
        <f t="shared" si="3"/>
        <v>#DIV/0!</v>
      </c>
      <c r="O69" s="106" t="e">
        <f t="shared" si="20"/>
        <v>#DIV/0!</v>
      </c>
      <c r="P69" s="106" t="e">
        <f>IF(O69&gt;'Input &amp; Results'!$E$49,MIN('Input &amp; Results'!$E$47,O69),0)</f>
        <v>#DIV/0!</v>
      </c>
      <c r="Q69" s="106" t="e">
        <f t="shared" si="5"/>
        <v>#DIV/0!</v>
      </c>
      <c r="R69" s="106" t="e">
        <f t="shared" si="6"/>
        <v>#DIV/0!</v>
      </c>
      <c r="S69" s="106" t="e">
        <f t="shared" si="0"/>
        <v>#DIV/0!</v>
      </c>
      <c r="T69" s="106" t="e">
        <f t="shared" si="11"/>
        <v>#DIV/0!</v>
      </c>
      <c r="U69" s="124" t="e">
        <f t="shared" si="21"/>
        <v>#DIV/0!</v>
      </c>
      <c r="V69" s="107" t="e">
        <f t="shared" si="15"/>
        <v>#DIV/0!</v>
      </c>
      <c r="W69" s="106" t="e">
        <f t="shared" si="12"/>
        <v>#DIV/0!</v>
      </c>
      <c r="X69" s="106" t="e">
        <f t="shared" si="1"/>
        <v>#DIV/0!</v>
      </c>
      <c r="Y69" s="106" t="e">
        <f t="shared" si="13"/>
        <v>#DIV/0!</v>
      </c>
      <c r="Z69" s="108" t="e">
        <f t="shared" si="7"/>
        <v>#DIV/0!</v>
      </c>
      <c r="AA69" s="108" t="e">
        <f>('Input &amp; Results'!$E$40-R69*7.48)/('Calcs active'!H69*1440)</f>
        <v>#DIV/0!</v>
      </c>
    </row>
    <row r="70" spans="2:27" x14ac:dyDescent="0.2">
      <c r="B70" s="31">
        <v>1</v>
      </c>
      <c r="C70" s="31" t="s">
        <v>52</v>
      </c>
      <c r="D70" s="106">
        <v>56</v>
      </c>
      <c r="E70" s="106" t="e">
        <f t="shared" si="8"/>
        <v>#DIV/0!</v>
      </c>
      <c r="F70" s="106">
        <f>'Calcs Hist'!E71</f>
        <v>0</v>
      </c>
      <c r="G70" s="106" t="e">
        <f t="shared" si="9"/>
        <v>#DIV/0!</v>
      </c>
      <c r="H70" s="107" t="e">
        <f t="shared" si="10"/>
        <v>#DIV/0!</v>
      </c>
      <c r="I70" s="106" t="e">
        <f>IF(P70&gt;0,('Input &amp; Results'!F$26/12*$C$3)*('Input &amp; Results'!$D$21),('Input &amp; Results'!F$26/12*$C$3)*('Input &amp; Results'!$D$22))</f>
        <v>#DIV/0!</v>
      </c>
      <c r="J70" s="106" t="e">
        <f t="shared" si="16"/>
        <v>#DIV/0!</v>
      </c>
      <c r="K70" s="106" t="e">
        <f>IF(H70&gt;'Input &amp; Results'!$K$45,MIN('Input &amp; Results'!$K$28,J70-M70),0)</f>
        <v>#DIV/0!</v>
      </c>
      <c r="L70" s="106" t="e">
        <f t="shared" si="2"/>
        <v>#DIV/0!</v>
      </c>
      <c r="M70" s="106" t="e">
        <f>IF(J70&gt;0,MIN('Input &amp; Results'!$K$8*0.75/12*'Input &amp; Results'!$K$42,J70),0)</f>
        <v>#DIV/0!</v>
      </c>
      <c r="N70" s="106" t="e">
        <f t="shared" si="3"/>
        <v>#DIV/0!</v>
      </c>
      <c r="O70" s="106" t="e">
        <f t="shared" si="20"/>
        <v>#DIV/0!</v>
      </c>
      <c r="P70" s="106" t="e">
        <f>IF(O70&gt;'Input &amp; Results'!$E$49,MIN('Input &amp; Results'!$E$47,O70),0)</f>
        <v>#DIV/0!</v>
      </c>
      <c r="Q70" s="106" t="e">
        <f t="shared" si="5"/>
        <v>#DIV/0!</v>
      </c>
      <c r="R70" s="106" t="e">
        <f t="shared" si="6"/>
        <v>#DIV/0!</v>
      </c>
      <c r="S70" s="106" t="e">
        <f t="shared" si="0"/>
        <v>#DIV/0!</v>
      </c>
      <c r="T70" s="106" t="e">
        <f t="shared" si="11"/>
        <v>#DIV/0!</v>
      </c>
      <c r="U70" s="124" t="e">
        <f t="shared" si="21"/>
        <v>#DIV/0!</v>
      </c>
      <c r="V70" s="107" t="e">
        <f t="shared" si="15"/>
        <v>#DIV/0!</v>
      </c>
      <c r="W70" s="106" t="e">
        <f t="shared" si="12"/>
        <v>#DIV/0!</v>
      </c>
      <c r="X70" s="106" t="e">
        <f t="shared" si="1"/>
        <v>#DIV/0!</v>
      </c>
      <c r="Y70" s="106" t="e">
        <f t="shared" si="13"/>
        <v>#DIV/0!</v>
      </c>
      <c r="Z70" s="108" t="e">
        <f t="shared" si="7"/>
        <v>#DIV/0!</v>
      </c>
      <c r="AA70" s="108" t="e">
        <f>('Input &amp; Results'!$E$40-R70*7.48)/('Calcs active'!H70*1440)</f>
        <v>#DIV/0!</v>
      </c>
    </row>
    <row r="71" spans="2:27" x14ac:dyDescent="0.2">
      <c r="B71" s="31">
        <v>1</v>
      </c>
      <c r="C71" s="31" t="s">
        <v>52</v>
      </c>
      <c r="D71" s="106">
        <v>57</v>
      </c>
      <c r="E71" s="106" t="e">
        <f t="shared" si="8"/>
        <v>#DIV/0!</v>
      </c>
      <c r="F71" s="106">
        <f>'Calcs Hist'!E72</f>
        <v>0</v>
      </c>
      <c r="G71" s="106" t="e">
        <f t="shared" si="9"/>
        <v>#DIV/0!</v>
      </c>
      <c r="H71" s="107" t="e">
        <f t="shared" si="10"/>
        <v>#DIV/0!</v>
      </c>
      <c r="I71" s="106" t="e">
        <f>IF(P71&gt;0,('Input &amp; Results'!F$26/12*$C$3)*('Input &amp; Results'!$D$21),('Input &amp; Results'!F$26/12*$C$3)*('Input &amp; Results'!$D$22))</f>
        <v>#DIV/0!</v>
      </c>
      <c r="J71" s="106" t="e">
        <f t="shared" si="16"/>
        <v>#DIV/0!</v>
      </c>
      <c r="K71" s="106" t="e">
        <f>IF(H71&gt;'Input &amp; Results'!$K$45,MIN('Input &amp; Results'!$K$28,J71-M71),0)</f>
        <v>#DIV/0!</v>
      </c>
      <c r="L71" s="106" t="e">
        <f t="shared" si="2"/>
        <v>#DIV/0!</v>
      </c>
      <c r="M71" s="106" t="e">
        <f>IF(J71&gt;0,MIN('Input &amp; Results'!$K$8*0.75/12*'Input &amp; Results'!$K$42,J71),0)</f>
        <v>#DIV/0!</v>
      </c>
      <c r="N71" s="106" t="e">
        <f t="shared" si="3"/>
        <v>#DIV/0!</v>
      </c>
      <c r="O71" s="106" t="e">
        <f t="shared" si="20"/>
        <v>#DIV/0!</v>
      </c>
      <c r="P71" s="106" t="e">
        <f>IF(O71&gt;'Input &amp; Results'!$E$49,MIN('Input &amp; Results'!$E$47,O71),0)</f>
        <v>#DIV/0!</v>
      </c>
      <c r="Q71" s="106" t="e">
        <f t="shared" si="5"/>
        <v>#DIV/0!</v>
      </c>
      <c r="R71" s="106" t="e">
        <f t="shared" si="6"/>
        <v>#DIV/0!</v>
      </c>
      <c r="S71" s="106" t="e">
        <f t="shared" si="0"/>
        <v>#DIV/0!</v>
      </c>
      <c r="T71" s="106" t="e">
        <f t="shared" si="11"/>
        <v>#DIV/0!</v>
      </c>
      <c r="U71" s="124" t="e">
        <f t="shared" si="21"/>
        <v>#DIV/0!</v>
      </c>
      <c r="V71" s="107" t="e">
        <f t="shared" si="15"/>
        <v>#DIV/0!</v>
      </c>
      <c r="W71" s="106" t="e">
        <f t="shared" si="12"/>
        <v>#DIV/0!</v>
      </c>
      <c r="X71" s="106" t="e">
        <f t="shared" si="1"/>
        <v>#DIV/0!</v>
      </c>
      <c r="Y71" s="106" t="e">
        <f t="shared" si="13"/>
        <v>#DIV/0!</v>
      </c>
      <c r="Z71" s="108" t="e">
        <f t="shared" si="7"/>
        <v>#DIV/0!</v>
      </c>
      <c r="AA71" s="108" t="e">
        <f>('Input &amp; Results'!$E$40-R71*7.48)/('Calcs active'!H71*1440)</f>
        <v>#DIV/0!</v>
      </c>
    </row>
    <row r="72" spans="2:27" x14ac:dyDescent="0.2">
      <c r="B72" s="31">
        <v>1</v>
      </c>
      <c r="C72" s="31" t="s">
        <v>52</v>
      </c>
      <c r="D72" s="106">
        <v>58</v>
      </c>
      <c r="E72" s="106" t="e">
        <f t="shared" si="8"/>
        <v>#DIV/0!</v>
      </c>
      <c r="F72" s="106">
        <f>'Calcs Hist'!E73</f>
        <v>0</v>
      </c>
      <c r="G72" s="106" t="e">
        <f t="shared" si="9"/>
        <v>#DIV/0!</v>
      </c>
      <c r="H72" s="107" t="e">
        <f t="shared" si="10"/>
        <v>#DIV/0!</v>
      </c>
      <c r="I72" s="106" t="e">
        <f>IF(P72&gt;0,('Input &amp; Results'!F$26/12*$C$3)*('Input &amp; Results'!$D$21),('Input &amp; Results'!F$26/12*$C$3)*('Input &amp; Results'!$D$22))</f>
        <v>#DIV/0!</v>
      </c>
      <c r="J72" s="106" t="e">
        <f t="shared" si="16"/>
        <v>#DIV/0!</v>
      </c>
      <c r="K72" s="106" t="e">
        <f>IF(H72&gt;'Input &amp; Results'!$K$45,MIN('Input &amp; Results'!$K$28,J72-M72),0)</f>
        <v>#DIV/0!</v>
      </c>
      <c r="L72" s="106" t="e">
        <f t="shared" si="2"/>
        <v>#DIV/0!</v>
      </c>
      <c r="M72" s="106" t="e">
        <f>IF(J72&gt;0,MIN('Input &amp; Results'!$K$8*0.75/12*'Input &amp; Results'!$K$42,J72),0)</f>
        <v>#DIV/0!</v>
      </c>
      <c r="N72" s="106" t="e">
        <f t="shared" si="3"/>
        <v>#DIV/0!</v>
      </c>
      <c r="O72" s="106" t="e">
        <f t="shared" si="20"/>
        <v>#DIV/0!</v>
      </c>
      <c r="P72" s="106" t="e">
        <f>IF(O72&gt;'Input &amp; Results'!$E$49,MIN('Input &amp; Results'!$E$47,O72),0)</f>
        <v>#DIV/0!</v>
      </c>
      <c r="Q72" s="106" t="e">
        <f t="shared" si="5"/>
        <v>#DIV/0!</v>
      </c>
      <c r="R72" s="106" t="e">
        <f t="shared" si="6"/>
        <v>#DIV/0!</v>
      </c>
      <c r="S72" s="106" t="e">
        <f t="shared" si="0"/>
        <v>#DIV/0!</v>
      </c>
      <c r="T72" s="106" t="e">
        <f t="shared" si="11"/>
        <v>#DIV/0!</v>
      </c>
      <c r="U72" s="124" t="e">
        <f t="shared" si="21"/>
        <v>#DIV/0!</v>
      </c>
      <c r="V72" s="107" t="e">
        <f t="shared" si="15"/>
        <v>#DIV/0!</v>
      </c>
      <c r="W72" s="106" t="e">
        <f t="shared" si="12"/>
        <v>#DIV/0!</v>
      </c>
      <c r="X72" s="106" t="e">
        <f t="shared" si="1"/>
        <v>#DIV/0!</v>
      </c>
      <c r="Y72" s="106" t="e">
        <f t="shared" si="13"/>
        <v>#DIV/0!</v>
      </c>
      <c r="Z72" s="108" t="e">
        <f t="shared" si="7"/>
        <v>#DIV/0!</v>
      </c>
      <c r="AA72" s="108" t="e">
        <f>('Input &amp; Results'!$E$40-R72*7.48)/('Calcs active'!H72*1440)</f>
        <v>#DIV/0!</v>
      </c>
    </row>
    <row r="73" spans="2:27" x14ac:dyDescent="0.2">
      <c r="B73" s="31">
        <v>1</v>
      </c>
      <c r="C73" s="31" t="s">
        <v>52</v>
      </c>
      <c r="D73" s="106">
        <v>59</v>
      </c>
      <c r="E73" s="106" t="e">
        <f t="shared" si="8"/>
        <v>#DIV/0!</v>
      </c>
      <c r="F73" s="106">
        <f>'Calcs Hist'!E74</f>
        <v>0</v>
      </c>
      <c r="G73" s="106" t="e">
        <f t="shared" si="9"/>
        <v>#DIV/0!</v>
      </c>
      <c r="H73" s="107" t="e">
        <f t="shared" si="10"/>
        <v>#DIV/0!</v>
      </c>
      <c r="I73" s="106" t="e">
        <f>IF(P73&gt;0,('Input &amp; Results'!F$26/12*$C$3)*('Input &amp; Results'!$D$21),('Input &amp; Results'!F$26/12*$C$3)*('Input &amp; Results'!$D$22))</f>
        <v>#DIV/0!</v>
      </c>
      <c r="J73" s="106" t="e">
        <f t="shared" si="16"/>
        <v>#DIV/0!</v>
      </c>
      <c r="K73" s="106" t="e">
        <f>IF(H73&gt;'Input &amp; Results'!$K$45,MIN('Input &amp; Results'!$K$28,J73-M73),0)</f>
        <v>#DIV/0!</v>
      </c>
      <c r="L73" s="106" t="e">
        <f t="shared" si="2"/>
        <v>#DIV/0!</v>
      </c>
      <c r="M73" s="106" t="e">
        <f>IF(J73&gt;0,MIN('Input &amp; Results'!$K$8*0.75/12*'Input &amp; Results'!$K$42,J73),0)</f>
        <v>#DIV/0!</v>
      </c>
      <c r="N73" s="106" t="e">
        <f t="shared" si="3"/>
        <v>#DIV/0!</v>
      </c>
      <c r="O73" s="106" t="e">
        <f t="shared" si="20"/>
        <v>#DIV/0!</v>
      </c>
      <c r="P73" s="106" t="e">
        <f>IF(O73&gt;'Input &amp; Results'!$E$49,MIN('Input &amp; Results'!$E$47,O73),0)</f>
        <v>#DIV/0!</v>
      </c>
      <c r="Q73" s="106" t="e">
        <f t="shared" si="5"/>
        <v>#DIV/0!</v>
      </c>
      <c r="R73" s="106" t="e">
        <f t="shared" si="6"/>
        <v>#DIV/0!</v>
      </c>
      <c r="S73" s="106" t="e">
        <f t="shared" si="0"/>
        <v>#DIV/0!</v>
      </c>
      <c r="T73" s="106" t="e">
        <f t="shared" si="11"/>
        <v>#DIV/0!</v>
      </c>
      <c r="U73" s="124" t="e">
        <f t="shared" si="21"/>
        <v>#DIV/0!</v>
      </c>
      <c r="V73" s="107" t="e">
        <f t="shared" si="15"/>
        <v>#DIV/0!</v>
      </c>
      <c r="W73" s="106" t="e">
        <f t="shared" si="12"/>
        <v>#DIV/0!</v>
      </c>
      <c r="X73" s="106" t="e">
        <f t="shared" si="1"/>
        <v>#DIV/0!</v>
      </c>
      <c r="Y73" s="106" t="e">
        <f t="shared" si="13"/>
        <v>#DIV/0!</v>
      </c>
      <c r="Z73" s="108" t="e">
        <f t="shared" si="7"/>
        <v>#DIV/0!</v>
      </c>
      <c r="AA73" s="108" t="e">
        <f>('Input &amp; Results'!$E$40-R73*7.48)/('Calcs active'!H73*1440)</f>
        <v>#DIV/0!</v>
      </c>
    </row>
    <row r="74" spans="2:27" x14ac:dyDescent="0.2">
      <c r="B74" s="31">
        <v>1</v>
      </c>
      <c r="C74" s="31" t="s">
        <v>53</v>
      </c>
      <c r="D74" s="106">
        <v>60</v>
      </c>
      <c r="E74" s="106" t="e">
        <f t="shared" si="8"/>
        <v>#DIV/0!</v>
      </c>
      <c r="F74" s="106">
        <f>'Calcs Hist'!E75</f>
        <v>0</v>
      </c>
      <c r="G74" s="106" t="e">
        <f t="shared" si="9"/>
        <v>#DIV/0!</v>
      </c>
      <c r="H74" s="107" t="e">
        <f t="shared" si="10"/>
        <v>#DIV/0!</v>
      </c>
      <c r="I74" s="106" t="e">
        <f>IF(P74&gt;0,('Input &amp; Results'!F$27/12*$C$3)*('Input &amp; Results'!$D$21),('Input &amp; Results'!F$27/12*$C$3)*('Input &amp; Results'!$D$22))</f>
        <v>#DIV/0!</v>
      </c>
      <c r="J74" s="106" t="e">
        <f t="shared" si="16"/>
        <v>#DIV/0!</v>
      </c>
      <c r="K74" s="106" t="e">
        <f>IF(H74&gt;'Input &amp; Results'!$K$45,MIN('Input &amp; Results'!$K$29,J74-M74),0)</f>
        <v>#DIV/0!</v>
      </c>
      <c r="L74" s="106" t="e">
        <f t="shared" si="2"/>
        <v>#DIV/0!</v>
      </c>
      <c r="M74" s="106" t="e">
        <f>IF(J74&gt;0,MIN('Input &amp; Results'!$K$9*0.75/12*'Input &amp; Results'!$K$42,J74),0)</f>
        <v>#DIV/0!</v>
      </c>
      <c r="N74" s="106" t="e">
        <f t="shared" si="3"/>
        <v>#DIV/0!</v>
      </c>
      <c r="O74" s="106" t="e">
        <f t="shared" si="20"/>
        <v>#DIV/0!</v>
      </c>
      <c r="P74" s="106" t="e">
        <f>IF(O74&gt;'Input &amp; Results'!$E$49,MIN('Input &amp; Results'!$E$47,O74),0)</f>
        <v>#DIV/0!</v>
      </c>
      <c r="Q74" s="106" t="e">
        <f t="shared" si="5"/>
        <v>#DIV/0!</v>
      </c>
      <c r="R74" s="106" t="e">
        <f t="shared" si="6"/>
        <v>#DIV/0!</v>
      </c>
      <c r="S74" s="106" t="e">
        <f t="shared" si="0"/>
        <v>#DIV/0!</v>
      </c>
      <c r="T74" s="106" t="e">
        <f t="shared" si="11"/>
        <v>#DIV/0!</v>
      </c>
      <c r="U74" s="124" t="e">
        <f t="shared" si="21"/>
        <v>#DIV/0!</v>
      </c>
      <c r="V74" s="107" t="e">
        <f t="shared" si="15"/>
        <v>#DIV/0!</v>
      </c>
      <c r="W74" s="106" t="e">
        <f t="shared" si="12"/>
        <v>#DIV/0!</v>
      </c>
      <c r="X74" s="106" t="e">
        <f t="shared" si="1"/>
        <v>#DIV/0!</v>
      </c>
      <c r="Y74" s="106" t="e">
        <f t="shared" si="13"/>
        <v>#DIV/0!</v>
      </c>
      <c r="Z74" s="108" t="e">
        <f t="shared" si="7"/>
        <v>#DIV/0!</v>
      </c>
      <c r="AA74" s="108" t="e">
        <f>('Input &amp; Results'!$E$40-R74*7.48)/('Calcs active'!H74*1440)</f>
        <v>#DIV/0!</v>
      </c>
    </row>
    <row r="75" spans="2:27" x14ac:dyDescent="0.2">
      <c r="B75" s="31">
        <v>1</v>
      </c>
      <c r="C75" s="31" t="s">
        <v>53</v>
      </c>
      <c r="D75" s="106">
        <v>61</v>
      </c>
      <c r="E75" s="106" t="e">
        <f t="shared" si="8"/>
        <v>#DIV/0!</v>
      </c>
      <c r="F75" s="106">
        <f>'Calcs Hist'!E76</f>
        <v>0</v>
      </c>
      <c r="G75" s="106" t="e">
        <f t="shared" si="9"/>
        <v>#DIV/0!</v>
      </c>
      <c r="H75" s="107" t="e">
        <f t="shared" si="10"/>
        <v>#DIV/0!</v>
      </c>
      <c r="I75" s="106" t="e">
        <f>IF(P75&gt;0,('Input &amp; Results'!F$27/12*$C$3)*('Input &amp; Results'!$D$21),('Input &amp; Results'!F$27/12*$C$3)*('Input &amp; Results'!$D$22))</f>
        <v>#DIV/0!</v>
      </c>
      <c r="J75" s="106" t="e">
        <f t="shared" si="16"/>
        <v>#DIV/0!</v>
      </c>
      <c r="K75" s="106" t="e">
        <f>IF(H75&gt;'Input &amp; Results'!$K$45,MIN('Input &amp; Results'!$K$29,J75-M75),0)</f>
        <v>#DIV/0!</v>
      </c>
      <c r="L75" s="106" t="e">
        <f t="shared" si="2"/>
        <v>#DIV/0!</v>
      </c>
      <c r="M75" s="106" t="e">
        <f>IF(J75&gt;0,MIN('Input &amp; Results'!$K$9*0.75/12*'Input &amp; Results'!$K$42,J75),0)</f>
        <v>#DIV/0!</v>
      </c>
      <c r="N75" s="106" t="e">
        <f t="shared" si="3"/>
        <v>#DIV/0!</v>
      </c>
      <c r="O75" s="106" t="e">
        <f t="shared" si="20"/>
        <v>#DIV/0!</v>
      </c>
      <c r="P75" s="106" t="e">
        <f>IF(O75&gt;'Input &amp; Results'!$E$49,MIN('Input &amp; Results'!$E$47,O75),0)</f>
        <v>#DIV/0!</v>
      </c>
      <c r="Q75" s="106" t="e">
        <f t="shared" si="5"/>
        <v>#DIV/0!</v>
      </c>
      <c r="R75" s="106" t="e">
        <f t="shared" si="6"/>
        <v>#DIV/0!</v>
      </c>
      <c r="S75" s="106" t="e">
        <f t="shared" si="0"/>
        <v>#DIV/0!</v>
      </c>
      <c r="T75" s="106" t="e">
        <f t="shared" si="11"/>
        <v>#DIV/0!</v>
      </c>
      <c r="U75" s="124" t="e">
        <f t="shared" si="21"/>
        <v>#DIV/0!</v>
      </c>
      <c r="V75" s="107" t="e">
        <f t="shared" si="15"/>
        <v>#DIV/0!</v>
      </c>
      <c r="W75" s="106" t="e">
        <f t="shared" si="12"/>
        <v>#DIV/0!</v>
      </c>
      <c r="X75" s="106" t="e">
        <f t="shared" si="1"/>
        <v>#DIV/0!</v>
      </c>
      <c r="Y75" s="106" t="e">
        <f t="shared" si="13"/>
        <v>#DIV/0!</v>
      </c>
      <c r="Z75" s="108" t="e">
        <f t="shared" si="7"/>
        <v>#DIV/0!</v>
      </c>
      <c r="AA75" s="108" t="e">
        <f>('Input &amp; Results'!$E$40-R75*7.48)/('Calcs active'!H75*1440)</f>
        <v>#DIV/0!</v>
      </c>
    </row>
    <row r="76" spans="2:27" x14ac:dyDescent="0.2">
      <c r="B76" s="31">
        <v>1</v>
      </c>
      <c r="C76" s="31" t="s">
        <v>53</v>
      </c>
      <c r="D76" s="106">
        <v>62</v>
      </c>
      <c r="E76" s="106" t="e">
        <f t="shared" si="8"/>
        <v>#DIV/0!</v>
      </c>
      <c r="F76" s="106">
        <f>'Calcs Hist'!E77</f>
        <v>0</v>
      </c>
      <c r="G76" s="106" t="e">
        <f t="shared" si="9"/>
        <v>#DIV/0!</v>
      </c>
      <c r="H76" s="107" t="e">
        <f t="shared" si="10"/>
        <v>#DIV/0!</v>
      </c>
      <c r="I76" s="106" t="e">
        <f>IF(P76&gt;0,('Input &amp; Results'!F$27/12*$C$3)*('Input &amp; Results'!$D$21),('Input &amp; Results'!F$27/12*$C$3)*('Input &amp; Results'!$D$22))</f>
        <v>#DIV/0!</v>
      </c>
      <c r="J76" s="106" t="e">
        <f t="shared" si="16"/>
        <v>#DIV/0!</v>
      </c>
      <c r="K76" s="106" t="e">
        <f>IF(H76&gt;'Input &amp; Results'!$K$45,MIN('Input &amp; Results'!$K$29,J76-M76),0)</f>
        <v>#DIV/0!</v>
      </c>
      <c r="L76" s="106" t="e">
        <f t="shared" si="2"/>
        <v>#DIV/0!</v>
      </c>
      <c r="M76" s="106" t="e">
        <f>IF(J76&gt;0,MIN('Input &amp; Results'!$K$9*0.75/12*'Input &amp; Results'!$K$42,J76),0)</f>
        <v>#DIV/0!</v>
      </c>
      <c r="N76" s="106" t="e">
        <f t="shared" si="3"/>
        <v>#DIV/0!</v>
      </c>
      <c r="O76" s="106" t="e">
        <f t="shared" si="20"/>
        <v>#DIV/0!</v>
      </c>
      <c r="P76" s="106" t="e">
        <f>IF(O76&gt;'Input &amp; Results'!$E$49,MIN('Input &amp; Results'!$E$47,O76),0)</f>
        <v>#DIV/0!</v>
      </c>
      <c r="Q76" s="106" t="e">
        <f t="shared" si="5"/>
        <v>#DIV/0!</v>
      </c>
      <c r="R76" s="106" t="e">
        <f t="shared" si="6"/>
        <v>#DIV/0!</v>
      </c>
      <c r="S76" s="106" t="e">
        <f t="shared" si="0"/>
        <v>#DIV/0!</v>
      </c>
      <c r="T76" s="106" t="e">
        <f t="shared" si="11"/>
        <v>#DIV/0!</v>
      </c>
      <c r="U76" s="124" t="e">
        <f t="shared" si="21"/>
        <v>#DIV/0!</v>
      </c>
      <c r="V76" s="107" t="e">
        <f t="shared" si="15"/>
        <v>#DIV/0!</v>
      </c>
      <c r="W76" s="106" t="e">
        <f t="shared" si="12"/>
        <v>#DIV/0!</v>
      </c>
      <c r="X76" s="106" t="e">
        <f t="shared" si="1"/>
        <v>#DIV/0!</v>
      </c>
      <c r="Y76" s="106" t="e">
        <f t="shared" si="13"/>
        <v>#DIV/0!</v>
      </c>
      <c r="Z76" s="108" t="e">
        <f t="shared" si="7"/>
        <v>#DIV/0!</v>
      </c>
      <c r="AA76" s="108" t="e">
        <f>('Input &amp; Results'!$E$40-R76*7.48)/('Calcs active'!H76*1440)</f>
        <v>#DIV/0!</v>
      </c>
    </row>
    <row r="77" spans="2:27" x14ac:dyDescent="0.2">
      <c r="B77" s="31">
        <v>1</v>
      </c>
      <c r="C77" s="31" t="s">
        <v>53</v>
      </c>
      <c r="D77" s="106">
        <v>63</v>
      </c>
      <c r="E77" s="106" t="e">
        <f t="shared" si="8"/>
        <v>#DIV/0!</v>
      </c>
      <c r="F77" s="106">
        <f>'Calcs Hist'!E78</f>
        <v>0</v>
      </c>
      <c r="G77" s="106" t="e">
        <f t="shared" si="9"/>
        <v>#DIV/0!</v>
      </c>
      <c r="H77" s="107" t="e">
        <f t="shared" si="10"/>
        <v>#DIV/0!</v>
      </c>
      <c r="I77" s="106" t="e">
        <f>IF(P77&gt;0,('Input &amp; Results'!F$27/12*$C$3)*('Input &amp; Results'!$D$21),('Input &amp; Results'!F$27/12*$C$3)*('Input &amp; Results'!$D$22))</f>
        <v>#DIV/0!</v>
      </c>
      <c r="J77" s="106" t="e">
        <f t="shared" si="16"/>
        <v>#DIV/0!</v>
      </c>
      <c r="K77" s="106" t="e">
        <f>IF(H77&gt;'Input &amp; Results'!$K$45,MIN('Input &amp; Results'!$K$29,J77-M77),0)</f>
        <v>#DIV/0!</v>
      </c>
      <c r="L77" s="106" t="e">
        <f t="shared" si="2"/>
        <v>#DIV/0!</v>
      </c>
      <c r="M77" s="106" t="e">
        <f>IF(J77&gt;0,MIN('Input &amp; Results'!$K$9*0.75/12*'Input &amp; Results'!$K$42,J77),0)</f>
        <v>#DIV/0!</v>
      </c>
      <c r="N77" s="106" t="e">
        <f t="shared" si="3"/>
        <v>#DIV/0!</v>
      </c>
      <c r="O77" s="106" t="e">
        <f t="shared" si="20"/>
        <v>#DIV/0!</v>
      </c>
      <c r="P77" s="106" t="e">
        <f>IF(O77&gt;'Input &amp; Results'!$E$49,MIN('Input &amp; Results'!$E$47,O77),0)</f>
        <v>#DIV/0!</v>
      </c>
      <c r="Q77" s="106" t="e">
        <f t="shared" si="5"/>
        <v>#DIV/0!</v>
      </c>
      <c r="R77" s="106" t="e">
        <f t="shared" si="6"/>
        <v>#DIV/0!</v>
      </c>
      <c r="S77" s="106" t="e">
        <f t="shared" si="0"/>
        <v>#DIV/0!</v>
      </c>
      <c r="T77" s="106" t="e">
        <f t="shared" si="11"/>
        <v>#DIV/0!</v>
      </c>
      <c r="U77" s="124" t="e">
        <f t="shared" si="21"/>
        <v>#DIV/0!</v>
      </c>
      <c r="V77" s="107" t="e">
        <f t="shared" si="15"/>
        <v>#DIV/0!</v>
      </c>
      <c r="W77" s="106" t="e">
        <f t="shared" si="12"/>
        <v>#DIV/0!</v>
      </c>
      <c r="X77" s="106" t="e">
        <f t="shared" si="1"/>
        <v>#DIV/0!</v>
      </c>
      <c r="Y77" s="106" t="e">
        <f t="shared" si="13"/>
        <v>#DIV/0!</v>
      </c>
      <c r="Z77" s="108" t="e">
        <f t="shared" si="7"/>
        <v>#DIV/0!</v>
      </c>
      <c r="AA77" s="108" t="e">
        <f>('Input &amp; Results'!$E$40-R77*7.48)/('Calcs active'!H77*1440)</f>
        <v>#DIV/0!</v>
      </c>
    </row>
    <row r="78" spans="2:27" x14ac:dyDescent="0.2">
      <c r="B78" s="31">
        <v>1</v>
      </c>
      <c r="C78" s="31" t="s">
        <v>53</v>
      </c>
      <c r="D78" s="106">
        <v>64</v>
      </c>
      <c r="E78" s="106" t="e">
        <f t="shared" si="8"/>
        <v>#DIV/0!</v>
      </c>
      <c r="F78" s="106">
        <f>'Calcs Hist'!E79</f>
        <v>0</v>
      </c>
      <c r="G78" s="106" t="e">
        <f t="shared" si="9"/>
        <v>#DIV/0!</v>
      </c>
      <c r="H78" s="107" t="e">
        <f t="shared" si="10"/>
        <v>#DIV/0!</v>
      </c>
      <c r="I78" s="106" t="e">
        <f>IF(P78&gt;0,('Input &amp; Results'!F$27/12*$C$3)*('Input &amp; Results'!$D$21),('Input &amp; Results'!F$27/12*$C$3)*('Input &amp; Results'!$D$22))</f>
        <v>#DIV/0!</v>
      </c>
      <c r="J78" s="106" t="e">
        <f t="shared" si="16"/>
        <v>#DIV/0!</v>
      </c>
      <c r="K78" s="106" t="e">
        <f>IF(H78&gt;'Input &amp; Results'!$K$45,MIN('Input &amp; Results'!$K$29,J78-M78),0)</f>
        <v>#DIV/0!</v>
      </c>
      <c r="L78" s="106" t="e">
        <f t="shared" si="2"/>
        <v>#DIV/0!</v>
      </c>
      <c r="M78" s="106" t="e">
        <f>IF(J78&gt;0,MIN('Input &amp; Results'!$K$9*0.75/12*'Input &amp; Results'!$K$42,J78),0)</f>
        <v>#DIV/0!</v>
      </c>
      <c r="N78" s="106" t="e">
        <f t="shared" si="3"/>
        <v>#DIV/0!</v>
      </c>
      <c r="O78" s="106" t="e">
        <f t="shared" si="20"/>
        <v>#DIV/0!</v>
      </c>
      <c r="P78" s="106" t="e">
        <f>IF(O78&gt;'Input &amp; Results'!$E$49,MIN('Input &amp; Results'!$E$47,O78),0)</f>
        <v>#DIV/0!</v>
      </c>
      <c r="Q78" s="106" t="e">
        <f t="shared" si="5"/>
        <v>#DIV/0!</v>
      </c>
      <c r="R78" s="106" t="e">
        <f t="shared" si="6"/>
        <v>#DIV/0!</v>
      </c>
      <c r="S78" s="106" t="e">
        <f t="shared" si="0"/>
        <v>#DIV/0!</v>
      </c>
      <c r="T78" s="106" t="e">
        <f t="shared" si="11"/>
        <v>#DIV/0!</v>
      </c>
      <c r="U78" s="124" t="e">
        <f t="shared" si="21"/>
        <v>#DIV/0!</v>
      </c>
      <c r="V78" s="107" t="e">
        <f t="shared" si="15"/>
        <v>#DIV/0!</v>
      </c>
      <c r="W78" s="106" t="e">
        <f t="shared" si="12"/>
        <v>#DIV/0!</v>
      </c>
      <c r="X78" s="106" t="e">
        <f t="shared" si="1"/>
        <v>#DIV/0!</v>
      </c>
      <c r="Y78" s="106" t="e">
        <f t="shared" si="13"/>
        <v>#DIV/0!</v>
      </c>
      <c r="Z78" s="108" t="e">
        <f t="shared" si="7"/>
        <v>#DIV/0!</v>
      </c>
      <c r="AA78" s="108" t="e">
        <f>('Input &amp; Results'!$E$40-R78*7.48)/('Calcs active'!H78*1440)</f>
        <v>#DIV/0!</v>
      </c>
    </row>
    <row r="79" spans="2:27" x14ac:dyDescent="0.2">
      <c r="B79" s="31">
        <v>1</v>
      </c>
      <c r="C79" s="31" t="s">
        <v>53</v>
      </c>
      <c r="D79" s="106">
        <v>65</v>
      </c>
      <c r="E79" s="106" t="e">
        <f t="shared" si="8"/>
        <v>#DIV/0!</v>
      </c>
      <c r="F79" s="106">
        <f>'Calcs Hist'!E80</f>
        <v>0</v>
      </c>
      <c r="G79" s="106" t="e">
        <f t="shared" si="9"/>
        <v>#DIV/0!</v>
      </c>
      <c r="H79" s="107" t="e">
        <f t="shared" si="10"/>
        <v>#DIV/0!</v>
      </c>
      <c r="I79" s="106" t="e">
        <f>IF(P79&gt;0,('Input &amp; Results'!F$27/12*$C$3)*('Input &amp; Results'!$D$21),('Input &amp; Results'!F$27/12*$C$3)*('Input &amp; Results'!$D$22))</f>
        <v>#DIV/0!</v>
      </c>
      <c r="J79" s="106" t="e">
        <f t="shared" si="16"/>
        <v>#DIV/0!</v>
      </c>
      <c r="K79" s="106" t="e">
        <f>IF(H79&gt;'Input &amp; Results'!$K$45,MIN('Input &amp; Results'!$K$29,J79-M79),0)</f>
        <v>#DIV/0!</v>
      </c>
      <c r="L79" s="106" t="e">
        <f t="shared" si="2"/>
        <v>#DIV/0!</v>
      </c>
      <c r="M79" s="106" t="e">
        <f>IF(J79&gt;0,MIN('Input &amp; Results'!$K$9*0.75/12*'Input &amp; Results'!$K$42,J79),0)</f>
        <v>#DIV/0!</v>
      </c>
      <c r="N79" s="106" t="e">
        <f t="shared" si="3"/>
        <v>#DIV/0!</v>
      </c>
      <c r="O79" s="106" t="e">
        <f t="shared" si="20"/>
        <v>#DIV/0!</v>
      </c>
      <c r="P79" s="106" t="e">
        <f>IF(O79&gt;'Input &amp; Results'!$E$49,MIN('Input &amp; Results'!$E$47,O79),0)</f>
        <v>#DIV/0!</v>
      </c>
      <c r="Q79" s="106" t="e">
        <f t="shared" si="5"/>
        <v>#DIV/0!</v>
      </c>
      <c r="R79" s="106" t="e">
        <f t="shared" ref="R79:R142" si="22">O79-P79</f>
        <v>#DIV/0!</v>
      </c>
      <c r="S79" s="106" t="e">
        <f t="shared" ref="S79:S142" si="23">I79-E79+P79</f>
        <v>#DIV/0!</v>
      </c>
      <c r="T79" s="106" t="e">
        <f t="shared" si="11"/>
        <v>#DIV/0!</v>
      </c>
      <c r="U79" s="124" t="e">
        <f t="shared" si="21"/>
        <v>#DIV/0!</v>
      </c>
      <c r="V79" s="107" t="e">
        <f t="shared" si="15"/>
        <v>#DIV/0!</v>
      </c>
      <c r="W79" s="106" t="e">
        <f t="shared" si="12"/>
        <v>#DIV/0!</v>
      </c>
      <c r="X79" s="106" t="e">
        <f t="shared" si="1"/>
        <v>#DIV/0!</v>
      </c>
      <c r="Y79" s="106" t="e">
        <f t="shared" si="13"/>
        <v>#DIV/0!</v>
      </c>
      <c r="Z79" s="108" t="e">
        <f t="shared" si="7"/>
        <v>#DIV/0!</v>
      </c>
      <c r="AA79" s="108" t="e">
        <f>('Input &amp; Results'!$E$40-R79*7.48)/('Calcs active'!H79*1440)</f>
        <v>#DIV/0!</v>
      </c>
    </row>
    <row r="80" spans="2:27" x14ac:dyDescent="0.2">
      <c r="B80" s="31">
        <v>1</v>
      </c>
      <c r="C80" s="31" t="s">
        <v>53</v>
      </c>
      <c r="D80" s="106">
        <v>66</v>
      </c>
      <c r="E80" s="106" t="e">
        <f t="shared" si="8"/>
        <v>#DIV/0!</v>
      </c>
      <c r="F80" s="106">
        <f>'Calcs Hist'!E81</f>
        <v>0</v>
      </c>
      <c r="G80" s="106" t="e">
        <f t="shared" si="9"/>
        <v>#DIV/0!</v>
      </c>
      <c r="H80" s="107" t="e">
        <f t="shared" si="10"/>
        <v>#DIV/0!</v>
      </c>
      <c r="I80" s="106" t="e">
        <f>IF(P80&gt;0,('Input &amp; Results'!F$27/12*$C$3)*('Input &amp; Results'!$D$21),('Input &amp; Results'!F$27/12*$C$3)*('Input &amp; Results'!$D$22))</f>
        <v>#DIV/0!</v>
      </c>
      <c r="J80" s="106" t="e">
        <f t="shared" si="16"/>
        <v>#DIV/0!</v>
      </c>
      <c r="K80" s="106" t="e">
        <f>IF(H80&gt;'Input &amp; Results'!$K$45,MIN('Input &amp; Results'!$K$29,J80-M80),0)</f>
        <v>#DIV/0!</v>
      </c>
      <c r="L80" s="106" t="e">
        <f t="shared" ref="L80:L143" si="24">K80*7.48</f>
        <v>#DIV/0!</v>
      </c>
      <c r="M80" s="106" t="e">
        <f>IF(J80&gt;0,MIN('Input &amp; Results'!$K$9*0.75/12*'Input &amp; Results'!$K$42,J80),0)</f>
        <v>#DIV/0!</v>
      </c>
      <c r="N80" s="106" t="e">
        <f t="shared" ref="N80:N143" si="25">M80*7.48</f>
        <v>#DIV/0!</v>
      </c>
      <c r="O80" s="106" t="e">
        <f t="shared" si="20"/>
        <v>#DIV/0!</v>
      </c>
      <c r="P80" s="106" t="e">
        <f>IF(O80&gt;'Input &amp; Results'!$E$49,MIN('Input &amp; Results'!$E$47,O80),0)</f>
        <v>#DIV/0!</v>
      </c>
      <c r="Q80" s="106" t="e">
        <f t="shared" ref="Q80:Q143" si="26">P80*7.48</f>
        <v>#DIV/0!</v>
      </c>
      <c r="R80" s="106" t="e">
        <f t="shared" si="22"/>
        <v>#DIV/0!</v>
      </c>
      <c r="S80" s="106" t="e">
        <f t="shared" si="23"/>
        <v>#DIV/0!</v>
      </c>
      <c r="T80" s="106" t="e">
        <f t="shared" ref="T80:T143" si="27">T79+S80</f>
        <v>#DIV/0!</v>
      </c>
      <c r="U80" s="124" t="e">
        <f t="shared" si="21"/>
        <v>#DIV/0!</v>
      </c>
      <c r="V80" s="107" t="e">
        <f t="shared" si="15"/>
        <v>#DIV/0!</v>
      </c>
      <c r="W80" s="106" t="e">
        <f t="shared" si="12"/>
        <v>#DIV/0!</v>
      </c>
      <c r="X80" s="106" t="e">
        <f t="shared" ref="X80:X143" si="28">W80*7.48</f>
        <v>#DIV/0!</v>
      </c>
      <c r="Y80" s="106" t="e">
        <f t="shared" si="13"/>
        <v>#DIV/0!</v>
      </c>
      <c r="Z80" s="108" t="e">
        <f t="shared" ref="Z80:Z143" si="29">Z79+Q80</f>
        <v>#DIV/0!</v>
      </c>
      <c r="AA80" s="108" t="e">
        <f>('Input &amp; Results'!$E$40-R80*7.48)/('Calcs active'!H80*1440)</f>
        <v>#DIV/0!</v>
      </c>
    </row>
    <row r="81" spans="2:27" x14ac:dyDescent="0.2">
      <c r="B81" s="31">
        <v>1</v>
      </c>
      <c r="C81" s="31" t="s">
        <v>53</v>
      </c>
      <c r="D81" s="106">
        <v>67</v>
      </c>
      <c r="E81" s="106" t="e">
        <f t="shared" ref="E81:E144" si="30">$C$3*$C$10*(T80/$C$7)^$C$11</f>
        <v>#DIV/0!</v>
      </c>
      <c r="F81" s="106">
        <f>'Calcs Hist'!E82</f>
        <v>0</v>
      </c>
      <c r="G81" s="106" t="e">
        <f t="shared" ref="G81:G144" si="31">E81+F81</f>
        <v>#DIV/0!</v>
      </c>
      <c r="H81" s="107" t="e">
        <f t="shared" ref="H81:H144" si="32">G81*7.48/1440</f>
        <v>#DIV/0!</v>
      </c>
      <c r="I81" s="106" t="e">
        <f>IF(P81&gt;0,('Input &amp; Results'!F$27/12*$C$3)*('Input &amp; Results'!$D$21),('Input &amp; Results'!F$27/12*$C$3)*('Input &amp; Results'!$D$22))</f>
        <v>#DIV/0!</v>
      </c>
      <c r="J81" s="106" t="e">
        <f t="shared" si="16"/>
        <v>#DIV/0!</v>
      </c>
      <c r="K81" s="106" t="e">
        <f>IF(H81&gt;'Input &amp; Results'!$K$45,MIN('Input &amp; Results'!$K$29,J81-M81),0)</f>
        <v>#DIV/0!</v>
      </c>
      <c r="L81" s="106" t="e">
        <f t="shared" si="24"/>
        <v>#DIV/0!</v>
      </c>
      <c r="M81" s="106" t="e">
        <f>IF(J81&gt;0,MIN('Input &amp; Results'!$K$9*0.75/12*'Input &amp; Results'!$K$42,J81),0)</f>
        <v>#DIV/0!</v>
      </c>
      <c r="N81" s="106" t="e">
        <f t="shared" si="25"/>
        <v>#DIV/0!</v>
      </c>
      <c r="O81" s="106" t="e">
        <f t="shared" si="20"/>
        <v>#DIV/0!</v>
      </c>
      <c r="P81" s="106" t="e">
        <f>IF(O81&gt;'Input &amp; Results'!$E$49,MIN('Input &amp; Results'!$E$47,O81),0)</f>
        <v>#DIV/0!</v>
      </c>
      <c r="Q81" s="106" t="e">
        <f t="shared" si="26"/>
        <v>#DIV/0!</v>
      </c>
      <c r="R81" s="106" t="e">
        <f t="shared" si="22"/>
        <v>#DIV/0!</v>
      </c>
      <c r="S81" s="106" t="e">
        <f t="shared" si="23"/>
        <v>#DIV/0!</v>
      </c>
      <c r="T81" s="106" t="e">
        <f t="shared" si="27"/>
        <v>#DIV/0!</v>
      </c>
      <c r="U81" s="124" t="e">
        <f t="shared" si="21"/>
        <v>#DIV/0!</v>
      </c>
      <c r="V81" s="107" t="e">
        <f t="shared" si="15"/>
        <v>#DIV/0!</v>
      </c>
      <c r="W81" s="106" t="e">
        <f t="shared" ref="W81:W144" si="33">G81+W80</f>
        <v>#DIV/0!</v>
      </c>
      <c r="X81" s="106" t="e">
        <f t="shared" si="28"/>
        <v>#DIV/0!</v>
      </c>
      <c r="Y81" s="106" t="e">
        <f t="shared" ref="Y81:Y144" si="34">Y80+L81</f>
        <v>#DIV/0!</v>
      </c>
      <c r="Z81" s="108" t="e">
        <f t="shared" si="29"/>
        <v>#DIV/0!</v>
      </c>
      <c r="AA81" s="108" t="e">
        <f>('Input &amp; Results'!$E$40-R81*7.48)/('Calcs active'!H81*1440)</f>
        <v>#DIV/0!</v>
      </c>
    </row>
    <row r="82" spans="2:27" x14ac:dyDescent="0.2">
      <c r="B82" s="31">
        <v>1</v>
      </c>
      <c r="C82" s="31" t="s">
        <v>53</v>
      </c>
      <c r="D82" s="106">
        <v>68</v>
      </c>
      <c r="E82" s="106" t="e">
        <f t="shared" si="30"/>
        <v>#DIV/0!</v>
      </c>
      <c r="F82" s="106">
        <f>'Calcs Hist'!E83</f>
        <v>0</v>
      </c>
      <c r="G82" s="106" t="e">
        <f t="shared" si="31"/>
        <v>#DIV/0!</v>
      </c>
      <c r="H82" s="107" t="e">
        <f t="shared" si="32"/>
        <v>#DIV/0!</v>
      </c>
      <c r="I82" s="106" t="e">
        <f>IF(P82&gt;0,('Input &amp; Results'!F$27/12*$C$3)*('Input &amp; Results'!$D$21),('Input &amp; Results'!F$27/12*$C$3)*('Input &amp; Results'!$D$22))</f>
        <v>#DIV/0!</v>
      </c>
      <c r="J82" s="106" t="e">
        <f t="shared" si="16"/>
        <v>#DIV/0!</v>
      </c>
      <c r="K82" s="106" t="e">
        <f>IF(H82&gt;'Input &amp; Results'!$K$45,MIN('Input &amp; Results'!$K$29,J82-M82),0)</f>
        <v>#DIV/0!</v>
      </c>
      <c r="L82" s="106" t="e">
        <f t="shared" si="24"/>
        <v>#DIV/0!</v>
      </c>
      <c r="M82" s="106" t="e">
        <f>IF(J82&gt;0,MIN('Input &amp; Results'!$K$9*0.75/12*'Input &amp; Results'!$K$42,J82),0)</f>
        <v>#DIV/0!</v>
      </c>
      <c r="N82" s="106" t="e">
        <f t="shared" si="25"/>
        <v>#DIV/0!</v>
      </c>
      <c r="O82" s="106" t="e">
        <f t="shared" si="20"/>
        <v>#DIV/0!</v>
      </c>
      <c r="P82" s="106" t="e">
        <f>IF(O82&gt;'Input &amp; Results'!$E$49,MIN('Input &amp; Results'!$E$47,O82),0)</f>
        <v>#DIV/0!</v>
      </c>
      <c r="Q82" s="106" t="e">
        <f t="shared" si="26"/>
        <v>#DIV/0!</v>
      </c>
      <c r="R82" s="106" t="e">
        <f t="shared" si="22"/>
        <v>#DIV/0!</v>
      </c>
      <c r="S82" s="106" t="e">
        <f t="shared" si="23"/>
        <v>#DIV/0!</v>
      </c>
      <c r="T82" s="106" t="e">
        <f t="shared" si="27"/>
        <v>#DIV/0!</v>
      </c>
      <c r="U82" s="124" t="e">
        <f t="shared" si="21"/>
        <v>#DIV/0!</v>
      </c>
      <c r="V82" s="107" t="e">
        <f t="shared" si="15"/>
        <v>#DIV/0!</v>
      </c>
      <c r="W82" s="106" t="e">
        <f t="shared" si="33"/>
        <v>#DIV/0!</v>
      </c>
      <c r="X82" s="106" t="e">
        <f t="shared" si="28"/>
        <v>#DIV/0!</v>
      </c>
      <c r="Y82" s="106" t="e">
        <f t="shared" si="34"/>
        <v>#DIV/0!</v>
      </c>
      <c r="Z82" s="108" t="e">
        <f t="shared" si="29"/>
        <v>#DIV/0!</v>
      </c>
      <c r="AA82" s="108" t="e">
        <f>('Input &amp; Results'!$E$40-R82*7.48)/('Calcs active'!H82*1440)</f>
        <v>#DIV/0!</v>
      </c>
    </row>
    <row r="83" spans="2:27" x14ac:dyDescent="0.2">
      <c r="B83" s="31">
        <v>1</v>
      </c>
      <c r="C83" s="31" t="s">
        <v>53</v>
      </c>
      <c r="D83" s="106">
        <v>69</v>
      </c>
      <c r="E83" s="106" t="e">
        <f t="shared" si="30"/>
        <v>#DIV/0!</v>
      </c>
      <c r="F83" s="106">
        <f>'Calcs Hist'!E84</f>
        <v>0</v>
      </c>
      <c r="G83" s="106" t="e">
        <f t="shared" si="31"/>
        <v>#DIV/0!</v>
      </c>
      <c r="H83" s="107" t="e">
        <f t="shared" si="32"/>
        <v>#DIV/0!</v>
      </c>
      <c r="I83" s="106" t="e">
        <f>IF(P83&gt;0,('Input &amp; Results'!F$27/12*$C$3)*('Input &amp; Results'!$D$21),('Input &amp; Results'!F$27/12*$C$3)*('Input &amp; Results'!$D$22))</f>
        <v>#DIV/0!</v>
      </c>
      <c r="J83" s="106" t="e">
        <f t="shared" si="16"/>
        <v>#DIV/0!</v>
      </c>
      <c r="K83" s="106" t="e">
        <f>IF(H83&gt;'Input &amp; Results'!$K$45,MIN('Input &amp; Results'!$K$29,J83-M83),0)</f>
        <v>#DIV/0!</v>
      </c>
      <c r="L83" s="106" t="e">
        <f t="shared" si="24"/>
        <v>#DIV/0!</v>
      </c>
      <c r="M83" s="106" t="e">
        <f>IF(J83&gt;0,MIN('Input &amp; Results'!$K$9*0.75/12*'Input &amp; Results'!$K$42,J83),0)</f>
        <v>#DIV/0!</v>
      </c>
      <c r="N83" s="106" t="e">
        <f t="shared" si="25"/>
        <v>#DIV/0!</v>
      </c>
      <c r="O83" s="106" t="e">
        <f t="shared" si="20"/>
        <v>#DIV/0!</v>
      </c>
      <c r="P83" s="106" t="e">
        <f>IF(O83&gt;'Input &amp; Results'!$E$49,MIN('Input &amp; Results'!$E$47,O83),0)</f>
        <v>#DIV/0!</v>
      </c>
      <c r="Q83" s="106" t="e">
        <f t="shared" si="26"/>
        <v>#DIV/0!</v>
      </c>
      <c r="R83" s="106" t="e">
        <f t="shared" si="22"/>
        <v>#DIV/0!</v>
      </c>
      <c r="S83" s="106" t="e">
        <f t="shared" si="23"/>
        <v>#DIV/0!</v>
      </c>
      <c r="T83" s="106" t="e">
        <f t="shared" si="27"/>
        <v>#DIV/0!</v>
      </c>
      <c r="U83" s="124" t="e">
        <f t="shared" si="21"/>
        <v>#DIV/0!</v>
      </c>
      <c r="V83" s="107" t="e">
        <f t="shared" ref="V83:V146" si="35">U83/($C$3*$C$4)</f>
        <v>#DIV/0!</v>
      </c>
      <c r="W83" s="106" t="e">
        <f t="shared" si="33"/>
        <v>#DIV/0!</v>
      </c>
      <c r="X83" s="106" t="e">
        <f t="shared" si="28"/>
        <v>#DIV/0!</v>
      </c>
      <c r="Y83" s="106" t="e">
        <f t="shared" si="34"/>
        <v>#DIV/0!</v>
      </c>
      <c r="Z83" s="108" t="e">
        <f t="shared" si="29"/>
        <v>#DIV/0!</v>
      </c>
      <c r="AA83" s="108" t="e">
        <f>('Input &amp; Results'!$E$40-R83*7.48)/('Calcs active'!H83*1440)</f>
        <v>#DIV/0!</v>
      </c>
    </row>
    <row r="84" spans="2:27" x14ac:dyDescent="0.2">
      <c r="B84" s="31">
        <v>1</v>
      </c>
      <c r="C84" s="31" t="s">
        <v>53</v>
      </c>
      <c r="D84" s="106">
        <v>70</v>
      </c>
      <c r="E84" s="106" t="e">
        <f t="shared" si="30"/>
        <v>#DIV/0!</v>
      </c>
      <c r="F84" s="106">
        <f>'Calcs Hist'!E85</f>
        <v>0</v>
      </c>
      <c r="G84" s="106" t="e">
        <f t="shared" si="31"/>
        <v>#DIV/0!</v>
      </c>
      <c r="H84" s="107" t="e">
        <f t="shared" si="32"/>
        <v>#DIV/0!</v>
      </c>
      <c r="I84" s="106" t="e">
        <f>IF(P84&gt;0,('Input &amp; Results'!F$27/12*$C$3)*('Input &amp; Results'!$D$21),('Input &amp; Results'!F$27/12*$C$3)*('Input &amp; Results'!$D$22))</f>
        <v>#DIV/0!</v>
      </c>
      <c r="J84" s="106" t="e">
        <f t="shared" si="16"/>
        <v>#DIV/0!</v>
      </c>
      <c r="K84" s="106" t="e">
        <f>IF(H84&gt;'Input &amp; Results'!$K$45,MIN('Input &amp; Results'!$K$29,J84-M84),0)</f>
        <v>#DIV/0!</v>
      </c>
      <c r="L84" s="106" t="e">
        <f t="shared" si="24"/>
        <v>#DIV/0!</v>
      </c>
      <c r="M84" s="106" t="e">
        <f>IF(J84&gt;0,MIN('Input &amp; Results'!$K$9*0.75/12*'Input &amp; Results'!$K$42,J84),0)</f>
        <v>#DIV/0!</v>
      </c>
      <c r="N84" s="106" t="e">
        <f t="shared" si="25"/>
        <v>#DIV/0!</v>
      </c>
      <c r="O84" s="106" t="e">
        <f t="shared" si="20"/>
        <v>#DIV/0!</v>
      </c>
      <c r="P84" s="106" t="e">
        <f>IF(O84&gt;'Input &amp; Results'!$E$49,MIN('Input &amp; Results'!$E$47,O84),0)</f>
        <v>#DIV/0!</v>
      </c>
      <c r="Q84" s="106" t="e">
        <f t="shared" si="26"/>
        <v>#DIV/0!</v>
      </c>
      <c r="R84" s="106" t="e">
        <f t="shared" si="22"/>
        <v>#DIV/0!</v>
      </c>
      <c r="S84" s="106" t="e">
        <f t="shared" si="23"/>
        <v>#DIV/0!</v>
      </c>
      <c r="T84" s="106" t="e">
        <f t="shared" si="27"/>
        <v>#DIV/0!</v>
      </c>
      <c r="U84" s="124" t="e">
        <f t="shared" si="21"/>
        <v>#DIV/0!</v>
      </c>
      <c r="V84" s="107" t="e">
        <f t="shared" si="35"/>
        <v>#DIV/0!</v>
      </c>
      <c r="W84" s="106" t="e">
        <f t="shared" si="33"/>
        <v>#DIV/0!</v>
      </c>
      <c r="X84" s="106" t="e">
        <f t="shared" si="28"/>
        <v>#DIV/0!</v>
      </c>
      <c r="Y84" s="106" t="e">
        <f t="shared" si="34"/>
        <v>#DIV/0!</v>
      </c>
      <c r="Z84" s="108" t="e">
        <f t="shared" si="29"/>
        <v>#DIV/0!</v>
      </c>
      <c r="AA84" s="108" t="e">
        <f>('Input &amp; Results'!$E$40-R84*7.48)/('Calcs active'!H84*1440)</f>
        <v>#DIV/0!</v>
      </c>
    </row>
    <row r="85" spans="2:27" x14ac:dyDescent="0.2">
      <c r="B85" s="31">
        <v>1</v>
      </c>
      <c r="C85" s="31" t="s">
        <v>53</v>
      </c>
      <c r="D85" s="106">
        <v>71</v>
      </c>
      <c r="E85" s="106" t="e">
        <f t="shared" si="30"/>
        <v>#DIV/0!</v>
      </c>
      <c r="F85" s="106">
        <f>'Calcs Hist'!E86</f>
        <v>0</v>
      </c>
      <c r="G85" s="106" t="e">
        <f t="shared" si="31"/>
        <v>#DIV/0!</v>
      </c>
      <c r="H85" s="107" t="e">
        <f t="shared" si="32"/>
        <v>#DIV/0!</v>
      </c>
      <c r="I85" s="106" t="e">
        <f>IF(P85&gt;0,('Input &amp; Results'!F$27/12*$C$3)*('Input &amp; Results'!$D$21),('Input &amp; Results'!F$27/12*$C$3)*('Input &amp; Results'!$D$22))</f>
        <v>#DIV/0!</v>
      </c>
      <c r="J85" s="106" t="e">
        <f t="shared" ref="J85:J148" si="36">R84+G85</f>
        <v>#DIV/0!</v>
      </c>
      <c r="K85" s="106" t="e">
        <f>IF(H85&gt;'Input &amp; Results'!$K$45,MIN('Input &amp; Results'!$K$29,J85-M85),0)</f>
        <v>#DIV/0!</v>
      </c>
      <c r="L85" s="106" t="e">
        <f t="shared" si="24"/>
        <v>#DIV/0!</v>
      </c>
      <c r="M85" s="106" t="e">
        <f>IF(J85&gt;0,MIN('Input &amp; Results'!$K$9*0.75/12*'Input &amp; Results'!$K$42,J85),0)</f>
        <v>#DIV/0!</v>
      </c>
      <c r="N85" s="106" t="e">
        <f t="shared" si="25"/>
        <v>#DIV/0!</v>
      </c>
      <c r="O85" s="106" t="e">
        <f t="shared" si="20"/>
        <v>#DIV/0!</v>
      </c>
      <c r="P85" s="106" t="e">
        <f>IF(O85&gt;'Input &amp; Results'!$E$49,MIN('Input &amp; Results'!$E$47,O85),0)</f>
        <v>#DIV/0!</v>
      </c>
      <c r="Q85" s="106" t="e">
        <f t="shared" si="26"/>
        <v>#DIV/0!</v>
      </c>
      <c r="R85" s="106" t="e">
        <f t="shared" si="22"/>
        <v>#DIV/0!</v>
      </c>
      <c r="S85" s="106" t="e">
        <f t="shared" si="23"/>
        <v>#DIV/0!</v>
      </c>
      <c r="T85" s="106" t="e">
        <f t="shared" si="27"/>
        <v>#DIV/0!</v>
      </c>
      <c r="U85" s="124" t="e">
        <f t="shared" si="21"/>
        <v>#DIV/0!</v>
      </c>
      <c r="V85" s="107" t="e">
        <f t="shared" si="35"/>
        <v>#DIV/0!</v>
      </c>
      <c r="W85" s="106" t="e">
        <f t="shared" si="33"/>
        <v>#DIV/0!</v>
      </c>
      <c r="X85" s="106" t="e">
        <f t="shared" si="28"/>
        <v>#DIV/0!</v>
      </c>
      <c r="Y85" s="106" t="e">
        <f t="shared" si="34"/>
        <v>#DIV/0!</v>
      </c>
      <c r="Z85" s="108" t="e">
        <f t="shared" si="29"/>
        <v>#DIV/0!</v>
      </c>
      <c r="AA85" s="108" t="e">
        <f>('Input &amp; Results'!$E$40-R85*7.48)/('Calcs active'!H85*1440)</f>
        <v>#DIV/0!</v>
      </c>
    </row>
    <row r="86" spans="2:27" x14ac:dyDescent="0.2">
      <c r="B86" s="31">
        <v>1</v>
      </c>
      <c r="C86" s="31" t="s">
        <v>53</v>
      </c>
      <c r="D86" s="106">
        <v>72</v>
      </c>
      <c r="E86" s="106" t="e">
        <f t="shared" si="30"/>
        <v>#DIV/0!</v>
      </c>
      <c r="F86" s="106">
        <f>'Calcs Hist'!E87</f>
        <v>0</v>
      </c>
      <c r="G86" s="106" t="e">
        <f t="shared" si="31"/>
        <v>#DIV/0!</v>
      </c>
      <c r="H86" s="107" t="e">
        <f t="shared" si="32"/>
        <v>#DIV/0!</v>
      </c>
      <c r="I86" s="106" t="e">
        <f>IF(P86&gt;0,('Input &amp; Results'!F$27/12*$C$3)*('Input &amp; Results'!$D$21),('Input &amp; Results'!F$27/12*$C$3)*('Input &amp; Results'!$D$22))</f>
        <v>#DIV/0!</v>
      </c>
      <c r="J86" s="106" t="e">
        <f t="shared" si="36"/>
        <v>#DIV/0!</v>
      </c>
      <c r="K86" s="106" t="e">
        <f>IF(H86&gt;'Input &amp; Results'!$K$45,MIN('Input &amp; Results'!$K$29,J86-M86),0)</f>
        <v>#DIV/0!</v>
      </c>
      <c r="L86" s="106" t="e">
        <f t="shared" si="24"/>
        <v>#DIV/0!</v>
      </c>
      <c r="M86" s="106" t="e">
        <f>IF(J86&gt;0,MIN('Input &amp; Results'!$K$9*0.75/12*'Input &amp; Results'!$K$42,J86),0)</f>
        <v>#DIV/0!</v>
      </c>
      <c r="N86" s="106" t="e">
        <f t="shared" si="25"/>
        <v>#DIV/0!</v>
      </c>
      <c r="O86" s="106" t="e">
        <f t="shared" si="20"/>
        <v>#DIV/0!</v>
      </c>
      <c r="P86" s="106" t="e">
        <f>IF(O86&gt;'Input &amp; Results'!$E$49,MIN('Input &amp; Results'!$E$47,O86),0)</f>
        <v>#DIV/0!</v>
      </c>
      <c r="Q86" s="106" t="e">
        <f t="shared" si="26"/>
        <v>#DIV/0!</v>
      </c>
      <c r="R86" s="106" t="e">
        <f t="shared" si="22"/>
        <v>#DIV/0!</v>
      </c>
      <c r="S86" s="106" t="e">
        <f t="shared" si="23"/>
        <v>#DIV/0!</v>
      </c>
      <c r="T86" s="106" t="e">
        <f t="shared" si="27"/>
        <v>#DIV/0!</v>
      </c>
      <c r="U86" s="124" t="e">
        <f t="shared" si="21"/>
        <v>#DIV/0!</v>
      </c>
      <c r="V86" s="107" t="e">
        <f t="shared" si="35"/>
        <v>#DIV/0!</v>
      </c>
      <c r="W86" s="106" t="e">
        <f t="shared" si="33"/>
        <v>#DIV/0!</v>
      </c>
      <c r="X86" s="106" t="e">
        <f t="shared" si="28"/>
        <v>#DIV/0!</v>
      </c>
      <c r="Y86" s="106" t="e">
        <f t="shared" si="34"/>
        <v>#DIV/0!</v>
      </c>
      <c r="Z86" s="108" t="e">
        <f t="shared" si="29"/>
        <v>#DIV/0!</v>
      </c>
      <c r="AA86" s="108" t="e">
        <f>('Input &amp; Results'!$E$40-R86*7.48)/('Calcs active'!H86*1440)</f>
        <v>#DIV/0!</v>
      </c>
    </row>
    <row r="87" spans="2:27" x14ac:dyDescent="0.2">
      <c r="B87" s="31">
        <v>1</v>
      </c>
      <c r="C87" s="31" t="s">
        <v>53</v>
      </c>
      <c r="D87" s="106">
        <v>73</v>
      </c>
      <c r="E87" s="106" t="e">
        <f t="shared" si="30"/>
        <v>#DIV/0!</v>
      </c>
      <c r="F87" s="106">
        <f>'Calcs Hist'!E88</f>
        <v>0</v>
      </c>
      <c r="G87" s="106" t="e">
        <f t="shared" si="31"/>
        <v>#DIV/0!</v>
      </c>
      <c r="H87" s="107" t="e">
        <f t="shared" si="32"/>
        <v>#DIV/0!</v>
      </c>
      <c r="I87" s="106" t="e">
        <f>IF(P87&gt;0,('Input &amp; Results'!F$27/12*$C$3)*('Input &amp; Results'!$D$21),('Input &amp; Results'!F$27/12*$C$3)*('Input &amp; Results'!$D$22))</f>
        <v>#DIV/0!</v>
      </c>
      <c r="J87" s="106" t="e">
        <f t="shared" si="36"/>
        <v>#DIV/0!</v>
      </c>
      <c r="K87" s="106" t="e">
        <f>IF(H87&gt;'Input &amp; Results'!$K$45,MIN('Input &amp; Results'!$K$29,J87-M87),0)</f>
        <v>#DIV/0!</v>
      </c>
      <c r="L87" s="106" t="e">
        <f t="shared" si="24"/>
        <v>#DIV/0!</v>
      </c>
      <c r="M87" s="106" t="e">
        <f>IF(J87&gt;0,MIN('Input &amp; Results'!$K$9*0.75/12*'Input &amp; Results'!$K$42,J87),0)</f>
        <v>#DIV/0!</v>
      </c>
      <c r="N87" s="106" t="e">
        <f t="shared" si="25"/>
        <v>#DIV/0!</v>
      </c>
      <c r="O87" s="106" t="e">
        <f t="shared" si="20"/>
        <v>#DIV/0!</v>
      </c>
      <c r="P87" s="106" t="e">
        <f>IF(O87&gt;'Input &amp; Results'!$E$49,MIN('Input &amp; Results'!$E$47,O87),0)</f>
        <v>#DIV/0!</v>
      </c>
      <c r="Q87" s="106" t="e">
        <f t="shared" si="26"/>
        <v>#DIV/0!</v>
      </c>
      <c r="R87" s="106" t="e">
        <f t="shared" si="22"/>
        <v>#DIV/0!</v>
      </c>
      <c r="S87" s="106" t="e">
        <f t="shared" si="23"/>
        <v>#DIV/0!</v>
      </c>
      <c r="T87" s="106" t="e">
        <f t="shared" si="27"/>
        <v>#DIV/0!</v>
      </c>
      <c r="U87" s="124" t="e">
        <f t="shared" si="21"/>
        <v>#DIV/0!</v>
      </c>
      <c r="V87" s="107" t="e">
        <f t="shared" si="35"/>
        <v>#DIV/0!</v>
      </c>
      <c r="W87" s="106" t="e">
        <f t="shared" si="33"/>
        <v>#DIV/0!</v>
      </c>
      <c r="X87" s="106" t="e">
        <f t="shared" si="28"/>
        <v>#DIV/0!</v>
      </c>
      <c r="Y87" s="106" t="e">
        <f t="shared" si="34"/>
        <v>#DIV/0!</v>
      </c>
      <c r="Z87" s="108" t="e">
        <f t="shared" si="29"/>
        <v>#DIV/0!</v>
      </c>
      <c r="AA87" s="108" t="e">
        <f>('Input &amp; Results'!$E$40-R87*7.48)/('Calcs active'!H87*1440)</f>
        <v>#DIV/0!</v>
      </c>
    </row>
    <row r="88" spans="2:27" x14ac:dyDescent="0.2">
      <c r="B88" s="31">
        <v>1</v>
      </c>
      <c r="C88" s="31" t="s">
        <v>53</v>
      </c>
      <c r="D88" s="106">
        <v>74</v>
      </c>
      <c r="E88" s="106" t="e">
        <f t="shared" si="30"/>
        <v>#DIV/0!</v>
      </c>
      <c r="F88" s="106">
        <f>'Calcs Hist'!E89</f>
        <v>0</v>
      </c>
      <c r="G88" s="106" t="e">
        <f t="shared" si="31"/>
        <v>#DIV/0!</v>
      </c>
      <c r="H88" s="107" t="e">
        <f t="shared" si="32"/>
        <v>#DIV/0!</v>
      </c>
      <c r="I88" s="106" t="e">
        <f>IF(P88&gt;0,('Input &amp; Results'!F$27/12*$C$3)*('Input &amp; Results'!$D$21),('Input &amp; Results'!F$27/12*$C$3)*('Input &amp; Results'!$D$22))</f>
        <v>#DIV/0!</v>
      </c>
      <c r="J88" s="106" t="e">
        <f t="shared" si="36"/>
        <v>#DIV/0!</v>
      </c>
      <c r="K88" s="106" t="e">
        <f>IF(H88&gt;'Input &amp; Results'!$K$45,MIN('Input &amp; Results'!$K$29,J88-M88),0)</f>
        <v>#DIV/0!</v>
      </c>
      <c r="L88" s="106" t="e">
        <f t="shared" si="24"/>
        <v>#DIV/0!</v>
      </c>
      <c r="M88" s="106" t="e">
        <f>IF(J88&gt;0,MIN('Input &amp; Results'!$K$9*0.75/12*'Input &amp; Results'!$K$42,J88),0)</f>
        <v>#DIV/0!</v>
      </c>
      <c r="N88" s="106" t="e">
        <f t="shared" si="25"/>
        <v>#DIV/0!</v>
      </c>
      <c r="O88" s="106" t="e">
        <f t="shared" si="20"/>
        <v>#DIV/0!</v>
      </c>
      <c r="P88" s="106" t="e">
        <f>IF(O88&gt;'Input &amp; Results'!$E$49,MIN('Input &amp; Results'!$E$47,O88),0)</f>
        <v>#DIV/0!</v>
      </c>
      <c r="Q88" s="106" t="e">
        <f t="shared" si="26"/>
        <v>#DIV/0!</v>
      </c>
      <c r="R88" s="106" t="e">
        <f t="shared" si="22"/>
        <v>#DIV/0!</v>
      </c>
      <c r="S88" s="106" t="e">
        <f t="shared" si="23"/>
        <v>#DIV/0!</v>
      </c>
      <c r="T88" s="106" t="e">
        <f t="shared" si="27"/>
        <v>#DIV/0!</v>
      </c>
      <c r="U88" s="124" t="e">
        <f t="shared" si="21"/>
        <v>#DIV/0!</v>
      </c>
      <c r="V88" s="107" t="e">
        <f t="shared" si="35"/>
        <v>#DIV/0!</v>
      </c>
      <c r="W88" s="106" t="e">
        <f t="shared" si="33"/>
        <v>#DIV/0!</v>
      </c>
      <c r="X88" s="106" t="e">
        <f t="shared" si="28"/>
        <v>#DIV/0!</v>
      </c>
      <c r="Y88" s="106" t="e">
        <f t="shared" si="34"/>
        <v>#DIV/0!</v>
      </c>
      <c r="Z88" s="108" t="e">
        <f t="shared" si="29"/>
        <v>#DIV/0!</v>
      </c>
      <c r="AA88" s="108" t="e">
        <f>('Input &amp; Results'!$E$40-R88*7.48)/('Calcs active'!H88*1440)</f>
        <v>#DIV/0!</v>
      </c>
    </row>
    <row r="89" spans="2:27" x14ac:dyDescent="0.2">
      <c r="B89" s="31">
        <v>1</v>
      </c>
      <c r="C89" s="31" t="s">
        <v>53</v>
      </c>
      <c r="D89" s="106">
        <v>75</v>
      </c>
      <c r="E89" s="106" t="e">
        <f t="shared" si="30"/>
        <v>#DIV/0!</v>
      </c>
      <c r="F89" s="106">
        <f>'Calcs Hist'!E90</f>
        <v>0</v>
      </c>
      <c r="G89" s="106" t="e">
        <f t="shared" si="31"/>
        <v>#DIV/0!</v>
      </c>
      <c r="H89" s="107" t="e">
        <f t="shared" si="32"/>
        <v>#DIV/0!</v>
      </c>
      <c r="I89" s="106" t="e">
        <f>IF(P89&gt;0,('Input &amp; Results'!F$27/12*$C$3)*('Input &amp; Results'!$D$21),('Input &amp; Results'!F$27/12*$C$3)*('Input &amp; Results'!$D$22))</f>
        <v>#DIV/0!</v>
      </c>
      <c r="J89" s="106" t="e">
        <f t="shared" si="36"/>
        <v>#DIV/0!</v>
      </c>
      <c r="K89" s="106" t="e">
        <f>IF(H89&gt;'Input &amp; Results'!$K$45,MIN('Input &amp; Results'!$K$29,J89-M89),0)</f>
        <v>#DIV/0!</v>
      </c>
      <c r="L89" s="106" t="e">
        <f t="shared" si="24"/>
        <v>#DIV/0!</v>
      </c>
      <c r="M89" s="106" t="e">
        <f>IF(J89&gt;0,MIN('Input &amp; Results'!$K$9*0.75/12*'Input &amp; Results'!$K$42,J89),0)</f>
        <v>#DIV/0!</v>
      </c>
      <c r="N89" s="106" t="e">
        <f t="shared" si="25"/>
        <v>#DIV/0!</v>
      </c>
      <c r="O89" s="106" t="e">
        <f t="shared" si="20"/>
        <v>#DIV/0!</v>
      </c>
      <c r="P89" s="106" t="e">
        <f>IF(O89&gt;'Input &amp; Results'!$E$49,MIN('Input &amp; Results'!$E$47,O89),0)</f>
        <v>#DIV/0!</v>
      </c>
      <c r="Q89" s="106" t="e">
        <f t="shared" si="26"/>
        <v>#DIV/0!</v>
      </c>
      <c r="R89" s="106" t="e">
        <f t="shared" si="22"/>
        <v>#DIV/0!</v>
      </c>
      <c r="S89" s="106" t="e">
        <f t="shared" si="23"/>
        <v>#DIV/0!</v>
      </c>
      <c r="T89" s="106" t="e">
        <f t="shared" si="27"/>
        <v>#DIV/0!</v>
      </c>
      <c r="U89" s="124" t="e">
        <f t="shared" si="21"/>
        <v>#DIV/0!</v>
      </c>
      <c r="V89" s="107" t="e">
        <f t="shared" si="35"/>
        <v>#DIV/0!</v>
      </c>
      <c r="W89" s="106" t="e">
        <f t="shared" si="33"/>
        <v>#DIV/0!</v>
      </c>
      <c r="X89" s="106" t="e">
        <f t="shared" si="28"/>
        <v>#DIV/0!</v>
      </c>
      <c r="Y89" s="106" t="e">
        <f t="shared" si="34"/>
        <v>#DIV/0!</v>
      </c>
      <c r="Z89" s="108" t="e">
        <f t="shared" si="29"/>
        <v>#DIV/0!</v>
      </c>
      <c r="AA89" s="108" t="e">
        <f>('Input &amp; Results'!$E$40-R89*7.48)/('Calcs active'!H89*1440)</f>
        <v>#DIV/0!</v>
      </c>
    </row>
    <row r="90" spans="2:27" x14ac:dyDescent="0.2">
      <c r="B90" s="31">
        <v>1</v>
      </c>
      <c r="C90" s="31" t="s">
        <v>53</v>
      </c>
      <c r="D90" s="106">
        <v>76</v>
      </c>
      <c r="E90" s="106" t="e">
        <f t="shared" si="30"/>
        <v>#DIV/0!</v>
      </c>
      <c r="F90" s="106">
        <f>'Calcs Hist'!E91</f>
        <v>0</v>
      </c>
      <c r="G90" s="106" t="e">
        <f t="shared" si="31"/>
        <v>#DIV/0!</v>
      </c>
      <c r="H90" s="107" t="e">
        <f t="shared" si="32"/>
        <v>#DIV/0!</v>
      </c>
      <c r="I90" s="106" t="e">
        <f>IF(P90&gt;0,('Input &amp; Results'!F$27/12*$C$3)*('Input &amp; Results'!$D$21),('Input &amp; Results'!F$27/12*$C$3)*('Input &amp; Results'!$D$22))</f>
        <v>#DIV/0!</v>
      </c>
      <c r="J90" s="106" t="e">
        <f t="shared" si="36"/>
        <v>#DIV/0!</v>
      </c>
      <c r="K90" s="106" t="e">
        <f>IF(H90&gt;'Input &amp; Results'!$K$45,MIN('Input &amp; Results'!$K$29,J90-M90),0)</f>
        <v>#DIV/0!</v>
      </c>
      <c r="L90" s="106" t="e">
        <f t="shared" si="24"/>
        <v>#DIV/0!</v>
      </c>
      <c r="M90" s="106" t="e">
        <f>IF(J90&gt;0,MIN('Input &amp; Results'!$K$9*0.75/12*'Input &amp; Results'!$K$42,J90),0)</f>
        <v>#DIV/0!</v>
      </c>
      <c r="N90" s="106" t="e">
        <f t="shared" si="25"/>
        <v>#DIV/0!</v>
      </c>
      <c r="O90" s="106" t="e">
        <f t="shared" si="20"/>
        <v>#DIV/0!</v>
      </c>
      <c r="P90" s="106" t="e">
        <f>IF(O90&gt;'Input &amp; Results'!$E$49,MIN('Input &amp; Results'!$E$47,O90),0)</f>
        <v>#DIV/0!</v>
      </c>
      <c r="Q90" s="106" t="e">
        <f t="shared" si="26"/>
        <v>#DIV/0!</v>
      </c>
      <c r="R90" s="106" t="e">
        <f t="shared" si="22"/>
        <v>#DIV/0!</v>
      </c>
      <c r="S90" s="106" t="e">
        <f t="shared" si="23"/>
        <v>#DIV/0!</v>
      </c>
      <c r="T90" s="106" t="e">
        <f t="shared" si="27"/>
        <v>#DIV/0!</v>
      </c>
      <c r="U90" s="124" t="e">
        <f t="shared" si="21"/>
        <v>#DIV/0!</v>
      </c>
      <c r="V90" s="107" t="e">
        <f t="shared" si="35"/>
        <v>#DIV/0!</v>
      </c>
      <c r="W90" s="106" t="e">
        <f t="shared" si="33"/>
        <v>#DIV/0!</v>
      </c>
      <c r="X90" s="106" t="e">
        <f t="shared" si="28"/>
        <v>#DIV/0!</v>
      </c>
      <c r="Y90" s="106" t="e">
        <f t="shared" si="34"/>
        <v>#DIV/0!</v>
      </c>
      <c r="Z90" s="108" t="e">
        <f t="shared" si="29"/>
        <v>#DIV/0!</v>
      </c>
      <c r="AA90" s="108" t="e">
        <f>('Input &amp; Results'!$E$40-R90*7.48)/('Calcs active'!H90*1440)</f>
        <v>#DIV/0!</v>
      </c>
    </row>
    <row r="91" spans="2:27" x14ac:dyDescent="0.2">
      <c r="B91" s="31">
        <v>1</v>
      </c>
      <c r="C91" s="31" t="s">
        <v>53</v>
      </c>
      <c r="D91" s="106">
        <v>77</v>
      </c>
      <c r="E91" s="106" t="e">
        <f t="shared" si="30"/>
        <v>#DIV/0!</v>
      </c>
      <c r="F91" s="106">
        <f>'Calcs Hist'!E92</f>
        <v>0</v>
      </c>
      <c r="G91" s="106" t="e">
        <f t="shared" si="31"/>
        <v>#DIV/0!</v>
      </c>
      <c r="H91" s="107" t="e">
        <f t="shared" si="32"/>
        <v>#DIV/0!</v>
      </c>
      <c r="I91" s="106" t="e">
        <f>IF(P91&gt;0,('Input &amp; Results'!F$27/12*$C$3)*('Input &amp; Results'!$D$21),('Input &amp; Results'!F$27/12*$C$3)*('Input &amp; Results'!$D$22))</f>
        <v>#DIV/0!</v>
      </c>
      <c r="J91" s="106" t="e">
        <f t="shared" si="36"/>
        <v>#DIV/0!</v>
      </c>
      <c r="K91" s="106" t="e">
        <f>IF(H91&gt;'Input &amp; Results'!$K$45,MIN('Input &amp; Results'!$K$29,J91-M91),0)</f>
        <v>#DIV/0!</v>
      </c>
      <c r="L91" s="106" t="e">
        <f t="shared" si="24"/>
        <v>#DIV/0!</v>
      </c>
      <c r="M91" s="106" t="e">
        <f>IF(J91&gt;0,MIN('Input &amp; Results'!$K$9*0.75/12*'Input &amp; Results'!$K$42,J91),0)</f>
        <v>#DIV/0!</v>
      </c>
      <c r="N91" s="106" t="e">
        <f t="shared" si="25"/>
        <v>#DIV/0!</v>
      </c>
      <c r="O91" s="106" t="e">
        <f t="shared" si="20"/>
        <v>#DIV/0!</v>
      </c>
      <c r="P91" s="106" t="e">
        <f>IF(O91&gt;'Input &amp; Results'!$E$49,MIN('Input &amp; Results'!$E$47,O91),0)</f>
        <v>#DIV/0!</v>
      </c>
      <c r="Q91" s="106" t="e">
        <f t="shared" si="26"/>
        <v>#DIV/0!</v>
      </c>
      <c r="R91" s="106" t="e">
        <f t="shared" si="22"/>
        <v>#DIV/0!</v>
      </c>
      <c r="S91" s="106" t="e">
        <f t="shared" si="23"/>
        <v>#DIV/0!</v>
      </c>
      <c r="T91" s="106" t="e">
        <f t="shared" si="27"/>
        <v>#DIV/0!</v>
      </c>
      <c r="U91" s="124" t="e">
        <f t="shared" si="21"/>
        <v>#DIV/0!</v>
      </c>
      <c r="V91" s="107" t="e">
        <f t="shared" si="35"/>
        <v>#DIV/0!</v>
      </c>
      <c r="W91" s="106" t="e">
        <f t="shared" si="33"/>
        <v>#DIV/0!</v>
      </c>
      <c r="X91" s="106" t="e">
        <f t="shared" si="28"/>
        <v>#DIV/0!</v>
      </c>
      <c r="Y91" s="106" t="e">
        <f t="shared" si="34"/>
        <v>#DIV/0!</v>
      </c>
      <c r="Z91" s="108" t="e">
        <f t="shared" si="29"/>
        <v>#DIV/0!</v>
      </c>
      <c r="AA91" s="108" t="e">
        <f>('Input &amp; Results'!$E$40-R91*7.48)/('Calcs active'!H91*1440)</f>
        <v>#DIV/0!</v>
      </c>
    </row>
    <row r="92" spans="2:27" x14ac:dyDescent="0.2">
      <c r="B92" s="31">
        <v>1</v>
      </c>
      <c r="C92" s="31" t="s">
        <v>53</v>
      </c>
      <c r="D92" s="106">
        <v>78</v>
      </c>
      <c r="E92" s="106" t="e">
        <f t="shared" si="30"/>
        <v>#DIV/0!</v>
      </c>
      <c r="F92" s="106">
        <f>'Calcs Hist'!E93</f>
        <v>0</v>
      </c>
      <c r="G92" s="106" t="e">
        <f t="shared" si="31"/>
        <v>#DIV/0!</v>
      </c>
      <c r="H92" s="107" t="e">
        <f t="shared" si="32"/>
        <v>#DIV/0!</v>
      </c>
      <c r="I92" s="106" t="e">
        <f>IF(P92&gt;0,('Input &amp; Results'!F$27/12*$C$3)*('Input &amp; Results'!$D$21),('Input &amp; Results'!F$27/12*$C$3)*('Input &amp; Results'!$D$22))</f>
        <v>#DIV/0!</v>
      </c>
      <c r="J92" s="106" t="e">
        <f t="shared" si="36"/>
        <v>#DIV/0!</v>
      </c>
      <c r="K92" s="106" t="e">
        <f>IF(H92&gt;'Input &amp; Results'!$K$45,MIN('Input &amp; Results'!$K$29,J92-M92),0)</f>
        <v>#DIV/0!</v>
      </c>
      <c r="L92" s="106" t="e">
        <f t="shared" si="24"/>
        <v>#DIV/0!</v>
      </c>
      <c r="M92" s="106" t="e">
        <f>IF(J92&gt;0,MIN('Input &amp; Results'!$K$9*0.75/12*'Input &amp; Results'!$K$42,J92),0)</f>
        <v>#DIV/0!</v>
      </c>
      <c r="N92" s="106" t="e">
        <f t="shared" si="25"/>
        <v>#DIV/0!</v>
      </c>
      <c r="O92" s="106" t="e">
        <f t="shared" si="20"/>
        <v>#DIV/0!</v>
      </c>
      <c r="P92" s="106" t="e">
        <f>IF(O92&gt;'Input &amp; Results'!$E$49,MIN('Input &amp; Results'!$E$47,O92),0)</f>
        <v>#DIV/0!</v>
      </c>
      <c r="Q92" s="106" t="e">
        <f t="shared" si="26"/>
        <v>#DIV/0!</v>
      </c>
      <c r="R92" s="106" t="e">
        <f t="shared" si="22"/>
        <v>#DIV/0!</v>
      </c>
      <c r="S92" s="106" t="e">
        <f t="shared" si="23"/>
        <v>#DIV/0!</v>
      </c>
      <c r="T92" s="106" t="e">
        <f t="shared" si="27"/>
        <v>#DIV/0!</v>
      </c>
      <c r="U92" s="124" t="e">
        <f t="shared" si="21"/>
        <v>#DIV/0!</v>
      </c>
      <c r="V92" s="107" t="e">
        <f t="shared" si="35"/>
        <v>#DIV/0!</v>
      </c>
      <c r="W92" s="106" t="e">
        <f t="shared" si="33"/>
        <v>#DIV/0!</v>
      </c>
      <c r="X92" s="106" t="e">
        <f t="shared" si="28"/>
        <v>#DIV/0!</v>
      </c>
      <c r="Y92" s="106" t="e">
        <f t="shared" si="34"/>
        <v>#DIV/0!</v>
      </c>
      <c r="Z92" s="108" t="e">
        <f t="shared" si="29"/>
        <v>#DIV/0!</v>
      </c>
      <c r="AA92" s="108" t="e">
        <f>('Input &amp; Results'!$E$40-R92*7.48)/('Calcs active'!H92*1440)</f>
        <v>#DIV/0!</v>
      </c>
    </row>
    <row r="93" spans="2:27" x14ac:dyDescent="0.2">
      <c r="B93" s="31">
        <v>1</v>
      </c>
      <c r="C93" s="31" t="s">
        <v>53</v>
      </c>
      <c r="D93" s="106">
        <v>79</v>
      </c>
      <c r="E93" s="106" t="e">
        <f t="shared" si="30"/>
        <v>#DIV/0!</v>
      </c>
      <c r="F93" s="106">
        <f>'Calcs Hist'!E94</f>
        <v>0</v>
      </c>
      <c r="G93" s="106" t="e">
        <f t="shared" si="31"/>
        <v>#DIV/0!</v>
      </c>
      <c r="H93" s="107" t="e">
        <f t="shared" si="32"/>
        <v>#DIV/0!</v>
      </c>
      <c r="I93" s="106" t="e">
        <f>IF(P93&gt;0,('Input &amp; Results'!F$27/12*$C$3)*('Input &amp; Results'!$D$21),('Input &amp; Results'!F$27/12*$C$3)*('Input &amp; Results'!$D$22))</f>
        <v>#DIV/0!</v>
      </c>
      <c r="J93" s="106" t="e">
        <f t="shared" si="36"/>
        <v>#DIV/0!</v>
      </c>
      <c r="K93" s="106" t="e">
        <f>IF(H93&gt;'Input &amp; Results'!$K$45,MIN('Input &amp; Results'!$K$29,J93-M93),0)</f>
        <v>#DIV/0!</v>
      </c>
      <c r="L93" s="106" t="e">
        <f t="shared" si="24"/>
        <v>#DIV/0!</v>
      </c>
      <c r="M93" s="106" t="e">
        <f>IF(J93&gt;0,MIN('Input &amp; Results'!$K$9*0.75/12*'Input &amp; Results'!$K$42,J93),0)</f>
        <v>#DIV/0!</v>
      </c>
      <c r="N93" s="106" t="e">
        <f t="shared" si="25"/>
        <v>#DIV/0!</v>
      </c>
      <c r="O93" s="106" t="e">
        <f t="shared" si="20"/>
        <v>#DIV/0!</v>
      </c>
      <c r="P93" s="106" t="e">
        <f>IF(O93&gt;'Input &amp; Results'!$E$49,MIN('Input &amp; Results'!$E$47,O93),0)</f>
        <v>#DIV/0!</v>
      </c>
      <c r="Q93" s="106" t="e">
        <f t="shared" si="26"/>
        <v>#DIV/0!</v>
      </c>
      <c r="R93" s="106" t="e">
        <f t="shared" si="22"/>
        <v>#DIV/0!</v>
      </c>
      <c r="S93" s="106" t="e">
        <f t="shared" si="23"/>
        <v>#DIV/0!</v>
      </c>
      <c r="T93" s="106" t="e">
        <f t="shared" si="27"/>
        <v>#DIV/0!</v>
      </c>
      <c r="U93" s="124" t="e">
        <f t="shared" si="21"/>
        <v>#DIV/0!</v>
      </c>
      <c r="V93" s="107" t="e">
        <f t="shared" si="35"/>
        <v>#DIV/0!</v>
      </c>
      <c r="W93" s="106" t="e">
        <f t="shared" si="33"/>
        <v>#DIV/0!</v>
      </c>
      <c r="X93" s="106" t="e">
        <f t="shared" si="28"/>
        <v>#DIV/0!</v>
      </c>
      <c r="Y93" s="106" t="e">
        <f t="shared" si="34"/>
        <v>#DIV/0!</v>
      </c>
      <c r="Z93" s="108" t="e">
        <f t="shared" si="29"/>
        <v>#DIV/0!</v>
      </c>
      <c r="AA93" s="108" t="e">
        <f>('Input &amp; Results'!$E$40-R93*7.48)/('Calcs active'!H93*1440)</f>
        <v>#DIV/0!</v>
      </c>
    </row>
    <row r="94" spans="2:27" x14ac:dyDescent="0.2">
      <c r="B94" s="31">
        <v>1</v>
      </c>
      <c r="C94" s="31" t="s">
        <v>53</v>
      </c>
      <c r="D94" s="106">
        <v>80</v>
      </c>
      <c r="E94" s="106" t="e">
        <f t="shared" si="30"/>
        <v>#DIV/0!</v>
      </c>
      <c r="F94" s="106">
        <f>'Calcs Hist'!E95</f>
        <v>0</v>
      </c>
      <c r="G94" s="106" t="e">
        <f t="shared" si="31"/>
        <v>#DIV/0!</v>
      </c>
      <c r="H94" s="107" t="e">
        <f t="shared" si="32"/>
        <v>#DIV/0!</v>
      </c>
      <c r="I94" s="106" t="e">
        <f>IF(P94&gt;0,('Input &amp; Results'!F$27/12*$C$3)*('Input &amp; Results'!$D$21),('Input &amp; Results'!F$27/12*$C$3)*('Input &amp; Results'!$D$22))</f>
        <v>#DIV/0!</v>
      </c>
      <c r="J94" s="106" t="e">
        <f t="shared" si="36"/>
        <v>#DIV/0!</v>
      </c>
      <c r="K94" s="106" t="e">
        <f>IF(H94&gt;'Input &amp; Results'!$K$45,MIN('Input &amp; Results'!$K$29,J94-M94),0)</f>
        <v>#DIV/0!</v>
      </c>
      <c r="L94" s="106" t="e">
        <f t="shared" si="24"/>
        <v>#DIV/0!</v>
      </c>
      <c r="M94" s="106" t="e">
        <f>IF(J94&gt;0,MIN('Input &amp; Results'!$K$9*0.75/12*'Input &amp; Results'!$K$42,J94),0)</f>
        <v>#DIV/0!</v>
      </c>
      <c r="N94" s="106" t="e">
        <f t="shared" si="25"/>
        <v>#DIV/0!</v>
      </c>
      <c r="O94" s="106" t="e">
        <f t="shared" si="20"/>
        <v>#DIV/0!</v>
      </c>
      <c r="P94" s="106" t="e">
        <f>IF(O94&gt;'Input &amp; Results'!$E$49,MIN('Input &amp; Results'!$E$47,O94),0)</f>
        <v>#DIV/0!</v>
      </c>
      <c r="Q94" s="106" t="e">
        <f t="shared" si="26"/>
        <v>#DIV/0!</v>
      </c>
      <c r="R94" s="106" t="e">
        <f t="shared" si="22"/>
        <v>#DIV/0!</v>
      </c>
      <c r="S94" s="106" t="e">
        <f t="shared" si="23"/>
        <v>#DIV/0!</v>
      </c>
      <c r="T94" s="106" t="e">
        <f t="shared" si="27"/>
        <v>#DIV/0!</v>
      </c>
      <c r="U94" s="124" t="e">
        <f t="shared" si="21"/>
        <v>#DIV/0!</v>
      </c>
      <c r="V94" s="107" t="e">
        <f t="shared" si="35"/>
        <v>#DIV/0!</v>
      </c>
      <c r="W94" s="106" t="e">
        <f t="shared" si="33"/>
        <v>#DIV/0!</v>
      </c>
      <c r="X94" s="106" t="e">
        <f t="shared" si="28"/>
        <v>#DIV/0!</v>
      </c>
      <c r="Y94" s="106" t="e">
        <f t="shared" si="34"/>
        <v>#DIV/0!</v>
      </c>
      <c r="Z94" s="108" t="e">
        <f t="shared" si="29"/>
        <v>#DIV/0!</v>
      </c>
      <c r="AA94" s="108" t="e">
        <f>('Input &amp; Results'!$E$40-R94*7.48)/('Calcs active'!H94*1440)</f>
        <v>#DIV/0!</v>
      </c>
    </row>
    <row r="95" spans="2:27" x14ac:dyDescent="0.2">
      <c r="B95" s="31">
        <v>1</v>
      </c>
      <c r="C95" s="31" t="s">
        <v>53</v>
      </c>
      <c r="D95" s="106">
        <v>81</v>
      </c>
      <c r="E95" s="106" t="e">
        <f t="shared" si="30"/>
        <v>#DIV/0!</v>
      </c>
      <c r="F95" s="106">
        <f>'Calcs Hist'!E96</f>
        <v>0</v>
      </c>
      <c r="G95" s="106" t="e">
        <f t="shared" si="31"/>
        <v>#DIV/0!</v>
      </c>
      <c r="H95" s="107" t="e">
        <f t="shared" si="32"/>
        <v>#DIV/0!</v>
      </c>
      <c r="I95" s="106" t="e">
        <f>IF(P95&gt;0,('Input &amp; Results'!F$27/12*$C$3)*('Input &amp; Results'!$D$21),('Input &amp; Results'!F$27/12*$C$3)*('Input &amp; Results'!$D$22))</f>
        <v>#DIV/0!</v>
      </c>
      <c r="J95" s="106" t="e">
        <f t="shared" si="36"/>
        <v>#DIV/0!</v>
      </c>
      <c r="K95" s="106" t="e">
        <f>IF(H95&gt;'Input &amp; Results'!$K$45,MIN('Input &amp; Results'!$K$29,J95-M95),0)</f>
        <v>#DIV/0!</v>
      </c>
      <c r="L95" s="106" t="e">
        <f t="shared" si="24"/>
        <v>#DIV/0!</v>
      </c>
      <c r="M95" s="106" t="e">
        <f>IF(J95&gt;0,MIN('Input &amp; Results'!$K$9*0.75/12*'Input &amp; Results'!$K$42,J95),0)</f>
        <v>#DIV/0!</v>
      </c>
      <c r="N95" s="106" t="e">
        <f t="shared" si="25"/>
        <v>#DIV/0!</v>
      </c>
      <c r="O95" s="106" t="e">
        <f t="shared" si="20"/>
        <v>#DIV/0!</v>
      </c>
      <c r="P95" s="106" t="e">
        <f>IF(O95&gt;'Input &amp; Results'!$E$49,MIN('Input &amp; Results'!$E$47,O95),0)</f>
        <v>#DIV/0!</v>
      </c>
      <c r="Q95" s="106" t="e">
        <f t="shared" si="26"/>
        <v>#DIV/0!</v>
      </c>
      <c r="R95" s="106" t="e">
        <f t="shared" si="22"/>
        <v>#DIV/0!</v>
      </c>
      <c r="S95" s="106" t="e">
        <f t="shared" si="23"/>
        <v>#DIV/0!</v>
      </c>
      <c r="T95" s="106" t="e">
        <f t="shared" si="27"/>
        <v>#DIV/0!</v>
      </c>
      <c r="U95" s="124" t="e">
        <f t="shared" si="21"/>
        <v>#DIV/0!</v>
      </c>
      <c r="V95" s="107" t="e">
        <f t="shared" si="35"/>
        <v>#DIV/0!</v>
      </c>
      <c r="W95" s="106" t="e">
        <f t="shared" si="33"/>
        <v>#DIV/0!</v>
      </c>
      <c r="X95" s="106" t="e">
        <f t="shared" si="28"/>
        <v>#DIV/0!</v>
      </c>
      <c r="Y95" s="106" t="e">
        <f t="shared" si="34"/>
        <v>#DIV/0!</v>
      </c>
      <c r="Z95" s="108" t="e">
        <f t="shared" si="29"/>
        <v>#DIV/0!</v>
      </c>
      <c r="AA95" s="108" t="e">
        <f>('Input &amp; Results'!$E$40-R95*7.48)/('Calcs active'!H95*1440)</f>
        <v>#DIV/0!</v>
      </c>
    </row>
    <row r="96" spans="2:27" x14ac:dyDescent="0.2">
      <c r="B96" s="31">
        <v>1</v>
      </c>
      <c r="C96" s="31" t="s">
        <v>53</v>
      </c>
      <c r="D96" s="106">
        <v>82</v>
      </c>
      <c r="E96" s="106" t="e">
        <f t="shared" si="30"/>
        <v>#DIV/0!</v>
      </c>
      <c r="F96" s="106">
        <f>'Calcs Hist'!E97</f>
        <v>0</v>
      </c>
      <c r="G96" s="106" t="e">
        <f t="shared" si="31"/>
        <v>#DIV/0!</v>
      </c>
      <c r="H96" s="107" t="e">
        <f t="shared" si="32"/>
        <v>#DIV/0!</v>
      </c>
      <c r="I96" s="106" t="e">
        <f>IF(P96&gt;0,('Input &amp; Results'!F$27/12*$C$3)*('Input &amp; Results'!$D$21),('Input &amp; Results'!F$27/12*$C$3)*('Input &amp; Results'!$D$22))</f>
        <v>#DIV/0!</v>
      </c>
      <c r="J96" s="106" t="e">
        <f t="shared" si="36"/>
        <v>#DIV/0!</v>
      </c>
      <c r="K96" s="106" t="e">
        <f>IF(H96&gt;'Input &amp; Results'!$K$45,MIN('Input &amp; Results'!$K$29,J96-M96),0)</f>
        <v>#DIV/0!</v>
      </c>
      <c r="L96" s="106" t="e">
        <f t="shared" si="24"/>
        <v>#DIV/0!</v>
      </c>
      <c r="M96" s="106" t="e">
        <f>IF(J96&gt;0,MIN('Input &amp; Results'!$K$9*0.75/12*'Input &amp; Results'!$K$42,J96),0)</f>
        <v>#DIV/0!</v>
      </c>
      <c r="N96" s="106" t="e">
        <f t="shared" si="25"/>
        <v>#DIV/0!</v>
      </c>
      <c r="O96" s="106" t="e">
        <f t="shared" si="20"/>
        <v>#DIV/0!</v>
      </c>
      <c r="P96" s="106" t="e">
        <f>IF(O96&gt;'Input &amp; Results'!$E$49,MIN('Input &amp; Results'!$E$47,O96),0)</f>
        <v>#DIV/0!</v>
      </c>
      <c r="Q96" s="106" t="e">
        <f t="shared" si="26"/>
        <v>#DIV/0!</v>
      </c>
      <c r="R96" s="106" t="e">
        <f t="shared" si="22"/>
        <v>#DIV/0!</v>
      </c>
      <c r="S96" s="106" t="e">
        <f t="shared" si="23"/>
        <v>#DIV/0!</v>
      </c>
      <c r="T96" s="106" t="e">
        <f t="shared" si="27"/>
        <v>#DIV/0!</v>
      </c>
      <c r="U96" s="124" t="e">
        <f t="shared" si="21"/>
        <v>#DIV/0!</v>
      </c>
      <c r="V96" s="107" t="e">
        <f t="shared" si="35"/>
        <v>#DIV/0!</v>
      </c>
      <c r="W96" s="106" t="e">
        <f t="shared" si="33"/>
        <v>#DIV/0!</v>
      </c>
      <c r="X96" s="106" t="e">
        <f t="shared" si="28"/>
        <v>#DIV/0!</v>
      </c>
      <c r="Y96" s="106" t="e">
        <f t="shared" si="34"/>
        <v>#DIV/0!</v>
      </c>
      <c r="Z96" s="108" t="e">
        <f t="shared" si="29"/>
        <v>#DIV/0!</v>
      </c>
      <c r="AA96" s="108" t="e">
        <f>('Input &amp; Results'!$E$40-R96*7.48)/('Calcs active'!H96*1440)</f>
        <v>#DIV/0!</v>
      </c>
    </row>
    <row r="97" spans="2:27" x14ac:dyDescent="0.2">
      <c r="B97" s="31">
        <v>1</v>
      </c>
      <c r="C97" s="31" t="s">
        <v>53</v>
      </c>
      <c r="D97" s="106">
        <v>83</v>
      </c>
      <c r="E97" s="106" t="e">
        <f t="shared" si="30"/>
        <v>#DIV/0!</v>
      </c>
      <c r="F97" s="106">
        <f>'Calcs Hist'!E98</f>
        <v>0</v>
      </c>
      <c r="G97" s="106" t="e">
        <f t="shared" si="31"/>
        <v>#DIV/0!</v>
      </c>
      <c r="H97" s="107" t="e">
        <f t="shared" si="32"/>
        <v>#DIV/0!</v>
      </c>
      <c r="I97" s="106" t="e">
        <f>IF(P97&gt;0,('Input &amp; Results'!F$27/12*$C$3)*('Input &amp; Results'!$D$21),('Input &amp; Results'!F$27/12*$C$3)*('Input &amp; Results'!$D$22))</f>
        <v>#DIV/0!</v>
      </c>
      <c r="J97" s="106" t="e">
        <f t="shared" si="36"/>
        <v>#DIV/0!</v>
      </c>
      <c r="K97" s="106" t="e">
        <f>IF(H97&gt;'Input &amp; Results'!$K$45,MIN('Input &amp; Results'!$K$29,J97-M97),0)</f>
        <v>#DIV/0!</v>
      </c>
      <c r="L97" s="106" t="e">
        <f t="shared" si="24"/>
        <v>#DIV/0!</v>
      </c>
      <c r="M97" s="106" t="e">
        <f>IF(J97&gt;0,MIN('Input &amp; Results'!$K$9*0.75/12*'Input &amp; Results'!$K$42,J97),0)</f>
        <v>#DIV/0!</v>
      </c>
      <c r="N97" s="106" t="e">
        <f t="shared" si="25"/>
        <v>#DIV/0!</v>
      </c>
      <c r="O97" s="106" t="e">
        <f t="shared" si="20"/>
        <v>#DIV/0!</v>
      </c>
      <c r="P97" s="106" t="e">
        <f>IF(O97&gt;'Input &amp; Results'!$E$49,MIN('Input &amp; Results'!$E$47,O97),0)</f>
        <v>#DIV/0!</v>
      </c>
      <c r="Q97" s="106" t="e">
        <f t="shared" si="26"/>
        <v>#DIV/0!</v>
      </c>
      <c r="R97" s="106" t="e">
        <f t="shared" si="22"/>
        <v>#DIV/0!</v>
      </c>
      <c r="S97" s="106" t="e">
        <f t="shared" si="23"/>
        <v>#DIV/0!</v>
      </c>
      <c r="T97" s="106" t="e">
        <f t="shared" si="27"/>
        <v>#DIV/0!</v>
      </c>
      <c r="U97" s="124" t="e">
        <f t="shared" si="21"/>
        <v>#DIV/0!</v>
      </c>
      <c r="V97" s="107" t="e">
        <f t="shared" si="35"/>
        <v>#DIV/0!</v>
      </c>
      <c r="W97" s="106" t="e">
        <f t="shared" si="33"/>
        <v>#DIV/0!</v>
      </c>
      <c r="X97" s="106" t="e">
        <f t="shared" si="28"/>
        <v>#DIV/0!</v>
      </c>
      <c r="Y97" s="106" t="e">
        <f t="shared" si="34"/>
        <v>#DIV/0!</v>
      </c>
      <c r="Z97" s="108" t="e">
        <f t="shared" si="29"/>
        <v>#DIV/0!</v>
      </c>
      <c r="AA97" s="108" t="e">
        <f>('Input &amp; Results'!$E$40-R97*7.48)/('Calcs active'!H97*1440)</f>
        <v>#DIV/0!</v>
      </c>
    </row>
    <row r="98" spans="2:27" x14ac:dyDescent="0.2">
      <c r="B98" s="31">
        <v>1</v>
      </c>
      <c r="C98" s="31" t="s">
        <v>53</v>
      </c>
      <c r="D98" s="106">
        <v>84</v>
      </c>
      <c r="E98" s="106" t="e">
        <f t="shared" si="30"/>
        <v>#DIV/0!</v>
      </c>
      <c r="F98" s="106">
        <f>'Calcs Hist'!E99</f>
        <v>0</v>
      </c>
      <c r="G98" s="106" t="e">
        <f t="shared" si="31"/>
        <v>#DIV/0!</v>
      </c>
      <c r="H98" s="107" t="e">
        <f t="shared" si="32"/>
        <v>#DIV/0!</v>
      </c>
      <c r="I98" s="106" t="e">
        <f>IF(P98&gt;0,('Input &amp; Results'!F$27/12*$C$3)*('Input &amp; Results'!$D$21),('Input &amp; Results'!F$27/12*$C$3)*('Input &amp; Results'!$D$22))</f>
        <v>#DIV/0!</v>
      </c>
      <c r="J98" s="106" t="e">
        <f t="shared" si="36"/>
        <v>#DIV/0!</v>
      </c>
      <c r="K98" s="106" t="e">
        <f>IF(H98&gt;'Input &amp; Results'!$K$45,MIN('Input &amp; Results'!$K$29,J98-M98),0)</f>
        <v>#DIV/0!</v>
      </c>
      <c r="L98" s="106" t="e">
        <f t="shared" si="24"/>
        <v>#DIV/0!</v>
      </c>
      <c r="M98" s="106" t="e">
        <f>IF(J98&gt;0,MIN('Input &amp; Results'!$K$9*0.75/12*'Input &amp; Results'!$K$42,J98),0)</f>
        <v>#DIV/0!</v>
      </c>
      <c r="N98" s="106" t="e">
        <f t="shared" si="25"/>
        <v>#DIV/0!</v>
      </c>
      <c r="O98" s="106" t="e">
        <f t="shared" si="20"/>
        <v>#DIV/0!</v>
      </c>
      <c r="P98" s="106" t="e">
        <f>IF(O98&gt;'Input &amp; Results'!$E$49,MIN('Input &amp; Results'!$E$47,O98),0)</f>
        <v>#DIV/0!</v>
      </c>
      <c r="Q98" s="106" t="e">
        <f t="shared" si="26"/>
        <v>#DIV/0!</v>
      </c>
      <c r="R98" s="106" t="e">
        <f t="shared" si="22"/>
        <v>#DIV/0!</v>
      </c>
      <c r="S98" s="106" t="e">
        <f t="shared" si="23"/>
        <v>#DIV/0!</v>
      </c>
      <c r="T98" s="106" t="e">
        <f t="shared" si="27"/>
        <v>#DIV/0!</v>
      </c>
      <c r="U98" s="124" t="e">
        <f t="shared" si="21"/>
        <v>#DIV/0!</v>
      </c>
      <c r="V98" s="107" t="e">
        <f t="shared" si="35"/>
        <v>#DIV/0!</v>
      </c>
      <c r="W98" s="106" t="e">
        <f t="shared" si="33"/>
        <v>#DIV/0!</v>
      </c>
      <c r="X98" s="106" t="e">
        <f t="shared" si="28"/>
        <v>#DIV/0!</v>
      </c>
      <c r="Y98" s="106" t="e">
        <f t="shared" si="34"/>
        <v>#DIV/0!</v>
      </c>
      <c r="Z98" s="108" t="e">
        <f t="shared" si="29"/>
        <v>#DIV/0!</v>
      </c>
      <c r="AA98" s="108" t="e">
        <f>('Input &amp; Results'!$E$40-R98*7.48)/('Calcs active'!H98*1440)</f>
        <v>#DIV/0!</v>
      </c>
    </row>
    <row r="99" spans="2:27" x14ac:dyDescent="0.2">
      <c r="B99" s="31">
        <v>1</v>
      </c>
      <c r="C99" s="31" t="s">
        <v>53</v>
      </c>
      <c r="D99" s="106">
        <v>85</v>
      </c>
      <c r="E99" s="106" t="e">
        <f t="shared" si="30"/>
        <v>#DIV/0!</v>
      </c>
      <c r="F99" s="106">
        <f>'Calcs Hist'!E100</f>
        <v>0</v>
      </c>
      <c r="G99" s="106" t="e">
        <f t="shared" si="31"/>
        <v>#DIV/0!</v>
      </c>
      <c r="H99" s="107" t="e">
        <f t="shared" si="32"/>
        <v>#DIV/0!</v>
      </c>
      <c r="I99" s="106" t="e">
        <f>IF(P99&gt;0,('Input &amp; Results'!F$27/12*$C$3)*('Input &amp; Results'!$D$21),('Input &amp; Results'!F$27/12*$C$3)*('Input &amp; Results'!$D$22))</f>
        <v>#DIV/0!</v>
      </c>
      <c r="J99" s="106" t="e">
        <f t="shared" si="36"/>
        <v>#DIV/0!</v>
      </c>
      <c r="K99" s="106" t="e">
        <f>IF(H99&gt;'Input &amp; Results'!$K$45,MIN('Input &amp; Results'!$K$29,J99-M99),0)</f>
        <v>#DIV/0!</v>
      </c>
      <c r="L99" s="106" t="e">
        <f t="shared" si="24"/>
        <v>#DIV/0!</v>
      </c>
      <c r="M99" s="106" t="e">
        <f>IF(J99&gt;0,MIN('Input &amp; Results'!$K$9*0.75/12*'Input &amp; Results'!$K$42,J99),0)</f>
        <v>#DIV/0!</v>
      </c>
      <c r="N99" s="106" t="e">
        <f t="shared" si="25"/>
        <v>#DIV/0!</v>
      </c>
      <c r="O99" s="106" t="e">
        <f t="shared" si="20"/>
        <v>#DIV/0!</v>
      </c>
      <c r="P99" s="106" t="e">
        <f>IF(O99&gt;'Input &amp; Results'!$E$49,MIN('Input &amp; Results'!$E$47,O99),0)</f>
        <v>#DIV/0!</v>
      </c>
      <c r="Q99" s="106" t="e">
        <f t="shared" si="26"/>
        <v>#DIV/0!</v>
      </c>
      <c r="R99" s="106" t="e">
        <f t="shared" si="22"/>
        <v>#DIV/0!</v>
      </c>
      <c r="S99" s="106" t="e">
        <f t="shared" si="23"/>
        <v>#DIV/0!</v>
      </c>
      <c r="T99" s="106" t="e">
        <f t="shared" si="27"/>
        <v>#DIV/0!</v>
      </c>
      <c r="U99" s="124" t="e">
        <f t="shared" si="21"/>
        <v>#DIV/0!</v>
      </c>
      <c r="V99" s="107" t="e">
        <f t="shared" si="35"/>
        <v>#DIV/0!</v>
      </c>
      <c r="W99" s="106" t="e">
        <f t="shared" si="33"/>
        <v>#DIV/0!</v>
      </c>
      <c r="X99" s="106" t="e">
        <f t="shared" si="28"/>
        <v>#DIV/0!</v>
      </c>
      <c r="Y99" s="106" t="e">
        <f t="shared" si="34"/>
        <v>#DIV/0!</v>
      </c>
      <c r="Z99" s="108" t="e">
        <f t="shared" si="29"/>
        <v>#DIV/0!</v>
      </c>
      <c r="AA99" s="108" t="e">
        <f>('Input &amp; Results'!$E$40-R99*7.48)/('Calcs active'!H99*1440)</f>
        <v>#DIV/0!</v>
      </c>
    </row>
    <row r="100" spans="2:27" x14ac:dyDescent="0.2">
      <c r="B100" s="31">
        <v>1</v>
      </c>
      <c r="C100" s="31" t="s">
        <v>53</v>
      </c>
      <c r="D100" s="106">
        <v>86</v>
      </c>
      <c r="E100" s="106" t="e">
        <f t="shared" si="30"/>
        <v>#DIV/0!</v>
      </c>
      <c r="F100" s="106">
        <f>'Calcs Hist'!E101</f>
        <v>0</v>
      </c>
      <c r="G100" s="106" t="e">
        <f t="shared" si="31"/>
        <v>#DIV/0!</v>
      </c>
      <c r="H100" s="107" t="e">
        <f t="shared" si="32"/>
        <v>#DIV/0!</v>
      </c>
      <c r="I100" s="106" t="e">
        <f>IF(P100&gt;0,('Input &amp; Results'!F$27/12*$C$3)*('Input &amp; Results'!$D$21),('Input &amp; Results'!F$27/12*$C$3)*('Input &amp; Results'!$D$22))</f>
        <v>#DIV/0!</v>
      </c>
      <c r="J100" s="106" t="e">
        <f t="shared" si="36"/>
        <v>#DIV/0!</v>
      </c>
      <c r="K100" s="106" t="e">
        <f>IF(H100&gt;'Input &amp; Results'!$K$45,MIN('Input &amp; Results'!$K$29,J100-M100),0)</f>
        <v>#DIV/0!</v>
      </c>
      <c r="L100" s="106" t="e">
        <f t="shared" si="24"/>
        <v>#DIV/0!</v>
      </c>
      <c r="M100" s="106" t="e">
        <f>IF(J100&gt;0,MIN('Input &amp; Results'!$K$9*0.75/12*'Input &amp; Results'!$K$42,J100),0)</f>
        <v>#DIV/0!</v>
      </c>
      <c r="N100" s="106" t="e">
        <f t="shared" si="25"/>
        <v>#DIV/0!</v>
      </c>
      <c r="O100" s="106" t="e">
        <f t="shared" si="20"/>
        <v>#DIV/0!</v>
      </c>
      <c r="P100" s="106" t="e">
        <f>IF(O100&gt;'Input &amp; Results'!$E$49,MIN('Input &amp; Results'!$E$47,O100),0)</f>
        <v>#DIV/0!</v>
      </c>
      <c r="Q100" s="106" t="e">
        <f t="shared" si="26"/>
        <v>#DIV/0!</v>
      </c>
      <c r="R100" s="106" t="e">
        <f t="shared" si="22"/>
        <v>#DIV/0!</v>
      </c>
      <c r="S100" s="106" t="e">
        <f t="shared" si="23"/>
        <v>#DIV/0!</v>
      </c>
      <c r="T100" s="106" t="e">
        <f t="shared" si="27"/>
        <v>#DIV/0!</v>
      </c>
      <c r="U100" s="124" t="e">
        <f t="shared" si="21"/>
        <v>#DIV/0!</v>
      </c>
      <c r="V100" s="107" t="e">
        <f t="shared" si="35"/>
        <v>#DIV/0!</v>
      </c>
      <c r="W100" s="106" t="e">
        <f t="shared" si="33"/>
        <v>#DIV/0!</v>
      </c>
      <c r="X100" s="106" t="e">
        <f t="shared" si="28"/>
        <v>#DIV/0!</v>
      </c>
      <c r="Y100" s="106" t="e">
        <f t="shared" si="34"/>
        <v>#DIV/0!</v>
      </c>
      <c r="Z100" s="108" t="e">
        <f t="shared" si="29"/>
        <v>#DIV/0!</v>
      </c>
      <c r="AA100" s="108" t="e">
        <f>('Input &amp; Results'!$E$40-R100*7.48)/('Calcs active'!H100*1440)</f>
        <v>#DIV/0!</v>
      </c>
    </row>
    <row r="101" spans="2:27" x14ac:dyDescent="0.2">
      <c r="B101" s="31">
        <v>1</v>
      </c>
      <c r="C101" s="31" t="s">
        <v>53</v>
      </c>
      <c r="D101" s="106">
        <v>87</v>
      </c>
      <c r="E101" s="106" t="e">
        <f t="shared" si="30"/>
        <v>#DIV/0!</v>
      </c>
      <c r="F101" s="106">
        <f>'Calcs Hist'!E102</f>
        <v>0</v>
      </c>
      <c r="G101" s="106" t="e">
        <f t="shared" si="31"/>
        <v>#DIV/0!</v>
      </c>
      <c r="H101" s="107" t="e">
        <f t="shared" si="32"/>
        <v>#DIV/0!</v>
      </c>
      <c r="I101" s="106" t="e">
        <f>IF(P101&gt;0,('Input &amp; Results'!F$27/12*$C$3)*('Input &amp; Results'!$D$21),('Input &amp; Results'!F$27/12*$C$3)*('Input &amp; Results'!$D$22))</f>
        <v>#DIV/0!</v>
      </c>
      <c r="J101" s="106" t="e">
        <f t="shared" si="36"/>
        <v>#DIV/0!</v>
      </c>
      <c r="K101" s="106" t="e">
        <f>IF(H101&gt;'Input &amp; Results'!$K$45,MIN('Input &amp; Results'!$K$29,J101-M101),0)</f>
        <v>#DIV/0!</v>
      </c>
      <c r="L101" s="106" t="e">
        <f t="shared" si="24"/>
        <v>#DIV/0!</v>
      </c>
      <c r="M101" s="106" t="e">
        <f>IF(J101&gt;0,MIN('Input &amp; Results'!$K$9*0.75/12*'Input &amp; Results'!$K$42,J101),0)</f>
        <v>#DIV/0!</v>
      </c>
      <c r="N101" s="106" t="e">
        <f t="shared" si="25"/>
        <v>#DIV/0!</v>
      </c>
      <c r="O101" s="106" t="e">
        <f t="shared" si="20"/>
        <v>#DIV/0!</v>
      </c>
      <c r="P101" s="106" t="e">
        <f>IF(O101&gt;'Input &amp; Results'!$E$49,MIN('Input &amp; Results'!$E$47,O101),0)</f>
        <v>#DIV/0!</v>
      </c>
      <c r="Q101" s="106" t="e">
        <f t="shared" si="26"/>
        <v>#DIV/0!</v>
      </c>
      <c r="R101" s="106" t="e">
        <f t="shared" si="22"/>
        <v>#DIV/0!</v>
      </c>
      <c r="S101" s="106" t="e">
        <f t="shared" si="23"/>
        <v>#DIV/0!</v>
      </c>
      <c r="T101" s="106" t="e">
        <f t="shared" si="27"/>
        <v>#DIV/0!</v>
      </c>
      <c r="U101" s="124" t="e">
        <f t="shared" si="21"/>
        <v>#DIV/0!</v>
      </c>
      <c r="V101" s="107" t="e">
        <f t="shared" si="35"/>
        <v>#DIV/0!</v>
      </c>
      <c r="W101" s="106" t="e">
        <f t="shared" si="33"/>
        <v>#DIV/0!</v>
      </c>
      <c r="X101" s="106" t="e">
        <f t="shared" si="28"/>
        <v>#DIV/0!</v>
      </c>
      <c r="Y101" s="106" t="e">
        <f t="shared" si="34"/>
        <v>#DIV/0!</v>
      </c>
      <c r="Z101" s="108" t="e">
        <f t="shared" si="29"/>
        <v>#DIV/0!</v>
      </c>
      <c r="AA101" s="108" t="e">
        <f>('Input &amp; Results'!$E$40-R101*7.48)/('Calcs active'!H101*1440)</f>
        <v>#DIV/0!</v>
      </c>
    </row>
    <row r="102" spans="2:27" x14ac:dyDescent="0.2">
      <c r="B102" s="31">
        <v>1</v>
      </c>
      <c r="C102" s="31" t="s">
        <v>53</v>
      </c>
      <c r="D102" s="106">
        <v>88</v>
      </c>
      <c r="E102" s="106" t="e">
        <f t="shared" si="30"/>
        <v>#DIV/0!</v>
      </c>
      <c r="F102" s="106">
        <f>'Calcs Hist'!E103</f>
        <v>0</v>
      </c>
      <c r="G102" s="106" t="e">
        <f t="shared" si="31"/>
        <v>#DIV/0!</v>
      </c>
      <c r="H102" s="107" t="e">
        <f t="shared" si="32"/>
        <v>#DIV/0!</v>
      </c>
      <c r="I102" s="106" t="e">
        <f>IF(P102&gt;0,('Input &amp; Results'!F$27/12*$C$3)*('Input &amp; Results'!$D$21),('Input &amp; Results'!F$27/12*$C$3)*('Input &amp; Results'!$D$22))</f>
        <v>#DIV/0!</v>
      </c>
      <c r="J102" s="106" t="e">
        <f t="shared" si="36"/>
        <v>#DIV/0!</v>
      </c>
      <c r="K102" s="106" t="e">
        <f>IF(H102&gt;'Input &amp; Results'!$K$45,MIN('Input &amp; Results'!$K$29,J102-M102),0)</f>
        <v>#DIV/0!</v>
      </c>
      <c r="L102" s="106" t="e">
        <f t="shared" si="24"/>
        <v>#DIV/0!</v>
      </c>
      <c r="M102" s="106" t="e">
        <f>IF(J102&gt;0,MIN('Input &amp; Results'!$K$9*0.75/12*'Input &amp; Results'!$K$42,J102),0)</f>
        <v>#DIV/0!</v>
      </c>
      <c r="N102" s="106" t="e">
        <f t="shared" si="25"/>
        <v>#DIV/0!</v>
      </c>
      <c r="O102" s="106" t="e">
        <f t="shared" si="20"/>
        <v>#DIV/0!</v>
      </c>
      <c r="P102" s="106" t="e">
        <f>IF(O102&gt;'Input &amp; Results'!$E$49,MIN('Input &amp; Results'!$E$47,O102),0)</f>
        <v>#DIV/0!</v>
      </c>
      <c r="Q102" s="106" t="e">
        <f t="shared" si="26"/>
        <v>#DIV/0!</v>
      </c>
      <c r="R102" s="106" t="e">
        <f t="shared" si="22"/>
        <v>#DIV/0!</v>
      </c>
      <c r="S102" s="106" t="e">
        <f t="shared" si="23"/>
        <v>#DIV/0!</v>
      </c>
      <c r="T102" s="106" t="e">
        <f t="shared" si="27"/>
        <v>#DIV/0!</v>
      </c>
      <c r="U102" s="124" t="e">
        <f t="shared" si="21"/>
        <v>#DIV/0!</v>
      </c>
      <c r="V102" s="107" t="e">
        <f t="shared" si="35"/>
        <v>#DIV/0!</v>
      </c>
      <c r="W102" s="106" t="e">
        <f t="shared" si="33"/>
        <v>#DIV/0!</v>
      </c>
      <c r="X102" s="106" t="e">
        <f t="shared" si="28"/>
        <v>#DIV/0!</v>
      </c>
      <c r="Y102" s="106" t="e">
        <f t="shared" si="34"/>
        <v>#DIV/0!</v>
      </c>
      <c r="Z102" s="108" t="e">
        <f t="shared" si="29"/>
        <v>#DIV/0!</v>
      </c>
      <c r="AA102" s="108" t="e">
        <f>('Input &amp; Results'!$E$40-R102*7.48)/('Calcs active'!H102*1440)</f>
        <v>#DIV/0!</v>
      </c>
    </row>
    <row r="103" spans="2:27" x14ac:dyDescent="0.2">
      <c r="B103" s="31">
        <v>1</v>
      </c>
      <c r="C103" s="31" t="s">
        <v>53</v>
      </c>
      <c r="D103" s="106">
        <v>89</v>
      </c>
      <c r="E103" s="106" t="e">
        <f t="shared" si="30"/>
        <v>#DIV/0!</v>
      </c>
      <c r="F103" s="106">
        <f>'Calcs Hist'!E104</f>
        <v>0</v>
      </c>
      <c r="G103" s="106" t="e">
        <f t="shared" si="31"/>
        <v>#DIV/0!</v>
      </c>
      <c r="H103" s="107" t="e">
        <f t="shared" si="32"/>
        <v>#DIV/0!</v>
      </c>
      <c r="I103" s="106" t="e">
        <f>IF(P103&gt;0,('Input &amp; Results'!F$27/12*$C$3)*('Input &amp; Results'!$D$21),('Input &amp; Results'!F$27/12*$C$3)*('Input &amp; Results'!$D$22))</f>
        <v>#DIV/0!</v>
      </c>
      <c r="J103" s="106" t="e">
        <f t="shared" si="36"/>
        <v>#DIV/0!</v>
      </c>
      <c r="K103" s="106" t="e">
        <f>IF(H103&gt;'Input &amp; Results'!$K$45,MIN('Input &amp; Results'!$K$29,J103-M103),0)</f>
        <v>#DIV/0!</v>
      </c>
      <c r="L103" s="106" t="e">
        <f t="shared" si="24"/>
        <v>#DIV/0!</v>
      </c>
      <c r="M103" s="106" t="e">
        <f>IF(J103&gt;0,MIN('Input &amp; Results'!$K$9*0.75/12*'Input &amp; Results'!$K$42,J103),0)</f>
        <v>#DIV/0!</v>
      </c>
      <c r="N103" s="106" t="e">
        <f t="shared" si="25"/>
        <v>#DIV/0!</v>
      </c>
      <c r="O103" s="106" t="e">
        <f t="shared" si="20"/>
        <v>#DIV/0!</v>
      </c>
      <c r="P103" s="106" t="e">
        <f>IF(O103&gt;'Input &amp; Results'!$E$49,MIN('Input &amp; Results'!$E$47,O103),0)</f>
        <v>#DIV/0!</v>
      </c>
      <c r="Q103" s="106" t="e">
        <f t="shared" si="26"/>
        <v>#DIV/0!</v>
      </c>
      <c r="R103" s="106" t="e">
        <f t="shared" si="22"/>
        <v>#DIV/0!</v>
      </c>
      <c r="S103" s="106" t="e">
        <f t="shared" si="23"/>
        <v>#DIV/0!</v>
      </c>
      <c r="T103" s="106" t="e">
        <f t="shared" si="27"/>
        <v>#DIV/0!</v>
      </c>
      <c r="U103" s="124" t="e">
        <f t="shared" si="21"/>
        <v>#DIV/0!</v>
      </c>
      <c r="V103" s="107" t="e">
        <f t="shared" si="35"/>
        <v>#DIV/0!</v>
      </c>
      <c r="W103" s="106" t="e">
        <f t="shared" si="33"/>
        <v>#DIV/0!</v>
      </c>
      <c r="X103" s="106" t="e">
        <f t="shared" si="28"/>
        <v>#DIV/0!</v>
      </c>
      <c r="Y103" s="106" t="e">
        <f t="shared" si="34"/>
        <v>#DIV/0!</v>
      </c>
      <c r="Z103" s="108" t="e">
        <f t="shared" si="29"/>
        <v>#DIV/0!</v>
      </c>
      <c r="AA103" s="108" t="e">
        <f>('Input &amp; Results'!$E$40-R103*7.48)/('Calcs active'!H103*1440)</f>
        <v>#DIV/0!</v>
      </c>
    </row>
    <row r="104" spans="2:27" x14ac:dyDescent="0.2">
      <c r="B104" s="31">
        <v>1</v>
      </c>
      <c r="C104" s="31" t="s">
        <v>53</v>
      </c>
      <c r="D104" s="106">
        <v>90</v>
      </c>
      <c r="E104" s="106" t="e">
        <f t="shared" si="30"/>
        <v>#DIV/0!</v>
      </c>
      <c r="F104" s="106">
        <f>'Calcs Hist'!E105</f>
        <v>0</v>
      </c>
      <c r="G104" s="106" t="e">
        <f t="shared" si="31"/>
        <v>#DIV/0!</v>
      </c>
      <c r="H104" s="107" t="e">
        <f t="shared" si="32"/>
        <v>#DIV/0!</v>
      </c>
      <c r="I104" s="106" t="e">
        <f>IF(P104&gt;0,('Input &amp; Results'!F$27/12*$C$3)*('Input &amp; Results'!$D$21),('Input &amp; Results'!F$27/12*$C$3)*('Input &amp; Results'!$D$22))</f>
        <v>#DIV/0!</v>
      </c>
      <c r="J104" s="106" t="e">
        <f t="shared" si="36"/>
        <v>#DIV/0!</v>
      </c>
      <c r="K104" s="106" t="e">
        <f>IF(H104&gt;'Input &amp; Results'!$K$45,MIN('Input &amp; Results'!$K$29,J104-M104),0)</f>
        <v>#DIV/0!</v>
      </c>
      <c r="L104" s="106" t="e">
        <f t="shared" si="24"/>
        <v>#DIV/0!</v>
      </c>
      <c r="M104" s="106" t="e">
        <f>IF(J104&gt;0,MIN('Input &amp; Results'!$K$9*0.75/12*'Input &amp; Results'!$K$42,J104),0)</f>
        <v>#DIV/0!</v>
      </c>
      <c r="N104" s="106" t="e">
        <f t="shared" si="25"/>
        <v>#DIV/0!</v>
      </c>
      <c r="O104" s="106" t="e">
        <f t="shared" si="20"/>
        <v>#DIV/0!</v>
      </c>
      <c r="P104" s="106" t="e">
        <f>IF(O104&gt;'Input &amp; Results'!$E$49,MIN('Input &amp; Results'!$E$47,O104),0)</f>
        <v>#DIV/0!</v>
      </c>
      <c r="Q104" s="106" t="e">
        <f t="shared" si="26"/>
        <v>#DIV/0!</v>
      </c>
      <c r="R104" s="106" t="e">
        <f t="shared" si="22"/>
        <v>#DIV/0!</v>
      </c>
      <c r="S104" s="106" t="e">
        <f t="shared" si="23"/>
        <v>#DIV/0!</v>
      </c>
      <c r="T104" s="106" t="e">
        <f t="shared" si="27"/>
        <v>#DIV/0!</v>
      </c>
      <c r="U104" s="124" t="e">
        <f t="shared" si="21"/>
        <v>#DIV/0!</v>
      </c>
      <c r="V104" s="107" t="e">
        <f t="shared" si="35"/>
        <v>#DIV/0!</v>
      </c>
      <c r="W104" s="106" t="e">
        <f t="shared" si="33"/>
        <v>#DIV/0!</v>
      </c>
      <c r="X104" s="106" t="e">
        <f t="shared" si="28"/>
        <v>#DIV/0!</v>
      </c>
      <c r="Y104" s="106" t="e">
        <f t="shared" si="34"/>
        <v>#DIV/0!</v>
      </c>
      <c r="Z104" s="108" t="e">
        <f t="shared" si="29"/>
        <v>#DIV/0!</v>
      </c>
      <c r="AA104" s="108" t="e">
        <f>('Input &amp; Results'!$E$40-R104*7.48)/('Calcs active'!H104*1440)</f>
        <v>#DIV/0!</v>
      </c>
    </row>
    <row r="105" spans="2:27" x14ac:dyDescent="0.2">
      <c r="B105" s="31">
        <v>1</v>
      </c>
      <c r="C105" s="31" t="s">
        <v>54</v>
      </c>
      <c r="D105" s="106">
        <v>91</v>
      </c>
      <c r="E105" s="106" t="e">
        <f t="shared" si="30"/>
        <v>#DIV/0!</v>
      </c>
      <c r="F105" s="106">
        <f>'Calcs Hist'!E106</f>
        <v>0</v>
      </c>
      <c r="G105" s="106" t="e">
        <f t="shared" si="31"/>
        <v>#DIV/0!</v>
      </c>
      <c r="H105" s="107" t="e">
        <f t="shared" si="32"/>
        <v>#DIV/0!</v>
      </c>
      <c r="I105" s="106" t="e">
        <f>IF(P105&gt;0,('Input &amp; Results'!F$28/12*$C$3)*('Input &amp; Results'!$D$21),('Input &amp; Results'!F$28/12*$C$3)*('Input &amp; Results'!$D$22))</f>
        <v>#DIV/0!</v>
      </c>
      <c r="J105" s="106" t="e">
        <f t="shared" si="36"/>
        <v>#DIV/0!</v>
      </c>
      <c r="K105" s="106" t="e">
        <f>IF(H105&gt;'Input &amp; Results'!$K$45,MIN('Input &amp; Results'!$K$30,J105-M105),0)</f>
        <v>#DIV/0!</v>
      </c>
      <c r="L105" s="106" t="e">
        <f t="shared" si="24"/>
        <v>#DIV/0!</v>
      </c>
      <c r="M105" s="106" t="e">
        <f>IF(J105&gt;0,MIN('Input &amp; Results'!$K$10*0.75/12*'Input &amp; Results'!$K$42,J105),0)</f>
        <v>#DIV/0!</v>
      </c>
      <c r="N105" s="106" t="e">
        <f t="shared" si="25"/>
        <v>#DIV/0!</v>
      </c>
      <c r="O105" s="106" t="e">
        <f t="shared" si="20"/>
        <v>#DIV/0!</v>
      </c>
      <c r="P105" s="106" t="e">
        <f>IF(O105&gt;'Input &amp; Results'!$E$49,MIN('Input &amp; Results'!$E$47,O105),0)</f>
        <v>#DIV/0!</v>
      </c>
      <c r="Q105" s="106" t="e">
        <f t="shared" si="26"/>
        <v>#DIV/0!</v>
      </c>
      <c r="R105" s="106" t="e">
        <f t="shared" si="22"/>
        <v>#DIV/0!</v>
      </c>
      <c r="S105" s="106" t="e">
        <f t="shared" si="23"/>
        <v>#DIV/0!</v>
      </c>
      <c r="T105" s="106" t="e">
        <f t="shared" si="27"/>
        <v>#DIV/0!</v>
      </c>
      <c r="U105" s="124" t="e">
        <f t="shared" si="21"/>
        <v>#DIV/0!</v>
      </c>
      <c r="V105" s="107" t="e">
        <f t="shared" si="35"/>
        <v>#DIV/0!</v>
      </c>
      <c r="W105" s="106" t="e">
        <f t="shared" si="33"/>
        <v>#DIV/0!</v>
      </c>
      <c r="X105" s="106" t="e">
        <f t="shared" si="28"/>
        <v>#DIV/0!</v>
      </c>
      <c r="Y105" s="106" t="e">
        <f t="shared" si="34"/>
        <v>#DIV/0!</v>
      </c>
      <c r="Z105" s="108" t="e">
        <f t="shared" si="29"/>
        <v>#DIV/0!</v>
      </c>
      <c r="AA105" s="108" t="e">
        <f>('Input &amp; Results'!$E$40-R105*7.48)/('Calcs active'!H105*1440)</f>
        <v>#DIV/0!</v>
      </c>
    </row>
    <row r="106" spans="2:27" x14ac:dyDescent="0.2">
      <c r="B106" s="31">
        <v>1</v>
      </c>
      <c r="C106" s="31" t="s">
        <v>54</v>
      </c>
      <c r="D106" s="106">
        <v>92</v>
      </c>
      <c r="E106" s="106" t="e">
        <f t="shared" si="30"/>
        <v>#DIV/0!</v>
      </c>
      <c r="F106" s="106">
        <f>'Calcs Hist'!E107</f>
        <v>0</v>
      </c>
      <c r="G106" s="106" t="e">
        <f t="shared" si="31"/>
        <v>#DIV/0!</v>
      </c>
      <c r="H106" s="107" t="e">
        <f t="shared" si="32"/>
        <v>#DIV/0!</v>
      </c>
      <c r="I106" s="106" t="e">
        <f>IF(P106&gt;0,('Input &amp; Results'!F$28/12*$C$3)*('Input &amp; Results'!$D$21),('Input &amp; Results'!F$28/12*$C$3)*('Input &amp; Results'!$D$22))</f>
        <v>#DIV/0!</v>
      </c>
      <c r="J106" s="106" t="e">
        <f t="shared" si="36"/>
        <v>#DIV/0!</v>
      </c>
      <c r="K106" s="106" t="e">
        <f>IF(H106&gt;'Input &amp; Results'!$K$45,MIN('Input &amp; Results'!$K$30,J106-M106),0)</f>
        <v>#DIV/0!</v>
      </c>
      <c r="L106" s="106" t="e">
        <f t="shared" si="24"/>
        <v>#DIV/0!</v>
      </c>
      <c r="M106" s="106" t="e">
        <f>IF(J106&gt;0,MIN('Input &amp; Results'!$K$10*0.75/12*'Input &amp; Results'!$K$42,J106),0)</f>
        <v>#DIV/0!</v>
      </c>
      <c r="N106" s="106" t="e">
        <f t="shared" si="25"/>
        <v>#DIV/0!</v>
      </c>
      <c r="O106" s="106" t="e">
        <f t="shared" si="20"/>
        <v>#DIV/0!</v>
      </c>
      <c r="P106" s="106" t="e">
        <f>IF(O106&gt;'Input &amp; Results'!$E$49,MIN('Input &amp; Results'!$E$47,O106),0)</f>
        <v>#DIV/0!</v>
      </c>
      <c r="Q106" s="106" t="e">
        <f t="shared" si="26"/>
        <v>#DIV/0!</v>
      </c>
      <c r="R106" s="106" t="e">
        <f t="shared" si="22"/>
        <v>#DIV/0!</v>
      </c>
      <c r="S106" s="106" t="e">
        <f t="shared" si="23"/>
        <v>#DIV/0!</v>
      </c>
      <c r="T106" s="106" t="e">
        <f t="shared" si="27"/>
        <v>#DIV/0!</v>
      </c>
      <c r="U106" s="124" t="e">
        <f t="shared" si="21"/>
        <v>#DIV/0!</v>
      </c>
      <c r="V106" s="107" t="e">
        <f t="shared" si="35"/>
        <v>#DIV/0!</v>
      </c>
      <c r="W106" s="106" t="e">
        <f t="shared" si="33"/>
        <v>#DIV/0!</v>
      </c>
      <c r="X106" s="106" t="e">
        <f t="shared" si="28"/>
        <v>#DIV/0!</v>
      </c>
      <c r="Y106" s="106" t="e">
        <f t="shared" si="34"/>
        <v>#DIV/0!</v>
      </c>
      <c r="Z106" s="108" t="e">
        <f t="shared" si="29"/>
        <v>#DIV/0!</v>
      </c>
      <c r="AA106" s="108" t="e">
        <f>('Input &amp; Results'!$E$40-R106*7.48)/('Calcs active'!H106*1440)</f>
        <v>#DIV/0!</v>
      </c>
    </row>
    <row r="107" spans="2:27" x14ac:dyDescent="0.2">
      <c r="B107" s="31">
        <v>1</v>
      </c>
      <c r="C107" s="31" t="s">
        <v>54</v>
      </c>
      <c r="D107" s="106">
        <v>93</v>
      </c>
      <c r="E107" s="106" t="e">
        <f t="shared" si="30"/>
        <v>#DIV/0!</v>
      </c>
      <c r="F107" s="106">
        <f>'Calcs Hist'!E108</f>
        <v>0</v>
      </c>
      <c r="G107" s="106" t="e">
        <f t="shared" si="31"/>
        <v>#DIV/0!</v>
      </c>
      <c r="H107" s="107" t="e">
        <f t="shared" si="32"/>
        <v>#DIV/0!</v>
      </c>
      <c r="I107" s="106" t="e">
        <f>IF(P107&gt;0,('Input &amp; Results'!F$28/12*$C$3)*('Input &amp; Results'!$D$21),('Input &amp; Results'!F$28/12*$C$3)*('Input &amp; Results'!$D$22))</f>
        <v>#DIV/0!</v>
      </c>
      <c r="J107" s="106" t="e">
        <f t="shared" si="36"/>
        <v>#DIV/0!</v>
      </c>
      <c r="K107" s="106" t="e">
        <f>IF(H107&gt;'Input &amp; Results'!$K$45,MIN('Input &amp; Results'!$K$30,J107-M107),0)</f>
        <v>#DIV/0!</v>
      </c>
      <c r="L107" s="106" t="e">
        <f t="shared" si="24"/>
        <v>#DIV/0!</v>
      </c>
      <c r="M107" s="106" t="e">
        <f>IF(J107&gt;0,MIN('Input &amp; Results'!$K$10*0.75/12*'Input &amp; Results'!$K$42,J107),0)</f>
        <v>#DIV/0!</v>
      </c>
      <c r="N107" s="106" t="e">
        <f t="shared" si="25"/>
        <v>#DIV/0!</v>
      </c>
      <c r="O107" s="106" t="e">
        <f t="shared" si="20"/>
        <v>#DIV/0!</v>
      </c>
      <c r="P107" s="106" t="e">
        <f>IF(O107&gt;'Input &amp; Results'!$E$49,MIN('Input &amp; Results'!$E$47,O107),0)</f>
        <v>#DIV/0!</v>
      </c>
      <c r="Q107" s="106" t="e">
        <f t="shared" si="26"/>
        <v>#DIV/0!</v>
      </c>
      <c r="R107" s="106" t="e">
        <f t="shared" si="22"/>
        <v>#DIV/0!</v>
      </c>
      <c r="S107" s="106" t="e">
        <f t="shared" si="23"/>
        <v>#DIV/0!</v>
      </c>
      <c r="T107" s="106" t="e">
        <f t="shared" si="27"/>
        <v>#DIV/0!</v>
      </c>
      <c r="U107" s="124" t="e">
        <f t="shared" si="21"/>
        <v>#DIV/0!</v>
      </c>
      <c r="V107" s="107" t="e">
        <f t="shared" si="35"/>
        <v>#DIV/0!</v>
      </c>
      <c r="W107" s="106" t="e">
        <f t="shared" si="33"/>
        <v>#DIV/0!</v>
      </c>
      <c r="X107" s="106" t="e">
        <f t="shared" si="28"/>
        <v>#DIV/0!</v>
      </c>
      <c r="Y107" s="106" t="e">
        <f t="shared" si="34"/>
        <v>#DIV/0!</v>
      </c>
      <c r="Z107" s="108" t="e">
        <f t="shared" si="29"/>
        <v>#DIV/0!</v>
      </c>
      <c r="AA107" s="108" t="e">
        <f>('Input &amp; Results'!$E$40-R107*7.48)/('Calcs active'!H107*1440)</f>
        <v>#DIV/0!</v>
      </c>
    </row>
    <row r="108" spans="2:27" x14ac:dyDescent="0.2">
      <c r="B108" s="31">
        <v>1</v>
      </c>
      <c r="C108" s="31" t="s">
        <v>54</v>
      </c>
      <c r="D108" s="106">
        <v>94</v>
      </c>
      <c r="E108" s="106" t="e">
        <f t="shared" si="30"/>
        <v>#DIV/0!</v>
      </c>
      <c r="F108" s="106">
        <f>'Calcs Hist'!E109</f>
        <v>0</v>
      </c>
      <c r="G108" s="106" t="e">
        <f t="shared" si="31"/>
        <v>#DIV/0!</v>
      </c>
      <c r="H108" s="107" t="e">
        <f t="shared" si="32"/>
        <v>#DIV/0!</v>
      </c>
      <c r="I108" s="106" t="e">
        <f>IF(P108&gt;0,('Input &amp; Results'!F$28/12*$C$3)*('Input &amp; Results'!$D$21),('Input &amp; Results'!F$28/12*$C$3)*('Input &amp; Results'!$D$22))</f>
        <v>#DIV/0!</v>
      </c>
      <c r="J108" s="106" t="e">
        <f t="shared" si="36"/>
        <v>#DIV/0!</v>
      </c>
      <c r="K108" s="106" t="e">
        <f>IF(H108&gt;'Input &amp; Results'!$K$45,MIN('Input &amp; Results'!$K$30,J108-M108),0)</f>
        <v>#DIV/0!</v>
      </c>
      <c r="L108" s="106" t="e">
        <f t="shared" si="24"/>
        <v>#DIV/0!</v>
      </c>
      <c r="M108" s="106" t="e">
        <f>IF(J108&gt;0,MIN('Input &amp; Results'!$K$10*0.75/12*'Input &amp; Results'!$K$42,J108),0)</f>
        <v>#DIV/0!</v>
      </c>
      <c r="N108" s="106" t="e">
        <f t="shared" si="25"/>
        <v>#DIV/0!</v>
      </c>
      <c r="O108" s="106" t="e">
        <f t="shared" ref="O108:O171" si="37">J108-K108-M108</f>
        <v>#DIV/0!</v>
      </c>
      <c r="P108" s="106" t="e">
        <f>IF(O108&gt;'Input &amp; Results'!$E$49,MIN('Input &amp; Results'!$E$47,O108),0)</f>
        <v>#DIV/0!</v>
      </c>
      <c r="Q108" s="106" t="e">
        <f t="shared" si="26"/>
        <v>#DIV/0!</v>
      </c>
      <c r="R108" s="106" t="e">
        <f t="shared" si="22"/>
        <v>#DIV/0!</v>
      </c>
      <c r="S108" s="106" t="e">
        <f t="shared" si="23"/>
        <v>#DIV/0!</v>
      </c>
      <c r="T108" s="106" t="e">
        <f t="shared" si="27"/>
        <v>#DIV/0!</v>
      </c>
      <c r="U108" s="124" t="e">
        <f t="shared" si="21"/>
        <v>#DIV/0!</v>
      </c>
      <c r="V108" s="107" t="e">
        <f t="shared" si="35"/>
        <v>#DIV/0!</v>
      </c>
      <c r="W108" s="106" t="e">
        <f t="shared" si="33"/>
        <v>#DIV/0!</v>
      </c>
      <c r="X108" s="106" t="e">
        <f t="shared" si="28"/>
        <v>#DIV/0!</v>
      </c>
      <c r="Y108" s="106" t="e">
        <f t="shared" si="34"/>
        <v>#DIV/0!</v>
      </c>
      <c r="Z108" s="108" t="e">
        <f t="shared" si="29"/>
        <v>#DIV/0!</v>
      </c>
      <c r="AA108" s="108" t="e">
        <f>('Input &amp; Results'!$E$40-R108*7.48)/('Calcs active'!H108*1440)</f>
        <v>#DIV/0!</v>
      </c>
    </row>
    <row r="109" spans="2:27" x14ac:dyDescent="0.2">
      <c r="B109" s="31">
        <v>1</v>
      </c>
      <c r="C109" s="31" t="s">
        <v>54</v>
      </c>
      <c r="D109" s="106">
        <v>95</v>
      </c>
      <c r="E109" s="106" t="e">
        <f t="shared" si="30"/>
        <v>#DIV/0!</v>
      </c>
      <c r="F109" s="106">
        <f>'Calcs Hist'!E110</f>
        <v>0</v>
      </c>
      <c r="G109" s="106" t="e">
        <f t="shared" si="31"/>
        <v>#DIV/0!</v>
      </c>
      <c r="H109" s="107" t="e">
        <f t="shared" si="32"/>
        <v>#DIV/0!</v>
      </c>
      <c r="I109" s="106" t="e">
        <f>IF(P109&gt;0,('Input &amp; Results'!F$28/12*$C$3)*('Input &amp; Results'!$D$21),('Input &amp; Results'!F$28/12*$C$3)*('Input &amp; Results'!$D$22))</f>
        <v>#DIV/0!</v>
      </c>
      <c r="J109" s="106" t="e">
        <f t="shared" si="36"/>
        <v>#DIV/0!</v>
      </c>
      <c r="K109" s="106" t="e">
        <f>IF(H109&gt;'Input &amp; Results'!$K$45,MIN('Input &amp; Results'!$K$30,J109-M109),0)</f>
        <v>#DIV/0!</v>
      </c>
      <c r="L109" s="106" t="e">
        <f t="shared" si="24"/>
        <v>#DIV/0!</v>
      </c>
      <c r="M109" s="106" t="e">
        <f>IF(J109&gt;0,MIN('Input &amp; Results'!$K$10*0.75/12*'Input &amp; Results'!$K$42,J109),0)</f>
        <v>#DIV/0!</v>
      </c>
      <c r="N109" s="106" t="e">
        <f t="shared" si="25"/>
        <v>#DIV/0!</v>
      </c>
      <c r="O109" s="106" t="e">
        <f t="shared" si="37"/>
        <v>#DIV/0!</v>
      </c>
      <c r="P109" s="106" t="e">
        <f>IF(O109&gt;'Input &amp; Results'!$E$49,MIN('Input &amp; Results'!$E$47,O109),0)</f>
        <v>#DIV/0!</v>
      </c>
      <c r="Q109" s="106" t="e">
        <f t="shared" si="26"/>
        <v>#DIV/0!</v>
      </c>
      <c r="R109" s="106" t="e">
        <f t="shared" si="22"/>
        <v>#DIV/0!</v>
      </c>
      <c r="S109" s="106" t="e">
        <f t="shared" si="23"/>
        <v>#DIV/0!</v>
      </c>
      <c r="T109" s="106" t="e">
        <f t="shared" si="27"/>
        <v>#DIV/0!</v>
      </c>
      <c r="U109" s="124" t="e">
        <f t="shared" si="21"/>
        <v>#DIV/0!</v>
      </c>
      <c r="V109" s="107" t="e">
        <f t="shared" si="35"/>
        <v>#DIV/0!</v>
      </c>
      <c r="W109" s="106" t="e">
        <f t="shared" si="33"/>
        <v>#DIV/0!</v>
      </c>
      <c r="X109" s="106" t="e">
        <f t="shared" si="28"/>
        <v>#DIV/0!</v>
      </c>
      <c r="Y109" s="106" t="e">
        <f t="shared" si="34"/>
        <v>#DIV/0!</v>
      </c>
      <c r="Z109" s="108" t="e">
        <f t="shared" si="29"/>
        <v>#DIV/0!</v>
      </c>
      <c r="AA109" s="108" t="e">
        <f>('Input &amp; Results'!$E$40-R109*7.48)/('Calcs active'!H109*1440)</f>
        <v>#DIV/0!</v>
      </c>
    </row>
    <row r="110" spans="2:27" x14ac:dyDescent="0.2">
      <c r="B110" s="31">
        <v>1</v>
      </c>
      <c r="C110" s="31" t="s">
        <v>54</v>
      </c>
      <c r="D110" s="106">
        <v>96</v>
      </c>
      <c r="E110" s="106" t="e">
        <f t="shared" si="30"/>
        <v>#DIV/0!</v>
      </c>
      <c r="F110" s="106">
        <f>'Calcs Hist'!E111</f>
        <v>0</v>
      </c>
      <c r="G110" s="106" t="e">
        <f t="shared" si="31"/>
        <v>#DIV/0!</v>
      </c>
      <c r="H110" s="107" t="e">
        <f t="shared" si="32"/>
        <v>#DIV/0!</v>
      </c>
      <c r="I110" s="106" t="e">
        <f>IF(P110&gt;0,('Input &amp; Results'!F$28/12*$C$3)*('Input &amp; Results'!$D$21),('Input &amp; Results'!F$28/12*$C$3)*('Input &amp; Results'!$D$22))</f>
        <v>#DIV/0!</v>
      </c>
      <c r="J110" s="106" t="e">
        <f t="shared" si="36"/>
        <v>#DIV/0!</v>
      </c>
      <c r="K110" s="106" t="e">
        <f>IF(H110&gt;'Input &amp; Results'!$K$45,MIN('Input &amp; Results'!$K$30,J110-M110),0)</f>
        <v>#DIV/0!</v>
      </c>
      <c r="L110" s="106" t="e">
        <f t="shared" si="24"/>
        <v>#DIV/0!</v>
      </c>
      <c r="M110" s="106" t="e">
        <f>IF(J110&gt;0,MIN('Input &amp; Results'!$K$10*0.75/12*'Input &amp; Results'!$K$42,J110),0)</f>
        <v>#DIV/0!</v>
      </c>
      <c r="N110" s="106" t="e">
        <f t="shared" si="25"/>
        <v>#DIV/0!</v>
      </c>
      <c r="O110" s="106" t="e">
        <f t="shared" si="37"/>
        <v>#DIV/0!</v>
      </c>
      <c r="P110" s="106" t="e">
        <f>IF(O110&gt;'Input &amp; Results'!$E$49,MIN('Input &amp; Results'!$E$47,O110),0)</f>
        <v>#DIV/0!</v>
      </c>
      <c r="Q110" s="106" t="e">
        <f t="shared" si="26"/>
        <v>#DIV/0!</v>
      </c>
      <c r="R110" s="106" t="e">
        <f t="shared" si="22"/>
        <v>#DIV/0!</v>
      </c>
      <c r="S110" s="106" t="e">
        <f t="shared" si="23"/>
        <v>#DIV/0!</v>
      </c>
      <c r="T110" s="106" t="e">
        <f t="shared" si="27"/>
        <v>#DIV/0!</v>
      </c>
      <c r="U110" s="124" t="e">
        <f t="shared" si="21"/>
        <v>#DIV/0!</v>
      </c>
      <c r="V110" s="107" t="e">
        <f t="shared" si="35"/>
        <v>#DIV/0!</v>
      </c>
      <c r="W110" s="106" t="e">
        <f t="shared" si="33"/>
        <v>#DIV/0!</v>
      </c>
      <c r="X110" s="106" t="e">
        <f t="shared" si="28"/>
        <v>#DIV/0!</v>
      </c>
      <c r="Y110" s="106" t="e">
        <f t="shared" si="34"/>
        <v>#DIV/0!</v>
      </c>
      <c r="Z110" s="108" t="e">
        <f t="shared" si="29"/>
        <v>#DIV/0!</v>
      </c>
      <c r="AA110" s="108" t="e">
        <f>('Input &amp; Results'!$E$40-R110*7.48)/('Calcs active'!H110*1440)</f>
        <v>#DIV/0!</v>
      </c>
    </row>
    <row r="111" spans="2:27" x14ac:dyDescent="0.2">
      <c r="B111" s="31">
        <v>1</v>
      </c>
      <c r="C111" s="31" t="s">
        <v>54</v>
      </c>
      <c r="D111" s="106">
        <v>97</v>
      </c>
      <c r="E111" s="106" t="e">
        <f t="shared" si="30"/>
        <v>#DIV/0!</v>
      </c>
      <c r="F111" s="106">
        <f>'Calcs Hist'!E112</f>
        <v>0</v>
      </c>
      <c r="G111" s="106" t="e">
        <f t="shared" si="31"/>
        <v>#DIV/0!</v>
      </c>
      <c r="H111" s="107" t="e">
        <f t="shared" si="32"/>
        <v>#DIV/0!</v>
      </c>
      <c r="I111" s="106" t="e">
        <f>IF(P111&gt;0,('Input &amp; Results'!F$28/12*$C$3)*('Input &amp; Results'!$D$21),('Input &amp; Results'!F$28/12*$C$3)*('Input &amp; Results'!$D$22))</f>
        <v>#DIV/0!</v>
      </c>
      <c r="J111" s="106" t="e">
        <f t="shared" si="36"/>
        <v>#DIV/0!</v>
      </c>
      <c r="K111" s="106" t="e">
        <f>IF(H111&gt;'Input &amp; Results'!$K$45,MIN('Input &amp; Results'!$K$30,J111-M111),0)</f>
        <v>#DIV/0!</v>
      </c>
      <c r="L111" s="106" t="e">
        <f t="shared" si="24"/>
        <v>#DIV/0!</v>
      </c>
      <c r="M111" s="106" t="e">
        <f>IF(J111&gt;0,MIN('Input &amp; Results'!$K$10*0.75/12*'Input &amp; Results'!$K$42,J111),0)</f>
        <v>#DIV/0!</v>
      </c>
      <c r="N111" s="106" t="e">
        <f t="shared" si="25"/>
        <v>#DIV/0!</v>
      </c>
      <c r="O111" s="106" t="e">
        <f t="shared" si="37"/>
        <v>#DIV/0!</v>
      </c>
      <c r="P111" s="106" t="e">
        <f>IF(O111&gt;'Input &amp; Results'!$E$49,MIN('Input &amp; Results'!$E$47,O111),0)</f>
        <v>#DIV/0!</v>
      </c>
      <c r="Q111" s="106" t="e">
        <f t="shared" si="26"/>
        <v>#DIV/0!</v>
      </c>
      <c r="R111" s="106" t="e">
        <f t="shared" si="22"/>
        <v>#DIV/0!</v>
      </c>
      <c r="S111" s="106" t="e">
        <f t="shared" si="23"/>
        <v>#DIV/0!</v>
      </c>
      <c r="T111" s="106" t="e">
        <f t="shared" si="27"/>
        <v>#DIV/0!</v>
      </c>
      <c r="U111" s="124" t="e">
        <f t="shared" si="21"/>
        <v>#DIV/0!</v>
      </c>
      <c r="V111" s="107" t="e">
        <f t="shared" si="35"/>
        <v>#DIV/0!</v>
      </c>
      <c r="W111" s="106" t="e">
        <f t="shared" si="33"/>
        <v>#DIV/0!</v>
      </c>
      <c r="X111" s="106" t="e">
        <f t="shared" si="28"/>
        <v>#DIV/0!</v>
      </c>
      <c r="Y111" s="106" t="e">
        <f t="shared" si="34"/>
        <v>#DIV/0!</v>
      </c>
      <c r="Z111" s="108" t="e">
        <f t="shared" si="29"/>
        <v>#DIV/0!</v>
      </c>
      <c r="AA111" s="108" t="e">
        <f>('Input &amp; Results'!$E$40-R111*7.48)/('Calcs active'!H111*1440)</f>
        <v>#DIV/0!</v>
      </c>
    </row>
    <row r="112" spans="2:27" x14ac:dyDescent="0.2">
      <c r="B112" s="31">
        <v>1</v>
      </c>
      <c r="C112" s="31" t="s">
        <v>54</v>
      </c>
      <c r="D112" s="106">
        <v>98</v>
      </c>
      <c r="E112" s="106" t="e">
        <f t="shared" si="30"/>
        <v>#DIV/0!</v>
      </c>
      <c r="F112" s="106">
        <f>'Calcs Hist'!E113</f>
        <v>0</v>
      </c>
      <c r="G112" s="106" t="e">
        <f t="shared" si="31"/>
        <v>#DIV/0!</v>
      </c>
      <c r="H112" s="107" t="e">
        <f t="shared" si="32"/>
        <v>#DIV/0!</v>
      </c>
      <c r="I112" s="106" t="e">
        <f>IF(P112&gt;0,('Input &amp; Results'!F$28/12*$C$3)*('Input &amp; Results'!$D$21),('Input &amp; Results'!F$28/12*$C$3)*('Input &amp; Results'!$D$22))</f>
        <v>#DIV/0!</v>
      </c>
      <c r="J112" s="106" t="e">
        <f t="shared" si="36"/>
        <v>#DIV/0!</v>
      </c>
      <c r="K112" s="106" t="e">
        <f>IF(H112&gt;'Input &amp; Results'!$K$45,MIN('Input &amp; Results'!$K$30,J112-M112),0)</f>
        <v>#DIV/0!</v>
      </c>
      <c r="L112" s="106" t="e">
        <f t="shared" si="24"/>
        <v>#DIV/0!</v>
      </c>
      <c r="M112" s="106" t="e">
        <f>IF(J112&gt;0,MIN('Input &amp; Results'!$K$10*0.75/12*'Input &amp; Results'!$K$42,J112),0)</f>
        <v>#DIV/0!</v>
      </c>
      <c r="N112" s="106" t="e">
        <f t="shared" si="25"/>
        <v>#DIV/0!</v>
      </c>
      <c r="O112" s="106" t="e">
        <f t="shared" si="37"/>
        <v>#DIV/0!</v>
      </c>
      <c r="P112" s="106" t="e">
        <f>IF(O112&gt;'Input &amp; Results'!$E$49,MIN('Input &amp; Results'!$E$47,O112),0)</f>
        <v>#DIV/0!</v>
      </c>
      <c r="Q112" s="106" t="e">
        <f t="shared" si="26"/>
        <v>#DIV/0!</v>
      </c>
      <c r="R112" s="106" t="e">
        <f t="shared" si="22"/>
        <v>#DIV/0!</v>
      </c>
      <c r="S112" s="106" t="e">
        <f t="shared" si="23"/>
        <v>#DIV/0!</v>
      </c>
      <c r="T112" s="106" t="e">
        <f t="shared" si="27"/>
        <v>#DIV/0!</v>
      </c>
      <c r="U112" s="124" t="e">
        <f t="shared" si="21"/>
        <v>#DIV/0!</v>
      </c>
      <c r="V112" s="107" t="e">
        <f t="shared" si="35"/>
        <v>#DIV/0!</v>
      </c>
      <c r="W112" s="106" t="e">
        <f t="shared" si="33"/>
        <v>#DIV/0!</v>
      </c>
      <c r="X112" s="106" t="e">
        <f t="shared" si="28"/>
        <v>#DIV/0!</v>
      </c>
      <c r="Y112" s="106" t="e">
        <f t="shared" si="34"/>
        <v>#DIV/0!</v>
      </c>
      <c r="Z112" s="108" t="e">
        <f t="shared" si="29"/>
        <v>#DIV/0!</v>
      </c>
      <c r="AA112" s="108" t="e">
        <f>('Input &amp; Results'!$E$40-R112*7.48)/('Calcs active'!H112*1440)</f>
        <v>#DIV/0!</v>
      </c>
    </row>
    <row r="113" spans="2:27" x14ac:dyDescent="0.2">
      <c r="B113" s="31">
        <v>1</v>
      </c>
      <c r="C113" s="31" t="s">
        <v>54</v>
      </c>
      <c r="D113" s="106">
        <v>99</v>
      </c>
      <c r="E113" s="106" t="e">
        <f t="shared" si="30"/>
        <v>#DIV/0!</v>
      </c>
      <c r="F113" s="106">
        <f>'Calcs Hist'!E114</f>
        <v>0</v>
      </c>
      <c r="G113" s="106" t="e">
        <f t="shared" si="31"/>
        <v>#DIV/0!</v>
      </c>
      <c r="H113" s="107" t="e">
        <f t="shared" si="32"/>
        <v>#DIV/0!</v>
      </c>
      <c r="I113" s="106" t="e">
        <f>IF(P113&gt;0,('Input &amp; Results'!F$28/12*$C$3)*('Input &amp; Results'!$D$21),('Input &amp; Results'!F$28/12*$C$3)*('Input &amp; Results'!$D$22))</f>
        <v>#DIV/0!</v>
      </c>
      <c r="J113" s="106" t="e">
        <f t="shared" si="36"/>
        <v>#DIV/0!</v>
      </c>
      <c r="K113" s="106" t="e">
        <f>IF(H113&gt;'Input &amp; Results'!$K$45,MIN('Input &amp; Results'!$K$30,J113-M113),0)</f>
        <v>#DIV/0!</v>
      </c>
      <c r="L113" s="106" t="e">
        <f t="shared" si="24"/>
        <v>#DIV/0!</v>
      </c>
      <c r="M113" s="106" t="e">
        <f>IF(J113&gt;0,MIN('Input &amp; Results'!$K$10*0.75/12*'Input &amp; Results'!$K$42,J113),0)</f>
        <v>#DIV/0!</v>
      </c>
      <c r="N113" s="106" t="e">
        <f t="shared" si="25"/>
        <v>#DIV/0!</v>
      </c>
      <c r="O113" s="106" t="e">
        <f t="shared" si="37"/>
        <v>#DIV/0!</v>
      </c>
      <c r="P113" s="106" t="e">
        <f>IF(O113&gt;'Input &amp; Results'!$E$49,MIN('Input &amp; Results'!$E$47,O113),0)</f>
        <v>#DIV/0!</v>
      </c>
      <c r="Q113" s="106" t="e">
        <f t="shared" si="26"/>
        <v>#DIV/0!</v>
      </c>
      <c r="R113" s="106" t="e">
        <f t="shared" si="22"/>
        <v>#DIV/0!</v>
      </c>
      <c r="S113" s="106" t="e">
        <f t="shared" si="23"/>
        <v>#DIV/0!</v>
      </c>
      <c r="T113" s="106" t="e">
        <f t="shared" si="27"/>
        <v>#DIV/0!</v>
      </c>
      <c r="U113" s="124" t="e">
        <f t="shared" si="21"/>
        <v>#DIV/0!</v>
      </c>
      <c r="V113" s="107" t="e">
        <f t="shared" si="35"/>
        <v>#DIV/0!</v>
      </c>
      <c r="W113" s="106" t="e">
        <f t="shared" si="33"/>
        <v>#DIV/0!</v>
      </c>
      <c r="X113" s="106" t="e">
        <f t="shared" si="28"/>
        <v>#DIV/0!</v>
      </c>
      <c r="Y113" s="106" t="e">
        <f t="shared" si="34"/>
        <v>#DIV/0!</v>
      </c>
      <c r="Z113" s="108" t="e">
        <f t="shared" si="29"/>
        <v>#DIV/0!</v>
      </c>
      <c r="AA113" s="108" t="e">
        <f>('Input &amp; Results'!$E$40-R113*7.48)/('Calcs active'!H113*1440)</f>
        <v>#DIV/0!</v>
      </c>
    </row>
    <row r="114" spans="2:27" x14ac:dyDescent="0.2">
      <c r="B114" s="31">
        <v>1</v>
      </c>
      <c r="C114" s="31" t="s">
        <v>54</v>
      </c>
      <c r="D114" s="106">
        <v>100</v>
      </c>
      <c r="E114" s="106" t="e">
        <f t="shared" si="30"/>
        <v>#DIV/0!</v>
      </c>
      <c r="F114" s="106">
        <f>'Calcs Hist'!E115</f>
        <v>0</v>
      </c>
      <c r="G114" s="106" t="e">
        <f t="shared" si="31"/>
        <v>#DIV/0!</v>
      </c>
      <c r="H114" s="107" t="e">
        <f t="shared" si="32"/>
        <v>#DIV/0!</v>
      </c>
      <c r="I114" s="106" t="e">
        <f>IF(P114&gt;0,('Input &amp; Results'!F$28/12*$C$3)*('Input &amp; Results'!$D$21),('Input &amp; Results'!F$28/12*$C$3)*('Input &amp; Results'!$D$22))</f>
        <v>#DIV/0!</v>
      </c>
      <c r="J114" s="106" t="e">
        <f t="shared" si="36"/>
        <v>#DIV/0!</v>
      </c>
      <c r="K114" s="106" t="e">
        <f>IF(H114&gt;'Input &amp; Results'!$K$45,MIN('Input &amp; Results'!$K$30,J114-M114),0)</f>
        <v>#DIV/0!</v>
      </c>
      <c r="L114" s="106" t="e">
        <f t="shared" si="24"/>
        <v>#DIV/0!</v>
      </c>
      <c r="M114" s="106" t="e">
        <f>IF(J114&gt;0,MIN('Input &amp; Results'!$K$10*0.75/12*'Input &amp; Results'!$K$42,J114),0)</f>
        <v>#DIV/0!</v>
      </c>
      <c r="N114" s="106" t="e">
        <f t="shared" si="25"/>
        <v>#DIV/0!</v>
      </c>
      <c r="O114" s="106" t="e">
        <f t="shared" si="37"/>
        <v>#DIV/0!</v>
      </c>
      <c r="P114" s="106" t="e">
        <f>IF(O114&gt;'Input &amp; Results'!$E$49,MIN('Input &amp; Results'!$E$47,O114),0)</f>
        <v>#DIV/0!</v>
      </c>
      <c r="Q114" s="106" t="e">
        <f t="shared" si="26"/>
        <v>#DIV/0!</v>
      </c>
      <c r="R114" s="106" t="e">
        <f t="shared" si="22"/>
        <v>#DIV/0!</v>
      </c>
      <c r="S114" s="106" t="e">
        <f t="shared" si="23"/>
        <v>#DIV/0!</v>
      </c>
      <c r="T114" s="106" t="e">
        <f t="shared" si="27"/>
        <v>#DIV/0!</v>
      </c>
      <c r="U114" s="124" t="e">
        <f t="shared" si="21"/>
        <v>#DIV/0!</v>
      </c>
      <c r="V114" s="107" t="e">
        <f t="shared" si="35"/>
        <v>#DIV/0!</v>
      </c>
      <c r="W114" s="106" t="e">
        <f t="shared" si="33"/>
        <v>#DIV/0!</v>
      </c>
      <c r="X114" s="106" t="e">
        <f t="shared" si="28"/>
        <v>#DIV/0!</v>
      </c>
      <c r="Y114" s="106" t="e">
        <f t="shared" si="34"/>
        <v>#DIV/0!</v>
      </c>
      <c r="Z114" s="108" t="e">
        <f t="shared" si="29"/>
        <v>#DIV/0!</v>
      </c>
      <c r="AA114" s="108" t="e">
        <f>('Input &amp; Results'!$E$40-R114*7.48)/('Calcs active'!H114*1440)</f>
        <v>#DIV/0!</v>
      </c>
    </row>
    <row r="115" spans="2:27" x14ac:dyDescent="0.2">
      <c r="B115" s="31">
        <v>1</v>
      </c>
      <c r="C115" s="31" t="s">
        <v>54</v>
      </c>
      <c r="D115" s="106">
        <v>101</v>
      </c>
      <c r="E115" s="106" t="e">
        <f t="shared" si="30"/>
        <v>#DIV/0!</v>
      </c>
      <c r="F115" s="106">
        <f>'Calcs Hist'!E116</f>
        <v>0</v>
      </c>
      <c r="G115" s="106" t="e">
        <f t="shared" si="31"/>
        <v>#DIV/0!</v>
      </c>
      <c r="H115" s="107" t="e">
        <f t="shared" si="32"/>
        <v>#DIV/0!</v>
      </c>
      <c r="I115" s="106" t="e">
        <f>IF(P115&gt;0,('Input &amp; Results'!F$28/12*$C$3)*('Input &amp; Results'!$D$21),('Input &amp; Results'!F$28/12*$C$3)*('Input &amp; Results'!$D$22))</f>
        <v>#DIV/0!</v>
      </c>
      <c r="J115" s="106" t="e">
        <f t="shared" si="36"/>
        <v>#DIV/0!</v>
      </c>
      <c r="K115" s="106" t="e">
        <f>IF(H115&gt;'Input &amp; Results'!$K$45,MIN('Input &amp; Results'!$K$30,J115-M115),0)</f>
        <v>#DIV/0!</v>
      </c>
      <c r="L115" s="106" t="e">
        <f t="shared" si="24"/>
        <v>#DIV/0!</v>
      </c>
      <c r="M115" s="106" t="e">
        <f>IF(J115&gt;0,MIN('Input &amp; Results'!$K$10*0.75/12*'Input &amp; Results'!$K$42,J115),0)</f>
        <v>#DIV/0!</v>
      </c>
      <c r="N115" s="106" t="e">
        <f t="shared" si="25"/>
        <v>#DIV/0!</v>
      </c>
      <c r="O115" s="106" t="e">
        <f t="shared" si="37"/>
        <v>#DIV/0!</v>
      </c>
      <c r="P115" s="106" t="e">
        <f>IF(O115&gt;'Input &amp; Results'!$E$49,MIN('Input &amp; Results'!$E$47,O115),0)</f>
        <v>#DIV/0!</v>
      </c>
      <c r="Q115" s="106" t="e">
        <f t="shared" si="26"/>
        <v>#DIV/0!</v>
      </c>
      <c r="R115" s="106" t="e">
        <f t="shared" si="22"/>
        <v>#DIV/0!</v>
      </c>
      <c r="S115" s="106" t="e">
        <f t="shared" si="23"/>
        <v>#DIV/0!</v>
      </c>
      <c r="T115" s="106" t="e">
        <f t="shared" si="27"/>
        <v>#DIV/0!</v>
      </c>
      <c r="U115" s="124" t="e">
        <f t="shared" si="21"/>
        <v>#DIV/0!</v>
      </c>
      <c r="V115" s="107" t="e">
        <f t="shared" si="35"/>
        <v>#DIV/0!</v>
      </c>
      <c r="W115" s="106" t="e">
        <f t="shared" si="33"/>
        <v>#DIV/0!</v>
      </c>
      <c r="X115" s="106" t="e">
        <f t="shared" si="28"/>
        <v>#DIV/0!</v>
      </c>
      <c r="Y115" s="106" t="e">
        <f t="shared" si="34"/>
        <v>#DIV/0!</v>
      </c>
      <c r="Z115" s="108" t="e">
        <f t="shared" si="29"/>
        <v>#DIV/0!</v>
      </c>
      <c r="AA115" s="108" t="e">
        <f>('Input &amp; Results'!$E$40-R115*7.48)/('Calcs active'!H115*1440)</f>
        <v>#DIV/0!</v>
      </c>
    </row>
    <row r="116" spans="2:27" x14ac:dyDescent="0.2">
      <c r="B116" s="31">
        <v>1</v>
      </c>
      <c r="C116" s="31" t="s">
        <v>54</v>
      </c>
      <c r="D116" s="106">
        <v>102</v>
      </c>
      <c r="E116" s="106" t="e">
        <f t="shared" si="30"/>
        <v>#DIV/0!</v>
      </c>
      <c r="F116" s="106">
        <f>'Calcs Hist'!E117</f>
        <v>0</v>
      </c>
      <c r="G116" s="106" t="e">
        <f t="shared" si="31"/>
        <v>#DIV/0!</v>
      </c>
      <c r="H116" s="107" t="e">
        <f t="shared" si="32"/>
        <v>#DIV/0!</v>
      </c>
      <c r="I116" s="106" t="e">
        <f>IF(P116&gt;0,('Input &amp; Results'!F$28/12*$C$3)*('Input &amp; Results'!$D$21),('Input &amp; Results'!F$28/12*$C$3)*('Input &amp; Results'!$D$22))</f>
        <v>#DIV/0!</v>
      </c>
      <c r="J116" s="106" t="e">
        <f t="shared" si="36"/>
        <v>#DIV/0!</v>
      </c>
      <c r="K116" s="106" t="e">
        <f>IF(H116&gt;'Input &amp; Results'!$K$45,MIN('Input &amp; Results'!$K$30,J116-M116),0)</f>
        <v>#DIV/0!</v>
      </c>
      <c r="L116" s="106" t="e">
        <f t="shared" si="24"/>
        <v>#DIV/0!</v>
      </c>
      <c r="M116" s="106" t="e">
        <f>IF(J116&gt;0,MIN('Input &amp; Results'!$K$10*0.75/12*'Input &amp; Results'!$K$42,J116),0)</f>
        <v>#DIV/0!</v>
      </c>
      <c r="N116" s="106" t="e">
        <f t="shared" si="25"/>
        <v>#DIV/0!</v>
      </c>
      <c r="O116" s="106" t="e">
        <f t="shared" si="37"/>
        <v>#DIV/0!</v>
      </c>
      <c r="P116" s="106" t="e">
        <f>IF(O116&gt;'Input &amp; Results'!$E$49,MIN('Input &amp; Results'!$E$47,O116),0)</f>
        <v>#DIV/0!</v>
      </c>
      <c r="Q116" s="106" t="e">
        <f t="shared" si="26"/>
        <v>#DIV/0!</v>
      </c>
      <c r="R116" s="106" t="e">
        <f t="shared" si="22"/>
        <v>#DIV/0!</v>
      </c>
      <c r="S116" s="106" t="e">
        <f t="shared" si="23"/>
        <v>#DIV/0!</v>
      </c>
      <c r="T116" s="106" t="e">
        <f t="shared" si="27"/>
        <v>#DIV/0!</v>
      </c>
      <c r="U116" s="124" t="e">
        <f t="shared" si="21"/>
        <v>#DIV/0!</v>
      </c>
      <c r="V116" s="107" t="e">
        <f t="shared" si="35"/>
        <v>#DIV/0!</v>
      </c>
      <c r="W116" s="106" t="e">
        <f t="shared" si="33"/>
        <v>#DIV/0!</v>
      </c>
      <c r="X116" s="106" t="e">
        <f t="shared" si="28"/>
        <v>#DIV/0!</v>
      </c>
      <c r="Y116" s="106" t="e">
        <f t="shared" si="34"/>
        <v>#DIV/0!</v>
      </c>
      <c r="Z116" s="108" t="e">
        <f t="shared" si="29"/>
        <v>#DIV/0!</v>
      </c>
      <c r="AA116" s="108" t="e">
        <f>('Input &amp; Results'!$E$40-R116*7.48)/('Calcs active'!H116*1440)</f>
        <v>#DIV/0!</v>
      </c>
    </row>
    <row r="117" spans="2:27" x14ac:dyDescent="0.2">
      <c r="B117" s="31">
        <v>1</v>
      </c>
      <c r="C117" s="31" t="s">
        <v>54</v>
      </c>
      <c r="D117" s="106">
        <v>103</v>
      </c>
      <c r="E117" s="106" t="e">
        <f t="shared" si="30"/>
        <v>#DIV/0!</v>
      </c>
      <c r="F117" s="106">
        <f>'Calcs Hist'!E118</f>
        <v>0</v>
      </c>
      <c r="G117" s="106" t="e">
        <f t="shared" si="31"/>
        <v>#DIV/0!</v>
      </c>
      <c r="H117" s="107" t="e">
        <f t="shared" si="32"/>
        <v>#DIV/0!</v>
      </c>
      <c r="I117" s="106" t="e">
        <f>IF(P117&gt;0,('Input &amp; Results'!F$28/12*$C$3)*('Input &amp; Results'!$D$21),('Input &amp; Results'!F$28/12*$C$3)*('Input &amp; Results'!$D$22))</f>
        <v>#DIV/0!</v>
      </c>
      <c r="J117" s="106" t="e">
        <f t="shared" si="36"/>
        <v>#DIV/0!</v>
      </c>
      <c r="K117" s="106" t="e">
        <f>IF(H117&gt;'Input &amp; Results'!$K$45,MIN('Input &amp; Results'!$K$30,J117-M117),0)</f>
        <v>#DIV/0!</v>
      </c>
      <c r="L117" s="106" t="e">
        <f t="shared" si="24"/>
        <v>#DIV/0!</v>
      </c>
      <c r="M117" s="106" t="e">
        <f>IF(J117&gt;0,MIN('Input &amp; Results'!$K$10*0.75/12*'Input &amp; Results'!$K$42,J117),0)</f>
        <v>#DIV/0!</v>
      </c>
      <c r="N117" s="106" t="e">
        <f t="shared" si="25"/>
        <v>#DIV/0!</v>
      </c>
      <c r="O117" s="106" t="e">
        <f t="shared" si="37"/>
        <v>#DIV/0!</v>
      </c>
      <c r="P117" s="106" t="e">
        <f>IF(O117&gt;'Input &amp; Results'!$E$49,MIN('Input &amp; Results'!$E$47,O117),0)</f>
        <v>#DIV/0!</v>
      </c>
      <c r="Q117" s="106" t="e">
        <f t="shared" si="26"/>
        <v>#DIV/0!</v>
      </c>
      <c r="R117" s="106" t="e">
        <f t="shared" si="22"/>
        <v>#DIV/0!</v>
      </c>
      <c r="S117" s="106" t="e">
        <f t="shared" si="23"/>
        <v>#DIV/0!</v>
      </c>
      <c r="T117" s="106" t="e">
        <f t="shared" si="27"/>
        <v>#DIV/0!</v>
      </c>
      <c r="U117" s="124" t="e">
        <f t="shared" si="21"/>
        <v>#DIV/0!</v>
      </c>
      <c r="V117" s="107" t="e">
        <f t="shared" si="35"/>
        <v>#DIV/0!</v>
      </c>
      <c r="W117" s="106" t="e">
        <f t="shared" si="33"/>
        <v>#DIV/0!</v>
      </c>
      <c r="X117" s="106" t="e">
        <f t="shared" si="28"/>
        <v>#DIV/0!</v>
      </c>
      <c r="Y117" s="106" t="e">
        <f t="shared" si="34"/>
        <v>#DIV/0!</v>
      </c>
      <c r="Z117" s="108" t="e">
        <f t="shared" si="29"/>
        <v>#DIV/0!</v>
      </c>
      <c r="AA117" s="108" t="e">
        <f>('Input &amp; Results'!$E$40-R117*7.48)/('Calcs active'!H117*1440)</f>
        <v>#DIV/0!</v>
      </c>
    </row>
    <row r="118" spans="2:27" x14ac:dyDescent="0.2">
      <c r="B118" s="31">
        <v>1</v>
      </c>
      <c r="C118" s="31" t="s">
        <v>54</v>
      </c>
      <c r="D118" s="106">
        <v>104</v>
      </c>
      <c r="E118" s="106" t="e">
        <f t="shared" si="30"/>
        <v>#DIV/0!</v>
      </c>
      <c r="F118" s="106">
        <f>'Calcs Hist'!E119</f>
        <v>0</v>
      </c>
      <c r="G118" s="106" t="e">
        <f t="shared" si="31"/>
        <v>#DIV/0!</v>
      </c>
      <c r="H118" s="107" t="e">
        <f t="shared" si="32"/>
        <v>#DIV/0!</v>
      </c>
      <c r="I118" s="106" t="e">
        <f>IF(P118&gt;0,('Input &amp; Results'!F$28/12*$C$3)*('Input &amp; Results'!$D$21),('Input &amp; Results'!F$28/12*$C$3)*('Input &amp; Results'!$D$22))</f>
        <v>#DIV/0!</v>
      </c>
      <c r="J118" s="106" t="e">
        <f t="shared" si="36"/>
        <v>#DIV/0!</v>
      </c>
      <c r="K118" s="106" t="e">
        <f>IF(H118&gt;'Input &amp; Results'!$K$45,MIN('Input &amp; Results'!$K$30,J118-M118),0)</f>
        <v>#DIV/0!</v>
      </c>
      <c r="L118" s="106" t="e">
        <f t="shared" si="24"/>
        <v>#DIV/0!</v>
      </c>
      <c r="M118" s="106" t="e">
        <f>IF(J118&gt;0,MIN('Input &amp; Results'!$K$10*0.75/12*'Input &amp; Results'!$K$42,J118),0)</f>
        <v>#DIV/0!</v>
      </c>
      <c r="N118" s="106" t="e">
        <f t="shared" si="25"/>
        <v>#DIV/0!</v>
      </c>
      <c r="O118" s="106" t="e">
        <f t="shared" si="37"/>
        <v>#DIV/0!</v>
      </c>
      <c r="P118" s="106" t="e">
        <f>IF(O118&gt;'Input &amp; Results'!$E$49,MIN('Input &amp; Results'!$E$47,O118),0)</f>
        <v>#DIV/0!</v>
      </c>
      <c r="Q118" s="106" t="e">
        <f t="shared" si="26"/>
        <v>#DIV/0!</v>
      </c>
      <c r="R118" s="106" t="e">
        <f t="shared" si="22"/>
        <v>#DIV/0!</v>
      </c>
      <c r="S118" s="106" t="e">
        <f t="shared" si="23"/>
        <v>#DIV/0!</v>
      </c>
      <c r="T118" s="106" t="e">
        <f t="shared" si="27"/>
        <v>#DIV/0!</v>
      </c>
      <c r="U118" s="124" t="e">
        <f t="shared" ref="U118:U181" si="38">U117+S118</f>
        <v>#DIV/0!</v>
      </c>
      <c r="V118" s="107" t="e">
        <f t="shared" si="35"/>
        <v>#DIV/0!</v>
      </c>
      <c r="W118" s="106" t="e">
        <f t="shared" si="33"/>
        <v>#DIV/0!</v>
      </c>
      <c r="X118" s="106" t="e">
        <f t="shared" si="28"/>
        <v>#DIV/0!</v>
      </c>
      <c r="Y118" s="106" t="e">
        <f t="shared" si="34"/>
        <v>#DIV/0!</v>
      </c>
      <c r="Z118" s="108" t="e">
        <f t="shared" si="29"/>
        <v>#DIV/0!</v>
      </c>
      <c r="AA118" s="108" t="e">
        <f>('Input &amp; Results'!$E$40-R118*7.48)/('Calcs active'!H118*1440)</f>
        <v>#DIV/0!</v>
      </c>
    </row>
    <row r="119" spans="2:27" x14ac:dyDescent="0.2">
      <c r="B119" s="31">
        <v>1</v>
      </c>
      <c r="C119" s="31" t="s">
        <v>54</v>
      </c>
      <c r="D119" s="106">
        <v>105</v>
      </c>
      <c r="E119" s="106" t="e">
        <f t="shared" si="30"/>
        <v>#DIV/0!</v>
      </c>
      <c r="F119" s="106">
        <f>'Calcs Hist'!E120</f>
        <v>0</v>
      </c>
      <c r="G119" s="106" t="e">
        <f t="shared" si="31"/>
        <v>#DIV/0!</v>
      </c>
      <c r="H119" s="107" t="e">
        <f t="shared" si="32"/>
        <v>#DIV/0!</v>
      </c>
      <c r="I119" s="106" t="e">
        <f>IF(P119&gt;0,('Input &amp; Results'!F$28/12*$C$3)*('Input &amp; Results'!$D$21),('Input &amp; Results'!F$28/12*$C$3)*('Input &amp; Results'!$D$22))</f>
        <v>#DIV/0!</v>
      </c>
      <c r="J119" s="106" t="e">
        <f t="shared" si="36"/>
        <v>#DIV/0!</v>
      </c>
      <c r="K119" s="106" t="e">
        <f>IF(H119&gt;'Input &amp; Results'!$K$45,MIN('Input &amp; Results'!$K$30,J119-M119),0)</f>
        <v>#DIV/0!</v>
      </c>
      <c r="L119" s="106" t="e">
        <f t="shared" si="24"/>
        <v>#DIV/0!</v>
      </c>
      <c r="M119" s="106" t="e">
        <f>IF(J119&gt;0,MIN('Input &amp; Results'!$K$10*0.75/12*'Input &amp; Results'!$K$42,J119),0)</f>
        <v>#DIV/0!</v>
      </c>
      <c r="N119" s="106" t="e">
        <f t="shared" si="25"/>
        <v>#DIV/0!</v>
      </c>
      <c r="O119" s="106" t="e">
        <f t="shared" si="37"/>
        <v>#DIV/0!</v>
      </c>
      <c r="P119" s="106" t="e">
        <f>IF(O119&gt;'Input &amp; Results'!$E$49,MIN('Input &amp; Results'!$E$47,O119),0)</f>
        <v>#DIV/0!</v>
      </c>
      <c r="Q119" s="106" t="e">
        <f t="shared" si="26"/>
        <v>#DIV/0!</v>
      </c>
      <c r="R119" s="106" t="e">
        <f t="shared" si="22"/>
        <v>#DIV/0!</v>
      </c>
      <c r="S119" s="106" t="e">
        <f t="shared" si="23"/>
        <v>#DIV/0!</v>
      </c>
      <c r="T119" s="106" t="e">
        <f t="shared" si="27"/>
        <v>#DIV/0!</v>
      </c>
      <c r="U119" s="124" t="e">
        <f t="shared" si="38"/>
        <v>#DIV/0!</v>
      </c>
      <c r="V119" s="107" t="e">
        <f t="shared" si="35"/>
        <v>#DIV/0!</v>
      </c>
      <c r="W119" s="106" t="e">
        <f t="shared" si="33"/>
        <v>#DIV/0!</v>
      </c>
      <c r="X119" s="106" t="e">
        <f t="shared" si="28"/>
        <v>#DIV/0!</v>
      </c>
      <c r="Y119" s="106" t="e">
        <f t="shared" si="34"/>
        <v>#DIV/0!</v>
      </c>
      <c r="Z119" s="108" t="e">
        <f t="shared" si="29"/>
        <v>#DIV/0!</v>
      </c>
      <c r="AA119" s="108" t="e">
        <f>('Input &amp; Results'!$E$40-R119*7.48)/('Calcs active'!H119*1440)</f>
        <v>#DIV/0!</v>
      </c>
    </row>
    <row r="120" spans="2:27" x14ac:dyDescent="0.2">
      <c r="B120" s="31">
        <v>1</v>
      </c>
      <c r="C120" s="31" t="s">
        <v>54</v>
      </c>
      <c r="D120" s="106">
        <v>106</v>
      </c>
      <c r="E120" s="106" t="e">
        <f t="shared" si="30"/>
        <v>#DIV/0!</v>
      </c>
      <c r="F120" s="106">
        <f>'Calcs Hist'!E121</f>
        <v>0</v>
      </c>
      <c r="G120" s="106" t="e">
        <f t="shared" si="31"/>
        <v>#DIV/0!</v>
      </c>
      <c r="H120" s="107" t="e">
        <f t="shared" si="32"/>
        <v>#DIV/0!</v>
      </c>
      <c r="I120" s="106" t="e">
        <f>IF(P120&gt;0,('Input &amp; Results'!F$28/12*$C$3)*('Input &amp; Results'!$D$21),('Input &amp; Results'!F$28/12*$C$3)*('Input &amp; Results'!$D$22))</f>
        <v>#DIV/0!</v>
      </c>
      <c r="J120" s="106" t="e">
        <f t="shared" si="36"/>
        <v>#DIV/0!</v>
      </c>
      <c r="K120" s="106" t="e">
        <f>IF(H120&gt;'Input &amp; Results'!$K$45,MIN('Input &amp; Results'!$K$30,J120-M120),0)</f>
        <v>#DIV/0!</v>
      </c>
      <c r="L120" s="106" t="e">
        <f t="shared" si="24"/>
        <v>#DIV/0!</v>
      </c>
      <c r="M120" s="106" t="e">
        <f>IF(J120&gt;0,MIN('Input &amp; Results'!$K$10*0.75/12*'Input &amp; Results'!$K$42,J120),0)</f>
        <v>#DIV/0!</v>
      </c>
      <c r="N120" s="106" t="e">
        <f t="shared" si="25"/>
        <v>#DIV/0!</v>
      </c>
      <c r="O120" s="106" t="e">
        <f t="shared" si="37"/>
        <v>#DIV/0!</v>
      </c>
      <c r="P120" s="106" t="e">
        <f>IF(O120&gt;'Input &amp; Results'!$E$49,MIN('Input &amp; Results'!$E$47,O120),0)</f>
        <v>#DIV/0!</v>
      </c>
      <c r="Q120" s="106" t="e">
        <f t="shared" si="26"/>
        <v>#DIV/0!</v>
      </c>
      <c r="R120" s="106" t="e">
        <f t="shared" si="22"/>
        <v>#DIV/0!</v>
      </c>
      <c r="S120" s="106" t="e">
        <f t="shared" si="23"/>
        <v>#DIV/0!</v>
      </c>
      <c r="T120" s="106" t="e">
        <f t="shared" si="27"/>
        <v>#DIV/0!</v>
      </c>
      <c r="U120" s="124" t="e">
        <f t="shared" si="38"/>
        <v>#DIV/0!</v>
      </c>
      <c r="V120" s="107" t="e">
        <f t="shared" si="35"/>
        <v>#DIV/0!</v>
      </c>
      <c r="W120" s="106" t="e">
        <f t="shared" si="33"/>
        <v>#DIV/0!</v>
      </c>
      <c r="X120" s="106" t="e">
        <f t="shared" si="28"/>
        <v>#DIV/0!</v>
      </c>
      <c r="Y120" s="106" t="e">
        <f t="shared" si="34"/>
        <v>#DIV/0!</v>
      </c>
      <c r="Z120" s="108" t="e">
        <f t="shared" si="29"/>
        <v>#DIV/0!</v>
      </c>
      <c r="AA120" s="108" t="e">
        <f>('Input &amp; Results'!$E$40-R120*7.48)/('Calcs active'!H120*1440)</f>
        <v>#DIV/0!</v>
      </c>
    </row>
    <row r="121" spans="2:27" x14ac:dyDescent="0.2">
      <c r="B121" s="31">
        <v>1</v>
      </c>
      <c r="C121" s="31" t="s">
        <v>54</v>
      </c>
      <c r="D121" s="106">
        <v>107</v>
      </c>
      <c r="E121" s="106" t="e">
        <f t="shared" si="30"/>
        <v>#DIV/0!</v>
      </c>
      <c r="F121" s="106">
        <f>'Calcs Hist'!E122</f>
        <v>0</v>
      </c>
      <c r="G121" s="106" t="e">
        <f t="shared" si="31"/>
        <v>#DIV/0!</v>
      </c>
      <c r="H121" s="107" t="e">
        <f t="shared" si="32"/>
        <v>#DIV/0!</v>
      </c>
      <c r="I121" s="106" t="e">
        <f>IF(P121&gt;0,('Input &amp; Results'!F$28/12*$C$3)*('Input &amp; Results'!$D$21),('Input &amp; Results'!F$28/12*$C$3)*('Input &amp; Results'!$D$22))</f>
        <v>#DIV/0!</v>
      </c>
      <c r="J121" s="106" t="e">
        <f t="shared" si="36"/>
        <v>#DIV/0!</v>
      </c>
      <c r="K121" s="106" t="e">
        <f>IF(H121&gt;'Input &amp; Results'!$K$45,MIN('Input &amp; Results'!$K$30,J121-M121),0)</f>
        <v>#DIV/0!</v>
      </c>
      <c r="L121" s="106" t="e">
        <f t="shared" si="24"/>
        <v>#DIV/0!</v>
      </c>
      <c r="M121" s="106" t="e">
        <f>IF(J121&gt;0,MIN('Input &amp; Results'!$K$10*0.75/12*'Input &amp; Results'!$K$42,J121),0)</f>
        <v>#DIV/0!</v>
      </c>
      <c r="N121" s="106" t="e">
        <f t="shared" si="25"/>
        <v>#DIV/0!</v>
      </c>
      <c r="O121" s="106" t="e">
        <f t="shared" si="37"/>
        <v>#DIV/0!</v>
      </c>
      <c r="P121" s="106" t="e">
        <f>IF(O121&gt;'Input &amp; Results'!$E$49,MIN('Input &amp; Results'!$E$47,O121),0)</f>
        <v>#DIV/0!</v>
      </c>
      <c r="Q121" s="106" t="e">
        <f t="shared" si="26"/>
        <v>#DIV/0!</v>
      </c>
      <c r="R121" s="106" t="e">
        <f t="shared" si="22"/>
        <v>#DIV/0!</v>
      </c>
      <c r="S121" s="106" t="e">
        <f t="shared" si="23"/>
        <v>#DIV/0!</v>
      </c>
      <c r="T121" s="106" t="e">
        <f t="shared" si="27"/>
        <v>#DIV/0!</v>
      </c>
      <c r="U121" s="124" t="e">
        <f t="shared" si="38"/>
        <v>#DIV/0!</v>
      </c>
      <c r="V121" s="107" t="e">
        <f t="shared" si="35"/>
        <v>#DIV/0!</v>
      </c>
      <c r="W121" s="106" t="e">
        <f t="shared" si="33"/>
        <v>#DIV/0!</v>
      </c>
      <c r="X121" s="106" t="e">
        <f t="shared" si="28"/>
        <v>#DIV/0!</v>
      </c>
      <c r="Y121" s="106" t="e">
        <f t="shared" si="34"/>
        <v>#DIV/0!</v>
      </c>
      <c r="Z121" s="108" t="e">
        <f t="shared" si="29"/>
        <v>#DIV/0!</v>
      </c>
      <c r="AA121" s="108" t="e">
        <f>('Input &amp; Results'!$E$40-R121*7.48)/('Calcs active'!H121*1440)</f>
        <v>#DIV/0!</v>
      </c>
    </row>
    <row r="122" spans="2:27" x14ac:dyDescent="0.2">
      <c r="B122" s="31">
        <v>1</v>
      </c>
      <c r="C122" s="31" t="s">
        <v>54</v>
      </c>
      <c r="D122" s="106">
        <v>108</v>
      </c>
      <c r="E122" s="106" t="e">
        <f t="shared" si="30"/>
        <v>#DIV/0!</v>
      </c>
      <c r="F122" s="106">
        <f>'Calcs Hist'!E123</f>
        <v>0</v>
      </c>
      <c r="G122" s="106" t="e">
        <f t="shared" si="31"/>
        <v>#DIV/0!</v>
      </c>
      <c r="H122" s="107" t="e">
        <f t="shared" si="32"/>
        <v>#DIV/0!</v>
      </c>
      <c r="I122" s="106" t="e">
        <f>IF(P122&gt;0,('Input &amp; Results'!F$28/12*$C$3)*('Input &amp; Results'!$D$21),('Input &amp; Results'!F$28/12*$C$3)*('Input &amp; Results'!$D$22))</f>
        <v>#DIV/0!</v>
      </c>
      <c r="J122" s="106" t="e">
        <f t="shared" si="36"/>
        <v>#DIV/0!</v>
      </c>
      <c r="K122" s="106" t="e">
        <f>IF(H122&gt;'Input &amp; Results'!$K$45,MIN('Input &amp; Results'!$K$30,J122-M122),0)</f>
        <v>#DIV/0!</v>
      </c>
      <c r="L122" s="106" t="e">
        <f t="shared" si="24"/>
        <v>#DIV/0!</v>
      </c>
      <c r="M122" s="106" t="e">
        <f>IF(J122&gt;0,MIN('Input &amp; Results'!$K$10*0.75/12*'Input &amp; Results'!$K$42,J122),0)</f>
        <v>#DIV/0!</v>
      </c>
      <c r="N122" s="106" t="e">
        <f t="shared" si="25"/>
        <v>#DIV/0!</v>
      </c>
      <c r="O122" s="106" t="e">
        <f t="shared" si="37"/>
        <v>#DIV/0!</v>
      </c>
      <c r="P122" s="106" t="e">
        <f>IF(O122&gt;'Input &amp; Results'!$E$49,MIN('Input &amp; Results'!$E$47,O122),0)</f>
        <v>#DIV/0!</v>
      </c>
      <c r="Q122" s="106" t="e">
        <f t="shared" si="26"/>
        <v>#DIV/0!</v>
      </c>
      <c r="R122" s="106" t="e">
        <f t="shared" si="22"/>
        <v>#DIV/0!</v>
      </c>
      <c r="S122" s="106" t="e">
        <f t="shared" si="23"/>
        <v>#DIV/0!</v>
      </c>
      <c r="T122" s="106" t="e">
        <f t="shared" si="27"/>
        <v>#DIV/0!</v>
      </c>
      <c r="U122" s="124" t="e">
        <f t="shared" si="38"/>
        <v>#DIV/0!</v>
      </c>
      <c r="V122" s="107" t="e">
        <f t="shared" si="35"/>
        <v>#DIV/0!</v>
      </c>
      <c r="W122" s="106" t="e">
        <f t="shared" si="33"/>
        <v>#DIV/0!</v>
      </c>
      <c r="X122" s="106" t="e">
        <f t="shared" si="28"/>
        <v>#DIV/0!</v>
      </c>
      <c r="Y122" s="106" t="e">
        <f t="shared" si="34"/>
        <v>#DIV/0!</v>
      </c>
      <c r="Z122" s="108" t="e">
        <f t="shared" si="29"/>
        <v>#DIV/0!</v>
      </c>
      <c r="AA122" s="108" t="e">
        <f>('Input &amp; Results'!$E$40-R122*7.48)/('Calcs active'!H122*1440)</f>
        <v>#DIV/0!</v>
      </c>
    </row>
    <row r="123" spans="2:27" x14ac:dyDescent="0.2">
      <c r="B123" s="31">
        <v>1</v>
      </c>
      <c r="C123" s="31" t="s">
        <v>54</v>
      </c>
      <c r="D123" s="106">
        <v>109</v>
      </c>
      <c r="E123" s="106" t="e">
        <f t="shared" si="30"/>
        <v>#DIV/0!</v>
      </c>
      <c r="F123" s="106">
        <f>'Calcs Hist'!E124</f>
        <v>0</v>
      </c>
      <c r="G123" s="106" t="e">
        <f t="shared" si="31"/>
        <v>#DIV/0!</v>
      </c>
      <c r="H123" s="107" t="e">
        <f t="shared" si="32"/>
        <v>#DIV/0!</v>
      </c>
      <c r="I123" s="106" t="e">
        <f>IF(P123&gt;0,('Input &amp; Results'!F$28/12*$C$3)*('Input &amp; Results'!$D$21),('Input &amp; Results'!F$28/12*$C$3)*('Input &amp; Results'!$D$22))</f>
        <v>#DIV/0!</v>
      </c>
      <c r="J123" s="106" t="e">
        <f t="shared" si="36"/>
        <v>#DIV/0!</v>
      </c>
      <c r="K123" s="106" t="e">
        <f>IF(H123&gt;'Input &amp; Results'!$K$45,MIN('Input &amp; Results'!$K$30,J123-M123),0)</f>
        <v>#DIV/0!</v>
      </c>
      <c r="L123" s="106" t="e">
        <f t="shared" si="24"/>
        <v>#DIV/0!</v>
      </c>
      <c r="M123" s="106" t="e">
        <f>IF(J123&gt;0,MIN('Input &amp; Results'!$K$10*0.75/12*'Input &amp; Results'!$K$42,J123),0)</f>
        <v>#DIV/0!</v>
      </c>
      <c r="N123" s="106" t="e">
        <f t="shared" si="25"/>
        <v>#DIV/0!</v>
      </c>
      <c r="O123" s="106" t="e">
        <f t="shared" si="37"/>
        <v>#DIV/0!</v>
      </c>
      <c r="P123" s="106" t="e">
        <f>IF(O123&gt;'Input &amp; Results'!$E$49,MIN('Input &amp; Results'!$E$47,O123),0)</f>
        <v>#DIV/0!</v>
      </c>
      <c r="Q123" s="106" t="e">
        <f t="shared" si="26"/>
        <v>#DIV/0!</v>
      </c>
      <c r="R123" s="106" t="e">
        <f t="shared" si="22"/>
        <v>#DIV/0!</v>
      </c>
      <c r="S123" s="106" t="e">
        <f t="shared" si="23"/>
        <v>#DIV/0!</v>
      </c>
      <c r="T123" s="106" t="e">
        <f t="shared" si="27"/>
        <v>#DIV/0!</v>
      </c>
      <c r="U123" s="124" t="e">
        <f t="shared" si="38"/>
        <v>#DIV/0!</v>
      </c>
      <c r="V123" s="107" t="e">
        <f t="shared" si="35"/>
        <v>#DIV/0!</v>
      </c>
      <c r="W123" s="106" t="e">
        <f t="shared" si="33"/>
        <v>#DIV/0!</v>
      </c>
      <c r="X123" s="106" t="e">
        <f t="shared" si="28"/>
        <v>#DIV/0!</v>
      </c>
      <c r="Y123" s="106" t="e">
        <f t="shared" si="34"/>
        <v>#DIV/0!</v>
      </c>
      <c r="Z123" s="108" t="e">
        <f t="shared" si="29"/>
        <v>#DIV/0!</v>
      </c>
      <c r="AA123" s="108" t="e">
        <f>('Input &amp; Results'!$E$40-R123*7.48)/('Calcs active'!H123*1440)</f>
        <v>#DIV/0!</v>
      </c>
    </row>
    <row r="124" spans="2:27" x14ac:dyDescent="0.2">
      <c r="B124" s="31">
        <v>1</v>
      </c>
      <c r="C124" s="31" t="s">
        <v>54</v>
      </c>
      <c r="D124" s="106">
        <v>110</v>
      </c>
      <c r="E124" s="106" t="e">
        <f t="shared" si="30"/>
        <v>#DIV/0!</v>
      </c>
      <c r="F124" s="106">
        <f>'Calcs Hist'!E125</f>
        <v>0</v>
      </c>
      <c r="G124" s="106" t="e">
        <f t="shared" si="31"/>
        <v>#DIV/0!</v>
      </c>
      <c r="H124" s="107" t="e">
        <f t="shared" si="32"/>
        <v>#DIV/0!</v>
      </c>
      <c r="I124" s="106" t="e">
        <f>IF(P124&gt;0,('Input &amp; Results'!F$28/12*$C$3)*('Input &amp; Results'!$D$21),('Input &amp; Results'!F$28/12*$C$3)*('Input &amp; Results'!$D$22))</f>
        <v>#DIV/0!</v>
      </c>
      <c r="J124" s="106" t="e">
        <f t="shared" si="36"/>
        <v>#DIV/0!</v>
      </c>
      <c r="K124" s="106" t="e">
        <f>IF(H124&gt;'Input &amp; Results'!$K$45,MIN('Input &amp; Results'!$K$30,J124-M124),0)</f>
        <v>#DIV/0!</v>
      </c>
      <c r="L124" s="106" t="e">
        <f t="shared" si="24"/>
        <v>#DIV/0!</v>
      </c>
      <c r="M124" s="106" t="e">
        <f>IF(J124&gt;0,MIN('Input &amp; Results'!$K$10*0.75/12*'Input &amp; Results'!$K$42,J124),0)</f>
        <v>#DIV/0!</v>
      </c>
      <c r="N124" s="106" t="e">
        <f t="shared" si="25"/>
        <v>#DIV/0!</v>
      </c>
      <c r="O124" s="106" t="e">
        <f t="shared" si="37"/>
        <v>#DIV/0!</v>
      </c>
      <c r="P124" s="106" t="e">
        <f>IF(O124&gt;'Input &amp; Results'!$E$49,MIN('Input &amp; Results'!$E$47,O124),0)</f>
        <v>#DIV/0!</v>
      </c>
      <c r="Q124" s="106" t="e">
        <f t="shared" si="26"/>
        <v>#DIV/0!</v>
      </c>
      <c r="R124" s="106" t="e">
        <f t="shared" si="22"/>
        <v>#DIV/0!</v>
      </c>
      <c r="S124" s="106" t="e">
        <f t="shared" si="23"/>
        <v>#DIV/0!</v>
      </c>
      <c r="T124" s="106" t="e">
        <f t="shared" si="27"/>
        <v>#DIV/0!</v>
      </c>
      <c r="U124" s="124" t="e">
        <f t="shared" si="38"/>
        <v>#DIV/0!</v>
      </c>
      <c r="V124" s="107" t="e">
        <f t="shared" si="35"/>
        <v>#DIV/0!</v>
      </c>
      <c r="W124" s="106" t="e">
        <f t="shared" si="33"/>
        <v>#DIV/0!</v>
      </c>
      <c r="X124" s="106" t="e">
        <f t="shared" si="28"/>
        <v>#DIV/0!</v>
      </c>
      <c r="Y124" s="106" t="e">
        <f t="shared" si="34"/>
        <v>#DIV/0!</v>
      </c>
      <c r="Z124" s="108" t="e">
        <f t="shared" si="29"/>
        <v>#DIV/0!</v>
      </c>
      <c r="AA124" s="108" t="e">
        <f>('Input &amp; Results'!$E$40-R124*7.48)/('Calcs active'!H124*1440)</f>
        <v>#DIV/0!</v>
      </c>
    </row>
    <row r="125" spans="2:27" x14ac:dyDescent="0.2">
      <c r="B125" s="31">
        <v>1</v>
      </c>
      <c r="C125" s="31" t="s">
        <v>54</v>
      </c>
      <c r="D125" s="106">
        <v>111</v>
      </c>
      <c r="E125" s="106" t="e">
        <f t="shared" si="30"/>
        <v>#DIV/0!</v>
      </c>
      <c r="F125" s="106">
        <f>'Calcs Hist'!E126</f>
        <v>0</v>
      </c>
      <c r="G125" s="106" t="e">
        <f t="shared" si="31"/>
        <v>#DIV/0!</v>
      </c>
      <c r="H125" s="107" t="e">
        <f t="shared" si="32"/>
        <v>#DIV/0!</v>
      </c>
      <c r="I125" s="106" t="e">
        <f>IF(P125&gt;0,('Input &amp; Results'!F$28/12*$C$3)*('Input &amp; Results'!$D$21),('Input &amp; Results'!F$28/12*$C$3)*('Input &amp; Results'!$D$22))</f>
        <v>#DIV/0!</v>
      </c>
      <c r="J125" s="106" t="e">
        <f t="shared" si="36"/>
        <v>#DIV/0!</v>
      </c>
      <c r="K125" s="106" t="e">
        <f>IF(H125&gt;'Input &amp; Results'!$K$45,MIN('Input &amp; Results'!$K$30,J125-M125),0)</f>
        <v>#DIV/0!</v>
      </c>
      <c r="L125" s="106" t="e">
        <f t="shared" si="24"/>
        <v>#DIV/0!</v>
      </c>
      <c r="M125" s="106" t="e">
        <f>IF(J125&gt;0,MIN('Input &amp; Results'!$K$10*0.75/12*'Input &amp; Results'!$K$42,J125),0)</f>
        <v>#DIV/0!</v>
      </c>
      <c r="N125" s="106" t="e">
        <f t="shared" si="25"/>
        <v>#DIV/0!</v>
      </c>
      <c r="O125" s="106" t="e">
        <f t="shared" si="37"/>
        <v>#DIV/0!</v>
      </c>
      <c r="P125" s="106" t="e">
        <f>IF(O125&gt;'Input &amp; Results'!$E$49,MIN('Input &amp; Results'!$E$47,O125),0)</f>
        <v>#DIV/0!</v>
      </c>
      <c r="Q125" s="106" t="e">
        <f t="shared" si="26"/>
        <v>#DIV/0!</v>
      </c>
      <c r="R125" s="106" t="e">
        <f t="shared" si="22"/>
        <v>#DIV/0!</v>
      </c>
      <c r="S125" s="106" t="e">
        <f t="shared" si="23"/>
        <v>#DIV/0!</v>
      </c>
      <c r="T125" s="106" t="e">
        <f t="shared" si="27"/>
        <v>#DIV/0!</v>
      </c>
      <c r="U125" s="124" t="e">
        <f t="shared" si="38"/>
        <v>#DIV/0!</v>
      </c>
      <c r="V125" s="107" t="e">
        <f t="shared" si="35"/>
        <v>#DIV/0!</v>
      </c>
      <c r="W125" s="106" t="e">
        <f t="shared" si="33"/>
        <v>#DIV/0!</v>
      </c>
      <c r="X125" s="106" t="e">
        <f t="shared" si="28"/>
        <v>#DIV/0!</v>
      </c>
      <c r="Y125" s="106" t="e">
        <f t="shared" si="34"/>
        <v>#DIV/0!</v>
      </c>
      <c r="Z125" s="108" t="e">
        <f t="shared" si="29"/>
        <v>#DIV/0!</v>
      </c>
      <c r="AA125" s="108" t="e">
        <f>('Input &amp; Results'!$E$40-R125*7.48)/('Calcs active'!H125*1440)</f>
        <v>#DIV/0!</v>
      </c>
    </row>
    <row r="126" spans="2:27" x14ac:dyDescent="0.2">
      <c r="B126" s="31">
        <v>1</v>
      </c>
      <c r="C126" s="31" t="s">
        <v>54</v>
      </c>
      <c r="D126" s="106">
        <v>112</v>
      </c>
      <c r="E126" s="106" t="e">
        <f t="shared" si="30"/>
        <v>#DIV/0!</v>
      </c>
      <c r="F126" s="106">
        <f>'Calcs Hist'!E127</f>
        <v>0</v>
      </c>
      <c r="G126" s="106" t="e">
        <f t="shared" si="31"/>
        <v>#DIV/0!</v>
      </c>
      <c r="H126" s="107" t="e">
        <f t="shared" si="32"/>
        <v>#DIV/0!</v>
      </c>
      <c r="I126" s="106" t="e">
        <f>IF(P126&gt;0,('Input &amp; Results'!F$28/12*$C$3)*('Input &amp; Results'!$D$21),('Input &amp; Results'!F$28/12*$C$3)*('Input &amp; Results'!$D$22))</f>
        <v>#DIV/0!</v>
      </c>
      <c r="J126" s="106" t="e">
        <f t="shared" si="36"/>
        <v>#DIV/0!</v>
      </c>
      <c r="K126" s="106" t="e">
        <f>IF(H126&gt;'Input &amp; Results'!$K$45,MIN('Input &amp; Results'!$K$30,J126-M126),0)</f>
        <v>#DIV/0!</v>
      </c>
      <c r="L126" s="106" t="e">
        <f t="shared" si="24"/>
        <v>#DIV/0!</v>
      </c>
      <c r="M126" s="106" t="e">
        <f>IF(J126&gt;0,MIN('Input &amp; Results'!$K$10*0.75/12*'Input &amp; Results'!$K$42,J126),0)</f>
        <v>#DIV/0!</v>
      </c>
      <c r="N126" s="106" t="e">
        <f t="shared" si="25"/>
        <v>#DIV/0!</v>
      </c>
      <c r="O126" s="106" t="e">
        <f t="shared" si="37"/>
        <v>#DIV/0!</v>
      </c>
      <c r="P126" s="106" t="e">
        <f>IF(O126&gt;'Input &amp; Results'!$E$49,MIN('Input &amp; Results'!$E$47,O126),0)</f>
        <v>#DIV/0!</v>
      </c>
      <c r="Q126" s="106" t="e">
        <f t="shared" si="26"/>
        <v>#DIV/0!</v>
      </c>
      <c r="R126" s="106" t="e">
        <f t="shared" si="22"/>
        <v>#DIV/0!</v>
      </c>
      <c r="S126" s="106" t="e">
        <f t="shared" si="23"/>
        <v>#DIV/0!</v>
      </c>
      <c r="T126" s="106" t="e">
        <f t="shared" si="27"/>
        <v>#DIV/0!</v>
      </c>
      <c r="U126" s="124" t="e">
        <f t="shared" si="38"/>
        <v>#DIV/0!</v>
      </c>
      <c r="V126" s="107" t="e">
        <f t="shared" si="35"/>
        <v>#DIV/0!</v>
      </c>
      <c r="W126" s="106" t="e">
        <f t="shared" si="33"/>
        <v>#DIV/0!</v>
      </c>
      <c r="X126" s="106" t="e">
        <f t="shared" si="28"/>
        <v>#DIV/0!</v>
      </c>
      <c r="Y126" s="106" t="e">
        <f t="shared" si="34"/>
        <v>#DIV/0!</v>
      </c>
      <c r="Z126" s="108" t="e">
        <f t="shared" si="29"/>
        <v>#DIV/0!</v>
      </c>
      <c r="AA126" s="108" t="e">
        <f>('Input &amp; Results'!$E$40-R126*7.48)/('Calcs active'!H126*1440)</f>
        <v>#DIV/0!</v>
      </c>
    </row>
    <row r="127" spans="2:27" x14ac:dyDescent="0.2">
      <c r="B127" s="31">
        <v>1</v>
      </c>
      <c r="C127" s="31" t="s">
        <v>54</v>
      </c>
      <c r="D127" s="106">
        <v>113</v>
      </c>
      <c r="E127" s="106" t="e">
        <f t="shared" si="30"/>
        <v>#DIV/0!</v>
      </c>
      <c r="F127" s="106">
        <f>'Calcs Hist'!E128</f>
        <v>0</v>
      </c>
      <c r="G127" s="106" t="e">
        <f t="shared" si="31"/>
        <v>#DIV/0!</v>
      </c>
      <c r="H127" s="107" t="e">
        <f t="shared" si="32"/>
        <v>#DIV/0!</v>
      </c>
      <c r="I127" s="106" t="e">
        <f>IF(P127&gt;0,('Input &amp; Results'!F$28/12*$C$3)*('Input &amp; Results'!$D$21),('Input &amp; Results'!F$28/12*$C$3)*('Input &amp; Results'!$D$22))</f>
        <v>#DIV/0!</v>
      </c>
      <c r="J127" s="106" t="e">
        <f t="shared" si="36"/>
        <v>#DIV/0!</v>
      </c>
      <c r="K127" s="106" t="e">
        <f>IF(H127&gt;'Input &amp; Results'!$K$45,MIN('Input &amp; Results'!$K$30,J127-M127),0)</f>
        <v>#DIV/0!</v>
      </c>
      <c r="L127" s="106" t="e">
        <f t="shared" si="24"/>
        <v>#DIV/0!</v>
      </c>
      <c r="M127" s="106" t="e">
        <f>IF(J127&gt;0,MIN('Input &amp; Results'!$K$10*0.75/12*'Input &amp; Results'!$K$42,J127),0)</f>
        <v>#DIV/0!</v>
      </c>
      <c r="N127" s="106" t="e">
        <f t="shared" si="25"/>
        <v>#DIV/0!</v>
      </c>
      <c r="O127" s="106" t="e">
        <f t="shared" si="37"/>
        <v>#DIV/0!</v>
      </c>
      <c r="P127" s="106" t="e">
        <f>IF(O127&gt;'Input &amp; Results'!$E$49,MIN('Input &amp; Results'!$E$47,O127),0)</f>
        <v>#DIV/0!</v>
      </c>
      <c r="Q127" s="106" t="e">
        <f t="shared" si="26"/>
        <v>#DIV/0!</v>
      </c>
      <c r="R127" s="106" t="e">
        <f t="shared" si="22"/>
        <v>#DIV/0!</v>
      </c>
      <c r="S127" s="106" t="e">
        <f t="shared" si="23"/>
        <v>#DIV/0!</v>
      </c>
      <c r="T127" s="106" t="e">
        <f t="shared" si="27"/>
        <v>#DIV/0!</v>
      </c>
      <c r="U127" s="124" t="e">
        <f t="shared" si="38"/>
        <v>#DIV/0!</v>
      </c>
      <c r="V127" s="107" t="e">
        <f t="shared" si="35"/>
        <v>#DIV/0!</v>
      </c>
      <c r="W127" s="106" t="e">
        <f t="shared" si="33"/>
        <v>#DIV/0!</v>
      </c>
      <c r="X127" s="106" t="e">
        <f t="shared" si="28"/>
        <v>#DIV/0!</v>
      </c>
      <c r="Y127" s="106" t="e">
        <f t="shared" si="34"/>
        <v>#DIV/0!</v>
      </c>
      <c r="Z127" s="108" t="e">
        <f t="shared" si="29"/>
        <v>#DIV/0!</v>
      </c>
      <c r="AA127" s="108" t="e">
        <f>('Input &amp; Results'!$E$40-R127*7.48)/('Calcs active'!H127*1440)</f>
        <v>#DIV/0!</v>
      </c>
    </row>
    <row r="128" spans="2:27" x14ac:dyDescent="0.2">
      <c r="B128" s="31">
        <v>1</v>
      </c>
      <c r="C128" s="31" t="s">
        <v>54</v>
      </c>
      <c r="D128" s="106">
        <v>114</v>
      </c>
      <c r="E128" s="106" t="e">
        <f t="shared" si="30"/>
        <v>#DIV/0!</v>
      </c>
      <c r="F128" s="106">
        <f>'Calcs Hist'!E129</f>
        <v>0</v>
      </c>
      <c r="G128" s="106" t="e">
        <f t="shared" si="31"/>
        <v>#DIV/0!</v>
      </c>
      <c r="H128" s="107" t="e">
        <f t="shared" si="32"/>
        <v>#DIV/0!</v>
      </c>
      <c r="I128" s="106" t="e">
        <f>IF(P128&gt;0,('Input &amp; Results'!F$28/12*$C$3)*('Input &amp; Results'!$D$21),('Input &amp; Results'!F$28/12*$C$3)*('Input &amp; Results'!$D$22))</f>
        <v>#DIV/0!</v>
      </c>
      <c r="J128" s="106" t="e">
        <f t="shared" si="36"/>
        <v>#DIV/0!</v>
      </c>
      <c r="K128" s="106" t="e">
        <f>IF(H128&gt;'Input &amp; Results'!$K$45,MIN('Input &amp; Results'!$K$30,J128-M128),0)</f>
        <v>#DIV/0!</v>
      </c>
      <c r="L128" s="106" t="e">
        <f t="shared" si="24"/>
        <v>#DIV/0!</v>
      </c>
      <c r="M128" s="106" t="e">
        <f>IF(J128&gt;0,MIN('Input &amp; Results'!$K$10*0.75/12*'Input &amp; Results'!$K$42,J128),0)</f>
        <v>#DIV/0!</v>
      </c>
      <c r="N128" s="106" t="e">
        <f t="shared" si="25"/>
        <v>#DIV/0!</v>
      </c>
      <c r="O128" s="106" t="e">
        <f t="shared" si="37"/>
        <v>#DIV/0!</v>
      </c>
      <c r="P128" s="106" t="e">
        <f>IF(O128&gt;'Input &amp; Results'!$E$49,MIN('Input &amp; Results'!$E$47,O128),0)</f>
        <v>#DIV/0!</v>
      </c>
      <c r="Q128" s="106" t="e">
        <f t="shared" si="26"/>
        <v>#DIV/0!</v>
      </c>
      <c r="R128" s="106" t="e">
        <f t="shared" si="22"/>
        <v>#DIV/0!</v>
      </c>
      <c r="S128" s="106" t="e">
        <f t="shared" si="23"/>
        <v>#DIV/0!</v>
      </c>
      <c r="T128" s="106" t="e">
        <f t="shared" si="27"/>
        <v>#DIV/0!</v>
      </c>
      <c r="U128" s="124" t="e">
        <f t="shared" si="38"/>
        <v>#DIV/0!</v>
      </c>
      <c r="V128" s="107" t="e">
        <f t="shared" si="35"/>
        <v>#DIV/0!</v>
      </c>
      <c r="W128" s="106" t="e">
        <f t="shared" si="33"/>
        <v>#DIV/0!</v>
      </c>
      <c r="X128" s="106" t="e">
        <f t="shared" si="28"/>
        <v>#DIV/0!</v>
      </c>
      <c r="Y128" s="106" t="e">
        <f t="shared" si="34"/>
        <v>#DIV/0!</v>
      </c>
      <c r="Z128" s="108" t="e">
        <f t="shared" si="29"/>
        <v>#DIV/0!</v>
      </c>
      <c r="AA128" s="108" t="e">
        <f>('Input &amp; Results'!$E$40-R128*7.48)/('Calcs active'!H128*1440)</f>
        <v>#DIV/0!</v>
      </c>
    </row>
    <row r="129" spans="2:27" x14ac:dyDescent="0.2">
      <c r="B129" s="31">
        <v>1</v>
      </c>
      <c r="C129" s="31" t="s">
        <v>54</v>
      </c>
      <c r="D129" s="106">
        <v>115</v>
      </c>
      <c r="E129" s="106" t="e">
        <f t="shared" si="30"/>
        <v>#DIV/0!</v>
      </c>
      <c r="F129" s="106">
        <f>'Calcs Hist'!E130</f>
        <v>0</v>
      </c>
      <c r="G129" s="106" t="e">
        <f t="shared" si="31"/>
        <v>#DIV/0!</v>
      </c>
      <c r="H129" s="107" t="e">
        <f t="shared" si="32"/>
        <v>#DIV/0!</v>
      </c>
      <c r="I129" s="106" t="e">
        <f>IF(P129&gt;0,('Input &amp; Results'!F$28/12*$C$3)*('Input &amp; Results'!$D$21),('Input &amp; Results'!F$28/12*$C$3)*('Input &amp; Results'!$D$22))</f>
        <v>#DIV/0!</v>
      </c>
      <c r="J129" s="106" t="e">
        <f t="shared" si="36"/>
        <v>#DIV/0!</v>
      </c>
      <c r="K129" s="106" t="e">
        <f>IF(H129&gt;'Input &amp; Results'!$K$45,MIN('Input &amp; Results'!$K$30,J129-M129),0)</f>
        <v>#DIV/0!</v>
      </c>
      <c r="L129" s="106" t="e">
        <f t="shared" si="24"/>
        <v>#DIV/0!</v>
      </c>
      <c r="M129" s="106" t="e">
        <f>IF(J129&gt;0,MIN('Input &amp; Results'!$K$10*0.75/12*'Input &amp; Results'!$K$42,J129),0)</f>
        <v>#DIV/0!</v>
      </c>
      <c r="N129" s="106" t="e">
        <f t="shared" si="25"/>
        <v>#DIV/0!</v>
      </c>
      <c r="O129" s="106" t="e">
        <f t="shared" si="37"/>
        <v>#DIV/0!</v>
      </c>
      <c r="P129" s="106" t="e">
        <f>IF(O129&gt;'Input &amp; Results'!$E$49,MIN('Input &amp; Results'!$E$47,O129),0)</f>
        <v>#DIV/0!</v>
      </c>
      <c r="Q129" s="106" t="e">
        <f t="shared" si="26"/>
        <v>#DIV/0!</v>
      </c>
      <c r="R129" s="106" t="e">
        <f t="shared" si="22"/>
        <v>#DIV/0!</v>
      </c>
      <c r="S129" s="106" t="e">
        <f t="shared" si="23"/>
        <v>#DIV/0!</v>
      </c>
      <c r="T129" s="106" t="e">
        <f t="shared" si="27"/>
        <v>#DIV/0!</v>
      </c>
      <c r="U129" s="124" t="e">
        <f t="shared" si="38"/>
        <v>#DIV/0!</v>
      </c>
      <c r="V129" s="107" t="e">
        <f t="shared" si="35"/>
        <v>#DIV/0!</v>
      </c>
      <c r="W129" s="106" t="e">
        <f t="shared" si="33"/>
        <v>#DIV/0!</v>
      </c>
      <c r="X129" s="106" t="e">
        <f t="shared" si="28"/>
        <v>#DIV/0!</v>
      </c>
      <c r="Y129" s="106" t="e">
        <f t="shared" si="34"/>
        <v>#DIV/0!</v>
      </c>
      <c r="Z129" s="108" t="e">
        <f t="shared" si="29"/>
        <v>#DIV/0!</v>
      </c>
      <c r="AA129" s="108" t="e">
        <f>('Input &amp; Results'!$E$40-R129*7.48)/('Calcs active'!H129*1440)</f>
        <v>#DIV/0!</v>
      </c>
    </row>
    <row r="130" spans="2:27" x14ac:dyDescent="0.2">
      <c r="B130" s="31">
        <v>1</v>
      </c>
      <c r="C130" s="31" t="s">
        <v>54</v>
      </c>
      <c r="D130" s="106">
        <v>116</v>
      </c>
      <c r="E130" s="106" t="e">
        <f t="shared" si="30"/>
        <v>#DIV/0!</v>
      </c>
      <c r="F130" s="106">
        <f>'Calcs Hist'!E131</f>
        <v>0</v>
      </c>
      <c r="G130" s="106" t="e">
        <f t="shared" si="31"/>
        <v>#DIV/0!</v>
      </c>
      <c r="H130" s="107" t="e">
        <f t="shared" si="32"/>
        <v>#DIV/0!</v>
      </c>
      <c r="I130" s="106" t="e">
        <f>IF(P130&gt;0,('Input &amp; Results'!F$28/12*$C$3)*('Input &amp; Results'!$D$21),('Input &amp; Results'!F$28/12*$C$3)*('Input &amp; Results'!$D$22))</f>
        <v>#DIV/0!</v>
      </c>
      <c r="J130" s="106" t="e">
        <f t="shared" si="36"/>
        <v>#DIV/0!</v>
      </c>
      <c r="K130" s="106" t="e">
        <f>IF(H130&gt;'Input &amp; Results'!$K$45,MIN('Input &amp; Results'!$K$30,J130-M130),0)</f>
        <v>#DIV/0!</v>
      </c>
      <c r="L130" s="106" t="e">
        <f t="shared" si="24"/>
        <v>#DIV/0!</v>
      </c>
      <c r="M130" s="106" t="e">
        <f>IF(J130&gt;0,MIN('Input &amp; Results'!$K$10*0.75/12*'Input &amp; Results'!$K$42,J130),0)</f>
        <v>#DIV/0!</v>
      </c>
      <c r="N130" s="106" t="e">
        <f t="shared" si="25"/>
        <v>#DIV/0!</v>
      </c>
      <c r="O130" s="106" t="e">
        <f t="shared" si="37"/>
        <v>#DIV/0!</v>
      </c>
      <c r="P130" s="106" t="e">
        <f>IF(O130&gt;'Input &amp; Results'!$E$49,MIN('Input &amp; Results'!$E$47,O130),0)</f>
        <v>#DIV/0!</v>
      </c>
      <c r="Q130" s="106" t="e">
        <f t="shared" si="26"/>
        <v>#DIV/0!</v>
      </c>
      <c r="R130" s="106" t="e">
        <f t="shared" si="22"/>
        <v>#DIV/0!</v>
      </c>
      <c r="S130" s="106" t="e">
        <f t="shared" si="23"/>
        <v>#DIV/0!</v>
      </c>
      <c r="T130" s="106" t="e">
        <f t="shared" si="27"/>
        <v>#DIV/0!</v>
      </c>
      <c r="U130" s="124" t="e">
        <f t="shared" si="38"/>
        <v>#DIV/0!</v>
      </c>
      <c r="V130" s="107" t="e">
        <f t="shared" si="35"/>
        <v>#DIV/0!</v>
      </c>
      <c r="W130" s="106" t="e">
        <f t="shared" si="33"/>
        <v>#DIV/0!</v>
      </c>
      <c r="X130" s="106" t="e">
        <f t="shared" si="28"/>
        <v>#DIV/0!</v>
      </c>
      <c r="Y130" s="106" t="e">
        <f t="shared" si="34"/>
        <v>#DIV/0!</v>
      </c>
      <c r="Z130" s="108" t="e">
        <f t="shared" si="29"/>
        <v>#DIV/0!</v>
      </c>
      <c r="AA130" s="108" t="e">
        <f>('Input &amp; Results'!$E$40-R130*7.48)/('Calcs active'!H130*1440)</f>
        <v>#DIV/0!</v>
      </c>
    </row>
    <row r="131" spans="2:27" x14ac:dyDescent="0.2">
      <c r="B131" s="31">
        <v>1</v>
      </c>
      <c r="C131" s="31" t="s">
        <v>54</v>
      </c>
      <c r="D131" s="106">
        <v>117</v>
      </c>
      <c r="E131" s="106" t="e">
        <f t="shared" si="30"/>
        <v>#DIV/0!</v>
      </c>
      <c r="F131" s="106">
        <f>'Calcs Hist'!E132</f>
        <v>0</v>
      </c>
      <c r="G131" s="106" t="e">
        <f t="shared" si="31"/>
        <v>#DIV/0!</v>
      </c>
      <c r="H131" s="107" t="e">
        <f t="shared" si="32"/>
        <v>#DIV/0!</v>
      </c>
      <c r="I131" s="106" t="e">
        <f>IF(P131&gt;0,('Input &amp; Results'!F$28/12*$C$3)*('Input &amp; Results'!$D$21),('Input &amp; Results'!F$28/12*$C$3)*('Input &amp; Results'!$D$22))</f>
        <v>#DIV/0!</v>
      </c>
      <c r="J131" s="106" t="e">
        <f t="shared" si="36"/>
        <v>#DIV/0!</v>
      </c>
      <c r="K131" s="106" t="e">
        <f>IF(H131&gt;'Input &amp; Results'!$K$45,MIN('Input &amp; Results'!$K$30,J131-M131),0)</f>
        <v>#DIV/0!</v>
      </c>
      <c r="L131" s="106" t="e">
        <f t="shared" si="24"/>
        <v>#DIV/0!</v>
      </c>
      <c r="M131" s="106" t="e">
        <f>IF(J131&gt;0,MIN('Input &amp; Results'!$K$10*0.75/12*'Input &amp; Results'!$K$42,J131),0)</f>
        <v>#DIV/0!</v>
      </c>
      <c r="N131" s="106" t="e">
        <f t="shared" si="25"/>
        <v>#DIV/0!</v>
      </c>
      <c r="O131" s="106" t="e">
        <f t="shared" si="37"/>
        <v>#DIV/0!</v>
      </c>
      <c r="P131" s="106" t="e">
        <f>IF(O131&gt;'Input &amp; Results'!$E$49,MIN('Input &amp; Results'!$E$47,O131),0)</f>
        <v>#DIV/0!</v>
      </c>
      <c r="Q131" s="106" t="e">
        <f t="shared" si="26"/>
        <v>#DIV/0!</v>
      </c>
      <c r="R131" s="106" t="e">
        <f t="shared" si="22"/>
        <v>#DIV/0!</v>
      </c>
      <c r="S131" s="106" t="e">
        <f t="shared" si="23"/>
        <v>#DIV/0!</v>
      </c>
      <c r="T131" s="106" t="e">
        <f t="shared" si="27"/>
        <v>#DIV/0!</v>
      </c>
      <c r="U131" s="124" t="e">
        <f t="shared" si="38"/>
        <v>#DIV/0!</v>
      </c>
      <c r="V131" s="107" t="e">
        <f t="shared" si="35"/>
        <v>#DIV/0!</v>
      </c>
      <c r="W131" s="106" t="e">
        <f t="shared" si="33"/>
        <v>#DIV/0!</v>
      </c>
      <c r="X131" s="106" t="e">
        <f t="shared" si="28"/>
        <v>#DIV/0!</v>
      </c>
      <c r="Y131" s="106" t="e">
        <f t="shared" si="34"/>
        <v>#DIV/0!</v>
      </c>
      <c r="Z131" s="108" t="e">
        <f t="shared" si="29"/>
        <v>#DIV/0!</v>
      </c>
      <c r="AA131" s="108" t="e">
        <f>('Input &amp; Results'!$E$40-R131*7.48)/('Calcs active'!H131*1440)</f>
        <v>#DIV/0!</v>
      </c>
    </row>
    <row r="132" spans="2:27" x14ac:dyDescent="0.2">
      <c r="B132" s="31">
        <v>1</v>
      </c>
      <c r="C132" s="31" t="s">
        <v>54</v>
      </c>
      <c r="D132" s="106">
        <v>118</v>
      </c>
      <c r="E132" s="106" t="e">
        <f t="shared" si="30"/>
        <v>#DIV/0!</v>
      </c>
      <c r="F132" s="106">
        <f>'Calcs Hist'!E133</f>
        <v>0</v>
      </c>
      <c r="G132" s="106" t="e">
        <f t="shared" si="31"/>
        <v>#DIV/0!</v>
      </c>
      <c r="H132" s="107" t="e">
        <f t="shared" si="32"/>
        <v>#DIV/0!</v>
      </c>
      <c r="I132" s="106" t="e">
        <f>IF(P132&gt;0,('Input &amp; Results'!F$28/12*$C$3)*('Input &amp; Results'!$D$21),('Input &amp; Results'!F$28/12*$C$3)*('Input &amp; Results'!$D$22))</f>
        <v>#DIV/0!</v>
      </c>
      <c r="J132" s="106" t="e">
        <f t="shared" si="36"/>
        <v>#DIV/0!</v>
      </c>
      <c r="K132" s="106" t="e">
        <f>IF(H132&gt;'Input &amp; Results'!$K$45,MIN('Input &amp; Results'!$K$30,J132-M132),0)</f>
        <v>#DIV/0!</v>
      </c>
      <c r="L132" s="106" t="e">
        <f t="shared" si="24"/>
        <v>#DIV/0!</v>
      </c>
      <c r="M132" s="106" t="e">
        <f>IF(J132&gt;0,MIN('Input &amp; Results'!$K$10*0.75/12*'Input &amp; Results'!$K$42,J132),0)</f>
        <v>#DIV/0!</v>
      </c>
      <c r="N132" s="106" t="e">
        <f t="shared" si="25"/>
        <v>#DIV/0!</v>
      </c>
      <c r="O132" s="106" t="e">
        <f t="shared" si="37"/>
        <v>#DIV/0!</v>
      </c>
      <c r="P132" s="106" t="e">
        <f>IF(O132&gt;'Input &amp; Results'!$E$49,MIN('Input &amp; Results'!$E$47,O132),0)</f>
        <v>#DIV/0!</v>
      </c>
      <c r="Q132" s="106" t="e">
        <f t="shared" si="26"/>
        <v>#DIV/0!</v>
      </c>
      <c r="R132" s="106" t="e">
        <f t="shared" si="22"/>
        <v>#DIV/0!</v>
      </c>
      <c r="S132" s="106" t="e">
        <f t="shared" si="23"/>
        <v>#DIV/0!</v>
      </c>
      <c r="T132" s="106" t="e">
        <f t="shared" si="27"/>
        <v>#DIV/0!</v>
      </c>
      <c r="U132" s="124" t="e">
        <f t="shared" si="38"/>
        <v>#DIV/0!</v>
      </c>
      <c r="V132" s="107" t="e">
        <f t="shared" si="35"/>
        <v>#DIV/0!</v>
      </c>
      <c r="W132" s="106" t="e">
        <f t="shared" si="33"/>
        <v>#DIV/0!</v>
      </c>
      <c r="X132" s="106" t="e">
        <f t="shared" si="28"/>
        <v>#DIV/0!</v>
      </c>
      <c r="Y132" s="106" t="e">
        <f t="shared" si="34"/>
        <v>#DIV/0!</v>
      </c>
      <c r="Z132" s="108" t="e">
        <f t="shared" si="29"/>
        <v>#DIV/0!</v>
      </c>
      <c r="AA132" s="108" t="e">
        <f>('Input &amp; Results'!$E$40-R132*7.48)/('Calcs active'!H132*1440)</f>
        <v>#DIV/0!</v>
      </c>
    </row>
    <row r="133" spans="2:27" x14ac:dyDescent="0.2">
      <c r="B133" s="31">
        <v>1</v>
      </c>
      <c r="C133" s="31" t="s">
        <v>54</v>
      </c>
      <c r="D133" s="106">
        <v>119</v>
      </c>
      <c r="E133" s="106" t="e">
        <f t="shared" si="30"/>
        <v>#DIV/0!</v>
      </c>
      <c r="F133" s="106">
        <f>'Calcs Hist'!E134</f>
        <v>0</v>
      </c>
      <c r="G133" s="106" t="e">
        <f t="shared" si="31"/>
        <v>#DIV/0!</v>
      </c>
      <c r="H133" s="107" t="e">
        <f t="shared" si="32"/>
        <v>#DIV/0!</v>
      </c>
      <c r="I133" s="106" t="e">
        <f>IF(P133&gt;0,('Input &amp; Results'!F$28/12*$C$3)*('Input &amp; Results'!$D$21),('Input &amp; Results'!F$28/12*$C$3)*('Input &amp; Results'!$D$22))</f>
        <v>#DIV/0!</v>
      </c>
      <c r="J133" s="106" t="e">
        <f t="shared" si="36"/>
        <v>#DIV/0!</v>
      </c>
      <c r="K133" s="106" t="e">
        <f>IF(H133&gt;'Input &amp; Results'!$K$45,MIN('Input &amp; Results'!$K$30,J133-M133),0)</f>
        <v>#DIV/0!</v>
      </c>
      <c r="L133" s="106" t="e">
        <f t="shared" si="24"/>
        <v>#DIV/0!</v>
      </c>
      <c r="M133" s="106" t="e">
        <f>IF(J133&gt;0,MIN('Input &amp; Results'!$K$10*0.75/12*'Input &amp; Results'!$K$42,J133),0)</f>
        <v>#DIV/0!</v>
      </c>
      <c r="N133" s="106" t="e">
        <f t="shared" si="25"/>
        <v>#DIV/0!</v>
      </c>
      <c r="O133" s="106" t="e">
        <f t="shared" si="37"/>
        <v>#DIV/0!</v>
      </c>
      <c r="P133" s="106" t="e">
        <f>IF(O133&gt;'Input &amp; Results'!$E$49,MIN('Input &amp; Results'!$E$47,O133),0)</f>
        <v>#DIV/0!</v>
      </c>
      <c r="Q133" s="106" t="e">
        <f t="shared" si="26"/>
        <v>#DIV/0!</v>
      </c>
      <c r="R133" s="106" t="e">
        <f t="shared" si="22"/>
        <v>#DIV/0!</v>
      </c>
      <c r="S133" s="106" t="e">
        <f t="shared" si="23"/>
        <v>#DIV/0!</v>
      </c>
      <c r="T133" s="106" t="e">
        <f t="shared" si="27"/>
        <v>#DIV/0!</v>
      </c>
      <c r="U133" s="124" t="e">
        <f t="shared" si="38"/>
        <v>#DIV/0!</v>
      </c>
      <c r="V133" s="107" t="e">
        <f t="shared" si="35"/>
        <v>#DIV/0!</v>
      </c>
      <c r="W133" s="106" t="e">
        <f t="shared" si="33"/>
        <v>#DIV/0!</v>
      </c>
      <c r="X133" s="106" t="e">
        <f t="shared" si="28"/>
        <v>#DIV/0!</v>
      </c>
      <c r="Y133" s="106" t="e">
        <f t="shared" si="34"/>
        <v>#DIV/0!</v>
      </c>
      <c r="Z133" s="108" t="e">
        <f t="shared" si="29"/>
        <v>#DIV/0!</v>
      </c>
      <c r="AA133" s="108" t="e">
        <f>('Input &amp; Results'!$E$40-R133*7.48)/('Calcs active'!H133*1440)</f>
        <v>#DIV/0!</v>
      </c>
    </row>
    <row r="134" spans="2:27" x14ac:dyDescent="0.2">
      <c r="B134" s="31">
        <v>1</v>
      </c>
      <c r="C134" s="31" t="s">
        <v>54</v>
      </c>
      <c r="D134" s="106">
        <v>120</v>
      </c>
      <c r="E134" s="106" t="e">
        <f t="shared" si="30"/>
        <v>#DIV/0!</v>
      </c>
      <c r="F134" s="106">
        <f>'Calcs Hist'!E135</f>
        <v>0</v>
      </c>
      <c r="G134" s="106" t="e">
        <f t="shared" si="31"/>
        <v>#DIV/0!</v>
      </c>
      <c r="H134" s="107" t="e">
        <f t="shared" si="32"/>
        <v>#DIV/0!</v>
      </c>
      <c r="I134" s="106" t="e">
        <f>IF(P134&gt;0,('Input &amp; Results'!F$28/12*$C$3)*('Input &amp; Results'!$D$21),('Input &amp; Results'!F$28/12*$C$3)*('Input &amp; Results'!$D$22))</f>
        <v>#DIV/0!</v>
      </c>
      <c r="J134" s="106" t="e">
        <f t="shared" si="36"/>
        <v>#DIV/0!</v>
      </c>
      <c r="K134" s="106" t="e">
        <f>IF(H134&gt;'Input &amp; Results'!$K$45,MIN('Input &amp; Results'!$K$30,J134-M134),0)</f>
        <v>#DIV/0!</v>
      </c>
      <c r="L134" s="106" t="e">
        <f t="shared" si="24"/>
        <v>#DIV/0!</v>
      </c>
      <c r="M134" s="106" t="e">
        <f>IF(J134&gt;0,MIN('Input &amp; Results'!$K$10*0.75/12*'Input &amp; Results'!$K$42,J134),0)</f>
        <v>#DIV/0!</v>
      </c>
      <c r="N134" s="106" t="e">
        <f t="shared" si="25"/>
        <v>#DIV/0!</v>
      </c>
      <c r="O134" s="106" t="e">
        <f t="shared" si="37"/>
        <v>#DIV/0!</v>
      </c>
      <c r="P134" s="106" t="e">
        <f>IF(O134&gt;'Input &amp; Results'!$E$49,MIN('Input &amp; Results'!$E$47,O134),0)</f>
        <v>#DIV/0!</v>
      </c>
      <c r="Q134" s="106" t="e">
        <f t="shared" si="26"/>
        <v>#DIV/0!</v>
      </c>
      <c r="R134" s="106" t="e">
        <f t="shared" si="22"/>
        <v>#DIV/0!</v>
      </c>
      <c r="S134" s="106" t="e">
        <f t="shared" si="23"/>
        <v>#DIV/0!</v>
      </c>
      <c r="T134" s="106" t="e">
        <f t="shared" si="27"/>
        <v>#DIV/0!</v>
      </c>
      <c r="U134" s="124" t="e">
        <f t="shared" si="38"/>
        <v>#DIV/0!</v>
      </c>
      <c r="V134" s="107" t="e">
        <f t="shared" si="35"/>
        <v>#DIV/0!</v>
      </c>
      <c r="W134" s="106" t="e">
        <f t="shared" si="33"/>
        <v>#DIV/0!</v>
      </c>
      <c r="X134" s="106" t="e">
        <f t="shared" si="28"/>
        <v>#DIV/0!</v>
      </c>
      <c r="Y134" s="106" t="e">
        <f t="shared" si="34"/>
        <v>#DIV/0!</v>
      </c>
      <c r="Z134" s="108" t="e">
        <f t="shared" si="29"/>
        <v>#DIV/0!</v>
      </c>
      <c r="AA134" s="108" t="e">
        <f>('Input &amp; Results'!$E$40-R134*7.48)/('Calcs active'!H134*1440)</f>
        <v>#DIV/0!</v>
      </c>
    </row>
    <row r="135" spans="2:27" x14ac:dyDescent="0.2">
      <c r="B135" s="31">
        <v>1</v>
      </c>
      <c r="C135" s="31" t="s">
        <v>55</v>
      </c>
      <c r="D135" s="106">
        <v>121</v>
      </c>
      <c r="E135" s="106" t="e">
        <f t="shared" si="30"/>
        <v>#DIV/0!</v>
      </c>
      <c r="F135" s="106">
        <f>'Calcs Hist'!E136</f>
        <v>0</v>
      </c>
      <c r="G135" s="106" t="e">
        <f t="shared" si="31"/>
        <v>#DIV/0!</v>
      </c>
      <c r="H135" s="107" t="e">
        <f t="shared" si="32"/>
        <v>#DIV/0!</v>
      </c>
      <c r="I135" s="106" t="e">
        <f>IF(P135&gt;0,('Input &amp; Results'!F$29/12*$C$3)*('Input &amp; Results'!$D$21),('Input &amp; Results'!F$29/12*$C$3)*('Input &amp; Results'!$D$22))</f>
        <v>#DIV/0!</v>
      </c>
      <c r="J135" s="106" t="e">
        <f t="shared" si="36"/>
        <v>#DIV/0!</v>
      </c>
      <c r="K135" s="106" t="e">
        <f>IF(H135&gt;'Input &amp; Results'!$K$45,MIN('Input &amp; Results'!$K$31,J135-M135),0)</f>
        <v>#DIV/0!</v>
      </c>
      <c r="L135" s="106" t="e">
        <f t="shared" si="24"/>
        <v>#DIV/0!</v>
      </c>
      <c r="M135" s="106" t="e">
        <f>IF(J135&gt;0,MIN('Input &amp; Results'!$K$11*0.75/12*'Input &amp; Results'!$K$42,J135),0)</f>
        <v>#DIV/0!</v>
      </c>
      <c r="N135" s="106" t="e">
        <f t="shared" si="25"/>
        <v>#DIV/0!</v>
      </c>
      <c r="O135" s="106" t="e">
        <f t="shared" si="37"/>
        <v>#DIV/0!</v>
      </c>
      <c r="P135" s="106" t="e">
        <f>IF(O135&gt;'Input &amp; Results'!$E$49,MIN('Input &amp; Results'!$E$47,O135),0)</f>
        <v>#DIV/0!</v>
      </c>
      <c r="Q135" s="106" t="e">
        <f t="shared" si="26"/>
        <v>#DIV/0!</v>
      </c>
      <c r="R135" s="106" t="e">
        <f t="shared" si="22"/>
        <v>#DIV/0!</v>
      </c>
      <c r="S135" s="106" t="e">
        <f t="shared" si="23"/>
        <v>#DIV/0!</v>
      </c>
      <c r="T135" s="106" t="e">
        <f t="shared" si="27"/>
        <v>#DIV/0!</v>
      </c>
      <c r="U135" s="124" t="e">
        <f t="shared" si="38"/>
        <v>#DIV/0!</v>
      </c>
      <c r="V135" s="107" t="e">
        <f t="shared" si="35"/>
        <v>#DIV/0!</v>
      </c>
      <c r="W135" s="106" t="e">
        <f t="shared" si="33"/>
        <v>#DIV/0!</v>
      </c>
      <c r="X135" s="106" t="e">
        <f t="shared" si="28"/>
        <v>#DIV/0!</v>
      </c>
      <c r="Y135" s="106" t="e">
        <f t="shared" si="34"/>
        <v>#DIV/0!</v>
      </c>
      <c r="Z135" s="108" t="e">
        <f t="shared" si="29"/>
        <v>#DIV/0!</v>
      </c>
      <c r="AA135" s="108" t="e">
        <f>('Input &amp; Results'!$E$40-R135*7.48)/('Calcs active'!H135*1440)</f>
        <v>#DIV/0!</v>
      </c>
    </row>
    <row r="136" spans="2:27" x14ac:dyDescent="0.2">
      <c r="B136" s="31">
        <v>1</v>
      </c>
      <c r="C136" s="31" t="s">
        <v>55</v>
      </c>
      <c r="D136" s="106">
        <v>122</v>
      </c>
      <c r="E136" s="106" t="e">
        <f t="shared" si="30"/>
        <v>#DIV/0!</v>
      </c>
      <c r="F136" s="106">
        <f>'Calcs Hist'!E137</f>
        <v>0</v>
      </c>
      <c r="G136" s="106" t="e">
        <f t="shared" si="31"/>
        <v>#DIV/0!</v>
      </c>
      <c r="H136" s="107" t="e">
        <f t="shared" si="32"/>
        <v>#DIV/0!</v>
      </c>
      <c r="I136" s="106" t="e">
        <f>IF(P136&gt;0,('Input &amp; Results'!F$29/12*$C$3)*('Input &amp; Results'!$D$21),('Input &amp; Results'!F$29/12*$C$3)*('Input &amp; Results'!$D$22))</f>
        <v>#DIV/0!</v>
      </c>
      <c r="J136" s="106" t="e">
        <f t="shared" si="36"/>
        <v>#DIV/0!</v>
      </c>
      <c r="K136" s="106" t="e">
        <f>IF(H136&gt;'Input &amp; Results'!$K$45,MIN('Input &amp; Results'!$K$31,J136-M136),0)</f>
        <v>#DIV/0!</v>
      </c>
      <c r="L136" s="106" t="e">
        <f t="shared" si="24"/>
        <v>#DIV/0!</v>
      </c>
      <c r="M136" s="106" t="e">
        <f>IF(J136&gt;0,MIN('Input &amp; Results'!$K$11*0.75/12*'Input &amp; Results'!$K$42,J136),0)</f>
        <v>#DIV/0!</v>
      </c>
      <c r="N136" s="106" t="e">
        <f t="shared" si="25"/>
        <v>#DIV/0!</v>
      </c>
      <c r="O136" s="106" t="e">
        <f t="shared" si="37"/>
        <v>#DIV/0!</v>
      </c>
      <c r="P136" s="106" t="e">
        <f>IF(O136&gt;'Input &amp; Results'!$E$49,MIN('Input &amp; Results'!$E$47,O136),0)</f>
        <v>#DIV/0!</v>
      </c>
      <c r="Q136" s="106" t="e">
        <f t="shared" si="26"/>
        <v>#DIV/0!</v>
      </c>
      <c r="R136" s="106" t="e">
        <f t="shared" si="22"/>
        <v>#DIV/0!</v>
      </c>
      <c r="S136" s="106" t="e">
        <f t="shared" si="23"/>
        <v>#DIV/0!</v>
      </c>
      <c r="T136" s="106" t="e">
        <f t="shared" si="27"/>
        <v>#DIV/0!</v>
      </c>
      <c r="U136" s="124" t="e">
        <f t="shared" si="38"/>
        <v>#DIV/0!</v>
      </c>
      <c r="V136" s="107" t="e">
        <f t="shared" si="35"/>
        <v>#DIV/0!</v>
      </c>
      <c r="W136" s="106" t="e">
        <f t="shared" si="33"/>
        <v>#DIV/0!</v>
      </c>
      <c r="X136" s="106" t="e">
        <f t="shared" si="28"/>
        <v>#DIV/0!</v>
      </c>
      <c r="Y136" s="106" t="e">
        <f t="shared" si="34"/>
        <v>#DIV/0!</v>
      </c>
      <c r="Z136" s="108" t="e">
        <f t="shared" si="29"/>
        <v>#DIV/0!</v>
      </c>
      <c r="AA136" s="108" t="e">
        <f>('Input &amp; Results'!$E$40-R136*7.48)/('Calcs active'!H136*1440)</f>
        <v>#DIV/0!</v>
      </c>
    </row>
    <row r="137" spans="2:27" x14ac:dyDescent="0.2">
      <c r="B137" s="31">
        <v>1</v>
      </c>
      <c r="C137" s="31" t="s">
        <v>55</v>
      </c>
      <c r="D137" s="106">
        <v>123</v>
      </c>
      <c r="E137" s="106" t="e">
        <f t="shared" si="30"/>
        <v>#DIV/0!</v>
      </c>
      <c r="F137" s="106">
        <f>'Calcs Hist'!E138</f>
        <v>0</v>
      </c>
      <c r="G137" s="106" t="e">
        <f t="shared" si="31"/>
        <v>#DIV/0!</v>
      </c>
      <c r="H137" s="107" t="e">
        <f t="shared" si="32"/>
        <v>#DIV/0!</v>
      </c>
      <c r="I137" s="106" t="e">
        <f>IF(P137&gt;0,('Input &amp; Results'!F$29/12*$C$3)*('Input &amp; Results'!$D$21),('Input &amp; Results'!F$29/12*$C$3)*('Input &amp; Results'!$D$22))</f>
        <v>#DIV/0!</v>
      </c>
      <c r="J137" s="106" t="e">
        <f t="shared" si="36"/>
        <v>#DIV/0!</v>
      </c>
      <c r="K137" s="106" t="e">
        <f>IF(H137&gt;'Input &amp; Results'!$K$45,MIN('Input &amp; Results'!$K$31,J137-M137),0)</f>
        <v>#DIV/0!</v>
      </c>
      <c r="L137" s="106" t="e">
        <f t="shared" si="24"/>
        <v>#DIV/0!</v>
      </c>
      <c r="M137" s="106" t="e">
        <f>IF(J137&gt;0,MIN('Input &amp; Results'!$K$11*0.75/12*'Input &amp; Results'!$K$42,J137),0)</f>
        <v>#DIV/0!</v>
      </c>
      <c r="N137" s="106" t="e">
        <f t="shared" si="25"/>
        <v>#DIV/0!</v>
      </c>
      <c r="O137" s="106" t="e">
        <f t="shared" si="37"/>
        <v>#DIV/0!</v>
      </c>
      <c r="P137" s="106" t="e">
        <f>IF(O137&gt;'Input &amp; Results'!$E$49,MIN('Input &amp; Results'!$E$47,O137),0)</f>
        <v>#DIV/0!</v>
      </c>
      <c r="Q137" s="106" t="e">
        <f t="shared" si="26"/>
        <v>#DIV/0!</v>
      </c>
      <c r="R137" s="106" t="e">
        <f t="shared" si="22"/>
        <v>#DIV/0!</v>
      </c>
      <c r="S137" s="106" t="e">
        <f t="shared" si="23"/>
        <v>#DIV/0!</v>
      </c>
      <c r="T137" s="106" t="e">
        <f t="shared" si="27"/>
        <v>#DIV/0!</v>
      </c>
      <c r="U137" s="124" t="e">
        <f t="shared" si="38"/>
        <v>#DIV/0!</v>
      </c>
      <c r="V137" s="107" t="e">
        <f t="shared" si="35"/>
        <v>#DIV/0!</v>
      </c>
      <c r="W137" s="106" t="e">
        <f t="shared" si="33"/>
        <v>#DIV/0!</v>
      </c>
      <c r="X137" s="106" t="e">
        <f t="shared" si="28"/>
        <v>#DIV/0!</v>
      </c>
      <c r="Y137" s="106" t="e">
        <f t="shared" si="34"/>
        <v>#DIV/0!</v>
      </c>
      <c r="Z137" s="108" t="e">
        <f t="shared" si="29"/>
        <v>#DIV/0!</v>
      </c>
      <c r="AA137" s="108" t="e">
        <f>('Input &amp; Results'!$E$40-R137*7.48)/('Calcs active'!H137*1440)</f>
        <v>#DIV/0!</v>
      </c>
    </row>
    <row r="138" spans="2:27" x14ac:dyDescent="0.2">
      <c r="B138" s="31">
        <v>1</v>
      </c>
      <c r="C138" s="31" t="s">
        <v>55</v>
      </c>
      <c r="D138" s="106">
        <v>124</v>
      </c>
      <c r="E138" s="106" t="e">
        <f t="shared" si="30"/>
        <v>#DIV/0!</v>
      </c>
      <c r="F138" s="106">
        <f>'Calcs Hist'!E139</f>
        <v>0</v>
      </c>
      <c r="G138" s="106" t="e">
        <f t="shared" si="31"/>
        <v>#DIV/0!</v>
      </c>
      <c r="H138" s="107" t="e">
        <f t="shared" si="32"/>
        <v>#DIV/0!</v>
      </c>
      <c r="I138" s="106" t="e">
        <f>IF(P138&gt;0,('Input &amp; Results'!F$29/12*$C$3)*('Input &amp; Results'!$D$21),('Input &amp; Results'!F$29/12*$C$3)*('Input &amp; Results'!$D$22))</f>
        <v>#DIV/0!</v>
      </c>
      <c r="J138" s="106" t="e">
        <f t="shared" si="36"/>
        <v>#DIV/0!</v>
      </c>
      <c r="K138" s="106" t="e">
        <f>IF(H138&gt;'Input &amp; Results'!$K$45,MIN('Input &amp; Results'!$K$31,J138-M138),0)</f>
        <v>#DIV/0!</v>
      </c>
      <c r="L138" s="106" t="e">
        <f t="shared" si="24"/>
        <v>#DIV/0!</v>
      </c>
      <c r="M138" s="106" t="e">
        <f>IF(J138&gt;0,MIN('Input &amp; Results'!$K$11*0.75/12*'Input &amp; Results'!$K$42,J138),0)</f>
        <v>#DIV/0!</v>
      </c>
      <c r="N138" s="106" t="e">
        <f t="shared" si="25"/>
        <v>#DIV/0!</v>
      </c>
      <c r="O138" s="106" t="e">
        <f t="shared" si="37"/>
        <v>#DIV/0!</v>
      </c>
      <c r="P138" s="106" t="e">
        <f>IF(O138&gt;'Input &amp; Results'!$E$49,MIN('Input &amp; Results'!$E$47,O138),0)</f>
        <v>#DIV/0!</v>
      </c>
      <c r="Q138" s="106" t="e">
        <f t="shared" si="26"/>
        <v>#DIV/0!</v>
      </c>
      <c r="R138" s="106" t="e">
        <f t="shared" si="22"/>
        <v>#DIV/0!</v>
      </c>
      <c r="S138" s="106" t="e">
        <f t="shared" si="23"/>
        <v>#DIV/0!</v>
      </c>
      <c r="T138" s="106" t="e">
        <f t="shared" si="27"/>
        <v>#DIV/0!</v>
      </c>
      <c r="U138" s="124" t="e">
        <f t="shared" si="38"/>
        <v>#DIV/0!</v>
      </c>
      <c r="V138" s="107" t="e">
        <f t="shared" si="35"/>
        <v>#DIV/0!</v>
      </c>
      <c r="W138" s="106" t="e">
        <f t="shared" si="33"/>
        <v>#DIV/0!</v>
      </c>
      <c r="X138" s="106" t="e">
        <f t="shared" si="28"/>
        <v>#DIV/0!</v>
      </c>
      <c r="Y138" s="106" t="e">
        <f t="shared" si="34"/>
        <v>#DIV/0!</v>
      </c>
      <c r="Z138" s="108" t="e">
        <f t="shared" si="29"/>
        <v>#DIV/0!</v>
      </c>
      <c r="AA138" s="108" t="e">
        <f>('Input &amp; Results'!$E$40-R138*7.48)/('Calcs active'!H138*1440)</f>
        <v>#DIV/0!</v>
      </c>
    </row>
    <row r="139" spans="2:27" x14ac:dyDescent="0.2">
      <c r="B139" s="31">
        <v>1</v>
      </c>
      <c r="C139" s="31" t="s">
        <v>55</v>
      </c>
      <c r="D139" s="106">
        <v>125</v>
      </c>
      <c r="E139" s="106" t="e">
        <f t="shared" si="30"/>
        <v>#DIV/0!</v>
      </c>
      <c r="F139" s="106">
        <f>'Calcs Hist'!E140</f>
        <v>0</v>
      </c>
      <c r="G139" s="106" t="e">
        <f t="shared" si="31"/>
        <v>#DIV/0!</v>
      </c>
      <c r="H139" s="107" t="e">
        <f t="shared" si="32"/>
        <v>#DIV/0!</v>
      </c>
      <c r="I139" s="106" t="e">
        <f>IF(P139&gt;0,('Input &amp; Results'!F$29/12*$C$3)*('Input &amp; Results'!$D$21),('Input &amp; Results'!F$29/12*$C$3)*('Input &amp; Results'!$D$22))</f>
        <v>#DIV/0!</v>
      </c>
      <c r="J139" s="106" t="e">
        <f t="shared" si="36"/>
        <v>#DIV/0!</v>
      </c>
      <c r="K139" s="106" t="e">
        <f>IF(H139&gt;'Input &amp; Results'!$K$45,MIN('Input &amp; Results'!$K$31,J139-M139),0)</f>
        <v>#DIV/0!</v>
      </c>
      <c r="L139" s="106" t="e">
        <f t="shared" si="24"/>
        <v>#DIV/0!</v>
      </c>
      <c r="M139" s="106" t="e">
        <f>IF(J139&gt;0,MIN('Input &amp; Results'!$K$11*0.75/12*'Input &amp; Results'!$K$42,J139),0)</f>
        <v>#DIV/0!</v>
      </c>
      <c r="N139" s="106" t="e">
        <f t="shared" si="25"/>
        <v>#DIV/0!</v>
      </c>
      <c r="O139" s="106" t="e">
        <f t="shared" si="37"/>
        <v>#DIV/0!</v>
      </c>
      <c r="P139" s="106" t="e">
        <f>IF(O139&gt;'Input &amp; Results'!$E$49,MIN('Input &amp; Results'!$E$47,O139),0)</f>
        <v>#DIV/0!</v>
      </c>
      <c r="Q139" s="106" t="e">
        <f t="shared" si="26"/>
        <v>#DIV/0!</v>
      </c>
      <c r="R139" s="106" t="e">
        <f t="shared" si="22"/>
        <v>#DIV/0!</v>
      </c>
      <c r="S139" s="106" t="e">
        <f t="shared" si="23"/>
        <v>#DIV/0!</v>
      </c>
      <c r="T139" s="106" t="e">
        <f t="shared" si="27"/>
        <v>#DIV/0!</v>
      </c>
      <c r="U139" s="124" t="e">
        <f t="shared" si="38"/>
        <v>#DIV/0!</v>
      </c>
      <c r="V139" s="107" t="e">
        <f t="shared" si="35"/>
        <v>#DIV/0!</v>
      </c>
      <c r="W139" s="106" t="e">
        <f t="shared" si="33"/>
        <v>#DIV/0!</v>
      </c>
      <c r="X139" s="106" t="e">
        <f t="shared" si="28"/>
        <v>#DIV/0!</v>
      </c>
      <c r="Y139" s="106" t="e">
        <f t="shared" si="34"/>
        <v>#DIV/0!</v>
      </c>
      <c r="Z139" s="108" t="e">
        <f t="shared" si="29"/>
        <v>#DIV/0!</v>
      </c>
      <c r="AA139" s="108" t="e">
        <f>('Input &amp; Results'!$E$40-R139*7.48)/('Calcs active'!H139*1440)</f>
        <v>#DIV/0!</v>
      </c>
    </row>
    <row r="140" spans="2:27" x14ac:dyDescent="0.2">
      <c r="B140" s="31">
        <v>1</v>
      </c>
      <c r="C140" s="31" t="s">
        <v>55</v>
      </c>
      <c r="D140" s="106">
        <v>126</v>
      </c>
      <c r="E140" s="106" t="e">
        <f t="shared" si="30"/>
        <v>#DIV/0!</v>
      </c>
      <c r="F140" s="106">
        <f>'Calcs Hist'!E141</f>
        <v>0</v>
      </c>
      <c r="G140" s="106" t="e">
        <f t="shared" si="31"/>
        <v>#DIV/0!</v>
      </c>
      <c r="H140" s="107" t="e">
        <f t="shared" si="32"/>
        <v>#DIV/0!</v>
      </c>
      <c r="I140" s="106" t="e">
        <f>IF(P140&gt;0,('Input &amp; Results'!F$29/12*$C$3)*('Input &amp; Results'!$D$21),('Input &amp; Results'!F$29/12*$C$3)*('Input &amp; Results'!$D$22))</f>
        <v>#DIV/0!</v>
      </c>
      <c r="J140" s="106" t="e">
        <f t="shared" si="36"/>
        <v>#DIV/0!</v>
      </c>
      <c r="K140" s="106" t="e">
        <f>IF(H140&gt;'Input &amp; Results'!$K$45,MIN('Input &amp; Results'!$K$31,J140-M140),0)</f>
        <v>#DIV/0!</v>
      </c>
      <c r="L140" s="106" t="e">
        <f t="shared" si="24"/>
        <v>#DIV/0!</v>
      </c>
      <c r="M140" s="106" t="e">
        <f>IF(J140&gt;0,MIN('Input &amp; Results'!$K$11*0.75/12*'Input &amp; Results'!$K$42,J140),0)</f>
        <v>#DIV/0!</v>
      </c>
      <c r="N140" s="106" t="e">
        <f t="shared" si="25"/>
        <v>#DIV/0!</v>
      </c>
      <c r="O140" s="106" t="e">
        <f t="shared" si="37"/>
        <v>#DIV/0!</v>
      </c>
      <c r="P140" s="106" t="e">
        <f>IF(O140&gt;'Input &amp; Results'!$E$49,MIN('Input &amp; Results'!$E$47,O140),0)</f>
        <v>#DIV/0!</v>
      </c>
      <c r="Q140" s="106" t="e">
        <f t="shared" si="26"/>
        <v>#DIV/0!</v>
      </c>
      <c r="R140" s="106" t="e">
        <f t="shared" si="22"/>
        <v>#DIV/0!</v>
      </c>
      <c r="S140" s="106" t="e">
        <f t="shared" si="23"/>
        <v>#DIV/0!</v>
      </c>
      <c r="T140" s="106" t="e">
        <f t="shared" si="27"/>
        <v>#DIV/0!</v>
      </c>
      <c r="U140" s="124" t="e">
        <f t="shared" si="38"/>
        <v>#DIV/0!</v>
      </c>
      <c r="V140" s="107" t="e">
        <f t="shared" si="35"/>
        <v>#DIV/0!</v>
      </c>
      <c r="W140" s="106" t="e">
        <f t="shared" si="33"/>
        <v>#DIV/0!</v>
      </c>
      <c r="X140" s="106" t="e">
        <f t="shared" si="28"/>
        <v>#DIV/0!</v>
      </c>
      <c r="Y140" s="106" t="e">
        <f t="shared" si="34"/>
        <v>#DIV/0!</v>
      </c>
      <c r="Z140" s="108" t="e">
        <f t="shared" si="29"/>
        <v>#DIV/0!</v>
      </c>
      <c r="AA140" s="108" t="e">
        <f>('Input &amp; Results'!$E$40-R140*7.48)/('Calcs active'!H140*1440)</f>
        <v>#DIV/0!</v>
      </c>
    </row>
    <row r="141" spans="2:27" x14ac:dyDescent="0.2">
      <c r="B141" s="31">
        <v>1</v>
      </c>
      <c r="C141" s="31" t="s">
        <v>55</v>
      </c>
      <c r="D141" s="106">
        <v>127</v>
      </c>
      <c r="E141" s="106" t="e">
        <f t="shared" si="30"/>
        <v>#DIV/0!</v>
      </c>
      <c r="F141" s="106">
        <f>'Calcs Hist'!E142</f>
        <v>0</v>
      </c>
      <c r="G141" s="106" t="e">
        <f t="shared" si="31"/>
        <v>#DIV/0!</v>
      </c>
      <c r="H141" s="107" t="e">
        <f t="shared" si="32"/>
        <v>#DIV/0!</v>
      </c>
      <c r="I141" s="106" t="e">
        <f>IF(P141&gt;0,('Input &amp; Results'!F$29/12*$C$3)*('Input &amp; Results'!$D$21),('Input &amp; Results'!F$29/12*$C$3)*('Input &amp; Results'!$D$22))</f>
        <v>#DIV/0!</v>
      </c>
      <c r="J141" s="106" t="e">
        <f t="shared" si="36"/>
        <v>#DIV/0!</v>
      </c>
      <c r="K141" s="106" t="e">
        <f>IF(H141&gt;'Input &amp; Results'!$K$45,MIN('Input &amp; Results'!$K$31,J141-M141),0)</f>
        <v>#DIV/0!</v>
      </c>
      <c r="L141" s="106" t="e">
        <f t="shared" si="24"/>
        <v>#DIV/0!</v>
      </c>
      <c r="M141" s="106" t="e">
        <f>IF(J141&gt;0,MIN('Input &amp; Results'!$K$11*0.75/12*'Input &amp; Results'!$K$42,J141),0)</f>
        <v>#DIV/0!</v>
      </c>
      <c r="N141" s="106" t="e">
        <f t="shared" si="25"/>
        <v>#DIV/0!</v>
      </c>
      <c r="O141" s="106" t="e">
        <f t="shared" si="37"/>
        <v>#DIV/0!</v>
      </c>
      <c r="P141" s="106" t="e">
        <f>IF(O141&gt;'Input &amp; Results'!$E$49,MIN('Input &amp; Results'!$E$47,O141),0)</f>
        <v>#DIV/0!</v>
      </c>
      <c r="Q141" s="106" t="e">
        <f t="shared" si="26"/>
        <v>#DIV/0!</v>
      </c>
      <c r="R141" s="106" t="e">
        <f t="shared" si="22"/>
        <v>#DIV/0!</v>
      </c>
      <c r="S141" s="106" t="e">
        <f t="shared" si="23"/>
        <v>#DIV/0!</v>
      </c>
      <c r="T141" s="106" t="e">
        <f t="shared" si="27"/>
        <v>#DIV/0!</v>
      </c>
      <c r="U141" s="124" t="e">
        <f t="shared" si="38"/>
        <v>#DIV/0!</v>
      </c>
      <c r="V141" s="107" t="e">
        <f t="shared" si="35"/>
        <v>#DIV/0!</v>
      </c>
      <c r="W141" s="106" t="e">
        <f t="shared" si="33"/>
        <v>#DIV/0!</v>
      </c>
      <c r="X141" s="106" t="e">
        <f t="shared" si="28"/>
        <v>#DIV/0!</v>
      </c>
      <c r="Y141" s="106" t="e">
        <f t="shared" si="34"/>
        <v>#DIV/0!</v>
      </c>
      <c r="Z141" s="108" t="e">
        <f t="shared" si="29"/>
        <v>#DIV/0!</v>
      </c>
      <c r="AA141" s="108" t="e">
        <f>('Input &amp; Results'!$E$40-R141*7.48)/('Calcs active'!H141*1440)</f>
        <v>#DIV/0!</v>
      </c>
    </row>
    <row r="142" spans="2:27" x14ac:dyDescent="0.2">
      <c r="B142" s="31">
        <v>1</v>
      </c>
      <c r="C142" s="31" t="s">
        <v>55</v>
      </c>
      <c r="D142" s="106">
        <v>128</v>
      </c>
      <c r="E142" s="106" t="e">
        <f t="shared" si="30"/>
        <v>#DIV/0!</v>
      </c>
      <c r="F142" s="106">
        <f>'Calcs Hist'!E143</f>
        <v>0</v>
      </c>
      <c r="G142" s="106" t="e">
        <f t="shared" si="31"/>
        <v>#DIV/0!</v>
      </c>
      <c r="H142" s="107" t="e">
        <f t="shared" si="32"/>
        <v>#DIV/0!</v>
      </c>
      <c r="I142" s="106" t="e">
        <f>IF(P142&gt;0,('Input &amp; Results'!F$29/12*$C$3)*('Input &amp; Results'!$D$21),('Input &amp; Results'!F$29/12*$C$3)*('Input &amp; Results'!$D$22))</f>
        <v>#DIV/0!</v>
      </c>
      <c r="J142" s="106" t="e">
        <f t="shared" si="36"/>
        <v>#DIV/0!</v>
      </c>
      <c r="K142" s="106" t="e">
        <f>IF(H142&gt;'Input &amp; Results'!$K$45,MIN('Input &amp; Results'!$K$31,J142-M142),0)</f>
        <v>#DIV/0!</v>
      </c>
      <c r="L142" s="106" t="e">
        <f t="shared" si="24"/>
        <v>#DIV/0!</v>
      </c>
      <c r="M142" s="106" t="e">
        <f>IF(J142&gt;0,MIN('Input &amp; Results'!$K$11*0.75/12*'Input &amp; Results'!$K$42,J142),0)</f>
        <v>#DIV/0!</v>
      </c>
      <c r="N142" s="106" t="e">
        <f t="shared" si="25"/>
        <v>#DIV/0!</v>
      </c>
      <c r="O142" s="106" t="e">
        <f t="shared" si="37"/>
        <v>#DIV/0!</v>
      </c>
      <c r="P142" s="106" t="e">
        <f>IF(O142&gt;'Input &amp; Results'!$E$49,MIN('Input &amp; Results'!$E$47,O142),0)</f>
        <v>#DIV/0!</v>
      </c>
      <c r="Q142" s="106" t="e">
        <f t="shared" si="26"/>
        <v>#DIV/0!</v>
      </c>
      <c r="R142" s="106" t="e">
        <f t="shared" si="22"/>
        <v>#DIV/0!</v>
      </c>
      <c r="S142" s="106" t="e">
        <f t="shared" si="23"/>
        <v>#DIV/0!</v>
      </c>
      <c r="T142" s="106" t="e">
        <f t="shared" si="27"/>
        <v>#DIV/0!</v>
      </c>
      <c r="U142" s="124" t="e">
        <f t="shared" si="38"/>
        <v>#DIV/0!</v>
      </c>
      <c r="V142" s="107" t="e">
        <f t="shared" si="35"/>
        <v>#DIV/0!</v>
      </c>
      <c r="W142" s="106" t="e">
        <f t="shared" si="33"/>
        <v>#DIV/0!</v>
      </c>
      <c r="X142" s="106" t="e">
        <f t="shared" si="28"/>
        <v>#DIV/0!</v>
      </c>
      <c r="Y142" s="106" t="e">
        <f t="shared" si="34"/>
        <v>#DIV/0!</v>
      </c>
      <c r="Z142" s="108" t="e">
        <f t="shared" si="29"/>
        <v>#DIV/0!</v>
      </c>
      <c r="AA142" s="108" t="e">
        <f>('Input &amp; Results'!$E$40-R142*7.48)/('Calcs active'!H142*1440)</f>
        <v>#DIV/0!</v>
      </c>
    </row>
    <row r="143" spans="2:27" x14ac:dyDescent="0.2">
      <c r="B143" s="31">
        <v>1</v>
      </c>
      <c r="C143" s="31" t="s">
        <v>55</v>
      </c>
      <c r="D143" s="106">
        <v>129</v>
      </c>
      <c r="E143" s="106" t="e">
        <f t="shared" si="30"/>
        <v>#DIV/0!</v>
      </c>
      <c r="F143" s="106">
        <f>'Calcs Hist'!E144</f>
        <v>0</v>
      </c>
      <c r="G143" s="106" t="e">
        <f t="shared" si="31"/>
        <v>#DIV/0!</v>
      </c>
      <c r="H143" s="107" t="e">
        <f t="shared" si="32"/>
        <v>#DIV/0!</v>
      </c>
      <c r="I143" s="106" t="e">
        <f>IF(P143&gt;0,('Input &amp; Results'!F$29/12*$C$3)*('Input &amp; Results'!$D$21),('Input &amp; Results'!F$29/12*$C$3)*('Input &amp; Results'!$D$22))</f>
        <v>#DIV/0!</v>
      </c>
      <c r="J143" s="106" t="e">
        <f t="shared" si="36"/>
        <v>#DIV/0!</v>
      </c>
      <c r="K143" s="106" t="e">
        <f>IF(H143&gt;'Input &amp; Results'!$K$45,MIN('Input &amp; Results'!$K$31,J143-M143),0)</f>
        <v>#DIV/0!</v>
      </c>
      <c r="L143" s="106" t="e">
        <f t="shared" si="24"/>
        <v>#DIV/0!</v>
      </c>
      <c r="M143" s="106" t="e">
        <f>IF(J143&gt;0,MIN('Input &amp; Results'!$K$11*0.75/12*'Input &amp; Results'!$K$42,J143),0)</f>
        <v>#DIV/0!</v>
      </c>
      <c r="N143" s="106" t="e">
        <f t="shared" si="25"/>
        <v>#DIV/0!</v>
      </c>
      <c r="O143" s="106" t="e">
        <f t="shared" si="37"/>
        <v>#DIV/0!</v>
      </c>
      <c r="P143" s="106" t="e">
        <f>IF(O143&gt;'Input &amp; Results'!$E$49,MIN('Input &amp; Results'!$E$47,O143),0)</f>
        <v>#DIV/0!</v>
      </c>
      <c r="Q143" s="106" t="e">
        <f t="shared" si="26"/>
        <v>#DIV/0!</v>
      </c>
      <c r="R143" s="106" t="e">
        <f t="shared" ref="R143:R206" si="39">O143-P143</f>
        <v>#DIV/0!</v>
      </c>
      <c r="S143" s="106" t="e">
        <f t="shared" ref="S143:S206" si="40">I143-E143+P143</f>
        <v>#DIV/0!</v>
      </c>
      <c r="T143" s="106" t="e">
        <f t="shared" si="27"/>
        <v>#DIV/0!</v>
      </c>
      <c r="U143" s="124" t="e">
        <f t="shared" si="38"/>
        <v>#DIV/0!</v>
      </c>
      <c r="V143" s="107" t="e">
        <f t="shared" si="35"/>
        <v>#DIV/0!</v>
      </c>
      <c r="W143" s="106" t="e">
        <f t="shared" si="33"/>
        <v>#DIV/0!</v>
      </c>
      <c r="X143" s="106" t="e">
        <f t="shared" si="28"/>
        <v>#DIV/0!</v>
      </c>
      <c r="Y143" s="106" t="e">
        <f t="shared" si="34"/>
        <v>#DIV/0!</v>
      </c>
      <c r="Z143" s="108" t="e">
        <f t="shared" si="29"/>
        <v>#DIV/0!</v>
      </c>
      <c r="AA143" s="108" t="e">
        <f>('Input &amp; Results'!$E$40-R143*7.48)/('Calcs active'!H143*1440)</f>
        <v>#DIV/0!</v>
      </c>
    </row>
    <row r="144" spans="2:27" x14ac:dyDescent="0.2">
      <c r="B144" s="31">
        <v>1</v>
      </c>
      <c r="C144" s="31" t="s">
        <v>55</v>
      </c>
      <c r="D144" s="106">
        <v>130</v>
      </c>
      <c r="E144" s="106" t="e">
        <f t="shared" si="30"/>
        <v>#DIV/0!</v>
      </c>
      <c r="F144" s="106">
        <f>'Calcs Hist'!E145</f>
        <v>0</v>
      </c>
      <c r="G144" s="106" t="e">
        <f t="shared" si="31"/>
        <v>#DIV/0!</v>
      </c>
      <c r="H144" s="107" t="e">
        <f t="shared" si="32"/>
        <v>#DIV/0!</v>
      </c>
      <c r="I144" s="106" t="e">
        <f>IF(P144&gt;0,('Input &amp; Results'!F$29/12*$C$3)*('Input &amp; Results'!$D$21),('Input &amp; Results'!F$29/12*$C$3)*('Input &amp; Results'!$D$22))</f>
        <v>#DIV/0!</v>
      </c>
      <c r="J144" s="106" t="e">
        <f t="shared" si="36"/>
        <v>#DIV/0!</v>
      </c>
      <c r="K144" s="106" t="e">
        <f>IF(H144&gt;'Input &amp; Results'!$K$45,MIN('Input &amp; Results'!$K$31,J144-M144),0)</f>
        <v>#DIV/0!</v>
      </c>
      <c r="L144" s="106" t="e">
        <f t="shared" ref="L144:L207" si="41">K144*7.48</f>
        <v>#DIV/0!</v>
      </c>
      <c r="M144" s="106" t="e">
        <f>IF(J144&gt;0,MIN('Input &amp; Results'!$K$11*0.75/12*'Input &amp; Results'!$K$42,J144),0)</f>
        <v>#DIV/0!</v>
      </c>
      <c r="N144" s="106" t="e">
        <f t="shared" ref="N144:N207" si="42">M144*7.48</f>
        <v>#DIV/0!</v>
      </c>
      <c r="O144" s="106" t="e">
        <f t="shared" si="37"/>
        <v>#DIV/0!</v>
      </c>
      <c r="P144" s="106" t="e">
        <f>IF(O144&gt;'Input &amp; Results'!$E$49,MIN('Input &amp; Results'!$E$47,O144),0)</f>
        <v>#DIV/0!</v>
      </c>
      <c r="Q144" s="106" t="e">
        <f t="shared" ref="Q144:Q207" si="43">P144*7.48</f>
        <v>#DIV/0!</v>
      </c>
      <c r="R144" s="106" t="e">
        <f t="shared" si="39"/>
        <v>#DIV/0!</v>
      </c>
      <c r="S144" s="106" t="e">
        <f t="shared" si="40"/>
        <v>#DIV/0!</v>
      </c>
      <c r="T144" s="106" t="e">
        <f t="shared" ref="T144:T207" si="44">T143+S144</f>
        <v>#DIV/0!</v>
      </c>
      <c r="U144" s="124" t="e">
        <f t="shared" si="38"/>
        <v>#DIV/0!</v>
      </c>
      <c r="V144" s="107" t="e">
        <f t="shared" si="35"/>
        <v>#DIV/0!</v>
      </c>
      <c r="W144" s="106" t="e">
        <f t="shared" si="33"/>
        <v>#DIV/0!</v>
      </c>
      <c r="X144" s="106" t="e">
        <f t="shared" ref="X144:X207" si="45">W144*7.48</f>
        <v>#DIV/0!</v>
      </c>
      <c r="Y144" s="106" t="e">
        <f t="shared" si="34"/>
        <v>#DIV/0!</v>
      </c>
      <c r="Z144" s="108" t="e">
        <f t="shared" ref="Z144:Z207" si="46">Z143+Q144</f>
        <v>#DIV/0!</v>
      </c>
      <c r="AA144" s="108" t="e">
        <f>('Input &amp; Results'!$E$40-R144*7.48)/('Calcs active'!H144*1440)</f>
        <v>#DIV/0!</v>
      </c>
    </row>
    <row r="145" spans="2:27" x14ac:dyDescent="0.2">
      <c r="B145" s="31">
        <v>1</v>
      </c>
      <c r="C145" s="31" t="s">
        <v>55</v>
      </c>
      <c r="D145" s="106">
        <v>131</v>
      </c>
      <c r="E145" s="106" t="e">
        <f t="shared" ref="E145:E208" si="47">$C$3*$C$10*(T144/$C$7)^$C$11</f>
        <v>#DIV/0!</v>
      </c>
      <c r="F145" s="106">
        <f>'Calcs Hist'!E146</f>
        <v>0</v>
      </c>
      <c r="G145" s="106" t="e">
        <f t="shared" ref="G145:G208" si="48">E145+F145</f>
        <v>#DIV/0!</v>
      </c>
      <c r="H145" s="107" t="e">
        <f t="shared" ref="H145:H208" si="49">G145*7.48/1440</f>
        <v>#DIV/0!</v>
      </c>
      <c r="I145" s="106" t="e">
        <f>IF(P145&gt;0,('Input &amp; Results'!F$29/12*$C$3)*('Input &amp; Results'!$D$21),('Input &amp; Results'!F$29/12*$C$3)*('Input &amp; Results'!$D$22))</f>
        <v>#DIV/0!</v>
      </c>
      <c r="J145" s="106" t="e">
        <f t="shared" si="36"/>
        <v>#DIV/0!</v>
      </c>
      <c r="K145" s="106" t="e">
        <f>IF(H145&gt;'Input &amp; Results'!$K$45,MIN('Input &amp; Results'!$K$31,J145-M145),0)</f>
        <v>#DIV/0!</v>
      </c>
      <c r="L145" s="106" t="e">
        <f t="shared" si="41"/>
        <v>#DIV/0!</v>
      </c>
      <c r="M145" s="106" t="e">
        <f>IF(J145&gt;0,MIN('Input &amp; Results'!$K$11*0.75/12*'Input &amp; Results'!$K$42,J145),0)</f>
        <v>#DIV/0!</v>
      </c>
      <c r="N145" s="106" t="e">
        <f t="shared" si="42"/>
        <v>#DIV/0!</v>
      </c>
      <c r="O145" s="106" t="e">
        <f t="shared" si="37"/>
        <v>#DIV/0!</v>
      </c>
      <c r="P145" s="106" t="e">
        <f>IF(O145&gt;'Input &amp; Results'!$E$49,MIN('Input &amp; Results'!$E$47,O145),0)</f>
        <v>#DIV/0!</v>
      </c>
      <c r="Q145" s="106" t="e">
        <f t="shared" si="43"/>
        <v>#DIV/0!</v>
      </c>
      <c r="R145" s="106" t="e">
        <f t="shared" si="39"/>
        <v>#DIV/0!</v>
      </c>
      <c r="S145" s="106" t="e">
        <f t="shared" si="40"/>
        <v>#DIV/0!</v>
      </c>
      <c r="T145" s="106" t="e">
        <f t="shared" si="44"/>
        <v>#DIV/0!</v>
      </c>
      <c r="U145" s="124" t="e">
        <f t="shared" si="38"/>
        <v>#DIV/0!</v>
      </c>
      <c r="V145" s="107" t="e">
        <f t="shared" si="35"/>
        <v>#DIV/0!</v>
      </c>
      <c r="W145" s="106" t="e">
        <f t="shared" ref="W145:W208" si="50">G145+W144</f>
        <v>#DIV/0!</v>
      </c>
      <c r="X145" s="106" t="e">
        <f t="shared" si="45"/>
        <v>#DIV/0!</v>
      </c>
      <c r="Y145" s="106" t="e">
        <f t="shared" ref="Y145:Y208" si="51">Y144+L145</f>
        <v>#DIV/0!</v>
      </c>
      <c r="Z145" s="108" t="e">
        <f t="shared" si="46"/>
        <v>#DIV/0!</v>
      </c>
      <c r="AA145" s="108" t="e">
        <f>('Input &amp; Results'!$E$40-R145*7.48)/('Calcs active'!H145*1440)</f>
        <v>#DIV/0!</v>
      </c>
    </row>
    <row r="146" spans="2:27" x14ac:dyDescent="0.2">
      <c r="B146" s="31">
        <v>1</v>
      </c>
      <c r="C146" s="31" t="s">
        <v>55</v>
      </c>
      <c r="D146" s="106">
        <v>132</v>
      </c>
      <c r="E146" s="106" t="e">
        <f t="shared" si="47"/>
        <v>#DIV/0!</v>
      </c>
      <c r="F146" s="106">
        <f>'Calcs Hist'!E147</f>
        <v>0</v>
      </c>
      <c r="G146" s="106" t="e">
        <f t="shared" si="48"/>
        <v>#DIV/0!</v>
      </c>
      <c r="H146" s="107" t="e">
        <f t="shared" si="49"/>
        <v>#DIV/0!</v>
      </c>
      <c r="I146" s="106" t="e">
        <f>IF(P146&gt;0,('Input &amp; Results'!F$29/12*$C$3)*('Input &amp; Results'!$D$21),('Input &amp; Results'!F$29/12*$C$3)*('Input &amp; Results'!$D$22))</f>
        <v>#DIV/0!</v>
      </c>
      <c r="J146" s="106" t="e">
        <f t="shared" si="36"/>
        <v>#DIV/0!</v>
      </c>
      <c r="K146" s="106" t="e">
        <f>IF(H146&gt;'Input &amp; Results'!$K$45,MIN('Input &amp; Results'!$K$31,J146-M146),0)</f>
        <v>#DIV/0!</v>
      </c>
      <c r="L146" s="106" t="e">
        <f t="shared" si="41"/>
        <v>#DIV/0!</v>
      </c>
      <c r="M146" s="106" t="e">
        <f>IF(J146&gt;0,MIN('Input &amp; Results'!$K$11*0.75/12*'Input &amp; Results'!$K$42,J146),0)</f>
        <v>#DIV/0!</v>
      </c>
      <c r="N146" s="106" t="e">
        <f t="shared" si="42"/>
        <v>#DIV/0!</v>
      </c>
      <c r="O146" s="106" t="e">
        <f t="shared" si="37"/>
        <v>#DIV/0!</v>
      </c>
      <c r="P146" s="106" t="e">
        <f>IF(O146&gt;'Input &amp; Results'!$E$49,MIN('Input &amp; Results'!$E$47,O146),0)</f>
        <v>#DIV/0!</v>
      </c>
      <c r="Q146" s="106" t="e">
        <f t="shared" si="43"/>
        <v>#DIV/0!</v>
      </c>
      <c r="R146" s="106" t="e">
        <f t="shared" si="39"/>
        <v>#DIV/0!</v>
      </c>
      <c r="S146" s="106" t="e">
        <f t="shared" si="40"/>
        <v>#DIV/0!</v>
      </c>
      <c r="T146" s="106" t="e">
        <f t="shared" si="44"/>
        <v>#DIV/0!</v>
      </c>
      <c r="U146" s="124" t="e">
        <f t="shared" si="38"/>
        <v>#DIV/0!</v>
      </c>
      <c r="V146" s="107" t="e">
        <f t="shared" si="35"/>
        <v>#DIV/0!</v>
      </c>
      <c r="W146" s="106" t="e">
        <f t="shared" si="50"/>
        <v>#DIV/0!</v>
      </c>
      <c r="X146" s="106" t="e">
        <f t="shared" si="45"/>
        <v>#DIV/0!</v>
      </c>
      <c r="Y146" s="106" t="e">
        <f t="shared" si="51"/>
        <v>#DIV/0!</v>
      </c>
      <c r="Z146" s="108" t="e">
        <f t="shared" si="46"/>
        <v>#DIV/0!</v>
      </c>
      <c r="AA146" s="108" t="e">
        <f>('Input &amp; Results'!$E$40-R146*7.48)/('Calcs active'!H146*1440)</f>
        <v>#DIV/0!</v>
      </c>
    </row>
    <row r="147" spans="2:27" x14ac:dyDescent="0.2">
      <c r="B147" s="31">
        <v>1</v>
      </c>
      <c r="C147" s="31" t="s">
        <v>55</v>
      </c>
      <c r="D147" s="106">
        <v>133</v>
      </c>
      <c r="E147" s="106" t="e">
        <f t="shared" si="47"/>
        <v>#DIV/0!</v>
      </c>
      <c r="F147" s="106">
        <f>'Calcs Hist'!E148</f>
        <v>0</v>
      </c>
      <c r="G147" s="106" t="e">
        <f t="shared" si="48"/>
        <v>#DIV/0!</v>
      </c>
      <c r="H147" s="107" t="e">
        <f t="shared" si="49"/>
        <v>#DIV/0!</v>
      </c>
      <c r="I147" s="106" t="e">
        <f>IF(P147&gt;0,('Input &amp; Results'!F$29/12*$C$3)*('Input &amp; Results'!$D$21),('Input &amp; Results'!F$29/12*$C$3)*('Input &amp; Results'!$D$22))</f>
        <v>#DIV/0!</v>
      </c>
      <c r="J147" s="106" t="e">
        <f t="shared" si="36"/>
        <v>#DIV/0!</v>
      </c>
      <c r="K147" s="106" t="e">
        <f>IF(H147&gt;'Input &amp; Results'!$K$45,MIN('Input &amp; Results'!$K$31,J147-M147),0)</f>
        <v>#DIV/0!</v>
      </c>
      <c r="L147" s="106" t="e">
        <f t="shared" si="41"/>
        <v>#DIV/0!</v>
      </c>
      <c r="M147" s="106" t="e">
        <f>IF(J147&gt;0,MIN('Input &amp; Results'!$K$11*0.75/12*'Input &amp; Results'!$K$42,J147),0)</f>
        <v>#DIV/0!</v>
      </c>
      <c r="N147" s="106" t="e">
        <f t="shared" si="42"/>
        <v>#DIV/0!</v>
      </c>
      <c r="O147" s="106" t="e">
        <f t="shared" si="37"/>
        <v>#DIV/0!</v>
      </c>
      <c r="P147" s="106" t="e">
        <f>IF(O147&gt;'Input &amp; Results'!$E$49,MIN('Input &amp; Results'!$E$47,O147),0)</f>
        <v>#DIV/0!</v>
      </c>
      <c r="Q147" s="106" t="e">
        <f t="shared" si="43"/>
        <v>#DIV/0!</v>
      </c>
      <c r="R147" s="106" t="e">
        <f t="shared" si="39"/>
        <v>#DIV/0!</v>
      </c>
      <c r="S147" s="106" t="e">
        <f t="shared" si="40"/>
        <v>#DIV/0!</v>
      </c>
      <c r="T147" s="106" t="e">
        <f t="shared" si="44"/>
        <v>#DIV/0!</v>
      </c>
      <c r="U147" s="124" t="e">
        <f t="shared" si="38"/>
        <v>#DIV/0!</v>
      </c>
      <c r="V147" s="107" t="e">
        <f t="shared" ref="V147:V210" si="52">U147/($C$3*$C$4)</f>
        <v>#DIV/0!</v>
      </c>
      <c r="W147" s="106" t="e">
        <f t="shared" si="50"/>
        <v>#DIV/0!</v>
      </c>
      <c r="X147" s="106" t="e">
        <f t="shared" si="45"/>
        <v>#DIV/0!</v>
      </c>
      <c r="Y147" s="106" t="e">
        <f t="shared" si="51"/>
        <v>#DIV/0!</v>
      </c>
      <c r="Z147" s="108" t="e">
        <f t="shared" si="46"/>
        <v>#DIV/0!</v>
      </c>
      <c r="AA147" s="108" t="e">
        <f>('Input &amp; Results'!$E$40-R147*7.48)/('Calcs active'!H147*1440)</f>
        <v>#DIV/0!</v>
      </c>
    </row>
    <row r="148" spans="2:27" x14ac:dyDescent="0.2">
      <c r="B148" s="31">
        <v>1</v>
      </c>
      <c r="C148" s="31" t="s">
        <v>55</v>
      </c>
      <c r="D148" s="106">
        <v>134</v>
      </c>
      <c r="E148" s="106" t="e">
        <f t="shared" si="47"/>
        <v>#DIV/0!</v>
      </c>
      <c r="F148" s="106">
        <f>'Calcs Hist'!E149</f>
        <v>0</v>
      </c>
      <c r="G148" s="106" t="e">
        <f t="shared" si="48"/>
        <v>#DIV/0!</v>
      </c>
      <c r="H148" s="107" t="e">
        <f t="shared" si="49"/>
        <v>#DIV/0!</v>
      </c>
      <c r="I148" s="106" t="e">
        <f>IF(P148&gt;0,('Input &amp; Results'!F$29/12*$C$3)*('Input &amp; Results'!$D$21),('Input &amp; Results'!F$29/12*$C$3)*('Input &amp; Results'!$D$22))</f>
        <v>#DIV/0!</v>
      </c>
      <c r="J148" s="106" t="e">
        <f t="shared" si="36"/>
        <v>#DIV/0!</v>
      </c>
      <c r="K148" s="106" t="e">
        <f>IF(H148&gt;'Input &amp; Results'!$K$45,MIN('Input &amp; Results'!$K$31,J148-M148),0)</f>
        <v>#DIV/0!</v>
      </c>
      <c r="L148" s="106" t="e">
        <f t="shared" si="41"/>
        <v>#DIV/0!</v>
      </c>
      <c r="M148" s="106" t="e">
        <f>IF(J148&gt;0,MIN('Input &amp; Results'!$K$11*0.75/12*'Input &amp; Results'!$K$42,J148),0)</f>
        <v>#DIV/0!</v>
      </c>
      <c r="N148" s="106" t="e">
        <f t="shared" si="42"/>
        <v>#DIV/0!</v>
      </c>
      <c r="O148" s="106" t="e">
        <f t="shared" si="37"/>
        <v>#DIV/0!</v>
      </c>
      <c r="P148" s="106" t="e">
        <f>IF(O148&gt;'Input &amp; Results'!$E$49,MIN('Input &amp; Results'!$E$47,O148),0)</f>
        <v>#DIV/0!</v>
      </c>
      <c r="Q148" s="106" t="e">
        <f t="shared" si="43"/>
        <v>#DIV/0!</v>
      </c>
      <c r="R148" s="106" t="e">
        <f t="shared" si="39"/>
        <v>#DIV/0!</v>
      </c>
      <c r="S148" s="106" t="e">
        <f t="shared" si="40"/>
        <v>#DIV/0!</v>
      </c>
      <c r="T148" s="106" t="e">
        <f t="shared" si="44"/>
        <v>#DIV/0!</v>
      </c>
      <c r="U148" s="124" t="e">
        <f t="shared" si="38"/>
        <v>#DIV/0!</v>
      </c>
      <c r="V148" s="107" t="e">
        <f t="shared" si="52"/>
        <v>#DIV/0!</v>
      </c>
      <c r="W148" s="106" t="e">
        <f t="shared" si="50"/>
        <v>#DIV/0!</v>
      </c>
      <c r="X148" s="106" t="e">
        <f t="shared" si="45"/>
        <v>#DIV/0!</v>
      </c>
      <c r="Y148" s="106" t="e">
        <f t="shared" si="51"/>
        <v>#DIV/0!</v>
      </c>
      <c r="Z148" s="108" t="e">
        <f t="shared" si="46"/>
        <v>#DIV/0!</v>
      </c>
      <c r="AA148" s="108" t="e">
        <f>('Input &amp; Results'!$E$40-R148*7.48)/('Calcs active'!H148*1440)</f>
        <v>#DIV/0!</v>
      </c>
    </row>
    <row r="149" spans="2:27" x14ac:dyDescent="0.2">
      <c r="B149" s="31">
        <v>1</v>
      </c>
      <c r="C149" s="31" t="s">
        <v>55</v>
      </c>
      <c r="D149" s="106">
        <v>135</v>
      </c>
      <c r="E149" s="106" t="e">
        <f t="shared" si="47"/>
        <v>#DIV/0!</v>
      </c>
      <c r="F149" s="106">
        <f>'Calcs Hist'!E150</f>
        <v>0</v>
      </c>
      <c r="G149" s="106" t="e">
        <f t="shared" si="48"/>
        <v>#DIV/0!</v>
      </c>
      <c r="H149" s="107" t="e">
        <f t="shared" si="49"/>
        <v>#DIV/0!</v>
      </c>
      <c r="I149" s="106" t="e">
        <f>IF(P149&gt;0,('Input &amp; Results'!F$29/12*$C$3)*('Input &amp; Results'!$D$21),('Input &amp; Results'!F$29/12*$C$3)*('Input &amp; Results'!$D$22))</f>
        <v>#DIV/0!</v>
      </c>
      <c r="J149" s="106" t="e">
        <f t="shared" ref="J149:J212" si="53">R148+G149</f>
        <v>#DIV/0!</v>
      </c>
      <c r="K149" s="106" t="e">
        <f>IF(H149&gt;'Input &amp; Results'!$K$45,MIN('Input &amp; Results'!$K$31,J149-M149),0)</f>
        <v>#DIV/0!</v>
      </c>
      <c r="L149" s="106" t="e">
        <f t="shared" si="41"/>
        <v>#DIV/0!</v>
      </c>
      <c r="M149" s="106" t="e">
        <f>IF(J149&gt;0,MIN('Input &amp; Results'!$K$11*0.75/12*'Input &amp; Results'!$K$42,J149),0)</f>
        <v>#DIV/0!</v>
      </c>
      <c r="N149" s="106" t="e">
        <f t="shared" si="42"/>
        <v>#DIV/0!</v>
      </c>
      <c r="O149" s="106" t="e">
        <f t="shared" si="37"/>
        <v>#DIV/0!</v>
      </c>
      <c r="P149" s="106" t="e">
        <f>IF(O149&gt;'Input &amp; Results'!$E$49,MIN('Input &amp; Results'!$E$47,O149),0)</f>
        <v>#DIV/0!</v>
      </c>
      <c r="Q149" s="106" t="e">
        <f t="shared" si="43"/>
        <v>#DIV/0!</v>
      </c>
      <c r="R149" s="106" t="e">
        <f t="shared" si="39"/>
        <v>#DIV/0!</v>
      </c>
      <c r="S149" s="106" t="e">
        <f t="shared" si="40"/>
        <v>#DIV/0!</v>
      </c>
      <c r="T149" s="106" t="e">
        <f t="shared" si="44"/>
        <v>#DIV/0!</v>
      </c>
      <c r="U149" s="124" t="e">
        <f t="shared" si="38"/>
        <v>#DIV/0!</v>
      </c>
      <c r="V149" s="107" t="e">
        <f t="shared" si="52"/>
        <v>#DIV/0!</v>
      </c>
      <c r="W149" s="106" t="e">
        <f t="shared" si="50"/>
        <v>#DIV/0!</v>
      </c>
      <c r="X149" s="106" t="e">
        <f t="shared" si="45"/>
        <v>#DIV/0!</v>
      </c>
      <c r="Y149" s="106" t="e">
        <f t="shared" si="51"/>
        <v>#DIV/0!</v>
      </c>
      <c r="Z149" s="108" t="e">
        <f t="shared" si="46"/>
        <v>#DIV/0!</v>
      </c>
      <c r="AA149" s="108" t="e">
        <f>('Input &amp; Results'!$E$40-R149*7.48)/('Calcs active'!H149*1440)</f>
        <v>#DIV/0!</v>
      </c>
    </row>
    <row r="150" spans="2:27" x14ac:dyDescent="0.2">
      <c r="B150" s="31">
        <v>1</v>
      </c>
      <c r="C150" s="31" t="s">
        <v>55</v>
      </c>
      <c r="D150" s="106">
        <v>136</v>
      </c>
      <c r="E150" s="106" t="e">
        <f t="shared" si="47"/>
        <v>#DIV/0!</v>
      </c>
      <c r="F150" s="106">
        <f>'Calcs Hist'!E151</f>
        <v>0</v>
      </c>
      <c r="G150" s="106" t="e">
        <f t="shared" si="48"/>
        <v>#DIV/0!</v>
      </c>
      <c r="H150" s="107" t="e">
        <f t="shared" si="49"/>
        <v>#DIV/0!</v>
      </c>
      <c r="I150" s="106" t="e">
        <f>IF(P150&gt;0,('Input &amp; Results'!F$29/12*$C$3)*('Input &amp; Results'!$D$21),('Input &amp; Results'!F$29/12*$C$3)*('Input &amp; Results'!$D$22))</f>
        <v>#DIV/0!</v>
      </c>
      <c r="J150" s="106" t="e">
        <f t="shared" si="53"/>
        <v>#DIV/0!</v>
      </c>
      <c r="K150" s="106" t="e">
        <f>IF(H150&gt;'Input &amp; Results'!$K$45,MIN('Input &amp; Results'!$K$31,J150-M150),0)</f>
        <v>#DIV/0!</v>
      </c>
      <c r="L150" s="106" t="e">
        <f t="shared" si="41"/>
        <v>#DIV/0!</v>
      </c>
      <c r="M150" s="106" t="e">
        <f>IF(J150&gt;0,MIN('Input &amp; Results'!$K$11*0.75/12*'Input &amp; Results'!$K$42,J150),0)</f>
        <v>#DIV/0!</v>
      </c>
      <c r="N150" s="106" t="e">
        <f t="shared" si="42"/>
        <v>#DIV/0!</v>
      </c>
      <c r="O150" s="106" t="e">
        <f t="shared" si="37"/>
        <v>#DIV/0!</v>
      </c>
      <c r="P150" s="106" t="e">
        <f>IF(O150&gt;'Input &amp; Results'!$E$49,MIN('Input &amp; Results'!$E$47,O150),0)</f>
        <v>#DIV/0!</v>
      </c>
      <c r="Q150" s="106" t="e">
        <f t="shared" si="43"/>
        <v>#DIV/0!</v>
      </c>
      <c r="R150" s="106" t="e">
        <f t="shared" si="39"/>
        <v>#DIV/0!</v>
      </c>
      <c r="S150" s="106" t="e">
        <f t="shared" si="40"/>
        <v>#DIV/0!</v>
      </c>
      <c r="T150" s="106" t="e">
        <f t="shared" si="44"/>
        <v>#DIV/0!</v>
      </c>
      <c r="U150" s="124" t="e">
        <f t="shared" si="38"/>
        <v>#DIV/0!</v>
      </c>
      <c r="V150" s="107" t="e">
        <f t="shared" si="52"/>
        <v>#DIV/0!</v>
      </c>
      <c r="W150" s="106" t="e">
        <f t="shared" si="50"/>
        <v>#DIV/0!</v>
      </c>
      <c r="X150" s="106" t="e">
        <f t="shared" si="45"/>
        <v>#DIV/0!</v>
      </c>
      <c r="Y150" s="106" t="e">
        <f t="shared" si="51"/>
        <v>#DIV/0!</v>
      </c>
      <c r="Z150" s="108" t="e">
        <f t="shared" si="46"/>
        <v>#DIV/0!</v>
      </c>
      <c r="AA150" s="108" t="e">
        <f>('Input &amp; Results'!$E$40-R150*7.48)/('Calcs active'!H150*1440)</f>
        <v>#DIV/0!</v>
      </c>
    </row>
    <row r="151" spans="2:27" x14ac:dyDescent="0.2">
      <c r="B151" s="31">
        <v>1</v>
      </c>
      <c r="C151" s="31" t="s">
        <v>55</v>
      </c>
      <c r="D151" s="106">
        <v>137</v>
      </c>
      <c r="E151" s="106" t="e">
        <f t="shared" si="47"/>
        <v>#DIV/0!</v>
      </c>
      <c r="F151" s="106">
        <f>'Calcs Hist'!E152</f>
        <v>0</v>
      </c>
      <c r="G151" s="106" t="e">
        <f t="shared" si="48"/>
        <v>#DIV/0!</v>
      </c>
      <c r="H151" s="107" t="e">
        <f t="shared" si="49"/>
        <v>#DIV/0!</v>
      </c>
      <c r="I151" s="106" t="e">
        <f>IF(P151&gt;0,('Input &amp; Results'!F$29/12*$C$3)*('Input &amp; Results'!$D$21),('Input &amp; Results'!F$29/12*$C$3)*('Input &amp; Results'!$D$22))</f>
        <v>#DIV/0!</v>
      </c>
      <c r="J151" s="106" t="e">
        <f t="shared" si="53"/>
        <v>#DIV/0!</v>
      </c>
      <c r="K151" s="106" t="e">
        <f>IF(H151&gt;'Input &amp; Results'!$K$45,MIN('Input &amp; Results'!$K$31,J151-M151),0)</f>
        <v>#DIV/0!</v>
      </c>
      <c r="L151" s="106" t="e">
        <f t="shared" si="41"/>
        <v>#DIV/0!</v>
      </c>
      <c r="M151" s="106" t="e">
        <f>IF(J151&gt;0,MIN('Input &amp; Results'!$K$11*0.75/12*'Input &amp; Results'!$K$42,J151),0)</f>
        <v>#DIV/0!</v>
      </c>
      <c r="N151" s="106" t="e">
        <f t="shared" si="42"/>
        <v>#DIV/0!</v>
      </c>
      <c r="O151" s="106" t="e">
        <f t="shared" si="37"/>
        <v>#DIV/0!</v>
      </c>
      <c r="P151" s="106" t="e">
        <f>IF(O151&gt;'Input &amp; Results'!$E$49,MIN('Input &amp; Results'!$E$47,O151),0)</f>
        <v>#DIV/0!</v>
      </c>
      <c r="Q151" s="106" t="e">
        <f t="shared" si="43"/>
        <v>#DIV/0!</v>
      </c>
      <c r="R151" s="106" t="e">
        <f t="shared" si="39"/>
        <v>#DIV/0!</v>
      </c>
      <c r="S151" s="106" t="e">
        <f t="shared" si="40"/>
        <v>#DIV/0!</v>
      </c>
      <c r="T151" s="106" t="e">
        <f t="shared" si="44"/>
        <v>#DIV/0!</v>
      </c>
      <c r="U151" s="124" t="e">
        <f t="shared" si="38"/>
        <v>#DIV/0!</v>
      </c>
      <c r="V151" s="107" t="e">
        <f t="shared" si="52"/>
        <v>#DIV/0!</v>
      </c>
      <c r="W151" s="106" t="e">
        <f t="shared" si="50"/>
        <v>#DIV/0!</v>
      </c>
      <c r="X151" s="106" t="e">
        <f t="shared" si="45"/>
        <v>#DIV/0!</v>
      </c>
      <c r="Y151" s="106" t="e">
        <f t="shared" si="51"/>
        <v>#DIV/0!</v>
      </c>
      <c r="Z151" s="108" t="e">
        <f t="shared" si="46"/>
        <v>#DIV/0!</v>
      </c>
      <c r="AA151" s="108" t="e">
        <f>('Input &amp; Results'!$E$40-R151*7.48)/('Calcs active'!H151*1440)</f>
        <v>#DIV/0!</v>
      </c>
    </row>
    <row r="152" spans="2:27" x14ac:dyDescent="0.2">
      <c r="B152" s="31">
        <v>1</v>
      </c>
      <c r="C152" s="31" t="s">
        <v>55</v>
      </c>
      <c r="D152" s="106">
        <v>138</v>
      </c>
      <c r="E152" s="106" t="e">
        <f t="shared" si="47"/>
        <v>#DIV/0!</v>
      </c>
      <c r="F152" s="106">
        <f>'Calcs Hist'!E153</f>
        <v>0</v>
      </c>
      <c r="G152" s="106" t="e">
        <f t="shared" si="48"/>
        <v>#DIV/0!</v>
      </c>
      <c r="H152" s="107" t="e">
        <f t="shared" si="49"/>
        <v>#DIV/0!</v>
      </c>
      <c r="I152" s="106" t="e">
        <f>IF(P152&gt;0,('Input &amp; Results'!F$29/12*$C$3)*('Input &amp; Results'!$D$21),('Input &amp; Results'!F$29/12*$C$3)*('Input &amp; Results'!$D$22))</f>
        <v>#DIV/0!</v>
      </c>
      <c r="J152" s="106" t="e">
        <f t="shared" si="53"/>
        <v>#DIV/0!</v>
      </c>
      <c r="K152" s="106" t="e">
        <f>IF(H152&gt;'Input &amp; Results'!$K$45,MIN('Input &amp; Results'!$K$31,J152-M152),0)</f>
        <v>#DIV/0!</v>
      </c>
      <c r="L152" s="106" t="e">
        <f t="shared" si="41"/>
        <v>#DIV/0!</v>
      </c>
      <c r="M152" s="106" t="e">
        <f>IF(J152&gt;0,MIN('Input &amp; Results'!$K$11*0.75/12*'Input &amp; Results'!$K$42,J152),0)</f>
        <v>#DIV/0!</v>
      </c>
      <c r="N152" s="106" t="e">
        <f t="shared" si="42"/>
        <v>#DIV/0!</v>
      </c>
      <c r="O152" s="106" t="e">
        <f t="shared" si="37"/>
        <v>#DIV/0!</v>
      </c>
      <c r="P152" s="106" t="e">
        <f>IF(O152&gt;'Input &amp; Results'!$E$49,MIN('Input &amp; Results'!$E$47,O152),0)</f>
        <v>#DIV/0!</v>
      </c>
      <c r="Q152" s="106" t="e">
        <f t="shared" si="43"/>
        <v>#DIV/0!</v>
      </c>
      <c r="R152" s="106" t="e">
        <f t="shared" si="39"/>
        <v>#DIV/0!</v>
      </c>
      <c r="S152" s="106" t="e">
        <f t="shared" si="40"/>
        <v>#DIV/0!</v>
      </c>
      <c r="T152" s="106" t="e">
        <f t="shared" si="44"/>
        <v>#DIV/0!</v>
      </c>
      <c r="U152" s="124" t="e">
        <f t="shared" si="38"/>
        <v>#DIV/0!</v>
      </c>
      <c r="V152" s="107" t="e">
        <f t="shared" si="52"/>
        <v>#DIV/0!</v>
      </c>
      <c r="W152" s="106" t="e">
        <f t="shared" si="50"/>
        <v>#DIV/0!</v>
      </c>
      <c r="X152" s="106" t="e">
        <f t="shared" si="45"/>
        <v>#DIV/0!</v>
      </c>
      <c r="Y152" s="106" t="e">
        <f t="shared" si="51"/>
        <v>#DIV/0!</v>
      </c>
      <c r="Z152" s="108" t="e">
        <f t="shared" si="46"/>
        <v>#DIV/0!</v>
      </c>
      <c r="AA152" s="108" t="e">
        <f>('Input &amp; Results'!$E$40-R152*7.48)/('Calcs active'!H152*1440)</f>
        <v>#DIV/0!</v>
      </c>
    </row>
    <row r="153" spans="2:27" x14ac:dyDescent="0.2">
      <c r="B153" s="31">
        <v>1</v>
      </c>
      <c r="C153" s="31" t="s">
        <v>55</v>
      </c>
      <c r="D153" s="106">
        <v>139</v>
      </c>
      <c r="E153" s="106" t="e">
        <f t="shared" si="47"/>
        <v>#DIV/0!</v>
      </c>
      <c r="F153" s="106">
        <f>'Calcs Hist'!E154</f>
        <v>0</v>
      </c>
      <c r="G153" s="106" t="e">
        <f t="shared" si="48"/>
        <v>#DIV/0!</v>
      </c>
      <c r="H153" s="107" t="e">
        <f t="shared" si="49"/>
        <v>#DIV/0!</v>
      </c>
      <c r="I153" s="106" t="e">
        <f>IF(P153&gt;0,('Input &amp; Results'!F$29/12*$C$3)*('Input &amp; Results'!$D$21),('Input &amp; Results'!F$29/12*$C$3)*('Input &amp; Results'!$D$22))</f>
        <v>#DIV/0!</v>
      </c>
      <c r="J153" s="106" t="e">
        <f t="shared" si="53"/>
        <v>#DIV/0!</v>
      </c>
      <c r="K153" s="106" t="e">
        <f>IF(H153&gt;'Input &amp; Results'!$K$45,MIN('Input &amp; Results'!$K$31,J153-M153),0)</f>
        <v>#DIV/0!</v>
      </c>
      <c r="L153" s="106" t="e">
        <f t="shared" si="41"/>
        <v>#DIV/0!</v>
      </c>
      <c r="M153" s="106" t="e">
        <f>IF(J153&gt;0,MIN('Input &amp; Results'!$K$11*0.75/12*'Input &amp; Results'!$K$42,J153),0)</f>
        <v>#DIV/0!</v>
      </c>
      <c r="N153" s="106" t="e">
        <f t="shared" si="42"/>
        <v>#DIV/0!</v>
      </c>
      <c r="O153" s="106" t="e">
        <f t="shared" si="37"/>
        <v>#DIV/0!</v>
      </c>
      <c r="P153" s="106" t="e">
        <f>IF(O153&gt;'Input &amp; Results'!$E$49,MIN('Input &amp; Results'!$E$47,O153),0)</f>
        <v>#DIV/0!</v>
      </c>
      <c r="Q153" s="106" t="e">
        <f t="shared" si="43"/>
        <v>#DIV/0!</v>
      </c>
      <c r="R153" s="106" t="e">
        <f t="shared" si="39"/>
        <v>#DIV/0!</v>
      </c>
      <c r="S153" s="106" t="e">
        <f t="shared" si="40"/>
        <v>#DIV/0!</v>
      </c>
      <c r="T153" s="106" t="e">
        <f t="shared" si="44"/>
        <v>#DIV/0!</v>
      </c>
      <c r="U153" s="124" t="e">
        <f t="shared" si="38"/>
        <v>#DIV/0!</v>
      </c>
      <c r="V153" s="107" t="e">
        <f t="shared" si="52"/>
        <v>#DIV/0!</v>
      </c>
      <c r="W153" s="106" t="e">
        <f t="shared" si="50"/>
        <v>#DIV/0!</v>
      </c>
      <c r="X153" s="106" t="e">
        <f t="shared" si="45"/>
        <v>#DIV/0!</v>
      </c>
      <c r="Y153" s="106" t="e">
        <f t="shared" si="51"/>
        <v>#DIV/0!</v>
      </c>
      <c r="Z153" s="108" t="e">
        <f t="shared" si="46"/>
        <v>#DIV/0!</v>
      </c>
      <c r="AA153" s="108" t="e">
        <f>('Input &amp; Results'!$E$40-R153*7.48)/('Calcs active'!H153*1440)</f>
        <v>#DIV/0!</v>
      </c>
    </row>
    <row r="154" spans="2:27" x14ac:dyDescent="0.2">
      <c r="B154" s="31">
        <v>1</v>
      </c>
      <c r="C154" s="31" t="s">
        <v>55</v>
      </c>
      <c r="D154" s="106">
        <v>140</v>
      </c>
      <c r="E154" s="106" t="e">
        <f t="shared" si="47"/>
        <v>#DIV/0!</v>
      </c>
      <c r="F154" s="106">
        <f>'Calcs Hist'!E155</f>
        <v>0</v>
      </c>
      <c r="G154" s="106" t="e">
        <f t="shared" si="48"/>
        <v>#DIV/0!</v>
      </c>
      <c r="H154" s="107" t="e">
        <f t="shared" si="49"/>
        <v>#DIV/0!</v>
      </c>
      <c r="I154" s="106" t="e">
        <f>IF(P154&gt;0,('Input &amp; Results'!F$29/12*$C$3)*('Input &amp; Results'!$D$21),('Input &amp; Results'!F$29/12*$C$3)*('Input &amp; Results'!$D$22))</f>
        <v>#DIV/0!</v>
      </c>
      <c r="J154" s="106" t="e">
        <f t="shared" si="53"/>
        <v>#DIV/0!</v>
      </c>
      <c r="K154" s="106" t="e">
        <f>IF(H154&gt;'Input &amp; Results'!$K$45,MIN('Input &amp; Results'!$K$31,J154-M154),0)</f>
        <v>#DIV/0!</v>
      </c>
      <c r="L154" s="106" t="e">
        <f t="shared" si="41"/>
        <v>#DIV/0!</v>
      </c>
      <c r="M154" s="106" t="e">
        <f>IF(J154&gt;0,MIN('Input &amp; Results'!$K$11*0.75/12*'Input &amp; Results'!$K$42,J154),0)</f>
        <v>#DIV/0!</v>
      </c>
      <c r="N154" s="106" t="e">
        <f t="shared" si="42"/>
        <v>#DIV/0!</v>
      </c>
      <c r="O154" s="106" t="e">
        <f t="shared" si="37"/>
        <v>#DIV/0!</v>
      </c>
      <c r="P154" s="106" t="e">
        <f>IF(O154&gt;'Input &amp; Results'!$E$49,MIN('Input &amp; Results'!$E$47,O154),0)</f>
        <v>#DIV/0!</v>
      </c>
      <c r="Q154" s="106" t="e">
        <f t="shared" si="43"/>
        <v>#DIV/0!</v>
      </c>
      <c r="R154" s="106" t="e">
        <f t="shared" si="39"/>
        <v>#DIV/0!</v>
      </c>
      <c r="S154" s="106" t="e">
        <f t="shared" si="40"/>
        <v>#DIV/0!</v>
      </c>
      <c r="T154" s="106" t="e">
        <f t="shared" si="44"/>
        <v>#DIV/0!</v>
      </c>
      <c r="U154" s="124" t="e">
        <f t="shared" si="38"/>
        <v>#DIV/0!</v>
      </c>
      <c r="V154" s="107" t="e">
        <f t="shared" si="52"/>
        <v>#DIV/0!</v>
      </c>
      <c r="W154" s="106" t="e">
        <f t="shared" si="50"/>
        <v>#DIV/0!</v>
      </c>
      <c r="X154" s="106" t="e">
        <f t="shared" si="45"/>
        <v>#DIV/0!</v>
      </c>
      <c r="Y154" s="106" t="e">
        <f t="shared" si="51"/>
        <v>#DIV/0!</v>
      </c>
      <c r="Z154" s="108" t="e">
        <f t="shared" si="46"/>
        <v>#DIV/0!</v>
      </c>
      <c r="AA154" s="108" t="e">
        <f>('Input &amp; Results'!$E$40-R154*7.48)/('Calcs active'!H154*1440)</f>
        <v>#DIV/0!</v>
      </c>
    </row>
    <row r="155" spans="2:27" x14ac:dyDescent="0.2">
      <c r="B155" s="31">
        <v>1</v>
      </c>
      <c r="C155" s="31" t="s">
        <v>55</v>
      </c>
      <c r="D155" s="106">
        <v>141</v>
      </c>
      <c r="E155" s="106" t="e">
        <f t="shared" si="47"/>
        <v>#DIV/0!</v>
      </c>
      <c r="F155" s="106">
        <f>'Calcs Hist'!E156</f>
        <v>0</v>
      </c>
      <c r="G155" s="106" t="e">
        <f t="shared" si="48"/>
        <v>#DIV/0!</v>
      </c>
      <c r="H155" s="107" t="e">
        <f t="shared" si="49"/>
        <v>#DIV/0!</v>
      </c>
      <c r="I155" s="106" t="e">
        <f>IF(P155&gt;0,('Input &amp; Results'!F$29/12*$C$3)*('Input &amp; Results'!$D$21),('Input &amp; Results'!F$29/12*$C$3)*('Input &amp; Results'!$D$22))</f>
        <v>#DIV/0!</v>
      </c>
      <c r="J155" s="106" t="e">
        <f t="shared" si="53"/>
        <v>#DIV/0!</v>
      </c>
      <c r="K155" s="106" t="e">
        <f>IF(H155&gt;'Input &amp; Results'!$K$45,MIN('Input &amp; Results'!$K$31,J155-M155),0)</f>
        <v>#DIV/0!</v>
      </c>
      <c r="L155" s="106" t="e">
        <f t="shared" si="41"/>
        <v>#DIV/0!</v>
      </c>
      <c r="M155" s="106" t="e">
        <f>IF(J155&gt;0,MIN('Input &amp; Results'!$K$11*0.75/12*'Input &amp; Results'!$K$42,J155),0)</f>
        <v>#DIV/0!</v>
      </c>
      <c r="N155" s="106" t="e">
        <f t="shared" si="42"/>
        <v>#DIV/0!</v>
      </c>
      <c r="O155" s="106" t="e">
        <f t="shared" si="37"/>
        <v>#DIV/0!</v>
      </c>
      <c r="P155" s="106" t="e">
        <f>IF(O155&gt;'Input &amp; Results'!$E$49,MIN('Input &amp; Results'!$E$47,O155),0)</f>
        <v>#DIV/0!</v>
      </c>
      <c r="Q155" s="106" t="e">
        <f t="shared" si="43"/>
        <v>#DIV/0!</v>
      </c>
      <c r="R155" s="106" t="e">
        <f t="shared" si="39"/>
        <v>#DIV/0!</v>
      </c>
      <c r="S155" s="106" t="e">
        <f t="shared" si="40"/>
        <v>#DIV/0!</v>
      </c>
      <c r="T155" s="106" t="e">
        <f t="shared" si="44"/>
        <v>#DIV/0!</v>
      </c>
      <c r="U155" s="124" t="e">
        <f t="shared" si="38"/>
        <v>#DIV/0!</v>
      </c>
      <c r="V155" s="107" t="e">
        <f t="shared" si="52"/>
        <v>#DIV/0!</v>
      </c>
      <c r="W155" s="106" t="e">
        <f t="shared" si="50"/>
        <v>#DIV/0!</v>
      </c>
      <c r="X155" s="106" t="e">
        <f t="shared" si="45"/>
        <v>#DIV/0!</v>
      </c>
      <c r="Y155" s="106" t="e">
        <f t="shared" si="51"/>
        <v>#DIV/0!</v>
      </c>
      <c r="Z155" s="108" t="e">
        <f t="shared" si="46"/>
        <v>#DIV/0!</v>
      </c>
      <c r="AA155" s="108" t="e">
        <f>('Input &amp; Results'!$E$40-R155*7.48)/('Calcs active'!H155*1440)</f>
        <v>#DIV/0!</v>
      </c>
    </row>
    <row r="156" spans="2:27" x14ac:dyDescent="0.2">
      <c r="B156" s="31">
        <v>1</v>
      </c>
      <c r="C156" s="31" t="s">
        <v>55</v>
      </c>
      <c r="D156" s="106">
        <v>142</v>
      </c>
      <c r="E156" s="106" t="e">
        <f t="shared" si="47"/>
        <v>#DIV/0!</v>
      </c>
      <c r="F156" s="106">
        <f>'Calcs Hist'!E157</f>
        <v>0</v>
      </c>
      <c r="G156" s="106" t="e">
        <f t="shared" si="48"/>
        <v>#DIV/0!</v>
      </c>
      <c r="H156" s="107" t="e">
        <f t="shared" si="49"/>
        <v>#DIV/0!</v>
      </c>
      <c r="I156" s="106" t="e">
        <f>IF(P156&gt;0,('Input &amp; Results'!F$29/12*$C$3)*('Input &amp; Results'!$D$21),('Input &amp; Results'!F$29/12*$C$3)*('Input &amp; Results'!$D$22))</f>
        <v>#DIV/0!</v>
      </c>
      <c r="J156" s="106" t="e">
        <f t="shared" si="53"/>
        <v>#DIV/0!</v>
      </c>
      <c r="K156" s="106" t="e">
        <f>IF(H156&gt;'Input &amp; Results'!$K$45,MIN('Input &amp; Results'!$K$31,J156-M156),0)</f>
        <v>#DIV/0!</v>
      </c>
      <c r="L156" s="106" t="e">
        <f t="shared" si="41"/>
        <v>#DIV/0!</v>
      </c>
      <c r="M156" s="106" t="e">
        <f>IF(J156&gt;0,MIN('Input &amp; Results'!$K$11*0.75/12*'Input &amp; Results'!$K$42,J156),0)</f>
        <v>#DIV/0!</v>
      </c>
      <c r="N156" s="106" t="e">
        <f t="shared" si="42"/>
        <v>#DIV/0!</v>
      </c>
      <c r="O156" s="106" t="e">
        <f t="shared" si="37"/>
        <v>#DIV/0!</v>
      </c>
      <c r="P156" s="106" t="e">
        <f>IF(O156&gt;'Input &amp; Results'!$E$49,MIN('Input &amp; Results'!$E$47,O156),0)</f>
        <v>#DIV/0!</v>
      </c>
      <c r="Q156" s="106" t="e">
        <f t="shared" si="43"/>
        <v>#DIV/0!</v>
      </c>
      <c r="R156" s="106" t="e">
        <f t="shared" si="39"/>
        <v>#DIV/0!</v>
      </c>
      <c r="S156" s="106" t="e">
        <f t="shared" si="40"/>
        <v>#DIV/0!</v>
      </c>
      <c r="T156" s="106" t="e">
        <f t="shared" si="44"/>
        <v>#DIV/0!</v>
      </c>
      <c r="U156" s="124" t="e">
        <f t="shared" si="38"/>
        <v>#DIV/0!</v>
      </c>
      <c r="V156" s="107" t="e">
        <f t="shared" si="52"/>
        <v>#DIV/0!</v>
      </c>
      <c r="W156" s="106" t="e">
        <f t="shared" si="50"/>
        <v>#DIV/0!</v>
      </c>
      <c r="X156" s="106" t="e">
        <f t="shared" si="45"/>
        <v>#DIV/0!</v>
      </c>
      <c r="Y156" s="106" t="e">
        <f t="shared" si="51"/>
        <v>#DIV/0!</v>
      </c>
      <c r="Z156" s="108" t="e">
        <f t="shared" si="46"/>
        <v>#DIV/0!</v>
      </c>
      <c r="AA156" s="108" t="e">
        <f>('Input &amp; Results'!$E$40-R156*7.48)/('Calcs active'!H156*1440)</f>
        <v>#DIV/0!</v>
      </c>
    </row>
    <row r="157" spans="2:27" x14ac:dyDescent="0.2">
      <c r="B157" s="31">
        <v>1</v>
      </c>
      <c r="C157" s="31" t="s">
        <v>55</v>
      </c>
      <c r="D157" s="106">
        <v>143</v>
      </c>
      <c r="E157" s="106" t="e">
        <f t="shared" si="47"/>
        <v>#DIV/0!</v>
      </c>
      <c r="F157" s="106">
        <f>'Calcs Hist'!E158</f>
        <v>0</v>
      </c>
      <c r="G157" s="106" t="e">
        <f t="shared" si="48"/>
        <v>#DIV/0!</v>
      </c>
      <c r="H157" s="107" t="e">
        <f t="shared" si="49"/>
        <v>#DIV/0!</v>
      </c>
      <c r="I157" s="106" t="e">
        <f>IF(P157&gt;0,('Input &amp; Results'!F$29/12*$C$3)*('Input &amp; Results'!$D$21),('Input &amp; Results'!F$29/12*$C$3)*('Input &amp; Results'!$D$22))</f>
        <v>#DIV/0!</v>
      </c>
      <c r="J157" s="106" t="e">
        <f t="shared" si="53"/>
        <v>#DIV/0!</v>
      </c>
      <c r="K157" s="106" t="e">
        <f>IF(H157&gt;'Input &amp; Results'!$K$45,MIN('Input &amp; Results'!$K$31,J157-M157),0)</f>
        <v>#DIV/0!</v>
      </c>
      <c r="L157" s="106" t="e">
        <f t="shared" si="41"/>
        <v>#DIV/0!</v>
      </c>
      <c r="M157" s="106" t="e">
        <f>IF(J157&gt;0,MIN('Input &amp; Results'!$K$11*0.75/12*'Input &amp; Results'!$K$42,J157),0)</f>
        <v>#DIV/0!</v>
      </c>
      <c r="N157" s="106" t="e">
        <f t="shared" si="42"/>
        <v>#DIV/0!</v>
      </c>
      <c r="O157" s="106" t="e">
        <f t="shared" si="37"/>
        <v>#DIV/0!</v>
      </c>
      <c r="P157" s="106" t="e">
        <f>IF(O157&gt;'Input &amp; Results'!$E$49,MIN('Input &amp; Results'!$E$47,O157),0)</f>
        <v>#DIV/0!</v>
      </c>
      <c r="Q157" s="106" t="e">
        <f t="shared" si="43"/>
        <v>#DIV/0!</v>
      </c>
      <c r="R157" s="106" t="e">
        <f t="shared" si="39"/>
        <v>#DIV/0!</v>
      </c>
      <c r="S157" s="106" t="e">
        <f t="shared" si="40"/>
        <v>#DIV/0!</v>
      </c>
      <c r="T157" s="106" t="e">
        <f t="shared" si="44"/>
        <v>#DIV/0!</v>
      </c>
      <c r="U157" s="124" t="e">
        <f t="shared" si="38"/>
        <v>#DIV/0!</v>
      </c>
      <c r="V157" s="107" t="e">
        <f t="shared" si="52"/>
        <v>#DIV/0!</v>
      </c>
      <c r="W157" s="106" t="e">
        <f t="shared" si="50"/>
        <v>#DIV/0!</v>
      </c>
      <c r="X157" s="106" t="e">
        <f t="shared" si="45"/>
        <v>#DIV/0!</v>
      </c>
      <c r="Y157" s="106" t="e">
        <f t="shared" si="51"/>
        <v>#DIV/0!</v>
      </c>
      <c r="Z157" s="108" t="e">
        <f t="shared" si="46"/>
        <v>#DIV/0!</v>
      </c>
      <c r="AA157" s="108" t="e">
        <f>('Input &amp; Results'!$E$40-R157*7.48)/('Calcs active'!H157*1440)</f>
        <v>#DIV/0!</v>
      </c>
    </row>
    <row r="158" spans="2:27" x14ac:dyDescent="0.2">
      <c r="B158" s="31">
        <v>1</v>
      </c>
      <c r="C158" s="31" t="s">
        <v>55</v>
      </c>
      <c r="D158" s="106">
        <v>144</v>
      </c>
      <c r="E158" s="106" t="e">
        <f t="shared" si="47"/>
        <v>#DIV/0!</v>
      </c>
      <c r="F158" s="106">
        <f>'Calcs Hist'!E159</f>
        <v>0</v>
      </c>
      <c r="G158" s="106" t="e">
        <f t="shared" si="48"/>
        <v>#DIV/0!</v>
      </c>
      <c r="H158" s="107" t="e">
        <f t="shared" si="49"/>
        <v>#DIV/0!</v>
      </c>
      <c r="I158" s="106" t="e">
        <f>IF(P158&gt;0,('Input &amp; Results'!F$29/12*$C$3)*('Input &amp; Results'!$D$21),('Input &amp; Results'!F$29/12*$C$3)*('Input &amp; Results'!$D$22))</f>
        <v>#DIV/0!</v>
      </c>
      <c r="J158" s="106" t="e">
        <f t="shared" si="53"/>
        <v>#DIV/0!</v>
      </c>
      <c r="K158" s="106" t="e">
        <f>IF(H158&gt;'Input &amp; Results'!$K$45,MIN('Input &amp; Results'!$K$31,J158-M158),0)</f>
        <v>#DIV/0!</v>
      </c>
      <c r="L158" s="106" t="e">
        <f t="shared" si="41"/>
        <v>#DIV/0!</v>
      </c>
      <c r="M158" s="106" t="e">
        <f>IF(J158&gt;0,MIN('Input &amp; Results'!$K$11*0.75/12*'Input &amp; Results'!$K$42,J158),0)</f>
        <v>#DIV/0!</v>
      </c>
      <c r="N158" s="106" t="e">
        <f t="shared" si="42"/>
        <v>#DIV/0!</v>
      </c>
      <c r="O158" s="106" t="e">
        <f t="shared" si="37"/>
        <v>#DIV/0!</v>
      </c>
      <c r="P158" s="106" t="e">
        <f>IF(O158&gt;'Input &amp; Results'!$E$49,MIN('Input &amp; Results'!$E$47,O158),0)</f>
        <v>#DIV/0!</v>
      </c>
      <c r="Q158" s="106" t="e">
        <f t="shared" si="43"/>
        <v>#DIV/0!</v>
      </c>
      <c r="R158" s="106" t="e">
        <f t="shared" si="39"/>
        <v>#DIV/0!</v>
      </c>
      <c r="S158" s="106" t="e">
        <f t="shared" si="40"/>
        <v>#DIV/0!</v>
      </c>
      <c r="T158" s="106" t="e">
        <f t="shared" si="44"/>
        <v>#DIV/0!</v>
      </c>
      <c r="U158" s="124" t="e">
        <f t="shared" si="38"/>
        <v>#DIV/0!</v>
      </c>
      <c r="V158" s="107" t="e">
        <f t="shared" si="52"/>
        <v>#DIV/0!</v>
      </c>
      <c r="W158" s="106" t="e">
        <f t="shared" si="50"/>
        <v>#DIV/0!</v>
      </c>
      <c r="X158" s="106" t="e">
        <f t="shared" si="45"/>
        <v>#DIV/0!</v>
      </c>
      <c r="Y158" s="106" t="e">
        <f t="shared" si="51"/>
        <v>#DIV/0!</v>
      </c>
      <c r="Z158" s="108" t="e">
        <f t="shared" si="46"/>
        <v>#DIV/0!</v>
      </c>
      <c r="AA158" s="108" t="e">
        <f>('Input &amp; Results'!$E$40-R158*7.48)/('Calcs active'!H158*1440)</f>
        <v>#DIV/0!</v>
      </c>
    </row>
    <row r="159" spans="2:27" x14ac:dyDescent="0.2">
      <c r="B159" s="31">
        <v>1</v>
      </c>
      <c r="C159" s="31" t="s">
        <v>55</v>
      </c>
      <c r="D159" s="106">
        <v>145</v>
      </c>
      <c r="E159" s="106" t="e">
        <f t="shared" si="47"/>
        <v>#DIV/0!</v>
      </c>
      <c r="F159" s="106">
        <f>'Calcs Hist'!E160</f>
        <v>0</v>
      </c>
      <c r="G159" s="106" t="e">
        <f t="shared" si="48"/>
        <v>#DIV/0!</v>
      </c>
      <c r="H159" s="107" t="e">
        <f t="shared" si="49"/>
        <v>#DIV/0!</v>
      </c>
      <c r="I159" s="106" t="e">
        <f>IF(P159&gt;0,('Input &amp; Results'!F$29/12*$C$3)*('Input &amp; Results'!$D$21),('Input &amp; Results'!F$29/12*$C$3)*('Input &amp; Results'!$D$22))</f>
        <v>#DIV/0!</v>
      </c>
      <c r="J159" s="106" t="e">
        <f t="shared" si="53"/>
        <v>#DIV/0!</v>
      </c>
      <c r="K159" s="106" t="e">
        <f>IF(H159&gt;'Input &amp; Results'!$K$45,MIN('Input &amp; Results'!$K$31,J159-M159),0)</f>
        <v>#DIV/0!</v>
      </c>
      <c r="L159" s="106" t="e">
        <f t="shared" si="41"/>
        <v>#DIV/0!</v>
      </c>
      <c r="M159" s="106" t="e">
        <f>IF(J159&gt;0,MIN('Input &amp; Results'!$K$11*0.75/12*'Input &amp; Results'!$K$42,J159),0)</f>
        <v>#DIV/0!</v>
      </c>
      <c r="N159" s="106" t="e">
        <f t="shared" si="42"/>
        <v>#DIV/0!</v>
      </c>
      <c r="O159" s="106" t="e">
        <f t="shared" si="37"/>
        <v>#DIV/0!</v>
      </c>
      <c r="P159" s="106" t="e">
        <f>IF(O159&gt;'Input &amp; Results'!$E$49,MIN('Input &amp; Results'!$E$47,O159),0)</f>
        <v>#DIV/0!</v>
      </c>
      <c r="Q159" s="106" t="e">
        <f t="shared" si="43"/>
        <v>#DIV/0!</v>
      </c>
      <c r="R159" s="106" t="e">
        <f t="shared" si="39"/>
        <v>#DIV/0!</v>
      </c>
      <c r="S159" s="106" t="e">
        <f t="shared" si="40"/>
        <v>#DIV/0!</v>
      </c>
      <c r="T159" s="106" t="e">
        <f t="shared" si="44"/>
        <v>#DIV/0!</v>
      </c>
      <c r="U159" s="124" t="e">
        <f t="shared" si="38"/>
        <v>#DIV/0!</v>
      </c>
      <c r="V159" s="107" t="e">
        <f t="shared" si="52"/>
        <v>#DIV/0!</v>
      </c>
      <c r="W159" s="106" t="e">
        <f t="shared" si="50"/>
        <v>#DIV/0!</v>
      </c>
      <c r="X159" s="106" t="e">
        <f t="shared" si="45"/>
        <v>#DIV/0!</v>
      </c>
      <c r="Y159" s="106" t="e">
        <f t="shared" si="51"/>
        <v>#DIV/0!</v>
      </c>
      <c r="Z159" s="108" t="e">
        <f t="shared" si="46"/>
        <v>#DIV/0!</v>
      </c>
      <c r="AA159" s="108" t="e">
        <f>('Input &amp; Results'!$E$40-R159*7.48)/('Calcs active'!H159*1440)</f>
        <v>#DIV/0!</v>
      </c>
    </row>
    <row r="160" spans="2:27" x14ac:dyDescent="0.2">
      <c r="B160" s="31">
        <v>1</v>
      </c>
      <c r="C160" s="31" t="s">
        <v>55</v>
      </c>
      <c r="D160" s="106">
        <v>146</v>
      </c>
      <c r="E160" s="106" t="e">
        <f t="shared" si="47"/>
        <v>#DIV/0!</v>
      </c>
      <c r="F160" s="106">
        <f>'Calcs Hist'!E161</f>
        <v>0</v>
      </c>
      <c r="G160" s="106" t="e">
        <f t="shared" si="48"/>
        <v>#DIV/0!</v>
      </c>
      <c r="H160" s="107" t="e">
        <f t="shared" si="49"/>
        <v>#DIV/0!</v>
      </c>
      <c r="I160" s="106" t="e">
        <f>IF(P160&gt;0,('Input &amp; Results'!F$29/12*$C$3)*('Input &amp; Results'!$D$21),('Input &amp; Results'!F$29/12*$C$3)*('Input &amp; Results'!$D$22))</f>
        <v>#DIV/0!</v>
      </c>
      <c r="J160" s="106" t="e">
        <f t="shared" si="53"/>
        <v>#DIV/0!</v>
      </c>
      <c r="K160" s="106" t="e">
        <f>IF(H160&gt;'Input &amp; Results'!$K$45,MIN('Input &amp; Results'!$K$31,J160-M160),0)</f>
        <v>#DIV/0!</v>
      </c>
      <c r="L160" s="106" t="e">
        <f t="shared" si="41"/>
        <v>#DIV/0!</v>
      </c>
      <c r="M160" s="106" t="e">
        <f>IF(J160&gt;0,MIN('Input &amp; Results'!$K$11*0.75/12*'Input &amp; Results'!$K$42,J160),0)</f>
        <v>#DIV/0!</v>
      </c>
      <c r="N160" s="106" t="e">
        <f t="shared" si="42"/>
        <v>#DIV/0!</v>
      </c>
      <c r="O160" s="106" t="e">
        <f t="shared" si="37"/>
        <v>#DIV/0!</v>
      </c>
      <c r="P160" s="106" t="e">
        <f>IF(O160&gt;'Input &amp; Results'!$E$49,MIN('Input &amp; Results'!$E$47,O160),0)</f>
        <v>#DIV/0!</v>
      </c>
      <c r="Q160" s="106" t="e">
        <f t="shared" si="43"/>
        <v>#DIV/0!</v>
      </c>
      <c r="R160" s="106" t="e">
        <f t="shared" si="39"/>
        <v>#DIV/0!</v>
      </c>
      <c r="S160" s="106" t="e">
        <f t="shared" si="40"/>
        <v>#DIV/0!</v>
      </c>
      <c r="T160" s="106" t="e">
        <f t="shared" si="44"/>
        <v>#DIV/0!</v>
      </c>
      <c r="U160" s="124" t="e">
        <f t="shared" si="38"/>
        <v>#DIV/0!</v>
      </c>
      <c r="V160" s="107" t="e">
        <f t="shared" si="52"/>
        <v>#DIV/0!</v>
      </c>
      <c r="W160" s="106" t="e">
        <f t="shared" si="50"/>
        <v>#DIV/0!</v>
      </c>
      <c r="X160" s="106" t="e">
        <f t="shared" si="45"/>
        <v>#DIV/0!</v>
      </c>
      <c r="Y160" s="106" t="e">
        <f t="shared" si="51"/>
        <v>#DIV/0!</v>
      </c>
      <c r="Z160" s="108" t="e">
        <f t="shared" si="46"/>
        <v>#DIV/0!</v>
      </c>
      <c r="AA160" s="108" t="e">
        <f>('Input &amp; Results'!$E$40-R160*7.48)/('Calcs active'!H160*1440)</f>
        <v>#DIV/0!</v>
      </c>
    </row>
    <row r="161" spans="2:27" x14ac:dyDescent="0.2">
      <c r="B161" s="31">
        <v>1</v>
      </c>
      <c r="C161" s="31" t="s">
        <v>55</v>
      </c>
      <c r="D161" s="106">
        <v>147</v>
      </c>
      <c r="E161" s="106" t="e">
        <f t="shared" si="47"/>
        <v>#DIV/0!</v>
      </c>
      <c r="F161" s="106">
        <f>'Calcs Hist'!E162</f>
        <v>0</v>
      </c>
      <c r="G161" s="106" t="e">
        <f t="shared" si="48"/>
        <v>#DIV/0!</v>
      </c>
      <c r="H161" s="107" t="e">
        <f t="shared" si="49"/>
        <v>#DIV/0!</v>
      </c>
      <c r="I161" s="106" t="e">
        <f>IF(P161&gt;0,('Input &amp; Results'!F$29/12*$C$3)*('Input &amp; Results'!$D$21),('Input &amp; Results'!F$29/12*$C$3)*('Input &amp; Results'!$D$22))</f>
        <v>#DIV/0!</v>
      </c>
      <c r="J161" s="106" t="e">
        <f t="shared" si="53"/>
        <v>#DIV/0!</v>
      </c>
      <c r="K161" s="106" t="e">
        <f>IF(H161&gt;'Input &amp; Results'!$K$45,MIN('Input &amp; Results'!$K$31,J161-M161),0)</f>
        <v>#DIV/0!</v>
      </c>
      <c r="L161" s="106" t="e">
        <f t="shared" si="41"/>
        <v>#DIV/0!</v>
      </c>
      <c r="M161" s="106" t="e">
        <f>IF(J161&gt;0,MIN('Input &amp; Results'!$K$11*0.75/12*'Input &amp; Results'!$K$42,J161),0)</f>
        <v>#DIV/0!</v>
      </c>
      <c r="N161" s="106" t="e">
        <f t="shared" si="42"/>
        <v>#DIV/0!</v>
      </c>
      <c r="O161" s="106" t="e">
        <f t="shared" si="37"/>
        <v>#DIV/0!</v>
      </c>
      <c r="P161" s="106" t="e">
        <f>IF(O161&gt;'Input &amp; Results'!$E$49,MIN('Input &amp; Results'!$E$47,O161),0)</f>
        <v>#DIV/0!</v>
      </c>
      <c r="Q161" s="106" t="e">
        <f t="shared" si="43"/>
        <v>#DIV/0!</v>
      </c>
      <c r="R161" s="106" t="e">
        <f t="shared" si="39"/>
        <v>#DIV/0!</v>
      </c>
      <c r="S161" s="106" t="e">
        <f t="shared" si="40"/>
        <v>#DIV/0!</v>
      </c>
      <c r="T161" s="106" t="e">
        <f t="shared" si="44"/>
        <v>#DIV/0!</v>
      </c>
      <c r="U161" s="124" t="e">
        <f t="shared" si="38"/>
        <v>#DIV/0!</v>
      </c>
      <c r="V161" s="107" t="e">
        <f t="shared" si="52"/>
        <v>#DIV/0!</v>
      </c>
      <c r="W161" s="106" t="e">
        <f t="shared" si="50"/>
        <v>#DIV/0!</v>
      </c>
      <c r="X161" s="106" t="e">
        <f t="shared" si="45"/>
        <v>#DIV/0!</v>
      </c>
      <c r="Y161" s="106" t="e">
        <f t="shared" si="51"/>
        <v>#DIV/0!</v>
      </c>
      <c r="Z161" s="108" t="e">
        <f t="shared" si="46"/>
        <v>#DIV/0!</v>
      </c>
      <c r="AA161" s="108" t="e">
        <f>('Input &amp; Results'!$E$40-R161*7.48)/('Calcs active'!H161*1440)</f>
        <v>#DIV/0!</v>
      </c>
    </row>
    <row r="162" spans="2:27" x14ac:dyDescent="0.2">
      <c r="B162" s="31">
        <v>1</v>
      </c>
      <c r="C162" s="31" t="s">
        <v>55</v>
      </c>
      <c r="D162" s="106">
        <v>148</v>
      </c>
      <c r="E162" s="106" t="e">
        <f t="shared" si="47"/>
        <v>#DIV/0!</v>
      </c>
      <c r="F162" s="106">
        <f>'Calcs Hist'!E163</f>
        <v>0</v>
      </c>
      <c r="G162" s="106" t="e">
        <f t="shared" si="48"/>
        <v>#DIV/0!</v>
      </c>
      <c r="H162" s="107" t="e">
        <f t="shared" si="49"/>
        <v>#DIV/0!</v>
      </c>
      <c r="I162" s="106" t="e">
        <f>IF(P162&gt;0,('Input &amp; Results'!F$29/12*$C$3)*('Input &amp; Results'!$D$21),('Input &amp; Results'!F$29/12*$C$3)*('Input &amp; Results'!$D$22))</f>
        <v>#DIV/0!</v>
      </c>
      <c r="J162" s="106" t="e">
        <f t="shared" si="53"/>
        <v>#DIV/0!</v>
      </c>
      <c r="K162" s="106" t="e">
        <f>IF(H162&gt;'Input &amp; Results'!$K$45,MIN('Input &amp; Results'!$K$31,J162-M162),0)</f>
        <v>#DIV/0!</v>
      </c>
      <c r="L162" s="106" t="e">
        <f t="shared" si="41"/>
        <v>#DIV/0!</v>
      </c>
      <c r="M162" s="106" t="e">
        <f>IF(J162&gt;0,MIN('Input &amp; Results'!$K$11*0.75/12*'Input &amp; Results'!$K$42,J162),0)</f>
        <v>#DIV/0!</v>
      </c>
      <c r="N162" s="106" t="e">
        <f t="shared" si="42"/>
        <v>#DIV/0!</v>
      </c>
      <c r="O162" s="106" t="e">
        <f t="shared" si="37"/>
        <v>#DIV/0!</v>
      </c>
      <c r="P162" s="106" t="e">
        <f>IF(O162&gt;'Input &amp; Results'!$E$49,MIN('Input &amp; Results'!$E$47,O162),0)</f>
        <v>#DIV/0!</v>
      </c>
      <c r="Q162" s="106" t="e">
        <f t="shared" si="43"/>
        <v>#DIV/0!</v>
      </c>
      <c r="R162" s="106" t="e">
        <f t="shared" si="39"/>
        <v>#DIV/0!</v>
      </c>
      <c r="S162" s="106" t="e">
        <f t="shared" si="40"/>
        <v>#DIV/0!</v>
      </c>
      <c r="T162" s="106" t="e">
        <f t="shared" si="44"/>
        <v>#DIV/0!</v>
      </c>
      <c r="U162" s="124" t="e">
        <f t="shared" si="38"/>
        <v>#DIV/0!</v>
      </c>
      <c r="V162" s="107" t="e">
        <f t="shared" si="52"/>
        <v>#DIV/0!</v>
      </c>
      <c r="W162" s="106" t="e">
        <f t="shared" si="50"/>
        <v>#DIV/0!</v>
      </c>
      <c r="X162" s="106" t="e">
        <f t="shared" si="45"/>
        <v>#DIV/0!</v>
      </c>
      <c r="Y162" s="106" t="e">
        <f t="shared" si="51"/>
        <v>#DIV/0!</v>
      </c>
      <c r="Z162" s="108" t="e">
        <f t="shared" si="46"/>
        <v>#DIV/0!</v>
      </c>
      <c r="AA162" s="108" t="e">
        <f>('Input &amp; Results'!$E$40-R162*7.48)/('Calcs active'!H162*1440)</f>
        <v>#DIV/0!</v>
      </c>
    </row>
    <row r="163" spans="2:27" x14ac:dyDescent="0.2">
      <c r="B163" s="31">
        <v>1</v>
      </c>
      <c r="C163" s="31" t="s">
        <v>55</v>
      </c>
      <c r="D163" s="106">
        <v>149</v>
      </c>
      <c r="E163" s="106" t="e">
        <f t="shared" si="47"/>
        <v>#DIV/0!</v>
      </c>
      <c r="F163" s="106">
        <f>'Calcs Hist'!E164</f>
        <v>0</v>
      </c>
      <c r="G163" s="106" t="e">
        <f t="shared" si="48"/>
        <v>#DIV/0!</v>
      </c>
      <c r="H163" s="107" t="e">
        <f t="shared" si="49"/>
        <v>#DIV/0!</v>
      </c>
      <c r="I163" s="106" t="e">
        <f>IF(P163&gt;0,('Input &amp; Results'!F$29/12*$C$3)*('Input &amp; Results'!$D$21),('Input &amp; Results'!F$29/12*$C$3)*('Input &amp; Results'!$D$22))</f>
        <v>#DIV/0!</v>
      </c>
      <c r="J163" s="106" t="e">
        <f t="shared" si="53"/>
        <v>#DIV/0!</v>
      </c>
      <c r="K163" s="106" t="e">
        <f>IF(H163&gt;'Input &amp; Results'!$K$45,MIN('Input &amp; Results'!$K$31,J163-M163),0)</f>
        <v>#DIV/0!</v>
      </c>
      <c r="L163" s="106" t="e">
        <f t="shared" si="41"/>
        <v>#DIV/0!</v>
      </c>
      <c r="M163" s="106" t="e">
        <f>IF(J163&gt;0,MIN('Input &amp; Results'!$K$11*0.75/12*'Input &amp; Results'!$K$42,J163),0)</f>
        <v>#DIV/0!</v>
      </c>
      <c r="N163" s="106" t="e">
        <f t="shared" si="42"/>
        <v>#DIV/0!</v>
      </c>
      <c r="O163" s="106" t="e">
        <f t="shared" si="37"/>
        <v>#DIV/0!</v>
      </c>
      <c r="P163" s="106" t="e">
        <f>IF(O163&gt;'Input &amp; Results'!$E$49,MIN('Input &amp; Results'!$E$47,O163),0)</f>
        <v>#DIV/0!</v>
      </c>
      <c r="Q163" s="106" t="e">
        <f t="shared" si="43"/>
        <v>#DIV/0!</v>
      </c>
      <c r="R163" s="106" t="e">
        <f t="shared" si="39"/>
        <v>#DIV/0!</v>
      </c>
      <c r="S163" s="106" t="e">
        <f t="shared" si="40"/>
        <v>#DIV/0!</v>
      </c>
      <c r="T163" s="106" t="e">
        <f t="shared" si="44"/>
        <v>#DIV/0!</v>
      </c>
      <c r="U163" s="124" t="e">
        <f t="shared" si="38"/>
        <v>#DIV/0!</v>
      </c>
      <c r="V163" s="107" t="e">
        <f t="shared" si="52"/>
        <v>#DIV/0!</v>
      </c>
      <c r="W163" s="106" t="e">
        <f t="shared" si="50"/>
        <v>#DIV/0!</v>
      </c>
      <c r="X163" s="106" t="e">
        <f t="shared" si="45"/>
        <v>#DIV/0!</v>
      </c>
      <c r="Y163" s="106" t="e">
        <f t="shared" si="51"/>
        <v>#DIV/0!</v>
      </c>
      <c r="Z163" s="108" t="e">
        <f t="shared" si="46"/>
        <v>#DIV/0!</v>
      </c>
      <c r="AA163" s="108" t="e">
        <f>('Input &amp; Results'!$E$40-R163*7.48)/('Calcs active'!H163*1440)</f>
        <v>#DIV/0!</v>
      </c>
    </row>
    <row r="164" spans="2:27" x14ac:dyDescent="0.2">
      <c r="B164" s="31">
        <v>1</v>
      </c>
      <c r="C164" s="31" t="s">
        <v>55</v>
      </c>
      <c r="D164" s="106">
        <v>150</v>
      </c>
      <c r="E164" s="106" t="e">
        <f t="shared" si="47"/>
        <v>#DIV/0!</v>
      </c>
      <c r="F164" s="106">
        <f>'Calcs Hist'!E165</f>
        <v>0</v>
      </c>
      <c r="G164" s="106" t="e">
        <f t="shared" si="48"/>
        <v>#DIV/0!</v>
      </c>
      <c r="H164" s="107" t="e">
        <f t="shared" si="49"/>
        <v>#DIV/0!</v>
      </c>
      <c r="I164" s="106" t="e">
        <f>IF(P164&gt;0,('Input &amp; Results'!F$29/12*$C$3)*('Input &amp; Results'!$D$21),('Input &amp; Results'!F$29/12*$C$3)*('Input &amp; Results'!$D$22))</f>
        <v>#DIV/0!</v>
      </c>
      <c r="J164" s="106" t="e">
        <f t="shared" si="53"/>
        <v>#DIV/0!</v>
      </c>
      <c r="K164" s="106" t="e">
        <f>IF(H164&gt;'Input &amp; Results'!$K$45,MIN('Input &amp; Results'!$K$31,J164-M164),0)</f>
        <v>#DIV/0!</v>
      </c>
      <c r="L164" s="106" t="e">
        <f t="shared" si="41"/>
        <v>#DIV/0!</v>
      </c>
      <c r="M164" s="106" t="e">
        <f>IF(J164&gt;0,MIN('Input &amp; Results'!$K$11*0.75/12*'Input &amp; Results'!$K$42,J164),0)</f>
        <v>#DIV/0!</v>
      </c>
      <c r="N164" s="106" t="e">
        <f t="shared" si="42"/>
        <v>#DIV/0!</v>
      </c>
      <c r="O164" s="106" t="e">
        <f t="shared" si="37"/>
        <v>#DIV/0!</v>
      </c>
      <c r="P164" s="106" t="e">
        <f>IF(O164&gt;'Input &amp; Results'!$E$49,MIN('Input &amp; Results'!$E$47,O164),0)</f>
        <v>#DIV/0!</v>
      </c>
      <c r="Q164" s="106" t="e">
        <f t="shared" si="43"/>
        <v>#DIV/0!</v>
      </c>
      <c r="R164" s="106" t="e">
        <f t="shared" si="39"/>
        <v>#DIV/0!</v>
      </c>
      <c r="S164" s="106" t="e">
        <f t="shared" si="40"/>
        <v>#DIV/0!</v>
      </c>
      <c r="T164" s="106" t="e">
        <f t="shared" si="44"/>
        <v>#DIV/0!</v>
      </c>
      <c r="U164" s="124" t="e">
        <f t="shared" si="38"/>
        <v>#DIV/0!</v>
      </c>
      <c r="V164" s="107" t="e">
        <f t="shared" si="52"/>
        <v>#DIV/0!</v>
      </c>
      <c r="W164" s="106" t="e">
        <f t="shared" si="50"/>
        <v>#DIV/0!</v>
      </c>
      <c r="X164" s="106" t="e">
        <f t="shared" si="45"/>
        <v>#DIV/0!</v>
      </c>
      <c r="Y164" s="106" t="e">
        <f t="shared" si="51"/>
        <v>#DIV/0!</v>
      </c>
      <c r="Z164" s="108" t="e">
        <f t="shared" si="46"/>
        <v>#DIV/0!</v>
      </c>
      <c r="AA164" s="108" t="e">
        <f>('Input &amp; Results'!$E$40-R164*7.48)/('Calcs active'!H164*1440)</f>
        <v>#DIV/0!</v>
      </c>
    </row>
    <row r="165" spans="2:27" x14ac:dyDescent="0.2">
      <c r="B165" s="31">
        <v>1</v>
      </c>
      <c r="C165" s="31" t="s">
        <v>55</v>
      </c>
      <c r="D165" s="106">
        <v>151</v>
      </c>
      <c r="E165" s="106" t="e">
        <f t="shared" si="47"/>
        <v>#DIV/0!</v>
      </c>
      <c r="F165" s="106">
        <f>'Calcs Hist'!E166</f>
        <v>0</v>
      </c>
      <c r="G165" s="106" t="e">
        <f t="shared" si="48"/>
        <v>#DIV/0!</v>
      </c>
      <c r="H165" s="107" t="e">
        <f t="shared" si="49"/>
        <v>#DIV/0!</v>
      </c>
      <c r="I165" s="106" t="e">
        <f>IF(P165&gt;0,('Input &amp; Results'!F$29/12*$C$3)*('Input &amp; Results'!$D$21),('Input &amp; Results'!F$29/12*$C$3)*('Input &amp; Results'!$D$22))</f>
        <v>#DIV/0!</v>
      </c>
      <c r="J165" s="106" t="e">
        <f t="shared" si="53"/>
        <v>#DIV/0!</v>
      </c>
      <c r="K165" s="106" t="e">
        <f>IF(H165&gt;'Input &amp; Results'!$K$45,MIN('Input &amp; Results'!$K$31,J165-M165),0)</f>
        <v>#DIV/0!</v>
      </c>
      <c r="L165" s="106" t="e">
        <f t="shared" si="41"/>
        <v>#DIV/0!</v>
      </c>
      <c r="M165" s="106" t="e">
        <f>IF(J165&gt;0,MIN('Input &amp; Results'!$K$11*0.75/12*'Input &amp; Results'!$K$42,J165),0)</f>
        <v>#DIV/0!</v>
      </c>
      <c r="N165" s="106" t="e">
        <f t="shared" si="42"/>
        <v>#DIV/0!</v>
      </c>
      <c r="O165" s="106" t="e">
        <f t="shared" si="37"/>
        <v>#DIV/0!</v>
      </c>
      <c r="P165" s="106" t="e">
        <f>IF(O165&gt;'Input &amp; Results'!$E$49,MIN('Input &amp; Results'!$E$47,O165),0)</f>
        <v>#DIV/0!</v>
      </c>
      <c r="Q165" s="106" t="e">
        <f t="shared" si="43"/>
        <v>#DIV/0!</v>
      </c>
      <c r="R165" s="106" t="e">
        <f t="shared" si="39"/>
        <v>#DIV/0!</v>
      </c>
      <c r="S165" s="106" t="e">
        <f t="shared" si="40"/>
        <v>#DIV/0!</v>
      </c>
      <c r="T165" s="106" t="e">
        <f t="shared" si="44"/>
        <v>#DIV/0!</v>
      </c>
      <c r="U165" s="124" t="e">
        <f t="shared" si="38"/>
        <v>#DIV/0!</v>
      </c>
      <c r="V165" s="107" t="e">
        <f t="shared" si="52"/>
        <v>#DIV/0!</v>
      </c>
      <c r="W165" s="106" t="e">
        <f t="shared" si="50"/>
        <v>#DIV/0!</v>
      </c>
      <c r="X165" s="106" t="e">
        <f t="shared" si="45"/>
        <v>#DIV/0!</v>
      </c>
      <c r="Y165" s="106" t="e">
        <f t="shared" si="51"/>
        <v>#DIV/0!</v>
      </c>
      <c r="Z165" s="108" t="e">
        <f t="shared" si="46"/>
        <v>#DIV/0!</v>
      </c>
      <c r="AA165" s="108" t="e">
        <f>('Input &amp; Results'!$E$40-R165*7.48)/('Calcs active'!H165*1440)</f>
        <v>#DIV/0!</v>
      </c>
    </row>
    <row r="166" spans="2:27" x14ac:dyDescent="0.2">
      <c r="B166" s="31">
        <v>1</v>
      </c>
      <c r="C166" s="31" t="s">
        <v>56</v>
      </c>
      <c r="D166" s="106">
        <v>152</v>
      </c>
      <c r="E166" s="106" t="e">
        <f t="shared" si="47"/>
        <v>#DIV/0!</v>
      </c>
      <c r="F166" s="106">
        <f>'Calcs Hist'!E167</f>
        <v>0</v>
      </c>
      <c r="G166" s="106" t="e">
        <f t="shared" si="48"/>
        <v>#DIV/0!</v>
      </c>
      <c r="H166" s="107" t="e">
        <f t="shared" si="49"/>
        <v>#DIV/0!</v>
      </c>
      <c r="I166" s="106" t="e">
        <f>IF(P166&gt;0,('Input &amp; Results'!F$30/12*$C$3)*('Input &amp; Results'!$D$21),('Input &amp; Results'!F$30/12*$C$3)*('Input &amp; Results'!$D$22))</f>
        <v>#DIV/0!</v>
      </c>
      <c r="J166" s="106" t="e">
        <f t="shared" si="53"/>
        <v>#DIV/0!</v>
      </c>
      <c r="K166" s="106" t="e">
        <f>IF(H166&gt;'Input &amp; Results'!$K$45,MIN('Input &amp; Results'!$K$32,J166-M166),0)</f>
        <v>#DIV/0!</v>
      </c>
      <c r="L166" s="106" t="e">
        <f t="shared" si="41"/>
        <v>#DIV/0!</v>
      </c>
      <c r="M166" s="106" t="e">
        <f>IF(J166&gt;0,MIN('Input &amp; Results'!$K$12*0.75/12*'Input &amp; Results'!$K$42,J166),0)</f>
        <v>#DIV/0!</v>
      </c>
      <c r="N166" s="106" t="e">
        <f t="shared" si="42"/>
        <v>#DIV/0!</v>
      </c>
      <c r="O166" s="106" t="e">
        <f t="shared" si="37"/>
        <v>#DIV/0!</v>
      </c>
      <c r="P166" s="106" t="e">
        <f>IF(O166&gt;'Input &amp; Results'!$E$49,MIN('Input &amp; Results'!$E$47,O166),0)</f>
        <v>#DIV/0!</v>
      </c>
      <c r="Q166" s="106" t="e">
        <f t="shared" si="43"/>
        <v>#DIV/0!</v>
      </c>
      <c r="R166" s="106" t="e">
        <f t="shared" si="39"/>
        <v>#DIV/0!</v>
      </c>
      <c r="S166" s="106" t="e">
        <f t="shared" si="40"/>
        <v>#DIV/0!</v>
      </c>
      <c r="T166" s="106" t="e">
        <f t="shared" si="44"/>
        <v>#DIV/0!</v>
      </c>
      <c r="U166" s="124" t="e">
        <f t="shared" si="38"/>
        <v>#DIV/0!</v>
      </c>
      <c r="V166" s="107" t="e">
        <f t="shared" si="52"/>
        <v>#DIV/0!</v>
      </c>
      <c r="W166" s="106" t="e">
        <f t="shared" si="50"/>
        <v>#DIV/0!</v>
      </c>
      <c r="X166" s="106" t="e">
        <f t="shared" si="45"/>
        <v>#DIV/0!</v>
      </c>
      <c r="Y166" s="106" t="e">
        <f t="shared" si="51"/>
        <v>#DIV/0!</v>
      </c>
      <c r="Z166" s="108" t="e">
        <f t="shared" si="46"/>
        <v>#DIV/0!</v>
      </c>
      <c r="AA166" s="108" t="e">
        <f>('Input &amp; Results'!$E$40-R166*7.48)/('Calcs active'!H166*1440)</f>
        <v>#DIV/0!</v>
      </c>
    </row>
    <row r="167" spans="2:27" x14ac:dyDescent="0.2">
      <c r="B167" s="31">
        <v>1</v>
      </c>
      <c r="C167" s="31" t="s">
        <v>56</v>
      </c>
      <c r="D167" s="106">
        <v>153</v>
      </c>
      <c r="E167" s="106" t="e">
        <f t="shared" si="47"/>
        <v>#DIV/0!</v>
      </c>
      <c r="F167" s="106">
        <f>'Calcs Hist'!E168</f>
        <v>0</v>
      </c>
      <c r="G167" s="106" t="e">
        <f t="shared" si="48"/>
        <v>#DIV/0!</v>
      </c>
      <c r="H167" s="107" t="e">
        <f t="shared" si="49"/>
        <v>#DIV/0!</v>
      </c>
      <c r="I167" s="106" t="e">
        <f>IF(P167&gt;0,('Input &amp; Results'!F$30/12*$C$3)*('Input &amp; Results'!$D$21),('Input &amp; Results'!F$30/12*$C$3)*('Input &amp; Results'!$D$22))</f>
        <v>#DIV/0!</v>
      </c>
      <c r="J167" s="106" t="e">
        <f t="shared" si="53"/>
        <v>#DIV/0!</v>
      </c>
      <c r="K167" s="106" t="e">
        <f>IF(H167&gt;'Input &amp; Results'!$K$45,MIN('Input &amp; Results'!$K$32,J167-M167),0)</f>
        <v>#DIV/0!</v>
      </c>
      <c r="L167" s="106" t="e">
        <f t="shared" si="41"/>
        <v>#DIV/0!</v>
      </c>
      <c r="M167" s="106" t="e">
        <f>IF(J167&gt;0,MIN('Input &amp; Results'!$K$12*0.75/12*'Input &amp; Results'!$K$42,J167),0)</f>
        <v>#DIV/0!</v>
      </c>
      <c r="N167" s="106" t="e">
        <f t="shared" si="42"/>
        <v>#DIV/0!</v>
      </c>
      <c r="O167" s="106" t="e">
        <f t="shared" si="37"/>
        <v>#DIV/0!</v>
      </c>
      <c r="P167" s="106" t="e">
        <f>IF(O167&gt;'Input &amp; Results'!$E$49,MIN('Input &amp; Results'!$E$47,O167),0)</f>
        <v>#DIV/0!</v>
      </c>
      <c r="Q167" s="106" t="e">
        <f t="shared" si="43"/>
        <v>#DIV/0!</v>
      </c>
      <c r="R167" s="106" t="e">
        <f t="shared" si="39"/>
        <v>#DIV/0!</v>
      </c>
      <c r="S167" s="106" t="e">
        <f t="shared" si="40"/>
        <v>#DIV/0!</v>
      </c>
      <c r="T167" s="106" t="e">
        <f t="shared" si="44"/>
        <v>#DIV/0!</v>
      </c>
      <c r="U167" s="124" t="e">
        <f t="shared" si="38"/>
        <v>#DIV/0!</v>
      </c>
      <c r="V167" s="107" t="e">
        <f t="shared" si="52"/>
        <v>#DIV/0!</v>
      </c>
      <c r="W167" s="106" t="e">
        <f t="shared" si="50"/>
        <v>#DIV/0!</v>
      </c>
      <c r="X167" s="106" t="e">
        <f t="shared" si="45"/>
        <v>#DIV/0!</v>
      </c>
      <c r="Y167" s="106" t="e">
        <f t="shared" si="51"/>
        <v>#DIV/0!</v>
      </c>
      <c r="Z167" s="108" t="e">
        <f t="shared" si="46"/>
        <v>#DIV/0!</v>
      </c>
      <c r="AA167" s="108" t="e">
        <f>('Input &amp; Results'!$E$40-R167*7.48)/('Calcs active'!H167*1440)</f>
        <v>#DIV/0!</v>
      </c>
    </row>
    <row r="168" spans="2:27" x14ac:dyDescent="0.2">
      <c r="B168" s="31">
        <v>1</v>
      </c>
      <c r="C168" s="31" t="s">
        <v>56</v>
      </c>
      <c r="D168" s="106">
        <v>154</v>
      </c>
      <c r="E168" s="106" t="e">
        <f t="shared" si="47"/>
        <v>#DIV/0!</v>
      </c>
      <c r="F168" s="106">
        <f>'Calcs Hist'!E169</f>
        <v>0</v>
      </c>
      <c r="G168" s="106" t="e">
        <f t="shared" si="48"/>
        <v>#DIV/0!</v>
      </c>
      <c r="H168" s="107" t="e">
        <f t="shared" si="49"/>
        <v>#DIV/0!</v>
      </c>
      <c r="I168" s="106" t="e">
        <f>IF(P168&gt;0,('Input &amp; Results'!F$30/12*$C$3)*('Input &amp; Results'!$D$21),('Input &amp; Results'!F$30/12*$C$3)*('Input &amp; Results'!$D$22))</f>
        <v>#DIV/0!</v>
      </c>
      <c r="J168" s="106" t="e">
        <f t="shared" si="53"/>
        <v>#DIV/0!</v>
      </c>
      <c r="K168" s="106" t="e">
        <f>IF(H168&gt;'Input &amp; Results'!$K$45,MIN('Input &amp; Results'!$K$32,J168-M168),0)</f>
        <v>#DIV/0!</v>
      </c>
      <c r="L168" s="106" t="e">
        <f t="shared" si="41"/>
        <v>#DIV/0!</v>
      </c>
      <c r="M168" s="106" t="e">
        <f>IF(J168&gt;0,MIN('Input &amp; Results'!$K$12*0.75/12*'Input &amp; Results'!$K$42,J168),0)</f>
        <v>#DIV/0!</v>
      </c>
      <c r="N168" s="106" t="e">
        <f t="shared" si="42"/>
        <v>#DIV/0!</v>
      </c>
      <c r="O168" s="106" t="e">
        <f t="shared" si="37"/>
        <v>#DIV/0!</v>
      </c>
      <c r="P168" s="106" t="e">
        <f>IF(O168&gt;'Input &amp; Results'!$E$49,MIN('Input &amp; Results'!$E$47,O168),0)</f>
        <v>#DIV/0!</v>
      </c>
      <c r="Q168" s="106" t="e">
        <f t="shared" si="43"/>
        <v>#DIV/0!</v>
      </c>
      <c r="R168" s="106" t="e">
        <f t="shared" si="39"/>
        <v>#DIV/0!</v>
      </c>
      <c r="S168" s="106" t="e">
        <f t="shared" si="40"/>
        <v>#DIV/0!</v>
      </c>
      <c r="T168" s="106" t="e">
        <f t="shared" si="44"/>
        <v>#DIV/0!</v>
      </c>
      <c r="U168" s="124" t="e">
        <f t="shared" si="38"/>
        <v>#DIV/0!</v>
      </c>
      <c r="V168" s="107" t="e">
        <f t="shared" si="52"/>
        <v>#DIV/0!</v>
      </c>
      <c r="W168" s="106" t="e">
        <f t="shared" si="50"/>
        <v>#DIV/0!</v>
      </c>
      <c r="X168" s="106" t="e">
        <f t="shared" si="45"/>
        <v>#DIV/0!</v>
      </c>
      <c r="Y168" s="106" t="e">
        <f t="shared" si="51"/>
        <v>#DIV/0!</v>
      </c>
      <c r="Z168" s="108" t="e">
        <f t="shared" si="46"/>
        <v>#DIV/0!</v>
      </c>
      <c r="AA168" s="108" t="e">
        <f>('Input &amp; Results'!$E$40-R168*7.48)/('Calcs active'!H168*1440)</f>
        <v>#DIV/0!</v>
      </c>
    </row>
    <row r="169" spans="2:27" x14ac:dyDescent="0.2">
      <c r="B169" s="31">
        <v>1</v>
      </c>
      <c r="C169" s="31" t="s">
        <v>56</v>
      </c>
      <c r="D169" s="106">
        <v>155</v>
      </c>
      <c r="E169" s="106" t="e">
        <f t="shared" si="47"/>
        <v>#DIV/0!</v>
      </c>
      <c r="F169" s="106">
        <f>'Calcs Hist'!E170</f>
        <v>0</v>
      </c>
      <c r="G169" s="106" t="e">
        <f t="shared" si="48"/>
        <v>#DIV/0!</v>
      </c>
      <c r="H169" s="107" t="e">
        <f t="shared" si="49"/>
        <v>#DIV/0!</v>
      </c>
      <c r="I169" s="106" t="e">
        <f>IF(P169&gt;0,('Input &amp; Results'!F$30/12*$C$3)*('Input &amp; Results'!$D$21),('Input &amp; Results'!F$30/12*$C$3)*('Input &amp; Results'!$D$22))</f>
        <v>#DIV/0!</v>
      </c>
      <c r="J169" s="106" t="e">
        <f t="shared" si="53"/>
        <v>#DIV/0!</v>
      </c>
      <c r="K169" s="106" t="e">
        <f>IF(H169&gt;'Input &amp; Results'!$K$45,MIN('Input &amp; Results'!$K$32,J169-M169),0)</f>
        <v>#DIV/0!</v>
      </c>
      <c r="L169" s="106" t="e">
        <f t="shared" si="41"/>
        <v>#DIV/0!</v>
      </c>
      <c r="M169" s="106" t="e">
        <f>IF(J169&gt;0,MIN('Input &amp; Results'!$K$12*0.75/12*'Input &amp; Results'!$K$42,J169),0)</f>
        <v>#DIV/0!</v>
      </c>
      <c r="N169" s="106" t="e">
        <f t="shared" si="42"/>
        <v>#DIV/0!</v>
      </c>
      <c r="O169" s="106" t="e">
        <f t="shared" si="37"/>
        <v>#DIV/0!</v>
      </c>
      <c r="P169" s="106" t="e">
        <f>IF(O169&gt;'Input &amp; Results'!$E$49,MIN('Input &amp; Results'!$E$47,O169),0)</f>
        <v>#DIV/0!</v>
      </c>
      <c r="Q169" s="106" t="e">
        <f t="shared" si="43"/>
        <v>#DIV/0!</v>
      </c>
      <c r="R169" s="106" t="e">
        <f t="shared" si="39"/>
        <v>#DIV/0!</v>
      </c>
      <c r="S169" s="106" t="e">
        <f t="shared" si="40"/>
        <v>#DIV/0!</v>
      </c>
      <c r="T169" s="106" t="e">
        <f t="shared" si="44"/>
        <v>#DIV/0!</v>
      </c>
      <c r="U169" s="124" t="e">
        <f t="shared" si="38"/>
        <v>#DIV/0!</v>
      </c>
      <c r="V169" s="107" t="e">
        <f t="shared" si="52"/>
        <v>#DIV/0!</v>
      </c>
      <c r="W169" s="106" t="e">
        <f t="shared" si="50"/>
        <v>#DIV/0!</v>
      </c>
      <c r="X169" s="106" t="e">
        <f t="shared" si="45"/>
        <v>#DIV/0!</v>
      </c>
      <c r="Y169" s="106" t="e">
        <f t="shared" si="51"/>
        <v>#DIV/0!</v>
      </c>
      <c r="Z169" s="108" t="e">
        <f t="shared" si="46"/>
        <v>#DIV/0!</v>
      </c>
      <c r="AA169" s="108" t="e">
        <f>('Input &amp; Results'!$E$40-R169*7.48)/('Calcs active'!H169*1440)</f>
        <v>#DIV/0!</v>
      </c>
    </row>
    <row r="170" spans="2:27" x14ac:dyDescent="0.2">
      <c r="B170" s="31">
        <v>1</v>
      </c>
      <c r="C170" s="31" t="s">
        <v>56</v>
      </c>
      <c r="D170" s="106">
        <v>156</v>
      </c>
      <c r="E170" s="106" t="e">
        <f t="shared" si="47"/>
        <v>#DIV/0!</v>
      </c>
      <c r="F170" s="106">
        <f>'Calcs Hist'!E171</f>
        <v>0</v>
      </c>
      <c r="G170" s="106" t="e">
        <f t="shared" si="48"/>
        <v>#DIV/0!</v>
      </c>
      <c r="H170" s="107" t="e">
        <f t="shared" si="49"/>
        <v>#DIV/0!</v>
      </c>
      <c r="I170" s="106" t="e">
        <f>IF(P170&gt;0,('Input &amp; Results'!F$30/12*$C$3)*('Input &amp; Results'!$D$21),('Input &amp; Results'!F$30/12*$C$3)*('Input &amp; Results'!$D$22))</f>
        <v>#DIV/0!</v>
      </c>
      <c r="J170" s="106" t="e">
        <f t="shared" si="53"/>
        <v>#DIV/0!</v>
      </c>
      <c r="K170" s="106" t="e">
        <f>IF(H170&gt;'Input &amp; Results'!$K$45,MIN('Input &amp; Results'!$K$32,J170-M170),0)</f>
        <v>#DIV/0!</v>
      </c>
      <c r="L170" s="106" t="e">
        <f t="shared" si="41"/>
        <v>#DIV/0!</v>
      </c>
      <c r="M170" s="106" t="e">
        <f>IF(J170&gt;0,MIN('Input &amp; Results'!$K$12*0.75/12*'Input &amp; Results'!$K$42,J170),0)</f>
        <v>#DIV/0!</v>
      </c>
      <c r="N170" s="106" t="e">
        <f t="shared" si="42"/>
        <v>#DIV/0!</v>
      </c>
      <c r="O170" s="106" t="e">
        <f t="shared" si="37"/>
        <v>#DIV/0!</v>
      </c>
      <c r="P170" s="106" t="e">
        <f>IF(O170&gt;'Input &amp; Results'!$E$49,MIN('Input &amp; Results'!$E$47,O170),0)</f>
        <v>#DIV/0!</v>
      </c>
      <c r="Q170" s="106" t="e">
        <f t="shared" si="43"/>
        <v>#DIV/0!</v>
      </c>
      <c r="R170" s="106" t="e">
        <f t="shared" si="39"/>
        <v>#DIV/0!</v>
      </c>
      <c r="S170" s="106" t="e">
        <f t="shared" si="40"/>
        <v>#DIV/0!</v>
      </c>
      <c r="T170" s="106" t="e">
        <f t="shared" si="44"/>
        <v>#DIV/0!</v>
      </c>
      <c r="U170" s="124" t="e">
        <f t="shared" si="38"/>
        <v>#DIV/0!</v>
      </c>
      <c r="V170" s="107" t="e">
        <f t="shared" si="52"/>
        <v>#DIV/0!</v>
      </c>
      <c r="W170" s="106" t="e">
        <f t="shared" si="50"/>
        <v>#DIV/0!</v>
      </c>
      <c r="X170" s="106" t="e">
        <f t="shared" si="45"/>
        <v>#DIV/0!</v>
      </c>
      <c r="Y170" s="106" t="e">
        <f t="shared" si="51"/>
        <v>#DIV/0!</v>
      </c>
      <c r="Z170" s="108" t="e">
        <f t="shared" si="46"/>
        <v>#DIV/0!</v>
      </c>
      <c r="AA170" s="108" t="e">
        <f>('Input &amp; Results'!$E$40-R170*7.48)/('Calcs active'!H170*1440)</f>
        <v>#DIV/0!</v>
      </c>
    </row>
    <row r="171" spans="2:27" x14ac:dyDescent="0.2">
      <c r="B171" s="31">
        <v>1</v>
      </c>
      <c r="C171" s="31" t="s">
        <v>56</v>
      </c>
      <c r="D171" s="106">
        <v>157</v>
      </c>
      <c r="E171" s="106" t="e">
        <f t="shared" si="47"/>
        <v>#DIV/0!</v>
      </c>
      <c r="F171" s="106">
        <f>'Calcs Hist'!E172</f>
        <v>0</v>
      </c>
      <c r="G171" s="106" t="e">
        <f t="shared" si="48"/>
        <v>#DIV/0!</v>
      </c>
      <c r="H171" s="107" t="e">
        <f t="shared" si="49"/>
        <v>#DIV/0!</v>
      </c>
      <c r="I171" s="106" t="e">
        <f>IF(P171&gt;0,('Input &amp; Results'!F$30/12*$C$3)*('Input &amp; Results'!$D$21),('Input &amp; Results'!F$30/12*$C$3)*('Input &amp; Results'!$D$22))</f>
        <v>#DIV/0!</v>
      </c>
      <c r="J171" s="106" t="e">
        <f t="shared" si="53"/>
        <v>#DIV/0!</v>
      </c>
      <c r="K171" s="106" t="e">
        <f>IF(H171&gt;'Input &amp; Results'!$K$45,MIN('Input &amp; Results'!$K$32,J171-M171),0)</f>
        <v>#DIV/0!</v>
      </c>
      <c r="L171" s="106" t="e">
        <f t="shared" si="41"/>
        <v>#DIV/0!</v>
      </c>
      <c r="M171" s="106" t="e">
        <f>IF(J171&gt;0,MIN('Input &amp; Results'!$K$12*0.75/12*'Input &amp; Results'!$K$42,J171),0)</f>
        <v>#DIV/0!</v>
      </c>
      <c r="N171" s="106" t="e">
        <f t="shared" si="42"/>
        <v>#DIV/0!</v>
      </c>
      <c r="O171" s="106" t="e">
        <f t="shared" si="37"/>
        <v>#DIV/0!</v>
      </c>
      <c r="P171" s="106" t="e">
        <f>IF(O171&gt;'Input &amp; Results'!$E$49,MIN('Input &amp; Results'!$E$47,O171),0)</f>
        <v>#DIV/0!</v>
      </c>
      <c r="Q171" s="106" t="e">
        <f t="shared" si="43"/>
        <v>#DIV/0!</v>
      </c>
      <c r="R171" s="106" t="e">
        <f t="shared" si="39"/>
        <v>#DIV/0!</v>
      </c>
      <c r="S171" s="106" t="e">
        <f t="shared" si="40"/>
        <v>#DIV/0!</v>
      </c>
      <c r="T171" s="106" t="e">
        <f t="shared" si="44"/>
        <v>#DIV/0!</v>
      </c>
      <c r="U171" s="124" t="e">
        <f t="shared" si="38"/>
        <v>#DIV/0!</v>
      </c>
      <c r="V171" s="107" t="e">
        <f t="shared" si="52"/>
        <v>#DIV/0!</v>
      </c>
      <c r="W171" s="106" t="e">
        <f t="shared" si="50"/>
        <v>#DIV/0!</v>
      </c>
      <c r="X171" s="106" t="e">
        <f t="shared" si="45"/>
        <v>#DIV/0!</v>
      </c>
      <c r="Y171" s="106" t="e">
        <f t="shared" si="51"/>
        <v>#DIV/0!</v>
      </c>
      <c r="Z171" s="108" t="e">
        <f t="shared" si="46"/>
        <v>#DIV/0!</v>
      </c>
      <c r="AA171" s="108" t="e">
        <f>('Input &amp; Results'!$E$40-R171*7.48)/('Calcs active'!H171*1440)</f>
        <v>#DIV/0!</v>
      </c>
    </row>
    <row r="172" spans="2:27" x14ac:dyDescent="0.2">
      <c r="B172" s="31">
        <v>1</v>
      </c>
      <c r="C172" s="31" t="s">
        <v>56</v>
      </c>
      <c r="D172" s="106">
        <v>158</v>
      </c>
      <c r="E172" s="106" t="e">
        <f t="shared" si="47"/>
        <v>#DIV/0!</v>
      </c>
      <c r="F172" s="106">
        <f>'Calcs Hist'!E173</f>
        <v>0</v>
      </c>
      <c r="G172" s="106" t="e">
        <f t="shared" si="48"/>
        <v>#DIV/0!</v>
      </c>
      <c r="H172" s="107" t="e">
        <f t="shared" si="49"/>
        <v>#DIV/0!</v>
      </c>
      <c r="I172" s="106" t="e">
        <f>IF(P172&gt;0,('Input &amp; Results'!F$30/12*$C$3)*('Input &amp; Results'!$D$21),('Input &amp; Results'!F$30/12*$C$3)*('Input &amp; Results'!$D$22))</f>
        <v>#DIV/0!</v>
      </c>
      <c r="J172" s="106" t="e">
        <f t="shared" si="53"/>
        <v>#DIV/0!</v>
      </c>
      <c r="K172" s="106" t="e">
        <f>IF(H172&gt;'Input &amp; Results'!$K$45,MIN('Input &amp; Results'!$K$32,J172-M172),0)</f>
        <v>#DIV/0!</v>
      </c>
      <c r="L172" s="106" t="e">
        <f t="shared" si="41"/>
        <v>#DIV/0!</v>
      </c>
      <c r="M172" s="106" t="e">
        <f>IF(J172&gt;0,MIN('Input &amp; Results'!$K$12*0.75/12*'Input &amp; Results'!$K$42,J172),0)</f>
        <v>#DIV/0!</v>
      </c>
      <c r="N172" s="106" t="e">
        <f t="shared" si="42"/>
        <v>#DIV/0!</v>
      </c>
      <c r="O172" s="106" t="e">
        <f t="shared" ref="O172:O235" si="54">J172-K172-M172</f>
        <v>#DIV/0!</v>
      </c>
      <c r="P172" s="106" t="e">
        <f>IF(O172&gt;'Input &amp; Results'!$E$49,MIN('Input &amp; Results'!$E$47,O172),0)</f>
        <v>#DIV/0!</v>
      </c>
      <c r="Q172" s="106" t="e">
        <f t="shared" si="43"/>
        <v>#DIV/0!</v>
      </c>
      <c r="R172" s="106" t="e">
        <f t="shared" si="39"/>
        <v>#DIV/0!</v>
      </c>
      <c r="S172" s="106" t="e">
        <f t="shared" si="40"/>
        <v>#DIV/0!</v>
      </c>
      <c r="T172" s="106" t="e">
        <f t="shared" si="44"/>
        <v>#DIV/0!</v>
      </c>
      <c r="U172" s="124" t="e">
        <f t="shared" si="38"/>
        <v>#DIV/0!</v>
      </c>
      <c r="V172" s="107" t="e">
        <f t="shared" si="52"/>
        <v>#DIV/0!</v>
      </c>
      <c r="W172" s="106" t="e">
        <f t="shared" si="50"/>
        <v>#DIV/0!</v>
      </c>
      <c r="X172" s="106" t="e">
        <f t="shared" si="45"/>
        <v>#DIV/0!</v>
      </c>
      <c r="Y172" s="106" t="e">
        <f t="shared" si="51"/>
        <v>#DIV/0!</v>
      </c>
      <c r="Z172" s="108" t="e">
        <f t="shared" si="46"/>
        <v>#DIV/0!</v>
      </c>
      <c r="AA172" s="108" t="e">
        <f>('Input &amp; Results'!$E$40-R172*7.48)/('Calcs active'!H172*1440)</f>
        <v>#DIV/0!</v>
      </c>
    </row>
    <row r="173" spans="2:27" x14ac:dyDescent="0.2">
      <c r="B173" s="31">
        <v>1</v>
      </c>
      <c r="C173" s="31" t="s">
        <v>56</v>
      </c>
      <c r="D173" s="106">
        <v>159</v>
      </c>
      <c r="E173" s="106" t="e">
        <f t="shared" si="47"/>
        <v>#DIV/0!</v>
      </c>
      <c r="F173" s="106">
        <f>'Calcs Hist'!E174</f>
        <v>0</v>
      </c>
      <c r="G173" s="106" t="e">
        <f t="shared" si="48"/>
        <v>#DIV/0!</v>
      </c>
      <c r="H173" s="107" t="e">
        <f t="shared" si="49"/>
        <v>#DIV/0!</v>
      </c>
      <c r="I173" s="106" t="e">
        <f>IF(P173&gt;0,('Input &amp; Results'!F$30/12*$C$3)*('Input &amp; Results'!$D$21),('Input &amp; Results'!F$30/12*$C$3)*('Input &amp; Results'!$D$22))</f>
        <v>#DIV/0!</v>
      </c>
      <c r="J173" s="106" t="e">
        <f t="shared" si="53"/>
        <v>#DIV/0!</v>
      </c>
      <c r="K173" s="106" t="e">
        <f>IF(H173&gt;'Input &amp; Results'!$K$45,MIN('Input &amp; Results'!$K$32,J173-M173),0)</f>
        <v>#DIV/0!</v>
      </c>
      <c r="L173" s="106" t="e">
        <f t="shared" si="41"/>
        <v>#DIV/0!</v>
      </c>
      <c r="M173" s="106" t="e">
        <f>IF(J173&gt;0,MIN('Input &amp; Results'!$K$12*0.75/12*'Input &amp; Results'!$K$42,J173),0)</f>
        <v>#DIV/0!</v>
      </c>
      <c r="N173" s="106" t="e">
        <f t="shared" si="42"/>
        <v>#DIV/0!</v>
      </c>
      <c r="O173" s="106" t="e">
        <f t="shared" si="54"/>
        <v>#DIV/0!</v>
      </c>
      <c r="P173" s="106" t="e">
        <f>IF(O173&gt;'Input &amp; Results'!$E$49,MIN('Input &amp; Results'!$E$47,O173),0)</f>
        <v>#DIV/0!</v>
      </c>
      <c r="Q173" s="106" t="e">
        <f t="shared" si="43"/>
        <v>#DIV/0!</v>
      </c>
      <c r="R173" s="106" t="e">
        <f t="shared" si="39"/>
        <v>#DIV/0!</v>
      </c>
      <c r="S173" s="106" t="e">
        <f t="shared" si="40"/>
        <v>#DIV/0!</v>
      </c>
      <c r="T173" s="106" t="e">
        <f t="shared" si="44"/>
        <v>#DIV/0!</v>
      </c>
      <c r="U173" s="124" t="e">
        <f t="shared" si="38"/>
        <v>#DIV/0!</v>
      </c>
      <c r="V173" s="107" t="e">
        <f t="shared" si="52"/>
        <v>#DIV/0!</v>
      </c>
      <c r="W173" s="106" t="e">
        <f t="shared" si="50"/>
        <v>#DIV/0!</v>
      </c>
      <c r="X173" s="106" t="e">
        <f t="shared" si="45"/>
        <v>#DIV/0!</v>
      </c>
      <c r="Y173" s="106" t="e">
        <f t="shared" si="51"/>
        <v>#DIV/0!</v>
      </c>
      <c r="Z173" s="108" t="e">
        <f t="shared" si="46"/>
        <v>#DIV/0!</v>
      </c>
      <c r="AA173" s="108" t="e">
        <f>('Input &amp; Results'!$E$40-R173*7.48)/('Calcs active'!H173*1440)</f>
        <v>#DIV/0!</v>
      </c>
    </row>
    <row r="174" spans="2:27" x14ac:dyDescent="0.2">
      <c r="B174" s="31">
        <v>1</v>
      </c>
      <c r="C174" s="31" t="s">
        <v>56</v>
      </c>
      <c r="D174" s="106">
        <v>160</v>
      </c>
      <c r="E174" s="106" t="e">
        <f t="shared" si="47"/>
        <v>#DIV/0!</v>
      </c>
      <c r="F174" s="106">
        <f>'Calcs Hist'!E175</f>
        <v>0</v>
      </c>
      <c r="G174" s="106" t="e">
        <f t="shared" si="48"/>
        <v>#DIV/0!</v>
      </c>
      <c r="H174" s="107" t="e">
        <f t="shared" si="49"/>
        <v>#DIV/0!</v>
      </c>
      <c r="I174" s="106" t="e">
        <f>IF(P174&gt;0,('Input &amp; Results'!F$30/12*$C$3)*('Input &amp; Results'!$D$21),('Input &amp; Results'!F$30/12*$C$3)*('Input &amp; Results'!$D$22))</f>
        <v>#DIV/0!</v>
      </c>
      <c r="J174" s="106" t="e">
        <f t="shared" si="53"/>
        <v>#DIV/0!</v>
      </c>
      <c r="K174" s="106" t="e">
        <f>IF(H174&gt;'Input &amp; Results'!$K$45,MIN('Input &amp; Results'!$K$32,J174-M174),0)</f>
        <v>#DIV/0!</v>
      </c>
      <c r="L174" s="106" t="e">
        <f t="shared" si="41"/>
        <v>#DIV/0!</v>
      </c>
      <c r="M174" s="106" t="e">
        <f>IF(J174&gt;0,MIN('Input &amp; Results'!$K$12*0.75/12*'Input &amp; Results'!$K$42,J174),0)</f>
        <v>#DIV/0!</v>
      </c>
      <c r="N174" s="106" t="e">
        <f t="shared" si="42"/>
        <v>#DIV/0!</v>
      </c>
      <c r="O174" s="106" t="e">
        <f t="shared" si="54"/>
        <v>#DIV/0!</v>
      </c>
      <c r="P174" s="106" t="e">
        <f>IF(O174&gt;'Input &amp; Results'!$E$49,MIN('Input &amp; Results'!$E$47,O174),0)</f>
        <v>#DIV/0!</v>
      </c>
      <c r="Q174" s="106" t="e">
        <f t="shared" si="43"/>
        <v>#DIV/0!</v>
      </c>
      <c r="R174" s="106" t="e">
        <f t="shared" si="39"/>
        <v>#DIV/0!</v>
      </c>
      <c r="S174" s="106" t="e">
        <f t="shared" si="40"/>
        <v>#DIV/0!</v>
      </c>
      <c r="T174" s="106" t="e">
        <f t="shared" si="44"/>
        <v>#DIV/0!</v>
      </c>
      <c r="U174" s="124" t="e">
        <f t="shared" si="38"/>
        <v>#DIV/0!</v>
      </c>
      <c r="V174" s="107" t="e">
        <f t="shared" si="52"/>
        <v>#DIV/0!</v>
      </c>
      <c r="W174" s="106" t="e">
        <f t="shared" si="50"/>
        <v>#DIV/0!</v>
      </c>
      <c r="X174" s="106" t="e">
        <f t="shared" si="45"/>
        <v>#DIV/0!</v>
      </c>
      <c r="Y174" s="106" t="e">
        <f t="shared" si="51"/>
        <v>#DIV/0!</v>
      </c>
      <c r="Z174" s="108" t="e">
        <f t="shared" si="46"/>
        <v>#DIV/0!</v>
      </c>
      <c r="AA174" s="108" t="e">
        <f>('Input &amp; Results'!$E$40-R174*7.48)/('Calcs active'!H174*1440)</f>
        <v>#DIV/0!</v>
      </c>
    </row>
    <row r="175" spans="2:27" x14ac:dyDescent="0.2">
      <c r="B175" s="31">
        <v>1</v>
      </c>
      <c r="C175" s="31" t="s">
        <v>56</v>
      </c>
      <c r="D175" s="106">
        <v>161</v>
      </c>
      <c r="E175" s="106" t="e">
        <f t="shared" si="47"/>
        <v>#DIV/0!</v>
      </c>
      <c r="F175" s="106">
        <f>'Calcs Hist'!E176</f>
        <v>0</v>
      </c>
      <c r="G175" s="106" t="e">
        <f t="shared" si="48"/>
        <v>#DIV/0!</v>
      </c>
      <c r="H175" s="107" t="e">
        <f t="shared" si="49"/>
        <v>#DIV/0!</v>
      </c>
      <c r="I175" s="106" t="e">
        <f>IF(P175&gt;0,('Input &amp; Results'!F$30/12*$C$3)*('Input &amp; Results'!$D$21),('Input &amp; Results'!F$30/12*$C$3)*('Input &amp; Results'!$D$22))</f>
        <v>#DIV/0!</v>
      </c>
      <c r="J175" s="106" t="e">
        <f t="shared" si="53"/>
        <v>#DIV/0!</v>
      </c>
      <c r="K175" s="106" t="e">
        <f>IF(H175&gt;'Input &amp; Results'!$K$45,MIN('Input &amp; Results'!$K$32,J175-M175),0)</f>
        <v>#DIV/0!</v>
      </c>
      <c r="L175" s="106" t="e">
        <f t="shared" si="41"/>
        <v>#DIV/0!</v>
      </c>
      <c r="M175" s="106" t="e">
        <f>IF(J175&gt;0,MIN('Input &amp; Results'!$K$12*0.75/12*'Input &amp; Results'!$K$42,J175),0)</f>
        <v>#DIV/0!</v>
      </c>
      <c r="N175" s="106" t="e">
        <f t="shared" si="42"/>
        <v>#DIV/0!</v>
      </c>
      <c r="O175" s="106" t="e">
        <f t="shared" si="54"/>
        <v>#DIV/0!</v>
      </c>
      <c r="P175" s="106" t="e">
        <f>IF(O175&gt;'Input &amp; Results'!$E$49,MIN('Input &amp; Results'!$E$47,O175),0)</f>
        <v>#DIV/0!</v>
      </c>
      <c r="Q175" s="106" t="e">
        <f t="shared" si="43"/>
        <v>#DIV/0!</v>
      </c>
      <c r="R175" s="106" t="e">
        <f t="shared" si="39"/>
        <v>#DIV/0!</v>
      </c>
      <c r="S175" s="106" t="e">
        <f t="shared" si="40"/>
        <v>#DIV/0!</v>
      </c>
      <c r="T175" s="106" t="e">
        <f t="shared" si="44"/>
        <v>#DIV/0!</v>
      </c>
      <c r="U175" s="124" t="e">
        <f t="shared" si="38"/>
        <v>#DIV/0!</v>
      </c>
      <c r="V175" s="107" t="e">
        <f t="shared" si="52"/>
        <v>#DIV/0!</v>
      </c>
      <c r="W175" s="106" t="e">
        <f t="shared" si="50"/>
        <v>#DIV/0!</v>
      </c>
      <c r="X175" s="106" t="e">
        <f t="shared" si="45"/>
        <v>#DIV/0!</v>
      </c>
      <c r="Y175" s="106" t="e">
        <f t="shared" si="51"/>
        <v>#DIV/0!</v>
      </c>
      <c r="Z175" s="108" t="e">
        <f t="shared" si="46"/>
        <v>#DIV/0!</v>
      </c>
      <c r="AA175" s="108" t="e">
        <f>('Input &amp; Results'!$E$40-R175*7.48)/('Calcs active'!H175*1440)</f>
        <v>#DIV/0!</v>
      </c>
    </row>
    <row r="176" spans="2:27" x14ac:dyDescent="0.2">
      <c r="B176" s="31">
        <v>1</v>
      </c>
      <c r="C176" s="31" t="s">
        <v>56</v>
      </c>
      <c r="D176" s="106">
        <v>162</v>
      </c>
      <c r="E176" s="106" t="e">
        <f t="shared" si="47"/>
        <v>#DIV/0!</v>
      </c>
      <c r="F176" s="106">
        <f>'Calcs Hist'!E177</f>
        <v>0</v>
      </c>
      <c r="G176" s="106" t="e">
        <f t="shared" si="48"/>
        <v>#DIV/0!</v>
      </c>
      <c r="H176" s="107" t="e">
        <f t="shared" si="49"/>
        <v>#DIV/0!</v>
      </c>
      <c r="I176" s="106" t="e">
        <f>IF(P176&gt;0,('Input &amp; Results'!F$30/12*$C$3)*('Input &amp; Results'!$D$21),('Input &amp; Results'!F$30/12*$C$3)*('Input &amp; Results'!$D$22))</f>
        <v>#DIV/0!</v>
      </c>
      <c r="J176" s="106" t="e">
        <f t="shared" si="53"/>
        <v>#DIV/0!</v>
      </c>
      <c r="K176" s="106" t="e">
        <f>IF(H176&gt;'Input &amp; Results'!$K$45,MIN('Input &amp; Results'!$K$32,J176-M176),0)</f>
        <v>#DIV/0!</v>
      </c>
      <c r="L176" s="106" t="e">
        <f t="shared" si="41"/>
        <v>#DIV/0!</v>
      </c>
      <c r="M176" s="106" t="e">
        <f>IF(J176&gt;0,MIN('Input &amp; Results'!$K$12*0.75/12*'Input &amp; Results'!$K$42,J176),0)</f>
        <v>#DIV/0!</v>
      </c>
      <c r="N176" s="106" t="e">
        <f t="shared" si="42"/>
        <v>#DIV/0!</v>
      </c>
      <c r="O176" s="106" t="e">
        <f t="shared" si="54"/>
        <v>#DIV/0!</v>
      </c>
      <c r="P176" s="106" t="e">
        <f>IF(O176&gt;'Input &amp; Results'!$E$49,MIN('Input &amp; Results'!$E$47,O176),0)</f>
        <v>#DIV/0!</v>
      </c>
      <c r="Q176" s="106" t="e">
        <f t="shared" si="43"/>
        <v>#DIV/0!</v>
      </c>
      <c r="R176" s="106" t="e">
        <f t="shared" si="39"/>
        <v>#DIV/0!</v>
      </c>
      <c r="S176" s="106" t="e">
        <f t="shared" si="40"/>
        <v>#DIV/0!</v>
      </c>
      <c r="T176" s="106" t="e">
        <f t="shared" si="44"/>
        <v>#DIV/0!</v>
      </c>
      <c r="U176" s="124" t="e">
        <f t="shared" si="38"/>
        <v>#DIV/0!</v>
      </c>
      <c r="V176" s="107" t="e">
        <f t="shared" si="52"/>
        <v>#DIV/0!</v>
      </c>
      <c r="W176" s="106" t="e">
        <f t="shared" si="50"/>
        <v>#DIV/0!</v>
      </c>
      <c r="X176" s="106" t="e">
        <f t="shared" si="45"/>
        <v>#DIV/0!</v>
      </c>
      <c r="Y176" s="106" t="e">
        <f t="shared" si="51"/>
        <v>#DIV/0!</v>
      </c>
      <c r="Z176" s="108" t="e">
        <f t="shared" si="46"/>
        <v>#DIV/0!</v>
      </c>
      <c r="AA176" s="108" t="e">
        <f>('Input &amp; Results'!$E$40-R176*7.48)/('Calcs active'!H176*1440)</f>
        <v>#DIV/0!</v>
      </c>
    </row>
    <row r="177" spans="2:27" x14ac:dyDescent="0.2">
      <c r="B177" s="31">
        <v>1</v>
      </c>
      <c r="C177" s="31" t="s">
        <v>56</v>
      </c>
      <c r="D177" s="106">
        <v>163</v>
      </c>
      <c r="E177" s="106" t="e">
        <f t="shared" si="47"/>
        <v>#DIV/0!</v>
      </c>
      <c r="F177" s="106">
        <f>'Calcs Hist'!E178</f>
        <v>0</v>
      </c>
      <c r="G177" s="106" t="e">
        <f t="shared" si="48"/>
        <v>#DIV/0!</v>
      </c>
      <c r="H177" s="107" t="e">
        <f t="shared" si="49"/>
        <v>#DIV/0!</v>
      </c>
      <c r="I177" s="106" t="e">
        <f>IF(P177&gt;0,('Input &amp; Results'!F$30/12*$C$3)*('Input &amp; Results'!$D$21),('Input &amp; Results'!F$30/12*$C$3)*('Input &amp; Results'!$D$22))</f>
        <v>#DIV/0!</v>
      </c>
      <c r="J177" s="106" t="e">
        <f t="shared" si="53"/>
        <v>#DIV/0!</v>
      </c>
      <c r="K177" s="106" t="e">
        <f>IF(H177&gt;'Input &amp; Results'!$K$45,MIN('Input &amp; Results'!$K$32,J177-M177),0)</f>
        <v>#DIV/0!</v>
      </c>
      <c r="L177" s="106" t="e">
        <f t="shared" si="41"/>
        <v>#DIV/0!</v>
      </c>
      <c r="M177" s="106" t="e">
        <f>IF(J177&gt;0,MIN('Input &amp; Results'!$K$12*0.75/12*'Input &amp; Results'!$K$42,J177),0)</f>
        <v>#DIV/0!</v>
      </c>
      <c r="N177" s="106" t="e">
        <f t="shared" si="42"/>
        <v>#DIV/0!</v>
      </c>
      <c r="O177" s="106" t="e">
        <f t="shared" si="54"/>
        <v>#DIV/0!</v>
      </c>
      <c r="P177" s="106" t="e">
        <f>IF(O177&gt;'Input &amp; Results'!$E$49,MIN('Input &amp; Results'!$E$47,O177),0)</f>
        <v>#DIV/0!</v>
      </c>
      <c r="Q177" s="106" t="e">
        <f t="shared" si="43"/>
        <v>#DIV/0!</v>
      </c>
      <c r="R177" s="106" t="e">
        <f t="shared" si="39"/>
        <v>#DIV/0!</v>
      </c>
      <c r="S177" s="106" t="e">
        <f t="shared" si="40"/>
        <v>#DIV/0!</v>
      </c>
      <c r="T177" s="106" t="e">
        <f t="shared" si="44"/>
        <v>#DIV/0!</v>
      </c>
      <c r="U177" s="124" t="e">
        <f t="shared" si="38"/>
        <v>#DIV/0!</v>
      </c>
      <c r="V177" s="107" t="e">
        <f t="shared" si="52"/>
        <v>#DIV/0!</v>
      </c>
      <c r="W177" s="106" t="e">
        <f t="shared" si="50"/>
        <v>#DIV/0!</v>
      </c>
      <c r="X177" s="106" t="e">
        <f t="shared" si="45"/>
        <v>#DIV/0!</v>
      </c>
      <c r="Y177" s="106" t="e">
        <f t="shared" si="51"/>
        <v>#DIV/0!</v>
      </c>
      <c r="Z177" s="108" t="e">
        <f t="shared" si="46"/>
        <v>#DIV/0!</v>
      </c>
      <c r="AA177" s="108" t="e">
        <f>('Input &amp; Results'!$E$40-R177*7.48)/('Calcs active'!H177*1440)</f>
        <v>#DIV/0!</v>
      </c>
    </row>
    <row r="178" spans="2:27" x14ac:dyDescent="0.2">
      <c r="B178" s="31">
        <v>1</v>
      </c>
      <c r="C178" s="31" t="s">
        <v>56</v>
      </c>
      <c r="D178" s="106">
        <v>164</v>
      </c>
      <c r="E178" s="106" t="e">
        <f t="shared" si="47"/>
        <v>#DIV/0!</v>
      </c>
      <c r="F178" s="106">
        <f>'Calcs Hist'!E179</f>
        <v>0</v>
      </c>
      <c r="G178" s="106" t="e">
        <f t="shared" si="48"/>
        <v>#DIV/0!</v>
      </c>
      <c r="H178" s="107" t="e">
        <f t="shared" si="49"/>
        <v>#DIV/0!</v>
      </c>
      <c r="I178" s="106" t="e">
        <f>IF(P178&gt;0,('Input &amp; Results'!F$30/12*$C$3)*('Input &amp; Results'!$D$21),('Input &amp; Results'!F$30/12*$C$3)*('Input &amp; Results'!$D$22))</f>
        <v>#DIV/0!</v>
      </c>
      <c r="J178" s="106" t="e">
        <f t="shared" si="53"/>
        <v>#DIV/0!</v>
      </c>
      <c r="K178" s="106" t="e">
        <f>IF(H178&gt;'Input &amp; Results'!$K$45,MIN('Input &amp; Results'!$K$32,J178-M178),0)</f>
        <v>#DIV/0!</v>
      </c>
      <c r="L178" s="106" t="e">
        <f t="shared" si="41"/>
        <v>#DIV/0!</v>
      </c>
      <c r="M178" s="106" t="e">
        <f>IF(J178&gt;0,MIN('Input &amp; Results'!$K$12*0.75/12*'Input &amp; Results'!$K$42,J178),0)</f>
        <v>#DIV/0!</v>
      </c>
      <c r="N178" s="106" t="e">
        <f t="shared" si="42"/>
        <v>#DIV/0!</v>
      </c>
      <c r="O178" s="106" t="e">
        <f t="shared" si="54"/>
        <v>#DIV/0!</v>
      </c>
      <c r="P178" s="106" t="e">
        <f>IF(O178&gt;'Input &amp; Results'!$E$49,MIN('Input &amp; Results'!$E$47,O178),0)</f>
        <v>#DIV/0!</v>
      </c>
      <c r="Q178" s="106" t="e">
        <f t="shared" si="43"/>
        <v>#DIV/0!</v>
      </c>
      <c r="R178" s="106" t="e">
        <f t="shared" si="39"/>
        <v>#DIV/0!</v>
      </c>
      <c r="S178" s="106" t="e">
        <f t="shared" si="40"/>
        <v>#DIV/0!</v>
      </c>
      <c r="T178" s="106" t="e">
        <f t="shared" si="44"/>
        <v>#DIV/0!</v>
      </c>
      <c r="U178" s="124" t="e">
        <f t="shared" si="38"/>
        <v>#DIV/0!</v>
      </c>
      <c r="V178" s="107" t="e">
        <f t="shared" si="52"/>
        <v>#DIV/0!</v>
      </c>
      <c r="W178" s="106" t="e">
        <f t="shared" si="50"/>
        <v>#DIV/0!</v>
      </c>
      <c r="X178" s="106" t="e">
        <f t="shared" si="45"/>
        <v>#DIV/0!</v>
      </c>
      <c r="Y178" s="106" t="e">
        <f t="shared" si="51"/>
        <v>#DIV/0!</v>
      </c>
      <c r="Z178" s="108" t="e">
        <f t="shared" si="46"/>
        <v>#DIV/0!</v>
      </c>
      <c r="AA178" s="108" t="e">
        <f>('Input &amp; Results'!$E$40-R178*7.48)/('Calcs active'!H178*1440)</f>
        <v>#DIV/0!</v>
      </c>
    </row>
    <row r="179" spans="2:27" x14ac:dyDescent="0.2">
      <c r="B179" s="31">
        <v>1</v>
      </c>
      <c r="C179" s="31" t="s">
        <v>56</v>
      </c>
      <c r="D179" s="106">
        <v>165</v>
      </c>
      <c r="E179" s="106" t="e">
        <f t="shared" si="47"/>
        <v>#DIV/0!</v>
      </c>
      <c r="F179" s="106">
        <f>'Calcs Hist'!E180</f>
        <v>0</v>
      </c>
      <c r="G179" s="106" t="e">
        <f t="shared" si="48"/>
        <v>#DIV/0!</v>
      </c>
      <c r="H179" s="107" t="e">
        <f t="shared" si="49"/>
        <v>#DIV/0!</v>
      </c>
      <c r="I179" s="106" t="e">
        <f>IF(P179&gt;0,('Input &amp; Results'!F$30/12*$C$3)*('Input &amp; Results'!$D$21),('Input &amp; Results'!F$30/12*$C$3)*('Input &amp; Results'!$D$22))</f>
        <v>#DIV/0!</v>
      </c>
      <c r="J179" s="106" t="e">
        <f t="shared" si="53"/>
        <v>#DIV/0!</v>
      </c>
      <c r="K179" s="106" t="e">
        <f>IF(H179&gt;'Input &amp; Results'!$K$45,MIN('Input &amp; Results'!$K$32,J179-M179),0)</f>
        <v>#DIV/0!</v>
      </c>
      <c r="L179" s="106" t="e">
        <f t="shared" si="41"/>
        <v>#DIV/0!</v>
      </c>
      <c r="M179" s="106" t="e">
        <f>IF(J179&gt;0,MIN('Input &amp; Results'!$K$12*0.75/12*'Input &amp; Results'!$K$42,J179),0)</f>
        <v>#DIV/0!</v>
      </c>
      <c r="N179" s="106" t="e">
        <f t="shared" si="42"/>
        <v>#DIV/0!</v>
      </c>
      <c r="O179" s="106" t="e">
        <f t="shared" si="54"/>
        <v>#DIV/0!</v>
      </c>
      <c r="P179" s="106" t="e">
        <f>IF(O179&gt;'Input &amp; Results'!$E$49,MIN('Input &amp; Results'!$E$47,O179),0)</f>
        <v>#DIV/0!</v>
      </c>
      <c r="Q179" s="106" t="e">
        <f t="shared" si="43"/>
        <v>#DIV/0!</v>
      </c>
      <c r="R179" s="106" t="e">
        <f t="shared" si="39"/>
        <v>#DIV/0!</v>
      </c>
      <c r="S179" s="106" t="e">
        <f t="shared" si="40"/>
        <v>#DIV/0!</v>
      </c>
      <c r="T179" s="106" t="e">
        <f t="shared" si="44"/>
        <v>#DIV/0!</v>
      </c>
      <c r="U179" s="124" t="e">
        <f t="shared" si="38"/>
        <v>#DIV/0!</v>
      </c>
      <c r="V179" s="107" t="e">
        <f t="shared" si="52"/>
        <v>#DIV/0!</v>
      </c>
      <c r="W179" s="106" t="e">
        <f t="shared" si="50"/>
        <v>#DIV/0!</v>
      </c>
      <c r="X179" s="106" t="e">
        <f t="shared" si="45"/>
        <v>#DIV/0!</v>
      </c>
      <c r="Y179" s="106" t="e">
        <f t="shared" si="51"/>
        <v>#DIV/0!</v>
      </c>
      <c r="Z179" s="108" t="e">
        <f t="shared" si="46"/>
        <v>#DIV/0!</v>
      </c>
      <c r="AA179" s="108" t="e">
        <f>('Input &amp; Results'!$E$40-R179*7.48)/('Calcs active'!H179*1440)</f>
        <v>#DIV/0!</v>
      </c>
    </row>
    <row r="180" spans="2:27" x14ac:dyDescent="0.2">
      <c r="B180" s="31">
        <v>1</v>
      </c>
      <c r="C180" s="31" t="s">
        <v>56</v>
      </c>
      <c r="D180" s="106">
        <v>166</v>
      </c>
      <c r="E180" s="106" t="e">
        <f t="shared" si="47"/>
        <v>#DIV/0!</v>
      </c>
      <c r="F180" s="106">
        <f>'Calcs Hist'!E181</f>
        <v>0</v>
      </c>
      <c r="G180" s="106" t="e">
        <f t="shared" si="48"/>
        <v>#DIV/0!</v>
      </c>
      <c r="H180" s="107" t="e">
        <f t="shared" si="49"/>
        <v>#DIV/0!</v>
      </c>
      <c r="I180" s="106" t="e">
        <f>IF(P180&gt;0,('Input &amp; Results'!F$30/12*$C$3)*('Input &amp; Results'!$D$21),('Input &amp; Results'!F$30/12*$C$3)*('Input &amp; Results'!$D$22))</f>
        <v>#DIV/0!</v>
      </c>
      <c r="J180" s="106" t="e">
        <f t="shared" si="53"/>
        <v>#DIV/0!</v>
      </c>
      <c r="K180" s="106" t="e">
        <f>IF(H180&gt;'Input &amp; Results'!$K$45,MIN('Input &amp; Results'!$K$32,J180-M180),0)</f>
        <v>#DIV/0!</v>
      </c>
      <c r="L180" s="106" t="e">
        <f t="shared" si="41"/>
        <v>#DIV/0!</v>
      </c>
      <c r="M180" s="106" t="e">
        <f>IF(J180&gt;0,MIN('Input &amp; Results'!$K$12*0.75/12*'Input &amp; Results'!$K$42,J180),0)</f>
        <v>#DIV/0!</v>
      </c>
      <c r="N180" s="106" t="e">
        <f t="shared" si="42"/>
        <v>#DIV/0!</v>
      </c>
      <c r="O180" s="106" t="e">
        <f t="shared" si="54"/>
        <v>#DIV/0!</v>
      </c>
      <c r="P180" s="106" t="e">
        <f>IF(O180&gt;'Input &amp; Results'!$E$49,MIN('Input &amp; Results'!$E$47,O180),0)</f>
        <v>#DIV/0!</v>
      </c>
      <c r="Q180" s="106" t="e">
        <f t="shared" si="43"/>
        <v>#DIV/0!</v>
      </c>
      <c r="R180" s="106" t="e">
        <f t="shared" si="39"/>
        <v>#DIV/0!</v>
      </c>
      <c r="S180" s="106" t="e">
        <f t="shared" si="40"/>
        <v>#DIV/0!</v>
      </c>
      <c r="T180" s="106" t="e">
        <f t="shared" si="44"/>
        <v>#DIV/0!</v>
      </c>
      <c r="U180" s="124" t="e">
        <f t="shared" si="38"/>
        <v>#DIV/0!</v>
      </c>
      <c r="V180" s="107" t="e">
        <f t="shared" si="52"/>
        <v>#DIV/0!</v>
      </c>
      <c r="W180" s="106" t="e">
        <f t="shared" si="50"/>
        <v>#DIV/0!</v>
      </c>
      <c r="X180" s="106" t="e">
        <f t="shared" si="45"/>
        <v>#DIV/0!</v>
      </c>
      <c r="Y180" s="106" t="e">
        <f t="shared" si="51"/>
        <v>#DIV/0!</v>
      </c>
      <c r="Z180" s="108" t="e">
        <f t="shared" si="46"/>
        <v>#DIV/0!</v>
      </c>
      <c r="AA180" s="108" t="e">
        <f>('Input &amp; Results'!$E$40-R180*7.48)/('Calcs active'!H180*1440)</f>
        <v>#DIV/0!</v>
      </c>
    </row>
    <row r="181" spans="2:27" x14ac:dyDescent="0.2">
      <c r="B181" s="31">
        <v>1</v>
      </c>
      <c r="C181" s="31" t="s">
        <v>56</v>
      </c>
      <c r="D181" s="106">
        <v>167</v>
      </c>
      <c r="E181" s="106" t="e">
        <f t="shared" si="47"/>
        <v>#DIV/0!</v>
      </c>
      <c r="F181" s="106">
        <f>'Calcs Hist'!E182</f>
        <v>0</v>
      </c>
      <c r="G181" s="106" t="e">
        <f t="shared" si="48"/>
        <v>#DIV/0!</v>
      </c>
      <c r="H181" s="107" t="e">
        <f t="shared" si="49"/>
        <v>#DIV/0!</v>
      </c>
      <c r="I181" s="106" t="e">
        <f>IF(P181&gt;0,('Input &amp; Results'!F$30/12*$C$3)*('Input &amp; Results'!$D$21),('Input &amp; Results'!F$30/12*$C$3)*('Input &amp; Results'!$D$22))</f>
        <v>#DIV/0!</v>
      </c>
      <c r="J181" s="106" t="e">
        <f t="shared" si="53"/>
        <v>#DIV/0!</v>
      </c>
      <c r="K181" s="106" t="e">
        <f>IF(H181&gt;'Input &amp; Results'!$K$45,MIN('Input &amp; Results'!$K$32,J181-M181),0)</f>
        <v>#DIV/0!</v>
      </c>
      <c r="L181" s="106" t="e">
        <f t="shared" si="41"/>
        <v>#DIV/0!</v>
      </c>
      <c r="M181" s="106" t="e">
        <f>IF(J181&gt;0,MIN('Input &amp; Results'!$K$12*0.75/12*'Input &amp; Results'!$K$42,J181),0)</f>
        <v>#DIV/0!</v>
      </c>
      <c r="N181" s="106" t="e">
        <f t="shared" si="42"/>
        <v>#DIV/0!</v>
      </c>
      <c r="O181" s="106" t="e">
        <f t="shared" si="54"/>
        <v>#DIV/0!</v>
      </c>
      <c r="P181" s="106" t="e">
        <f>IF(O181&gt;'Input &amp; Results'!$E$49,MIN('Input &amp; Results'!$E$47,O181),0)</f>
        <v>#DIV/0!</v>
      </c>
      <c r="Q181" s="106" t="e">
        <f t="shared" si="43"/>
        <v>#DIV/0!</v>
      </c>
      <c r="R181" s="106" t="e">
        <f t="shared" si="39"/>
        <v>#DIV/0!</v>
      </c>
      <c r="S181" s="106" t="e">
        <f t="shared" si="40"/>
        <v>#DIV/0!</v>
      </c>
      <c r="T181" s="106" t="e">
        <f t="shared" si="44"/>
        <v>#DIV/0!</v>
      </c>
      <c r="U181" s="124" t="e">
        <f t="shared" si="38"/>
        <v>#DIV/0!</v>
      </c>
      <c r="V181" s="107" t="e">
        <f t="shared" si="52"/>
        <v>#DIV/0!</v>
      </c>
      <c r="W181" s="106" t="e">
        <f t="shared" si="50"/>
        <v>#DIV/0!</v>
      </c>
      <c r="X181" s="106" t="e">
        <f t="shared" si="45"/>
        <v>#DIV/0!</v>
      </c>
      <c r="Y181" s="106" t="e">
        <f t="shared" si="51"/>
        <v>#DIV/0!</v>
      </c>
      <c r="Z181" s="108" t="e">
        <f t="shared" si="46"/>
        <v>#DIV/0!</v>
      </c>
      <c r="AA181" s="108" t="e">
        <f>('Input &amp; Results'!$E$40-R181*7.48)/('Calcs active'!H181*1440)</f>
        <v>#DIV/0!</v>
      </c>
    </row>
    <row r="182" spans="2:27" x14ac:dyDescent="0.2">
      <c r="B182" s="31">
        <v>1</v>
      </c>
      <c r="C182" s="31" t="s">
        <v>56</v>
      </c>
      <c r="D182" s="106">
        <v>168</v>
      </c>
      <c r="E182" s="106" t="e">
        <f t="shared" si="47"/>
        <v>#DIV/0!</v>
      </c>
      <c r="F182" s="106">
        <f>'Calcs Hist'!E183</f>
        <v>0</v>
      </c>
      <c r="G182" s="106" t="e">
        <f t="shared" si="48"/>
        <v>#DIV/0!</v>
      </c>
      <c r="H182" s="107" t="e">
        <f t="shared" si="49"/>
        <v>#DIV/0!</v>
      </c>
      <c r="I182" s="106" t="e">
        <f>IF(P182&gt;0,('Input &amp; Results'!F$30/12*$C$3)*('Input &amp; Results'!$D$21),('Input &amp; Results'!F$30/12*$C$3)*('Input &amp; Results'!$D$22))</f>
        <v>#DIV/0!</v>
      </c>
      <c r="J182" s="106" t="e">
        <f t="shared" si="53"/>
        <v>#DIV/0!</v>
      </c>
      <c r="K182" s="106" t="e">
        <f>IF(H182&gt;'Input &amp; Results'!$K$45,MIN('Input &amp; Results'!$K$32,J182-M182),0)</f>
        <v>#DIV/0!</v>
      </c>
      <c r="L182" s="106" t="e">
        <f t="shared" si="41"/>
        <v>#DIV/0!</v>
      </c>
      <c r="M182" s="106" t="e">
        <f>IF(J182&gt;0,MIN('Input &amp; Results'!$K$12*0.75/12*'Input &amp; Results'!$K$42,J182),0)</f>
        <v>#DIV/0!</v>
      </c>
      <c r="N182" s="106" t="e">
        <f t="shared" si="42"/>
        <v>#DIV/0!</v>
      </c>
      <c r="O182" s="106" t="e">
        <f t="shared" si="54"/>
        <v>#DIV/0!</v>
      </c>
      <c r="P182" s="106" t="e">
        <f>IF(O182&gt;'Input &amp; Results'!$E$49,MIN('Input &amp; Results'!$E$47,O182),0)</f>
        <v>#DIV/0!</v>
      </c>
      <c r="Q182" s="106" t="e">
        <f t="shared" si="43"/>
        <v>#DIV/0!</v>
      </c>
      <c r="R182" s="106" t="e">
        <f t="shared" si="39"/>
        <v>#DIV/0!</v>
      </c>
      <c r="S182" s="106" t="e">
        <f t="shared" si="40"/>
        <v>#DIV/0!</v>
      </c>
      <c r="T182" s="106" t="e">
        <f t="shared" si="44"/>
        <v>#DIV/0!</v>
      </c>
      <c r="U182" s="124" t="e">
        <f t="shared" ref="U182:U245" si="55">U181+S182</f>
        <v>#DIV/0!</v>
      </c>
      <c r="V182" s="107" t="e">
        <f t="shared" si="52"/>
        <v>#DIV/0!</v>
      </c>
      <c r="W182" s="106" t="e">
        <f t="shared" si="50"/>
        <v>#DIV/0!</v>
      </c>
      <c r="X182" s="106" t="e">
        <f t="shared" si="45"/>
        <v>#DIV/0!</v>
      </c>
      <c r="Y182" s="106" t="e">
        <f t="shared" si="51"/>
        <v>#DIV/0!</v>
      </c>
      <c r="Z182" s="108" t="e">
        <f t="shared" si="46"/>
        <v>#DIV/0!</v>
      </c>
      <c r="AA182" s="108" t="e">
        <f>('Input &amp; Results'!$E$40-R182*7.48)/('Calcs active'!H182*1440)</f>
        <v>#DIV/0!</v>
      </c>
    </row>
    <row r="183" spans="2:27" x14ac:dyDescent="0.2">
      <c r="B183" s="31">
        <v>1</v>
      </c>
      <c r="C183" s="31" t="s">
        <v>56</v>
      </c>
      <c r="D183" s="106">
        <v>169</v>
      </c>
      <c r="E183" s="106" t="e">
        <f t="shared" si="47"/>
        <v>#DIV/0!</v>
      </c>
      <c r="F183" s="106">
        <f>'Calcs Hist'!E184</f>
        <v>0</v>
      </c>
      <c r="G183" s="106" t="e">
        <f t="shared" si="48"/>
        <v>#DIV/0!</v>
      </c>
      <c r="H183" s="107" t="e">
        <f t="shared" si="49"/>
        <v>#DIV/0!</v>
      </c>
      <c r="I183" s="106" t="e">
        <f>IF(P183&gt;0,('Input &amp; Results'!F$30/12*$C$3)*('Input &amp; Results'!$D$21),('Input &amp; Results'!F$30/12*$C$3)*('Input &amp; Results'!$D$22))</f>
        <v>#DIV/0!</v>
      </c>
      <c r="J183" s="106" t="e">
        <f t="shared" si="53"/>
        <v>#DIV/0!</v>
      </c>
      <c r="K183" s="106" t="e">
        <f>IF(H183&gt;'Input &amp; Results'!$K$45,MIN('Input &amp; Results'!$K$32,J183-M183),0)</f>
        <v>#DIV/0!</v>
      </c>
      <c r="L183" s="106" t="e">
        <f t="shared" si="41"/>
        <v>#DIV/0!</v>
      </c>
      <c r="M183" s="106" t="e">
        <f>IF(J183&gt;0,MIN('Input &amp; Results'!$K$12*0.75/12*'Input &amp; Results'!$K$42,J183),0)</f>
        <v>#DIV/0!</v>
      </c>
      <c r="N183" s="106" t="e">
        <f t="shared" si="42"/>
        <v>#DIV/0!</v>
      </c>
      <c r="O183" s="106" t="e">
        <f t="shared" si="54"/>
        <v>#DIV/0!</v>
      </c>
      <c r="P183" s="106" t="e">
        <f>IF(O183&gt;'Input &amp; Results'!$E$49,MIN('Input &amp; Results'!$E$47,O183),0)</f>
        <v>#DIV/0!</v>
      </c>
      <c r="Q183" s="106" t="e">
        <f t="shared" si="43"/>
        <v>#DIV/0!</v>
      </c>
      <c r="R183" s="106" t="e">
        <f t="shared" si="39"/>
        <v>#DIV/0!</v>
      </c>
      <c r="S183" s="106" t="e">
        <f t="shared" si="40"/>
        <v>#DIV/0!</v>
      </c>
      <c r="T183" s="106" t="e">
        <f t="shared" si="44"/>
        <v>#DIV/0!</v>
      </c>
      <c r="U183" s="124" t="e">
        <f t="shared" si="55"/>
        <v>#DIV/0!</v>
      </c>
      <c r="V183" s="107" t="e">
        <f t="shared" si="52"/>
        <v>#DIV/0!</v>
      </c>
      <c r="W183" s="106" t="e">
        <f t="shared" si="50"/>
        <v>#DIV/0!</v>
      </c>
      <c r="X183" s="106" t="e">
        <f t="shared" si="45"/>
        <v>#DIV/0!</v>
      </c>
      <c r="Y183" s="106" t="e">
        <f t="shared" si="51"/>
        <v>#DIV/0!</v>
      </c>
      <c r="Z183" s="108" t="e">
        <f t="shared" si="46"/>
        <v>#DIV/0!</v>
      </c>
      <c r="AA183" s="108" t="e">
        <f>('Input &amp; Results'!$E$40-R183*7.48)/('Calcs active'!H183*1440)</f>
        <v>#DIV/0!</v>
      </c>
    </row>
    <row r="184" spans="2:27" x14ac:dyDescent="0.2">
      <c r="B184" s="31">
        <v>1</v>
      </c>
      <c r="C184" s="31" t="s">
        <v>56</v>
      </c>
      <c r="D184" s="106">
        <v>170</v>
      </c>
      <c r="E184" s="106" t="e">
        <f t="shared" si="47"/>
        <v>#DIV/0!</v>
      </c>
      <c r="F184" s="106">
        <f>'Calcs Hist'!E185</f>
        <v>0</v>
      </c>
      <c r="G184" s="106" t="e">
        <f t="shared" si="48"/>
        <v>#DIV/0!</v>
      </c>
      <c r="H184" s="107" t="e">
        <f t="shared" si="49"/>
        <v>#DIV/0!</v>
      </c>
      <c r="I184" s="106" t="e">
        <f>IF(P184&gt;0,('Input &amp; Results'!F$30/12*$C$3)*('Input &amp; Results'!$D$21),('Input &amp; Results'!F$30/12*$C$3)*('Input &amp; Results'!$D$22))</f>
        <v>#DIV/0!</v>
      </c>
      <c r="J184" s="106" t="e">
        <f t="shared" si="53"/>
        <v>#DIV/0!</v>
      </c>
      <c r="K184" s="106" t="e">
        <f>IF(H184&gt;'Input &amp; Results'!$K$45,MIN('Input &amp; Results'!$K$32,J184-M184),0)</f>
        <v>#DIV/0!</v>
      </c>
      <c r="L184" s="106" t="e">
        <f t="shared" si="41"/>
        <v>#DIV/0!</v>
      </c>
      <c r="M184" s="106" t="e">
        <f>IF(J184&gt;0,MIN('Input &amp; Results'!$K$12*0.75/12*'Input &amp; Results'!$K$42,J184),0)</f>
        <v>#DIV/0!</v>
      </c>
      <c r="N184" s="106" t="e">
        <f t="shared" si="42"/>
        <v>#DIV/0!</v>
      </c>
      <c r="O184" s="106" t="e">
        <f t="shared" si="54"/>
        <v>#DIV/0!</v>
      </c>
      <c r="P184" s="106" t="e">
        <f>IF(O184&gt;'Input &amp; Results'!$E$49,MIN('Input &amp; Results'!$E$47,O184),0)</f>
        <v>#DIV/0!</v>
      </c>
      <c r="Q184" s="106" t="e">
        <f t="shared" si="43"/>
        <v>#DIV/0!</v>
      </c>
      <c r="R184" s="106" t="e">
        <f t="shared" si="39"/>
        <v>#DIV/0!</v>
      </c>
      <c r="S184" s="106" t="e">
        <f t="shared" si="40"/>
        <v>#DIV/0!</v>
      </c>
      <c r="T184" s="106" t="e">
        <f t="shared" si="44"/>
        <v>#DIV/0!</v>
      </c>
      <c r="U184" s="124" t="e">
        <f t="shared" si="55"/>
        <v>#DIV/0!</v>
      </c>
      <c r="V184" s="107" t="e">
        <f t="shared" si="52"/>
        <v>#DIV/0!</v>
      </c>
      <c r="W184" s="106" t="e">
        <f t="shared" si="50"/>
        <v>#DIV/0!</v>
      </c>
      <c r="X184" s="106" t="e">
        <f t="shared" si="45"/>
        <v>#DIV/0!</v>
      </c>
      <c r="Y184" s="106" t="e">
        <f t="shared" si="51"/>
        <v>#DIV/0!</v>
      </c>
      <c r="Z184" s="108" t="e">
        <f t="shared" si="46"/>
        <v>#DIV/0!</v>
      </c>
      <c r="AA184" s="108" t="e">
        <f>('Input &amp; Results'!$E$40-R184*7.48)/('Calcs active'!H184*1440)</f>
        <v>#DIV/0!</v>
      </c>
    </row>
    <row r="185" spans="2:27" x14ac:dyDescent="0.2">
      <c r="B185" s="31">
        <v>1</v>
      </c>
      <c r="C185" s="31" t="s">
        <v>56</v>
      </c>
      <c r="D185" s="106">
        <v>171</v>
      </c>
      <c r="E185" s="106" t="e">
        <f t="shared" si="47"/>
        <v>#DIV/0!</v>
      </c>
      <c r="F185" s="106">
        <f>'Calcs Hist'!E186</f>
        <v>0</v>
      </c>
      <c r="G185" s="106" t="e">
        <f t="shared" si="48"/>
        <v>#DIV/0!</v>
      </c>
      <c r="H185" s="107" t="e">
        <f t="shared" si="49"/>
        <v>#DIV/0!</v>
      </c>
      <c r="I185" s="106" t="e">
        <f>IF(P185&gt;0,('Input &amp; Results'!F$30/12*$C$3)*('Input &amp; Results'!$D$21),('Input &amp; Results'!F$30/12*$C$3)*('Input &amp; Results'!$D$22))</f>
        <v>#DIV/0!</v>
      </c>
      <c r="J185" s="106" t="e">
        <f t="shared" si="53"/>
        <v>#DIV/0!</v>
      </c>
      <c r="K185" s="106" t="e">
        <f>IF(H185&gt;'Input &amp; Results'!$K$45,MIN('Input &amp; Results'!$K$32,J185-M185),0)</f>
        <v>#DIV/0!</v>
      </c>
      <c r="L185" s="106" t="e">
        <f t="shared" si="41"/>
        <v>#DIV/0!</v>
      </c>
      <c r="M185" s="106" t="e">
        <f>IF(J185&gt;0,MIN('Input &amp; Results'!$K$12*0.75/12*'Input &amp; Results'!$K$42,J185),0)</f>
        <v>#DIV/0!</v>
      </c>
      <c r="N185" s="106" t="e">
        <f t="shared" si="42"/>
        <v>#DIV/0!</v>
      </c>
      <c r="O185" s="106" t="e">
        <f t="shared" si="54"/>
        <v>#DIV/0!</v>
      </c>
      <c r="P185" s="106" t="e">
        <f>IF(O185&gt;'Input &amp; Results'!$E$49,MIN('Input &amp; Results'!$E$47,O185),0)</f>
        <v>#DIV/0!</v>
      </c>
      <c r="Q185" s="106" t="e">
        <f t="shared" si="43"/>
        <v>#DIV/0!</v>
      </c>
      <c r="R185" s="106" t="e">
        <f t="shared" si="39"/>
        <v>#DIV/0!</v>
      </c>
      <c r="S185" s="106" t="e">
        <f t="shared" si="40"/>
        <v>#DIV/0!</v>
      </c>
      <c r="T185" s="106" t="e">
        <f t="shared" si="44"/>
        <v>#DIV/0!</v>
      </c>
      <c r="U185" s="124" t="e">
        <f t="shared" si="55"/>
        <v>#DIV/0!</v>
      </c>
      <c r="V185" s="107" t="e">
        <f t="shared" si="52"/>
        <v>#DIV/0!</v>
      </c>
      <c r="W185" s="106" t="e">
        <f t="shared" si="50"/>
        <v>#DIV/0!</v>
      </c>
      <c r="X185" s="106" t="e">
        <f t="shared" si="45"/>
        <v>#DIV/0!</v>
      </c>
      <c r="Y185" s="106" t="e">
        <f t="shared" si="51"/>
        <v>#DIV/0!</v>
      </c>
      <c r="Z185" s="108" t="e">
        <f t="shared" si="46"/>
        <v>#DIV/0!</v>
      </c>
      <c r="AA185" s="108" t="e">
        <f>('Input &amp; Results'!$E$40-R185*7.48)/('Calcs active'!H185*1440)</f>
        <v>#DIV/0!</v>
      </c>
    </row>
    <row r="186" spans="2:27" x14ac:dyDescent="0.2">
      <c r="B186" s="31">
        <v>1</v>
      </c>
      <c r="C186" s="31" t="s">
        <v>56</v>
      </c>
      <c r="D186" s="106">
        <v>172</v>
      </c>
      <c r="E186" s="106" t="e">
        <f t="shared" si="47"/>
        <v>#DIV/0!</v>
      </c>
      <c r="F186" s="106">
        <f>'Calcs Hist'!E187</f>
        <v>0</v>
      </c>
      <c r="G186" s="106" t="e">
        <f t="shared" si="48"/>
        <v>#DIV/0!</v>
      </c>
      <c r="H186" s="107" t="e">
        <f t="shared" si="49"/>
        <v>#DIV/0!</v>
      </c>
      <c r="I186" s="106" t="e">
        <f>IF(P186&gt;0,('Input &amp; Results'!F$30/12*$C$3)*('Input &amp; Results'!$D$21),('Input &amp; Results'!F$30/12*$C$3)*('Input &amp; Results'!$D$22))</f>
        <v>#DIV/0!</v>
      </c>
      <c r="J186" s="106" t="e">
        <f t="shared" si="53"/>
        <v>#DIV/0!</v>
      </c>
      <c r="K186" s="106" t="e">
        <f>IF(H186&gt;'Input &amp; Results'!$K$45,MIN('Input &amp; Results'!$K$32,J186-M186),0)</f>
        <v>#DIV/0!</v>
      </c>
      <c r="L186" s="106" t="e">
        <f t="shared" si="41"/>
        <v>#DIV/0!</v>
      </c>
      <c r="M186" s="106" t="e">
        <f>IF(J186&gt;0,MIN('Input &amp; Results'!$K$12*0.75/12*'Input &amp; Results'!$K$42,J186),0)</f>
        <v>#DIV/0!</v>
      </c>
      <c r="N186" s="106" t="e">
        <f t="shared" si="42"/>
        <v>#DIV/0!</v>
      </c>
      <c r="O186" s="106" t="e">
        <f t="shared" si="54"/>
        <v>#DIV/0!</v>
      </c>
      <c r="P186" s="106" t="e">
        <f>IF(O186&gt;'Input &amp; Results'!$E$49,MIN('Input &amp; Results'!$E$47,O186),0)</f>
        <v>#DIV/0!</v>
      </c>
      <c r="Q186" s="106" t="e">
        <f t="shared" si="43"/>
        <v>#DIV/0!</v>
      </c>
      <c r="R186" s="106" t="e">
        <f t="shared" si="39"/>
        <v>#DIV/0!</v>
      </c>
      <c r="S186" s="106" t="e">
        <f t="shared" si="40"/>
        <v>#DIV/0!</v>
      </c>
      <c r="T186" s="106" t="e">
        <f t="shared" si="44"/>
        <v>#DIV/0!</v>
      </c>
      <c r="U186" s="124" t="e">
        <f t="shared" si="55"/>
        <v>#DIV/0!</v>
      </c>
      <c r="V186" s="107" t="e">
        <f t="shared" si="52"/>
        <v>#DIV/0!</v>
      </c>
      <c r="W186" s="106" t="e">
        <f t="shared" si="50"/>
        <v>#DIV/0!</v>
      </c>
      <c r="X186" s="106" t="e">
        <f t="shared" si="45"/>
        <v>#DIV/0!</v>
      </c>
      <c r="Y186" s="106" t="e">
        <f t="shared" si="51"/>
        <v>#DIV/0!</v>
      </c>
      <c r="Z186" s="108" t="e">
        <f t="shared" si="46"/>
        <v>#DIV/0!</v>
      </c>
      <c r="AA186" s="108" t="e">
        <f>('Input &amp; Results'!$E$40-R186*7.48)/('Calcs active'!H186*1440)</f>
        <v>#DIV/0!</v>
      </c>
    </row>
    <row r="187" spans="2:27" x14ac:dyDescent="0.2">
      <c r="B187" s="31">
        <v>1</v>
      </c>
      <c r="C187" s="31" t="s">
        <v>56</v>
      </c>
      <c r="D187" s="106">
        <v>173</v>
      </c>
      <c r="E187" s="106" t="e">
        <f t="shared" si="47"/>
        <v>#DIV/0!</v>
      </c>
      <c r="F187" s="106">
        <f>'Calcs Hist'!E188</f>
        <v>0</v>
      </c>
      <c r="G187" s="106" t="e">
        <f t="shared" si="48"/>
        <v>#DIV/0!</v>
      </c>
      <c r="H187" s="107" t="e">
        <f t="shared" si="49"/>
        <v>#DIV/0!</v>
      </c>
      <c r="I187" s="106" t="e">
        <f>IF(P187&gt;0,('Input &amp; Results'!F$30/12*$C$3)*('Input &amp; Results'!$D$21),('Input &amp; Results'!F$30/12*$C$3)*('Input &amp; Results'!$D$22))</f>
        <v>#DIV/0!</v>
      </c>
      <c r="J187" s="106" t="e">
        <f t="shared" si="53"/>
        <v>#DIV/0!</v>
      </c>
      <c r="K187" s="106" t="e">
        <f>IF(H187&gt;'Input &amp; Results'!$K$45,MIN('Input &amp; Results'!$K$32,J187-M187),0)</f>
        <v>#DIV/0!</v>
      </c>
      <c r="L187" s="106" t="e">
        <f t="shared" si="41"/>
        <v>#DIV/0!</v>
      </c>
      <c r="M187" s="106" t="e">
        <f>IF(J187&gt;0,MIN('Input &amp; Results'!$K$12*0.75/12*'Input &amp; Results'!$K$42,J187),0)</f>
        <v>#DIV/0!</v>
      </c>
      <c r="N187" s="106" t="e">
        <f t="shared" si="42"/>
        <v>#DIV/0!</v>
      </c>
      <c r="O187" s="106" t="e">
        <f t="shared" si="54"/>
        <v>#DIV/0!</v>
      </c>
      <c r="P187" s="106" t="e">
        <f>IF(O187&gt;'Input &amp; Results'!$E$49,MIN('Input &amp; Results'!$E$47,O187),0)</f>
        <v>#DIV/0!</v>
      </c>
      <c r="Q187" s="106" t="e">
        <f t="shared" si="43"/>
        <v>#DIV/0!</v>
      </c>
      <c r="R187" s="106" t="e">
        <f t="shared" si="39"/>
        <v>#DIV/0!</v>
      </c>
      <c r="S187" s="106" t="e">
        <f t="shared" si="40"/>
        <v>#DIV/0!</v>
      </c>
      <c r="T187" s="106" t="e">
        <f t="shared" si="44"/>
        <v>#DIV/0!</v>
      </c>
      <c r="U187" s="124" t="e">
        <f t="shared" si="55"/>
        <v>#DIV/0!</v>
      </c>
      <c r="V187" s="107" t="e">
        <f t="shared" si="52"/>
        <v>#DIV/0!</v>
      </c>
      <c r="W187" s="106" t="e">
        <f t="shared" si="50"/>
        <v>#DIV/0!</v>
      </c>
      <c r="X187" s="106" t="e">
        <f t="shared" si="45"/>
        <v>#DIV/0!</v>
      </c>
      <c r="Y187" s="106" t="e">
        <f t="shared" si="51"/>
        <v>#DIV/0!</v>
      </c>
      <c r="Z187" s="108" t="e">
        <f t="shared" si="46"/>
        <v>#DIV/0!</v>
      </c>
      <c r="AA187" s="108" t="e">
        <f>('Input &amp; Results'!$E$40-R187*7.48)/('Calcs active'!H187*1440)</f>
        <v>#DIV/0!</v>
      </c>
    </row>
    <row r="188" spans="2:27" x14ac:dyDescent="0.2">
      <c r="B188" s="31">
        <v>1</v>
      </c>
      <c r="C188" s="31" t="s">
        <v>56</v>
      </c>
      <c r="D188" s="106">
        <v>174</v>
      </c>
      <c r="E188" s="106" t="e">
        <f t="shared" si="47"/>
        <v>#DIV/0!</v>
      </c>
      <c r="F188" s="106">
        <f>'Calcs Hist'!E189</f>
        <v>0</v>
      </c>
      <c r="G188" s="106" t="e">
        <f t="shared" si="48"/>
        <v>#DIV/0!</v>
      </c>
      <c r="H188" s="107" t="e">
        <f t="shared" si="49"/>
        <v>#DIV/0!</v>
      </c>
      <c r="I188" s="106" t="e">
        <f>IF(P188&gt;0,('Input &amp; Results'!F$30/12*$C$3)*('Input &amp; Results'!$D$21),('Input &amp; Results'!F$30/12*$C$3)*('Input &amp; Results'!$D$22))</f>
        <v>#DIV/0!</v>
      </c>
      <c r="J188" s="106" t="e">
        <f t="shared" si="53"/>
        <v>#DIV/0!</v>
      </c>
      <c r="K188" s="106" t="e">
        <f>IF(H188&gt;'Input &amp; Results'!$K$45,MIN('Input &amp; Results'!$K$32,J188-M188),0)</f>
        <v>#DIV/0!</v>
      </c>
      <c r="L188" s="106" t="e">
        <f t="shared" si="41"/>
        <v>#DIV/0!</v>
      </c>
      <c r="M188" s="106" t="e">
        <f>IF(J188&gt;0,MIN('Input &amp; Results'!$K$12*0.75/12*'Input &amp; Results'!$K$42,J188),0)</f>
        <v>#DIV/0!</v>
      </c>
      <c r="N188" s="106" t="e">
        <f t="shared" si="42"/>
        <v>#DIV/0!</v>
      </c>
      <c r="O188" s="106" t="e">
        <f t="shared" si="54"/>
        <v>#DIV/0!</v>
      </c>
      <c r="P188" s="106" t="e">
        <f>IF(O188&gt;'Input &amp; Results'!$E$49,MIN('Input &amp; Results'!$E$47,O188),0)</f>
        <v>#DIV/0!</v>
      </c>
      <c r="Q188" s="106" t="e">
        <f t="shared" si="43"/>
        <v>#DIV/0!</v>
      </c>
      <c r="R188" s="106" t="e">
        <f t="shared" si="39"/>
        <v>#DIV/0!</v>
      </c>
      <c r="S188" s="106" t="e">
        <f t="shared" si="40"/>
        <v>#DIV/0!</v>
      </c>
      <c r="T188" s="106" t="e">
        <f t="shared" si="44"/>
        <v>#DIV/0!</v>
      </c>
      <c r="U188" s="124" t="e">
        <f t="shared" si="55"/>
        <v>#DIV/0!</v>
      </c>
      <c r="V188" s="107" t="e">
        <f t="shared" si="52"/>
        <v>#DIV/0!</v>
      </c>
      <c r="W188" s="106" t="e">
        <f t="shared" si="50"/>
        <v>#DIV/0!</v>
      </c>
      <c r="X188" s="106" t="e">
        <f t="shared" si="45"/>
        <v>#DIV/0!</v>
      </c>
      <c r="Y188" s="106" t="e">
        <f t="shared" si="51"/>
        <v>#DIV/0!</v>
      </c>
      <c r="Z188" s="108" t="e">
        <f t="shared" si="46"/>
        <v>#DIV/0!</v>
      </c>
      <c r="AA188" s="108" t="e">
        <f>('Input &amp; Results'!$E$40-R188*7.48)/('Calcs active'!H188*1440)</f>
        <v>#DIV/0!</v>
      </c>
    </row>
    <row r="189" spans="2:27" x14ac:dyDescent="0.2">
      <c r="B189" s="31">
        <v>1</v>
      </c>
      <c r="C189" s="31" t="s">
        <v>56</v>
      </c>
      <c r="D189" s="106">
        <v>175</v>
      </c>
      <c r="E189" s="106" t="e">
        <f t="shared" si="47"/>
        <v>#DIV/0!</v>
      </c>
      <c r="F189" s="106">
        <f>'Calcs Hist'!E190</f>
        <v>0</v>
      </c>
      <c r="G189" s="106" t="e">
        <f t="shared" si="48"/>
        <v>#DIV/0!</v>
      </c>
      <c r="H189" s="107" t="e">
        <f t="shared" si="49"/>
        <v>#DIV/0!</v>
      </c>
      <c r="I189" s="106" t="e">
        <f>IF(P189&gt;0,('Input &amp; Results'!F$30/12*$C$3)*('Input &amp; Results'!$D$21),('Input &amp; Results'!F$30/12*$C$3)*('Input &amp; Results'!$D$22))</f>
        <v>#DIV/0!</v>
      </c>
      <c r="J189" s="106" t="e">
        <f t="shared" si="53"/>
        <v>#DIV/0!</v>
      </c>
      <c r="K189" s="106" t="e">
        <f>IF(H189&gt;'Input &amp; Results'!$K$45,MIN('Input &amp; Results'!$K$32,J189-M189),0)</f>
        <v>#DIV/0!</v>
      </c>
      <c r="L189" s="106" t="e">
        <f t="shared" si="41"/>
        <v>#DIV/0!</v>
      </c>
      <c r="M189" s="106" t="e">
        <f>IF(J189&gt;0,MIN('Input &amp; Results'!$K$12*0.75/12*'Input &amp; Results'!$K$42,J189),0)</f>
        <v>#DIV/0!</v>
      </c>
      <c r="N189" s="106" t="e">
        <f t="shared" si="42"/>
        <v>#DIV/0!</v>
      </c>
      <c r="O189" s="106" t="e">
        <f t="shared" si="54"/>
        <v>#DIV/0!</v>
      </c>
      <c r="P189" s="106" t="e">
        <f>IF(O189&gt;'Input &amp; Results'!$E$49,MIN('Input &amp; Results'!$E$47,O189),0)</f>
        <v>#DIV/0!</v>
      </c>
      <c r="Q189" s="106" t="e">
        <f t="shared" si="43"/>
        <v>#DIV/0!</v>
      </c>
      <c r="R189" s="106" t="e">
        <f t="shared" si="39"/>
        <v>#DIV/0!</v>
      </c>
      <c r="S189" s="106" t="e">
        <f t="shared" si="40"/>
        <v>#DIV/0!</v>
      </c>
      <c r="T189" s="106" t="e">
        <f t="shared" si="44"/>
        <v>#DIV/0!</v>
      </c>
      <c r="U189" s="124" t="e">
        <f t="shared" si="55"/>
        <v>#DIV/0!</v>
      </c>
      <c r="V189" s="107" t="e">
        <f t="shared" si="52"/>
        <v>#DIV/0!</v>
      </c>
      <c r="W189" s="106" t="e">
        <f t="shared" si="50"/>
        <v>#DIV/0!</v>
      </c>
      <c r="X189" s="106" t="e">
        <f t="shared" si="45"/>
        <v>#DIV/0!</v>
      </c>
      <c r="Y189" s="106" t="e">
        <f t="shared" si="51"/>
        <v>#DIV/0!</v>
      </c>
      <c r="Z189" s="108" t="e">
        <f t="shared" si="46"/>
        <v>#DIV/0!</v>
      </c>
      <c r="AA189" s="108" t="e">
        <f>('Input &amp; Results'!$E$40-R189*7.48)/('Calcs active'!H189*1440)</f>
        <v>#DIV/0!</v>
      </c>
    </row>
    <row r="190" spans="2:27" x14ac:dyDescent="0.2">
      <c r="B190" s="31">
        <v>1</v>
      </c>
      <c r="C190" s="31" t="s">
        <v>56</v>
      </c>
      <c r="D190" s="106">
        <v>176</v>
      </c>
      <c r="E190" s="106" t="e">
        <f t="shared" si="47"/>
        <v>#DIV/0!</v>
      </c>
      <c r="F190" s="106">
        <f>'Calcs Hist'!E191</f>
        <v>0</v>
      </c>
      <c r="G190" s="106" t="e">
        <f t="shared" si="48"/>
        <v>#DIV/0!</v>
      </c>
      <c r="H190" s="107" t="e">
        <f t="shared" si="49"/>
        <v>#DIV/0!</v>
      </c>
      <c r="I190" s="106" t="e">
        <f>IF(P190&gt;0,('Input &amp; Results'!F$30/12*$C$3)*('Input &amp; Results'!$D$21),('Input &amp; Results'!F$30/12*$C$3)*('Input &amp; Results'!$D$22))</f>
        <v>#DIV/0!</v>
      </c>
      <c r="J190" s="106" t="e">
        <f t="shared" si="53"/>
        <v>#DIV/0!</v>
      </c>
      <c r="K190" s="106" t="e">
        <f>IF(H190&gt;'Input &amp; Results'!$K$45,MIN('Input &amp; Results'!$K$32,J190-M190),0)</f>
        <v>#DIV/0!</v>
      </c>
      <c r="L190" s="106" t="e">
        <f t="shared" si="41"/>
        <v>#DIV/0!</v>
      </c>
      <c r="M190" s="106" t="e">
        <f>IF(J190&gt;0,MIN('Input &amp; Results'!$K$12*0.75/12*'Input &amp; Results'!$K$42,J190),0)</f>
        <v>#DIV/0!</v>
      </c>
      <c r="N190" s="106" t="e">
        <f t="shared" si="42"/>
        <v>#DIV/0!</v>
      </c>
      <c r="O190" s="106" t="e">
        <f t="shared" si="54"/>
        <v>#DIV/0!</v>
      </c>
      <c r="P190" s="106" t="e">
        <f>IF(O190&gt;'Input &amp; Results'!$E$49,MIN('Input &amp; Results'!$E$47,O190),0)</f>
        <v>#DIV/0!</v>
      </c>
      <c r="Q190" s="106" t="e">
        <f t="shared" si="43"/>
        <v>#DIV/0!</v>
      </c>
      <c r="R190" s="106" t="e">
        <f t="shared" si="39"/>
        <v>#DIV/0!</v>
      </c>
      <c r="S190" s="106" t="e">
        <f t="shared" si="40"/>
        <v>#DIV/0!</v>
      </c>
      <c r="T190" s="106" t="e">
        <f t="shared" si="44"/>
        <v>#DIV/0!</v>
      </c>
      <c r="U190" s="124" t="e">
        <f t="shared" si="55"/>
        <v>#DIV/0!</v>
      </c>
      <c r="V190" s="107" t="e">
        <f t="shared" si="52"/>
        <v>#DIV/0!</v>
      </c>
      <c r="W190" s="106" t="e">
        <f t="shared" si="50"/>
        <v>#DIV/0!</v>
      </c>
      <c r="X190" s="106" t="e">
        <f t="shared" si="45"/>
        <v>#DIV/0!</v>
      </c>
      <c r="Y190" s="106" t="e">
        <f t="shared" si="51"/>
        <v>#DIV/0!</v>
      </c>
      <c r="Z190" s="108" t="e">
        <f t="shared" si="46"/>
        <v>#DIV/0!</v>
      </c>
      <c r="AA190" s="108" t="e">
        <f>('Input &amp; Results'!$E$40-R190*7.48)/('Calcs active'!H190*1440)</f>
        <v>#DIV/0!</v>
      </c>
    </row>
    <row r="191" spans="2:27" x14ac:dyDescent="0.2">
      <c r="B191" s="31">
        <v>1</v>
      </c>
      <c r="C191" s="31" t="s">
        <v>56</v>
      </c>
      <c r="D191" s="106">
        <v>177</v>
      </c>
      <c r="E191" s="106" t="e">
        <f t="shared" si="47"/>
        <v>#DIV/0!</v>
      </c>
      <c r="F191" s="106">
        <f>'Calcs Hist'!E192</f>
        <v>0</v>
      </c>
      <c r="G191" s="106" t="e">
        <f t="shared" si="48"/>
        <v>#DIV/0!</v>
      </c>
      <c r="H191" s="107" t="e">
        <f t="shared" si="49"/>
        <v>#DIV/0!</v>
      </c>
      <c r="I191" s="106" t="e">
        <f>IF(P191&gt;0,('Input &amp; Results'!F$30/12*$C$3)*('Input &amp; Results'!$D$21),('Input &amp; Results'!F$30/12*$C$3)*('Input &amp; Results'!$D$22))</f>
        <v>#DIV/0!</v>
      </c>
      <c r="J191" s="106" t="e">
        <f t="shared" si="53"/>
        <v>#DIV/0!</v>
      </c>
      <c r="K191" s="106" t="e">
        <f>IF(H191&gt;'Input &amp; Results'!$K$45,MIN('Input &amp; Results'!$K$32,J191-M191),0)</f>
        <v>#DIV/0!</v>
      </c>
      <c r="L191" s="106" t="e">
        <f t="shared" si="41"/>
        <v>#DIV/0!</v>
      </c>
      <c r="M191" s="106" t="e">
        <f>IF(J191&gt;0,MIN('Input &amp; Results'!$K$12*0.75/12*'Input &amp; Results'!$K$42,J191),0)</f>
        <v>#DIV/0!</v>
      </c>
      <c r="N191" s="106" t="e">
        <f t="shared" si="42"/>
        <v>#DIV/0!</v>
      </c>
      <c r="O191" s="106" t="e">
        <f t="shared" si="54"/>
        <v>#DIV/0!</v>
      </c>
      <c r="P191" s="106" t="e">
        <f>IF(O191&gt;'Input &amp; Results'!$E$49,MIN('Input &amp; Results'!$E$47,O191),0)</f>
        <v>#DIV/0!</v>
      </c>
      <c r="Q191" s="106" t="e">
        <f t="shared" si="43"/>
        <v>#DIV/0!</v>
      </c>
      <c r="R191" s="106" t="e">
        <f t="shared" si="39"/>
        <v>#DIV/0!</v>
      </c>
      <c r="S191" s="106" t="e">
        <f t="shared" si="40"/>
        <v>#DIV/0!</v>
      </c>
      <c r="T191" s="106" t="e">
        <f t="shared" si="44"/>
        <v>#DIV/0!</v>
      </c>
      <c r="U191" s="124" t="e">
        <f t="shared" si="55"/>
        <v>#DIV/0!</v>
      </c>
      <c r="V191" s="107" t="e">
        <f t="shared" si="52"/>
        <v>#DIV/0!</v>
      </c>
      <c r="W191" s="106" t="e">
        <f t="shared" si="50"/>
        <v>#DIV/0!</v>
      </c>
      <c r="X191" s="106" t="e">
        <f t="shared" si="45"/>
        <v>#DIV/0!</v>
      </c>
      <c r="Y191" s="106" t="e">
        <f t="shared" si="51"/>
        <v>#DIV/0!</v>
      </c>
      <c r="Z191" s="108" t="e">
        <f t="shared" si="46"/>
        <v>#DIV/0!</v>
      </c>
      <c r="AA191" s="108" t="e">
        <f>('Input &amp; Results'!$E$40-R191*7.48)/('Calcs active'!H191*1440)</f>
        <v>#DIV/0!</v>
      </c>
    </row>
    <row r="192" spans="2:27" x14ac:dyDescent="0.2">
      <c r="B192" s="31">
        <v>1</v>
      </c>
      <c r="C192" s="31" t="s">
        <v>56</v>
      </c>
      <c r="D192" s="106">
        <v>178</v>
      </c>
      <c r="E192" s="106" t="e">
        <f t="shared" si="47"/>
        <v>#DIV/0!</v>
      </c>
      <c r="F192" s="106">
        <f>'Calcs Hist'!E193</f>
        <v>0</v>
      </c>
      <c r="G192" s="106" t="e">
        <f t="shared" si="48"/>
        <v>#DIV/0!</v>
      </c>
      <c r="H192" s="107" t="e">
        <f t="shared" si="49"/>
        <v>#DIV/0!</v>
      </c>
      <c r="I192" s="106" t="e">
        <f>IF(P192&gt;0,('Input &amp; Results'!F$30/12*$C$3)*('Input &amp; Results'!$D$21),('Input &amp; Results'!F$30/12*$C$3)*('Input &amp; Results'!$D$22))</f>
        <v>#DIV/0!</v>
      </c>
      <c r="J192" s="106" t="e">
        <f t="shared" si="53"/>
        <v>#DIV/0!</v>
      </c>
      <c r="K192" s="106" t="e">
        <f>IF(H192&gt;'Input &amp; Results'!$K$45,MIN('Input &amp; Results'!$K$32,J192-M192),0)</f>
        <v>#DIV/0!</v>
      </c>
      <c r="L192" s="106" t="e">
        <f t="shared" si="41"/>
        <v>#DIV/0!</v>
      </c>
      <c r="M192" s="106" t="e">
        <f>IF(J192&gt;0,MIN('Input &amp; Results'!$K$12*0.75/12*'Input &amp; Results'!$K$42,J192),0)</f>
        <v>#DIV/0!</v>
      </c>
      <c r="N192" s="106" t="e">
        <f t="shared" si="42"/>
        <v>#DIV/0!</v>
      </c>
      <c r="O192" s="106" t="e">
        <f t="shared" si="54"/>
        <v>#DIV/0!</v>
      </c>
      <c r="P192" s="106" t="e">
        <f>IF(O192&gt;'Input &amp; Results'!$E$49,MIN('Input &amp; Results'!$E$47,O192),0)</f>
        <v>#DIV/0!</v>
      </c>
      <c r="Q192" s="106" t="e">
        <f t="shared" si="43"/>
        <v>#DIV/0!</v>
      </c>
      <c r="R192" s="106" t="e">
        <f t="shared" si="39"/>
        <v>#DIV/0!</v>
      </c>
      <c r="S192" s="106" t="e">
        <f t="shared" si="40"/>
        <v>#DIV/0!</v>
      </c>
      <c r="T192" s="106" t="e">
        <f t="shared" si="44"/>
        <v>#DIV/0!</v>
      </c>
      <c r="U192" s="124" t="e">
        <f t="shared" si="55"/>
        <v>#DIV/0!</v>
      </c>
      <c r="V192" s="107" t="e">
        <f t="shared" si="52"/>
        <v>#DIV/0!</v>
      </c>
      <c r="W192" s="106" t="e">
        <f t="shared" si="50"/>
        <v>#DIV/0!</v>
      </c>
      <c r="X192" s="106" t="e">
        <f t="shared" si="45"/>
        <v>#DIV/0!</v>
      </c>
      <c r="Y192" s="106" t="e">
        <f t="shared" si="51"/>
        <v>#DIV/0!</v>
      </c>
      <c r="Z192" s="108" t="e">
        <f t="shared" si="46"/>
        <v>#DIV/0!</v>
      </c>
      <c r="AA192" s="108" t="e">
        <f>('Input &amp; Results'!$E$40-R192*7.48)/('Calcs active'!H192*1440)</f>
        <v>#DIV/0!</v>
      </c>
    </row>
    <row r="193" spans="2:27" x14ac:dyDescent="0.2">
      <c r="B193" s="31">
        <v>1</v>
      </c>
      <c r="C193" s="31" t="s">
        <v>56</v>
      </c>
      <c r="D193" s="106">
        <v>179</v>
      </c>
      <c r="E193" s="106" t="e">
        <f t="shared" si="47"/>
        <v>#DIV/0!</v>
      </c>
      <c r="F193" s="106">
        <f>'Calcs Hist'!E194</f>
        <v>0</v>
      </c>
      <c r="G193" s="106" t="e">
        <f t="shared" si="48"/>
        <v>#DIV/0!</v>
      </c>
      <c r="H193" s="107" t="e">
        <f t="shared" si="49"/>
        <v>#DIV/0!</v>
      </c>
      <c r="I193" s="106" t="e">
        <f>IF(P193&gt;0,('Input &amp; Results'!F$30/12*$C$3)*('Input &amp; Results'!$D$21),('Input &amp; Results'!F$30/12*$C$3)*('Input &amp; Results'!$D$22))</f>
        <v>#DIV/0!</v>
      </c>
      <c r="J193" s="106" t="e">
        <f t="shared" si="53"/>
        <v>#DIV/0!</v>
      </c>
      <c r="K193" s="106" t="e">
        <f>IF(H193&gt;'Input &amp; Results'!$K$45,MIN('Input &amp; Results'!$K$32,J193-M193),0)</f>
        <v>#DIV/0!</v>
      </c>
      <c r="L193" s="106" t="e">
        <f t="shared" si="41"/>
        <v>#DIV/0!</v>
      </c>
      <c r="M193" s="106" t="e">
        <f>IF(J193&gt;0,MIN('Input &amp; Results'!$K$12*0.75/12*'Input &amp; Results'!$K$42,J193),0)</f>
        <v>#DIV/0!</v>
      </c>
      <c r="N193" s="106" t="e">
        <f t="shared" si="42"/>
        <v>#DIV/0!</v>
      </c>
      <c r="O193" s="106" t="e">
        <f t="shared" si="54"/>
        <v>#DIV/0!</v>
      </c>
      <c r="P193" s="106" t="e">
        <f>IF(O193&gt;'Input &amp; Results'!$E$49,MIN('Input &amp; Results'!$E$47,O193),0)</f>
        <v>#DIV/0!</v>
      </c>
      <c r="Q193" s="106" t="e">
        <f t="shared" si="43"/>
        <v>#DIV/0!</v>
      </c>
      <c r="R193" s="106" t="e">
        <f t="shared" si="39"/>
        <v>#DIV/0!</v>
      </c>
      <c r="S193" s="106" t="e">
        <f t="shared" si="40"/>
        <v>#DIV/0!</v>
      </c>
      <c r="T193" s="106" t="e">
        <f t="shared" si="44"/>
        <v>#DIV/0!</v>
      </c>
      <c r="U193" s="124" t="e">
        <f t="shared" si="55"/>
        <v>#DIV/0!</v>
      </c>
      <c r="V193" s="107" t="e">
        <f t="shared" si="52"/>
        <v>#DIV/0!</v>
      </c>
      <c r="W193" s="106" t="e">
        <f t="shared" si="50"/>
        <v>#DIV/0!</v>
      </c>
      <c r="X193" s="106" t="e">
        <f t="shared" si="45"/>
        <v>#DIV/0!</v>
      </c>
      <c r="Y193" s="106" t="e">
        <f t="shared" si="51"/>
        <v>#DIV/0!</v>
      </c>
      <c r="Z193" s="108" t="e">
        <f t="shared" si="46"/>
        <v>#DIV/0!</v>
      </c>
      <c r="AA193" s="108" t="e">
        <f>('Input &amp; Results'!$E$40-R193*7.48)/('Calcs active'!H193*1440)</f>
        <v>#DIV/0!</v>
      </c>
    </row>
    <row r="194" spans="2:27" x14ac:dyDescent="0.2">
      <c r="B194" s="31">
        <v>1</v>
      </c>
      <c r="C194" s="31" t="s">
        <v>56</v>
      </c>
      <c r="D194" s="106">
        <v>180</v>
      </c>
      <c r="E194" s="106" t="e">
        <f t="shared" si="47"/>
        <v>#DIV/0!</v>
      </c>
      <c r="F194" s="106">
        <f>'Calcs Hist'!E195</f>
        <v>0</v>
      </c>
      <c r="G194" s="106" t="e">
        <f t="shared" si="48"/>
        <v>#DIV/0!</v>
      </c>
      <c r="H194" s="107" t="e">
        <f t="shared" si="49"/>
        <v>#DIV/0!</v>
      </c>
      <c r="I194" s="106" t="e">
        <f>IF(P194&gt;0,('Input &amp; Results'!F$30/12*$C$3)*('Input &amp; Results'!$D$21),('Input &amp; Results'!F$30/12*$C$3)*('Input &amp; Results'!$D$22))</f>
        <v>#DIV/0!</v>
      </c>
      <c r="J194" s="106" t="e">
        <f t="shared" si="53"/>
        <v>#DIV/0!</v>
      </c>
      <c r="K194" s="106" t="e">
        <f>IF(H194&gt;'Input &amp; Results'!$K$45,MIN('Input &amp; Results'!$K$32,J194-M194),0)</f>
        <v>#DIV/0!</v>
      </c>
      <c r="L194" s="106" t="e">
        <f t="shared" si="41"/>
        <v>#DIV/0!</v>
      </c>
      <c r="M194" s="106" t="e">
        <f>IF(J194&gt;0,MIN('Input &amp; Results'!$K$12*0.75/12*'Input &amp; Results'!$K$42,J194),0)</f>
        <v>#DIV/0!</v>
      </c>
      <c r="N194" s="106" t="e">
        <f t="shared" si="42"/>
        <v>#DIV/0!</v>
      </c>
      <c r="O194" s="106" t="e">
        <f t="shared" si="54"/>
        <v>#DIV/0!</v>
      </c>
      <c r="P194" s="106" t="e">
        <f>IF(O194&gt;'Input &amp; Results'!$E$49,MIN('Input &amp; Results'!$E$47,O194),0)</f>
        <v>#DIV/0!</v>
      </c>
      <c r="Q194" s="106" t="e">
        <f t="shared" si="43"/>
        <v>#DIV/0!</v>
      </c>
      <c r="R194" s="106" t="e">
        <f t="shared" si="39"/>
        <v>#DIV/0!</v>
      </c>
      <c r="S194" s="106" t="e">
        <f t="shared" si="40"/>
        <v>#DIV/0!</v>
      </c>
      <c r="T194" s="106" t="e">
        <f t="shared" si="44"/>
        <v>#DIV/0!</v>
      </c>
      <c r="U194" s="124" t="e">
        <f t="shared" si="55"/>
        <v>#DIV/0!</v>
      </c>
      <c r="V194" s="107" t="e">
        <f t="shared" si="52"/>
        <v>#DIV/0!</v>
      </c>
      <c r="W194" s="106" t="e">
        <f t="shared" si="50"/>
        <v>#DIV/0!</v>
      </c>
      <c r="X194" s="106" t="e">
        <f t="shared" si="45"/>
        <v>#DIV/0!</v>
      </c>
      <c r="Y194" s="106" t="e">
        <f t="shared" si="51"/>
        <v>#DIV/0!</v>
      </c>
      <c r="Z194" s="108" t="e">
        <f t="shared" si="46"/>
        <v>#DIV/0!</v>
      </c>
      <c r="AA194" s="108" t="e">
        <f>('Input &amp; Results'!$E$40-R194*7.48)/('Calcs active'!H194*1440)</f>
        <v>#DIV/0!</v>
      </c>
    </row>
    <row r="195" spans="2:27" x14ac:dyDescent="0.2">
      <c r="B195" s="31">
        <v>1</v>
      </c>
      <c r="C195" s="31" t="s">
        <v>56</v>
      </c>
      <c r="D195" s="106">
        <v>181</v>
      </c>
      <c r="E195" s="106" t="e">
        <f t="shared" si="47"/>
        <v>#DIV/0!</v>
      </c>
      <c r="F195" s="106">
        <f>'Calcs Hist'!E196</f>
        <v>0</v>
      </c>
      <c r="G195" s="106" t="e">
        <f t="shared" si="48"/>
        <v>#DIV/0!</v>
      </c>
      <c r="H195" s="107" t="e">
        <f t="shared" si="49"/>
        <v>#DIV/0!</v>
      </c>
      <c r="I195" s="106" t="e">
        <f>IF(P195&gt;0,('Input &amp; Results'!F$30/12*$C$3)*('Input &amp; Results'!$D$21),('Input &amp; Results'!F$30/12*$C$3)*('Input &amp; Results'!$D$22))</f>
        <v>#DIV/0!</v>
      </c>
      <c r="J195" s="106" t="e">
        <f t="shared" si="53"/>
        <v>#DIV/0!</v>
      </c>
      <c r="K195" s="106" t="e">
        <f>IF(H195&gt;'Input &amp; Results'!$K$45,MIN('Input &amp; Results'!$K$32,J195-M195),0)</f>
        <v>#DIV/0!</v>
      </c>
      <c r="L195" s="106" t="e">
        <f t="shared" si="41"/>
        <v>#DIV/0!</v>
      </c>
      <c r="M195" s="106" t="e">
        <f>IF(J195&gt;0,MIN('Input &amp; Results'!$K$12*0.75/12*'Input &amp; Results'!$K$42,J195),0)</f>
        <v>#DIV/0!</v>
      </c>
      <c r="N195" s="106" t="e">
        <f t="shared" si="42"/>
        <v>#DIV/0!</v>
      </c>
      <c r="O195" s="106" t="e">
        <f t="shared" si="54"/>
        <v>#DIV/0!</v>
      </c>
      <c r="P195" s="106" t="e">
        <f>IF(O195&gt;'Input &amp; Results'!$E$49,MIN('Input &amp; Results'!$E$47,O195),0)</f>
        <v>#DIV/0!</v>
      </c>
      <c r="Q195" s="106" t="e">
        <f t="shared" si="43"/>
        <v>#DIV/0!</v>
      </c>
      <c r="R195" s="106" t="e">
        <f t="shared" si="39"/>
        <v>#DIV/0!</v>
      </c>
      <c r="S195" s="106" t="e">
        <f t="shared" si="40"/>
        <v>#DIV/0!</v>
      </c>
      <c r="T195" s="106" t="e">
        <f t="shared" si="44"/>
        <v>#DIV/0!</v>
      </c>
      <c r="U195" s="124" t="e">
        <f t="shared" si="55"/>
        <v>#DIV/0!</v>
      </c>
      <c r="V195" s="107" t="e">
        <f t="shared" si="52"/>
        <v>#DIV/0!</v>
      </c>
      <c r="W195" s="106" t="e">
        <f t="shared" si="50"/>
        <v>#DIV/0!</v>
      </c>
      <c r="X195" s="106" t="e">
        <f t="shared" si="45"/>
        <v>#DIV/0!</v>
      </c>
      <c r="Y195" s="106" t="e">
        <f t="shared" si="51"/>
        <v>#DIV/0!</v>
      </c>
      <c r="Z195" s="108" t="e">
        <f t="shared" si="46"/>
        <v>#DIV/0!</v>
      </c>
      <c r="AA195" s="108" t="e">
        <f>('Input &amp; Results'!$E$40-R195*7.48)/('Calcs active'!H195*1440)</f>
        <v>#DIV/0!</v>
      </c>
    </row>
    <row r="196" spans="2:27" x14ac:dyDescent="0.2">
      <c r="B196" s="31">
        <v>1</v>
      </c>
      <c r="C196" s="31" t="s">
        <v>57</v>
      </c>
      <c r="D196" s="106">
        <v>182</v>
      </c>
      <c r="E196" s="106" t="e">
        <f t="shared" si="47"/>
        <v>#DIV/0!</v>
      </c>
      <c r="F196" s="106">
        <f>'Calcs Hist'!E197</f>
        <v>0</v>
      </c>
      <c r="G196" s="106" t="e">
        <f t="shared" si="48"/>
        <v>#DIV/0!</v>
      </c>
      <c r="H196" s="107" t="e">
        <f t="shared" si="49"/>
        <v>#DIV/0!</v>
      </c>
      <c r="I196" s="106" t="e">
        <f>IF(P196&gt;0,('Input &amp; Results'!F$31/12*$C$3)*('Input &amp; Results'!$D$21),('Input &amp; Results'!F$31/12*$C$3)*('Input &amp; Results'!$D$22))</f>
        <v>#DIV/0!</v>
      </c>
      <c r="J196" s="106" t="e">
        <f t="shared" si="53"/>
        <v>#DIV/0!</v>
      </c>
      <c r="K196" s="106" t="e">
        <f>IF(H196&gt;'Input &amp; Results'!$K$45,MIN('Input &amp; Results'!$K$33,J196-M196),0)</f>
        <v>#DIV/0!</v>
      </c>
      <c r="L196" s="106" t="e">
        <f t="shared" si="41"/>
        <v>#DIV/0!</v>
      </c>
      <c r="M196" s="106" t="e">
        <f>IF(J196&gt;0,MIN('Input &amp; Results'!$K$13*0.75/12*'Input &amp; Results'!$K$42,J196),0)</f>
        <v>#DIV/0!</v>
      </c>
      <c r="N196" s="106" t="e">
        <f t="shared" si="42"/>
        <v>#DIV/0!</v>
      </c>
      <c r="O196" s="106" t="e">
        <f t="shared" si="54"/>
        <v>#DIV/0!</v>
      </c>
      <c r="P196" s="106" t="e">
        <f>IF(O196&gt;'Input &amp; Results'!$E$49,MIN('Input &amp; Results'!$E$47,O196),0)</f>
        <v>#DIV/0!</v>
      </c>
      <c r="Q196" s="106" t="e">
        <f t="shared" si="43"/>
        <v>#DIV/0!</v>
      </c>
      <c r="R196" s="106" t="e">
        <f t="shared" si="39"/>
        <v>#DIV/0!</v>
      </c>
      <c r="S196" s="106" t="e">
        <f t="shared" si="40"/>
        <v>#DIV/0!</v>
      </c>
      <c r="T196" s="106" t="e">
        <f t="shared" si="44"/>
        <v>#DIV/0!</v>
      </c>
      <c r="U196" s="124" t="e">
        <f t="shared" si="55"/>
        <v>#DIV/0!</v>
      </c>
      <c r="V196" s="107" t="e">
        <f t="shared" si="52"/>
        <v>#DIV/0!</v>
      </c>
      <c r="W196" s="106" t="e">
        <f t="shared" si="50"/>
        <v>#DIV/0!</v>
      </c>
      <c r="X196" s="106" t="e">
        <f t="shared" si="45"/>
        <v>#DIV/0!</v>
      </c>
      <c r="Y196" s="106" t="e">
        <f t="shared" si="51"/>
        <v>#DIV/0!</v>
      </c>
      <c r="Z196" s="108" t="e">
        <f t="shared" si="46"/>
        <v>#DIV/0!</v>
      </c>
      <c r="AA196" s="108" t="e">
        <f>('Input &amp; Results'!$E$40-R196*7.48)/('Calcs active'!H196*1440)</f>
        <v>#DIV/0!</v>
      </c>
    </row>
    <row r="197" spans="2:27" x14ac:dyDescent="0.2">
      <c r="B197" s="31">
        <v>1</v>
      </c>
      <c r="C197" s="31" t="s">
        <v>57</v>
      </c>
      <c r="D197" s="106">
        <v>183</v>
      </c>
      <c r="E197" s="106" t="e">
        <f t="shared" si="47"/>
        <v>#DIV/0!</v>
      </c>
      <c r="F197" s="106">
        <f>'Calcs Hist'!E198</f>
        <v>0</v>
      </c>
      <c r="G197" s="106" t="e">
        <f t="shared" si="48"/>
        <v>#DIV/0!</v>
      </c>
      <c r="H197" s="107" t="e">
        <f t="shared" si="49"/>
        <v>#DIV/0!</v>
      </c>
      <c r="I197" s="106" t="e">
        <f>IF(P197&gt;0,('Input &amp; Results'!F$31/12*$C$3)*('Input &amp; Results'!$D$21),('Input &amp; Results'!F$31/12*$C$3)*('Input &amp; Results'!$D$22))</f>
        <v>#DIV/0!</v>
      </c>
      <c r="J197" s="106" t="e">
        <f t="shared" si="53"/>
        <v>#DIV/0!</v>
      </c>
      <c r="K197" s="106" t="e">
        <f>IF(H197&gt;'Input &amp; Results'!$K$45,MIN('Input &amp; Results'!$K$33,J197-M197),0)</f>
        <v>#DIV/0!</v>
      </c>
      <c r="L197" s="106" t="e">
        <f t="shared" si="41"/>
        <v>#DIV/0!</v>
      </c>
      <c r="M197" s="106" t="e">
        <f>IF(J197&gt;0,MIN('Input &amp; Results'!$K$13*0.75/12*'Input &amp; Results'!$K$42,J197),0)</f>
        <v>#DIV/0!</v>
      </c>
      <c r="N197" s="106" t="e">
        <f t="shared" si="42"/>
        <v>#DIV/0!</v>
      </c>
      <c r="O197" s="106" t="e">
        <f t="shared" si="54"/>
        <v>#DIV/0!</v>
      </c>
      <c r="P197" s="106" t="e">
        <f>IF(O197&gt;'Input &amp; Results'!$E$49,MIN('Input &amp; Results'!$E$47,O197),0)</f>
        <v>#DIV/0!</v>
      </c>
      <c r="Q197" s="106" t="e">
        <f t="shared" si="43"/>
        <v>#DIV/0!</v>
      </c>
      <c r="R197" s="106" t="e">
        <f t="shared" si="39"/>
        <v>#DIV/0!</v>
      </c>
      <c r="S197" s="106" t="e">
        <f t="shared" si="40"/>
        <v>#DIV/0!</v>
      </c>
      <c r="T197" s="106" t="e">
        <f t="shared" si="44"/>
        <v>#DIV/0!</v>
      </c>
      <c r="U197" s="124" t="e">
        <f t="shared" si="55"/>
        <v>#DIV/0!</v>
      </c>
      <c r="V197" s="107" t="e">
        <f t="shared" si="52"/>
        <v>#DIV/0!</v>
      </c>
      <c r="W197" s="106" t="e">
        <f t="shared" si="50"/>
        <v>#DIV/0!</v>
      </c>
      <c r="X197" s="106" t="e">
        <f t="shared" si="45"/>
        <v>#DIV/0!</v>
      </c>
      <c r="Y197" s="106" t="e">
        <f t="shared" si="51"/>
        <v>#DIV/0!</v>
      </c>
      <c r="Z197" s="108" t="e">
        <f t="shared" si="46"/>
        <v>#DIV/0!</v>
      </c>
      <c r="AA197" s="108" t="e">
        <f>('Input &amp; Results'!$E$40-R197*7.48)/('Calcs active'!H197*1440)</f>
        <v>#DIV/0!</v>
      </c>
    </row>
    <row r="198" spans="2:27" x14ac:dyDescent="0.2">
      <c r="B198" s="31">
        <v>1</v>
      </c>
      <c r="C198" s="31" t="s">
        <v>57</v>
      </c>
      <c r="D198" s="106">
        <v>184</v>
      </c>
      <c r="E198" s="106" t="e">
        <f t="shared" si="47"/>
        <v>#DIV/0!</v>
      </c>
      <c r="F198" s="106">
        <f>'Calcs Hist'!E199</f>
        <v>0</v>
      </c>
      <c r="G198" s="106" t="e">
        <f t="shared" si="48"/>
        <v>#DIV/0!</v>
      </c>
      <c r="H198" s="107" t="e">
        <f t="shared" si="49"/>
        <v>#DIV/0!</v>
      </c>
      <c r="I198" s="106" t="e">
        <f>IF(P198&gt;0,('Input &amp; Results'!F$31/12*$C$3)*('Input &amp; Results'!$D$21),('Input &amp; Results'!F$31/12*$C$3)*('Input &amp; Results'!$D$22))</f>
        <v>#DIV/0!</v>
      </c>
      <c r="J198" s="106" t="e">
        <f t="shared" si="53"/>
        <v>#DIV/0!</v>
      </c>
      <c r="K198" s="106" t="e">
        <f>IF(H198&gt;'Input &amp; Results'!$K$45,MIN('Input &amp; Results'!$K$33,J198-M198),0)</f>
        <v>#DIV/0!</v>
      </c>
      <c r="L198" s="106" t="e">
        <f t="shared" si="41"/>
        <v>#DIV/0!</v>
      </c>
      <c r="M198" s="106" t="e">
        <f>IF(J198&gt;0,MIN('Input &amp; Results'!$K$13*0.75/12*'Input &amp; Results'!$K$42,J198),0)</f>
        <v>#DIV/0!</v>
      </c>
      <c r="N198" s="106" t="e">
        <f t="shared" si="42"/>
        <v>#DIV/0!</v>
      </c>
      <c r="O198" s="106" t="e">
        <f t="shared" si="54"/>
        <v>#DIV/0!</v>
      </c>
      <c r="P198" s="106" t="e">
        <f>IF(O198&gt;'Input &amp; Results'!$E$49,MIN('Input &amp; Results'!$E$47,O198),0)</f>
        <v>#DIV/0!</v>
      </c>
      <c r="Q198" s="106" t="e">
        <f t="shared" si="43"/>
        <v>#DIV/0!</v>
      </c>
      <c r="R198" s="106" t="e">
        <f t="shared" si="39"/>
        <v>#DIV/0!</v>
      </c>
      <c r="S198" s="106" t="e">
        <f t="shared" si="40"/>
        <v>#DIV/0!</v>
      </c>
      <c r="T198" s="106" t="e">
        <f t="shared" si="44"/>
        <v>#DIV/0!</v>
      </c>
      <c r="U198" s="124" t="e">
        <f t="shared" si="55"/>
        <v>#DIV/0!</v>
      </c>
      <c r="V198" s="107" t="e">
        <f t="shared" si="52"/>
        <v>#DIV/0!</v>
      </c>
      <c r="W198" s="106" t="e">
        <f t="shared" si="50"/>
        <v>#DIV/0!</v>
      </c>
      <c r="X198" s="106" t="e">
        <f t="shared" si="45"/>
        <v>#DIV/0!</v>
      </c>
      <c r="Y198" s="106" t="e">
        <f t="shared" si="51"/>
        <v>#DIV/0!</v>
      </c>
      <c r="Z198" s="108" t="e">
        <f t="shared" si="46"/>
        <v>#DIV/0!</v>
      </c>
      <c r="AA198" s="108" t="e">
        <f>('Input &amp; Results'!$E$40-R198*7.48)/('Calcs active'!H198*1440)</f>
        <v>#DIV/0!</v>
      </c>
    </row>
    <row r="199" spans="2:27" x14ac:dyDescent="0.2">
      <c r="B199" s="31">
        <v>1</v>
      </c>
      <c r="C199" s="31" t="s">
        <v>57</v>
      </c>
      <c r="D199" s="106">
        <v>185</v>
      </c>
      <c r="E199" s="106" t="e">
        <f t="shared" si="47"/>
        <v>#DIV/0!</v>
      </c>
      <c r="F199" s="106">
        <f>'Calcs Hist'!E200</f>
        <v>0</v>
      </c>
      <c r="G199" s="106" t="e">
        <f t="shared" si="48"/>
        <v>#DIV/0!</v>
      </c>
      <c r="H199" s="107" t="e">
        <f t="shared" si="49"/>
        <v>#DIV/0!</v>
      </c>
      <c r="I199" s="106" t="e">
        <f>IF(P199&gt;0,('Input &amp; Results'!F$31/12*$C$3)*('Input &amp; Results'!$D$21),('Input &amp; Results'!F$31/12*$C$3)*('Input &amp; Results'!$D$22))</f>
        <v>#DIV/0!</v>
      </c>
      <c r="J199" s="106" t="e">
        <f t="shared" si="53"/>
        <v>#DIV/0!</v>
      </c>
      <c r="K199" s="106" t="e">
        <f>IF(H199&gt;'Input &amp; Results'!$K$45,MIN('Input &amp; Results'!$K$33,J199-M199),0)</f>
        <v>#DIV/0!</v>
      </c>
      <c r="L199" s="106" t="e">
        <f t="shared" si="41"/>
        <v>#DIV/0!</v>
      </c>
      <c r="M199" s="106" t="e">
        <f>IF(J199&gt;0,MIN('Input &amp; Results'!$K$13*0.75/12*'Input &amp; Results'!$K$42,J199),0)</f>
        <v>#DIV/0!</v>
      </c>
      <c r="N199" s="106" t="e">
        <f t="shared" si="42"/>
        <v>#DIV/0!</v>
      </c>
      <c r="O199" s="106" t="e">
        <f t="shared" si="54"/>
        <v>#DIV/0!</v>
      </c>
      <c r="P199" s="106" t="e">
        <f>IF(O199&gt;'Input &amp; Results'!$E$49,MIN('Input &amp; Results'!$E$47,O199),0)</f>
        <v>#DIV/0!</v>
      </c>
      <c r="Q199" s="106" t="e">
        <f t="shared" si="43"/>
        <v>#DIV/0!</v>
      </c>
      <c r="R199" s="106" t="e">
        <f t="shared" si="39"/>
        <v>#DIV/0!</v>
      </c>
      <c r="S199" s="106" t="e">
        <f t="shared" si="40"/>
        <v>#DIV/0!</v>
      </c>
      <c r="T199" s="106" t="e">
        <f t="shared" si="44"/>
        <v>#DIV/0!</v>
      </c>
      <c r="U199" s="124" t="e">
        <f t="shared" si="55"/>
        <v>#DIV/0!</v>
      </c>
      <c r="V199" s="107" t="e">
        <f t="shared" si="52"/>
        <v>#DIV/0!</v>
      </c>
      <c r="W199" s="106" t="e">
        <f t="shared" si="50"/>
        <v>#DIV/0!</v>
      </c>
      <c r="X199" s="106" t="e">
        <f t="shared" si="45"/>
        <v>#DIV/0!</v>
      </c>
      <c r="Y199" s="106" t="e">
        <f t="shared" si="51"/>
        <v>#DIV/0!</v>
      </c>
      <c r="Z199" s="108" t="e">
        <f t="shared" si="46"/>
        <v>#DIV/0!</v>
      </c>
      <c r="AA199" s="108" t="e">
        <f>('Input &amp; Results'!$E$40-R199*7.48)/('Calcs active'!H199*1440)</f>
        <v>#DIV/0!</v>
      </c>
    </row>
    <row r="200" spans="2:27" x14ac:dyDescent="0.2">
      <c r="B200" s="31">
        <v>1</v>
      </c>
      <c r="C200" s="31" t="s">
        <v>57</v>
      </c>
      <c r="D200" s="106">
        <v>186</v>
      </c>
      <c r="E200" s="106" t="e">
        <f t="shared" si="47"/>
        <v>#DIV/0!</v>
      </c>
      <c r="F200" s="106">
        <f>'Calcs Hist'!E201</f>
        <v>0</v>
      </c>
      <c r="G200" s="106" t="e">
        <f t="shared" si="48"/>
        <v>#DIV/0!</v>
      </c>
      <c r="H200" s="107" t="e">
        <f t="shared" si="49"/>
        <v>#DIV/0!</v>
      </c>
      <c r="I200" s="106" t="e">
        <f>IF(P200&gt;0,('Input &amp; Results'!F$31/12*$C$3)*('Input &amp; Results'!$D$21),('Input &amp; Results'!F$31/12*$C$3)*('Input &amp; Results'!$D$22))</f>
        <v>#DIV/0!</v>
      </c>
      <c r="J200" s="106" t="e">
        <f t="shared" si="53"/>
        <v>#DIV/0!</v>
      </c>
      <c r="K200" s="106" t="e">
        <f>IF(H200&gt;'Input &amp; Results'!$K$45,MIN('Input &amp; Results'!$K$33,J200-M200),0)</f>
        <v>#DIV/0!</v>
      </c>
      <c r="L200" s="106" t="e">
        <f t="shared" si="41"/>
        <v>#DIV/0!</v>
      </c>
      <c r="M200" s="106" t="e">
        <f>IF(J200&gt;0,MIN('Input &amp; Results'!$K$13*0.75/12*'Input &amp; Results'!$K$42,J200),0)</f>
        <v>#DIV/0!</v>
      </c>
      <c r="N200" s="106" t="e">
        <f t="shared" si="42"/>
        <v>#DIV/0!</v>
      </c>
      <c r="O200" s="106" t="e">
        <f t="shared" si="54"/>
        <v>#DIV/0!</v>
      </c>
      <c r="P200" s="106" t="e">
        <f>IF(O200&gt;'Input &amp; Results'!$E$49,MIN('Input &amp; Results'!$E$47,O200),0)</f>
        <v>#DIV/0!</v>
      </c>
      <c r="Q200" s="106" t="e">
        <f t="shared" si="43"/>
        <v>#DIV/0!</v>
      </c>
      <c r="R200" s="106" t="e">
        <f t="shared" si="39"/>
        <v>#DIV/0!</v>
      </c>
      <c r="S200" s="106" t="e">
        <f t="shared" si="40"/>
        <v>#DIV/0!</v>
      </c>
      <c r="T200" s="106" t="e">
        <f t="shared" si="44"/>
        <v>#DIV/0!</v>
      </c>
      <c r="U200" s="124" t="e">
        <f t="shared" si="55"/>
        <v>#DIV/0!</v>
      </c>
      <c r="V200" s="107" t="e">
        <f t="shared" si="52"/>
        <v>#DIV/0!</v>
      </c>
      <c r="W200" s="106" t="e">
        <f t="shared" si="50"/>
        <v>#DIV/0!</v>
      </c>
      <c r="X200" s="106" t="e">
        <f t="shared" si="45"/>
        <v>#DIV/0!</v>
      </c>
      <c r="Y200" s="106" t="e">
        <f t="shared" si="51"/>
        <v>#DIV/0!</v>
      </c>
      <c r="Z200" s="108" t="e">
        <f t="shared" si="46"/>
        <v>#DIV/0!</v>
      </c>
      <c r="AA200" s="108" t="e">
        <f>('Input &amp; Results'!$E$40-R200*7.48)/('Calcs active'!H200*1440)</f>
        <v>#DIV/0!</v>
      </c>
    </row>
    <row r="201" spans="2:27" x14ac:dyDescent="0.2">
      <c r="B201" s="31">
        <v>1</v>
      </c>
      <c r="C201" s="31" t="s">
        <v>57</v>
      </c>
      <c r="D201" s="106">
        <v>187</v>
      </c>
      <c r="E201" s="106" t="e">
        <f t="shared" si="47"/>
        <v>#DIV/0!</v>
      </c>
      <c r="F201" s="106">
        <f>'Calcs Hist'!E202</f>
        <v>0</v>
      </c>
      <c r="G201" s="106" t="e">
        <f t="shared" si="48"/>
        <v>#DIV/0!</v>
      </c>
      <c r="H201" s="107" t="e">
        <f t="shared" si="49"/>
        <v>#DIV/0!</v>
      </c>
      <c r="I201" s="106" t="e">
        <f>IF(P201&gt;0,('Input &amp; Results'!F$31/12*$C$3)*('Input &amp; Results'!$D$21),('Input &amp; Results'!F$31/12*$C$3)*('Input &amp; Results'!$D$22))</f>
        <v>#DIV/0!</v>
      </c>
      <c r="J201" s="106" t="e">
        <f t="shared" si="53"/>
        <v>#DIV/0!</v>
      </c>
      <c r="K201" s="106" t="e">
        <f>IF(H201&gt;'Input &amp; Results'!$K$45,MIN('Input &amp; Results'!$K$33,J201-M201),0)</f>
        <v>#DIV/0!</v>
      </c>
      <c r="L201" s="106" t="e">
        <f t="shared" si="41"/>
        <v>#DIV/0!</v>
      </c>
      <c r="M201" s="106" t="e">
        <f>IF(J201&gt;0,MIN('Input &amp; Results'!$K$13*0.75/12*'Input &amp; Results'!$K$42,J201),0)</f>
        <v>#DIV/0!</v>
      </c>
      <c r="N201" s="106" t="e">
        <f t="shared" si="42"/>
        <v>#DIV/0!</v>
      </c>
      <c r="O201" s="106" t="e">
        <f t="shared" si="54"/>
        <v>#DIV/0!</v>
      </c>
      <c r="P201" s="106" t="e">
        <f>IF(O201&gt;'Input &amp; Results'!$E$49,MIN('Input &amp; Results'!$E$47,O201),0)</f>
        <v>#DIV/0!</v>
      </c>
      <c r="Q201" s="106" t="e">
        <f t="shared" si="43"/>
        <v>#DIV/0!</v>
      </c>
      <c r="R201" s="106" t="e">
        <f t="shared" si="39"/>
        <v>#DIV/0!</v>
      </c>
      <c r="S201" s="106" t="e">
        <f t="shared" si="40"/>
        <v>#DIV/0!</v>
      </c>
      <c r="T201" s="106" t="e">
        <f t="shared" si="44"/>
        <v>#DIV/0!</v>
      </c>
      <c r="U201" s="124" t="e">
        <f t="shared" si="55"/>
        <v>#DIV/0!</v>
      </c>
      <c r="V201" s="107" t="e">
        <f t="shared" si="52"/>
        <v>#DIV/0!</v>
      </c>
      <c r="W201" s="106" t="e">
        <f t="shared" si="50"/>
        <v>#DIV/0!</v>
      </c>
      <c r="X201" s="106" t="e">
        <f t="shared" si="45"/>
        <v>#DIV/0!</v>
      </c>
      <c r="Y201" s="106" t="e">
        <f t="shared" si="51"/>
        <v>#DIV/0!</v>
      </c>
      <c r="Z201" s="108" t="e">
        <f t="shared" si="46"/>
        <v>#DIV/0!</v>
      </c>
      <c r="AA201" s="108" t="e">
        <f>('Input &amp; Results'!$E$40-R201*7.48)/('Calcs active'!H201*1440)</f>
        <v>#DIV/0!</v>
      </c>
    </row>
    <row r="202" spans="2:27" x14ac:dyDescent="0.2">
      <c r="B202" s="31">
        <v>1</v>
      </c>
      <c r="C202" s="31" t="s">
        <v>57</v>
      </c>
      <c r="D202" s="106">
        <v>188</v>
      </c>
      <c r="E202" s="106" t="e">
        <f t="shared" si="47"/>
        <v>#DIV/0!</v>
      </c>
      <c r="F202" s="106">
        <f>'Calcs Hist'!E203</f>
        <v>0</v>
      </c>
      <c r="G202" s="106" t="e">
        <f t="shared" si="48"/>
        <v>#DIV/0!</v>
      </c>
      <c r="H202" s="107" t="e">
        <f t="shared" si="49"/>
        <v>#DIV/0!</v>
      </c>
      <c r="I202" s="106" t="e">
        <f>IF(P202&gt;0,('Input &amp; Results'!F$31/12*$C$3)*('Input &amp; Results'!$D$21),('Input &amp; Results'!F$31/12*$C$3)*('Input &amp; Results'!$D$22))</f>
        <v>#DIV/0!</v>
      </c>
      <c r="J202" s="106" t="e">
        <f t="shared" si="53"/>
        <v>#DIV/0!</v>
      </c>
      <c r="K202" s="106" t="e">
        <f>IF(H202&gt;'Input &amp; Results'!$K$45,MIN('Input &amp; Results'!$K$33,J202-M202),0)</f>
        <v>#DIV/0!</v>
      </c>
      <c r="L202" s="106" t="e">
        <f t="shared" si="41"/>
        <v>#DIV/0!</v>
      </c>
      <c r="M202" s="106" t="e">
        <f>IF(J202&gt;0,MIN('Input &amp; Results'!$K$13*0.75/12*'Input &amp; Results'!$K$42,J202),0)</f>
        <v>#DIV/0!</v>
      </c>
      <c r="N202" s="106" t="e">
        <f t="shared" si="42"/>
        <v>#DIV/0!</v>
      </c>
      <c r="O202" s="106" t="e">
        <f t="shared" si="54"/>
        <v>#DIV/0!</v>
      </c>
      <c r="P202" s="106" t="e">
        <f>IF(O202&gt;'Input &amp; Results'!$E$49,MIN('Input &amp; Results'!$E$47,O202),0)</f>
        <v>#DIV/0!</v>
      </c>
      <c r="Q202" s="106" t="e">
        <f t="shared" si="43"/>
        <v>#DIV/0!</v>
      </c>
      <c r="R202" s="106" t="e">
        <f t="shared" si="39"/>
        <v>#DIV/0!</v>
      </c>
      <c r="S202" s="106" t="e">
        <f t="shared" si="40"/>
        <v>#DIV/0!</v>
      </c>
      <c r="T202" s="106" t="e">
        <f t="shared" si="44"/>
        <v>#DIV/0!</v>
      </c>
      <c r="U202" s="124" t="e">
        <f t="shared" si="55"/>
        <v>#DIV/0!</v>
      </c>
      <c r="V202" s="107" t="e">
        <f t="shared" si="52"/>
        <v>#DIV/0!</v>
      </c>
      <c r="W202" s="106" t="e">
        <f t="shared" si="50"/>
        <v>#DIV/0!</v>
      </c>
      <c r="X202" s="106" t="e">
        <f t="shared" si="45"/>
        <v>#DIV/0!</v>
      </c>
      <c r="Y202" s="106" t="e">
        <f t="shared" si="51"/>
        <v>#DIV/0!</v>
      </c>
      <c r="Z202" s="108" t="e">
        <f t="shared" si="46"/>
        <v>#DIV/0!</v>
      </c>
      <c r="AA202" s="108" t="e">
        <f>('Input &amp; Results'!$E$40-R202*7.48)/('Calcs active'!H202*1440)</f>
        <v>#DIV/0!</v>
      </c>
    </row>
    <row r="203" spans="2:27" x14ac:dyDescent="0.2">
      <c r="B203" s="31">
        <v>1</v>
      </c>
      <c r="C203" s="31" t="s">
        <v>57</v>
      </c>
      <c r="D203" s="106">
        <v>189</v>
      </c>
      <c r="E203" s="106" t="e">
        <f t="shared" si="47"/>
        <v>#DIV/0!</v>
      </c>
      <c r="F203" s="106">
        <f>'Calcs Hist'!E204</f>
        <v>0</v>
      </c>
      <c r="G203" s="106" t="e">
        <f t="shared" si="48"/>
        <v>#DIV/0!</v>
      </c>
      <c r="H203" s="107" t="e">
        <f t="shared" si="49"/>
        <v>#DIV/0!</v>
      </c>
      <c r="I203" s="106" t="e">
        <f>IF(P203&gt;0,('Input &amp; Results'!F$31/12*$C$3)*('Input &amp; Results'!$D$21),('Input &amp; Results'!F$31/12*$C$3)*('Input &amp; Results'!$D$22))</f>
        <v>#DIV/0!</v>
      </c>
      <c r="J203" s="106" t="e">
        <f t="shared" si="53"/>
        <v>#DIV/0!</v>
      </c>
      <c r="K203" s="106" t="e">
        <f>IF(H203&gt;'Input &amp; Results'!$K$45,MIN('Input &amp; Results'!$K$33,J203-M203),0)</f>
        <v>#DIV/0!</v>
      </c>
      <c r="L203" s="106" t="e">
        <f t="shared" si="41"/>
        <v>#DIV/0!</v>
      </c>
      <c r="M203" s="106" t="e">
        <f>IF(J203&gt;0,MIN('Input &amp; Results'!$K$13*0.75/12*'Input &amp; Results'!$K$42,J203),0)</f>
        <v>#DIV/0!</v>
      </c>
      <c r="N203" s="106" t="e">
        <f t="shared" si="42"/>
        <v>#DIV/0!</v>
      </c>
      <c r="O203" s="106" t="e">
        <f t="shared" si="54"/>
        <v>#DIV/0!</v>
      </c>
      <c r="P203" s="106" t="e">
        <f>IF(O203&gt;'Input &amp; Results'!$E$49,MIN('Input &amp; Results'!$E$47,O203),0)</f>
        <v>#DIV/0!</v>
      </c>
      <c r="Q203" s="106" t="e">
        <f t="shared" si="43"/>
        <v>#DIV/0!</v>
      </c>
      <c r="R203" s="106" t="e">
        <f t="shared" si="39"/>
        <v>#DIV/0!</v>
      </c>
      <c r="S203" s="106" t="e">
        <f t="shared" si="40"/>
        <v>#DIV/0!</v>
      </c>
      <c r="T203" s="106" t="e">
        <f t="shared" si="44"/>
        <v>#DIV/0!</v>
      </c>
      <c r="U203" s="124" t="e">
        <f t="shared" si="55"/>
        <v>#DIV/0!</v>
      </c>
      <c r="V203" s="107" t="e">
        <f t="shared" si="52"/>
        <v>#DIV/0!</v>
      </c>
      <c r="W203" s="106" t="e">
        <f t="shared" si="50"/>
        <v>#DIV/0!</v>
      </c>
      <c r="X203" s="106" t="e">
        <f t="shared" si="45"/>
        <v>#DIV/0!</v>
      </c>
      <c r="Y203" s="106" t="e">
        <f t="shared" si="51"/>
        <v>#DIV/0!</v>
      </c>
      <c r="Z203" s="108" t="e">
        <f t="shared" si="46"/>
        <v>#DIV/0!</v>
      </c>
      <c r="AA203" s="108" t="e">
        <f>('Input &amp; Results'!$E$40-R203*7.48)/('Calcs active'!H203*1440)</f>
        <v>#DIV/0!</v>
      </c>
    </row>
    <row r="204" spans="2:27" x14ac:dyDescent="0.2">
      <c r="B204" s="31">
        <v>1</v>
      </c>
      <c r="C204" s="31" t="s">
        <v>57</v>
      </c>
      <c r="D204" s="106">
        <v>190</v>
      </c>
      <c r="E204" s="106" t="e">
        <f t="shared" si="47"/>
        <v>#DIV/0!</v>
      </c>
      <c r="F204" s="106">
        <f>'Calcs Hist'!E205</f>
        <v>0</v>
      </c>
      <c r="G204" s="106" t="e">
        <f t="shared" si="48"/>
        <v>#DIV/0!</v>
      </c>
      <c r="H204" s="107" t="e">
        <f t="shared" si="49"/>
        <v>#DIV/0!</v>
      </c>
      <c r="I204" s="106" t="e">
        <f>IF(P204&gt;0,('Input &amp; Results'!F$31/12*$C$3)*('Input &amp; Results'!$D$21),('Input &amp; Results'!F$31/12*$C$3)*('Input &amp; Results'!$D$22))</f>
        <v>#DIV/0!</v>
      </c>
      <c r="J204" s="106" t="e">
        <f t="shared" si="53"/>
        <v>#DIV/0!</v>
      </c>
      <c r="K204" s="106" t="e">
        <f>IF(H204&gt;'Input &amp; Results'!$K$45,MIN('Input &amp; Results'!$K$33,J204-M204),0)</f>
        <v>#DIV/0!</v>
      </c>
      <c r="L204" s="106" t="e">
        <f t="shared" si="41"/>
        <v>#DIV/0!</v>
      </c>
      <c r="M204" s="106" t="e">
        <f>IF(J204&gt;0,MIN('Input &amp; Results'!$K$13*0.75/12*'Input &amp; Results'!$K$42,J204),0)</f>
        <v>#DIV/0!</v>
      </c>
      <c r="N204" s="106" t="e">
        <f t="shared" si="42"/>
        <v>#DIV/0!</v>
      </c>
      <c r="O204" s="106" t="e">
        <f t="shared" si="54"/>
        <v>#DIV/0!</v>
      </c>
      <c r="P204" s="106" t="e">
        <f>IF(O204&gt;'Input &amp; Results'!$E$49,MIN('Input &amp; Results'!$E$47,O204),0)</f>
        <v>#DIV/0!</v>
      </c>
      <c r="Q204" s="106" t="e">
        <f t="shared" si="43"/>
        <v>#DIV/0!</v>
      </c>
      <c r="R204" s="106" t="e">
        <f t="shared" si="39"/>
        <v>#DIV/0!</v>
      </c>
      <c r="S204" s="106" t="e">
        <f t="shared" si="40"/>
        <v>#DIV/0!</v>
      </c>
      <c r="T204" s="106" t="e">
        <f t="shared" si="44"/>
        <v>#DIV/0!</v>
      </c>
      <c r="U204" s="124" t="e">
        <f t="shared" si="55"/>
        <v>#DIV/0!</v>
      </c>
      <c r="V204" s="107" t="e">
        <f t="shared" si="52"/>
        <v>#DIV/0!</v>
      </c>
      <c r="W204" s="106" t="e">
        <f t="shared" si="50"/>
        <v>#DIV/0!</v>
      </c>
      <c r="X204" s="106" t="e">
        <f t="shared" si="45"/>
        <v>#DIV/0!</v>
      </c>
      <c r="Y204" s="106" t="e">
        <f t="shared" si="51"/>
        <v>#DIV/0!</v>
      </c>
      <c r="Z204" s="108" t="e">
        <f t="shared" si="46"/>
        <v>#DIV/0!</v>
      </c>
      <c r="AA204" s="108" t="e">
        <f>('Input &amp; Results'!$E$40-R204*7.48)/('Calcs active'!H204*1440)</f>
        <v>#DIV/0!</v>
      </c>
    </row>
    <row r="205" spans="2:27" x14ac:dyDescent="0.2">
      <c r="B205" s="31">
        <v>1</v>
      </c>
      <c r="C205" s="31" t="s">
        <v>57</v>
      </c>
      <c r="D205" s="106">
        <v>191</v>
      </c>
      <c r="E205" s="106" t="e">
        <f t="shared" si="47"/>
        <v>#DIV/0!</v>
      </c>
      <c r="F205" s="106">
        <f>'Calcs Hist'!E206</f>
        <v>0</v>
      </c>
      <c r="G205" s="106" t="e">
        <f t="shared" si="48"/>
        <v>#DIV/0!</v>
      </c>
      <c r="H205" s="107" t="e">
        <f t="shared" si="49"/>
        <v>#DIV/0!</v>
      </c>
      <c r="I205" s="106" t="e">
        <f>IF(P205&gt;0,('Input &amp; Results'!F$31/12*$C$3)*('Input &amp; Results'!$D$21),('Input &amp; Results'!F$31/12*$C$3)*('Input &amp; Results'!$D$22))</f>
        <v>#DIV/0!</v>
      </c>
      <c r="J205" s="106" t="e">
        <f t="shared" si="53"/>
        <v>#DIV/0!</v>
      </c>
      <c r="K205" s="106" t="e">
        <f>IF(H205&gt;'Input &amp; Results'!$K$45,MIN('Input &amp; Results'!$K$33,J205-M205),0)</f>
        <v>#DIV/0!</v>
      </c>
      <c r="L205" s="106" t="e">
        <f t="shared" si="41"/>
        <v>#DIV/0!</v>
      </c>
      <c r="M205" s="106" t="e">
        <f>IF(J205&gt;0,MIN('Input &amp; Results'!$K$13*0.75/12*'Input &amp; Results'!$K$42,J205),0)</f>
        <v>#DIV/0!</v>
      </c>
      <c r="N205" s="106" t="e">
        <f t="shared" si="42"/>
        <v>#DIV/0!</v>
      </c>
      <c r="O205" s="106" t="e">
        <f t="shared" si="54"/>
        <v>#DIV/0!</v>
      </c>
      <c r="P205" s="106" t="e">
        <f>IF(O205&gt;'Input &amp; Results'!$E$49,MIN('Input &amp; Results'!$E$47,O205),0)</f>
        <v>#DIV/0!</v>
      </c>
      <c r="Q205" s="106" t="e">
        <f t="shared" si="43"/>
        <v>#DIV/0!</v>
      </c>
      <c r="R205" s="106" t="e">
        <f t="shared" si="39"/>
        <v>#DIV/0!</v>
      </c>
      <c r="S205" s="106" t="e">
        <f t="shared" si="40"/>
        <v>#DIV/0!</v>
      </c>
      <c r="T205" s="106" t="e">
        <f t="shared" si="44"/>
        <v>#DIV/0!</v>
      </c>
      <c r="U205" s="124" t="e">
        <f t="shared" si="55"/>
        <v>#DIV/0!</v>
      </c>
      <c r="V205" s="107" t="e">
        <f t="shared" si="52"/>
        <v>#DIV/0!</v>
      </c>
      <c r="W205" s="106" t="e">
        <f t="shared" si="50"/>
        <v>#DIV/0!</v>
      </c>
      <c r="X205" s="106" t="e">
        <f t="shared" si="45"/>
        <v>#DIV/0!</v>
      </c>
      <c r="Y205" s="106" t="e">
        <f t="shared" si="51"/>
        <v>#DIV/0!</v>
      </c>
      <c r="Z205" s="108" t="e">
        <f t="shared" si="46"/>
        <v>#DIV/0!</v>
      </c>
      <c r="AA205" s="108" t="e">
        <f>('Input &amp; Results'!$E$40-R205*7.48)/('Calcs active'!H205*1440)</f>
        <v>#DIV/0!</v>
      </c>
    </row>
    <row r="206" spans="2:27" x14ac:dyDescent="0.2">
      <c r="B206" s="31">
        <v>1</v>
      </c>
      <c r="C206" s="31" t="s">
        <v>57</v>
      </c>
      <c r="D206" s="106">
        <v>192</v>
      </c>
      <c r="E206" s="106" t="e">
        <f t="shared" si="47"/>
        <v>#DIV/0!</v>
      </c>
      <c r="F206" s="106">
        <f>'Calcs Hist'!E207</f>
        <v>0</v>
      </c>
      <c r="G206" s="106" t="e">
        <f t="shared" si="48"/>
        <v>#DIV/0!</v>
      </c>
      <c r="H206" s="107" t="e">
        <f t="shared" si="49"/>
        <v>#DIV/0!</v>
      </c>
      <c r="I206" s="106" t="e">
        <f>IF(P206&gt;0,('Input &amp; Results'!F$31/12*$C$3)*('Input &amp; Results'!$D$21),('Input &amp; Results'!F$31/12*$C$3)*('Input &amp; Results'!$D$22))</f>
        <v>#DIV/0!</v>
      </c>
      <c r="J206" s="106" t="e">
        <f t="shared" si="53"/>
        <v>#DIV/0!</v>
      </c>
      <c r="K206" s="106" t="e">
        <f>IF(H206&gt;'Input &amp; Results'!$K$45,MIN('Input &amp; Results'!$K$33,J206-M206),0)</f>
        <v>#DIV/0!</v>
      </c>
      <c r="L206" s="106" t="e">
        <f t="shared" si="41"/>
        <v>#DIV/0!</v>
      </c>
      <c r="M206" s="106" t="e">
        <f>IF(J206&gt;0,MIN('Input &amp; Results'!$K$13*0.75/12*'Input &amp; Results'!$K$42,J206),0)</f>
        <v>#DIV/0!</v>
      </c>
      <c r="N206" s="106" t="e">
        <f t="shared" si="42"/>
        <v>#DIV/0!</v>
      </c>
      <c r="O206" s="106" t="e">
        <f t="shared" si="54"/>
        <v>#DIV/0!</v>
      </c>
      <c r="P206" s="106" t="e">
        <f>IF(O206&gt;'Input &amp; Results'!$E$49,MIN('Input &amp; Results'!$E$47,O206),0)</f>
        <v>#DIV/0!</v>
      </c>
      <c r="Q206" s="106" t="e">
        <f t="shared" si="43"/>
        <v>#DIV/0!</v>
      </c>
      <c r="R206" s="106" t="e">
        <f t="shared" si="39"/>
        <v>#DIV/0!</v>
      </c>
      <c r="S206" s="106" t="e">
        <f t="shared" si="40"/>
        <v>#DIV/0!</v>
      </c>
      <c r="T206" s="106" t="e">
        <f t="shared" si="44"/>
        <v>#DIV/0!</v>
      </c>
      <c r="U206" s="124" t="e">
        <f t="shared" si="55"/>
        <v>#DIV/0!</v>
      </c>
      <c r="V206" s="107" t="e">
        <f t="shared" si="52"/>
        <v>#DIV/0!</v>
      </c>
      <c r="W206" s="106" t="e">
        <f t="shared" si="50"/>
        <v>#DIV/0!</v>
      </c>
      <c r="X206" s="106" t="e">
        <f t="shared" si="45"/>
        <v>#DIV/0!</v>
      </c>
      <c r="Y206" s="106" t="e">
        <f t="shared" si="51"/>
        <v>#DIV/0!</v>
      </c>
      <c r="Z206" s="108" t="e">
        <f t="shared" si="46"/>
        <v>#DIV/0!</v>
      </c>
      <c r="AA206" s="108" t="e">
        <f>('Input &amp; Results'!$E$40-R206*7.48)/('Calcs active'!H206*1440)</f>
        <v>#DIV/0!</v>
      </c>
    </row>
    <row r="207" spans="2:27" x14ac:dyDescent="0.2">
      <c r="B207" s="31">
        <v>1</v>
      </c>
      <c r="C207" s="31" t="s">
        <v>57</v>
      </c>
      <c r="D207" s="106">
        <v>193</v>
      </c>
      <c r="E207" s="106" t="e">
        <f t="shared" si="47"/>
        <v>#DIV/0!</v>
      </c>
      <c r="F207" s="106">
        <f>'Calcs Hist'!E208</f>
        <v>0</v>
      </c>
      <c r="G207" s="106" t="e">
        <f t="shared" si="48"/>
        <v>#DIV/0!</v>
      </c>
      <c r="H207" s="107" t="e">
        <f t="shared" si="49"/>
        <v>#DIV/0!</v>
      </c>
      <c r="I207" s="106" t="e">
        <f>IF(P207&gt;0,('Input &amp; Results'!F$31/12*$C$3)*('Input &amp; Results'!$D$21),('Input &amp; Results'!F$31/12*$C$3)*('Input &amp; Results'!$D$22))</f>
        <v>#DIV/0!</v>
      </c>
      <c r="J207" s="106" t="e">
        <f t="shared" si="53"/>
        <v>#DIV/0!</v>
      </c>
      <c r="K207" s="106" t="e">
        <f>IF(H207&gt;'Input &amp; Results'!$K$45,MIN('Input &amp; Results'!$K$33,J207-M207),0)</f>
        <v>#DIV/0!</v>
      </c>
      <c r="L207" s="106" t="e">
        <f t="shared" si="41"/>
        <v>#DIV/0!</v>
      </c>
      <c r="M207" s="106" t="e">
        <f>IF(J207&gt;0,MIN('Input &amp; Results'!$K$13*0.75/12*'Input &amp; Results'!$K$42,J207),0)</f>
        <v>#DIV/0!</v>
      </c>
      <c r="N207" s="106" t="e">
        <f t="shared" si="42"/>
        <v>#DIV/0!</v>
      </c>
      <c r="O207" s="106" t="e">
        <f t="shared" si="54"/>
        <v>#DIV/0!</v>
      </c>
      <c r="P207" s="106" t="e">
        <f>IF(O207&gt;'Input &amp; Results'!$E$49,MIN('Input &amp; Results'!$E$47,O207),0)</f>
        <v>#DIV/0!</v>
      </c>
      <c r="Q207" s="106" t="e">
        <f t="shared" si="43"/>
        <v>#DIV/0!</v>
      </c>
      <c r="R207" s="106" t="e">
        <f t="shared" ref="R207:R270" si="56">O207-P207</f>
        <v>#DIV/0!</v>
      </c>
      <c r="S207" s="106" t="e">
        <f t="shared" ref="S207:S270" si="57">I207-E207+P207</f>
        <v>#DIV/0!</v>
      </c>
      <c r="T207" s="106" t="e">
        <f t="shared" si="44"/>
        <v>#DIV/0!</v>
      </c>
      <c r="U207" s="124" t="e">
        <f t="shared" si="55"/>
        <v>#DIV/0!</v>
      </c>
      <c r="V207" s="107" t="e">
        <f t="shared" si="52"/>
        <v>#DIV/0!</v>
      </c>
      <c r="W207" s="106" t="e">
        <f t="shared" si="50"/>
        <v>#DIV/0!</v>
      </c>
      <c r="X207" s="106" t="e">
        <f t="shared" si="45"/>
        <v>#DIV/0!</v>
      </c>
      <c r="Y207" s="106" t="e">
        <f t="shared" si="51"/>
        <v>#DIV/0!</v>
      </c>
      <c r="Z207" s="108" t="e">
        <f t="shared" si="46"/>
        <v>#DIV/0!</v>
      </c>
      <c r="AA207" s="108" t="e">
        <f>('Input &amp; Results'!$E$40-R207*7.48)/('Calcs active'!H207*1440)</f>
        <v>#DIV/0!</v>
      </c>
    </row>
    <row r="208" spans="2:27" x14ac:dyDescent="0.2">
      <c r="B208" s="31">
        <v>1</v>
      </c>
      <c r="C208" s="31" t="s">
        <v>57</v>
      </c>
      <c r="D208" s="106">
        <v>194</v>
      </c>
      <c r="E208" s="106" t="e">
        <f t="shared" si="47"/>
        <v>#DIV/0!</v>
      </c>
      <c r="F208" s="106">
        <f>'Calcs Hist'!E209</f>
        <v>0</v>
      </c>
      <c r="G208" s="106" t="e">
        <f t="shared" si="48"/>
        <v>#DIV/0!</v>
      </c>
      <c r="H208" s="107" t="e">
        <f t="shared" si="49"/>
        <v>#DIV/0!</v>
      </c>
      <c r="I208" s="106" t="e">
        <f>IF(P208&gt;0,('Input &amp; Results'!F$31/12*$C$3)*('Input &amp; Results'!$D$21),('Input &amp; Results'!F$31/12*$C$3)*('Input &amp; Results'!$D$22))</f>
        <v>#DIV/0!</v>
      </c>
      <c r="J208" s="106" t="e">
        <f t="shared" si="53"/>
        <v>#DIV/0!</v>
      </c>
      <c r="K208" s="106" t="e">
        <f>IF(H208&gt;'Input &amp; Results'!$K$45,MIN('Input &amp; Results'!$K$33,J208-M208),0)</f>
        <v>#DIV/0!</v>
      </c>
      <c r="L208" s="106" t="e">
        <f t="shared" ref="L208:L271" si="58">K208*7.48</f>
        <v>#DIV/0!</v>
      </c>
      <c r="M208" s="106" t="e">
        <f>IF(J208&gt;0,MIN('Input &amp; Results'!$K$13*0.75/12*'Input &amp; Results'!$K$42,J208),0)</f>
        <v>#DIV/0!</v>
      </c>
      <c r="N208" s="106" t="e">
        <f t="shared" ref="N208:N271" si="59">M208*7.48</f>
        <v>#DIV/0!</v>
      </c>
      <c r="O208" s="106" t="e">
        <f t="shared" si="54"/>
        <v>#DIV/0!</v>
      </c>
      <c r="P208" s="106" t="e">
        <f>IF(O208&gt;'Input &amp; Results'!$E$49,MIN('Input &amp; Results'!$E$47,O208),0)</f>
        <v>#DIV/0!</v>
      </c>
      <c r="Q208" s="106" t="e">
        <f t="shared" ref="Q208:Q271" si="60">P208*7.48</f>
        <v>#DIV/0!</v>
      </c>
      <c r="R208" s="106" t="e">
        <f t="shared" si="56"/>
        <v>#DIV/0!</v>
      </c>
      <c r="S208" s="106" t="e">
        <f t="shared" si="57"/>
        <v>#DIV/0!</v>
      </c>
      <c r="T208" s="106" t="e">
        <f t="shared" ref="T208:T271" si="61">T207+S208</f>
        <v>#DIV/0!</v>
      </c>
      <c r="U208" s="124" t="e">
        <f t="shared" si="55"/>
        <v>#DIV/0!</v>
      </c>
      <c r="V208" s="107" t="e">
        <f t="shared" si="52"/>
        <v>#DIV/0!</v>
      </c>
      <c r="W208" s="106" t="e">
        <f t="shared" si="50"/>
        <v>#DIV/0!</v>
      </c>
      <c r="X208" s="106" t="e">
        <f t="shared" ref="X208:X271" si="62">W208*7.48</f>
        <v>#DIV/0!</v>
      </c>
      <c r="Y208" s="106" t="e">
        <f t="shared" si="51"/>
        <v>#DIV/0!</v>
      </c>
      <c r="Z208" s="108" t="e">
        <f t="shared" ref="Z208:Z271" si="63">Z207+Q208</f>
        <v>#DIV/0!</v>
      </c>
      <c r="AA208" s="108" t="e">
        <f>('Input &amp; Results'!$E$40-R208*7.48)/('Calcs active'!H208*1440)</f>
        <v>#DIV/0!</v>
      </c>
    </row>
    <row r="209" spans="2:27" x14ac:dyDescent="0.2">
      <c r="B209" s="31">
        <v>1</v>
      </c>
      <c r="C209" s="31" t="s">
        <v>57</v>
      </c>
      <c r="D209" s="106">
        <v>195</v>
      </c>
      <c r="E209" s="106" t="e">
        <f t="shared" ref="E209:E272" si="64">$C$3*$C$10*(T208/$C$7)^$C$11</f>
        <v>#DIV/0!</v>
      </c>
      <c r="F209" s="106">
        <f>'Calcs Hist'!E210</f>
        <v>0</v>
      </c>
      <c r="G209" s="106" t="e">
        <f t="shared" ref="G209:G272" si="65">E209+F209</f>
        <v>#DIV/0!</v>
      </c>
      <c r="H209" s="107" t="e">
        <f t="shared" ref="H209:H272" si="66">G209*7.48/1440</f>
        <v>#DIV/0!</v>
      </c>
      <c r="I209" s="106" t="e">
        <f>IF(P209&gt;0,('Input &amp; Results'!F$31/12*$C$3)*('Input &amp; Results'!$D$21),('Input &amp; Results'!F$31/12*$C$3)*('Input &amp; Results'!$D$22))</f>
        <v>#DIV/0!</v>
      </c>
      <c r="J209" s="106" t="e">
        <f t="shared" si="53"/>
        <v>#DIV/0!</v>
      </c>
      <c r="K209" s="106" t="e">
        <f>IF(H209&gt;'Input &amp; Results'!$K$45,MIN('Input &amp; Results'!$K$33,J209-M209),0)</f>
        <v>#DIV/0!</v>
      </c>
      <c r="L209" s="106" t="e">
        <f t="shared" si="58"/>
        <v>#DIV/0!</v>
      </c>
      <c r="M209" s="106" t="e">
        <f>IF(J209&gt;0,MIN('Input &amp; Results'!$K$13*0.75/12*'Input &amp; Results'!$K$42,J209),0)</f>
        <v>#DIV/0!</v>
      </c>
      <c r="N209" s="106" t="e">
        <f t="shared" si="59"/>
        <v>#DIV/0!</v>
      </c>
      <c r="O209" s="106" t="e">
        <f t="shared" si="54"/>
        <v>#DIV/0!</v>
      </c>
      <c r="P209" s="106" t="e">
        <f>IF(O209&gt;'Input &amp; Results'!$E$49,MIN('Input &amp; Results'!$E$47,O209),0)</f>
        <v>#DIV/0!</v>
      </c>
      <c r="Q209" s="106" t="e">
        <f t="shared" si="60"/>
        <v>#DIV/0!</v>
      </c>
      <c r="R209" s="106" t="e">
        <f t="shared" si="56"/>
        <v>#DIV/0!</v>
      </c>
      <c r="S209" s="106" t="e">
        <f t="shared" si="57"/>
        <v>#DIV/0!</v>
      </c>
      <c r="T209" s="106" t="e">
        <f t="shared" si="61"/>
        <v>#DIV/0!</v>
      </c>
      <c r="U209" s="124" t="e">
        <f t="shared" si="55"/>
        <v>#DIV/0!</v>
      </c>
      <c r="V209" s="107" t="e">
        <f t="shared" si="52"/>
        <v>#DIV/0!</v>
      </c>
      <c r="W209" s="106" t="e">
        <f t="shared" ref="W209:W272" si="67">G209+W208</f>
        <v>#DIV/0!</v>
      </c>
      <c r="X209" s="106" t="e">
        <f t="shared" si="62"/>
        <v>#DIV/0!</v>
      </c>
      <c r="Y209" s="106" t="e">
        <f t="shared" ref="Y209:Y272" si="68">Y208+L209</f>
        <v>#DIV/0!</v>
      </c>
      <c r="Z209" s="108" t="e">
        <f t="shared" si="63"/>
        <v>#DIV/0!</v>
      </c>
      <c r="AA209" s="108" t="e">
        <f>('Input &amp; Results'!$E$40-R209*7.48)/('Calcs active'!H209*1440)</f>
        <v>#DIV/0!</v>
      </c>
    </row>
    <row r="210" spans="2:27" x14ac:dyDescent="0.2">
      <c r="B210" s="31">
        <v>1</v>
      </c>
      <c r="C210" s="31" t="s">
        <v>57</v>
      </c>
      <c r="D210" s="106">
        <v>196</v>
      </c>
      <c r="E210" s="106" t="e">
        <f t="shared" si="64"/>
        <v>#DIV/0!</v>
      </c>
      <c r="F210" s="106">
        <f>'Calcs Hist'!E211</f>
        <v>0</v>
      </c>
      <c r="G210" s="106" t="e">
        <f t="shared" si="65"/>
        <v>#DIV/0!</v>
      </c>
      <c r="H210" s="107" t="e">
        <f t="shared" si="66"/>
        <v>#DIV/0!</v>
      </c>
      <c r="I210" s="106" t="e">
        <f>IF(P210&gt;0,('Input &amp; Results'!F$31/12*$C$3)*('Input &amp; Results'!$D$21),('Input &amp; Results'!F$31/12*$C$3)*('Input &amp; Results'!$D$22))</f>
        <v>#DIV/0!</v>
      </c>
      <c r="J210" s="106" t="e">
        <f t="shared" si="53"/>
        <v>#DIV/0!</v>
      </c>
      <c r="K210" s="106" t="e">
        <f>IF(H210&gt;'Input &amp; Results'!$K$45,MIN('Input &amp; Results'!$K$33,J210-M210),0)</f>
        <v>#DIV/0!</v>
      </c>
      <c r="L210" s="106" t="e">
        <f t="shared" si="58"/>
        <v>#DIV/0!</v>
      </c>
      <c r="M210" s="106" t="e">
        <f>IF(J210&gt;0,MIN('Input &amp; Results'!$K$13*0.75/12*'Input &amp; Results'!$K$42,J210),0)</f>
        <v>#DIV/0!</v>
      </c>
      <c r="N210" s="106" t="e">
        <f t="shared" si="59"/>
        <v>#DIV/0!</v>
      </c>
      <c r="O210" s="106" t="e">
        <f t="shared" si="54"/>
        <v>#DIV/0!</v>
      </c>
      <c r="P210" s="106" t="e">
        <f>IF(O210&gt;'Input &amp; Results'!$E$49,MIN('Input &amp; Results'!$E$47,O210),0)</f>
        <v>#DIV/0!</v>
      </c>
      <c r="Q210" s="106" t="e">
        <f t="shared" si="60"/>
        <v>#DIV/0!</v>
      </c>
      <c r="R210" s="106" t="e">
        <f t="shared" si="56"/>
        <v>#DIV/0!</v>
      </c>
      <c r="S210" s="106" t="e">
        <f t="shared" si="57"/>
        <v>#DIV/0!</v>
      </c>
      <c r="T210" s="106" t="e">
        <f t="shared" si="61"/>
        <v>#DIV/0!</v>
      </c>
      <c r="U210" s="124" t="e">
        <f t="shared" si="55"/>
        <v>#DIV/0!</v>
      </c>
      <c r="V210" s="107" t="e">
        <f t="shared" si="52"/>
        <v>#DIV/0!</v>
      </c>
      <c r="W210" s="106" t="e">
        <f t="shared" si="67"/>
        <v>#DIV/0!</v>
      </c>
      <c r="X210" s="106" t="e">
        <f t="shared" si="62"/>
        <v>#DIV/0!</v>
      </c>
      <c r="Y210" s="106" t="e">
        <f t="shared" si="68"/>
        <v>#DIV/0!</v>
      </c>
      <c r="Z210" s="108" t="e">
        <f t="shared" si="63"/>
        <v>#DIV/0!</v>
      </c>
      <c r="AA210" s="108" t="e">
        <f>('Input &amp; Results'!$E$40-R210*7.48)/('Calcs active'!H210*1440)</f>
        <v>#DIV/0!</v>
      </c>
    </row>
    <row r="211" spans="2:27" x14ac:dyDescent="0.2">
      <c r="B211" s="31">
        <v>1</v>
      </c>
      <c r="C211" s="31" t="s">
        <v>57</v>
      </c>
      <c r="D211" s="106">
        <v>197</v>
      </c>
      <c r="E211" s="106" t="e">
        <f t="shared" si="64"/>
        <v>#DIV/0!</v>
      </c>
      <c r="F211" s="106">
        <f>'Calcs Hist'!E212</f>
        <v>0</v>
      </c>
      <c r="G211" s="106" t="e">
        <f t="shared" si="65"/>
        <v>#DIV/0!</v>
      </c>
      <c r="H211" s="107" t="e">
        <f t="shared" si="66"/>
        <v>#DIV/0!</v>
      </c>
      <c r="I211" s="106" t="e">
        <f>IF(P211&gt;0,('Input &amp; Results'!F$31/12*$C$3)*('Input &amp; Results'!$D$21),('Input &amp; Results'!F$31/12*$C$3)*('Input &amp; Results'!$D$22))</f>
        <v>#DIV/0!</v>
      </c>
      <c r="J211" s="106" t="e">
        <f t="shared" si="53"/>
        <v>#DIV/0!</v>
      </c>
      <c r="K211" s="106" t="e">
        <f>IF(H211&gt;'Input &amp; Results'!$K$45,MIN('Input &amp; Results'!$K$33,J211-M211),0)</f>
        <v>#DIV/0!</v>
      </c>
      <c r="L211" s="106" t="e">
        <f t="shared" si="58"/>
        <v>#DIV/0!</v>
      </c>
      <c r="M211" s="106" t="e">
        <f>IF(J211&gt;0,MIN('Input &amp; Results'!$K$13*0.75/12*'Input &amp; Results'!$K$42,J211),0)</f>
        <v>#DIV/0!</v>
      </c>
      <c r="N211" s="106" t="e">
        <f t="shared" si="59"/>
        <v>#DIV/0!</v>
      </c>
      <c r="O211" s="106" t="e">
        <f t="shared" si="54"/>
        <v>#DIV/0!</v>
      </c>
      <c r="P211" s="106" t="e">
        <f>IF(O211&gt;'Input &amp; Results'!$E$49,MIN('Input &amp; Results'!$E$47,O211),0)</f>
        <v>#DIV/0!</v>
      </c>
      <c r="Q211" s="106" t="e">
        <f t="shared" si="60"/>
        <v>#DIV/0!</v>
      </c>
      <c r="R211" s="106" t="e">
        <f t="shared" si="56"/>
        <v>#DIV/0!</v>
      </c>
      <c r="S211" s="106" t="e">
        <f t="shared" si="57"/>
        <v>#DIV/0!</v>
      </c>
      <c r="T211" s="106" t="e">
        <f t="shared" si="61"/>
        <v>#DIV/0!</v>
      </c>
      <c r="U211" s="124" t="e">
        <f t="shared" si="55"/>
        <v>#DIV/0!</v>
      </c>
      <c r="V211" s="107" t="e">
        <f t="shared" ref="V211:V274" si="69">U211/($C$3*$C$4)</f>
        <v>#DIV/0!</v>
      </c>
      <c r="W211" s="106" t="e">
        <f t="shared" si="67"/>
        <v>#DIV/0!</v>
      </c>
      <c r="X211" s="106" t="e">
        <f t="shared" si="62"/>
        <v>#DIV/0!</v>
      </c>
      <c r="Y211" s="106" t="e">
        <f t="shared" si="68"/>
        <v>#DIV/0!</v>
      </c>
      <c r="Z211" s="108" t="e">
        <f t="shared" si="63"/>
        <v>#DIV/0!</v>
      </c>
      <c r="AA211" s="108" t="e">
        <f>('Input &amp; Results'!$E$40-R211*7.48)/('Calcs active'!H211*1440)</f>
        <v>#DIV/0!</v>
      </c>
    </row>
    <row r="212" spans="2:27" x14ac:dyDescent="0.2">
      <c r="B212" s="31">
        <v>1</v>
      </c>
      <c r="C212" s="31" t="s">
        <v>57</v>
      </c>
      <c r="D212" s="106">
        <v>198</v>
      </c>
      <c r="E212" s="106" t="e">
        <f t="shared" si="64"/>
        <v>#DIV/0!</v>
      </c>
      <c r="F212" s="106">
        <f>'Calcs Hist'!E213</f>
        <v>0</v>
      </c>
      <c r="G212" s="106" t="e">
        <f t="shared" si="65"/>
        <v>#DIV/0!</v>
      </c>
      <c r="H212" s="107" t="e">
        <f t="shared" si="66"/>
        <v>#DIV/0!</v>
      </c>
      <c r="I212" s="106" t="e">
        <f>IF(P212&gt;0,('Input &amp; Results'!F$31/12*$C$3)*('Input &amp; Results'!$D$21),('Input &amp; Results'!F$31/12*$C$3)*('Input &amp; Results'!$D$22))</f>
        <v>#DIV/0!</v>
      </c>
      <c r="J212" s="106" t="e">
        <f t="shared" si="53"/>
        <v>#DIV/0!</v>
      </c>
      <c r="K212" s="106" t="e">
        <f>IF(H212&gt;'Input &amp; Results'!$K$45,MIN('Input &amp; Results'!$K$33,J212-M212),0)</f>
        <v>#DIV/0!</v>
      </c>
      <c r="L212" s="106" t="e">
        <f t="shared" si="58"/>
        <v>#DIV/0!</v>
      </c>
      <c r="M212" s="106" t="e">
        <f>IF(J212&gt;0,MIN('Input &amp; Results'!$K$13*0.75/12*'Input &amp; Results'!$K$42,J212),0)</f>
        <v>#DIV/0!</v>
      </c>
      <c r="N212" s="106" t="e">
        <f t="shared" si="59"/>
        <v>#DIV/0!</v>
      </c>
      <c r="O212" s="106" t="e">
        <f t="shared" si="54"/>
        <v>#DIV/0!</v>
      </c>
      <c r="P212" s="106" t="e">
        <f>IF(O212&gt;'Input &amp; Results'!$E$49,MIN('Input &amp; Results'!$E$47,O212),0)</f>
        <v>#DIV/0!</v>
      </c>
      <c r="Q212" s="106" t="e">
        <f t="shared" si="60"/>
        <v>#DIV/0!</v>
      </c>
      <c r="R212" s="106" t="e">
        <f t="shared" si="56"/>
        <v>#DIV/0!</v>
      </c>
      <c r="S212" s="106" t="e">
        <f t="shared" si="57"/>
        <v>#DIV/0!</v>
      </c>
      <c r="T212" s="106" t="e">
        <f t="shared" si="61"/>
        <v>#DIV/0!</v>
      </c>
      <c r="U212" s="124" t="e">
        <f t="shared" si="55"/>
        <v>#DIV/0!</v>
      </c>
      <c r="V212" s="107" t="e">
        <f t="shared" si="69"/>
        <v>#DIV/0!</v>
      </c>
      <c r="W212" s="106" t="e">
        <f t="shared" si="67"/>
        <v>#DIV/0!</v>
      </c>
      <c r="X212" s="106" t="e">
        <f t="shared" si="62"/>
        <v>#DIV/0!</v>
      </c>
      <c r="Y212" s="106" t="e">
        <f t="shared" si="68"/>
        <v>#DIV/0!</v>
      </c>
      <c r="Z212" s="108" t="e">
        <f t="shared" si="63"/>
        <v>#DIV/0!</v>
      </c>
      <c r="AA212" s="108" t="e">
        <f>('Input &amp; Results'!$E$40-R212*7.48)/('Calcs active'!H212*1440)</f>
        <v>#DIV/0!</v>
      </c>
    </row>
    <row r="213" spans="2:27" x14ac:dyDescent="0.2">
      <c r="B213" s="31">
        <v>1</v>
      </c>
      <c r="C213" s="31" t="s">
        <v>57</v>
      </c>
      <c r="D213" s="106">
        <v>199</v>
      </c>
      <c r="E213" s="106" t="e">
        <f t="shared" si="64"/>
        <v>#DIV/0!</v>
      </c>
      <c r="F213" s="106">
        <f>'Calcs Hist'!E214</f>
        <v>0</v>
      </c>
      <c r="G213" s="106" t="e">
        <f t="shared" si="65"/>
        <v>#DIV/0!</v>
      </c>
      <c r="H213" s="107" t="e">
        <f t="shared" si="66"/>
        <v>#DIV/0!</v>
      </c>
      <c r="I213" s="106" t="e">
        <f>IF(P213&gt;0,('Input &amp; Results'!F$31/12*$C$3)*('Input &amp; Results'!$D$21),('Input &amp; Results'!F$31/12*$C$3)*('Input &amp; Results'!$D$22))</f>
        <v>#DIV/0!</v>
      </c>
      <c r="J213" s="106" t="e">
        <f t="shared" ref="J213:J276" si="70">R212+G213</f>
        <v>#DIV/0!</v>
      </c>
      <c r="K213" s="106" t="e">
        <f>IF(H213&gt;'Input &amp; Results'!$K$45,MIN('Input &amp; Results'!$K$33,J213-M213),0)</f>
        <v>#DIV/0!</v>
      </c>
      <c r="L213" s="106" t="e">
        <f t="shared" si="58"/>
        <v>#DIV/0!</v>
      </c>
      <c r="M213" s="106" t="e">
        <f>IF(J213&gt;0,MIN('Input &amp; Results'!$K$13*0.75/12*'Input &amp; Results'!$K$42,J213),0)</f>
        <v>#DIV/0!</v>
      </c>
      <c r="N213" s="106" t="e">
        <f t="shared" si="59"/>
        <v>#DIV/0!</v>
      </c>
      <c r="O213" s="106" t="e">
        <f t="shared" si="54"/>
        <v>#DIV/0!</v>
      </c>
      <c r="P213" s="106" t="e">
        <f>IF(O213&gt;'Input &amp; Results'!$E$49,MIN('Input &amp; Results'!$E$47,O213),0)</f>
        <v>#DIV/0!</v>
      </c>
      <c r="Q213" s="106" t="e">
        <f t="shared" si="60"/>
        <v>#DIV/0!</v>
      </c>
      <c r="R213" s="106" t="e">
        <f t="shared" si="56"/>
        <v>#DIV/0!</v>
      </c>
      <c r="S213" s="106" t="e">
        <f t="shared" si="57"/>
        <v>#DIV/0!</v>
      </c>
      <c r="T213" s="106" t="e">
        <f t="shared" si="61"/>
        <v>#DIV/0!</v>
      </c>
      <c r="U213" s="124" t="e">
        <f t="shared" si="55"/>
        <v>#DIV/0!</v>
      </c>
      <c r="V213" s="107" t="e">
        <f t="shared" si="69"/>
        <v>#DIV/0!</v>
      </c>
      <c r="W213" s="106" t="e">
        <f t="shared" si="67"/>
        <v>#DIV/0!</v>
      </c>
      <c r="X213" s="106" t="e">
        <f t="shared" si="62"/>
        <v>#DIV/0!</v>
      </c>
      <c r="Y213" s="106" t="e">
        <f t="shared" si="68"/>
        <v>#DIV/0!</v>
      </c>
      <c r="Z213" s="108" t="e">
        <f t="shared" si="63"/>
        <v>#DIV/0!</v>
      </c>
      <c r="AA213" s="108" t="e">
        <f>('Input &amp; Results'!$E$40-R213*7.48)/('Calcs active'!H213*1440)</f>
        <v>#DIV/0!</v>
      </c>
    </row>
    <row r="214" spans="2:27" x14ac:dyDescent="0.2">
      <c r="B214" s="31">
        <v>1</v>
      </c>
      <c r="C214" s="31" t="s">
        <v>57</v>
      </c>
      <c r="D214" s="106">
        <v>200</v>
      </c>
      <c r="E214" s="106" t="e">
        <f t="shared" si="64"/>
        <v>#DIV/0!</v>
      </c>
      <c r="F214" s="106">
        <f>'Calcs Hist'!E215</f>
        <v>0</v>
      </c>
      <c r="G214" s="106" t="e">
        <f t="shared" si="65"/>
        <v>#DIV/0!</v>
      </c>
      <c r="H214" s="107" t="e">
        <f t="shared" si="66"/>
        <v>#DIV/0!</v>
      </c>
      <c r="I214" s="106" t="e">
        <f>IF(P214&gt;0,('Input &amp; Results'!F$31/12*$C$3)*('Input &amp; Results'!$D$21),('Input &amp; Results'!F$31/12*$C$3)*('Input &amp; Results'!$D$22))</f>
        <v>#DIV/0!</v>
      </c>
      <c r="J214" s="106" t="e">
        <f t="shared" si="70"/>
        <v>#DIV/0!</v>
      </c>
      <c r="K214" s="106" t="e">
        <f>IF(H214&gt;'Input &amp; Results'!$K$45,MIN('Input &amp; Results'!$K$33,J214-M214),0)</f>
        <v>#DIV/0!</v>
      </c>
      <c r="L214" s="106" t="e">
        <f t="shared" si="58"/>
        <v>#DIV/0!</v>
      </c>
      <c r="M214" s="106" t="e">
        <f>IF(J214&gt;0,MIN('Input &amp; Results'!$K$13*0.75/12*'Input &amp; Results'!$K$42,J214),0)</f>
        <v>#DIV/0!</v>
      </c>
      <c r="N214" s="106" t="e">
        <f t="shared" si="59"/>
        <v>#DIV/0!</v>
      </c>
      <c r="O214" s="106" t="e">
        <f t="shared" si="54"/>
        <v>#DIV/0!</v>
      </c>
      <c r="P214" s="106" t="e">
        <f>IF(O214&gt;'Input &amp; Results'!$E$49,MIN('Input &amp; Results'!$E$47,O214),0)</f>
        <v>#DIV/0!</v>
      </c>
      <c r="Q214" s="106" t="e">
        <f t="shared" si="60"/>
        <v>#DIV/0!</v>
      </c>
      <c r="R214" s="106" t="e">
        <f t="shared" si="56"/>
        <v>#DIV/0!</v>
      </c>
      <c r="S214" s="106" t="e">
        <f t="shared" si="57"/>
        <v>#DIV/0!</v>
      </c>
      <c r="T214" s="106" t="e">
        <f t="shared" si="61"/>
        <v>#DIV/0!</v>
      </c>
      <c r="U214" s="124" t="e">
        <f t="shared" si="55"/>
        <v>#DIV/0!</v>
      </c>
      <c r="V214" s="107" t="e">
        <f t="shared" si="69"/>
        <v>#DIV/0!</v>
      </c>
      <c r="W214" s="106" t="e">
        <f t="shared" si="67"/>
        <v>#DIV/0!</v>
      </c>
      <c r="X214" s="106" t="e">
        <f t="shared" si="62"/>
        <v>#DIV/0!</v>
      </c>
      <c r="Y214" s="106" t="e">
        <f t="shared" si="68"/>
        <v>#DIV/0!</v>
      </c>
      <c r="Z214" s="108" t="e">
        <f t="shared" si="63"/>
        <v>#DIV/0!</v>
      </c>
      <c r="AA214" s="108" t="e">
        <f>('Input &amp; Results'!$E$40-R214*7.48)/('Calcs active'!H214*1440)</f>
        <v>#DIV/0!</v>
      </c>
    </row>
    <row r="215" spans="2:27" x14ac:dyDescent="0.2">
      <c r="B215" s="31">
        <v>1</v>
      </c>
      <c r="C215" s="31" t="s">
        <v>57</v>
      </c>
      <c r="D215" s="106">
        <v>201</v>
      </c>
      <c r="E215" s="106" t="e">
        <f t="shared" si="64"/>
        <v>#DIV/0!</v>
      </c>
      <c r="F215" s="106">
        <f>'Calcs Hist'!E216</f>
        <v>0</v>
      </c>
      <c r="G215" s="106" t="e">
        <f t="shared" si="65"/>
        <v>#DIV/0!</v>
      </c>
      <c r="H215" s="107" t="e">
        <f t="shared" si="66"/>
        <v>#DIV/0!</v>
      </c>
      <c r="I215" s="106" t="e">
        <f>IF(P215&gt;0,('Input &amp; Results'!F$31/12*$C$3)*('Input &amp; Results'!$D$21),('Input &amp; Results'!F$31/12*$C$3)*('Input &amp; Results'!$D$22))</f>
        <v>#DIV/0!</v>
      </c>
      <c r="J215" s="106" t="e">
        <f t="shared" si="70"/>
        <v>#DIV/0!</v>
      </c>
      <c r="K215" s="106" t="e">
        <f>IF(H215&gt;'Input &amp; Results'!$K$45,MIN('Input &amp; Results'!$K$33,J215-M215),0)</f>
        <v>#DIV/0!</v>
      </c>
      <c r="L215" s="106" t="e">
        <f t="shared" si="58"/>
        <v>#DIV/0!</v>
      </c>
      <c r="M215" s="106" t="e">
        <f>IF(J215&gt;0,MIN('Input &amp; Results'!$K$13*0.75/12*'Input &amp; Results'!$K$42,J215),0)</f>
        <v>#DIV/0!</v>
      </c>
      <c r="N215" s="106" t="e">
        <f t="shared" si="59"/>
        <v>#DIV/0!</v>
      </c>
      <c r="O215" s="106" t="e">
        <f t="shared" si="54"/>
        <v>#DIV/0!</v>
      </c>
      <c r="P215" s="106" t="e">
        <f>IF(O215&gt;'Input &amp; Results'!$E$49,MIN('Input &amp; Results'!$E$47,O215),0)</f>
        <v>#DIV/0!</v>
      </c>
      <c r="Q215" s="106" t="e">
        <f t="shared" si="60"/>
        <v>#DIV/0!</v>
      </c>
      <c r="R215" s="106" t="e">
        <f t="shared" si="56"/>
        <v>#DIV/0!</v>
      </c>
      <c r="S215" s="106" t="e">
        <f t="shared" si="57"/>
        <v>#DIV/0!</v>
      </c>
      <c r="T215" s="106" t="e">
        <f t="shared" si="61"/>
        <v>#DIV/0!</v>
      </c>
      <c r="U215" s="124" t="e">
        <f t="shared" si="55"/>
        <v>#DIV/0!</v>
      </c>
      <c r="V215" s="107" t="e">
        <f t="shared" si="69"/>
        <v>#DIV/0!</v>
      </c>
      <c r="W215" s="106" t="e">
        <f t="shared" si="67"/>
        <v>#DIV/0!</v>
      </c>
      <c r="X215" s="106" t="e">
        <f t="shared" si="62"/>
        <v>#DIV/0!</v>
      </c>
      <c r="Y215" s="106" t="e">
        <f t="shared" si="68"/>
        <v>#DIV/0!</v>
      </c>
      <c r="Z215" s="108" t="e">
        <f t="shared" si="63"/>
        <v>#DIV/0!</v>
      </c>
      <c r="AA215" s="108" t="e">
        <f>('Input &amp; Results'!$E$40-R215*7.48)/('Calcs active'!H215*1440)</f>
        <v>#DIV/0!</v>
      </c>
    </row>
    <row r="216" spans="2:27" x14ac:dyDescent="0.2">
      <c r="B216" s="31">
        <v>1</v>
      </c>
      <c r="C216" s="31" t="s">
        <v>57</v>
      </c>
      <c r="D216" s="106">
        <v>202</v>
      </c>
      <c r="E216" s="106" t="e">
        <f t="shared" si="64"/>
        <v>#DIV/0!</v>
      </c>
      <c r="F216" s="106">
        <f>'Calcs Hist'!E217</f>
        <v>0</v>
      </c>
      <c r="G216" s="106" t="e">
        <f t="shared" si="65"/>
        <v>#DIV/0!</v>
      </c>
      <c r="H216" s="107" t="e">
        <f t="shared" si="66"/>
        <v>#DIV/0!</v>
      </c>
      <c r="I216" s="106" t="e">
        <f>IF(P216&gt;0,('Input &amp; Results'!F$31/12*$C$3)*('Input &amp; Results'!$D$21),('Input &amp; Results'!F$31/12*$C$3)*('Input &amp; Results'!$D$22))</f>
        <v>#DIV/0!</v>
      </c>
      <c r="J216" s="106" t="e">
        <f t="shared" si="70"/>
        <v>#DIV/0!</v>
      </c>
      <c r="K216" s="106" t="e">
        <f>IF(H216&gt;'Input &amp; Results'!$K$45,MIN('Input &amp; Results'!$K$33,J216-M216),0)</f>
        <v>#DIV/0!</v>
      </c>
      <c r="L216" s="106" t="e">
        <f t="shared" si="58"/>
        <v>#DIV/0!</v>
      </c>
      <c r="M216" s="106" t="e">
        <f>IF(J216&gt;0,MIN('Input &amp; Results'!$K$13*0.75/12*'Input &amp; Results'!$K$42,J216),0)</f>
        <v>#DIV/0!</v>
      </c>
      <c r="N216" s="106" t="e">
        <f t="shared" si="59"/>
        <v>#DIV/0!</v>
      </c>
      <c r="O216" s="106" t="e">
        <f t="shared" si="54"/>
        <v>#DIV/0!</v>
      </c>
      <c r="P216" s="106" t="e">
        <f>IF(O216&gt;'Input &amp; Results'!$E$49,MIN('Input &amp; Results'!$E$47,O216),0)</f>
        <v>#DIV/0!</v>
      </c>
      <c r="Q216" s="106" t="e">
        <f t="shared" si="60"/>
        <v>#DIV/0!</v>
      </c>
      <c r="R216" s="106" t="e">
        <f t="shared" si="56"/>
        <v>#DIV/0!</v>
      </c>
      <c r="S216" s="106" t="e">
        <f t="shared" si="57"/>
        <v>#DIV/0!</v>
      </c>
      <c r="T216" s="106" t="e">
        <f t="shared" si="61"/>
        <v>#DIV/0!</v>
      </c>
      <c r="U216" s="124" t="e">
        <f t="shared" si="55"/>
        <v>#DIV/0!</v>
      </c>
      <c r="V216" s="107" t="e">
        <f t="shared" si="69"/>
        <v>#DIV/0!</v>
      </c>
      <c r="W216" s="106" t="e">
        <f t="shared" si="67"/>
        <v>#DIV/0!</v>
      </c>
      <c r="X216" s="106" t="e">
        <f t="shared" si="62"/>
        <v>#DIV/0!</v>
      </c>
      <c r="Y216" s="106" t="e">
        <f t="shared" si="68"/>
        <v>#DIV/0!</v>
      </c>
      <c r="Z216" s="108" t="e">
        <f t="shared" si="63"/>
        <v>#DIV/0!</v>
      </c>
      <c r="AA216" s="108" t="e">
        <f>('Input &amp; Results'!$E$40-R216*7.48)/('Calcs active'!H216*1440)</f>
        <v>#DIV/0!</v>
      </c>
    </row>
    <row r="217" spans="2:27" x14ac:dyDescent="0.2">
      <c r="B217" s="31">
        <v>1</v>
      </c>
      <c r="C217" s="31" t="s">
        <v>57</v>
      </c>
      <c r="D217" s="106">
        <v>203</v>
      </c>
      <c r="E217" s="106" t="e">
        <f t="shared" si="64"/>
        <v>#DIV/0!</v>
      </c>
      <c r="F217" s="106">
        <f>'Calcs Hist'!E218</f>
        <v>0</v>
      </c>
      <c r="G217" s="106" t="e">
        <f t="shared" si="65"/>
        <v>#DIV/0!</v>
      </c>
      <c r="H217" s="107" t="e">
        <f t="shared" si="66"/>
        <v>#DIV/0!</v>
      </c>
      <c r="I217" s="106" t="e">
        <f>IF(P217&gt;0,('Input &amp; Results'!F$31/12*$C$3)*('Input &amp; Results'!$D$21),('Input &amp; Results'!F$31/12*$C$3)*('Input &amp; Results'!$D$22))</f>
        <v>#DIV/0!</v>
      </c>
      <c r="J217" s="106" t="e">
        <f t="shared" si="70"/>
        <v>#DIV/0!</v>
      </c>
      <c r="K217" s="106" t="e">
        <f>IF(H217&gt;'Input &amp; Results'!$K$45,MIN('Input &amp; Results'!$K$33,J217-M217),0)</f>
        <v>#DIV/0!</v>
      </c>
      <c r="L217" s="106" t="e">
        <f t="shared" si="58"/>
        <v>#DIV/0!</v>
      </c>
      <c r="M217" s="106" t="e">
        <f>IF(J217&gt;0,MIN('Input &amp; Results'!$K$13*0.75/12*'Input &amp; Results'!$K$42,J217),0)</f>
        <v>#DIV/0!</v>
      </c>
      <c r="N217" s="106" t="e">
        <f t="shared" si="59"/>
        <v>#DIV/0!</v>
      </c>
      <c r="O217" s="106" t="e">
        <f t="shared" si="54"/>
        <v>#DIV/0!</v>
      </c>
      <c r="P217" s="106" t="e">
        <f>IF(O217&gt;'Input &amp; Results'!$E$49,MIN('Input &amp; Results'!$E$47,O217),0)</f>
        <v>#DIV/0!</v>
      </c>
      <c r="Q217" s="106" t="e">
        <f t="shared" si="60"/>
        <v>#DIV/0!</v>
      </c>
      <c r="R217" s="106" t="e">
        <f t="shared" si="56"/>
        <v>#DIV/0!</v>
      </c>
      <c r="S217" s="106" t="e">
        <f t="shared" si="57"/>
        <v>#DIV/0!</v>
      </c>
      <c r="T217" s="106" t="e">
        <f t="shared" si="61"/>
        <v>#DIV/0!</v>
      </c>
      <c r="U217" s="124" t="e">
        <f t="shared" si="55"/>
        <v>#DIV/0!</v>
      </c>
      <c r="V217" s="107" t="e">
        <f t="shared" si="69"/>
        <v>#DIV/0!</v>
      </c>
      <c r="W217" s="106" t="e">
        <f t="shared" si="67"/>
        <v>#DIV/0!</v>
      </c>
      <c r="X217" s="106" t="e">
        <f t="shared" si="62"/>
        <v>#DIV/0!</v>
      </c>
      <c r="Y217" s="106" t="e">
        <f t="shared" si="68"/>
        <v>#DIV/0!</v>
      </c>
      <c r="Z217" s="108" t="e">
        <f t="shared" si="63"/>
        <v>#DIV/0!</v>
      </c>
      <c r="AA217" s="108" t="e">
        <f>('Input &amp; Results'!$E$40-R217*7.48)/('Calcs active'!H217*1440)</f>
        <v>#DIV/0!</v>
      </c>
    </row>
    <row r="218" spans="2:27" x14ac:dyDescent="0.2">
      <c r="B218" s="31">
        <v>1</v>
      </c>
      <c r="C218" s="31" t="s">
        <v>57</v>
      </c>
      <c r="D218" s="106">
        <v>204</v>
      </c>
      <c r="E218" s="106" t="e">
        <f t="shared" si="64"/>
        <v>#DIV/0!</v>
      </c>
      <c r="F218" s="106">
        <f>'Calcs Hist'!E219</f>
        <v>0</v>
      </c>
      <c r="G218" s="106" t="e">
        <f t="shared" si="65"/>
        <v>#DIV/0!</v>
      </c>
      <c r="H218" s="107" t="e">
        <f t="shared" si="66"/>
        <v>#DIV/0!</v>
      </c>
      <c r="I218" s="106" t="e">
        <f>IF(P218&gt;0,('Input &amp; Results'!F$31/12*$C$3)*('Input &amp; Results'!$D$21),('Input &amp; Results'!F$31/12*$C$3)*('Input &amp; Results'!$D$22))</f>
        <v>#DIV/0!</v>
      </c>
      <c r="J218" s="106" t="e">
        <f t="shared" si="70"/>
        <v>#DIV/0!</v>
      </c>
      <c r="K218" s="106" t="e">
        <f>IF(H218&gt;'Input &amp; Results'!$K$45,MIN('Input &amp; Results'!$K$33,J218-M218),0)</f>
        <v>#DIV/0!</v>
      </c>
      <c r="L218" s="106" t="e">
        <f t="shared" si="58"/>
        <v>#DIV/0!</v>
      </c>
      <c r="M218" s="106" t="e">
        <f>IF(J218&gt;0,MIN('Input &amp; Results'!$K$13*0.75/12*'Input &amp; Results'!$K$42,J218),0)</f>
        <v>#DIV/0!</v>
      </c>
      <c r="N218" s="106" t="e">
        <f t="shared" si="59"/>
        <v>#DIV/0!</v>
      </c>
      <c r="O218" s="106" t="e">
        <f t="shared" si="54"/>
        <v>#DIV/0!</v>
      </c>
      <c r="P218" s="106" t="e">
        <f>IF(O218&gt;'Input &amp; Results'!$E$49,MIN('Input &amp; Results'!$E$47,O218),0)</f>
        <v>#DIV/0!</v>
      </c>
      <c r="Q218" s="106" t="e">
        <f t="shared" si="60"/>
        <v>#DIV/0!</v>
      </c>
      <c r="R218" s="106" t="e">
        <f t="shared" si="56"/>
        <v>#DIV/0!</v>
      </c>
      <c r="S218" s="106" t="e">
        <f t="shared" si="57"/>
        <v>#DIV/0!</v>
      </c>
      <c r="T218" s="106" t="e">
        <f t="shared" si="61"/>
        <v>#DIV/0!</v>
      </c>
      <c r="U218" s="124" t="e">
        <f t="shared" si="55"/>
        <v>#DIV/0!</v>
      </c>
      <c r="V218" s="107" t="e">
        <f t="shared" si="69"/>
        <v>#DIV/0!</v>
      </c>
      <c r="W218" s="106" t="e">
        <f t="shared" si="67"/>
        <v>#DIV/0!</v>
      </c>
      <c r="X218" s="106" t="e">
        <f t="shared" si="62"/>
        <v>#DIV/0!</v>
      </c>
      <c r="Y218" s="106" t="e">
        <f t="shared" si="68"/>
        <v>#DIV/0!</v>
      </c>
      <c r="Z218" s="108" t="e">
        <f t="shared" si="63"/>
        <v>#DIV/0!</v>
      </c>
      <c r="AA218" s="108" t="e">
        <f>('Input &amp; Results'!$E$40-R218*7.48)/('Calcs active'!H218*1440)</f>
        <v>#DIV/0!</v>
      </c>
    </row>
    <row r="219" spans="2:27" x14ac:dyDescent="0.2">
      <c r="B219" s="31">
        <v>1</v>
      </c>
      <c r="C219" s="31" t="s">
        <v>57</v>
      </c>
      <c r="D219" s="106">
        <v>205</v>
      </c>
      <c r="E219" s="106" t="e">
        <f t="shared" si="64"/>
        <v>#DIV/0!</v>
      </c>
      <c r="F219" s="106">
        <f>'Calcs Hist'!E220</f>
        <v>0</v>
      </c>
      <c r="G219" s="106" t="e">
        <f t="shared" si="65"/>
        <v>#DIV/0!</v>
      </c>
      <c r="H219" s="107" t="e">
        <f t="shared" si="66"/>
        <v>#DIV/0!</v>
      </c>
      <c r="I219" s="106" t="e">
        <f>IF(P219&gt;0,('Input &amp; Results'!F$31/12*$C$3)*('Input &amp; Results'!$D$21),('Input &amp; Results'!F$31/12*$C$3)*('Input &amp; Results'!$D$22))</f>
        <v>#DIV/0!</v>
      </c>
      <c r="J219" s="106" t="e">
        <f t="shared" si="70"/>
        <v>#DIV/0!</v>
      </c>
      <c r="K219" s="106" t="e">
        <f>IF(H219&gt;'Input &amp; Results'!$K$45,MIN('Input &amp; Results'!$K$33,J219-M219),0)</f>
        <v>#DIV/0!</v>
      </c>
      <c r="L219" s="106" t="e">
        <f t="shared" si="58"/>
        <v>#DIV/0!</v>
      </c>
      <c r="M219" s="106" t="e">
        <f>IF(J219&gt;0,MIN('Input &amp; Results'!$K$13*0.75/12*'Input &amp; Results'!$K$42,J219),0)</f>
        <v>#DIV/0!</v>
      </c>
      <c r="N219" s="106" t="e">
        <f t="shared" si="59"/>
        <v>#DIV/0!</v>
      </c>
      <c r="O219" s="106" t="e">
        <f t="shared" si="54"/>
        <v>#DIV/0!</v>
      </c>
      <c r="P219" s="106" t="e">
        <f>IF(O219&gt;'Input &amp; Results'!$E$49,MIN('Input &amp; Results'!$E$47,O219),0)</f>
        <v>#DIV/0!</v>
      </c>
      <c r="Q219" s="106" t="e">
        <f t="shared" si="60"/>
        <v>#DIV/0!</v>
      </c>
      <c r="R219" s="106" t="e">
        <f t="shared" si="56"/>
        <v>#DIV/0!</v>
      </c>
      <c r="S219" s="106" t="e">
        <f t="shared" si="57"/>
        <v>#DIV/0!</v>
      </c>
      <c r="T219" s="106" t="e">
        <f t="shared" si="61"/>
        <v>#DIV/0!</v>
      </c>
      <c r="U219" s="124" t="e">
        <f t="shared" si="55"/>
        <v>#DIV/0!</v>
      </c>
      <c r="V219" s="107" t="e">
        <f t="shared" si="69"/>
        <v>#DIV/0!</v>
      </c>
      <c r="W219" s="106" t="e">
        <f t="shared" si="67"/>
        <v>#DIV/0!</v>
      </c>
      <c r="X219" s="106" t="e">
        <f t="shared" si="62"/>
        <v>#DIV/0!</v>
      </c>
      <c r="Y219" s="106" t="e">
        <f t="shared" si="68"/>
        <v>#DIV/0!</v>
      </c>
      <c r="Z219" s="108" t="e">
        <f t="shared" si="63"/>
        <v>#DIV/0!</v>
      </c>
      <c r="AA219" s="108" t="e">
        <f>('Input &amp; Results'!$E$40-R219*7.48)/('Calcs active'!H219*1440)</f>
        <v>#DIV/0!</v>
      </c>
    </row>
    <row r="220" spans="2:27" x14ac:dyDescent="0.2">
      <c r="B220" s="31">
        <v>1</v>
      </c>
      <c r="C220" s="31" t="s">
        <v>57</v>
      </c>
      <c r="D220" s="106">
        <v>206</v>
      </c>
      <c r="E220" s="106" t="e">
        <f t="shared" si="64"/>
        <v>#DIV/0!</v>
      </c>
      <c r="F220" s="106">
        <f>'Calcs Hist'!E221</f>
        <v>0</v>
      </c>
      <c r="G220" s="106" t="e">
        <f t="shared" si="65"/>
        <v>#DIV/0!</v>
      </c>
      <c r="H220" s="107" t="e">
        <f t="shared" si="66"/>
        <v>#DIV/0!</v>
      </c>
      <c r="I220" s="106" t="e">
        <f>IF(P220&gt;0,('Input &amp; Results'!F$31/12*$C$3)*('Input &amp; Results'!$D$21),('Input &amp; Results'!F$31/12*$C$3)*('Input &amp; Results'!$D$22))</f>
        <v>#DIV/0!</v>
      </c>
      <c r="J220" s="106" t="e">
        <f t="shared" si="70"/>
        <v>#DIV/0!</v>
      </c>
      <c r="K220" s="106" t="e">
        <f>IF(H220&gt;'Input &amp; Results'!$K$45,MIN('Input &amp; Results'!$K$33,J220-M220),0)</f>
        <v>#DIV/0!</v>
      </c>
      <c r="L220" s="106" t="e">
        <f t="shared" si="58"/>
        <v>#DIV/0!</v>
      </c>
      <c r="M220" s="106" t="e">
        <f>IF(J220&gt;0,MIN('Input &amp; Results'!$K$13*0.75/12*'Input &amp; Results'!$K$42,J220),0)</f>
        <v>#DIV/0!</v>
      </c>
      <c r="N220" s="106" t="e">
        <f t="shared" si="59"/>
        <v>#DIV/0!</v>
      </c>
      <c r="O220" s="106" t="e">
        <f t="shared" si="54"/>
        <v>#DIV/0!</v>
      </c>
      <c r="P220" s="106" t="e">
        <f>IF(O220&gt;'Input &amp; Results'!$E$49,MIN('Input &amp; Results'!$E$47,O220),0)</f>
        <v>#DIV/0!</v>
      </c>
      <c r="Q220" s="106" t="e">
        <f t="shared" si="60"/>
        <v>#DIV/0!</v>
      </c>
      <c r="R220" s="106" t="e">
        <f t="shared" si="56"/>
        <v>#DIV/0!</v>
      </c>
      <c r="S220" s="106" t="e">
        <f t="shared" si="57"/>
        <v>#DIV/0!</v>
      </c>
      <c r="T220" s="106" t="e">
        <f t="shared" si="61"/>
        <v>#DIV/0!</v>
      </c>
      <c r="U220" s="124" t="e">
        <f t="shared" si="55"/>
        <v>#DIV/0!</v>
      </c>
      <c r="V220" s="107" t="e">
        <f t="shared" si="69"/>
        <v>#DIV/0!</v>
      </c>
      <c r="W220" s="106" t="e">
        <f t="shared" si="67"/>
        <v>#DIV/0!</v>
      </c>
      <c r="X220" s="106" t="e">
        <f t="shared" si="62"/>
        <v>#DIV/0!</v>
      </c>
      <c r="Y220" s="106" t="e">
        <f t="shared" si="68"/>
        <v>#DIV/0!</v>
      </c>
      <c r="Z220" s="108" t="e">
        <f t="shared" si="63"/>
        <v>#DIV/0!</v>
      </c>
      <c r="AA220" s="108" t="e">
        <f>('Input &amp; Results'!$E$40-R220*7.48)/('Calcs active'!H220*1440)</f>
        <v>#DIV/0!</v>
      </c>
    </row>
    <row r="221" spans="2:27" x14ac:dyDescent="0.2">
      <c r="B221" s="31">
        <v>1</v>
      </c>
      <c r="C221" s="31" t="s">
        <v>57</v>
      </c>
      <c r="D221" s="106">
        <v>207</v>
      </c>
      <c r="E221" s="106" t="e">
        <f t="shared" si="64"/>
        <v>#DIV/0!</v>
      </c>
      <c r="F221" s="106">
        <f>'Calcs Hist'!E222</f>
        <v>0</v>
      </c>
      <c r="G221" s="106" t="e">
        <f t="shared" si="65"/>
        <v>#DIV/0!</v>
      </c>
      <c r="H221" s="107" t="e">
        <f t="shared" si="66"/>
        <v>#DIV/0!</v>
      </c>
      <c r="I221" s="106" t="e">
        <f>IF(P221&gt;0,('Input &amp; Results'!F$31/12*$C$3)*('Input &amp; Results'!$D$21),('Input &amp; Results'!F$31/12*$C$3)*('Input &amp; Results'!$D$22))</f>
        <v>#DIV/0!</v>
      </c>
      <c r="J221" s="106" t="e">
        <f t="shared" si="70"/>
        <v>#DIV/0!</v>
      </c>
      <c r="K221" s="106" t="e">
        <f>IF(H221&gt;'Input &amp; Results'!$K$45,MIN('Input &amp; Results'!$K$33,J221-M221),0)</f>
        <v>#DIV/0!</v>
      </c>
      <c r="L221" s="106" t="e">
        <f t="shared" si="58"/>
        <v>#DIV/0!</v>
      </c>
      <c r="M221" s="106" t="e">
        <f>IF(J221&gt;0,MIN('Input &amp; Results'!$K$13*0.75/12*'Input &amp; Results'!$K$42,J221),0)</f>
        <v>#DIV/0!</v>
      </c>
      <c r="N221" s="106" t="e">
        <f t="shared" si="59"/>
        <v>#DIV/0!</v>
      </c>
      <c r="O221" s="106" t="e">
        <f t="shared" si="54"/>
        <v>#DIV/0!</v>
      </c>
      <c r="P221" s="106" t="e">
        <f>IF(O221&gt;'Input &amp; Results'!$E$49,MIN('Input &amp; Results'!$E$47,O221),0)</f>
        <v>#DIV/0!</v>
      </c>
      <c r="Q221" s="106" t="e">
        <f t="shared" si="60"/>
        <v>#DIV/0!</v>
      </c>
      <c r="R221" s="106" t="e">
        <f t="shared" si="56"/>
        <v>#DIV/0!</v>
      </c>
      <c r="S221" s="106" t="e">
        <f t="shared" si="57"/>
        <v>#DIV/0!</v>
      </c>
      <c r="T221" s="106" t="e">
        <f t="shared" si="61"/>
        <v>#DIV/0!</v>
      </c>
      <c r="U221" s="124" t="e">
        <f t="shared" si="55"/>
        <v>#DIV/0!</v>
      </c>
      <c r="V221" s="107" t="e">
        <f t="shared" si="69"/>
        <v>#DIV/0!</v>
      </c>
      <c r="W221" s="106" t="e">
        <f t="shared" si="67"/>
        <v>#DIV/0!</v>
      </c>
      <c r="X221" s="106" t="e">
        <f t="shared" si="62"/>
        <v>#DIV/0!</v>
      </c>
      <c r="Y221" s="106" t="e">
        <f t="shared" si="68"/>
        <v>#DIV/0!</v>
      </c>
      <c r="Z221" s="108" t="e">
        <f t="shared" si="63"/>
        <v>#DIV/0!</v>
      </c>
      <c r="AA221" s="108" t="e">
        <f>('Input &amp; Results'!$E$40-R221*7.48)/('Calcs active'!H221*1440)</f>
        <v>#DIV/0!</v>
      </c>
    </row>
    <row r="222" spans="2:27" x14ac:dyDescent="0.2">
      <c r="B222" s="31">
        <v>1</v>
      </c>
      <c r="C222" s="31" t="s">
        <v>57</v>
      </c>
      <c r="D222" s="106">
        <v>208</v>
      </c>
      <c r="E222" s="106" t="e">
        <f t="shared" si="64"/>
        <v>#DIV/0!</v>
      </c>
      <c r="F222" s="106">
        <f>'Calcs Hist'!E223</f>
        <v>0</v>
      </c>
      <c r="G222" s="106" t="e">
        <f t="shared" si="65"/>
        <v>#DIV/0!</v>
      </c>
      <c r="H222" s="107" t="e">
        <f t="shared" si="66"/>
        <v>#DIV/0!</v>
      </c>
      <c r="I222" s="106" t="e">
        <f>IF(P222&gt;0,('Input &amp; Results'!F$31/12*$C$3)*('Input &amp; Results'!$D$21),('Input &amp; Results'!F$31/12*$C$3)*('Input &amp; Results'!$D$22))</f>
        <v>#DIV/0!</v>
      </c>
      <c r="J222" s="106" t="e">
        <f t="shared" si="70"/>
        <v>#DIV/0!</v>
      </c>
      <c r="K222" s="106" t="e">
        <f>IF(H222&gt;'Input &amp; Results'!$K$45,MIN('Input &amp; Results'!$K$33,J222-M222),0)</f>
        <v>#DIV/0!</v>
      </c>
      <c r="L222" s="106" t="e">
        <f t="shared" si="58"/>
        <v>#DIV/0!</v>
      </c>
      <c r="M222" s="106" t="e">
        <f>IF(J222&gt;0,MIN('Input &amp; Results'!$K$13*0.75/12*'Input &amp; Results'!$K$42,J222),0)</f>
        <v>#DIV/0!</v>
      </c>
      <c r="N222" s="106" t="e">
        <f t="shared" si="59"/>
        <v>#DIV/0!</v>
      </c>
      <c r="O222" s="106" t="e">
        <f t="shared" si="54"/>
        <v>#DIV/0!</v>
      </c>
      <c r="P222" s="106" t="e">
        <f>IF(O222&gt;'Input &amp; Results'!$E$49,MIN('Input &amp; Results'!$E$47,O222),0)</f>
        <v>#DIV/0!</v>
      </c>
      <c r="Q222" s="106" t="e">
        <f t="shared" si="60"/>
        <v>#DIV/0!</v>
      </c>
      <c r="R222" s="106" t="e">
        <f t="shared" si="56"/>
        <v>#DIV/0!</v>
      </c>
      <c r="S222" s="106" t="e">
        <f t="shared" si="57"/>
        <v>#DIV/0!</v>
      </c>
      <c r="T222" s="106" t="e">
        <f t="shared" si="61"/>
        <v>#DIV/0!</v>
      </c>
      <c r="U222" s="124" t="e">
        <f t="shared" si="55"/>
        <v>#DIV/0!</v>
      </c>
      <c r="V222" s="107" t="e">
        <f t="shared" si="69"/>
        <v>#DIV/0!</v>
      </c>
      <c r="W222" s="106" t="e">
        <f t="shared" si="67"/>
        <v>#DIV/0!</v>
      </c>
      <c r="X222" s="106" t="e">
        <f t="shared" si="62"/>
        <v>#DIV/0!</v>
      </c>
      <c r="Y222" s="106" t="e">
        <f t="shared" si="68"/>
        <v>#DIV/0!</v>
      </c>
      <c r="Z222" s="108" t="e">
        <f t="shared" si="63"/>
        <v>#DIV/0!</v>
      </c>
      <c r="AA222" s="108" t="e">
        <f>('Input &amp; Results'!$E$40-R222*7.48)/('Calcs active'!H222*1440)</f>
        <v>#DIV/0!</v>
      </c>
    </row>
    <row r="223" spans="2:27" x14ac:dyDescent="0.2">
      <c r="B223" s="31">
        <v>1</v>
      </c>
      <c r="C223" s="31" t="s">
        <v>57</v>
      </c>
      <c r="D223" s="106">
        <v>209</v>
      </c>
      <c r="E223" s="106" t="e">
        <f t="shared" si="64"/>
        <v>#DIV/0!</v>
      </c>
      <c r="F223" s="106">
        <f>'Calcs Hist'!E224</f>
        <v>0</v>
      </c>
      <c r="G223" s="106" t="e">
        <f t="shared" si="65"/>
        <v>#DIV/0!</v>
      </c>
      <c r="H223" s="107" t="e">
        <f t="shared" si="66"/>
        <v>#DIV/0!</v>
      </c>
      <c r="I223" s="106" t="e">
        <f>IF(P223&gt;0,('Input &amp; Results'!F$31/12*$C$3)*('Input &amp; Results'!$D$21),('Input &amp; Results'!F$31/12*$C$3)*('Input &amp; Results'!$D$22))</f>
        <v>#DIV/0!</v>
      </c>
      <c r="J223" s="106" t="e">
        <f t="shared" si="70"/>
        <v>#DIV/0!</v>
      </c>
      <c r="K223" s="106" t="e">
        <f>IF(H223&gt;'Input &amp; Results'!$K$45,MIN('Input &amp; Results'!$K$33,J223-M223),0)</f>
        <v>#DIV/0!</v>
      </c>
      <c r="L223" s="106" t="e">
        <f t="shared" si="58"/>
        <v>#DIV/0!</v>
      </c>
      <c r="M223" s="106" t="e">
        <f>IF(J223&gt;0,MIN('Input &amp; Results'!$K$13*0.75/12*'Input &amp; Results'!$K$42,J223),0)</f>
        <v>#DIV/0!</v>
      </c>
      <c r="N223" s="106" t="e">
        <f t="shared" si="59"/>
        <v>#DIV/0!</v>
      </c>
      <c r="O223" s="106" t="e">
        <f t="shared" si="54"/>
        <v>#DIV/0!</v>
      </c>
      <c r="P223" s="106" t="e">
        <f>IF(O223&gt;'Input &amp; Results'!$E$49,MIN('Input &amp; Results'!$E$47,O223),0)</f>
        <v>#DIV/0!</v>
      </c>
      <c r="Q223" s="106" t="e">
        <f t="shared" si="60"/>
        <v>#DIV/0!</v>
      </c>
      <c r="R223" s="106" t="e">
        <f t="shared" si="56"/>
        <v>#DIV/0!</v>
      </c>
      <c r="S223" s="106" t="e">
        <f t="shared" si="57"/>
        <v>#DIV/0!</v>
      </c>
      <c r="T223" s="106" t="e">
        <f t="shared" si="61"/>
        <v>#DIV/0!</v>
      </c>
      <c r="U223" s="124" t="e">
        <f t="shared" si="55"/>
        <v>#DIV/0!</v>
      </c>
      <c r="V223" s="107" t="e">
        <f t="shared" si="69"/>
        <v>#DIV/0!</v>
      </c>
      <c r="W223" s="106" t="e">
        <f t="shared" si="67"/>
        <v>#DIV/0!</v>
      </c>
      <c r="X223" s="106" t="e">
        <f t="shared" si="62"/>
        <v>#DIV/0!</v>
      </c>
      <c r="Y223" s="106" t="e">
        <f t="shared" si="68"/>
        <v>#DIV/0!</v>
      </c>
      <c r="Z223" s="108" t="e">
        <f t="shared" si="63"/>
        <v>#DIV/0!</v>
      </c>
      <c r="AA223" s="108" t="e">
        <f>('Input &amp; Results'!$E$40-R223*7.48)/('Calcs active'!H223*1440)</f>
        <v>#DIV/0!</v>
      </c>
    </row>
    <row r="224" spans="2:27" x14ac:dyDescent="0.2">
      <c r="B224" s="31">
        <v>1</v>
      </c>
      <c r="C224" s="31" t="s">
        <v>57</v>
      </c>
      <c r="D224" s="106">
        <v>210</v>
      </c>
      <c r="E224" s="106" t="e">
        <f t="shared" si="64"/>
        <v>#DIV/0!</v>
      </c>
      <c r="F224" s="106">
        <f>'Calcs Hist'!E225</f>
        <v>0</v>
      </c>
      <c r="G224" s="106" t="e">
        <f t="shared" si="65"/>
        <v>#DIV/0!</v>
      </c>
      <c r="H224" s="107" t="e">
        <f t="shared" si="66"/>
        <v>#DIV/0!</v>
      </c>
      <c r="I224" s="106" t="e">
        <f>IF(P224&gt;0,('Input &amp; Results'!F$31/12*$C$3)*('Input &amp; Results'!$D$21),('Input &amp; Results'!F$31/12*$C$3)*('Input &amp; Results'!$D$22))</f>
        <v>#DIV/0!</v>
      </c>
      <c r="J224" s="106" t="e">
        <f t="shared" si="70"/>
        <v>#DIV/0!</v>
      </c>
      <c r="K224" s="106" t="e">
        <f>IF(H224&gt;'Input &amp; Results'!$K$45,MIN('Input &amp; Results'!$K$33,J224-M224),0)</f>
        <v>#DIV/0!</v>
      </c>
      <c r="L224" s="106" t="e">
        <f t="shared" si="58"/>
        <v>#DIV/0!</v>
      </c>
      <c r="M224" s="106" t="e">
        <f>IF(J224&gt;0,MIN('Input &amp; Results'!$K$13*0.75/12*'Input &amp; Results'!$K$42,J224),0)</f>
        <v>#DIV/0!</v>
      </c>
      <c r="N224" s="106" t="e">
        <f t="shared" si="59"/>
        <v>#DIV/0!</v>
      </c>
      <c r="O224" s="106" t="e">
        <f t="shared" si="54"/>
        <v>#DIV/0!</v>
      </c>
      <c r="P224" s="106" t="e">
        <f>IF(O224&gt;'Input &amp; Results'!$E$49,MIN('Input &amp; Results'!$E$47,O224),0)</f>
        <v>#DIV/0!</v>
      </c>
      <c r="Q224" s="106" t="e">
        <f t="shared" si="60"/>
        <v>#DIV/0!</v>
      </c>
      <c r="R224" s="106" t="e">
        <f t="shared" si="56"/>
        <v>#DIV/0!</v>
      </c>
      <c r="S224" s="106" t="e">
        <f t="shared" si="57"/>
        <v>#DIV/0!</v>
      </c>
      <c r="T224" s="106" t="e">
        <f t="shared" si="61"/>
        <v>#DIV/0!</v>
      </c>
      <c r="U224" s="124" t="e">
        <f t="shared" si="55"/>
        <v>#DIV/0!</v>
      </c>
      <c r="V224" s="107" t="e">
        <f t="shared" si="69"/>
        <v>#DIV/0!</v>
      </c>
      <c r="W224" s="106" t="e">
        <f t="shared" si="67"/>
        <v>#DIV/0!</v>
      </c>
      <c r="X224" s="106" t="e">
        <f t="shared" si="62"/>
        <v>#DIV/0!</v>
      </c>
      <c r="Y224" s="106" t="e">
        <f t="shared" si="68"/>
        <v>#DIV/0!</v>
      </c>
      <c r="Z224" s="108" t="e">
        <f t="shared" si="63"/>
        <v>#DIV/0!</v>
      </c>
      <c r="AA224" s="108" t="e">
        <f>('Input &amp; Results'!$E$40-R224*7.48)/('Calcs active'!H224*1440)</f>
        <v>#DIV/0!</v>
      </c>
    </row>
    <row r="225" spans="2:27" x14ac:dyDescent="0.2">
      <c r="B225" s="31">
        <v>1</v>
      </c>
      <c r="C225" s="31" t="s">
        <v>57</v>
      </c>
      <c r="D225" s="106">
        <v>211</v>
      </c>
      <c r="E225" s="106" t="e">
        <f t="shared" si="64"/>
        <v>#DIV/0!</v>
      </c>
      <c r="F225" s="106">
        <f>'Calcs Hist'!E226</f>
        <v>0</v>
      </c>
      <c r="G225" s="106" t="e">
        <f t="shared" si="65"/>
        <v>#DIV/0!</v>
      </c>
      <c r="H225" s="107" t="e">
        <f t="shared" si="66"/>
        <v>#DIV/0!</v>
      </c>
      <c r="I225" s="106" t="e">
        <f>IF(P225&gt;0,('Input &amp; Results'!F$31/12*$C$3)*('Input &amp; Results'!$D$21),('Input &amp; Results'!F$31/12*$C$3)*('Input &amp; Results'!$D$22))</f>
        <v>#DIV/0!</v>
      </c>
      <c r="J225" s="106" t="e">
        <f t="shared" si="70"/>
        <v>#DIV/0!</v>
      </c>
      <c r="K225" s="106" t="e">
        <f>IF(H225&gt;'Input &amp; Results'!$K$45,MIN('Input &amp; Results'!$K$33,J225-M225),0)</f>
        <v>#DIV/0!</v>
      </c>
      <c r="L225" s="106" t="e">
        <f t="shared" si="58"/>
        <v>#DIV/0!</v>
      </c>
      <c r="M225" s="106" t="e">
        <f>IF(J225&gt;0,MIN('Input &amp; Results'!$K$13*0.75/12*'Input &amp; Results'!$K$42,J225),0)</f>
        <v>#DIV/0!</v>
      </c>
      <c r="N225" s="106" t="e">
        <f t="shared" si="59"/>
        <v>#DIV/0!</v>
      </c>
      <c r="O225" s="106" t="e">
        <f t="shared" si="54"/>
        <v>#DIV/0!</v>
      </c>
      <c r="P225" s="106" t="e">
        <f>IF(O225&gt;'Input &amp; Results'!$E$49,MIN('Input &amp; Results'!$E$47,O225),0)</f>
        <v>#DIV/0!</v>
      </c>
      <c r="Q225" s="106" t="e">
        <f t="shared" si="60"/>
        <v>#DIV/0!</v>
      </c>
      <c r="R225" s="106" t="e">
        <f t="shared" si="56"/>
        <v>#DIV/0!</v>
      </c>
      <c r="S225" s="106" t="e">
        <f t="shared" si="57"/>
        <v>#DIV/0!</v>
      </c>
      <c r="T225" s="106" t="e">
        <f t="shared" si="61"/>
        <v>#DIV/0!</v>
      </c>
      <c r="U225" s="124" t="e">
        <f t="shared" si="55"/>
        <v>#DIV/0!</v>
      </c>
      <c r="V225" s="107" t="e">
        <f t="shared" si="69"/>
        <v>#DIV/0!</v>
      </c>
      <c r="W225" s="106" t="e">
        <f t="shared" si="67"/>
        <v>#DIV/0!</v>
      </c>
      <c r="X225" s="106" t="e">
        <f t="shared" si="62"/>
        <v>#DIV/0!</v>
      </c>
      <c r="Y225" s="106" t="e">
        <f t="shared" si="68"/>
        <v>#DIV/0!</v>
      </c>
      <c r="Z225" s="108" t="e">
        <f t="shared" si="63"/>
        <v>#DIV/0!</v>
      </c>
      <c r="AA225" s="108" t="e">
        <f>('Input &amp; Results'!$E$40-R225*7.48)/('Calcs active'!H225*1440)</f>
        <v>#DIV/0!</v>
      </c>
    </row>
    <row r="226" spans="2:27" x14ac:dyDescent="0.2">
      <c r="B226" s="31">
        <v>1</v>
      </c>
      <c r="C226" s="31" t="s">
        <v>57</v>
      </c>
      <c r="D226" s="106">
        <v>212</v>
      </c>
      <c r="E226" s="106" t="e">
        <f t="shared" si="64"/>
        <v>#DIV/0!</v>
      </c>
      <c r="F226" s="106">
        <f>'Calcs Hist'!E227</f>
        <v>0</v>
      </c>
      <c r="G226" s="106" t="e">
        <f t="shared" si="65"/>
        <v>#DIV/0!</v>
      </c>
      <c r="H226" s="107" t="e">
        <f t="shared" si="66"/>
        <v>#DIV/0!</v>
      </c>
      <c r="I226" s="106" t="e">
        <f>IF(P226&gt;0,('Input &amp; Results'!F$31/12*$C$3)*('Input &amp; Results'!$D$21),('Input &amp; Results'!F$31/12*$C$3)*('Input &amp; Results'!$D$22))</f>
        <v>#DIV/0!</v>
      </c>
      <c r="J226" s="106" t="e">
        <f t="shared" si="70"/>
        <v>#DIV/0!</v>
      </c>
      <c r="K226" s="106" t="e">
        <f>IF(H226&gt;'Input &amp; Results'!$K$45,MIN('Input &amp; Results'!$K$33,J226-M226),0)</f>
        <v>#DIV/0!</v>
      </c>
      <c r="L226" s="106" t="e">
        <f t="shared" si="58"/>
        <v>#DIV/0!</v>
      </c>
      <c r="M226" s="106" t="e">
        <f>IF(J226&gt;0,MIN('Input &amp; Results'!$K$13*0.75/12*'Input &amp; Results'!$K$42,J226),0)</f>
        <v>#DIV/0!</v>
      </c>
      <c r="N226" s="106" t="e">
        <f t="shared" si="59"/>
        <v>#DIV/0!</v>
      </c>
      <c r="O226" s="106" t="e">
        <f t="shared" si="54"/>
        <v>#DIV/0!</v>
      </c>
      <c r="P226" s="106" t="e">
        <f>IF(O226&gt;'Input &amp; Results'!$E$49,MIN('Input &amp; Results'!$E$47,O226),0)</f>
        <v>#DIV/0!</v>
      </c>
      <c r="Q226" s="106" t="e">
        <f t="shared" si="60"/>
        <v>#DIV/0!</v>
      </c>
      <c r="R226" s="106" t="e">
        <f t="shared" si="56"/>
        <v>#DIV/0!</v>
      </c>
      <c r="S226" s="106" t="e">
        <f t="shared" si="57"/>
        <v>#DIV/0!</v>
      </c>
      <c r="T226" s="106" t="e">
        <f t="shared" si="61"/>
        <v>#DIV/0!</v>
      </c>
      <c r="U226" s="124" t="e">
        <f t="shared" si="55"/>
        <v>#DIV/0!</v>
      </c>
      <c r="V226" s="107" t="e">
        <f t="shared" si="69"/>
        <v>#DIV/0!</v>
      </c>
      <c r="W226" s="106" t="e">
        <f t="shared" si="67"/>
        <v>#DIV/0!</v>
      </c>
      <c r="X226" s="106" t="e">
        <f t="shared" si="62"/>
        <v>#DIV/0!</v>
      </c>
      <c r="Y226" s="106" t="e">
        <f t="shared" si="68"/>
        <v>#DIV/0!</v>
      </c>
      <c r="Z226" s="108" t="e">
        <f t="shared" si="63"/>
        <v>#DIV/0!</v>
      </c>
      <c r="AA226" s="108" t="e">
        <f>('Input &amp; Results'!$E$40-R226*7.48)/('Calcs active'!H226*1440)</f>
        <v>#DIV/0!</v>
      </c>
    </row>
    <row r="227" spans="2:27" x14ac:dyDescent="0.2">
      <c r="B227" s="31">
        <v>1</v>
      </c>
      <c r="C227" s="31" t="s">
        <v>58</v>
      </c>
      <c r="D227" s="106">
        <v>213</v>
      </c>
      <c r="E227" s="106" t="e">
        <f t="shared" si="64"/>
        <v>#DIV/0!</v>
      </c>
      <c r="F227" s="106">
        <f>'Calcs Hist'!E228</f>
        <v>0</v>
      </c>
      <c r="G227" s="106" t="e">
        <f t="shared" si="65"/>
        <v>#DIV/0!</v>
      </c>
      <c r="H227" s="107" t="e">
        <f t="shared" si="66"/>
        <v>#DIV/0!</v>
      </c>
      <c r="I227" s="106" t="e">
        <f>IF(P227&gt;0,('Input &amp; Results'!F$32/12*$C$3)*('Input &amp; Results'!$D$21),('Input &amp; Results'!F$32/12*$C$3)*('Input &amp; Results'!$D$22))</f>
        <v>#DIV/0!</v>
      </c>
      <c r="J227" s="106" t="e">
        <f t="shared" si="70"/>
        <v>#DIV/0!</v>
      </c>
      <c r="K227" s="106" t="e">
        <f>IF(H227&gt;'Input &amp; Results'!$K$45,MIN('Input &amp; Results'!$K$34,J227-M227),0)</f>
        <v>#DIV/0!</v>
      </c>
      <c r="L227" s="106" t="e">
        <f t="shared" si="58"/>
        <v>#DIV/0!</v>
      </c>
      <c r="M227" s="106" t="e">
        <f>IF(J227&gt;0,MIN('Input &amp; Results'!$K$14*0.75/12*'Input &amp; Results'!$K$42,J227),0)</f>
        <v>#DIV/0!</v>
      </c>
      <c r="N227" s="106" t="e">
        <f t="shared" si="59"/>
        <v>#DIV/0!</v>
      </c>
      <c r="O227" s="106" t="e">
        <f t="shared" si="54"/>
        <v>#DIV/0!</v>
      </c>
      <c r="P227" s="106" t="e">
        <f>IF(O227&gt;'Input &amp; Results'!$E$49,MIN('Input &amp; Results'!$E$47,O227),0)</f>
        <v>#DIV/0!</v>
      </c>
      <c r="Q227" s="106" t="e">
        <f t="shared" si="60"/>
        <v>#DIV/0!</v>
      </c>
      <c r="R227" s="106" t="e">
        <f t="shared" si="56"/>
        <v>#DIV/0!</v>
      </c>
      <c r="S227" s="106" t="e">
        <f t="shared" si="57"/>
        <v>#DIV/0!</v>
      </c>
      <c r="T227" s="106" t="e">
        <f t="shared" si="61"/>
        <v>#DIV/0!</v>
      </c>
      <c r="U227" s="124" t="e">
        <f t="shared" si="55"/>
        <v>#DIV/0!</v>
      </c>
      <c r="V227" s="107" t="e">
        <f t="shared" si="69"/>
        <v>#DIV/0!</v>
      </c>
      <c r="W227" s="106" t="e">
        <f t="shared" si="67"/>
        <v>#DIV/0!</v>
      </c>
      <c r="X227" s="106" t="e">
        <f t="shared" si="62"/>
        <v>#DIV/0!</v>
      </c>
      <c r="Y227" s="106" t="e">
        <f t="shared" si="68"/>
        <v>#DIV/0!</v>
      </c>
      <c r="Z227" s="108" t="e">
        <f t="shared" si="63"/>
        <v>#DIV/0!</v>
      </c>
      <c r="AA227" s="108" t="e">
        <f>('Input &amp; Results'!$E$40-R227*7.48)/('Calcs active'!H227*1440)</f>
        <v>#DIV/0!</v>
      </c>
    </row>
    <row r="228" spans="2:27" x14ac:dyDescent="0.2">
      <c r="B228" s="31">
        <v>1</v>
      </c>
      <c r="C228" s="31" t="s">
        <v>58</v>
      </c>
      <c r="D228" s="106">
        <v>214</v>
      </c>
      <c r="E228" s="106" t="e">
        <f t="shared" si="64"/>
        <v>#DIV/0!</v>
      </c>
      <c r="F228" s="106">
        <f>'Calcs Hist'!E229</f>
        <v>0</v>
      </c>
      <c r="G228" s="106" t="e">
        <f t="shared" si="65"/>
        <v>#DIV/0!</v>
      </c>
      <c r="H228" s="107" t="e">
        <f t="shared" si="66"/>
        <v>#DIV/0!</v>
      </c>
      <c r="I228" s="106" t="e">
        <f>IF(P228&gt;0,('Input &amp; Results'!F$32/12*$C$3)*('Input &amp; Results'!$D$21),('Input &amp; Results'!F$32/12*$C$3)*('Input &amp; Results'!$D$22))</f>
        <v>#DIV/0!</v>
      </c>
      <c r="J228" s="106" t="e">
        <f t="shared" si="70"/>
        <v>#DIV/0!</v>
      </c>
      <c r="K228" s="106" t="e">
        <f>IF(H228&gt;'Input &amp; Results'!$K$45,MIN('Input &amp; Results'!$K$34,J228-M228),0)</f>
        <v>#DIV/0!</v>
      </c>
      <c r="L228" s="106" t="e">
        <f t="shared" si="58"/>
        <v>#DIV/0!</v>
      </c>
      <c r="M228" s="106" t="e">
        <f>IF(J228&gt;0,MIN('Input &amp; Results'!$K$14*0.75/12*'Input &amp; Results'!$K$42,J228),0)</f>
        <v>#DIV/0!</v>
      </c>
      <c r="N228" s="106" t="e">
        <f t="shared" si="59"/>
        <v>#DIV/0!</v>
      </c>
      <c r="O228" s="106" t="e">
        <f t="shared" si="54"/>
        <v>#DIV/0!</v>
      </c>
      <c r="P228" s="106" t="e">
        <f>IF(O228&gt;'Input &amp; Results'!$E$49,MIN('Input &amp; Results'!$E$47,O228),0)</f>
        <v>#DIV/0!</v>
      </c>
      <c r="Q228" s="106" t="e">
        <f t="shared" si="60"/>
        <v>#DIV/0!</v>
      </c>
      <c r="R228" s="106" t="e">
        <f t="shared" si="56"/>
        <v>#DIV/0!</v>
      </c>
      <c r="S228" s="106" t="e">
        <f t="shared" si="57"/>
        <v>#DIV/0!</v>
      </c>
      <c r="T228" s="106" t="e">
        <f t="shared" si="61"/>
        <v>#DIV/0!</v>
      </c>
      <c r="U228" s="124" t="e">
        <f t="shared" si="55"/>
        <v>#DIV/0!</v>
      </c>
      <c r="V228" s="107" t="e">
        <f t="shared" si="69"/>
        <v>#DIV/0!</v>
      </c>
      <c r="W228" s="106" t="e">
        <f t="shared" si="67"/>
        <v>#DIV/0!</v>
      </c>
      <c r="X228" s="106" t="e">
        <f t="shared" si="62"/>
        <v>#DIV/0!</v>
      </c>
      <c r="Y228" s="106" t="e">
        <f t="shared" si="68"/>
        <v>#DIV/0!</v>
      </c>
      <c r="Z228" s="108" t="e">
        <f t="shared" si="63"/>
        <v>#DIV/0!</v>
      </c>
      <c r="AA228" s="108" t="e">
        <f>('Input &amp; Results'!$E$40-R228*7.48)/('Calcs active'!H228*1440)</f>
        <v>#DIV/0!</v>
      </c>
    </row>
    <row r="229" spans="2:27" x14ac:dyDescent="0.2">
      <c r="B229" s="31">
        <v>1</v>
      </c>
      <c r="C229" s="31" t="s">
        <v>58</v>
      </c>
      <c r="D229" s="106">
        <v>215</v>
      </c>
      <c r="E229" s="106" t="e">
        <f t="shared" si="64"/>
        <v>#DIV/0!</v>
      </c>
      <c r="F229" s="106">
        <f>'Calcs Hist'!E230</f>
        <v>0</v>
      </c>
      <c r="G229" s="106" t="e">
        <f t="shared" si="65"/>
        <v>#DIV/0!</v>
      </c>
      <c r="H229" s="107" t="e">
        <f t="shared" si="66"/>
        <v>#DIV/0!</v>
      </c>
      <c r="I229" s="106" t="e">
        <f>IF(P229&gt;0,('Input &amp; Results'!F$32/12*$C$3)*('Input &amp; Results'!$D$21),('Input &amp; Results'!F$32/12*$C$3)*('Input &amp; Results'!$D$22))</f>
        <v>#DIV/0!</v>
      </c>
      <c r="J229" s="106" t="e">
        <f t="shared" si="70"/>
        <v>#DIV/0!</v>
      </c>
      <c r="K229" s="106" t="e">
        <f>IF(H229&gt;'Input &amp; Results'!$K$45,MIN('Input &amp; Results'!$K$34,J229-M229),0)</f>
        <v>#DIV/0!</v>
      </c>
      <c r="L229" s="106" t="e">
        <f t="shared" si="58"/>
        <v>#DIV/0!</v>
      </c>
      <c r="M229" s="106" t="e">
        <f>IF(J229&gt;0,MIN('Input &amp; Results'!$K$14*0.75/12*'Input &amp; Results'!$K$42,J229),0)</f>
        <v>#DIV/0!</v>
      </c>
      <c r="N229" s="106" t="e">
        <f t="shared" si="59"/>
        <v>#DIV/0!</v>
      </c>
      <c r="O229" s="106" t="e">
        <f t="shared" si="54"/>
        <v>#DIV/0!</v>
      </c>
      <c r="P229" s="106" t="e">
        <f>IF(O229&gt;'Input &amp; Results'!$E$49,MIN('Input &amp; Results'!$E$47,O229),0)</f>
        <v>#DIV/0!</v>
      </c>
      <c r="Q229" s="106" t="e">
        <f t="shared" si="60"/>
        <v>#DIV/0!</v>
      </c>
      <c r="R229" s="106" t="e">
        <f t="shared" si="56"/>
        <v>#DIV/0!</v>
      </c>
      <c r="S229" s="106" t="e">
        <f t="shared" si="57"/>
        <v>#DIV/0!</v>
      </c>
      <c r="T229" s="106" t="e">
        <f t="shared" si="61"/>
        <v>#DIV/0!</v>
      </c>
      <c r="U229" s="124" t="e">
        <f t="shared" si="55"/>
        <v>#DIV/0!</v>
      </c>
      <c r="V229" s="107" t="e">
        <f t="shared" si="69"/>
        <v>#DIV/0!</v>
      </c>
      <c r="W229" s="106" t="e">
        <f t="shared" si="67"/>
        <v>#DIV/0!</v>
      </c>
      <c r="X229" s="106" t="e">
        <f t="shared" si="62"/>
        <v>#DIV/0!</v>
      </c>
      <c r="Y229" s="106" t="e">
        <f t="shared" si="68"/>
        <v>#DIV/0!</v>
      </c>
      <c r="Z229" s="108" t="e">
        <f t="shared" si="63"/>
        <v>#DIV/0!</v>
      </c>
      <c r="AA229" s="108" t="e">
        <f>('Input &amp; Results'!$E$40-R229*7.48)/('Calcs active'!H229*1440)</f>
        <v>#DIV/0!</v>
      </c>
    </row>
    <row r="230" spans="2:27" x14ac:dyDescent="0.2">
      <c r="B230" s="31">
        <v>1</v>
      </c>
      <c r="C230" s="31" t="s">
        <v>58</v>
      </c>
      <c r="D230" s="106">
        <v>216</v>
      </c>
      <c r="E230" s="106" t="e">
        <f t="shared" si="64"/>
        <v>#DIV/0!</v>
      </c>
      <c r="F230" s="106">
        <f>'Calcs Hist'!E231</f>
        <v>0</v>
      </c>
      <c r="G230" s="106" t="e">
        <f t="shared" si="65"/>
        <v>#DIV/0!</v>
      </c>
      <c r="H230" s="107" t="e">
        <f t="shared" si="66"/>
        <v>#DIV/0!</v>
      </c>
      <c r="I230" s="106" t="e">
        <f>IF(P230&gt;0,('Input &amp; Results'!F$32/12*$C$3)*('Input &amp; Results'!$D$21),('Input &amp; Results'!F$32/12*$C$3)*('Input &amp; Results'!$D$22))</f>
        <v>#DIV/0!</v>
      </c>
      <c r="J230" s="106" t="e">
        <f t="shared" si="70"/>
        <v>#DIV/0!</v>
      </c>
      <c r="K230" s="106" t="e">
        <f>IF(H230&gt;'Input &amp; Results'!$K$45,MIN('Input &amp; Results'!$K$34,J230-M230),0)</f>
        <v>#DIV/0!</v>
      </c>
      <c r="L230" s="106" t="e">
        <f t="shared" si="58"/>
        <v>#DIV/0!</v>
      </c>
      <c r="M230" s="106" t="e">
        <f>IF(J230&gt;0,MIN('Input &amp; Results'!$K$14*0.75/12*'Input &amp; Results'!$K$42,J230),0)</f>
        <v>#DIV/0!</v>
      </c>
      <c r="N230" s="106" t="e">
        <f t="shared" si="59"/>
        <v>#DIV/0!</v>
      </c>
      <c r="O230" s="106" t="e">
        <f t="shared" si="54"/>
        <v>#DIV/0!</v>
      </c>
      <c r="P230" s="106" t="e">
        <f>IF(O230&gt;'Input &amp; Results'!$E$49,MIN('Input &amp; Results'!$E$47,O230),0)</f>
        <v>#DIV/0!</v>
      </c>
      <c r="Q230" s="106" t="e">
        <f t="shared" si="60"/>
        <v>#DIV/0!</v>
      </c>
      <c r="R230" s="106" t="e">
        <f t="shared" si="56"/>
        <v>#DIV/0!</v>
      </c>
      <c r="S230" s="106" t="e">
        <f t="shared" si="57"/>
        <v>#DIV/0!</v>
      </c>
      <c r="T230" s="106" t="e">
        <f t="shared" si="61"/>
        <v>#DIV/0!</v>
      </c>
      <c r="U230" s="124" t="e">
        <f t="shared" si="55"/>
        <v>#DIV/0!</v>
      </c>
      <c r="V230" s="107" t="e">
        <f t="shared" si="69"/>
        <v>#DIV/0!</v>
      </c>
      <c r="W230" s="106" t="e">
        <f t="shared" si="67"/>
        <v>#DIV/0!</v>
      </c>
      <c r="X230" s="106" t="e">
        <f t="shared" si="62"/>
        <v>#DIV/0!</v>
      </c>
      <c r="Y230" s="106" t="e">
        <f t="shared" si="68"/>
        <v>#DIV/0!</v>
      </c>
      <c r="Z230" s="108" t="e">
        <f t="shared" si="63"/>
        <v>#DIV/0!</v>
      </c>
      <c r="AA230" s="108" t="e">
        <f>('Input &amp; Results'!$E$40-R230*7.48)/('Calcs active'!H230*1440)</f>
        <v>#DIV/0!</v>
      </c>
    </row>
    <row r="231" spans="2:27" x14ac:dyDescent="0.2">
      <c r="B231" s="31">
        <v>1</v>
      </c>
      <c r="C231" s="31" t="s">
        <v>58</v>
      </c>
      <c r="D231" s="106">
        <v>217</v>
      </c>
      <c r="E231" s="106" t="e">
        <f t="shared" si="64"/>
        <v>#DIV/0!</v>
      </c>
      <c r="F231" s="106">
        <f>'Calcs Hist'!E232</f>
        <v>0</v>
      </c>
      <c r="G231" s="106" t="e">
        <f t="shared" si="65"/>
        <v>#DIV/0!</v>
      </c>
      <c r="H231" s="107" t="e">
        <f t="shared" si="66"/>
        <v>#DIV/0!</v>
      </c>
      <c r="I231" s="106" t="e">
        <f>IF(P231&gt;0,('Input &amp; Results'!F$32/12*$C$3)*('Input &amp; Results'!$D$21),('Input &amp; Results'!F$32/12*$C$3)*('Input &amp; Results'!$D$22))</f>
        <v>#DIV/0!</v>
      </c>
      <c r="J231" s="106" t="e">
        <f t="shared" si="70"/>
        <v>#DIV/0!</v>
      </c>
      <c r="K231" s="106" t="e">
        <f>IF(H231&gt;'Input &amp; Results'!$K$45,MIN('Input &amp; Results'!$K$34,J231-M231),0)</f>
        <v>#DIV/0!</v>
      </c>
      <c r="L231" s="106" t="e">
        <f t="shared" si="58"/>
        <v>#DIV/0!</v>
      </c>
      <c r="M231" s="106" t="e">
        <f>IF(J231&gt;0,MIN('Input &amp; Results'!$K$14*0.75/12*'Input &amp; Results'!$K$42,J231),0)</f>
        <v>#DIV/0!</v>
      </c>
      <c r="N231" s="106" t="e">
        <f t="shared" si="59"/>
        <v>#DIV/0!</v>
      </c>
      <c r="O231" s="106" t="e">
        <f t="shared" si="54"/>
        <v>#DIV/0!</v>
      </c>
      <c r="P231" s="106" t="e">
        <f>IF(O231&gt;'Input &amp; Results'!$E$49,MIN('Input &amp; Results'!$E$47,O231),0)</f>
        <v>#DIV/0!</v>
      </c>
      <c r="Q231" s="106" t="e">
        <f t="shared" si="60"/>
        <v>#DIV/0!</v>
      </c>
      <c r="R231" s="106" t="e">
        <f t="shared" si="56"/>
        <v>#DIV/0!</v>
      </c>
      <c r="S231" s="106" t="e">
        <f t="shared" si="57"/>
        <v>#DIV/0!</v>
      </c>
      <c r="T231" s="106" t="e">
        <f t="shared" si="61"/>
        <v>#DIV/0!</v>
      </c>
      <c r="U231" s="124" t="e">
        <f t="shared" si="55"/>
        <v>#DIV/0!</v>
      </c>
      <c r="V231" s="107" t="e">
        <f t="shared" si="69"/>
        <v>#DIV/0!</v>
      </c>
      <c r="W231" s="106" t="e">
        <f t="shared" si="67"/>
        <v>#DIV/0!</v>
      </c>
      <c r="X231" s="106" t="e">
        <f t="shared" si="62"/>
        <v>#DIV/0!</v>
      </c>
      <c r="Y231" s="106" t="e">
        <f t="shared" si="68"/>
        <v>#DIV/0!</v>
      </c>
      <c r="Z231" s="108" t="e">
        <f t="shared" si="63"/>
        <v>#DIV/0!</v>
      </c>
      <c r="AA231" s="108" t="e">
        <f>('Input &amp; Results'!$E$40-R231*7.48)/('Calcs active'!H231*1440)</f>
        <v>#DIV/0!</v>
      </c>
    </row>
    <row r="232" spans="2:27" x14ac:dyDescent="0.2">
      <c r="B232" s="31">
        <v>1</v>
      </c>
      <c r="C232" s="31" t="s">
        <v>58</v>
      </c>
      <c r="D232" s="106">
        <v>218</v>
      </c>
      <c r="E232" s="106" t="e">
        <f t="shared" si="64"/>
        <v>#DIV/0!</v>
      </c>
      <c r="F232" s="106">
        <f>'Calcs Hist'!E233</f>
        <v>0</v>
      </c>
      <c r="G232" s="106" t="e">
        <f t="shared" si="65"/>
        <v>#DIV/0!</v>
      </c>
      <c r="H232" s="107" t="e">
        <f t="shared" si="66"/>
        <v>#DIV/0!</v>
      </c>
      <c r="I232" s="106" t="e">
        <f>IF(P232&gt;0,('Input &amp; Results'!F$32/12*$C$3)*('Input &amp; Results'!$D$21),('Input &amp; Results'!F$32/12*$C$3)*('Input &amp; Results'!$D$22))</f>
        <v>#DIV/0!</v>
      </c>
      <c r="J232" s="106" t="e">
        <f t="shared" si="70"/>
        <v>#DIV/0!</v>
      </c>
      <c r="K232" s="106" t="e">
        <f>IF(H232&gt;'Input &amp; Results'!$K$45,MIN('Input &amp; Results'!$K$34,J232-M232),0)</f>
        <v>#DIV/0!</v>
      </c>
      <c r="L232" s="106" t="e">
        <f t="shared" si="58"/>
        <v>#DIV/0!</v>
      </c>
      <c r="M232" s="106" t="e">
        <f>IF(J232&gt;0,MIN('Input &amp; Results'!$K$14*0.75/12*'Input &amp; Results'!$K$42,J232),0)</f>
        <v>#DIV/0!</v>
      </c>
      <c r="N232" s="106" t="e">
        <f t="shared" si="59"/>
        <v>#DIV/0!</v>
      </c>
      <c r="O232" s="106" t="e">
        <f t="shared" si="54"/>
        <v>#DIV/0!</v>
      </c>
      <c r="P232" s="106" t="e">
        <f>IF(O232&gt;'Input &amp; Results'!$E$49,MIN('Input &amp; Results'!$E$47,O232),0)</f>
        <v>#DIV/0!</v>
      </c>
      <c r="Q232" s="106" t="e">
        <f t="shared" si="60"/>
        <v>#DIV/0!</v>
      </c>
      <c r="R232" s="106" t="e">
        <f t="shared" si="56"/>
        <v>#DIV/0!</v>
      </c>
      <c r="S232" s="106" t="e">
        <f t="shared" si="57"/>
        <v>#DIV/0!</v>
      </c>
      <c r="T232" s="106" t="e">
        <f t="shared" si="61"/>
        <v>#DIV/0!</v>
      </c>
      <c r="U232" s="124" t="e">
        <f t="shared" si="55"/>
        <v>#DIV/0!</v>
      </c>
      <c r="V232" s="107" t="e">
        <f t="shared" si="69"/>
        <v>#DIV/0!</v>
      </c>
      <c r="W232" s="106" t="e">
        <f t="shared" si="67"/>
        <v>#DIV/0!</v>
      </c>
      <c r="X232" s="106" t="e">
        <f t="shared" si="62"/>
        <v>#DIV/0!</v>
      </c>
      <c r="Y232" s="106" t="e">
        <f t="shared" si="68"/>
        <v>#DIV/0!</v>
      </c>
      <c r="Z232" s="108" t="e">
        <f t="shared" si="63"/>
        <v>#DIV/0!</v>
      </c>
      <c r="AA232" s="108" t="e">
        <f>('Input &amp; Results'!$E$40-R232*7.48)/('Calcs active'!H232*1440)</f>
        <v>#DIV/0!</v>
      </c>
    </row>
    <row r="233" spans="2:27" x14ac:dyDescent="0.2">
      <c r="B233" s="31">
        <v>1</v>
      </c>
      <c r="C233" s="31" t="s">
        <v>58</v>
      </c>
      <c r="D233" s="106">
        <v>219</v>
      </c>
      <c r="E233" s="106" t="e">
        <f t="shared" si="64"/>
        <v>#DIV/0!</v>
      </c>
      <c r="F233" s="106">
        <f>'Calcs Hist'!E234</f>
        <v>0</v>
      </c>
      <c r="G233" s="106" t="e">
        <f t="shared" si="65"/>
        <v>#DIV/0!</v>
      </c>
      <c r="H233" s="107" t="e">
        <f t="shared" si="66"/>
        <v>#DIV/0!</v>
      </c>
      <c r="I233" s="106" t="e">
        <f>IF(P233&gt;0,('Input &amp; Results'!F$32/12*$C$3)*('Input &amp; Results'!$D$21),('Input &amp; Results'!F$32/12*$C$3)*('Input &amp; Results'!$D$22))</f>
        <v>#DIV/0!</v>
      </c>
      <c r="J233" s="106" t="e">
        <f t="shared" si="70"/>
        <v>#DIV/0!</v>
      </c>
      <c r="K233" s="106" t="e">
        <f>IF(H233&gt;'Input &amp; Results'!$K$45,MIN('Input &amp; Results'!$K$34,J233-M233),0)</f>
        <v>#DIV/0!</v>
      </c>
      <c r="L233" s="106" t="e">
        <f t="shared" si="58"/>
        <v>#DIV/0!</v>
      </c>
      <c r="M233" s="106" t="e">
        <f>IF(J233&gt;0,MIN('Input &amp; Results'!$K$14*0.75/12*'Input &amp; Results'!$K$42,J233),0)</f>
        <v>#DIV/0!</v>
      </c>
      <c r="N233" s="106" t="e">
        <f t="shared" si="59"/>
        <v>#DIV/0!</v>
      </c>
      <c r="O233" s="106" t="e">
        <f t="shared" si="54"/>
        <v>#DIV/0!</v>
      </c>
      <c r="P233" s="106" t="e">
        <f>IF(O233&gt;'Input &amp; Results'!$E$49,MIN('Input &amp; Results'!$E$47,O233),0)</f>
        <v>#DIV/0!</v>
      </c>
      <c r="Q233" s="106" t="e">
        <f t="shared" si="60"/>
        <v>#DIV/0!</v>
      </c>
      <c r="R233" s="106" t="e">
        <f t="shared" si="56"/>
        <v>#DIV/0!</v>
      </c>
      <c r="S233" s="106" t="e">
        <f t="shared" si="57"/>
        <v>#DIV/0!</v>
      </c>
      <c r="T233" s="106" t="e">
        <f t="shared" si="61"/>
        <v>#DIV/0!</v>
      </c>
      <c r="U233" s="124" t="e">
        <f t="shared" si="55"/>
        <v>#DIV/0!</v>
      </c>
      <c r="V233" s="107" t="e">
        <f t="shared" si="69"/>
        <v>#DIV/0!</v>
      </c>
      <c r="W233" s="106" t="e">
        <f t="shared" si="67"/>
        <v>#DIV/0!</v>
      </c>
      <c r="X233" s="106" t="e">
        <f t="shared" si="62"/>
        <v>#DIV/0!</v>
      </c>
      <c r="Y233" s="106" t="e">
        <f t="shared" si="68"/>
        <v>#DIV/0!</v>
      </c>
      <c r="Z233" s="108" t="e">
        <f t="shared" si="63"/>
        <v>#DIV/0!</v>
      </c>
      <c r="AA233" s="108" t="e">
        <f>('Input &amp; Results'!$E$40-R233*7.48)/('Calcs active'!H233*1440)</f>
        <v>#DIV/0!</v>
      </c>
    </row>
    <row r="234" spans="2:27" x14ac:dyDescent="0.2">
      <c r="B234" s="31">
        <v>1</v>
      </c>
      <c r="C234" s="31" t="s">
        <v>58</v>
      </c>
      <c r="D234" s="106">
        <v>220</v>
      </c>
      <c r="E234" s="106" t="e">
        <f t="shared" si="64"/>
        <v>#DIV/0!</v>
      </c>
      <c r="F234" s="106">
        <f>'Calcs Hist'!E235</f>
        <v>0</v>
      </c>
      <c r="G234" s="106" t="e">
        <f t="shared" si="65"/>
        <v>#DIV/0!</v>
      </c>
      <c r="H234" s="107" t="e">
        <f t="shared" si="66"/>
        <v>#DIV/0!</v>
      </c>
      <c r="I234" s="106" t="e">
        <f>IF(P234&gt;0,('Input &amp; Results'!F$32/12*$C$3)*('Input &amp; Results'!$D$21),('Input &amp; Results'!F$32/12*$C$3)*('Input &amp; Results'!$D$22))</f>
        <v>#DIV/0!</v>
      </c>
      <c r="J234" s="106" t="e">
        <f t="shared" si="70"/>
        <v>#DIV/0!</v>
      </c>
      <c r="K234" s="106" t="e">
        <f>IF(H234&gt;'Input &amp; Results'!$K$45,MIN('Input &amp; Results'!$K$34,J234-M234),0)</f>
        <v>#DIV/0!</v>
      </c>
      <c r="L234" s="106" t="e">
        <f t="shared" si="58"/>
        <v>#DIV/0!</v>
      </c>
      <c r="M234" s="106" t="e">
        <f>IF(J234&gt;0,MIN('Input &amp; Results'!$K$14*0.75/12*'Input &amp; Results'!$K$42,J234),0)</f>
        <v>#DIV/0!</v>
      </c>
      <c r="N234" s="106" t="e">
        <f t="shared" si="59"/>
        <v>#DIV/0!</v>
      </c>
      <c r="O234" s="106" t="e">
        <f t="shared" si="54"/>
        <v>#DIV/0!</v>
      </c>
      <c r="P234" s="106" t="e">
        <f>IF(O234&gt;'Input &amp; Results'!$E$49,MIN('Input &amp; Results'!$E$47,O234),0)</f>
        <v>#DIV/0!</v>
      </c>
      <c r="Q234" s="106" t="e">
        <f t="shared" si="60"/>
        <v>#DIV/0!</v>
      </c>
      <c r="R234" s="106" t="e">
        <f t="shared" si="56"/>
        <v>#DIV/0!</v>
      </c>
      <c r="S234" s="106" t="e">
        <f t="shared" si="57"/>
        <v>#DIV/0!</v>
      </c>
      <c r="T234" s="106" t="e">
        <f t="shared" si="61"/>
        <v>#DIV/0!</v>
      </c>
      <c r="U234" s="124" t="e">
        <f t="shared" si="55"/>
        <v>#DIV/0!</v>
      </c>
      <c r="V234" s="107" t="e">
        <f t="shared" si="69"/>
        <v>#DIV/0!</v>
      </c>
      <c r="W234" s="106" t="e">
        <f t="shared" si="67"/>
        <v>#DIV/0!</v>
      </c>
      <c r="X234" s="106" t="e">
        <f t="shared" si="62"/>
        <v>#DIV/0!</v>
      </c>
      <c r="Y234" s="106" t="e">
        <f t="shared" si="68"/>
        <v>#DIV/0!</v>
      </c>
      <c r="Z234" s="108" t="e">
        <f t="shared" si="63"/>
        <v>#DIV/0!</v>
      </c>
      <c r="AA234" s="108" t="e">
        <f>('Input &amp; Results'!$E$40-R234*7.48)/('Calcs active'!H234*1440)</f>
        <v>#DIV/0!</v>
      </c>
    </row>
    <row r="235" spans="2:27" x14ac:dyDescent="0.2">
      <c r="B235" s="31">
        <v>1</v>
      </c>
      <c r="C235" s="31" t="s">
        <v>58</v>
      </c>
      <c r="D235" s="106">
        <v>221</v>
      </c>
      <c r="E235" s="106" t="e">
        <f t="shared" si="64"/>
        <v>#DIV/0!</v>
      </c>
      <c r="F235" s="106">
        <f>'Calcs Hist'!E236</f>
        <v>0</v>
      </c>
      <c r="G235" s="106" t="e">
        <f t="shared" si="65"/>
        <v>#DIV/0!</v>
      </c>
      <c r="H235" s="107" t="e">
        <f t="shared" si="66"/>
        <v>#DIV/0!</v>
      </c>
      <c r="I235" s="106" t="e">
        <f>IF(P235&gt;0,('Input &amp; Results'!F$32/12*$C$3)*('Input &amp; Results'!$D$21),('Input &amp; Results'!F$32/12*$C$3)*('Input &amp; Results'!$D$22))</f>
        <v>#DIV/0!</v>
      </c>
      <c r="J235" s="106" t="e">
        <f t="shared" si="70"/>
        <v>#DIV/0!</v>
      </c>
      <c r="K235" s="106" t="e">
        <f>IF(H235&gt;'Input &amp; Results'!$K$45,MIN('Input &amp; Results'!$K$34,J235-M235),0)</f>
        <v>#DIV/0!</v>
      </c>
      <c r="L235" s="106" t="e">
        <f t="shared" si="58"/>
        <v>#DIV/0!</v>
      </c>
      <c r="M235" s="106" t="e">
        <f>IF(J235&gt;0,MIN('Input &amp; Results'!$K$14*0.75/12*'Input &amp; Results'!$K$42,J235),0)</f>
        <v>#DIV/0!</v>
      </c>
      <c r="N235" s="106" t="e">
        <f t="shared" si="59"/>
        <v>#DIV/0!</v>
      </c>
      <c r="O235" s="106" t="e">
        <f t="shared" si="54"/>
        <v>#DIV/0!</v>
      </c>
      <c r="P235" s="106" t="e">
        <f>IF(O235&gt;'Input &amp; Results'!$E$49,MIN('Input &amp; Results'!$E$47,O235),0)</f>
        <v>#DIV/0!</v>
      </c>
      <c r="Q235" s="106" t="e">
        <f t="shared" si="60"/>
        <v>#DIV/0!</v>
      </c>
      <c r="R235" s="106" t="e">
        <f t="shared" si="56"/>
        <v>#DIV/0!</v>
      </c>
      <c r="S235" s="106" t="e">
        <f t="shared" si="57"/>
        <v>#DIV/0!</v>
      </c>
      <c r="T235" s="106" t="e">
        <f t="shared" si="61"/>
        <v>#DIV/0!</v>
      </c>
      <c r="U235" s="124" t="e">
        <f t="shared" si="55"/>
        <v>#DIV/0!</v>
      </c>
      <c r="V235" s="107" t="e">
        <f t="shared" si="69"/>
        <v>#DIV/0!</v>
      </c>
      <c r="W235" s="106" t="e">
        <f t="shared" si="67"/>
        <v>#DIV/0!</v>
      </c>
      <c r="X235" s="106" t="e">
        <f t="shared" si="62"/>
        <v>#DIV/0!</v>
      </c>
      <c r="Y235" s="106" t="e">
        <f t="shared" si="68"/>
        <v>#DIV/0!</v>
      </c>
      <c r="Z235" s="108" t="e">
        <f t="shared" si="63"/>
        <v>#DIV/0!</v>
      </c>
      <c r="AA235" s="108" t="e">
        <f>('Input &amp; Results'!$E$40-R235*7.48)/('Calcs active'!H235*1440)</f>
        <v>#DIV/0!</v>
      </c>
    </row>
    <row r="236" spans="2:27" x14ac:dyDescent="0.2">
      <c r="B236" s="31">
        <v>1</v>
      </c>
      <c r="C236" s="31" t="s">
        <v>58</v>
      </c>
      <c r="D236" s="106">
        <v>222</v>
      </c>
      <c r="E236" s="106" t="e">
        <f t="shared" si="64"/>
        <v>#DIV/0!</v>
      </c>
      <c r="F236" s="106">
        <f>'Calcs Hist'!E237</f>
        <v>0</v>
      </c>
      <c r="G236" s="106" t="e">
        <f t="shared" si="65"/>
        <v>#DIV/0!</v>
      </c>
      <c r="H236" s="107" t="e">
        <f t="shared" si="66"/>
        <v>#DIV/0!</v>
      </c>
      <c r="I236" s="106" t="e">
        <f>IF(P236&gt;0,('Input &amp; Results'!F$32/12*$C$3)*('Input &amp; Results'!$D$21),('Input &amp; Results'!F$32/12*$C$3)*('Input &amp; Results'!$D$22))</f>
        <v>#DIV/0!</v>
      </c>
      <c r="J236" s="106" t="e">
        <f t="shared" si="70"/>
        <v>#DIV/0!</v>
      </c>
      <c r="K236" s="106" t="e">
        <f>IF(H236&gt;'Input &amp; Results'!$K$45,MIN('Input &amp; Results'!$K$34,J236-M236),0)</f>
        <v>#DIV/0!</v>
      </c>
      <c r="L236" s="106" t="e">
        <f t="shared" si="58"/>
        <v>#DIV/0!</v>
      </c>
      <c r="M236" s="106" t="e">
        <f>IF(J236&gt;0,MIN('Input &amp; Results'!$K$14*0.75/12*'Input &amp; Results'!$K$42,J236),0)</f>
        <v>#DIV/0!</v>
      </c>
      <c r="N236" s="106" t="e">
        <f t="shared" si="59"/>
        <v>#DIV/0!</v>
      </c>
      <c r="O236" s="106" t="e">
        <f t="shared" ref="O236:O299" si="71">J236-K236-M236</f>
        <v>#DIV/0!</v>
      </c>
      <c r="P236" s="106" t="e">
        <f>IF(O236&gt;'Input &amp; Results'!$E$49,MIN('Input &amp; Results'!$E$47,O236),0)</f>
        <v>#DIV/0!</v>
      </c>
      <c r="Q236" s="106" t="e">
        <f t="shared" si="60"/>
        <v>#DIV/0!</v>
      </c>
      <c r="R236" s="106" t="e">
        <f t="shared" si="56"/>
        <v>#DIV/0!</v>
      </c>
      <c r="S236" s="106" t="e">
        <f t="shared" si="57"/>
        <v>#DIV/0!</v>
      </c>
      <c r="T236" s="106" t="e">
        <f t="shared" si="61"/>
        <v>#DIV/0!</v>
      </c>
      <c r="U236" s="124" t="e">
        <f t="shared" si="55"/>
        <v>#DIV/0!</v>
      </c>
      <c r="V236" s="107" t="e">
        <f t="shared" si="69"/>
        <v>#DIV/0!</v>
      </c>
      <c r="W236" s="106" t="e">
        <f t="shared" si="67"/>
        <v>#DIV/0!</v>
      </c>
      <c r="X236" s="106" t="e">
        <f t="shared" si="62"/>
        <v>#DIV/0!</v>
      </c>
      <c r="Y236" s="106" t="e">
        <f t="shared" si="68"/>
        <v>#DIV/0!</v>
      </c>
      <c r="Z236" s="108" t="e">
        <f t="shared" si="63"/>
        <v>#DIV/0!</v>
      </c>
      <c r="AA236" s="108" t="e">
        <f>('Input &amp; Results'!$E$40-R236*7.48)/('Calcs active'!H236*1440)</f>
        <v>#DIV/0!</v>
      </c>
    </row>
    <row r="237" spans="2:27" x14ac:dyDescent="0.2">
      <c r="B237" s="31">
        <v>1</v>
      </c>
      <c r="C237" s="31" t="s">
        <v>58</v>
      </c>
      <c r="D237" s="106">
        <v>223</v>
      </c>
      <c r="E237" s="106" t="e">
        <f t="shared" si="64"/>
        <v>#DIV/0!</v>
      </c>
      <c r="F237" s="106">
        <f>'Calcs Hist'!E238</f>
        <v>0</v>
      </c>
      <c r="G237" s="106" t="e">
        <f t="shared" si="65"/>
        <v>#DIV/0!</v>
      </c>
      <c r="H237" s="107" t="e">
        <f t="shared" si="66"/>
        <v>#DIV/0!</v>
      </c>
      <c r="I237" s="106" t="e">
        <f>IF(P237&gt;0,('Input &amp; Results'!F$32/12*$C$3)*('Input &amp; Results'!$D$21),('Input &amp; Results'!F$32/12*$C$3)*('Input &amp; Results'!$D$22))</f>
        <v>#DIV/0!</v>
      </c>
      <c r="J237" s="106" t="e">
        <f t="shared" si="70"/>
        <v>#DIV/0!</v>
      </c>
      <c r="K237" s="106" t="e">
        <f>IF(H237&gt;'Input &amp; Results'!$K$45,MIN('Input &amp; Results'!$K$34,J237-M237),0)</f>
        <v>#DIV/0!</v>
      </c>
      <c r="L237" s="106" t="e">
        <f t="shared" si="58"/>
        <v>#DIV/0!</v>
      </c>
      <c r="M237" s="106" t="e">
        <f>IF(J237&gt;0,MIN('Input &amp; Results'!$K$14*0.75/12*'Input &amp; Results'!$K$42,J237),0)</f>
        <v>#DIV/0!</v>
      </c>
      <c r="N237" s="106" t="e">
        <f t="shared" si="59"/>
        <v>#DIV/0!</v>
      </c>
      <c r="O237" s="106" t="e">
        <f t="shared" si="71"/>
        <v>#DIV/0!</v>
      </c>
      <c r="P237" s="106" t="e">
        <f>IF(O237&gt;'Input &amp; Results'!$E$49,MIN('Input &amp; Results'!$E$47,O237),0)</f>
        <v>#DIV/0!</v>
      </c>
      <c r="Q237" s="106" t="e">
        <f t="shared" si="60"/>
        <v>#DIV/0!</v>
      </c>
      <c r="R237" s="106" t="e">
        <f t="shared" si="56"/>
        <v>#DIV/0!</v>
      </c>
      <c r="S237" s="106" t="e">
        <f t="shared" si="57"/>
        <v>#DIV/0!</v>
      </c>
      <c r="T237" s="106" t="e">
        <f t="shared" si="61"/>
        <v>#DIV/0!</v>
      </c>
      <c r="U237" s="124" t="e">
        <f t="shared" si="55"/>
        <v>#DIV/0!</v>
      </c>
      <c r="V237" s="107" t="e">
        <f t="shared" si="69"/>
        <v>#DIV/0!</v>
      </c>
      <c r="W237" s="106" t="e">
        <f t="shared" si="67"/>
        <v>#DIV/0!</v>
      </c>
      <c r="X237" s="106" t="e">
        <f t="shared" si="62"/>
        <v>#DIV/0!</v>
      </c>
      <c r="Y237" s="106" t="e">
        <f t="shared" si="68"/>
        <v>#DIV/0!</v>
      </c>
      <c r="Z237" s="108" t="e">
        <f t="shared" si="63"/>
        <v>#DIV/0!</v>
      </c>
      <c r="AA237" s="108" t="e">
        <f>('Input &amp; Results'!$E$40-R237*7.48)/('Calcs active'!H237*1440)</f>
        <v>#DIV/0!</v>
      </c>
    </row>
    <row r="238" spans="2:27" x14ac:dyDescent="0.2">
      <c r="B238" s="31">
        <v>1</v>
      </c>
      <c r="C238" s="31" t="s">
        <v>58</v>
      </c>
      <c r="D238" s="106">
        <v>224</v>
      </c>
      <c r="E238" s="106" t="e">
        <f t="shared" si="64"/>
        <v>#DIV/0!</v>
      </c>
      <c r="F238" s="106">
        <f>'Calcs Hist'!E239</f>
        <v>0</v>
      </c>
      <c r="G238" s="106" t="e">
        <f t="shared" si="65"/>
        <v>#DIV/0!</v>
      </c>
      <c r="H238" s="107" t="e">
        <f t="shared" si="66"/>
        <v>#DIV/0!</v>
      </c>
      <c r="I238" s="106" t="e">
        <f>IF(P238&gt;0,('Input &amp; Results'!F$32/12*$C$3)*('Input &amp; Results'!$D$21),('Input &amp; Results'!F$32/12*$C$3)*('Input &amp; Results'!$D$22))</f>
        <v>#DIV/0!</v>
      </c>
      <c r="J238" s="106" t="e">
        <f t="shared" si="70"/>
        <v>#DIV/0!</v>
      </c>
      <c r="K238" s="106" t="e">
        <f>IF(H238&gt;'Input &amp; Results'!$K$45,MIN('Input &amp; Results'!$K$34,J238-M238),0)</f>
        <v>#DIV/0!</v>
      </c>
      <c r="L238" s="106" t="e">
        <f t="shared" si="58"/>
        <v>#DIV/0!</v>
      </c>
      <c r="M238" s="106" t="e">
        <f>IF(J238&gt;0,MIN('Input &amp; Results'!$K$14*0.75/12*'Input &amp; Results'!$K$42,J238),0)</f>
        <v>#DIV/0!</v>
      </c>
      <c r="N238" s="106" t="e">
        <f t="shared" si="59"/>
        <v>#DIV/0!</v>
      </c>
      <c r="O238" s="106" t="e">
        <f t="shared" si="71"/>
        <v>#DIV/0!</v>
      </c>
      <c r="P238" s="106" t="e">
        <f>IF(O238&gt;'Input &amp; Results'!$E$49,MIN('Input &amp; Results'!$E$47,O238),0)</f>
        <v>#DIV/0!</v>
      </c>
      <c r="Q238" s="106" t="e">
        <f t="shared" si="60"/>
        <v>#DIV/0!</v>
      </c>
      <c r="R238" s="106" t="e">
        <f t="shared" si="56"/>
        <v>#DIV/0!</v>
      </c>
      <c r="S238" s="106" t="e">
        <f t="shared" si="57"/>
        <v>#DIV/0!</v>
      </c>
      <c r="T238" s="106" t="e">
        <f t="shared" si="61"/>
        <v>#DIV/0!</v>
      </c>
      <c r="U238" s="124" t="e">
        <f t="shared" si="55"/>
        <v>#DIV/0!</v>
      </c>
      <c r="V238" s="107" t="e">
        <f t="shared" si="69"/>
        <v>#DIV/0!</v>
      </c>
      <c r="W238" s="106" t="e">
        <f t="shared" si="67"/>
        <v>#DIV/0!</v>
      </c>
      <c r="X238" s="106" t="e">
        <f t="shared" si="62"/>
        <v>#DIV/0!</v>
      </c>
      <c r="Y238" s="106" t="e">
        <f t="shared" si="68"/>
        <v>#DIV/0!</v>
      </c>
      <c r="Z238" s="108" t="e">
        <f t="shared" si="63"/>
        <v>#DIV/0!</v>
      </c>
      <c r="AA238" s="108" t="e">
        <f>('Input &amp; Results'!$E$40-R238*7.48)/('Calcs active'!H238*1440)</f>
        <v>#DIV/0!</v>
      </c>
    </row>
    <row r="239" spans="2:27" x14ac:dyDescent="0.2">
      <c r="B239" s="31">
        <v>1</v>
      </c>
      <c r="C239" s="31" t="s">
        <v>58</v>
      </c>
      <c r="D239" s="106">
        <v>225</v>
      </c>
      <c r="E239" s="106" t="e">
        <f t="shared" si="64"/>
        <v>#DIV/0!</v>
      </c>
      <c r="F239" s="106">
        <f>'Calcs Hist'!E240</f>
        <v>0</v>
      </c>
      <c r="G239" s="106" t="e">
        <f t="shared" si="65"/>
        <v>#DIV/0!</v>
      </c>
      <c r="H239" s="107" t="e">
        <f t="shared" si="66"/>
        <v>#DIV/0!</v>
      </c>
      <c r="I239" s="106" t="e">
        <f>IF(P239&gt;0,('Input &amp; Results'!F$32/12*$C$3)*('Input &amp; Results'!$D$21),('Input &amp; Results'!F$32/12*$C$3)*('Input &amp; Results'!$D$22))</f>
        <v>#DIV/0!</v>
      </c>
      <c r="J239" s="106" t="e">
        <f t="shared" si="70"/>
        <v>#DIV/0!</v>
      </c>
      <c r="K239" s="106" t="e">
        <f>IF(H239&gt;'Input &amp; Results'!$K$45,MIN('Input &amp; Results'!$K$34,J239-M239),0)</f>
        <v>#DIV/0!</v>
      </c>
      <c r="L239" s="106" t="e">
        <f t="shared" si="58"/>
        <v>#DIV/0!</v>
      </c>
      <c r="M239" s="106" t="e">
        <f>IF(J239&gt;0,MIN('Input &amp; Results'!$K$14*0.75/12*'Input &amp; Results'!$K$42,J239),0)</f>
        <v>#DIV/0!</v>
      </c>
      <c r="N239" s="106" t="e">
        <f t="shared" si="59"/>
        <v>#DIV/0!</v>
      </c>
      <c r="O239" s="106" t="e">
        <f t="shared" si="71"/>
        <v>#DIV/0!</v>
      </c>
      <c r="P239" s="106" t="e">
        <f>IF(O239&gt;'Input &amp; Results'!$E$49,MIN('Input &amp; Results'!$E$47,O239),0)</f>
        <v>#DIV/0!</v>
      </c>
      <c r="Q239" s="106" t="e">
        <f t="shared" si="60"/>
        <v>#DIV/0!</v>
      </c>
      <c r="R239" s="106" t="e">
        <f t="shared" si="56"/>
        <v>#DIV/0!</v>
      </c>
      <c r="S239" s="106" t="e">
        <f t="shared" si="57"/>
        <v>#DIV/0!</v>
      </c>
      <c r="T239" s="106" t="e">
        <f t="shared" si="61"/>
        <v>#DIV/0!</v>
      </c>
      <c r="U239" s="124" t="e">
        <f t="shared" si="55"/>
        <v>#DIV/0!</v>
      </c>
      <c r="V239" s="107" t="e">
        <f t="shared" si="69"/>
        <v>#DIV/0!</v>
      </c>
      <c r="W239" s="106" t="e">
        <f t="shared" si="67"/>
        <v>#DIV/0!</v>
      </c>
      <c r="X239" s="106" t="e">
        <f t="shared" si="62"/>
        <v>#DIV/0!</v>
      </c>
      <c r="Y239" s="106" t="e">
        <f t="shared" si="68"/>
        <v>#DIV/0!</v>
      </c>
      <c r="Z239" s="108" t="e">
        <f t="shared" si="63"/>
        <v>#DIV/0!</v>
      </c>
      <c r="AA239" s="108" t="e">
        <f>('Input &amp; Results'!$E$40-R239*7.48)/('Calcs active'!H239*1440)</f>
        <v>#DIV/0!</v>
      </c>
    </row>
    <row r="240" spans="2:27" x14ac:dyDescent="0.2">
      <c r="B240" s="31">
        <v>1</v>
      </c>
      <c r="C240" s="31" t="s">
        <v>58</v>
      </c>
      <c r="D240" s="106">
        <v>226</v>
      </c>
      <c r="E240" s="106" t="e">
        <f t="shared" si="64"/>
        <v>#DIV/0!</v>
      </c>
      <c r="F240" s="106">
        <f>'Calcs Hist'!E241</f>
        <v>0</v>
      </c>
      <c r="G240" s="106" t="e">
        <f t="shared" si="65"/>
        <v>#DIV/0!</v>
      </c>
      <c r="H240" s="107" t="e">
        <f t="shared" si="66"/>
        <v>#DIV/0!</v>
      </c>
      <c r="I240" s="106" t="e">
        <f>IF(P240&gt;0,('Input &amp; Results'!F$32/12*$C$3)*('Input &amp; Results'!$D$21),('Input &amp; Results'!F$32/12*$C$3)*('Input &amp; Results'!$D$22))</f>
        <v>#DIV/0!</v>
      </c>
      <c r="J240" s="106" t="e">
        <f t="shared" si="70"/>
        <v>#DIV/0!</v>
      </c>
      <c r="K240" s="106" t="e">
        <f>IF(H240&gt;'Input &amp; Results'!$K$45,MIN('Input &amp; Results'!$K$34,J240-M240),0)</f>
        <v>#DIV/0!</v>
      </c>
      <c r="L240" s="106" t="e">
        <f t="shared" si="58"/>
        <v>#DIV/0!</v>
      </c>
      <c r="M240" s="106" t="e">
        <f>IF(J240&gt;0,MIN('Input &amp; Results'!$K$14*0.75/12*'Input &amp; Results'!$K$42,J240),0)</f>
        <v>#DIV/0!</v>
      </c>
      <c r="N240" s="106" t="e">
        <f t="shared" si="59"/>
        <v>#DIV/0!</v>
      </c>
      <c r="O240" s="106" t="e">
        <f t="shared" si="71"/>
        <v>#DIV/0!</v>
      </c>
      <c r="P240" s="106" t="e">
        <f>IF(O240&gt;'Input &amp; Results'!$E$49,MIN('Input &amp; Results'!$E$47,O240),0)</f>
        <v>#DIV/0!</v>
      </c>
      <c r="Q240" s="106" t="e">
        <f t="shared" si="60"/>
        <v>#DIV/0!</v>
      </c>
      <c r="R240" s="106" t="e">
        <f t="shared" si="56"/>
        <v>#DIV/0!</v>
      </c>
      <c r="S240" s="106" t="e">
        <f t="shared" si="57"/>
        <v>#DIV/0!</v>
      </c>
      <c r="T240" s="106" t="e">
        <f t="shared" si="61"/>
        <v>#DIV/0!</v>
      </c>
      <c r="U240" s="124" t="e">
        <f t="shared" si="55"/>
        <v>#DIV/0!</v>
      </c>
      <c r="V240" s="107" t="e">
        <f t="shared" si="69"/>
        <v>#DIV/0!</v>
      </c>
      <c r="W240" s="106" t="e">
        <f t="shared" si="67"/>
        <v>#DIV/0!</v>
      </c>
      <c r="X240" s="106" t="e">
        <f t="shared" si="62"/>
        <v>#DIV/0!</v>
      </c>
      <c r="Y240" s="106" t="e">
        <f t="shared" si="68"/>
        <v>#DIV/0!</v>
      </c>
      <c r="Z240" s="108" t="e">
        <f t="shared" si="63"/>
        <v>#DIV/0!</v>
      </c>
      <c r="AA240" s="108" t="e">
        <f>('Input &amp; Results'!$E$40-R240*7.48)/('Calcs active'!H240*1440)</f>
        <v>#DIV/0!</v>
      </c>
    </row>
    <row r="241" spans="2:27" x14ac:dyDescent="0.2">
      <c r="B241" s="31">
        <v>1</v>
      </c>
      <c r="C241" s="31" t="s">
        <v>58</v>
      </c>
      <c r="D241" s="106">
        <v>227</v>
      </c>
      <c r="E241" s="106" t="e">
        <f t="shared" si="64"/>
        <v>#DIV/0!</v>
      </c>
      <c r="F241" s="106">
        <f>'Calcs Hist'!E242</f>
        <v>0</v>
      </c>
      <c r="G241" s="106" t="e">
        <f t="shared" si="65"/>
        <v>#DIV/0!</v>
      </c>
      <c r="H241" s="107" t="e">
        <f t="shared" si="66"/>
        <v>#DIV/0!</v>
      </c>
      <c r="I241" s="106" t="e">
        <f>IF(P241&gt;0,('Input &amp; Results'!F$32/12*$C$3)*('Input &amp; Results'!$D$21),('Input &amp; Results'!F$32/12*$C$3)*('Input &amp; Results'!$D$22))</f>
        <v>#DIV/0!</v>
      </c>
      <c r="J241" s="106" t="e">
        <f t="shared" si="70"/>
        <v>#DIV/0!</v>
      </c>
      <c r="K241" s="106" t="e">
        <f>IF(H241&gt;'Input &amp; Results'!$K$45,MIN('Input &amp; Results'!$K$34,J241-M241),0)</f>
        <v>#DIV/0!</v>
      </c>
      <c r="L241" s="106" t="e">
        <f t="shared" si="58"/>
        <v>#DIV/0!</v>
      </c>
      <c r="M241" s="106" t="e">
        <f>IF(J241&gt;0,MIN('Input &amp; Results'!$K$14*0.75/12*'Input &amp; Results'!$K$42,J241),0)</f>
        <v>#DIV/0!</v>
      </c>
      <c r="N241" s="106" t="e">
        <f t="shared" si="59"/>
        <v>#DIV/0!</v>
      </c>
      <c r="O241" s="106" t="e">
        <f t="shared" si="71"/>
        <v>#DIV/0!</v>
      </c>
      <c r="P241" s="106" t="e">
        <f>IF(O241&gt;'Input &amp; Results'!$E$49,MIN('Input &amp; Results'!$E$47,O241),0)</f>
        <v>#DIV/0!</v>
      </c>
      <c r="Q241" s="106" t="e">
        <f t="shared" si="60"/>
        <v>#DIV/0!</v>
      </c>
      <c r="R241" s="106" t="e">
        <f t="shared" si="56"/>
        <v>#DIV/0!</v>
      </c>
      <c r="S241" s="106" t="e">
        <f t="shared" si="57"/>
        <v>#DIV/0!</v>
      </c>
      <c r="T241" s="106" t="e">
        <f t="shared" si="61"/>
        <v>#DIV/0!</v>
      </c>
      <c r="U241" s="124" t="e">
        <f t="shared" si="55"/>
        <v>#DIV/0!</v>
      </c>
      <c r="V241" s="107" t="e">
        <f t="shared" si="69"/>
        <v>#DIV/0!</v>
      </c>
      <c r="W241" s="106" t="e">
        <f t="shared" si="67"/>
        <v>#DIV/0!</v>
      </c>
      <c r="X241" s="106" t="e">
        <f t="shared" si="62"/>
        <v>#DIV/0!</v>
      </c>
      <c r="Y241" s="106" t="e">
        <f t="shared" si="68"/>
        <v>#DIV/0!</v>
      </c>
      <c r="Z241" s="108" t="e">
        <f t="shared" si="63"/>
        <v>#DIV/0!</v>
      </c>
      <c r="AA241" s="108" t="e">
        <f>('Input &amp; Results'!$E$40-R241*7.48)/('Calcs active'!H241*1440)</f>
        <v>#DIV/0!</v>
      </c>
    </row>
    <row r="242" spans="2:27" x14ac:dyDescent="0.2">
      <c r="B242" s="31">
        <v>1</v>
      </c>
      <c r="C242" s="31" t="s">
        <v>58</v>
      </c>
      <c r="D242" s="106">
        <v>228</v>
      </c>
      <c r="E242" s="106" t="e">
        <f t="shared" si="64"/>
        <v>#DIV/0!</v>
      </c>
      <c r="F242" s="106">
        <f>'Calcs Hist'!E243</f>
        <v>0</v>
      </c>
      <c r="G242" s="106" t="e">
        <f t="shared" si="65"/>
        <v>#DIV/0!</v>
      </c>
      <c r="H242" s="107" t="e">
        <f t="shared" si="66"/>
        <v>#DIV/0!</v>
      </c>
      <c r="I242" s="106" t="e">
        <f>IF(P242&gt;0,('Input &amp; Results'!F$32/12*$C$3)*('Input &amp; Results'!$D$21),('Input &amp; Results'!F$32/12*$C$3)*('Input &amp; Results'!$D$22))</f>
        <v>#DIV/0!</v>
      </c>
      <c r="J242" s="106" t="e">
        <f t="shared" si="70"/>
        <v>#DIV/0!</v>
      </c>
      <c r="K242" s="106" t="e">
        <f>IF(H242&gt;'Input &amp; Results'!$K$45,MIN('Input &amp; Results'!$K$34,J242-M242),0)</f>
        <v>#DIV/0!</v>
      </c>
      <c r="L242" s="106" t="e">
        <f t="shared" si="58"/>
        <v>#DIV/0!</v>
      </c>
      <c r="M242" s="106" t="e">
        <f>IF(J242&gt;0,MIN('Input &amp; Results'!$K$14*0.75/12*'Input &amp; Results'!$K$42,J242),0)</f>
        <v>#DIV/0!</v>
      </c>
      <c r="N242" s="106" t="e">
        <f t="shared" si="59"/>
        <v>#DIV/0!</v>
      </c>
      <c r="O242" s="106" t="e">
        <f t="shared" si="71"/>
        <v>#DIV/0!</v>
      </c>
      <c r="P242" s="106" t="e">
        <f>IF(O242&gt;'Input &amp; Results'!$E$49,MIN('Input &amp; Results'!$E$47,O242),0)</f>
        <v>#DIV/0!</v>
      </c>
      <c r="Q242" s="106" t="e">
        <f t="shared" si="60"/>
        <v>#DIV/0!</v>
      </c>
      <c r="R242" s="106" t="e">
        <f t="shared" si="56"/>
        <v>#DIV/0!</v>
      </c>
      <c r="S242" s="106" t="e">
        <f t="shared" si="57"/>
        <v>#DIV/0!</v>
      </c>
      <c r="T242" s="106" t="e">
        <f t="shared" si="61"/>
        <v>#DIV/0!</v>
      </c>
      <c r="U242" s="124" t="e">
        <f t="shared" si="55"/>
        <v>#DIV/0!</v>
      </c>
      <c r="V242" s="107" t="e">
        <f t="shared" si="69"/>
        <v>#DIV/0!</v>
      </c>
      <c r="W242" s="106" t="e">
        <f t="shared" si="67"/>
        <v>#DIV/0!</v>
      </c>
      <c r="X242" s="106" t="e">
        <f t="shared" si="62"/>
        <v>#DIV/0!</v>
      </c>
      <c r="Y242" s="106" t="e">
        <f t="shared" si="68"/>
        <v>#DIV/0!</v>
      </c>
      <c r="Z242" s="108" t="e">
        <f t="shared" si="63"/>
        <v>#DIV/0!</v>
      </c>
      <c r="AA242" s="108" t="e">
        <f>('Input &amp; Results'!$E$40-R242*7.48)/('Calcs active'!H242*1440)</f>
        <v>#DIV/0!</v>
      </c>
    </row>
    <row r="243" spans="2:27" x14ac:dyDescent="0.2">
      <c r="B243" s="31">
        <v>1</v>
      </c>
      <c r="C243" s="31" t="s">
        <v>58</v>
      </c>
      <c r="D243" s="106">
        <v>229</v>
      </c>
      <c r="E243" s="106" t="e">
        <f t="shared" si="64"/>
        <v>#DIV/0!</v>
      </c>
      <c r="F243" s="106">
        <f>'Calcs Hist'!E244</f>
        <v>0</v>
      </c>
      <c r="G243" s="106" t="e">
        <f t="shared" si="65"/>
        <v>#DIV/0!</v>
      </c>
      <c r="H243" s="107" t="e">
        <f t="shared" si="66"/>
        <v>#DIV/0!</v>
      </c>
      <c r="I243" s="106" t="e">
        <f>IF(P243&gt;0,('Input &amp; Results'!F$32/12*$C$3)*('Input &amp; Results'!$D$21),('Input &amp; Results'!F$32/12*$C$3)*('Input &amp; Results'!$D$22))</f>
        <v>#DIV/0!</v>
      </c>
      <c r="J243" s="106" t="e">
        <f t="shared" si="70"/>
        <v>#DIV/0!</v>
      </c>
      <c r="K243" s="106" t="e">
        <f>IF(H243&gt;'Input &amp; Results'!$K$45,MIN('Input &amp; Results'!$K$34,J243-M243),0)</f>
        <v>#DIV/0!</v>
      </c>
      <c r="L243" s="106" t="e">
        <f t="shared" si="58"/>
        <v>#DIV/0!</v>
      </c>
      <c r="M243" s="106" t="e">
        <f>IF(J243&gt;0,MIN('Input &amp; Results'!$K$14*0.75/12*'Input &amp; Results'!$K$42,J243),0)</f>
        <v>#DIV/0!</v>
      </c>
      <c r="N243" s="106" t="e">
        <f t="shared" si="59"/>
        <v>#DIV/0!</v>
      </c>
      <c r="O243" s="106" t="e">
        <f t="shared" si="71"/>
        <v>#DIV/0!</v>
      </c>
      <c r="P243" s="106" t="e">
        <f>IF(O243&gt;'Input &amp; Results'!$E$49,MIN('Input &amp; Results'!$E$47,O243),0)</f>
        <v>#DIV/0!</v>
      </c>
      <c r="Q243" s="106" t="e">
        <f t="shared" si="60"/>
        <v>#DIV/0!</v>
      </c>
      <c r="R243" s="106" t="e">
        <f t="shared" si="56"/>
        <v>#DIV/0!</v>
      </c>
      <c r="S243" s="106" t="e">
        <f t="shared" si="57"/>
        <v>#DIV/0!</v>
      </c>
      <c r="T243" s="106" t="e">
        <f t="shared" si="61"/>
        <v>#DIV/0!</v>
      </c>
      <c r="U243" s="124" t="e">
        <f t="shared" si="55"/>
        <v>#DIV/0!</v>
      </c>
      <c r="V243" s="107" t="e">
        <f t="shared" si="69"/>
        <v>#DIV/0!</v>
      </c>
      <c r="W243" s="106" t="e">
        <f t="shared" si="67"/>
        <v>#DIV/0!</v>
      </c>
      <c r="X243" s="106" t="e">
        <f t="shared" si="62"/>
        <v>#DIV/0!</v>
      </c>
      <c r="Y243" s="106" t="e">
        <f t="shared" si="68"/>
        <v>#DIV/0!</v>
      </c>
      <c r="Z243" s="108" t="e">
        <f t="shared" si="63"/>
        <v>#DIV/0!</v>
      </c>
      <c r="AA243" s="108" t="e">
        <f>('Input &amp; Results'!$E$40-R243*7.48)/('Calcs active'!H243*1440)</f>
        <v>#DIV/0!</v>
      </c>
    </row>
    <row r="244" spans="2:27" x14ac:dyDescent="0.2">
      <c r="B244" s="31">
        <v>1</v>
      </c>
      <c r="C244" s="31" t="s">
        <v>58</v>
      </c>
      <c r="D244" s="106">
        <v>230</v>
      </c>
      <c r="E244" s="106" t="e">
        <f t="shared" si="64"/>
        <v>#DIV/0!</v>
      </c>
      <c r="F244" s="106">
        <f>'Calcs Hist'!E245</f>
        <v>0</v>
      </c>
      <c r="G244" s="106" t="e">
        <f t="shared" si="65"/>
        <v>#DIV/0!</v>
      </c>
      <c r="H244" s="107" t="e">
        <f t="shared" si="66"/>
        <v>#DIV/0!</v>
      </c>
      <c r="I244" s="106" t="e">
        <f>IF(P244&gt;0,('Input &amp; Results'!F$32/12*$C$3)*('Input &amp; Results'!$D$21),('Input &amp; Results'!F$32/12*$C$3)*('Input &amp; Results'!$D$22))</f>
        <v>#DIV/0!</v>
      </c>
      <c r="J244" s="106" t="e">
        <f t="shared" si="70"/>
        <v>#DIV/0!</v>
      </c>
      <c r="K244" s="106" t="e">
        <f>IF(H244&gt;'Input &amp; Results'!$K$45,MIN('Input &amp; Results'!$K$34,J244-M244),0)</f>
        <v>#DIV/0!</v>
      </c>
      <c r="L244" s="106" t="e">
        <f t="shared" si="58"/>
        <v>#DIV/0!</v>
      </c>
      <c r="M244" s="106" t="e">
        <f>IF(J244&gt;0,MIN('Input &amp; Results'!$K$14*0.75/12*'Input &amp; Results'!$K$42,J244),0)</f>
        <v>#DIV/0!</v>
      </c>
      <c r="N244" s="106" t="e">
        <f t="shared" si="59"/>
        <v>#DIV/0!</v>
      </c>
      <c r="O244" s="106" t="e">
        <f t="shared" si="71"/>
        <v>#DIV/0!</v>
      </c>
      <c r="P244" s="106" t="e">
        <f>IF(O244&gt;'Input &amp; Results'!$E$49,MIN('Input &amp; Results'!$E$47,O244),0)</f>
        <v>#DIV/0!</v>
      </c>
      <c r="Q244" s="106" t="e">
        <f t="shared" si="60"/>
        <v>#DIV/0!</v>
      </c>
      <c r="R244" s="106" t="e">
        <f t="shared" si="56"/>
        <v>#DIV/0!</v>
      </c>
      <c r="S244" s="106" t="e">
        <f t="shared" si="57"/>
        <v>#DIV/0!</v>
      </c>
      <c r="T244" s="106" t="e">
        <f t="shared" si="61"/>
        <v>#DIV/0!</v>
      </c>
      <c r="U244" s="124" t="e">
        <f t="shared" si="55"/>
        <v>#DIV/0!</v>
      </c>
      <c r="V244" s="107" t="e">
        <f t="shared" si="69"/>
        <v>#DIV/0!</v>
      </c>
      <c r="W244" s="106" t="e">
        <f t="shared" si="67"/>
        <v>#DIV/0!</v>
      </c>
      <c r="X244" s="106" t="e">
        <f t="shared" si="62"/>
        <v>#DIV/0!</v>
      </c>
      <c r="Y244" s="106" t="e">
        <f t="shared" si="68"/>
        <v>#DIV/0!</v>
      </c>
      <c r="Z244" s="108" t="e">
        <f t="shared" si="63"/>
        <v>#DIV/0!</v>
      </c>
      <c r="AA244" s="108" t="e">
        <f>('Input &amp; Results'!$E$40-R244*7.48)/('Calcs active'!H244*1440)</f>
        <v>#DIV/0!</v>
      </c>
    </row>
    <row r="245" spans="2:27" x14ac:dyDescent="0.2">
      <c r="B245" s="31">
        <v>1</v>
      </c>
      <c r="C245" s="31" t="s">
        <v>58</v>
      </c>
      <c r="D245" s="106">
        <v>231</v>
      </c>
      <c r="E245" s="106" t="e">
        <f t="shared" si="64"/>
        <v>#DIV/0!</v>
      </c>
      <c r="F245" s="106">
        <f>'Calcs Hist'!E246</f>
        <v>0</v>
      </c>
      <c r="G245" s="106" t="e">
        <f t="shared" si="65"/>
        <v>#DIV/0!</v>
      </c>
      <c r="H245" s="107" t="e">
        <f t="shared" si="66"/>
        <v>#DIV/0!</v>
      </c>
      <c r="I245" s="106" t="e">
        <f>IF(P245&gt;0,('Input &amp; Results'!F$32/12*$C$3)*('Input &amp; Results'!$D$21),('Input &amp; Results'!F$32/12*$C$3)*('Input &amp; Results'!$D$22))</f>
        <v>#DIV/0!</v>
      </c>
      <c r="J245" s="106" t="e">
        <f t="shared" si="70"/>
        <v>#DIV/0!</v>
      </c>
      <c r="K245" s="106" t="e">
        <f>IF(H245&gt;'Input &amp; Results'!$K$45,MIN('Input &amp; Results'!$K$34,J245-M245),0)</f>
        <v>#DIV/0!</v>
      </c>
      <c r="L245" s="106" t="e">
        <f t="shared" si="58"/>
        <v>#DIV/0!</v>
      </c>
      <c r="M245" s="106" t="e">
        <f>IF(J245&gt;0,MIN('Input &amp; Results'!$K$14*0.75/12*'Input &amp; Results'!$K$42,J245),0)</f>
        <v>#DIV/0!</v>
      </c>
      <c r="N245" s="106" t="e">
        <f t="shared" si="59"/>
        <v>#DIV/0!</v>
      </c>
      <c r="O245" s="106" t="e">
        <f t="shared" si="71"/>
        <v>#DIV/0!</v>
      </c>
      <c r="P245" s="106" t="e">
        <f>IF(O245&gt;'Input &amp; Results'!$E$49,MIN('Input &amp; Results'!$E$47,O245),0)</f>
        <v>#DIV/0!</v>
      </c>
      <c r="Q245" s="106" t="e">
        <f t="shared" si="60"/>
        <v>#DIV/0!</v>
      </c>
      <c r="R245" s="106" t="e">
        <f t="shared" si="56"/>
        <v>#DIV/0!</v>
      </c>
      <c r="S245" s="106" t="e">
        <f t="shared" si="57"/>
        <v>#DIV/0!</v>
      </c>
      <c r="T245" s="106" t="e">
        <f t="shared" si="61"/>
        <v>#DIV/0!</v>
      </c>
      <c r="U245" s="124" t="e">
        <f t="shared" si="55"/>
        <v>#DIV/0!</v>
      </c>
      <c r="V245" s="107" t="e">
        <f t="shared" si="69"/>
        <v>#DIV/0!</v>
      </c>
      <c r="W245" s="106" t="e">
        <f t="shared" si="67"/>
        <v>#DIV/0!</v>
      </c>
      <c r="X245" s="106" t="e">
        <f t="shared" si="62"/>
        <v>#DIV/0!</v>
      </c>
      <c r="Y245" s="106" t="e">
        <f t="shared" si="68"/>
        <v>#DIV/0!</v>
      </c>
      <c r="Z245" s="108" t="e">
        <f t="shared" si="63"/>
        <v>#DIV/0!</v>
      </c>
      <c r="AA245" s="108" t="e">
        <f>('Input &amp; Results'!$E$40-R245*7.48)/('Calcs active'!H245*1440)</f>
        <v>#DIV/0!</v>
      </c>
    </row>
    <row r="246" spans="2:27" x14ac:dyDescent="0.2">
      <c r="B246" s="31">
        <v>1</v>
      </c>
      <c r="C246" s="31" t="s">
        <v>58</v>
      </c>
      <c r="D246" s="106">
        <v>232</v>
      </c>
      <c r="E246" s="106" t="e">
        <f t="shared" si="64"/>
        <v>#DIV/0!</v>
      </c>
      <c r="F246" s="106">
        <f>'Calcs Hist'!E247</f>
        <v>0</v>
      </c>
      <c r="G246" s="106" t="e">
        <f t="shared" si="65"/>
        <v>#DIV/0!</v>
      </c>
      <c r="H246" s="107" t="e">
        <f t="shared" si="66"/>
        <v>#DIV/0!</v>
      </c>
      <c r="I246" s="106" t="e">
        <f>IF(P246&gt;0,('Input &amp; Results'!F$32/12*$C$3)*('Input &amp; Results'!$D$21),('Input &amp; Results'!F$32/12*$C$3)*('Input &amp; Results'!$D$22))</f>
        <v>#DIV/0!</v>
      </c>
      <c r="J246" s="106" t="e">
        <f t="shared" si="70"/>
        <v>#DIV/0!</v>
      </c>
      <c r="K246" s="106" t="e">
        <f>IF(H246&gt;'Input &amp; Results'!$K$45,MIN('Input &amp; Results'!$K$34,J246-M246),0)</f>
        <v>#DIV/0!</v>
      </c>
      <c r="L246" s="106" t="e">
        <f t="shared" si="58"/>
        <v>#DIV/0!</v>
      </c>
      <c r="M246" s="106" t="e">
        <f>IF(J246&gt;0,MIN('Input &amp; Results'!$K$14*0.75/12*'Input &amp; Results'!$K$42,J246),0)</f>
        <v>#DIV/0!</v>
      </c>
      <c r="N246" s="106" t="e">
        <f t="shared" si="59"/>
        <v>#DIV/0!</v>
      </c>
      <c r="O246" s="106" t="e">
        <f t="shared" si="71"/>
        <v>#DIV/0!</v>
      </c>
      <c r="P246" s="106" t="e">
        <f>IF(O246&gt;'Input &amp; Results'!$E$49,MIN('Input &amp; Results'!$E$47,O246),0)</f>
        <v>#DIV/0!</v>
      </c>
      <c r="Q246" s="106" t="e">
        <f t="shared" si="60"/>
        <v>#DIV/0!</v>
      </c>
      <c r="R246" s="106" t="e">
        <f t="shared" si="56"/>
        <v>#DIV/0!</v>
      </c>
      <c r="S246" s="106" t="e">
        <f t="shared" si="57"/>
        <v>#DIV/0!</v>
      </c>
      <c r="T246" s="106" t="e">
        <f t="shared" si="61"/>
        <v>#DIV/0!</v>
      </c>
      <c r="U246" s="124" t="e">
        <f t="shared" ref="U246:U309" si="72">U245+S246</f>
        <v>#DIV/0!</v>
      </c>
      <c r="V246" s="107" t="e">
        <f t="shared" si="69"/>
        <v>#DIV/0!</v>
      </c>
      <c r="W246" s="106" t="e">
        <f t="shared" si="67"/>
        <v>#DIV/0!</v>
      </c>
      <c r="X246" s="106" t="e">
        <f t="shared" si="62"/>
        <v>#DIV/0!</v>
      </c>
      <c r="Y246" s="106" t="e">
        <f t="shared" si="68"/>
        <v>#DIV/0!</v>
      </c>
      <c r="Z246" s="108" t="e">
        <f t="shared" si="63"/>
        <v>#DIV/0!</v>
      </c>
      <c r="AA246" s="108" t="e">
        <f>('Input &amp; Results'!$E$40-R246*7.48)/('Calcs active'!H246*1440)</f>
        <v>#DIV/0!</v>
      </c>
    </row>
    <row r="247" spans="2:27" x14ac:dyDescent="0.2">
      <c r="B247" s="31">
        <v>1</v>
      </c>
      <c r="C247" s="31" t="s">
        <v>58</v>
      </c>
      <c r="D247" s="106">
        <v>233</v>
      </c>
      <c r="E247" s="106" t="e">
        <f t="shared" si="64"/>
        <v>#DIV/0!</v>
      </c>
      <c r="F247" s="106">
        <f>'Calcs Hist'!E248</f>
        <v>0</v>
      </c>
      <c r="G247" s="106" t="e">
        <f t="shared" si="65"/>
        <v>#DIV/0!</v>
      </c>
      <c r="H247" s="107" t="e">
        <f t="shared" si="66"/>
        <v>#DIV/0!</v>
      </c>
      <c r="I247" s="106" t="e">
        <f>IF(P247&gt;0,('Input &amp; Results'!F$32/12*$C$3)*('Input &amp; Results'!$D$21),('Input &amp; Results'!F$32/12*$C$3)*('Input &amp; Results'!$D$22))</f>
        <v>#DIV/0!</v>
      </c>
      <c r="J247" s="106" t="e">
        <f t="shared" si="70"/>
        <v>#DIV/0!</v>
      </c>
      <c r="K247" s="106" t="e">
        <f>IF(H247&gt;'Input &amp; Results'!$K$45,MIN('Input &amp; Results'!$K$34,J247-M247),0)</f>
        <v>#DIV/0!</v>
      </c>
      <c r="L247" s="106" t="e">
        <f t="shared" si="58"/>
        <v>#DIV/0!</v>
      </c>
      <c r="M247" s="106" t="e">
        <f>IF(J247&gt;0,MIN('Input &amp; Results'!$K$14*0.75/12*'Input &amp; Results'!$K$42,J247),0)</f>
        <v>#DIV/0!</v>
      </c>
      <c r="N247" s="106" t="e">
        <f t="shared" si="59"/>
        <v>#DIV/0!</v>
      </c>
      <c r="O247" s="106" t="e">
        <f t="shared" si="71"/>
        <v>#DIV/0!</v>
      </c>
      <c r="P247" s="106" t="e">
        <f>IF(O247&gt;'Input &amp; Results'!$E$49,MIN('Input &amp; Results'!$E$47,O247),0)</f>
        <v>#DIV/0!</v>
      </c>
      <c r="Q247" s="106" t="e">
        <f t="shared" si="60"/>
        <v>#DIV/0!</v>
      </c>
      <c r="R247" s="106" t="e">
        <f t="shared" si="56"/>
        <v>#DIV/0!</v>
      </c>
      <c r="S247" s="106" t="e">
        <f t="shared" si="57"/>
        <v>#DIV/0!</v>
      </c>
      <c r="T247" s="106" t="e">
        <f t="shared" si="61"/>
        <v>#DIV/0!</v>
      </c>
      <c r="U247" s="124" t="e">
        <f t="shared" si="72"/>
        <v>#DIV/0!</v>
      </c>
      <c r="V247" s="107" t="e">
        <f t="shared" si="69"/>
        <v>#DIV/0!</v>
      </c>
      <c r="W247" s="106" t="e">
        <f t="shared" si="67"/>
        <v>#DIV/0!</v>
      </c>
      <c r="X247" s="106" t="e">
        <f t="shared" si="62"/>
        <v>#DIV/0!</v>
      </c>
      <c r="Y247" s="106" t="e">
        <f t="shared" si="68"/>
        <v>#DIV/0!</v>
      </c>
      <c r="Z247" s="108" t="e">
        <f t="shared" si="63"/>
        <v>#DIV/0!</v>
      </c>
      <c r="AA247" s="108" t="e">
        <f>('Input &amp; Results'!$E$40-R247*7.48)/('Calcs active'!H247*1440)</f>
        <v>#DIV/0!</v>
      </c>
    </row>
    <row r="248" spans="2:27" x14ac:dyDescent="0.2">
      <c r="B248" s="31">
        <v>1</v>
      </c>
      <c r="C248" s="31" t="s">
        <v>58</v>
      </c>
      <c r="D248" s="106">
        <v>234</v>
      </c>
      <c r="E248" s="106" t="e">
        <f t="shared" si="64"/>
        <v>#DIV/0!</v>
      </c>
      <c r="F248" s="106">
        <f>'Calcs Hist'!E249</f>
        <v>0</v>
      </c>
      <c r="G248" s="106" t="e">
        <f t="shared" si="65"/>
        <v>#DIV/0!</v>
      </c>
      <c r="H248" s="107" t="e">
        <f t="shared" si="66"/>
        <v>#DIV/0!</v>
      </c>
      <c r="I248" s="106" t="e">
        <f>IF(P248&gt;0,('Input &amp; Results'!F$32/12*$C$3)*('Input &amp; Results'!$D$21),('Input &amp; Results'!F$32/12*$C$3)*('Input &amp; Results'!$D$22))</f>
        <v>#DIV/0!</v>
      </c>
      <c r="J248" s="106" t="e">
        <f t="shared" si="70"/>
        <v>#DIV/0!</v>
      </c>
      <c r="K248" s="106" t="e">
        <f>IF(H248&gt;'Input &amp; Results'!$K$45,MIN('Input &amp; Results'!$K$34,J248-M248),0)</f>
        <v>#DIV/0!</v>
      </c>
      <c r="L248" s="106" t="e">
        <f t="shared" si="58"/>
        <v>#DIV/0!</v>
      </c>
      <c r="M248" s="106" t="e">
        <f>IF(J248&gt;0,MIN('Input &amp; Results'!$K$14*0.75/12*'Input &amp; Results'!$K$42,J248),0)</f>
        <v>#DIV/0!</v>
      </c>
      <c r="N248" s="106" t="e">
        <f t="shared" si="59"/>
        <v>#DIV/0!</v>
      </c>
      <c r="O248" s="106" t="e">
        <f t="shared" si="71"/>
        <v>#DIV/0!</v>
      </c>
      <c r="P248" s="106" t="e">
        <f>IF(O248&gt;'Input &amp; Results'!$E$49,MIN('Input &amp; Results'!$E$47,O248),0)</f>
        <v>#DIV/0!</v>
      </c>
      <c r="Q248" s="106" t="e">
        <f t="shared" si="60"/>
        <v>#DIV/0!</v>
      </c>
      <c r="R248" s="106" t="e">
        <f t="shared" si="56"/>
        <v>#DIV/0!</v>
      </c>
      <c r="S248" s="106" t="e">
        <f t="shared" si="57"/>
        <v>#DIV/0!</v>
      </c>
      <c r="T248" s="106" t="e">
        <f t="shared" si="61"/>
        <v>#DIV/0!</v>
      </c>
      <c r="U248" s="124" t="e">
        <f t="shared" si="72"/>
        <v>#DIV/0!</v>
      </c>
      <c r="V248" s="107" t="e">
        <f t="shared" si="69"/>
        <v>#DIV/0!</v>
      </c>
      <c r="W248" s="106" t="e">
        <f t="shared" si="67"/>
        <v>#DIV/0!</v>
      </c>
      <c r="X248" s="106" t="e">
        <f t="shared" si="62"/>
        <v>#DIV/0!</v>
      </c>
      <c r="Y248" s="106" t="e">
        <f t="shared" si="68"/>
        <v>#DIV/0!</v>
      </c>
      <c r="Z248" s="108" t="e">
        <f t="shared" si="63"/>
        <v>#DIV/0!</v>
      </c>
      <c r="AA248" s="108" t="e">
        <f>('Input &amp; Results'!$E$40-R248*7.48)/('Calcs active'!H248*1440)</f>
        <v>#DIV/0!</v>
      </c>
    </row>
    <row r="249" spans="2:27" x14ac:dyDescent="0.2">
      <c r="B249" s="31">
        <v>1</v>
      </c>
      <c r="C249" s="31" t="s">
        <v>58</v>
      </c>
      <c r="D249" s="106">
        <v>235</v>
      </c>
      <c r="E249" s="106" t="e">
        <f t="shared" si="64"/>
        <v>#DIV/0!</v>
      </c>
      <c r="F249" s="106">
        <f>'Calcs Hist'!E250</f>
        <v>0</v>
      </c>
      <c r="G249" s="106" t="e">
        <f t="shared" si="65"/>
        <v>#DIV/0!</v>
      </c>
      <c r="H249" s="107" t="e">
        <f t="shared" si="66"/>
        <v>#DIV/0!</v>
      </c>
      <c r="I249" s="106" t="e">
        <f>IF(P249&gt;0,('Input &amp; Results'!F$32/12*$C$3)*('Input &amp; Results'!$D$21),('Input &amp; Results'!F$32/12*$C$3)*('Input &amp; Results'!$D$22))</f>
        <v>#DIV/0!</v>
      </c>
      <c r="J249" s="106" t="e">
        <f t="shared" si="70"/>
        <v>#DIV/0!</v>
      </c>
      <c r="K249" s="106" t="e">
        <f>IF(H249&gt;'Input &amp; Results'!$K$45,MIN('Input &amp; Results'!$K$34,J249-M249),0)</f>
        <v>#DIV/0!</v>
      </c>
      <c r="L249" s="106" t="e">
        <f t="shared" si="58"/>
        <v>#DIV/0!</v>
      </c>
      <c r="M249" s="106" t="e">
        <f>IF(J249&gt;0,MIN('Input &amp; Results'!$K$14*0.75/12*'Input &amp; Results'!$K$42,J249),0)</f>
        <v>#DIV/0!</v>
      </c>
      <c r="N249" s="106" t="e">
        <f t="shared" si="59"/>
        <v>#DIV/0!</v>
      </c>
      <c r="O249" s="106" t="e">
        <f t="shared" si="71"/>
        <v>#DIV/0!</v>
      </c>
      <c r="P249" s="106" t="e">
        <f>IF(O249&gt;'Input &amp; Results'!$E$49,MIN('Input &amp; Results'!$E$47,O249),0)</f>
        <v>#DIV/0!</v>
      </c>
      <c r="Q249" s="106" t="e">
        <f t="shared" si="60"/>
        <v>#DIV/0!</v>
      </c>
      <c r="R249" s="106" t="e">
        <f t="shared" si="56"/>
        <v>#DIV/0!</v>
      </c>
      <c r="S249" s="106" t="e">
        <f t="shared" si="57"/>
        <v>#DIV/0!</v>
      </c>
      <c r="T249" s="106" t="e">
        <f t="shared" si="61"/>
        <v>#DIV/0!</v>
      </c>
      <c r="U249" s="124" t="e">
        <f t="shared" si="72"/>
        <v>#DIV/0!</v>
      </c>
      <c r="V249" s="107" t="e">
        <f t="shared" si="69"/>
        <v>#DIV/0!</v>
      </c>
      <c r="W249" s="106" t="e">
        <f t="shared" si="67"/>
        <v>#DIV/0!</v>
      </c>
      <c r="X249" s="106" t="e">
        <f t="shared" si="62"/>
        <v>#DIV/0!</v>
      </c>
      <c r="Y249" s="106" t="e">
        <f t="shared" si="68"/>
        <v>#DIV/0!</v>
      </c>
      <c r="Z249" s="108" t="e">
        <f t="shared" si="63"/>
        <v>#DIV/0!</v>
      </c>
      <c r="AA249" s="108" t="e">
        <f>('Input &amp; Results'!$E$40-R249*7.48)/('Calcs active'!H249*1440)</f>
        <v>#DIV/0!</v>
      </c>
    </row>
    <row r="250" spans="2:27" x14ac:dyDescent="0.2">
      <c r="B250" s="31">
        <v>1</v>
      </c>
      <c r="C250" s="31" t="s">
        <v>58</v>
      </c>
      <c r="D250" s="106">
        <v>236</v>
      </c>
      <c r="E250" s="106" t="e">
        <f t="shared" si="64"/>
        <v>#DIV/0!</v>
      </c>
      <c r="F250" s="106">
        <f>'Calcs Hist'!E251</f>
        <v>0</v>
      </c>
      <c r="G250" s="106" t="e">
        <f t="shared" si="65"/>
        <v>#DIV/0!</v>
      </c>
      <c r="H250" s="107" t="e">
        <f t="shared" si="66"/>
        <v>#DIV/0!</v>
      </c>
      <c r="I250" s="106" t="e">
        <f>IF(P250&gt;0,('Input &amp; Results'!F$32/12*$C$3)*('Input &amp; Results'!$D$21),('Input &amp; Results'!F$32/12*$C$3)*('Input &amp; Results'!$D$22))</f>
        <v>#DIV/0!</v>
      </c>
      <c r="J250" s="106" t="e">
        <f t="shared" si="70"/>
        <v>#DIV/0!</v>
      </c>
      <c r="K250" s="106" t="e">
        <f>IF(H250&gt;'Input &amp; Results'!$K$45,MIN('Input &amp; Results'!$K$34,J250-M250),0)</f>
        <v>#DIV/0!</v>
      </c>
      <c r="L250" s="106" t="e">
        <f t="shared" si="58"/>
        <v>#DIV/0!</v>
      </c>
      <c r="M250" s="106" t="e">
        <f>IF(J250&gt;0,MIN('Input &amp; Results'!$K$14*0.75/12*'Input &amp; Results'!$K$42,J250),0)</f>
        <v>#DIV/0!</v>
      </c>
      <c r="N250" s="106" t="e">
        <f t="shared" si="59"/>
        <v>#DIV/0!</v>
      </c>
      <c r="O250" s="106" t="e">
        <f t="shared" si="71"/>
        <v>#DIV/0!</v>
      </c>
      <c r="P250" s="106" t="e">
        <f>IF(O250&gt;'Input &amp; Results'!$E$49,MIN('Input &amp; Results'!$E$47,O250),0)</f>
        <v>#DIV/0!</v>
      </c>
      <c r="Q250" s="106" t="e">
        <f t="shared" si="60"/>
        <v>#DIV/0!</v>
      </c>
      <c r="R250" s="106" t="e">
        <f t="shared" si="56"/>
        <v>#DIV/0!</v>
      </c>
      <c r="S250" s="106" t="e">
        <f t="shared" si="57"/>
        <v>#DIV/0!</v>
      </c>
      <c r="T250" s="106" t="e">
        <f t="shared" si="61"/>
        <v>#DIV/0!</v>
      </c>
      <c r="U250" s="124" t="e">
        <f t="shared" si="72"/>
        <v>#DIV/0!</v>
      </c>
      <c r="V250" s="107" t="e">
        <f t="shared" si="69"/>
        <v>#DIV/0!</v>
      </c>
      <c r="W250" s="106" t="e">
        <f t="shared" si="67"/>
        <v>#DIV/0!</v>
      </c>
      <c r="X250" s="106" t="e">
        <f t="shared" si="62"/>
        <v>#DIV/0!</v>
      </c>
      <c r="Y250" s="106" t="e">
        <f t="shared" si="68"/>
        <v>#DIV/0!</v>
      </c>
      <c r="Z250" s="108" t="e">
        <f t="shared" si="63"/>
        <v>#DIV/0!</v>
      </c>
      <c r="AA250" s="108" t="e">
        <f>('Input &amp; Results'!$E$40-R250*7.48)/('Calcs active'!H250*1440)</f>
        <v>#DIV/0!</v>
      </c>
    </row>
    <row r="251" spans="2:27" x14ac:dyDescent="0.2">
      <c r="B251" s="31">
        <v>1</v>
      </c>
      <c r="C251" s="31" t="s">
        <v>58</v>
      </c>
      <c r="D251" s="106">
        <v>237</v>
      </c>
      <c r="E251" s="106" t="e">
        <f t="shared" si="64"/>
        <v>#DIV/0!</v>
      </c>
      <c r="F251" s="106">
        <f>'Calcs Hist'!E252</f>
        <v>0</v>
      </c>
      <c r="G251" s="106" t="e">
        <f t="shared" si="65"/>
        <v>#DIV/0!</v>
      </c>
      <c r="H251" s="107" t="e">
        <f t="shared" si="66"/>
        <v>#DIV/0!</v>
      </c>
      <c r="I251" s="106" t="e">
        <f>IF(P251&gt;0,('Input &amp; Results'!F$32/12*$C$3)*('Input &amp; Results'!$D$21),('Input &amp; Results'!F$32/12*$C$3)*('Input &amp; Results'!$D$22))</f>
        <v>#DIV/0!</v>
      </c>
      <c r="J251" s="106" t="e">
        <f t="shared" si="70"/>
        <v>#DIV/0!</v>
      </c>
      <c r="K251" s="106" t="e">
        <f>IF(H251&gt;'Input &amp; Results'!$K$45,MIN('Input &amp; Results'!$K$34,J251-M251),0)</f>
        <v>#DIV/0!</v>
      </c>
      <c r="L251" s="106" t="e">
        <f t="shared" si="58"/>
        <v>#DIV/0!</v>
      </c>
      <c r="M251" s="106" t="e">
        <f>IF(J251&gt;0,MIN('Input &amp; Results'!$K$14*0.75/12*'Input &amp; Results'!$K$42,J251),0)</f>
        <v>#DIV/0!</v>
      </c>
      <c r="N251" s="106" t="e">
        <f t="shared" si="59"/>
        <v>#DIV/0!</v>
      </c>
      <c r="O251" s="106" t="e">
        <f t="shared" si="71"/>
        <v>#DIV/0!</v>
      </c>
      <c r="P251" s="106" t="e">
        <f>IF(O251&gt;'Input &amp; Results'!$E$49,MIN('Input &amp; Results'!$E$47,O251),0)</f>
        <v>#DIV/0!</v>
      </c>
      <c r="Q251" s="106" t="e">
        <f t="shared" si="60"/>
        <v>#DIV/0!</v>
      </c>
      <c r="R251" s="106" t="e">
        <f t="shared" si="56"/>
        <v>#DIV/0!</v>
      </c>
      <c r="S251" s="106" t="e">
        <f t="shared" si="57"/>
        <v>#DIV/0!</v>
      </c>
      <c r="T251" s="106" t="e">
        <f t="shared" si="61"/>
        <v>#DIV/0!</v>
      </c>
      <c r="U251" s="124" t="e">
        <f t="shared" si="72"/>
        <v>#DIV/0!</v>
      </c>
      <c r="V251" s="107" t="e">
        <f t="shared" si="69"/>
        <v>#DIV/0!</v>
      </c>
      <c r="W251" s="106" t="e">
        <f t="shared" si="67"/>
        <v>#DIV/0!</v>
      </c>
      <c r="X251" s="106" t="e">
        <f t="shared" si="62"/>
        <v>#DIV/0!</v>
      </c>
      <c r="Y251" s="106" t="e">
        <f t="shared" si="68"/>
        <v>#DIV/0!</v>
      </c>
      <c r="Z251" s="108" t="e">
        <f t="shared" si="63"/>
        <v>#DIV/0!</v>
      </c>
      <c r="AA251" s="108" t="e">
        <f>('Input &amp; Results'!$E$40-R251*7.48)/('Calcs active'!H251*1440)</f>
        <v>#DIV/0!</v>
      </c>
    </row>
    <row r="252" spans="2:27" x14ac:dyDescent="0.2">
      <c r="B252" s="31">
        <v>1</v>
      </c>
      <c r="C252" s="31" t="s">
        <v>58</v>
      </c>
      <c r="D252" s="106">
        <v>238</v>
      </c>
      <c r="E252" s="106" t="e">
        <f t="shared" si="64"/>
        <v>#DIV/0!</v>
      </c>
      <c r="F252" s="106">
        <f>'Calcs Hist'!E253</f>
        <v>0</v>
      </c>
      <c r="G252" s="106" t="e">
        <f t="shared" si="65"/>
        <v>#DIV/0!</v>
      </c>
      <c r="H252" s="107" t="e">
        <f t="shared" si="66"/>
        <v>#DIV/0!</v>
      </c>
      <c r="I252" s="106" t="e">
        <f>IF(P252&gt;0,('Input &amp; Results'!F$32/12*$C$3)*('Input &amp; Results'!$D$21),('Input &amp; Results'!F$32/12*$C$3)*('Input &amp; Results'!$D$22))</f>
        <v>#DIV/0!</v>
      </c>
      <c r="J252" s="106" t="e">
        <f t="shared" si="70"/>
        <v>#DIV/0!</v>
      </c>
      <c r="K252" s="106" t="e">
        <f>IF(H252&gt;'Input &amp; Results'!$K$45,MIN('Input &amp; Results'!$K$34,J252-M252),0)</f>
        <v>#DIV/0!</v>
      </c>
      <c r="L252" s="106" t="e">
        <f t="shared" si="58"/>
        <v>#DIV/0!</v>
      </c>
      <c r="M252" s="106" t="e">
        <f>IF(J252&gt;0,MIN('Input &amp; Results'!$K$14*0.75/12*'Input &amp; Results'!$K$42,J252),0)</f>
        <v>#DIV/0!</v>
      </c>
      <c r="N252" s="106" t="e">
        <f t="shared" si="59"/>
        <v>#DIV/0!</v>
      </c>
      <c r="O252" s="106" t="e">
        <f t="shared" si="71"/>
        <v>#DIV/0!</v>
      </c>
      <c r="P252" s="106" t="e">
        <f>IF(O252&gt;'Input &amp; Results'!$E$49,MIN('Input &amp; Results'!$E$47,O252),0)</f>
        <v>#DIV/0!</v>
      </c>
      <c r="Q252" s="106" t="e">
        <f t="shared" si="60"/>
        <v>#DIV/0!</v>
      </c>
      <c r="R252" s="106" t="e">
        <f t="shared" si="56"/>
        <v>#DIV/0!</v>
      </c>
      <c r="S252" s="106" t="e">
        <f t="shared" si="57"/>
        <v>#DIV/0!</v>
      </c>
      <c r="T252" s="106" t="e">
        <f t="shared" si="61"/>
        <v>#DIV/0!</v>
      </c>
      <c r="U252" s="124" t="e">
        <f t="shared" si="72"/>
        <v>#DIV/0!</v>
      </c>
      <c r="V252" s="107" t="e">
        <f t="shared" si="69"/>
        <v>#DIV/0!</v>
      </c>
      <c r="W252" s="106" t="e">
        <f t="shared" si="67"/>
        <v>#DIV/0!</v>
      </c>
      <c r="X252" s="106" t="e">
        <f t="shared" si="62"/>
        <v>#DIV/0!</v>
      </c>
      <c r="Y252" s="106" t="e">
        <f t="shared" si="68"/>
        <v>#DIV/0!</v>
      </c>
      <c r="Z252" s="108" t="e">
        <f t="shared" si="63"/>
        <v>#DIV/0!</v>
      </c>
      <c r="AA252" s="108" t="e">
        <f>('Input &amp; Results'!$E$40-R252*7.48)/('Calcs active'!H252*1440)</f>
        <v>#DIV/0!</v>
      </c>
    </row>
    <row r="253" spans="2:27" x14ac:dyDescent="0.2">
      <c r="B253" s="31">
        <v>1</v>
      </c>
      <c r="C253" s="31" t="s">
        <v>58</v>
      </c>
      <c r="D253" s="106">
        <v>239</v>
      </c>
      <c r="E253" s="106" t="e">
        <f t="shared" si="64"/>
        <v>#DIV/0!</v>
      </c>
      <c r="F253" s="106">
        <f>'Calcs Hist'!E254</f>
        <v>0</v>
      </c>
      <c r="G253" s="106" t="e">
        <f t="shared" si="65"/>
        <v>#DIV/0!</v>
      </c>
      <c r="H253" s="107" t="e">
        <f t="shared" si="66"/>
        <v>#DIV/0!</v>
      </c>
      <c r="I253" s="106" t="e">
        <f>IF(P253&gt;0,('Input &amp; Results'!F$32/12*$C$3)*('Input &amp; Results'!$D$21),('Input &amp; Results'!F$32/12*$C$3)*('Input &amp; Results'!$D$22))</f>
        <v>#DIV/0!</v>
      </c>
      <c r="J253" s="106" t="e">
        <f t="shared" si="70"/>
        <v>#DIV/0!</v>
      </c>
      <c r="K253" s="106" t="e">
        <f>IF(H253&gt;'Input &amp; Results'!$K$45,MIN('Input &amp; Results'!$K$34,J253-M253),0)</f>
        <v>#DIV/0!</v>
      </c>
      <c r="L253" s="106" t="e">
        <f t="shared" si="58"/>
        <v>#DIV/0!</v>
      </c>
      <c r="M253" s="106" t="e">
        <f>IF(J253&gt;0,MIN('Input &amp; Results'!$K$14*0.75/12*'Input &amp; Results'!$K$42,J253),0)</f>
        <v>#DIV/0!</v>
      </c>
      <c r="N253" s="106" t="e">
        <f t="shared" si="59"/>
        <v>#DIV/0!</v>
      </c>
      <c r="O253" s="106" t="e">
        <f t="shared" si="71"/>
        <v>#DIV/0!</v>
      </c>
      <c r="P253" s="106" t="e">
        <f>IF(O253&gt;'Input &amp; Results'!$E$49,MIN('Input &amp; Results'!$E$47,O253),0)</f>
        <v>#DIV/0!</v>
      </c>
      <c r="Q253" s="106" t="e">
        <f t="shared" si="60"/>
        <v>#DIV/0!</v>
      </c>
      <c r="R253" s="106" t="e">
        <f t="shared" si="56"/>
        <v>#DIV/0!</v>
      </c>
      <c r="S253" s="106" t="e">
        <f t="shared" si="57"/>
        <v>#DIV/0!</v>
      </c>
      <c r="T253" s="106" t="e">
        <f t="shared" si="61"/>
        <v>#DIV/0!</v>
      </c>
      <c r="U253" s="124" t="e">
        <f t="shared" si="72"/>
        <v>#DIV/0!</v>
      </c>
      <c r="V253" s="107" t="e">
        <f t="shared" si="69"/>
        <v>#DIV/0!</v>
      </c>
      <c r="W253" s="106" t="e">
        <f t="shared" si="67"/>
        <v>#DIV/0!</v>
      </c>
      <c r="X253" s="106" t="e">
        <f t="shared" si="62"/>
        <v>#DIV/0!</v>
      </c>
      <c r="Y253" s="106" t="e">
        <f t="shared" si="68"/>
        <v>#DIV/0!</v>
      </c>
      <c r="Z253" s="108" t="e">
        <f t="shared" si="63"/>
        <v>#DIV/0!</v>
      </c>
      <c r="AA253" s="108" t="e">
        <f>('Input &amp; Results'!$E$40-R253*7.48)/('Calcs active'!H253*1440)</f>
        <v>#DIV/0!</v>
      </c>
    </row>
    <row r="254" spans="2:27" x14ac:dyDescent="0.2">
      <c r="B254" s="31">
        <v>1</v>
      </c>
      <c r="C254" s="31" t="s">
        <v>58</v>
      </c>
      <c r="D254" s="106">
        <v>240</v>
      </c>
      <c r="E254" s="106" t="e">
        <f t="shared" si="64"/>
        <v>#DIV/0!</v>
      </c>
      <c r="F254" s="106">
        <f>'Calcs Hist'!E255</f>
        <v>0</v>
      </c>
      <c r="G254" s="106" t="e">
        <f t="shared" si="65"/>
        <v>#DIV/0!</v>
      </c>
      <c r="H254" s="107" t="e">
        <f t="shared" si="66"/>
        <v>#DIV/0!</v>
      </c>
      <c r="I254" s="106" t="e">
        <f>IF(P254&gt;0,('Input &amp; Results'!F$32/12*$C$3)*('Input &amp; Results'!$D$21),('Input &amp; Results'!F$32/12*$C$3)*('Input &amp; Results'!$D$22))</f>
        <v>#DIV/0!</v>
      </c>
      <c r="J254" s="106" t="e">
        <f t="shared" si="70"/>
        <v>#DIV/0!</v>
      </c>
      <c r="K254" s="106" t="e">
        <f>IF(H254&gt;'Input &amp; Results'!$K$45,MIN('Input &amp; Results'!$K$34,J254-M254),0)</f>
        <v>#DIV/0!</v>
      </c>
      <c r="L254" s="106" t="e">
        <f t="shared" si="58"/>
        <v>#DIV/0!</v>
      </c>
      <c r="M254" s="106" t="e">
        <f>IF(J254&gt;0,MIN('Input &amp; Results'!$K$14*0.75/12*'Input &amp; Results'!$K$42,J254),0)</f>
        <v>#DIV/0!</v>
      </c>
      <c r="N254" s="106" t="e">
        <f t="shared" si="59"/>
        <v>#DIV/0!</v>
      </c>
      <c r="O254" s="106" t="e">
        <f t="shared" si="71"/>
        <v>#DIV/0!</v>
      </c>
      <c r="P254" s="106" t="e">
        <f>IF(O254&gt;'Input &amp; Results'!$E$49,MIN('Input &amp; Results'!$E$47,O254),0)</f>
        <v>#DIV/0!</v>
      </c>
      <c r="Q254" s="106" t="e">
        <f t="shared" si="60"/>
        <v>#DIV/0!</v>
      </c>
      <c r="R254" s="106" t="e">
        <f t="shared" si="56"/>
        <v>#DIV/0!</v>
      </c>
      <c r="S254" s="106" t="e">
        <f t="shared" si="57"/>
        <v>#DIV/0!</v>
      </c>
      <c r="T254" s="106" t="e">
        <f t="shared" si="61"/>
        <v>#DIV/0!</v>
      </c>
      <c r="U254" s="124" t="e">
        <f t="shared" si="72"/>
        <v>#DIV/0!</v>
      </c>
      <c r="V254" s="107" t="e">
        <f t="shared" si="69"/>
        <v>#DIV/0!</v>
      </c>
      <c r="W254" s="106" t="e">
        <f t="shared" si="67"/>
        <v>#DIV/0!</v>
      </c>
      <c r="X254" s="106" t="e">
        <f t="shared" si="62"/>
        <v>#DIV/0!</v>
      </c>
      <c r="Y254" s="106" t="e">
        <f t="shared" si="68"/>
        <v>#DIV/0!</v>
      </c>
      <c r="Z254" s="108" t="e">
        <f t="shared" si="63"/>
        <v>#DIV/0!</v>
      </c>
      <c r="AA254" s="108" t="e">
        <f>('Input &amp; Results'!$E$40-R254*7.48)/('Calcs active'!H254*1440)</f>
        <v>#DIV/0!</v>
      </c>
    </row>
    <row r="255" spans="2:27" x14ac:dyDescent="0.2">
      <c r="B255" s="31">
        <v>1</v>
      </c>
      <c r="C255" s="31" t="s">
        <v>58</v>
      </c>
      <c r="D255" s="106">
        <v>241</v>
      </c>
      <c r="E255" s="106" t="e">
        <f t="shared" si="64"/>
        <v>#DIV/0!</v>
      </c>
      <c r="F255" s="106">
        <f>'Calcs Hist'!E256</f>
        <v>0</v>
      </c>
      <c r="G255" s="106" t="e">
        <f t="shared" si="65"/>
        <v>#DIV/0!</v>
      </c>
      <c r="H255" s="107" t="e">
        <f t="shared" si="66"/>
        <v>#DIV/0!</v>
      </c>
      <c r="I255" s="106" t="e">
        <f>IF(P255&gt;0,('Input &amp; Results'!F$32/12*$C$3)*('Input &amp; Results'!$D$21),('Input &amp; Results'!F$32/12*$C$3)*('Input &amp; Results'!$D$22))</f>
        <v>#DIV/0!</v>
      </c>
      <c r="J255" s="106" t="e">
        <f t="shared" si="70"/>
        <v>#DIV/0!</v>
      </c>
      <c r="K255" s="106" t="e">
        <f>IF(H255&gt;'Input &amp; Results'!$K$45,MIN('Input &amp; Results'!$K$34,J255-M255),0)</f>
        <v>#DIV/0!</v>
      </c>
      <c r="L255" s="106" t="e">
        <f t="shared" si="58"/>
        <v>#DIV/0!</v>
      </c>
      <c r="M255" s="106" t="e">
        <f>IF(J255&gt;0,MIN('Input &amp; Results'!$K$14*0.75/12*'Input &amp; Results'!$K$42,J255),0)</f>
        <v>#DIV/0!</v>
      </c>
      <c r="N255" s="106" t="e">
        <f t="shared" si="59"/>
        <v>#DIV/0!</v>
      </c>
      <c r="O255" s="106" t="e">
        <f t="shared" si="71"/>
        <v>#DIV/0!</v>
      </c>
      <c r="P255" s="106" t="e">
        <f>IF(O255&gt;'Input &amp; Results'!$E$49,MIN('Input &amp; Results'!$E$47,O255),0)</f>
        <v>#DIV/0!</v>
      </c>
      <c r="Q255" s="106" t="e">
        <f t="shared" si="60"/>
        <v>#DIV/0!</v>
      </c>
      <c r="R255" s="106" t="e">
        <f t="shared" si="56"/>
        <v>#DIV/0!</v>
      </c>
      <c r="S255" s="106" t="e">
        <f t="shared" si="57"/>
        <v>#DIV/0!</v>
      </c>
      <c r="T255" s="106" t="e">
        <f t="shared" si="61"/>
        <v>#DIV/0!</v>
      </c>
      <c r="U255" s="124" t="e">
        <f t="shared" si="72"/>
        <v>#DIV/0!</v>
      </c>
      <c r="V255" s="107" t="e">
        <f t="shared" si="69"/>
        <v>#DIV/0!</v>
      </c>
      <c r="W255" s="106" t="e">
        <f t="shared" si="67"/>
        <v>#DIV/0!</v>
      </c>
      <c r="X255" s="106" t="e">
        <f t="shared" si="62"/>
        <v>#DIV/0!</v>
      </c>
      <c r="Y255" s="106" t="e">
        <f t="shared" si="68"/>
        <v>#DIV/0!</v>
      </c>
      <c r="Z255" s="108" t="e">
        <f t="shared" si="63"/>
        <v>#DIV/0!</v>
      </c>
      <c r="AA255" s="108" t="e">
        <f>('Input &amp; Results'!$E$40-R255*7.48)/('Calcs active'!H255*1440)</f>
        <v>#DIV/0!</v>
      </c>
    </row>
    <row r="256" spans="2:27" x14ac:dyDescent="0.2">
      <c r="B256" s="31">
        <v>1</v>
      </c>
      <c r="C256" s="31" t="s">
        <v>58</v>
      </c>
      <c r="D256" s="106">
        <v>242</v>
      </c>
      <c r="E256" s="106" t="e">
        <f t="shared" si="64"/>
        <v>#DIV/0!</v>
      </c>
      <c r="F256" s="106">
        <f>'Calcs Hist'!E257</f>
        <v>0</v>
      </c>
      <c r="G256" s="106" t="e">
        <f t="shared" si="65"/>
        <v>#DIV/0!</v>
      </c>
      <c r="H256" s="107" t="e">
        <f t="shared" si="66"/>
        <v>#DIV/0!</v>
      </c>
      <c r="I256" s="106" t="e">
        <f>IF(P256&gt;0,('Input &amp; Results'!F$32/12*$C$3)*('Input &amp; Results'!$D$21),('Input &amp; Results'!F$32/12*$C$3)*('Input &amp; Results'!$D$22))</f>
        <v>#DIV/0!</v>
      </c>
      <c r="J256" s="106" t="e">
        <f t="shared" si="70"/>
        <v>#DIV/0!</v>
      </c>
      <c r="K256" s="106" t="e">
        <f>IF(H256&gt;'Input &amp; Results'!$K$45,MIN('Input &amp; Results'!$K$34,J256-M256),0)</f>
        <v>#DIV/0!</v>
      </c>
      <c r="L256" s="106" t="e">
        <f t="shared" si="58"/>
        <v>#DIV/0!</v>
      </c>
      <c r="M256" s="106" t="e">
        <f>IF(J256&gt;0,MIN('Input &amp; Results'!$K$14*0.75/12*'Input &amp; Results'!$K$42,J256),0)</f>
        <v>#DIV/0!</v>
      </c>
      <c r="N256" s="106" t="e">
        <f t="shared" si="59"/>
        <v>#DIV/0!</v>
      </c>
      <c r="O256" s="106" t="e">
        <f t="shared" si="71"/>
        <v>#DIV/0!</v>
      </c>
      <c r="P256" s="106" t="e">
        <f>IF(O256&gt;'Input &amp; Results'!$E$49,MIN('Input &amp; Results'!$E$47,O256),0)</f>
        <v>#DIV/0!</v>
      </c>
      <c r="Q256" s="106" t="e">
        <f t="shared" si="60"/>
        <v>#DIV/0!</v>
      </c>
      <c r="R256" s="106" t="e">
        <f t="shared" si="56"/>
        <v>#DIV/0!</v>
      </c>
      <c r="S256" s="106" t="e">
        <f t="shared" si="57"/>
        <v>#DIV/0!</v>
      </c>
      <c r="T256" s="106" t="e">
        <f t="shared" si="61"/>
        <v>#DIV/0!</v>
      </c>
      <c r="U256" s="124" t="e">
        <f t="shared" si="72"/>
        <v>#DIV/0!</v>
      </c>
      <c r="V256" s="107" t="e">
        <f t="shared" si="69"/>
        <v>#DIV/0!</v>
      </c>
      <c r="W256" s="106" t="e">
        <f t="shared" si="67"/>
        <v>#DIV/0!</v>
      </c>
      <c r="X256" s="106" t="e">
        <f t="shared" si="62"/>
        <v>#DIV/0!</v>
      </c>
      <c r="Y256" s="106" t="e">
        <f t="shared" si="68"/>
        <v>#DIV/0!</v>
      </c>
      <c r="Z256" s="108" t="e">
        <f t="shared" si="63"/>
        <v>#DIV/0!</v>
      </c>
      <c r="AA256" s="108" t="e">
        <f>('Input &amp; Results'!$E$40-R256*7.48)/('Calcs active'!H256*1440)</f>
        <v>#DIV/0!</v>
      </c>
    </row>
    <row r="257" spans="2:27" x14ac:dyDescent="0.2">
      <c r="B257" s="31">
        <v>1</v>
      </c>
      <c r="C257" s="31" t="s">
        <v>58</v>
      </c>
      <c r="D257" s="106">
        <v>243</v>
      </c>
      <c r="E257" s="106" t="e">
        <f t="shared" si="64"/>
        <v>#DIV/0!</v>
      </c>
      <c r="F257" s="106">
        <f>'Calcs Hist'!E258</f>
        <v>0</v>
      </c>
      <c r="G257" s="106" t="e">
        <f t="shared" si="65"/>
        <v>#DIV/0!</v>
      </c>
      <c r="H257" s="107" t="e">
        <f t="shared" si="66"/>
        <v>#DIV/0!</v>
      </c>
      <c r="I257" s="106" t="e">
        <f>IF(P257&gt;0,('Input &amp; Results'!F$32/12*$C$3)*('Input &amp; Results'!$D$21),('Input &amp; Results'!F$32/12*$C$3)*('Input &amp; Results'!$D$22))</f>
        <v>#DIV/0!</v>
      </c>
      <c r="J257" s="106" t="e">
        <f t="shared" si="70"/>
        <v>#DIV/0!</v>
      </c>
      <c r="K257" s="106" t="e">
        <f>IF(H257&gt;'Input &amp; Results'!$K$45,MIN('Input &amp; Results'!$K$34,J257-M257),0)</f>
        <v>#DIV/0!</v>
      </c>
      <c r="L257" s="106" t="e">
        <f t="shared" si="58"/>
        <v>#DIV/0!</v>
      </c>
      <c r="M257" s="106" t="e">
        <f>IF(J257&gt;0,MIN('Input &amp; Results'!$K$14*0.75/12*'Input &amp; Results'!$K$42,J257),0)</f>
        <v>#DIV/0!</v>
      </c>
      <c r="N257" s="106" t="e">
        <f t="shared" si="59"/>
        <v>#DIV/0!</v>
      </c>
      <c r="O257" s="106" t="e">
        <f t="shared" si="71"/>
        <v>#DIV/0!</v>
      </c>
      <c r="P257" s="106" t="e">
        <f>IF(O257&gt;'Input &amp; Results'!$E$49,MIN('Input &amp; Results'!$E$47,O257),0)</f>
        <v>#DIV/0!</v>
      </c>
      <c r="Q257" s="106" t="e">
        <f t="shared" si="60"/>
        <v>#DIV/0!</v>
      </c>
      <c r="R257" s="106" t="e">
        <f t="shared" si="56"/>
        <v>#DIV/0!</v>
      </c>
      <c r="S257" s="106" t="e">
        <f t="shared" si="57"/>
        <v>#DIV/0!</v>
      </c>
      <c r="T257" s="106" t="e">
        <f t="shared" si="61"/>
        <v>#DIV/0!</v>
      </c>
      <c r="U257" s="124" t="e">
        <f t="shared" si="72"/>
        <v>#DIV/0!</v>
      </c>
      <c r="V257" s="107" t="e">
        <f t="shared" si="69"/>
        <v>#DIV/0!</v>
      </c>
      <c r="W257" s="106" t="e">
        <f t="shared" si="67"/>
        <v>#DIV/0!</v>
      </c>
      <c r="X257" s="106" t="e">
        <f t="shared" si="62"/>
        <v>#DIV/0!</v>
      </c>
      <c r="Y257" s="106" t="e">
        <f t="shared" si="68"/>
        <v>#DIV/0!</v>
      </c>
      <c r="Z257" s="108" t="e">
        <f t="shared" si="63"/>
        <v>#DIV/0!</v>
      </c>
      <c r="AA257" s="108" t="e">
        <f>('Input &amp; Results'!$E$40-R257*7.48)/('Calcs active'!H257*1440)</f>
        <v>#DIV/0!</v>
      </c>
    </row>
    <row r="258" spans="2:27" x14ac:dyDescent="0.2">
      <c r="B258" s="31">
        <v>1</v>
      </c>
      <c r="C258" s="31" t="s">
        <v>59</v>
      </c>
      <c r="D258" s="106">
        <v>244</v>
      </c>
      <c r="E258" s="106" t="e">
        <f t="shared" si="64"/>
        <v>#DIV/0!</v>
      </c>
      <c r="F258" s="106">
        <f>'Calcs Hist'!E259</f>
        <v>0</v>
      </c>
      <c r="G258" s="106" t="e">
        <f t="shared" si="65"/>
        <v>#DIV/0!</v>
      </c>
      <c r="H258" s="107" t="e">
        <f t="shared" si="66"/>
        <v>#DIV/0!</v>
      </c>
      <c r="I258" s="106" t="e">
        <f>IF(P258&gt;0,('Input &amp; Results'!F$33/12*$C$3)*('Input &amp; Results'!$D$21),('Input &amp; Results'!F$33/12*$C$3)*('Input &amp; Results'!$D$22))</f>
        <v>#DIV/0!</v>
      </c>
      <c r="J258" s="106" t="e">
        <f t="shared" si="70"/>
        <v>#DIV/0!</v>
      </c>
      <c r="K258" s="106" t="e">
        <f>IF(H258&gt;'Input &amp; Results'!$K$45,MIN('Input &amp; Results'!$K$35,J258-M258),0)</f>
        <v>#DIV/0!</v>
      </c>
      <c r="L258" s="106" t="e">
        <f t="shared" si="58"/>
        <v>#DIV/0!</v>
      </c>
      <c r="M258" s="106" t="e">
        <f>IF(J258&gt;0,MIN('Input &amp; Results'!$K$15*0.75/12*'Input &amp; Results'!$K$42,J258),0)</f>
        <v>#DIV/0!</v>
      </c>
      <c r="N258" s="106" t="e">
        <f t="shared" si="59"/>
        <v>#DIV/0!</v>
      </c>
      <c r="O258" s="106" t="e">
        <f t="shared" si="71"/>
        <v>#DIV/0!</v>
      </c>
      <c r="P258" s="106" t="e">
        <f>IF(O258&gt;'Input &amp; Results'!$E$49,MIN('Input &amp; Results'!$E$47,O258),0)</f>
        <v>#DIV/0!</v>
      </c>
      <c r="Q258" s="106" t="e">
        <f t="shared" si="60"/>
        <v>#DIV/0!</v>
      </c>
      <c r="R258" s="106" t="e">
        <f t="shared" si="56"/>
        <v>#DIV/0!</v>
      </c>
      <c r="S258" s="106" t="e">
        <f t="shared" si="57"/>
        <v>#DIV/0!</v>
      </c>
      <c r="T258" s="106" t="e">
        <f t="shared" si="61"/>
        <v>#DIV/0!</v>
      </c>
      <c r="U258" s="124" t="e">
        <f t="shared" si="72"/>
        <v>#DIV/0!</v>
      </c>
      <c r="V258" s="107" t="e">
        <f t="shared" si="69"/>
        <v>#DIV/0!</v>
      </c>
      <c r="W258" s="106" t="e">
        <f t="shared" si="67"/>
        <v>#DIV/0!</v>
      </c>
      <c r="X258" s="106" t="e">
        <f t="shared" si="62"/>
        <v>#DIV/0!</v>
      </c>
      <c r="Y258" s="106" t="e">
        <f t="shared" si="68"/>
        <v>#DIV/0!</v>
      </c>
      <c r="Z258" s="108" t="e">
        <f t="shared" si="63"/>
        <v>#DIV/0!</v>
      </c>
      <c r="AA258" s="108" t="e">
        <f>('Input &amp; Results'!$E$40-R258*7.48)/('Calcs active'!H258*1440)</f>
        <v>#DIV/0!</v>
      </c>
    </row>
    <row r="259" spans="2:27" x14ac:dyDescent="0.2">
      <c r="B259" s="31">
        <v>1</v>
      </c>
      <c r="C259" s="31" t="s">
        <v>59</v>
      </c>
      <c r="D259" s="106">
        <v>245</v>
      </c>
      <c r="E259" s="106" t="e">
        <f t="shared" si="64"/>
        <v>#DIV/0!</v>
      </c>
      <c r="F259" s="106">
        <f>'Calcs Hist'!E260</f>
        <v>0</v>
      </c>
      <c r="G259" s="106" t="e">
        <f t="shared" si="65"/>
        <v>#DIV/0!</v>
      </c>
      <c r="H259" s="107" t="e">
        <f t="shared" si="66"/>
        <v>#DIV/0!</v>
      </c>
      <c r="I259" s="106" t="e">
        <f>IF(P259&gt;0,('Input &amp; Results'!F$33/12*$C$3)*('Input &amp; Results'!$D$21),('Input &amp; Results'!F$33/12*$C$3)*('Input &amp; Results'!$D$22))</f>
        <v>#DIV/0!</v>
      </c>
      <c r="J259" s="106" t="e">
        <f t="shared" si="70"/>
        <v>#DIV/0!</v>
      </c>
      <c r="K259" s="106" t="e">
        <f>IF(H259&gt;'Input &amp; Results'!$K$45,MIN('Input &amp; Results'!$K$35,J259-M259),0)</f>
        <v>#DIV/0!</v>
      </c>
      <c r="L259" s="106" t="e">
        <f t="shared" si="58"/>
        <v>#DIV/0!</v>
      </c>
      <c r="M259" s="106" t="e">
        <f>IF(J259&gt;0,MIN('Input &amp; Results'!$K$15*0.75/12*'Input &amp; Results'!$K$42,J259),0)</f>
        <v>#DIV/0!</v>
      </c>
      <c r="N259" s="106" t="e">
        <f t="shared" si="59"/>
        <v>#DIV/0!</v>
      </c>
      <c r="O259" s="106" t="e">
        <f t="shared" si="71"/>
        <v>#DIV/0!</v>
      </c>
      <c r="P259" s="106" t="e">
        <f>IF(O259&gt;'Input &amp; Results'!$E$49,MIN('Input &amp; Results'!$E$47,O259),0)</f>
        <v>#DIV/0!</v>
      </c>
      <c r="Q259" s="106" t="e">
        <f t="shared" si="60"/>
        <v>#DIV/0!</v>
      </c>
      <c r="R259" s="106" t="e">
        <f t="shared" si="56"/>
        <v>#DIV/0!</v>
      </c>
      <c r="S259" s="106" t="e">
        <f t="shared" si="57"/>
        <v>#DIV/0!</v>
      </c>
      <c r="T259" s="106" t="e">
        <f t="shared" si="61"/>
        <v>#DIV/0!</v>
      </c>
      <c r="U259" s="124" t="e">
        <f t="shared" si="72"/>
        <v>#DIV/0!</v>
      </c>
      <c r="V259" s="107" t="e">
        <f t="shared" si="69"/>
        <v>#DIV/0!</v>
      </c>
      <c r="W259" s="106" t="e">
        <f t="shared" si="67"/>
        <v>#DIV/0!</v>
      </c>
      <c r="X259" s="106" t="e">
        <f t="shared" si="62"/>
        <v>#DIV/0!</v>
      </c>
      <c r="Y259" s="106" t="e">
        <f t="shared" si="68"/>
        <v>#DIV/0!</v>
      </c>
      <c r="Z259" s="108" t="e">
        <f t="shared" si="63"/>
        <v>#DIV/0!</v>
      </c>
      <c r="AA259" s="108" t="e">
        <f>('Input &amp; Results'!$E$40-R259*7.48)/('Calcs active'!H259*1440)</f>
        <v>#DIV/0!</v>
      </c>
    </row>
    <row r="260" spans="2:27" x14ac:dyDescent="0.2">
      <c r="B260" s="31">
        <v>1</v>
      </c>
      <c r="C260" s="31" t="s">
        <v>59</v>
      </c>
      <c r="D260" s="106">
        <v>246</v>
      </c>
      <c r="E260" s="106" t="e">
        <f t="shared" si="64"/>
        <v>#DIV/0!</v>
      </c>
      <c r="F260" s="106">
        <f>'Calcs Hist'!E261</f>
        <v>0</v>
      </c>
      <c r="G260" s="106" t="e">
        <f t="shared" si="65"/>
        <v>#DIV/0!</v>
      </c>
      <c r="H260" s="107" t="e">
        <f t="shared" si="66"/>
        <v>#DIV/0!</v>
      </c>
      <c r="I260" s="106" t="e">
        <f>IF(P260&gt;0,('Input &amp; Results'!F$33/12*$C$3)*('Input &amp; Results'!$D$21),('Input &amp; Results'!F$33/12*$C$3)*('Input &amp; Results'!$D$22))</f>
        <v>#DIV/0!</v>
      </c>
      <c r="J260" s="106" t="e">
        <f t="shared" si="70"/>
        <v>#DIV/0!</v>
      </c>
      <c r="K260" s="106" t="e">
        <f>IF(H260&gt;'Input &amp; Results'!$K$45,MIN('Input &amp; Results'!$K$35,J260-M260),0)</f>
        <v>#DIV/0!</v>
      </c>
      <c r="L260" s="106" t="e">
        <f t="shared" si="58"/>
        <v>#DIV/0!</v>
      </c>
      <c r="M260" s="106" t="e">
        <f>IF(J260&gt;0,MIN('Input &amp; Results'!$K$15*0.75/12*'Input &amp; Results'!$K$42,J260),0)</f>
        <v>#DIV/0!</v>
      </c>
      <c r="N260" s="106" t="e">
        <f t="shared" si="59"/>
        <v>#DIV/0!</v>
      </c>
      <c r="O260" s="106" t="e">
        <f t="shared" si="71"/>
        <v>#DIV/0!</v>
      </c>
      <c r="P260" s="106" t="e">
        <f>IF(O260&gt;'Input &amp; Results'!$E$49,MIN('Input &amp; Results'!$E$47,O260),0)</f>
        <v>#DIV/0!</v>
      </c>
      <c r="Q260" s="106" t="e">
        <f t="shared" si="60"/>
        <v>#DIV/0!</v>
      </c>
      <c r="R260" s="106" t="e">
        <f t="shared" si="56"/>
        <v>#DIV/0!</v>
      </c>
      <c r="S260" s="106" t="e">
        <f t="shared" si="57"/>
        <v>#DIV/0!</v>
      </c>
      <c r="T260" s="106" t="e">
        <f t="shared" si="61"/>
        <v>#DIV/0!</v>
      </c>
      <c r="U260" s="124" t="e">
        <f t="shared" si="72"/>
        <v>#DIV/0!</v>
      </c>
      <c r="V260" s="107" t="e">
        <f t="shared" si="69"/>
        <v>#DIV/0!</v>
      </c>
      <c r="W260" s="106" t="e">
        <f t="shared" si="67"/>
        <v>#DIV/0!</v>
      </c>
      <c r="X260" s="106" t="e">
        <f t="shared" si="62"/>
        <v>#DIV/0!</v>
      </c>
      <c r="Y260" s="106" t="e">
        <f t="shared" si="68"/>
        <v>#DIV/0!</v>
      </c>
      <c r="Z260" s="108" t="e">
        <f t="shared" si="63"/>
        <v>#DIV/0!</v>
      </c>
      <c r="AA260" s="108" t="e">
        <f>('Input &amp; Results'!$E$40-R260*7.48)/('Calcs active'!H260*1440)</f>
        <v>#DIV/0!</v>
      </c>
    </row>
    <row r="261" spans="2:27" x14ac:dyDescent="0.2">
      <c r="B261" s="31">
        <v>1</v>
      </c>
      <c r="C261" s="31" t="s">
        <v>59</v>
      </c>
      <c r="D261" s="106">
        <v>247</v>
      </c>
      <c r="E261" s="106" t="e">
        <f t="shared" si="64"/>
        <v>#DIV/0!</v>
      </c>
      <c r="F261" s="106">
        <f>'Calcs Hist'!E262</f>
        <v>0</v>
      </c>
      <c r="G261" s="106" t="e">
        <f t="shared" si="65"/>
        <v>#DIV/0!</v>
      </c>
      <c r="H261" s="107" t="e">
        <f t="shared" si="66"/>
        <v>#DIV/0!</v>
      </c>
      <c r="I261" s="106" t="e">
        <f>IF(P261&gt;0,('Input &amp; Results'!F$33/12*$C$3)*('Input &amp; Results'!$D$21),('Input &amp; Results'!F$33/12*$C$3)*('Input &amp; Results'!$D$22))</f>
        <v>#DIV/0!</v>
      </c>
      <c r="J261" s="106" t="e">
        <f t="shared" si="70"/>
        <v>#DIV/0!</v>
      </c>
      <c r="K261" s="106" t="e">
        <f>IF(H261&gt;'Input &amp; Results'!$K$45,MIN('Input &amp; Results'!$K$35,J261-M261),0)</f>
        <v>#DIV/0!</v>
      </c>
      <c r="L261" s="106" t="e">
        <f t="shared" si="58"/>
        <v>#DIV/0!</v>
      </c>
      <c r="M261" s="106" t="e">
        <f>IF(J261&gt;0,MIN('Input &amp; Results'!$K$15*0.75/12*'Input &amp; Results'!$K$42,J261),0)</f>
        <v>#DIV/0!</v>
      </c>
      <c r="N261" s="106" t="e">
        <f t="shared" si="59"/>
        <v>#DIV/0!</v>
      </c>
      <c r="O261" s="106" t="e">
        <f t="shared" si="71"/>
        <v>#DIV/0!</v>
      </c>
      <c r="P261" s="106" t="e">
        <f>IF(O261&gt;'Input &amp; Results'!$E$49,MIN('Input &amp; Results'!$E$47,O261),0)</f>
        <v>#DIV/0!</v>
      </c>
      <c r="Q261" s="106" t="e">
        <f t="shared" si="60"/>
        <v>#DIV/0!</v>
      </c>
      <c r="R261" s="106" t="e">
        <f t="shared" si="56"/>
        <v>#DIV/0!</v>
      </c>
      <c r="S261" s="106" t="e">
        <f t="shared" si="57"/>
        <v>#DIV/0!</v>
      </c>
      <c r="T261" s="106" t="e">
        <f t="shared" si="61"/>
        <v>#DIV/0!</v>
      </c>
      <c r="U261" s="124" t="e">
        <f t="shared" si="72"/>
        <v>#DIV/0!</v>
      </c>
      <c r="V261" s="107" t="e">
        <f t="shared" si="69"/>
        <v>#DIV/0!</v>
      </c>
      <c r="W261" s="106" t="e">
        <f t="shared" si="67"/>
        <v>#DIV/0!</v>
      </c>
      <c r="X261" s="106" t="e">
        <f t="shared" si="62"/>
        <v>#DIV/0!</v>
      </c>
      <c r="Y261" s="106" t="e">
        <f t="shared" si="68"/>
        <v>#DIV/0!</v>
      </c>
      <c r="Z261" s="108" t="e">
        <f t="shared" si="63"/>
        <v>#DIV/0!</v>
      </c>
      <c r="AA261" s="108" t="e">
        <f>('Input &amp; Results'!$E$40-R261*7.48)/('Calcs active'!H261*1440)</f>
        <v>#DIV/0!</v>
      </c>
    </row>
    <row r="262" spans="2:27" x14ac:dyDescent="0.2">
      <c r="B262" s="31">
        <v>1</v>
      </c>
      <c r="C262" s="31" t="s">
        <v>59</v>
      </c>
      <c r="D262" s="106">
        <v>248</v>
      </c>
      <c r="E262" s="106" t="e">
        <f t="shared" si="64"/>
        <v>#DIV/0!</v>
      </c>
      <c r="F262" s="106">
        <f>'Calcs Hist'!E263</f>
        <v>0</v>
      </c>
      <c r="G262" s="106" t="e">
        <f t="shared" si="65"/>
        <v>#DIV/0!</v>
      </c>
      <c r="H262" s="107" t="e">
        <f t="shared" si="66"/>
        <v>#DIV/0!</v>
      </c>
      <c r="I262" s="106" t="e">
        <f>IF(P262&gt;0,('Input &amp; Results'!F$33/12*$C$3)*('Input &amp; Results'!$D$21),('Input &amp; Results'!F$33/12*$C$3)*('Input &amp; Results'!$D$22))</f>
        <v>#DIV/0!</v>
      </c>
      <c r="J262" s="106" t="e">
        <f t="shared" si="70"/>
        <v>#DIV/0!</v>
      </c>
      <c r="K262" s="106" t="e">
        <f>IF(H262&gt;'Input &amp; Results'!$K$45,MIN('Input &amp; Results'!$K$35,J262-M262),0)</f>
        <v>#DIV/0!</v>
      </c>
      <c r="L262" s="106" t="e">
        <f t="shared" si="58"/>
        <v>#DIV/0!</v>
      </c>
      <c r="M262" s="106" t="e">
        <f>IF(J262&gt;0,MIN('Input &amp; Results'!$K$15*0.75/12*'Input &amp; Results'!$K$42,J262),0)</f>
        <v>#DIV/0!</v>
      </c>
      <c r="N262" s="106" t="e">
        <f t="shared" si="59"/>
        <v>#DIV/0!</v>
      </c>
      <c r="O262" s="106" t="e">
        <f t="shared" si="71"/>
        <v>#DIV/0!</v>
      </c>
      <c r="P262" s="106" t="e">
        <f>IF(O262&gt;'Input &amp; Results'!$E$49,MIN('Input &amp; Results'!$E$47,O262),0)</f>
        <v>#DIV/0!</v>
      </c>
      <c r="Q262" s="106" t="e">
        <f t="shared" si="60"/>
        <v>#DIV/0!</v>
      </c>
      <c r="R262" s="106" t="e">
        <f t="shared" si="56"/>
        <v>#DIV/0!</v>
      </c>
      <c r="S262" s="106" t="e">
        <f t="shared" si="57"/>
        <v>#DIV/0!</v>
      </c>
      <c r="T262" s="106" t="e">
        <f t="shared" si="61"/>
        <v>#DIV/0!</v>
      </c>
      <c r="U262" s="124" t="e">
        <f t="shared" si="72"/>
        <v>#DIV/0!</v>
      </c>
      <c r="V262" s="107" t="e">
        <f t="shared" si="69"/>
        <v>#DIV/0!</v>
      </c>
      <c r="W262" s="106" t="e">
        <f t="shared" si="67"/>
        <v>#DIV/0!</v>
      </c>
      <c r="X262" s="106" t="e">
        <f t="shared" si="62"/>
        <v>#DIV/0!</v>
      </c>
      <c r="Y262" s="106" t="e">
        <f t="shared" si="68"/>
        <v>#DIV/0!</v>
      </c>
      <c r="Z262" s="108" t="e">
        <f t="shared" si="63"/>
        <v>#DIV/0!</v>
      </c>
      <c r="AA262" s="108" t="e">
        <f>('Input &amp; Results'!$E$40-R262*7.48)/('Calcs active'!H262*1440)</f>
        <v>#DIV/0!</v>
      </c>
    </row>
    <row r="263" spans="2:27" x14ac:dyDescent="0.2">
      <c r="B263" s="31">
        <v>1</v>
      </c>
      <c r="C263" s="31" t="s">
        <v>59</v>
      </c>
      <c r="D263" s="106">
        <v>249</v>
      </c>
      <c r="E263" s="106" t="e">
        <f t="shared" si="64"/>
        <v>#DIV/0!</v>
      </c>
      <c r="F263" s="106">
        <f>'Calcs Hist'!E264</f>
        <v>0</v>
      </c>
      <c r="G263" s="106" t="e">
        <f t="shared" si="65"/>
        <v>#DIV/0!</v>
      </c>
      <c r="H263" s="107" t="e">
        <f t="shared" si="66"/>
        <v>#DIV/0!</v>
      </c>
      <c r="I263" s="106" t="e">
        <f>IF(P263&gt;0,('Input &amp; Results'!F$33/12*$C$3)*('Input &amp; Results'!$D$21),('Input &amp; Results'!F$33/12*$C$3)*('Input &amp; Results'!$D$22))</f>
        <v>#DIV/0!</v>
      </c>
      <c r="J263" s="106" t="e">
        <f t="shared" si="70"/>
        <v>#DIV/0!</v>
      </c>
      <c r="K263" s="106" t="e">
        <f>IF(H263&gt;'Input &amp; Results'!$K$45,MIN('Input &amp; Results'!$K$35,J263-M263),0)</f>
        <v>#DIV/0!</v>
      </c>
      <c r="L263" s="106" t="e">
        <f t="shared" si="58"/>
        <v>#DIV/0!</v>
      </c>
      <c r="M263" s="106" t="e">
        <f>IF(J263&gt;0,MIN('Input &amp; Results'!$K$15*0.75/12*'Input &amp; Results'!$K$42,J263),0)</f>
        <v>#DIV/0!</v>
      </c>
      <c r="N263" s="106" t="e">
        <f t="shared" si="59"/>
        <v>#DIV/0!</v>
      </c>
      <c r="O263" s="106" t="e">
        <f t="shared" si="71"/>
        <v>#DIV/0!</v>
      </c>
      <c r="P263" s="106" t="e">
        <f>IF(O263&gt;'Input &amp; Results'!$E$49,MIN('Input &amp; Results'!$E$47,O263),0)</f>
        <v>#DIV/0!</v>
      </c>
      <c r="Q263" s="106" t="e">
        <f t="shared" si="60"/>
        <v>#DIV/0!</v>
      </c>
      <c r="R263" s="106" t="e">
        <f t="shared" si="56"/>
        <v>#DIV/0!</v>
      </c>
      <c r="S263" s="106" t="e">
        <f t="shared" si="57"/>
        <v>#DIV/0!</v>
      </c>
      <c r="T263" s="106" t="e">
        <f t="shared" si="61"/>
        <v>#DIV/0!</v>
      </c>
      <c r="U263" s="124" t="e">
        <f t="shared" si="72"/>
        <v>#DIV/0!</v>
      </c>
      <c r="V263" s="107" t="e">
        <f t="shared" si="69"/>
        <v>#DIV/0!</v>
      </c>
      <c r="W263" s="106" t="e">
        <f t="shared" si="67"/>
        <v>#DIV/0!</v>
      </c>
      <c r="X263" s="106" t="e">
        <f t="shared" si="62"/>
        <v>#DIV/0!</v>
      </c>
      <c r="Y263" s="106" t="e">
        <f t="shared" si="68"/>
        <v>#DIV/0!</v>
      </c>
      <c r="Z263" s="108" t="e">
        <f t="shared" si="63"/>
        <v>#DIV/0!</v>
      </c>
      <c r="AA263" s="108" t="e">
        <f>('Input &amp; Results'!$E$40-R263*7.48)/('Calcs active'!H263*1440)</f>
        <v>#DIV/0!</v>
      </c>
    </row>
    <row r="264" spans="2:27" x14ac:dyDescent="0.2">
      <c r="B264" s="31">
        <v>1</v>
      </c>
      <c r="C264" s="31" t="s">
        <v>59</v>
      </c>
      <c r="D264" s="106">
        <v>250</v>
      </c>
      <c r="E264" s="106" t="e">
        <f t="shared" si="64"/>
        <v>#DIV/0!</v>
      </c>
      <c r="F264" s="106">
        <f>'Calcs Hist'!E265</f>
        <v>0</v>
      </c>
      <c r="G264" s="106" t="e">
        <f t="shared" si="65"/>
        <v>#DIV/0!</v>
      </c>
      <c r="H264" s="107" t="e">
        <f t="shared" si="66"/>
        <v>#DIV/0!</v>
      </c>
      <c r="I264" s="106" t="e">
        <f>IF(P264&gt;0,('Input &amp; Results'!F$33/12*$C$3)*('Input &amp; Results'!$D$21),('Input &amp; Results'!F$33/12*$C$3)*('Input &amp; Results'!$D$22))</f>
        <v>#DIV/0!</v>
      </c>
      <c r="J264" s="106" t="e">
        <f t="shared" si="70"/>
        <v>#DIV/0!</v>
      </c>
      <c r="K264" s="106" t="e">
        <f>IF(H264&gt;'Input &amp; Results'!$K$45,MIN('Input &amp; Results'!$K$35,J264-M264),0)</f>
        <v>#DIV/0!</v>
      </c>
      <c r="L264" s="106" t="e">
        <f t="shared" si="58"/>
        <v>#DIV/0!</v>
      </c>
      <c r="M264" s="106" t="e">
        <f>IF(J264&gt;0,MIN('Input &amp; Results'!$K$15*0.75/12*'Input &amp; Results'!$K$42,J264),0)</f>
        <v>#DIV/0!</v>
      </c>
      <c r="N264" s="106" t="e">
        <f t="shared" si="59"/>
        <v>#DIV/0!</v>
      </c>
      <c r="O264" s="106" t="e">
        <f t="shared" si="71"/>
        <v>#DIV/0!</v>
      </c>
      <c r="P264" s="106" t="e">
        <f>IF(O264&gt;'Input &amp; Results'!$E$49,MIN('Input &amp; Results'!$E$47,O264),0)</f>
        <v>#DIV/0!</v>
      </c>
      <c r="Q264" s="106" t="e">
        <f t="shared" si="60"/>
        <v>#DIV/0!</v>
      </c>
      <c r="R264" s="106" t="e">
        <f t="shared" si="56"/>
        <v>#DIV/0!</v>
      </c>
      <c r="S264" s="106" t="e">
        <f t="shared" si="57"/>
        <v>#DIV/0!</v>
      </c>
      <c r="T264" s="106" t="e">
        <f t="shared" si="61"/>
        <v>#DIV/0!</v>
      </c>
      <c r="U264" s="124" t="e">
        <f t="shared" si="72"/>
        <v>#DIV/0!</v>
      </c>
      <c r="V264" s="107" t="e">
        <f t="shared" si="69"/>
        <v>#DIV/0!</v>
      </c>
      <c r="W264" s="106" t="e">
        <f t="shared" si="67"/>
        <v>#DIV/0!</v>
      </c>
      <c r="X264" s="106" t="e">
        <f t="shared" si="62"/>
        <v>#DIV/0!</v>
      </c>
      <c r="Y264" s="106" t="e">
        <f t="shared" si="68"/>
        <v>#DIV/0!</v>
      </c>
      <c r="Z264" s="108" t="e">
        <f t="shared" si="63"/>
        <v>#DIV/0!</v>
      </c>
      <c r="AA264" s="108" t="e">
        <f>('Input &amp; Results'!$E$40-R264*7.48)/('Calcs active'!H264*1440)</f>
        <v>#DIV/0!</v>
      </c>
    </row>
    <row r="265" spans="2:27" x14ac:dyDescent="0.2">
      <c r="B265" s="31">
        <v>1</v>
      </c>
      <c r="C265" s="31" t="s">
        <v>59</v>
      </c>
      <c r="D265" s="106">
        <v>251</v>
      </c>
      <c r="E265" s="106" t="e">
        <f t="shared" si="64"/>
        <v>#DIV/0!</v>
      </c>
      <c r="F265" s="106">
        <f>'Calcs Hist'!E266</f>
        <v>0</v>
      </c>
      <c r="G265" s="106" t="e">
        <f t="shared" si="65"/>
        <v>#DIV/0!</v>
      </c>
      <c r="H265" s="107" t="e">
        <f t="shared" si="66"/>
        <v>#DIV/0!</v>
      </c>
      <c r="I265" s="106" t="e">
        <f>IF(P265&gt;0,('Input &amp; Results'!F$33/12*$C$3)*('Input &amp; Results'!$D$21),('Input &amp; Results'!F$33/12*$C$3)*('Input &amp; Results'!$D$22))</f>
        <v>#DIV/0!</v>
      </c>
      <c r="J265" s="106" t="e">
        <f t="shared" si="70"/>
        <v>#DIV/0!</v>
      </c>
      <c r="K265" s="106" t="e">
        <f>IF(H265&gt;'Input &amp; Results'!$K$45,MIN('Input &amp; Results'!$K$35,J265-M265),0)</f>
        <v>#DIV/0!</v>
      </c>
      <c r="L265" s="106" t="e">
        <f t="shared" si="58"/>
        <v>#DIV/0!</v>
      </c>
      <c r="M265" s="106" t="e">
        <f>IF(J265&gt;0,MIN('Input &amp; Results'!$K$15*0.75/12*'Input &amp; Results'!$K$42,J265),0)</f>
        <v>#DIV/0!</v>
      </c>
      <c r="N265" s="106" t="e">
        <f t="shared" si="59"/>
        <v>#DIV/0!</v>
      </c>
      <c r="O265" s="106" t="e">
        <f t="shared" si="71"/>
        <v>#DIV/0!</v>
      </c>
      <c r="P265" s="106" t="e">
        <f>IF(O265&gt;'Input &amp; Results'!$E$49,MIN('Input &amp; Results'!$E$47,O265),0)</f>
        <v>#DIV/0!</v>
      </c>
      <c r="Q265" s="106" t="e">
        <f t="shared" si="60"/>
        <v>#DIV/0!</v>
      </c>
      <c r="R265" s="106" t="e">
        <f t="shared" si="56"/>
        <v>#DIV/0!</v>
      </c>
      <c r="S265" s="106" t="e">
        <f t="shared" si="57"/>
        <v>#DIV/0!</v>
      </c>
      <c r="T265" s="106" t="e">
        <f t="shared" si="61"/>
        <v>#DIV/0!</v>
      </c>
      <c r="U265" s="124" t="e">
        <f t="shared" si="72"/>
        <v>#DIV/0!</v>
      </c>
      <c r="V265" s="107" t="e">
        <f t="shared" si="69"/>
        <v>#DIV/0!</v>
      </c>
      <c r="W265" s="106" t="e">
        <f t="shared" si="67"/>
        <v>#DIV/0!</v>
      </c>
      <c r="X265" s="106" t="e">
        <f t="shared" si="62"/>
        <v>#DIV/0!</v>
      </c>
      <c r="Y265" s="106" t="e">
        <f t="shared" si="68"/>
        <v>#DIV/0!</v>
      </c>
      <c r="Z265" s="108" t="e">
        <f t="shared" si="63"/>
        <v>#DIV/0!</v>
      </c>
      <c r="AA265" s="108" t="e">
        <f>('Input &amp; Results'!$E$40-R265*7.48)/('Calcs active'!H265*1440)</f>
        <v>#DIV/0!</v>
      </c>
    </row>
    <row r="266" spans="2:27" x14ac:dyDescent="0.2">
      <c r="B266" s="31">
        <v>1</v>
      </c>
      <c r="C266" s="31" t="s">
        <v>59</v>
      </c>
      <c r="D266" s="106">
        <v>252</v>
      </c>
      <c r="E266" s="106" t="e">
        <f t="shared" si="64"/>
        <v>#DIV/0!</v>
      </c>
      <c r="F266" s="106">
        <f>'Calcs Hist'!E267</f>
        <v>0</v>
      </c>
      <c r="G266" s="106" t="e">
        <f t="shared" si="65"/>
        <v>#DIV/0!</v>
      </c>
      <c r="H266" s="107" t="e">
        <f t="shared" si="66"/>
        <v>#DIV/0!</v>
      </c>
      <c r="I266" s="106" t="e">
        <f>IF(P266&gt;0,('Input &amp; Results'!F$33/12*$C$3)*('Input &amp; Results'!$D$21),('Input &amp; Results'!F$33/12*$C$3)*('Input &amp; Results'!$D$22))</f>
        <v>#DIV/0!</v>
      </c>
      <c r="J266" s="106" t="e">
        <f t="shared" si="70"/>
        <v>#DIV/0!</v>
      </c>
      <c r="K266" s="106" t="e">
        <f>IF(H266&gt;'Input &amp; Results'!$K$45,MIN('Input &amp; Results'!$K$35,J266-M266),0)</f>
        <v>#DIV/0!</v>
      </c>
      <c r="L266" s="106" t="e">
        <f t="shared" si="58"/>
        <v>#DIV/0!</v>
      </c>
      <c r="M266" s="106" t="e">
        <f>IF(J266&gt;0,MIN('Input &amp; Results'!$K$15*0.75/12*'Input &amp; Results'!$K$42,J266),0)</f>
        <v>#DIV/0!</v>
      </c>
      <c r="N266" s="106" t="e">
        <f t="shared" si="59"/>
        <v>#DIV/0!</v>
      </c>
      <c r="O266" s="106" t="e">
        <f t="shared" si="71"/>
        <v>#DIV/0!</v>
      </c>
      <c r="P266" s="106" t="e">
        <f>IF(O266&gt;'Input &amp; Results'!$E$49,MIN('Input &amp; Results'!$E$47,O266),0)</f>
        <v>#DIV/0!</v>
      </c>
      <c r="Q266" s="106" t="e">
        <f t="shared" si="60"/>
        <v>#DIV/0!</v>
      </c>
      <c r="R266" s="106" t="e">
        <f t="shared" si="56"/>
        <v>#DIV/0!</v>
      </c>
      <c r="S266" s="106" t="e">
        <f t="shared" si="57"/>
        <v>#DIV/0!</v>
      </c>
      <c r="T266" s="106" t="e">
        <f t="shared" si="61"/>
        <v>#DIV/0!</v>
      </c>
      <c r="U266" s="124" t="e">
        <f t="shared" si="72"/>
        <v>#DIV/0!</v>
      </c>
      <c r="V266" s="107" t="e">
        <f t="shared" si="69"/>
        <v>#DIV/0!</v>
      </c>
      <c r="W266" s="106" t="e">
        <f t="shared" si="67"/>
        <v>#DIV/0!</v>
      </c>
      <c r="X266" s="106" t="e">
        <f t="shared" si="62"/>
        <v>#DIV/0!</v>
      </c>
      <c r="Y266" s="106" t="e">
        <f t="shared" si="68"/>
        <v>#DIV/0!</v>
      </c>
      <c r="Z266" s="108" t="e">
        <f t="shared" si="63"/>
        <v>#DIV/0!</v>
      </c>
      <c r="AA266" s="108" t="e">
        <f>('Input &amp; Results'!$E$40-R266*7.48)/('Calcs active'!H266*1440)</f>
        <v>#DIV/0!</v>
      </c>
    </row>
    <row r="267" spans="2:27" x14ac:dyDescent="0.2">
      <c r="B267" s="31">
        <v>1</v>
      </c>
      <c r="C267" s="31" t="s">
        <v>59</v>
      </c>
      <c r="D267" s="106">
        <v>253</v>
      </c>
      <c r="E267" s="106" t="e">
        <f t="shared" si="64"/>
        <v>#DIV/0!</v>
      </c>
      <c r="F267" s="106">
        <f>'Calcs Hist'!E268</f>
        <v>0</v>
      </c>
      <c r="G267" s="106" t="e">
        <f t="shared" si="65"/>
        <v>#DIV/0!</v>
      </c>
      <c r="H267" s="107" t="e">
        <f t="shared" si="66"/>
        <v>#DIV/0!</v>
      </c>
      <c r="I267" s="106" t="e">
        <f>IF(P267&gt;0,('Input &amp; Results'!F$33/12*$C$3)*('Input &amp; Results'!$D$21),('Input &amp; Results'!F$33/12*$C$3)*('Input &amp; Results'!$D$22))</f>
        <v>#DIV/0!</v>
      </c>
      <c r="J267" s="106" t="e">
        <f t="shared" si="70"/>
        <v>#DIV/0!</v>
      </c>
      <c r="K267" s="106" t="e">
        <f>IF(H267&gt;'Input &amp; Results'!$K$45,MIN('Input &amp; Results'!$K$35,J267-M267),0)</f>
        <v>#DIV/0!</v>
      </c>
      <c r="L267" s="106" t="e">
        <f t="shared" si="58"/>
        <v>#DIV/0!</v>
      </c>
      <c r="M267" s="106" t="e">
        <f>IF(J267&gt;0,MIN('Input &amp; Results'!$K$15*0.75/12*'Input &amp; Results'!$K$42,J267),0)</f>
        <v>#DIV/0!</v>
      </c>
      <c r="N267" s="106" t="e">
        <f t="shared" si="59"/>
        <v>#DIV/0!</v>
      </c>
      <c r="O267" s="106" t="e">
        <f t="shared" si="71"/>
        <v>#DIV/0!</v>
      </c>
      <c r="P267" s="106" t="e">
        <f>IF(O267&gt;'Input &amp; Results'!$E$49,MIN('Input &amp; Results'!$E$47,O267),0)</f>
        <v>#DIV/0!</v>
      </c>
      <c r="Q267" s="106" t="e">
        <f t="shared" si="60"/>
        <v>#DIV/0!</v>
      </c>
      <c r="R267" s="106" t="e">
        <f t="shared" si="56"/>
        <v>#DIV/0!</v>
      </c>
      <c r="S267" s="106" t="e">
        <f t="shared" si="57"/>
        <v>#DIV/0!</v>
      </c>
      <c r="T267" s="106" t="e">
        <f t="shared" si="61"/>
        <v>#DIV/0!</v>
      </c>
      <c r="U267" s="124" t="e">
        <f t="shared" si="72"/>
        <v>#DIV/0!</v>
      </c>
      <c r="V267" s="107" t="e">
        <f t="shared" si="69"/>
        <v>#DIV/0!</v>
      </c>
      <c r="W267" s="106" t="e">
        <f t="shared" si="67"/>
        <v>#DIV/0!</v>
      </c>
      <c r="X267" s="106" t="e">
        <f t="shared" si="62"/>
        <v>#DIV/0!</v>
      </c>
      <c r="Y267" s="106" t="e">
        <f t="shared" si="68"/>
        <v>#DIV/0!</v>
      </c>
      <c r="Z267" s="108" t="e">
        <f t="shared" si="63"/>
        <v>#DIV/0!</v>
      </c>
      <c r="AA267" s="108" t="e">
        <f>('Input &amp; Results'!$E$40-R267*7.48)/('Calcs active'!H267*1440)</f>
        <v>#DIV/0!</v>
      </c>
    </row>
    <row r="268" spans="2:27" x14ac:dyDescent="0.2">
      <c r="B268" s="31">
        <v>1</v>
      </c>
      <c r="C268" s="31" t="s">
        <v>59</v>
      </c>
      <c r="D268" s="106">
        <v>254</v>
      </c>
      <c r="E268" s="106" t="e">
        <f t="shared" si="64"/>
        <v>#DIV/0!</v>
      </c>
      <c r="F268" s="106">
        <f>'Calcs Hist'!E269</f>
        <v>0</v>
      </c>
      <c r="G268" s="106" t="e">
        <f t="shared" si="65"/>
        <v>#DIV/0!</v>
      </c>
      <c r="H268" s="107" t="e">
        <f t="shared" si="66"/>
        <v>#DIV/0!</v>
      </c>
      <c r="I268" s="106" t="e">
        <f>IF(P268&gt;0,('Input &amp; Results'!F$33/12*$C$3)*('Input &amp; Results'!$D$21),('Input &amp; Results'!F$33/12*$C$3)*('Input &amp; Results'!$D$22))</f>
        <v>#DIV/0!</v>
      </c>
      <c r="J268" s="106" t="e">
        <f t="shared" si="70"/>
        <v>#DIV/0!</v>
      </c>
      <c r="K268" s="106" t="e">
        <f>IF(H268&gt;'Input &amp; Results'!$K$45,MIN('Input &amp; Results'!$K$35,J268-M268),0)</f>
        <v>#DIV/0!</v>
      </c>
      <c r="L268" s="106" t="e">
        <f t="shared" si="58"/>
        <v>#DIV/0!</v>
      </c>
      <c r="M268" s="106" t="e">
        <f>IF(J268&gt;0,MIN('Input &amp; Results'!$K$15*0.75/12*'Input &amp; Results'!$K$42,J268),0)</f>
        <v>#DIV/0!</v>
      </c>
      <c r="N268" s="106" t="e">
        <f t="shared" si="59"/>
        <v>#DIV/0!</v>
      </c>
      <c r="O268" s="106" t="e">
        <f t="shared" si="71"/>
        <v>#DIV/0!</v>
      </c>
      <c r="P268" s="106" t="e">
        <f>IF(O268&gt;'Input &amp; Results'!$E$49,MIN('Input &amp; Results'!$E$47,O268),0)</f>
        <v>#DIV/0!</v>
      </c>
      <c r="Q268" s="106" t="e">
        <f t="shared" si="60"/>
        <v>#DIV/0!</v>
      </c>
      <c r="R268" s="106" t="e">
        <f t="shared" si="56"/>
        <v>#DIV/0!</v>
      </c>
      <c r="S268" s="106" t="e">
        <f t="shared" si="57"/>
        <v>#DIV/0!</v>
      </c>
      <c r="T268" s="106" t="e">
        <f t="shared" si="61"/>
        <v>#DIV/0!</v>
      </c>
      <c r="U268" s="124" t="e">
        <f t="shared" si="72"/>
        <v>#DIV/0!</v>
      </c>
      <c r="V268" s="107" t="e">
        <f t="shared" si="69"/>
        <v>#DIV/0!</v>
      </c>
      <c r="W268" s="106" t="e">
        <f t="shared" si="67"/>
        <v>#DIV/0!</v>
      </c>
      <c r="X268" s="106" t="e">
        <f t="shared" si="62"/>
        <v>#DIV/0!</v>
      </c>
      <c r="Y268" s="106" t="e">
        <f t="shared" si="68"/>
        <v>#DIV/0!</v>
      </c>
      <c r="Z268" s="108" t="e">
        <f t="shared" si="63"/>
        <v>#DIV/0!</v>
      </c>
      <c r="AA268" s="108" t="e">
        <f>('Input &amp; Results'!$E$40-R268*7.48)/('Calcs active'!H268*1440)</f>
        <v>#DIV/0!</v>
      </c>
    </row>
    <row r="269" spans="2:27" x14ac:dyDescent="0.2">
      <c r="B269" s="31">
        <v>1</v>
      </c>
      <c r="C269" s="31" t="s">
        <v>59</v>
      </c>
      <c r="D269" s="106">
        <v>255</v>
      </c>
      <c r="E269" s="106" t="e">
        <f t="shared" si="64"/>
        <v>#DIV/0!</v>
      </c>
      <c r="F269" s="106">
        <f>'Calcs Hist'!E270</f>
        <v>0</v>
      </c>
      <c r="G269" s="106" t="e">
        <f t="shared" si="65"/>
        <v>#DIV/0!</v>
      </c>
      <c r="H269" s="107" t="e">
        <f t="shared" si="66"/>
        <v>#DIV/0!</v>
      </c>
      <c r="I269" s="106" t="e">
        <f>IF(P269&gt;0,('Input &amp; Results'!F$33/12*$C$3)*('Input &amp; Results'!$D$21),('Input &amp; Results'!F$33/12*$C$3)*('Input &amp; Results'!$D$22))</f>
        <v>#DIV/0!</v>
      </c>
      <c r="J269" s="106" t="e">
        <f t="shared" si="70"/>
        <v>#DIV/0!</v>
      </c>
      <c r="K269" s="106" t="e">
        <f>IF(H269&gt;'Input &amp; Results'!$K$45,MIN('Input &amp; Results'!$K$35,J269-M269),0)</f>
        <v>#DIV/0!</v>
      </c>
      <c r="L269" s="106" t="e">
        <f t="shared" si="58"/>
        <v>#DIV/0!</v>
      </c>
      <c r="M269" s="106" t="e">
        <f>IF(J269&gt;0,MIN('Input &amp; Results'!$K$15*0.75/12*'Input &amp; Results'!$K$42,J269),0)</f>
        <v>#DIV/0!</v>
      </c>
      <c r="N269" s="106" t="e">
        <f t="shared" si="59"/>
        <v>#DIV/0!</v>
      </c>
      <c r="O269" s="106" t="e">
        <f t="shared" si="71"/>
        <v>#DIV/0!</v>
      </c>
      <c r="P269" s="106" t="e">
        <f>IF(O269&gt;'Input &amp; Results'!$E$49,MIN('Input &amp; Results'!$E$47,O269),0)</f>
        <v>#DIV/0!</v>
      </c>
      <c r="Q269" s="106" t="e">
        <f t="shared" si="60"/>
        <v>#DIV/0!</v>
      </c>
      <c r="R269" s="106" t="e">
        <f t="shared" si="56"/>
        <v>#DIV/0!</v>
      </c>
      <c r="S269" s="106" t="e">
        <f t="shared" si="57"/>
        <v>#DIV/0!</v>
      </c>
      <c r="T269" s="106" t="e">
        <f t="shared" si="61"/>
        <v>#DIV/0!</v>
      </c>
      <c r="U269" s="124" t="e">
        <f t="shared" si="72"/>
        <v>#DIV/0!</v>
      </c>
      <c r="V269" s="107" t="e">
        <f t="shared" si="69"/>
        <v>#DIV/0!</v>
      </c>
      <c r="W269" s="106" t="e">
        <f t="shared" si="67"/>
        <v>#DIV/0!</v>
      </c>
      <c r="X269" s="106" t="e">
        <f t="shared" si="62"/>
        <v>#DIV/0!</v>
      </c>
      <c r="Y269" s="106" t="e">
        <f t="shared" si="68"/>
        <v>#DIV/0!</v>
      </c>
      <c r="Z269" s="108" t="e">
        <f t="shared" si="63"/>
        <v>#DIV/0!</v>
      </c>
      <c r="AA269" s="108" t="e">
        <f>('Input &amp; Results'!$E$40-R269*7.48)/('Calcs active'!H269*1440)</f>
        <v>#DIV/0!</v>
      </c>
    </row>
    <row r="270" spans="2:27" x14ac:dyDescent="0.2">
      <c r="B270" s="31">
        <v>1</v>
      </c>
      <c r="C270" s="31" t="s">
        <v>59</v>
      </c>
      <c r="D270" s="106">
        <v>256</v>
      </c>
      <c r="E270" s="106" t="e">
        <f t="shared" si="64"/>
        <v>#DIV/0!</v>
      </c>
      <c r="F270" s="106">
        <f>'Calcs Hist'!E271</f>
        <v>0</v>
      </c>
      <c r="G270" s="106" t="e">
        <f t="shared" si="65"/>
        <v>#DIV/0!</v>
      </c>
      <c r="H270" s="107" t="e">
        <f t="shared" si="66"/>
        <v>#DIV/0!</v>
      </c>
      <c r="I270" s="106" t="e">
        <f>IF(P270&gt;0,('Input &amp; Results'!F$33/12*$C$3)*('Input &amp; Results'!$D$21),('Input &amp; Results'!F$33/12*$C$3)*('Input &amp; Results'!$D$22))</f>
        <v>#DIV/0!</v>
      </c>
      <c r="J270" s="106" t="e">
        <f t="shared" si="70"/>
        <v>#DIV/0!</v>
      </c>
      <c r="K270" s="106" t="e">
        <f>IF(H270&gt;'Input &amp; Results'!$K$45,MIN('Input &amp; Results'!$K$35,J270-M270),0)</f>
        <v>#DIV/0!</v>
      </c>
      <c r="L270" s="106" t="e">
        <f t="shared" si="58"/>
        <v>#DIV/0!</v>
      </c>
      <c r="M270" s="106" t="e">
        <f>IF(J270&gt;0,MIN('Input &amp; Results'!$K$15*0.75/12*'Input &amp; Results'!$K$42,J270),0)</f>
        <v>#DIV/0!</v>
      </c>
      <c r="N270" s="106" t="e">
        <f t="shared" si="59"/>
        <v>#DIV/0!</v>
      </c>
      <c r="O270" s="106" t="e">
        <f t="shared" si="71"/>
        <v>#DIV/0!</v>
      </c>
      <c r="P270" s="106" t="e">
        <f>IF(O270&gt;'Input &amp; Results'!$E$49,MIN('Input &amp; Results'!$E$47,O270),0)</f>
        <v>#DIV/0!</v>
      </c>
      <c r="Q270" s="106" t="e">
        <f t="shared" si="60"/>
        <v>#DIV/0!</v>
      </c>
      <c r="R270" s="106" t="e">
        <f t="shared" si="56"/>
        <v>#DIV/0!</v>
      </c>
      <c r="S270" s="106" t="e">
        <f t="shared" si="57"/>
        <v>#DIV/0!</v>
      </c>
      <c r="T270" s="106" t="e">
        <f t="shared" si="61"/>
        <v>#DIV/0!</v>
      </c>
      <c r="U270" s="124" t="e">
        <f t="shared" si="72"/>
        <v>#DIV/0!</v>
      </c>
      <c r="V270" s="107" t="e">
        <f t="shared" si="69"/>
        <v>#DIV/0!</v>
      </c>
      <c r="W270" s="106" t="e">
        <f t="shared" si="67"/>
        <v>#DIV/0!</v>
      </c>
      <c r="X270" s="106" t="e">
        <f t="shared" si="62"/>
        <v>#DIV/0!</v>
      </c>
      <c r="Y270" s="106" t="e">
        <f t="shared" si="68"/>
        <v>#DIV/0!</v>
      </c>
      <c r="Z270" s="108" t="e">
        <f t="shared" si="63"/>
        <v>#DIV/0!</v>
      </c>
      <c r="AA270" s="108" t="e">
        <f>('Input &amp; Results'!$E$40-R270*7.48)/('Calcs active'!H270*1440)</f>
        <v>#DIV/0!</v>
      </c>
    </row>
    <row r="271" spans="2:27" x14ac:dyDescent="0.2">
      <c r="B271" s="31">
        <v>1</v>
      </c>
      <c r="C271" s="31" t="s">
        <v>59</v>
      </c>
      <c r="D271" s="106">
        <v>257</v>
      </c>
      <c r="E271" s="106" t="e">
        <f t="shared" si="64"/>
        <v>#DIV/0!</v>
      </c>
      <c r="F271" s="106">
        <f>'Calcs Hist'!E272</f>
        <v>0</v>
      </c>
      <c r="G271" s="106" t="e">
        <f t="shared" si="65"/>
        <v>#DIV/0!</v>
      </c>
      <c r="H271" s="107" t="e">
        <f t="shared" si="66"/>
        <v>#DIV/0!</v>
      </c>
      <c r="I271" s="106" t="e">
        <f>IF(P271&gt;0,('Input &amp; Results'!F$33/12*$C$3)*('Input &amp; Results'!$D$21),('Input &amp; Results'!F$33/12*$C$3)*('Input &amp; Results'!$D$22))</f>
        <v>#DIV/0!</v>
      </c>
      <c r="J271" s="106" t="e">
        <f t="shared" si="70"/>
        <v>#DIV/0!</v>
      </c>
      <c r="K271" s="106" t="e">
        <f>IF(H271&gt;'Input &amp; Results'!$K$45,MIN('Input &amp; Results'!$K$35,J271-M271),0)</f>
        <v>#DIV/0!</v>
      </c>
      <c r="L271" s="106" t="e">
        <f t="shared" si="58"/>
        <v>#DIV/0!</v>
      </c>
      <c r="M271" s="106" t="e">
        <f>IF(J271&gt;0,MIN('Input &amp; Results'!$K$15*0.75/12*'Input &amp; Results'!$K$42,J271),0)</f>
        <v>#DIV/0!</v>
      </c>
      <c r="N271" s="106" t="e">
        <f t="shared" si="59"/>
        <v>#DIV/0!</v>
      </c>
      <c r="O271" s="106" t="e">
        <f t="shared" si="71"/>
        <v>#DIV/0!</v>
      </c>
      <c r="P271" s="106" t="e">
        <f>IF(O271&gt;'Input &amp; Results'!$E$49,MIN('Input &amp; Results'!$E$47,O271),0)</f>
        <v>#DIV/0!</v>
      </c>
      <c r="Q271" s="106" t="e">
        <f t="shared" si="60"/>
        <v>#DIV/0!</v>
      </c>
      <c r="R271" s="106" t="e">
        <f t="shared" ref="R271:R334" si="73">O271-P271</f>
        <v>#DIV/0!</v>
      </c>
      <c r="S271" s="106" t="e">
        <f t="shared" ref="S271:S334" si="74">I271-E271+P271</f>
        <v>#DIV/0!</v>
      </c>
      <c r="T271" s="106" t="e">
        <f t="shared" si="61"/>
        <v>#DIV/0!</v>
      </c>
      <c r="U271" s="124" t="e">
        <f t="shared" si="72"/>
        <v>#DIV/0!</v>
      </c>
      <c r="V271" s="107" t="e">
        <f t="shared" si="69"/>
        <v>#DIV/0!</v>
      </c>
      <c r="W271" s="106" t="e">
        <f t="shared" si="67"/>
        <v>#DIV/0!</v>
      </c>
      <c r="X271" s="106" t="e">
        <f t="shared" si="62"/>
        <v>#DIV/0!</v>
      </c>
      <c r="Y271" s="106" t="e">
        <f t="shared" si="68"/>
        <v>#DIV/0!</v>
      </c>
      <c r="Z271" s="108" t="e">
        <f t="shared" si="63"/>
        <v>#DIV/0!</v>
      </c>
      <c r="AA271" s="108" t="e">
        <f>('Input &amp; Results'!$E$40-R271*7.48)/('Calcs active'!H271*1440)</f>
        <v>#DIV/0!</v>
      </c>
    </row>
    <row r="272" spans="2:27" x14ac:dyDescent="0.2">
      <c r="B272" s="31">
        <v>1</v>
      </c>
      <c r="C272" s="31" t="s">
        <v>59</v>
      </c>
      <c r="D272" s="106">
        <v>258</v>
      </c>
      <c r="E272" s="106" t="e">
        <f t="shared" si="64"/>
        <v>#DIV/0!</v>
      </c>
      <c r="F272" s="106">
        <f>'Calcs Hist'!E273</f>
        <v>0</v>
      </c>
      <c r="G272" s="106" t="e">
        <f t="shared" si="65"/>
        <v>#DIV/0!</v>
      </c>
      <c r="H272" s="107" t="e">
        <f t="shared" si="66"/>
        <v>#DIV/0!</v>
      </c>
      <c r="I272" s="106" t="e">
        <f>IF(P272&gt;0,('Input &amp; Results'!F$33/12*$C$3)*('Input &amp; Results'!$D$21),('Input &amp; Results'!F$33/12*$C$3)*('Input &amp; Results'!$D$22))</f>
        <v>#DIV/0!</v>
      </c>
      <c r="J272" s="106" t="e">
        <f t="shared" si="70"/>
        <v>#DIV/0!</v>
      </c>
      <c r="K272" s="106" t="e">
        <f>IF(H272&gt;'Input &amp; Results'!$K$45,MIN('Input &amp; Results'!$K$35,J272-M272),0)</f>
        <v>#DIV/0!</v>
      </c>
      <c r="L272" s="106" t="e">
        <f t="shared" ref="L272:L335" si="75">K272*7.48</f>
        <v>#DIV/0!</v>
      </c>
      <c r="M272" s="106" t="e">
        <f>IF(J272&gt;0,MIN('Input &amp; Results'!$K$15*0.75/12*'Input &amp; Results'!$K$42,J272),0)</f>
        <v>#DIV/0!</v>
      </c>
      <c r="N272" s="106" t="e">
        <f t="shared" ref="N272:N335" si="76">M272*7.48</f>
        <v>#DIV/0!</v>
      </c>
      <c r="O272" s="106" t="e">
        <f t="shared" si="71"/>
        <v>#DIV/0!</v>
      </c>
      <c r="P272" s="106" t="e">
        <f>IF(O272&gt;'Input &amp; Results'!$E$49,MIN('Input &amp; Results'!$E$47,O272),0)</f>
        <v>#DIV/0!</v>
      </c>
      <c r="Q272" s="106" t="e">
        <f t="shared" ref="Q272:Q335" si="77">P272*7.48</f>
        <v>#DIV/0!</v>
      </c>
      <c r="R272" s="106" t="e">
        <f t="shared" si="73"/>
        <v>#DIV/0!</v>
      </c>
      <c r="S272" s="106" t="e">
        <f t="shared" si="74"/>
        <v>#DIV/0!</v>
      </c>
      <c r="T272" s="106" t="e">
        <f t="shared" ref="T272:T335" si="78">T271+S272</f>
        <v>#DIV/0!</v>
      </c>
      <c r="U272" s="124" t="e">
        <f t="shared" si="72"/>
        <v>#DIV/0!</v>
      </c>
      <c r="V272" s="107" t="e">
        <f t="shared" si="69"/>
        <v>#DIV/0!</v>
      </c>
      <c r="W272" s="106" t="e">
        <f t="shared" si="67"/>
        <v>#DIV/0!</v>
      </c>
      <c r="X272" s="106" t="e">
        <f t="shared" ref="X272:X335" si="79">W272*7.48</f>
        <v>#DIV/0!</v>
      </c>
      <c r="Y272" s="106" t="e">
        <f t="shared" si="68"/>
        <v>#DIV/0!</v>
      </c>
      <c r="Z272" s="108" t="e">
        <f t="shared" ref="Z272:Z335" si="80">Z271+Q272</f>
        <v>#DIV/0!</v>
      </c>
      <c r="AA272" s="108" t="e">
        <f>('Input &amp; Results'!$E$40-R272*7.48)/('Calcs active'!H272*1440)</f>
        <v>#DIV/0!</v>
      </c>
    </row>
    <row r="273" spans="2:27" x14ac:dyDescent="0.2">
      <c r="B273" s="31">
        <v>1</v>
      </c>
      <c r="C273" s="31" t="s">
        <v>59</v>
      </c>
      <c r="D273" s="106">
        <v>259</v>
      </c>
      <c r="E273" s="106" t="e">
        <f t="shared" ref="E273:E336" si="81">$C$3*$C$10*(T272/$C$7)^$C$11</f>
        <v>#DIV/0!</v>
      </c>
      <c r="F273" s="106">
        <f>'Calcs Hist'!E274</f>
        <v>0</v>
      </c>
      <c r="G273" s="106" t="e">
        <f t="shared" ref="G273:G336" si="82">E273+F273</f>
        <v>#DIV/0!</v>
      </c>
      <c r="H273" s="107" t="e">
        <f t="shared" ref="H273:H336" si="83">G273*7.48/1440</f>
        <v>#DIV/0!</v>
      </c>
      <c r="I273" s="106" t="e">
        <f>IF(P273&gt;0,('Input &amp; Results'!F$33/12*$C$3)*('Input &amp; Results'!$D$21),('Input &amp; Results'!F$33/12*$C$3)*('Input &amp; Results'!$D$22))</f>
        <v>#DIV/0!</v>
      </c>
      <c r="J273" s="106" t="e">
        <f t="shared" si="70"/>
        <v>#DIV/0!</v>
      </c>
      <c r="K273" s="106" t="e">
        <f>IF(H273&gt;'Input &amp; Results'!$K$45,MIN('Input &amp; Results'!$K$35,J273-M273),0)</f>
        <v>#DIV/0!</v>
      </c>
      <c r="L273" s="106" t="e">
        <f t="shared" si="75"/>
        <v>#DIV/0!</v>
      </c>
      <c r="M273" s="106" t="e">
        <f>IF(J273&gt;0,MIN('Input &amp; Results'!$K$15*0.75/12*'Input &amp; Results'!$K$42,J273),0)</f>
        <v>#DIV/0!</v>
      </c>
      <c r="N273" s="106" t="e">
        <f t="shared" si="76"/>
        <v>#DIV/0!</v>
      </c>
      <c r="O273" s="106" t="e">
        <f t="shared" si="71"/>
        <v>#DIV/0!</v>
      </c>
      <c r="P273" s="106" t="e">
        <f>IF(O273&gt;'Input &amp; Results'!$E$49,MIN('Input &amp; Results'!$E$47,O273),0)</f>
        <v>#DIV/0!</v>
      </c>
      <c r="Q273" s="106" t="e">
        <f t="shared" si="77"/>
        <v>#DIV/0!</v>
      </c>
      <c r="R273" s="106" t="e">
        <f t="shared" si="73"/>
        <v>#DIV/0!</v>
      </c>
      <c r="S273" s="106" t="e">
        <f t="shared" si="74"/>
        <v>#DIV/0!</v>
      </c>
      <c r="T273" s="106" t="e">
        <f t="shared" si="78"/>
        <v>#DIV/0!</v>
      </c>
      <c r="U273" s="124" t="e">
        <f t="shared" si="72"/>
        <v>#DIV/0!</v>
      </c>
      <c r="V273" s="107" t="e">
        <f t="shared" si="69"/>
        <v>#DIV/0!</v>
      </c>
      <c r="W273" s="106" t="e">
        <f t="shared" ref="W273:W336" si="84">G273+W272</f>
        <v>#DIV/0!</v>
      </c>
      <c r="X273" s="106" t="e">
        <f t="shared" si="79"/>
        <v>#DIV/0!</v>
      </c>
      <c r="Y273" s="106" t="e">
        <f t="shared" ref="Y273:Y336" si="85">Y272+L273</f>
        <v>#DIV/0!</v>
      </c>
      <c r="Z273" s="108" t="e">
        <f t="shared" si="80"/>
        <v>#DIV/0!</v>
      </c>
      <c r="AA273" s="108" t="e">
        <f>('Input &amp; Results'!$E$40-R273*7.48)/('Calcs active'!H273*1440)</f>
        <v>#DIV/0!</v>
      </c>
    </row>
    <row r="274" spans="2:27" x14ac:dyDescent="0.2">
      <c r="B274" s="31">
        <v>1</v>
      </c>
      <c r="C274" s="31" t="s">
        <v>59</v>
      </c>
      <c r="D274" s="106">
        <v>260</v>
      </c>
      <c r="E274" s="106" t="e">
        <f t="shared" si="81"/>
        <v>#DIV/0!</v>
      </c>
      <c r="F274" s="106">
        <f>'Calcs Hist'!E275</f>
        <v>0</v>
      </c>
      <c r="G274" s="106" t="e">
        <f t="shared" si="82"/>
        <v>#DIV/0!</v>
      </c>
      <c r="H274" s="107" t="e">
        <f t="shared" si="83"/>
        <v>#DIV/0!</v>
      </c>
      <c r="I274" s="106" t="e">
        <f>IF(P274&gt;0,('Input &amp; Results'!F$33/12*$C$3)*('Input &amp; Results'!$D$21),('Input &amp; Results'!F$33/12*$C$3)*('Input &amp; Results'!$D$22))</f>
        <v>#DIV/0!</v>
      </c>
      <c r="J274" s="106" t="e">
        <f t="shared" si="70"/>
        <v>#DIV/0!</v>
      </c>
      <c r="K274" s="106" t="e">
        <f>IF(H274&gt;'Input &amp; Results'!$K$45,MIN('Input &amp; Results'!$K$35,J274-M274),0)</f>
        <v>#DIV/0!</v>
      </c>
      <c r="L274" s="106" t="e">
        <f t="shared" si="75"/>
        <v>#DIV/0!</v>
      </c>
      <c r="M274" s="106" t="e">
        <f>IF(J274&gt;0,MIN('Input &amp; Results'!$K$15*0.75/12*'Input &amp; Results'!$K$42,J274),0)</f>
        <v>#DIV/0!</v>
      </c>
      <c r="N274" s="106" t="e">
        <f t="shared" si="76"/>
        <v>#DIV/0!</v>
      </c>
      <c r="O274" s="106" t="e">
        <f t="shared" si="71"/>
        <v>#DIV/0!</v>
      </c>
      <c r="P274" s="106" t="e">
        <f>IF(O274&gt;'Input &amp; Results'!$E$49,MIN('Input &amp; Results'!$E$47,O274),0)</f>
        <v>#DIV/0!</v>
      </c>
      <c r="Q274" s="106" t="e">
        <f t="shared" si="77"/>
        <v>#DIV/0!</v>
      </c>
      <c r="R274" s="106" t="e">
        <f t="shared" si="73"/>
        <v>#DIV/0!</v>
      </c>
      <c r="S274" s="106" t="e">
        <f t="shared" si="74"/>
        <v>#DIV/0!</v>
      </c>
      <c r="T274" s="106" t="e">
        <f t="shared" si="78"/>
        <v>#DIV/0!</v>
      </c>
      <c r="U274" s="124" t="e">
        <f t="shared" si="72"/>
        <v>#DIV/0!</v>
      </c>
      <c r="V274" s="107" t="e">
        <f t="shared" si="69"/>
        <v>#DIV/0!</v>
      </c>
      <c r="W274" s="106" t="e">
        <f t="shared" si="84"/>
        <v>#DIV/0!</v>
      </c>
      <c r="X274" s="106" t="e">
        <f t="shared" si="79"/>
        <v>#DIV/0!</v>
      </c>
      <c r="Y274" s="106" t="e">
        <f t="shared" si="85"/>
        <v>#DIV/0!</v>
      </c>
      <c r="Z274" s="108" t="e">
        <f t="shared" si="80"/>
        <v>#DIV/0!</v>
      </c>
      <c r="AA274" s="108" t="e">
        <f>('Input &amp; Results'!$E$40-R274*7.48)/('Calcs active'!H274*1440)</f>
        <v>#DIV/0!</v>
      </c>
    </row>
    <row r="275" spans="2:27" x14ac:dyDescent="0.2">
      <c r="B275" s="31">
        <v>1</v>
      </c>
      <c r="C275" s="31" t="s">
        <v>59</v>
      </c>
      <c r="D275" s="106">
        <v>261</v>
      </c>
      <c r="E275" s="106" t="e">
        <f t="shared" si="81"/>
        <v>#DIV/0!</v>
      </c>
      <c r="F275" s="106">
        <f>'Calcs Hist'!E276</f>
        <v>0</v>
      </c>
      <c r="G275" s="106" t="e">
        <f t="shared" si="82"/>
        <v>#DIV/0!</v>
      </c>
      <c r="H275" s="107" t="e">
        <f t="shared" si="83"/>
        <v>#DIV/0!</v>
      </c>
      <c r="I275" s="106" t="e">
        <f>IF(P275&gt;0,('Input &amp; Results'!F$33/12*$C$3)*('Input &amp; Results'!$D$21),('Input &amp; Results'!F$33/12*$C$3)*('Input &amp; Results'!$D$22))</f>
        <v>#DIV/0!</v>
      </c>
      <c r="J275" s="106" t="e">
        <f t="shared" si="70"/>
        <v>#DIV/0!</v>
      </c>
      <c r="K275" s="106" t="e">
        <f>IF(H275&gt;'Input &amp; Results'!$K$45,MIN('Input &amp; Results'!$K$35,J275-M275),0)</f>
        <v>#DIV/0!</v>
      </c>
      <c r="L275" s="106" t="e">
        <f t="shared" si="75"/>
        <v>#DIV/0!</v>
      </c>
      <c r="M275" s="106" t="e">
        <f>IF(J275&gt;0,MIN('Input &amp; Results'!$K$15*0.75/12*'Input &amp; Results'!$K$42,J275),0)</f>
        <v>#DIV/0!</v>
      </c>
      <c r="N275" s="106" t="e">
        <f t="shared" si="76"/>
        <v>#DIV/0!</v>
      </c>
      <c r="O275" s="106" t="e">
        <f t="shared" si="71"/>
        <v>#DIV/0!</v>
      </c>
      <c r="P275" s="106" t="e">
        <f>IF(O275&gt;'Input &amp; Results'!$E$49,MIN('Input &amp; Results'!$E$47,O275),0)</f>
        <v>#DIV/0!</v>
      </c>
      <c r="Q275" s="106" t="e">
        <f t="shared" si="77"/>
        <v>#DIV/0!</v>
      </c>
      <c r="R275" s="106" t="e">
        <f t="shared" si="73"/>
        <v>#DIV/0!</v>
      </c>
      <c r="S275" s="106" t="e">
        <f t="shared" si="74"/>
        <v>#DIV/0!</v>
      </c>
      <c r="T275" s="106" t="e">
        <f t="shared" si="78"/>
        <v>#DIV/0!</v>
      </c>
      <c r="U275" s="124" t="e">
        <f t="shared" si="72"/>
        <v>#DIV/0!</v>
      </c>
      <c r="V275" s="107" t="e">
        <f t="shared" ref="V275:V338" si="86">U275/($C$3*$C$4)</f>
        <v>#DIV/0!</v>
      </c>
      <c r="W275" s="106" t="e">
        <f t="shared" si="84"/>
        <v>#DIV/0!</v>
      </c>
      <c r="X275" s="106" t="e">
        <f t="shared" si="79"/>
        <v>#DIV/0!</v>
      </c>
      <c r="Y275" s="106" t="e">
        <f t="shared" si="85"/>
        <v>#DIV/0!</v>
      </c>
      <c r="Z275" s="108" t="e">
        <f t="shared" si="80"/>
        <v>#DIV/0!</v>
      </c>
      <c r="AA275" s="108" t="e">
        <f>('Input &amp; Results'!$E$40-R275*7.48)/('Calcs active'!H275*1440)</f>
        <v>#DIV/0!</v>
      </c>
    </row>
    <row r="276" spans="2:27" x14ac:dyDescent="0.2">
      <c r="B276" s="31">
        <v>1</v>
      </c>
      <c r="C276" s="31" t="s">
        <v>59</v>
      </c>
      <c r="D276" s="106">
        <v>262</v>
      </c>
      <c r="E276" s="106" t="e">
        <f t="shared" si="81"/>
        <v>#DIV/0!</v>
      </c>
      <c r="F276" s="106">
        <f>'Calcs Hist'!E277</f>
        <v>0</v>
      </c>
      <c r="G276" s="106" t="e">
        <f t="shared" si="82"/>
        <v>#DIV/0!</v>
      </c>
      <c r="H276" s="107" t="e">
        <f t="shared" si="83"/>
        <v>#DIV/0!</v>
      </c>
      <c r="I276" s="106" t="e">
        <f>IF(P276&gt;0,('Input &amp; Results'!F$33/12*$C$3)*('Input &amp; Results'!$D$21),('Input &amp; Results'!F$33/12*$C$3)*('Input &amp; Results'!$D$22))</f>
        <v>#DIV/0!</v>
      </c>
      <c r="J276" s="106" t="e">
        <f t="shared" si="70"/>
        <v>#DIV/0!</v>
      </c>
      <c r="K276" s="106" t="e">
        <f>IF(H276&gt;'Input &amp; Results'!$K$45,MIN('Input &amp; Results'!$K$35,J276-M276),0)</f>
        <v>#DIV/0!</v>
      </c>
      <c r="L276" s="106" t="e">
        <f t="shared" si="75"/>
        <v>#DIV/0!</v>
      </c>
      <c r="M276" s="106" t="e">
        <f>IF(J276&gt;0,MIN('Input &amp; Results'!$K$15*0.75/12*'Input &amp; Results'!$K$42,J276),0)</f>
        <v>#DIV/0!</v>
      </c>
      <c r="N276" s="106" t="e">
        <f t="shared" si="76"/>
        <v>#DIV/0!</v>
      </c>
      <c r="O276" s="106" t="e">
        <f t="shared" si="71"/>
        <v>#DIV/0!</v>
      </c>
      <c r="P276" s="106" t="e">
        <f>IF(O276&gt;'Input &amp; Results'!$E$49,MIN('Input &amp; Results'!$E$47,O276),0)</f>
        <v>#DIV/0!</v>
      </c>
      <c r="Q276" s="106" t="e">
        <f t="shared" si="77"/>
        <v>#DIV/0!</v>
      </c>
      <c r="R276" s="106" t="e">
        <f t="shared" si="73"/>
        <v>#DIV/0!</v>
      </c>
      <c r="S276" s="106" t="e">
        <f t="shared" si="74"/>
        <v>#DIV/0!</v>
      </c>
      <c r="T276" s="106" t="e">
        <f t="shared" si="78"/>
        <v>#DIV/0!</v>
      </c>
      <c r="U276" s="124" t="e">
        <f t="shared" si="72"/>
        <v>#DIV/0!</v>
      </c>
      <c r="V276" s="107" t="e">
        <f t="shared" si="86"/>
        <v>#DIV/0!</v>
      </c>
      <c r="W276" s="106" t="e">
        <f t="shared" si="84"/>
        <v>#DIV/0!</v>
      </c>
      <c r="X276" s="106" t="e">
        <f t="shared" si="79"/>
        <v>#DIV/0!</v>
      </c>
      <c r="Y276" s="106" t="e">
        <f t="shared" si="85"/>
        <v>#DIV/0!</v>
      </c>
      <c r="Z276" s="108" t="e">
        <f t="shared" si="80"/>
        <v>#DIV/0!</v>
      </c>
      <c r="AA276" s="108" t="e">
        <f>('Input &amp; Results'!$E$40-R276*7.48)/('Calcs active'!H276*1440)</f>
        <v>#DIV/0!</v>
      </c>
    </row>
    <row r="277" spans="2:27" x14ac:dyDescent="0.2">
      <c r="B277" s="31">
        <v>1</v>
      </c>
      <c r="C277" s="31" t="s">
        <v>59</v>
      </c>
      <c r="D277" s="106">
        <v>263</v>
      </c>
      <c r="E277" s="106" t="e">
        <f t="shared" si="81"/>
        <v>#DIV/0!</v>
      </c>
      <c r="F277" s="106">
        <f>'Calcs Hist'!E278</f>
        <v>0</v>
      </c>
      <c r="G277" s="106" t="e">
        <f t="shared" si="82"/>
        <v>#DIV/0!</v>
      </c>
      <c r="H277" s="107" t="e">
        <f t="shared" si="83"/>
        <v>#DIV/0!</v>
      </c>
      <c r="I277" s="106" t="e">
        <f>IF(P277&gt;0,('Input &amp; Results'!F$33/12*$C$3)*('Input &amp; Results'!$D$21),('Input &amp; Results'!F$33/12*$C$3)*('Input &amp; Results'!$D$22))</f>
        <v>#DIV/0!</v>
      </c>
      <c r="J277" s="106" t="e">
        <f t="shared" ref="J277:J340" si="87">R276+G277</f>
        <v>#DIV/0!</v>
      </c>
      <c r="K277" s="106" t="e">
        <f>IF(H277&gt;'Input &amp; Results'!$K$45,MIN('Input &amp; Results'!$K$35,J277-M277),0)</f>
        <v>#DIV/0!</v>
      </c>
      <c r="L277" s="106" t="e">
        <f t="shared" si="75"/>
        <v>#DIV/0!</v>
      </c>
      <c r="M277" s="106" t="e">
        <f>IF(J277&gt;0,MIN('Input &amp; Results'!$K$15*0.75/12*'Input &amp; Results'!$K$42,J277),0)</f>
        <v>#DIV/0!</v>
      </c>
      <c r="N277" s="106" t="e">
        <f t="shared" si="76"/>
        <v>#DIV/0!</v>
      </c>
      <c r="O277" s="106" t="e">
        <f t="shared" si="71"/>
        <v>#DIV/0!</v>
      </c>
      <c r="P277" s="106" t="e">
        <f>IF(O277&gt;'Input &amp; Results'!$E$49,MIN('Input &amp; Results'!$E$47,O277),0)</f>
        <v>#DIV/0!</v>
      </c>
      <c r="Q277" s="106" t="e">
        <f t="shared" si="77"/>
        <v>#DIV/0!</v>
      </c>
      <c r="R277" s="106" t="e">
        <f t="shared" si="73"/>
        <v>#DIV/0!</v>
      </c>
      <c r="S277" s="106" t="e">
        <f t="shared" si="74"/>
        <v>#DIV/0!</v>
      </c>
      <c r="T277" s="106" t="e">
        <f t="shared" si="78"/>
        <v>#DIV/0!</v>
      </c>
      <c r="U277" s="124" t="e">
        <f t="shared" si="72"/>
        <v>#DIV/0!</v>
      </c>
      <c r="V277" s="107" t="e">
        <f t="shared" si="86"/>
        <v>#DIV/0!</v>
      </c>
      <c r="W277" s="106" t="e">
        <f t="shared" si="84"/>
        <v>#DIV/0!</v>
      </c>
      <c r="X277" s="106" t="e">
        <f t="shared" si="79"/>
        <v>#DIV/0!</v>
      </c>
      <c r="Y277" s="106" t="e">
        <f t="shared" si="85"/>
        <v>#DIV/0!</v>
      </c>
      <c r="Z277" s="108" t="e">
        <f t="shared" si="80"/>
        <v>#DIV/0!</v>
      </c>
      <c r="AA277" s="108" t="e">
        <f>('Input &amp; Results'!$E$40-R277*7.48)/('Calcs active'!H277*1440)</f>
        <v>#DIV/0!</v>
      </c>
    </row>
    <row r="278" spans="2:27" x14ac:dyDescent="0.2">
      <c r="B278" s="31">
        <v>1</v>
      </c>
      <c r="C278" s="31" t="s">
        <v>59</v>
      </c>
      <c r="D278" s="106">
        <v>264</v>
      </c>
      <c r="E278" s="106" t="e">
        <f t="shared" si="81"/>
        <v>#DIV/0!</v>
      </c>
      <c r="F278" s="106">
        <f>'Calcs Hist'!E279</f>
        <v>0</v>
      </c>
      <c r="G278" s="106" t="e">
        <f t="shared" si="82"/>
        <v>#DIV/0!</v>
      </c>
      <c r="H278" s="107" t="e">
        <f t="shared" si="83"/>
        <v>#DIV/0!</v>
      </c>
      <c r="I278" s="106" t="e">
        <f>IF(P278&gt;0,('Input &amp; Results'!F$33/12*$C$3)*('Input &amp; Results'!$D$21),('Input &amp; Results'!F$33/12*$C$3)*('Input &amp; Results'!$D$22))</f>
        <v>#DIV/0!</v>
      </c>
      <c r="J278" s="106" t="e">
        <f t="shared" si="87"/>
        <v>#DIV/0!</v>
      </c>
      <c r="K278" s="106" t="e">
        <f>IF(H278&gt;'Input &amp; Results'!$K$45,MIN('Input &amp; Results'!$K$35,J278-M278),0)</f>
        <v>#DIV/0!</v>
      </c>
      <c r="L278" s="106" t="e">
        <f t="shared" si="75"/>
        <v>#DIV/0!</v>
      </c>
      <c r="M278" s="106" t="e">
        <f>IF(J278&gt;0,MIN('Input &amp; Results'!$K$15*0.75/12*'Input &amp; Results'!$K$42,J278),0)</f>
        <v>#DIV/0!</v>
      </c>
      <c r="N278" s="106" t="e">
        <f t="shared" si="76"/>
        <v>#DIV/0!</v>
      </c>
      <c r="O278" s="106" t="e">
        <f t="shared" si="71"/>
        <v>#DIV/0!</v>
      </c>
      <c r="P278" s="106" t="e">
        <f>IF(O278&gt;'Input &amp; Results'!$E$49,MIN('Input &amp; Results'!$E$47,O278),0)</f>
        <v>#DIV/0!</v>
      </c>
      <c r="Q278" s="106" t="e">
        <f t="shared" si="77"/>
        <v>#DIV/0!</v>
      </c>
      <c r="R278" s="106" t="e">
        <f t="shared" si="73"/>
        <v>#DIV/0!</v>
      </c>
      <c r="S278" s="106" t="e">
        <f t="shared" si="74"/>
        <v>#DIV/0!</v>
      </c>
      <c r="T278" s="106" t="e">
        <f t="shared" si="78"/>
        <v>#DIV/0!</v>
      </c>
      <c r="U278" s="124" t="e">
        <f t="shared" si="72"/>
        <v>#DIV/0!</v>
      </c>
      <c r="V278" s="107" t="e">
        <f t="shared" si="86"/>
        <v>#DIV/0!</v>
      </c>
      <c r="W278" s="106" t="e">
        <f t="shared" si="84"/>
        <v>#DIV/0!</v>
      </c>
      <c r="X278" s="106" t="e">
        <f t="shared" si="79"/>
        <v>#DIV/0!</v>
      </c>
      <c r="Y278" s="106" t="e">
        <f t="shared" si="85"/>
        <v>#DIV/0!</v>
      </c>
      <c r="Z278" s="108" t="e">
        <f t="shared" si="80"/>
        <v>#DIV/0!</v>
      </c>
      <c r="AA278" s="108" t="e">
        <f>('Input &amp; Results'!$E$40-R278*7.48)/('Calcs active'!H278*1440)</f>
        <v>#DIV/0!</v>
      </c>
    </row>
    <row r="279" spans="2:27" x14ac:dyDescent="0.2">
      <c r="B279" s="31">
        <v>1</v>
      </c>
      <c r="C279" s="31" t="s">
        <v>59</v>
      </c>
      <c r="D279" s="106">
        <v>265</v>
      </c>
      <c r="E279" s="106" t="e">
        <f t="shared" si="81"/>
        <v>#DIV/0!</v>
      </c>
      <c r="F279" s="106">
        <f>'Calcs Hist'!E280</f>
        <v>0</v>
      </c>
      <c r="G279" s="106" t="e">
        <f t="shared" si="82"/>
        <v>#DIV/0!</v>
      </c>
      <c r="H279" s="107" t="e">
        <f t="shared" si="83"/>
        <v>#DIV/0!</v>
      </c>
      <c r="I279" s="106" t="e">
        <f>IF(P279&gt;0,('Input &amp; Results'!F$33/12*$C$3)*('Input &amp; Results'!$D$21),('Input &amp; Results'!F$33/12*$C$3)*('Input &amp; Results'!$D$22))</f>
        <v>#DIV/0!</v>
      </c>
      <c r="J279" s="106" t="e">
        <f t="shared" si="87"/>
        <v>#DIV/0!</v>
      </c>
      <c r="K279" s="106" t="e">
        <f>IF(H279&gt;'Input &amp; Results'!$K$45,MIN('Input &amp; Results'!$K$35,J279-M279),0)</f>
        <v>#DIV/0!</v>
      </c>
      <c r="L279" s="106" t="e">
        <f t="shared" si="75"/>
        <v>#DIV/0!</v>
      </c>
      <c r="M279" s="106" t="e">
        <f>IF(J279&gt;0,MIN('Input &amp; Results'!$K$15*0.75/12*'Input &amp; Results'!$K$42,J279),0)</f>
        <v>#DIV/0!</v>
      </c>
      <c r="N279" s="106" t="e">
        <f t="shared" si="76"/>
        <v>#DIV/0!</v>
      </c>
      <c r="O279" s="106" t="e">
        <f t="shared" si="71"/>
        <v>#DIV/0!</v>
      </c>
      <c r="P279" s="106" t="e">
        <f>IF(O279&gt;'Input &amp; Results'!$E$49,MIN('Input &amp; Results'!$E$47,O279),0)</f>
        <v>#DIV/0!</v>
      </c>
      <c r="Q279" s="106" t="e">
        <f t="shared" si="77"/>
        <v>#DIV/0!</v>
      </c>
      <c r="R279" s="106" t="e">
        <f t="shared" si="73"/>
        <v>#DIV/0!</v>
      </c>
      <c r="S279" s="106" t="e">
        <f t="shared" si="74"/>
        <v>#DIV/0!</v>
      </c>
      <c r="T279" s="106" t="e">
        <f t="shared" si="78"/>
        <v>#DIV/0!</v>
      </c>
      <c r="U279" s="124" t="e">
        <f t="shared" si="72"/>
        <v>#DIV/0!</v>
      </c>
      <c r="V279" s="107" t="e">
        <f t="shared" si="86"/>
        <v>#DIV/0!</v>
      </c>
      <c r="W279" s="106" t="e">
        <f t="shared" si="84"/>
        <v>#DIV/0!</v>
      </c>
      <c r="X279" s="106" t="e">
        <f t="shared" si="79"/>
        <v>#DIV/0!</v>
      </c>
      <c r="Y279" s="106" t="e">
        <f t="shared" si="85"/>
        <v>#DIV/0!</v>
      </c>
      <c r="Z279" s="108" t="e">
        <f t="shared" si="80"/>
        <v>#DIV/0!</v>
      </c>
      <c r="AA279" s="108" t="e">
        <f>('Input &amp; Results'!$E$40-R279*7.48)/('Calcs active'!H279*1440)</f>
        <v>#DIV/0!</v>
      </c>
    </row>
    <row r="280" spans="2:27" x14ac:dyDescent="0.2">
      <c r="B280" s="31">
        <v>1</v>
      </c>
      <c r="C280" s="31" t="s">
        <v>59</v>
      </c>
      <c r="D280" s="106">
        <v>266</v>
      </c>
      <c r="E280" s="106" t="e">
        <f t="shared" si="81"/>
        <v>#DIV/0!</v>
      </c>
      <c r="F280" s="106">
        <f>'Calcs Hist'!E281</f>
        <v>0</v>
      </c>
      <c r="G280" s="106" t="e">
        <f t="shared" si="82"/>
        <v>#DIV/0!</v>
      </c>
      <c r="H280" s="107" t="e">
        <f t="shared" si="83"/>
        <v>#DIV/0!</v>
      </c>
      <c r="I280" s="106" t="e">
        <f>IF(P280&gt;0,('Input &amp; Results'!F$33/12*$C$3)*('Input &amp; Results'!$D$21),('Input &amp; Results'!F$33/12*$C$3)*('Input &amp; Results'!$D$22))</f>
        <v>#DIV/0!</v>
      </c>
      <c r="J280" s="106" t="e">
        <f t="shared" si="87"/>
        <v>#DIV/0!</v>
      </c>
      <c r="K280" s="106" t="e">
        <f>IF(H280&gt;'Input &amp; Results'!$K$45,MIN('Input &amp; Results'!$K$35,J280-M280),0)</f>
        <v>#DIV/0!</v>
      </c>
      <c r="L280" s="106" t="e">
        <f t="shared" si="75"/>
        <v>#DIV/0!</v>
      </c>
      <c r="M280" s="106" t="e">
        <f>IF(J280&gt;0,MIN('Input &amp; Results'!$K$15*0.75/12*'Input &amp; Results'!$K$42,J280),0)</f>
        <v>#DIV/0!</v>
      </c>
      <c r="N280" s="106" t="e">
        <f t="shared" si="76"/>
        <v>#DIV/0!</v>
      </c>
      <c r="O280" s="106" t="e">
        <f t="shared" si="71"/>
        <v>#DIV/0!</v>
      </c>
      <c r="P280" s="106" t="e">
        <f>IF(O280&gt;'Input &amp; Results'!$E$49,MIN('Input &amp; Results'!$E$47,O280),0)</f>
        <v>#DIV/0!</v>
      </c>
      <c r="Q280" s="106" t="e">
        <f t="shared" si="77"/>
        <v>#DIV/0!</v>
      </c>
      <c r="R280" s="106" t="e">
        <f t="shared" si="73"/>
        <v>#DIV/0!</v>
      </c>
      <c r="S280" s="106" t="e">
        <f t="shared" si="74"/>
        <v>#DIV/0!</v>
      </c>
      <c r="T280" s="106" t="e">
        <f t="shared" si="78"/>
        <v>#DIV/0!</v>
      </c>
      <c r="U280" s="124" t="e">
        <f t="shared" si="72"/>
        <v>#DIV/0!</v>
      </c>
      <c r="V280" s="107" t="e">
        <f t="shared" si="86"/>
        <v>#DIV/0!</v>
      </c>
      <c r="W280" s="106" t="e">
        <f t="shared" si="84"/>
        <v>#DIV/0!</v>
      </c>
      <c r="X280" s="106" t="e">
        <f t="shared" si="79"/>
        <v>#DIV/0!</v>
      </c>
      <c r="Y280" s="106" t="e">
        <f t="shared" si="85"/>
        <v>#DIV/0!</v>
      </c>
      <c r="Z280" s="108" t="e">
        <f t="shared" si="80"/>
        <v>#DIV/0!</v>
      </c>
      <c r="AA280" s="108" t="e">
        <f>('Input &amp; Results'!$E$40-R280*7.48)/('Calcs active'!H280*1440)</f>
        <v>#DIV/0!</v>
      </c>
    </row>
    <row r="281" spans="2:27" x14ac:dyDescent="0.2">
      <c r="B281" s="31">
        <v>1</v>
      </c>
      <c r="C281" s="31" t="s">
        <v>59</v>
      </c>
      <c r="D281" s="106">
        <v>267</v>
      </c>
      <c r="E281" s="106" t="e">
        <f t="shared" si="81"/>
        <v>#DIV/0!</v>
      </c>
      <c r="F281" s="106">
        <f>'Calcs Hist'!E282</f>
        <v>0</v>
      </c>
      <c r="G281" s="106" t="e">
        <f t="shared" si="82"/>
        <v>#DIV/0!</v>
      </c>
      <c r="H281" s="107" t="e">
        <f t="shared" si="83"/>
        <v>#DIV/0!</v>
      </c>
      <c r="I281" s="106" t="e">
        <f>IF(P281&gt;0,('Input &amp; Results'!F$33/12*$C$3)*('Input &amp; Results'!$D$21),('Input &amp; Results'!F$33/12*$C$3)*('Input &amp; Results'!$D$22))</f>
        <v>#DIV/0!</v>
      </c>
      <c r="J281" s="106" t="e">
        <f t="shared" si="87"/>
        <v>#DIV/0!</v>
      </c>
      <c r="K281" s="106" t="e">
        <f>IF(H281&gt;'Input &amp; Results'!$K$45,MIN('Input &amp; Results'!$K$35,J281-M281),0)</f>
        <v>#DIV/0!</v>
      </c>
      <c r="L281" s="106" t="e">
        <f t="shared" si="75"/>
        <v>#DIV/0!</v>
      </c>
      <c r="M281" s="106" t="e">
        <f>IF(J281&gt;0,MIN('Input &amp; Results'!$K$15*0.75/12*'Input &amp; Results'!$K$42,J281),0)</f>
        <v>#DIV/0!</v>
      </c>
      <c r="N281" s="106" t="e">
        <f t="shared" si="76"/>
        <v>#DIV/0!</v>
      </c>
      <c r="O281" s="106" t="e">
        <f t="shared" si="71"/>
        <v>#DIV/0!</v>
      </c>
      <c r="P281" s="106" t="e">
        <f>IF(O281&gt;'Input &amp; Results'!$E$49,MIN('Input &amp; Results'!$E$47,O281),0)</f>
        <v>#DIV/0!</v>
      </c>
      <c r="Q281" s="106" t="e">
        <f t="shared" si="77"/>
        <v>#DIV/0!</v>
      </c>
      <c r="R281" s="106" t="e">
        <f t="shared" si="73"/>
        <v>#DIV/0!</v>
      </c>
      <c r="S281" s="106" t="e">
        <f t="shared" si="74"/>
        <v>#DIV/0!</v>
      </c>
      <c r="T281" s="106" t="e">
        <f t="shared" si="78"/>
        <v>#DIV/0!</v>
      </c>
      <c r="U281" s="124" t="e">
        <f t="shared" si="72"/>
        <v>#DIV/0!</v>
      </c>
      <c r="V281" s="107" t="e">
        <f t="shared" si="86"/>
        <v>#DIV/0!</v>
      </c>
      <c r="W281" s="106" t="e">
        <f t="shared" si="84"/>
        <v>#DIV/0!</v>
      </c>
      <c r="X281" s="106" t="e">
        <f t="shared" si="79"/>
        <v>#DIV/0!</v>
      </c>
      <c r="Y281" s="106" t="e">
        <f t="shared" si="85"/>
        <v>#DIV/0!</v>
      </c>
      <c r="Z281" s="108" t="e">
        <f t="shared" si="80"/>
        <v>#DIV/0!</v>
      </c>
      <c r="AA281" s="108" t="e">
        <f>('Input &amp; Results'!$E$40-R281*7.48)/('Calcs active'!H281*1440)</f>
        <v>#DIV/0!</v>
      </c>
    </row>
    <row r="282" spans="2:27" x14ac:dyDescent="0.2">
      <c r="B282" s="31">
        <v>1</v>
      </c>
      <c r="C282" s="31" t="s">
        <v>59</v>
      </c>
      <c r="D282" s="106">
        <v>268</v>
      </c>
      <c r="E282" s="106" t="e">
        <f t="shared" si="81"/>
        <v>#DIV/0!</v>
      </c>
      <c r="F282" s="106">
        <f>'Calcs Hist'!E283</f>
        <v>0</v>
      </c>
      <c r="G282" s="106" t="e">
        <f t="shared" si="82"/>
        <v>#DIV/0!</v>
      </c>
      <c r="H282" s="107" t="e">
        <f t="shared" si="83"/>
        <v>#DIV/0!</v>
      </c>
      <c r="I282" s="106" t="e">
        <f>IF(P282&gt;0,('Input &amp; Results'!F$33/12*$C$3)*('Input &amp; Results'!$D$21),('Input &amp; Results'!F$33/12*$C$3)*('Input &amp; Results'!$D$22))</f>
        <v>#DIV/0!</v>
      </c>
      <c r="J282" s="106" t="e">
        <f t="shared" si="87"/>
        <v>#DIV/0!</v>
      </c>
      <c r="K282" s="106" t="e">
        <f>IF(H282&gt;'Input &amp; Results'!$K$45,MIN('Input &amp; Results'!$K$35,J282-M282),0)</f>
        <v>#DIV/0!</v>
      </c>
      <c r="L282" s="106" t="e">
        <f t="shared" si="75"/>
        <v>#DIV/0!</v>
      </c>
      <c r="M282" s="106" t="e">
        <f>IF(J282&gt;0,MIN('Input &amp; Results'!$K$15*0.75/12*'Input &amp; Results'!$K$42,J282),0)</f>
        <v>#DIV/0!</v>
      </c>
      <c r="N282" s="106" t="e">
        <f t="shared" si="76"/>
        <v>#DIV/0!</v>
      </c>
      <c r="O282" s="106" t="e">
        <f t="shared" si="71"/>
        <v>#DIV/0!</v>
      </c>
      <c r="P282" s="106" t="e">
        <f>IF(O282&gt;'Input &amp; Results'!$E$49,MIN('Input &amp; Results'!$E$47,O282),0)</f>
        <v>#DIV/0!</v>
      </c>
      <c r="Q282" s="106" t="e">
        <f t="shared" si="77"/>
        <v>#DIV/0!</v>
      </c>
      <c r="R282" s="106" t="e">
        <f t="shared" si="73"/>
        <v>#DIV/0!</v>
      </c>
      <c r="S282" s="106" t="e">
        <f t="shared" si="74"/>
        <v>#DIV/0!</v>
      </c>
      <c r="T282" s="106" t="e">
        <f t="shared" si="78"/>
        <v>#DIV/0!</v>
      </c>
      <c r="U282" s="124" t="e">
        <f t="shared" si="72"/>
        <v>#DIV/0!</v>
      </c>
      <c r="V282" s="107" t="e">
        <f t="shared" si="86"/>
        <v>#DIV/0!</v>
      </c>
      <c r="W282" s="106" t="e">
        <f t="shared" si="84"/>
        <v>#DIV/0!</v>
      </c>
      <c r="X282" s="106" t="e">
        <f t="shared" si="79"/>
        <v>#DIV/0!</v>
      </c>
      <c r="Y282" s="106" t="e">
        <f t="shared" si="85"/>
        <v>#DIV/0!</v>
      </c>
      <c r="Z282" s="108" t="e">
        <f t="shared" si="80"/>
        <v>#DIV/0!</v>
      </c>
      <c r="AA282" s="108" t="e">
        <f>('Input &amp; Results'!$E$40-R282*7.48)/('Calcs active'!H282*1440)</f>
        <v>#DIV/0!</v>
      </c>
    </row>
    <row r="283" spans="2:27" x14ac:dyDescent="0.2">
      <c r="B283" s="31">
        <v>1</v>
      </c>
      <c r="C283" s="31" t="s">
        <v>59</v>
      </c>
      <c r="D283" s="106">
        <v>269</v>
      </c>
      <c r="E283" s="106" t="e">
        <f t="shared" si="81"/>
        <v>#DIV/0!</v>
      </c>
      <c r="F283" s="106">
        <f>'Calcs Hist'!E284</f>
        <v>0</v>
      </c>
      <c r="G283" s="106" t="e">
        <f t="shared" si="82"/>
        <v>#DIV/0!</v>
      </c>
      <c r="H283" s="107" t="e">
        <f t="shared" si="83"/>
        <v>#DIV/0!</v>
      </c>
      <c r="I283" s="106" t="e">
        <f>IF(P283&gt;0,('Input &amp; Results'!F$33/12*$C$3)*('Input &amp; Results'!$D$21),('Input &amp; Results'!F$33/12*$C$3)*('Input &amp; Results'!$D$22))</f>
        <v>#DIV/0!</v>
      </c>
      <c r="J283" s="106" t="e">
        <f t="shared" si="87"/>
        <v>#DIV/0!</v>
      </c>
      <c r="K283" s="106" t="e">
        <f>IF(H283&gt;'Input &amp; Results'!$K$45,MIN('Input &amp; Results'!$K$35,J283-M283),0)</f>
        <v>#DIV/0!</v>
      </c>
      <c r="L283" s="106" t="e">
        <f t="shared" si="75"/>
        <v>#DIV/0!</v>
      </c>
      <c r="M283" s="106" t="e">
        <f>IF(J283&gt;0,MIN('Input &amp; Results'!$K$15*0.75/12*'Input &amp; Results'!$K$42,J283),0)</f>
        <v>#DIV/0!</v>
      </c>
      <c r="N283" s="106" t="e">
        <f t="shared" si="76"/>
        <v>#DIV/0!</v>
      </c>
      <c r="O283" s="106" t="e">
        <f t="shared" si="71"/>
        <v>#DIV/0!</v>
      </c>
      <c r="P283" s="106" t="e">
        <f>IF(O283&gt;'Input &amp; Results'!$E$49,MIN('Input &amp; Results'!$E$47,O283),0)</f>
        <v>#DIV/0!</v>
      </c>
      <c r="Q283" s="106" t="e">
        <f t="shared" si="77"/>
        <v>#DIV/0!</v>
      </c>
      <c r="R283" s="106" t="e">
        <f t="shared" si="73"/>
        <v>#DIV/0!</v>
      </c>
      <c r="S283" s="106" t="e">
        <f t="shared" si="74"/>
        <v>#DIV/0!</v>
      </c>
      <c r="T283" s="106" t="e">
        <f t="shared" si="78"/>
        <v>#DIV/0!</v>
      </c>
      <c r="U283" s="124" t="e">
        <f t="shared" si="72"/>
        <v>#DIV/0!</v>
      </c>
      <c r="V283" s="107" t="e">
        <f t="shared" si="86"/>
        <v>#DIV/0!</v>
      </c>
      <c r="W283" s="106" t="e">
        <f t="shared" si="84"/>
        <v>#DIV/0!</v>
      </c>
      <c r="X283" s="106" t="e">
        <f t="shared" si="79"/>
        <v>#DIV/0!</v>
      </c>
      <c r="Y283" s="106" t="e">
        <f t="shared" si="85"/>
        <v>#DIV/0!</v>
      </c>
      <c r="Z283" s="108" t="e">
        <f t="shared" si="80"/>
        <v>#DIV/0!</v>
      </c>
      <c r="AA283" s="108" t="e">
        <f>('Input &amp; Results'!$E$40-R283*7.48)/('Calcs active'!H283*1440)</f>
        <v>#DIV/0!</v>
      </c>
    </row>
    <row r="284" spans="2:27" x14ac:dyDescent="0.2">
      <c r="B284" s="31">
        <v>1</v>
      </c>
      <c r="C284" s="31" t="s">
        <v>59</v>
      </c>
      <c r="D284" s="106">
        <v>270</v>
      </c>
      <c r="E284" s="106" t="e">
        <f t="shared" si="81"/>
        <v>#DIV/0!</v>
      </c>
      <c r="F284" s="106">
        <f>'Calcs Hist'!E285</f>
        <v>0</v>
      </c>
      <c r="G284" s="106" t="e">
        <f t="shared" si="82"/>
        <v>#DIV/0!</v>
      </c>
      <c r="H284" s="107" t="e">
        <f t="shared" si="83"/>
        <v>#DIV/0!</v>
      </c>
      <c r="I284" s="106" t="e">
        <f>IF(P284&gt;0,('Input &amp; Results'!F$33/12*$C$3)*('Input &amp; Results'!$D$21),('Input &amp; Results'!F$33/12*$C$3)*('Input &amp; Results'!$D$22))</f>
        <v>#DIV/0!</v>
      </c>
      <c r="J284" s="106" t="e">
        <f t="shared" si="87"/>
        <v>#DIV/0!</v>
      </c>
      <c r="K284" s="106" t="e">
        <f>IF(H284&gt;'Input &amp; Results'!$K$45,MIN('Input &amp; Results'!$K$35,J284-M284),0)</f>
        <v>#DIV/0!</v>
      </c>
      <c r="L284" s="106" t="e">
        <f t="shared" si="75"/>
        <v>#DIV/0!</v>
      </c>
      <c r="M284" s="106" t="e">
        <f>IF(J284&gt;0,MIN('Input &amp; Results'!$K$15*0.75/12*'Input &amp; Results'!$K$42,J284),0)</f>
        <v>#DIV/0!</v>
      </c>
      <c r="N284" s="106" t="e">
        <f t="shared" si="76"/>
        <v>#DIV/0!</v>
      </c>
      <c r="O284" s="106" t="e">
        <f t="shared" si="71"/>
        <v>#DIV/0!</v>
      </c>
      <c r="P284" s="106" t="e">
        <f>IF(O284&gt;'Input &amp; Results'!$E$49,MIN('Input &amp; Results'!$E$47,O284),0)</f>
        <v>#DIV/0!</v>
      </c>
      <c r="Q284" s="106" t="e">
        <f t="shared" si="77"/>
        <v>#DIV/0!</v>
      </c>
      <c r="R284" s="106" t="e">
        <f t="shared" si="73"/>
        <v>#DIV/0!</v>
      </c>
      <c r="S284" s="106" t="e">
        <f t="shared" si="74"/>
        <v>#DIV/0!</v>
      </c>
      <c r="T284" s="106" t="e">
        <f t="shared" si="78"/>
        <v>#DIV/0!</v>
      </c>
      <c r="U284" s="124" t="e">
        <f t="shared" si="72"/>
        <v>#DIV/0!</v>
      </c>
      <c r="V284" s="107" t="e">
        <f t="shared" si="86"/>
        <v>#DIV/0!</v>
      </c>
      <c r="W284" s="106" t="e">
        <f t="shared" si="84"/>
        <v>#DIV/0!</v>
      </c>
      <c r="X284" s="106" t="e">
        <f t="shared" si="79"/>
        <v>#DIV/0!</v>
      </c>
      <c r="Y284" s="106" t="e">
        <f t="shared" si="85"/>
        <v>#DIV/0!</v>
      </c>
      <c r="Z284" s="108" t="e">
        <f t="shared" si="80"/>
        <v>#DIV/0!</v>
      </c>
      <c r="AA284" s="108" t="e">
        <f>('Input &amp; Results'!$E$40-R284*7.48)/('Calcs active'!H284*1440)</f>
        <v>#DIV/0!</v>
      </c>
    </row>
    <row r="285" spans="2:27" x14ac:dyDescent="0.2">
      <c r="B285" s="31">
        <v>1</v>
      </c>
      <c r="C285" s="31" t="s">
        <v>59</v>
      </c>
      <c r="D285" s="106">
        <v>271</v>
      </c>
      <c r="E285" s="106" t="e">
        <f t="shared" si="81"/>
        <v>#DIV/0!</v>
      </c>
      <c r="F285" s="106">
        <f>'Calcs Hist'!E286</f>
        <v>0</v>
      </c>
      <c r="G285" s="106" t="e">
        <f t="shared" si="82"/>
        <v>#DIV/0!</v>
      </c>
      <c r="H285" s="107" t="e">
        <f t="shared" si="83"/>
        <v>#DIV/0!</v>
      </c>
      <c r="I285" s="106" t="e">
        <f>IF(P285&gt;0,('Input &amp; Results'!F$33/12*$C$3)*('Input &amp; Results'!$D$21),('Input &amp; Results'!F$33/12*$C$3)*('Input &amp; Results'!$D$22))</f>
        <v>#DIV/0!</v>
      </c>
      <c r="J285" s="106" t="e">
        <f t="shared" si="87"/>
        <v>#DIV/0!</v>
      </c>
      <c r="K285" s="106" t="e">
        <f>IF(H285&gt;'Input &amp; Results'!$K$45,MIN('Input &amp; Results'!$K$35,J285-M285),0)</f>
        <v>#DIV/0!</v>
      </c>
      <c r="L285" s="106" t="e">
        <f t="shared" si="75"/>
        <v>#DIV/0!</v>
      </c>
      <c r="M285" s="106" t="e">
        <f>IF(J285&gt;0,MIN('Input &amp; Results'!$K$15*0.75/12*'Input &amp; Results'!$K$42,J285),0)</f>
        <v>#DIV/0!</v>
      </c>
      <c r="N285" s="106" t="e">
        <f t="shared" si="76"/>
        <v>#DIV/0!</v>
      </c>
      <c r="O285" s="106" t="e">
        <f t="shared" si="71"/>
        <v>#DIV/0!</v>
      </c>
      <c r="P285" s="106" t="e">
        <f>IF(O285&gt;'Input &amp; Results'!$E$49,MIN('Input &amp; Results'!$E$47,O285),0)</f>
        <v>#DIV/0!</v>
      </c>
      <c r="Q285" s="106" t="e">
        <f t="shared" si="77"/>
        <v>#DIV/0!</v>
      </c>
      <c r="R285" s="106" t="e">
        <f t="shared" si="73"/>
        <v>#DIV/0!</v>
      </c>
      <c r="S285" s="106" t="e">
        <f t="shared" si="74"/>
        <v>#DIV/0!</v>
      </c>
      <c r="T285" s="106" t="e">
        <f t="shared" si="78"/>
        <v>#DIV/0!</v>
      </c>
      <c r="U285" s="124" t="e">
        <f t="shared" si="72"/>
        <v>#DIV/0!</v>
      </c>
      <c r="V285" s="107" t="e">
        <f t="shared" si="86"/>
        <v>#DIV/0!</v>
      </c>
      <c r="W285" s="106" t="e">
        <f t="shared" si="84"/>
        <v>#DIV/0!</v>
      </c>
      <c r="X285" s="106" t="e">
        <f t="shared" si="79"/>
        <v>#DIV/0!</v>
      </c>
      <c r="Y285" s="106" t="e">
        <f t="shared" si="85"/>
        <v>#DIV/0!</v>
      </c>
      <c r="Z285" s="108" t="e">
        <f t="shared" si="80"/>
        <v>#DIV/0!</v>
      </c>
      <c r="AA285" s="108" t="e">
        <f>('Input &amp; Results'!$E$40-R285*7.48)/('Calcs active'!H285*1440)</f>
        <v>#DIV/0!</v>
      </c>
    </row>
    <row r="286" spans="2:27" x14ac:dyDescent="0.2">
      <c r="B286" s="31">
        <v>1</v>
      </c>
      <c r="C286" s="31" t="s">
        <v>59</v>
      </c>
      <c r="D286" s="106">
        <v>272</v>
      </c>
      <c r="E286" s="106" t="e">
        <f t="shared" si="81"/>
        <v>#DIV/0!</v>
      </c>
      <c r="F286" s="106">
        <f>'Calcs Hist'!E287</f>
        <v>0</v>
      </c>
      <c r="G286" s="106" t="e">
        <f t="shared" si="82"/>
        <v>#DIV/0!</v>
      </c>
      <c r="H286" s="107" t="e">
        <f t="shared" si="83"/>
        <v>#DIV/0!</v>
      </c>
      <c r="I286" s="106" t="e">
        <f>IF(P286&gt;0,('Input &amp; Results'!F$33/12*$C$3)*('Input &amp; Results'!$D$21),('Input &amp; Results'!F$33/12*$C$3)*('Input &amp; Results'!$D$22))</f>
        <v>#DIV/0!</v>
      </c>
      <c r="J286" s="106" t="e">
        <f t="shared" si="87"/>
        <v>#DIV/0!</v>
      </c>
      <c r="K286" s="106" t="e">
        <f>IF(H286&gt;'Input &amp; Results'!$K$45,MIN('Input &amp; Results'!$K$35,J286-M286),0)</f>
        <v>#DIV/0!</v>
      </c>
      <c r="L286" s="106" t="e">
        <f t="shared" si="75"/>
        <v>#DIV/0!</v>
      </c>
      <c r="M286" s="106" t="e">
        <f>IF(J286&gt;0,MIN('Input &amp; Results'!$K$15*0.75/12*'Input &amp; Results'!$K$42,J286),0)</f>
        <v>#DIV/0!</v>
      </c>
      <c r="N286" s="106" t="e">
        <f t="shared" si="76"/>
        <v>#DIV/0!</v>
      </c>
      <c r="O286" s="106" t="e">
        <f t="shared" si="71"/>
        <v>#DIV/0!</v>
      </c>
      <c r="P286" s="106" t="e">
        <f>IF(O286&gt;'Input &amp; Results'!$E$49,MIN('Input &amp; Results'!$E$47,O286),0)</f>
        <v>#DIV/0!</v>
      </c>
      <c r="Q286" s="106" t="e">
        <f t="shared" si="77"/>
        <v>#DIV/0!</v>
      </c>
      <c r="R286" s="106" t="e">
        <f t="shared" si="73"/>
        <v>#DIV/0!</v>
      </c>
      <c r="S286" s="106" t="e">
        <f t="shared" si="74"/>
        <v>#DIV/0!</v>
      </c>
      <c r="T286" s="106" t="e">
        <f t="shared" si="78"/>
        <v>#DIV/0!</v>
      </c>
      <c r="U286" s="124" t="e">
        <f t="shared" si="72"/>
        <v>#DIV/0!</v>
      </c>
      <c r="V286" s="107" t="e">
        <f t="shared" si="86"/>
        <v>#DIV/0!</v>
      </c>
      <c r="W286" s="106" t="e">
        <f t="shared" si="84"/>
        <v>#DIV/0!</v>
      </c>
      <c r="X286" s="106" t="e">
        <f t="shared" si="79"/>
        <v>#DIV/0!</v>
      </c>
      <c r="Y286" s="106" t="e">
        <f t="shared" si="85"/>
        <v>#DIV/0!</v>
      </c>
      <c r="Z286" s="108" t="e">
        <f t="shared" si="80"/>
        <v>#DIV/0!</v>
      </c>
      <c r="AA286" s="108" t="e">
        <f>('Input &amp; Results'!$E$40-R286*7.48)/('Calcs active'!H286*1440)</f>
        <v>#DIV/0!</v>
      </c>
    </row>
    <row r="287" spans="2:27" x14ac:dyDescent="0.2">
      <c r="B287" s="31">
        <v>1</v>
      </c>
      <c r="C287" s="31" t="s">
        <v>59</v>
      </c>
      <c r="D287" s="106">
        <v>273</v>
      </c>
      <c r="E287" s="106" t="e">
        <f t="shared" si="81"/>
        <v>#DIV/0!</v>
      </c>
      <c r="F287" s="106">
        <f>'Calcs Hist'!E288</f>
        <v>0</v>
      </c>
      <c r="G287" s="106" t="e">
        <f t="shared" si="82"/>
        <v>#DIV/0!</v>
      </c>
      <c r="H287" s="107" t="e">
        <f t="shared" si="83"/>
        <v>#DIV/0!</v>
      </c>
      <c r="I287" s="106" t="e">
        <f>IF(P287&gt;0,('Input &amp; Results'!F$33/12*$C$3)*('Input &amp; Results'!$D$21),('Input &amp; Results'!F$33/12*$C$3)*('Input &amp; Results'!$D$22))</f>
        <v>#DIV/0!</v>
      </c>
      <c r="J287" s="106" t="e">
        <f t="shared" si="87"/>
        <v>#DIV/0!</v>
      </c>
      <c r="K287" s="106" t="e">
        <f>IF(H287&gt;'Input &amp; Results'!$K$45,MIN('Input &amp; Results'!$K$35,J287-M287),0)</f>
        <v>#DIV/0!</v>
      </c>
      <c r="L287" s="106" t="e">
        <f t="shared" si="75"/>
        <v>#DIV/0!</v>
      </c>
      <c r="M287" s="106" t="e">
        <f>IF(J287&gt;0,MIN('Input &amp; Results'!$K$15*0.75/12*'Input &amp; Results'!$K$42,J287),0)</f>
        <v>#DIV/0!</v>
      </c>
      <c r="N287" s="106" t="e">
        <f t="shared" si="76"/>
        <v>#DIV/0!</v>
      </c>
      <c r="O287" s="106" t="e">
        <f t="shared" si="71"/>
        <v>#DIV/0!</v>
      </c>
      <c r="P287" s="106" t="e">
        <f>IF(O287&gt;'Input &amp; Results'!$E$49,MIN('Input &amp; Results'!$E$47,O287),0)</f>
        <v>#DIV/0!</v>
      </c>
      <c r="Q287" s="106" t="e">
        <f t="shared" si="77"/>
        <v>#DIV/0!</v>
      </c>
      <c r="R287" s="106" t="e">
        <f t="shared" si="73"/>
        <v>#DIV/0!</v>
      </c>
      <c r="S287" s="106" t="e">
        <f t="shared" si="74"/>
        <v>#DIV/0!</v>
      </c>
      <c r="T287" s="106" t="e">
        <f t="shared" si="78"/>
        <v>#DIV/0!</v>
      </c>
      <c r="U287" s="124" t="e">
        <f t="shared" si="72"/>
        <v>#DIV/0!</v>
      </c>
      <c r="V287" s="107" t="e">
        <f t="shared" si="86"/>
        <v>#DIV/0!</v>
      </c>
      <c r="W287" s="106" t="e">
        <f t="shared" si="84"/>
        <v>#DIV/0!</v>
      </c>
      <c r="X287" s="106" t="e">
        <f t="shared" si="79"/>
        <v>#DIV/0!</v>
      </c>
      <c r="Y287" s="106" t="e">
        <f t="shared" si="85"/>
        <v>#DIV/0!</v>
      </c>
      <c r="Z287" s="108" t="e">
        <f t="shared" si="80"/>
        <v>#DIV/0!</v>
      </c>
      <c r="AA287" s="108" t="e">
        <f>('Input &amp; Results'!$E$40-R287*7.48)/('Calcs active'!H287*1440)</f>
        <v>#DIV/0!</v>
      </c>
    </row>
    <row r="288" spans="2:27" x14ac:dyDescent="0.2">
      <c r="B288" s="31">
        <v>1</v>
      </c>
      <c r="C288" s="31" t="s">
        <v>60</v>
      </c>
      <c r="D288" s="106">
        <v>274</v>
      </c>
      <c r="E288" s="106" t="e">
        <f t="shared" si="81"/>
        <v>#DIV/0!</v>
      </c>
      <c r="F288" s="106">
        <f>'Calcs Hist'!E289</f>
        <v>0</v>
      </c>
      <c r="G288" s="106" t="e">
        <f t="shared" si="82"/>
        <v>#DIV/0!</v>
      </c>
      <c r="H288" s="107" t="e">
        <f t="shared" si="83"/>
        <v>#DIV/0!</v>
      </c>
      <c r="I288" s="106" t="e">
        <f>IF(P288&gt;0,('Input &amp; Results'!F$34/12*$C$3)*('Input &amp; Results'!$D$21),('Input &amp; Results'!F$34/12*$C$3)*('Input &amp; Results'!$D$22))</f>
        <v>#DIV/0!</v>
      </c>
      <c r="J288" s="106" t="e">
        <f t="shared" si="87"/>
        <v>#DIV/0!</v>
      </c>
      <c r="K288" s="106" t="e">
        <f>IF(H288&gt;'Input &amp; Results'!$K$45,MIN('Input &amp; Results'!$K$36,J288-M288),0)</f>
        <v>#DIV/0!</v>
      </c>
      <c r="L288" s="106" t="e">
        <f t="shared" si="75"/>
        <v>#DIV/0!</v>
      </c>
      <c r="M288" s="106" t="e">
        <f>IF(J288&gt;0,MIN('Input &amp; Results'!$K$16*0.75/12*'Input &amp; Results'!$K$42,J288),0)</f>
        <v>#DIV/0!</v>
      </c>
      <c r="N288" s="106" t="e">
        <f t="shared" si="76"/>
        <v>#DIV/0!</v>
      </c>
      <c r="O288" s="106" t="e">
        <f t="shared" si="71"/>
        <v>#DIV/0!</v>
      </c>
      <c r="P288" s="106" t="e">
        <f>IF(O288&gt;'Input &amp; Results'!$E$49,MIN('Input &amp; Results'!$E$47,O288),0)</f>
        <v>#DIV/0!</v>
      </c>
      <c r="Q288" s="106" t="e">
        <f t="shared" si="77"/>
        <v>#DIV/0!</v>
      </c>
      <c r="R288" s="106" t="e">
        <f t="shared" si="73"/>
        <v>#DIV/0!</v>
      </c>
      <c r="S288" s="106" t="e">
        <f t="shared" si="74"/>
        <v>#DIV/0!</v>
      </c>
      <c r="T288" s="106" t="e">
        <f t="shared" si="78"/>
        <v>#DIV/0!</v>
      </c>
      <c r="U288" s="124" t="e">
        <f t="shared" si="72"/>
        <v>#DIV/0!</v>
      </c>
      <c r="V288" s="107" t="e">
        <f t="shared" si="86"/>
        <v>#DIV/0!</v>
      </c>
      <c r="W288" s="106" t="e">
        <f t="shared" si="84"/>
        <v>#DIV/0!</v>
      </c>
      <c r="X288" s="106" t="e">
        <f t="shared" si="79"/>
        <v>#DIV/0!</v>
      </c>
      <c r="Y288" s="106" t="e">
        <f t="shared" si="85"/>
        <v>#DIV/0!</v>
      </c>
      <c r="Z288" s="108" t="e">
        <f t="shared" si="80"/>
        <v>#DIV/0!</v>
      </c>
      <c r="AA288" s="108" t="e">
        <f>('Input &amp; Results'!$E$40-R288*7.48)/('Calcs active'!H288*1440)</f>
        <v>#DIV/0!</v>
      </c>
    </row>
    <row r="289" spans="2:27" x14ac:dyDescent="0.2">
      <c r="B289" s="31">
        <v>1</v>
      </c>
      <c r="C289" s="31" t="s">
        <v>60</v>
      </c>
      <c r="D289" s="106">
        <v>275</v>
      </c>
      <c r="E289" s="106" t="e">
        <f t="shared" si="81"/>
        <v>#DIV/0!</v>
      </c>
      <c r="F289" s="106">
        <f>'Calcs Hist'!E290</f>
        <v>0</v>
      </c>
      <c r="G289" s="106" t="e">
        <f t="shared" si="82"/>
        <v>#DIV/0!</v>
      </c>
      <c r="H289" s="107" t="e">
        <f t="shared" si="83"/>
        <v>#DIV/0!</v>
      </c>
      <c r="I289" s="106" t="e">
        <f>IF(P289&gt;0,('Input &amp; Results'!F$34/12*$C$3)*('Input &amp; Results'!$D$21),('Input &amp; Results'!F$34/12*$C$3)*('Input &amp; Results'!$D$22))</f>
        <v>#DIV/0!</v>
      </c>
      <c r="J289" s="106" t="e">
        <f t="shared" si="87"/>
        <v>#DIV/0!</v>
      </c>
      <c r="K289" s="106" t="e">
        <f>IF(H289&gt;'Input &amp; Results'!$K$45,MIN('Input &amp; Results'!$K$36,J289-M289),0)</f>
        <v>#DIV/0!</v>
      </c>
      <c r="L289" s="106" t="e">
        <f t="shared" si="75"/>
        <v>#DIV/0!</v>
      </c>
      <c r="M289" s="106" t="e">
        <f>IF(J289&gt;0,MIN('Input &amp; Results'!$K$16*0.75/12*'Input &amp; Results'!$K$42,J289),0)</f>
        <v>#DIV/0!</v>
      </c>
      <c r="N289" s="106" t="e">
        <f t="shared" si="76"/>
        <v>#DIV/0!</v>
      </c>
      <c r="O289" s="106" t="e">
        <f t="shared" si="71"/>
        <v>#DIV/0!</v>
      </c>
      <c r="P289" s="106" t="e">
        <f>IF(O289&gt;'Input &amp; Results'!$E$49,MIN('Input &amp; Results'!$E$47,O289),0)</f>
        <v>#DIV/0!</v>
      </c>
      <c r="Q289" s="106" t="e">
        <f t="shared" si="77"/>
        <v>#DIV/0!</v>
      </c>
      <c r="R289" s="106" t="e">
        <f t="shared" si="73"/>
        <v>#DIV/0!</v>
      </c>
      <c r="S289" s="106" t="e">
        <f t="shared" si="74"/>
        <v>#DIV/0!</v>
      </c>
      <c r="T289" s="106" t="e">
        <f t="shared" si="78"/>
        <v>#DIV/0!</v>
      </c>
      <c r="U289" s="124" t="e">
        <f t="shared" si="72"/>
        <v>#DIV/0!</v>
      </c>
      <c r="V289" s="107" t="e">
        <f t="shared" si="86"/>
        <v>#DIV/0!</v>
      </c>
      <c r="W289" s="106" t="e">
        <f t="shared" si="84"/>
        <v>#DIV/0!</v>
      </c>
      <c r="X289" s="106" t="e">
        <f t="shared" si="79"/>
        <v>#DIV/0!</v>
      </c>
      <c r="Y289" s="106" t="e">
        <f t="shared" si="85"/>
        <v>#DIV/0!</v>
      </c>
      <c r="Z289" s="108" t="e">
        <f t="shared" si="80"/>
        <v>#DIV/0!</v>
      </c>
      <c r="AA289" s="108" t="e">
        <f>('Input &amp; Results'!$E$40-R289*7.48)/('Calcs active'!H289*1440)</f>
        <v>#DIV/0!</v>
      </c>
    </row>
    <row r="290" spans="2:27" x14ac:dyDescent="0.2">
      <c r="B290" s="31">
        <v>1</v>
      </c>
      <c r="C290" s="31" t="s">
        <v>60</v>
      </c>
      <c r="D290" s="106">
        <v>276</v>
      </c>
      <c r="E290" s="106" t="e">
        <f t="shared" si="81"/>
        <v>#DIV/0!</v>
      </c>
      <c r="F290" s="106">
        <f>'Calcs Hist'!E291</f>
        <v>0</v>
      </c>
      <c r="G290" s="106" t="e">
        <f t="shared" si="82"/>
        <v>#DIV/0!</v>
      </c>
      <c r="H290" s="107" t="e">
        <f t="shared" si="83"/>
        <v>#DIV/0!</v>
      </c>
      <c r="I290" s="106" t="e">
        <f>IF(P290&gt;0,('Input &amp; Results'!F$34/12*$C$3)*('Input &amp; Results'!$D$21),('Input &amp; Results'!F$34/12*$C$3)*('Input &amp; Results'!$D$22))</f>
        <v>#DIV/0!</v>
      </c>
      <c r="J290" s="106" t="e">
        <f t="shared" si="87"/>
        <v>#DIV/0!</v>
      </c>
      <c r="K290" s="106" t="e">
        <f>IF(H290&gt;'Input &amp; Results'!$K$45,MIN('Input &amp; Results'!$K$36,J290-M290),0)</f>
        <v>#DIV/0!</v>
      </c>
      <c r="L290" s="106" t="e">
        <f t="shared" si="75"/>
        <v>#DIV/0!</v>
      </c>
      <c r="M290" s="106" t="e">
        <f>IF(J290&gt;0,MIN('Input &amp; Results'!$K$16*0.75/12*'Input &amp; Results'!$K$42,J290),0)</f>
        <v>#DIV/0!</v>
      </c>
      <c r="N290" s="106" t="e">
        <f t="shared" si="76"/>
        <v>#DIV/0!</v>
      </c>
      <c r="O290" s="106" t="e">
        <f t="shared" si="71"/>
        <v>#DIV/0!</v>
      </c>
      <c r="P290" s="106" t="e">
        <f>IF(O290&gt;'Input &amp; Results'!$E$49,MIN('Input &amp; Results'!$E$47,O290),0)</f>
        <v>#DIV/0!</v>
      </c>
      <c r="Q290" s="106" t="e">
        <f t="shared" si="77"/>
        <v>#DIV/0!</v>
      </c>
      <c r="R290" s="106" t="e">
        <f t="shared" si="73"/>
        <v>#DIV/0!</v>
      </c>
      <c r="S290" s="106" t="e">
        <f t="shared" si="74"/>
        <v>#DIV/0!</v>
      </c>
      <c r="T290" s="106" t="e">
        <f t="shared" si="78"/>
        <v>#DIV/0!</v>
      </c>
      <c r="U290" s="124" t="e">
        <f t="shared" si="72"/>
        <v>#DIV/0!</v>
      </c>
      <c r="V290" s="107" t="e">
        <f t="shared" si="86"/>
        <v>#DIV/0!</v>
      </c>
      <c r="W290" s="106" t="e">
        <f t="shared" si="84"/>
        <v>#DIV/0!</v>
      </c>
      <c r="X290" s="106" t="e">
        <f t="shared" si="79"/>
        <v>#DIV/0!</v>
      </c>
      <c r="Y290" s="106" t="e">
        <f t="shared" si="85"/>
        <v>#DIV/0!</v>
      </c>
      <c r="Z290" s="108" t="e">
        <f t="shared" si="80"/>
        <v>#DIV/0!</v>
      </c>
      <c r="AA290" s="108" t="e">
        <f>('Input &amp; Results'!$E$40-R290*7.48)/('Calcs active'!H290*1440)</f>
        <v>#DIV/0!</v>
      </c>
    </row>
    <row r="291" spans="2:27" x14ac:dyDescent="0.2">
      <c r="B291" s="31">
        <v>1</v>
      </c>
      <c r="C291" s="31" t="s">
        <v>60</v>
      </c>
      <c r="D291" s="106">
        <v>277</v>
      </c>
      <c r="E291" s="106" t="e">
        <f t="shared" si="81"/>
        <v>#DIV/0!</v>
      </c>
      <c r="F291" s="106">
        <f>'Calcs Hist'!E292</f>
        <v>0</v>
      </c>
      <c r="G291" s="106" t="e">
        <f t="shared" si="82"/>
        <v>#DIV/0!</v>
      </c>
      <c r="H291" s="107" t="e">
        <f t="shared" si="83"/>
        <v>#DIV/0!</v>
      </c>
      <c r="I291" s="106" t="e">
        <f>IF(P291&gt;0,('Input &amp; Results'!F$34/12*$C$3)*('Input &amp; Results'!$D$21),('Input &amp; Results'!F$34/12*$C$3)*('Input &amp; Results'!$D$22))</f>
        <v>#DIV/0!</v>
      </c>
      <c r="J291" s="106" t="e">
        <f t="shared" si="87"/>
        <v>#DIV/0!</v>
      </c>
      <c r="K291" s="106" t="e">
        <f>IF(H291&gt;'Input &amp; Results'!$K$45,MIN('Input &amp; Results'!$K$36,J291-M291),0)</f>
        <v>#DIV/0!</v>
      </c>
      <c r="L291" s="106" t="e">
        <f t="shared" si="75"/>
        <v>#DIV/0!</v>
      </c>
      <c r="M291" s="106" t="e">
        <f>IF(J291&gt;0,MIN('Input &amp; Results'!$K$16*0.75/12*'Input &amp; Results'!$K$42,J291),0)</f>
        <v>#DIV/0!</v>
      </c>
      <c r="N291" s="106" t="e">
        <f t="shared" si="76"/>
        <v>#DIV/0!</v>
      </c>
      <c r="O291" s="106" t="e">
        <f t="shared" si="71"/>
        <v>#DIV/0!</v>
      </c>
      <c r="P291" s="106" t="e">
        <f>IF(O291&gt;'Input &amp; Results'!$E$49,MIN('Input &amp; Results'!$E$47,O291),0)</f>
        <v>#DIV/0!</v>
      </c>
      <c r="Q291" s="106" t="e">
        <f t="shared" si="77"/>
        <v>#DIV/0!</v>
      </c>
      <c r="R291" s="106" t="e">
        <f t="shared" si="73"/>
        <v>#DIV/0!</v>
      </c>
      <c r="S291" s="106" t="e">
        <f t="shared" si="74"/>
        <v>#DIV/0!</v>
      </c>
      <c r="T291" s="106" t="e">
        <f t="shared" si="78"/>
        <v>#DIV/0!</v>
      </c>
      <c r="U291" s="124" t="e">
        <f t="shared" si="72"/>
        <v>#DIV/0!</v>
      </c>
      <c r="V291" s="107" t="e">
        <f t="shared" si="86"/>
        <v>#DIV/0!</v>
      </c>
      <c r="W291" s="106" t="e">
        <f t="shared" si="84"/>
        <v>#DIV/0!</v>
      </c>
      <c r="X291" s="106" t="e">
        <f t="shared" si="79"/>
        <v>#DIV/0!</v>
      </c>
      <c r="Y291" s="106" t="e">
        <f t="shared" si="85"/>
        <v>#DIV/0!</v>
      </c>
      <c r="Z291" s="108" t="e">
        <f t="shared" si="80"/>
        <v>#DIV/0!</v>
      </c>
      <c r="AA291" s="108" t="e">
        <f>('Input &amp; Results'!$E$40-R291*7.48)/('Calcs active'!H291*1440)</f>
        <v>#DIV/0!</v>
      </c>
    </row>
    <row r="292" spans="2:27" x14ac:dyDescent="0.2">
      <c r="B292" s="31">
        <v>1</v>
      </c>
      <c r="C292" s="31" t="s">
        <v>60</v>
      </c>
      <c r="D292" s="106">
        <v>278</v>
      </c>
      <c r="E292" s="106" t="e">
        <f t="shared" si="81"/>
        <v>#DIV/0!</v>
      </c>
      <c r="F292" s="106">
        <f>'Calcs Hist'!E293</f>
        <v>0</v>
      </c>
      <c r="G292" s="106" t="e">
        <f t="shared" si="82"/>
        <v>#DIV/0!</v>
      </c>
      <c r="H292" s="107" t="e">
        <f t="shared" si="83"/>
        <v>#DIV/0!</v>
      </c>
      <c r="I292" s="106" t="e">
        <f>IF(P292&gt;0,('Input &amp; Results'!F$34/12*$C$3)*('Input &amp; Results'!$D$21),('Input &amp; Results'!F$34/12*$C$3)*('Input &amp; Results'!$D$22))</f>
        <v>#DIV/0!</v>
      </c>
      <c r="J292" s="106" t="e">
        <f t="shared" si="87"/>
        <v>#DIV/0!</v>
      </c>
      <c r="K292" s="106" t="e">
        <f>IF(H292&gt;'Input &amp; Results'!$K$45,MIN('Input &amp; Results'!$K$36,J292-M292),0)</f>
        <v>#DIV/0!</v>
      </c>
      <c r="L292" s="106" t="e">
        <f t="shared" si="75"/>
        <v>#DIV/0!</v>
      </c>
      <c r="M292" s="106" t="e">
        <f>IF(J292&gt;0,MIN('Input &amp; Results'!$K$16*0.75/12*'Input &amp; Results'!$K$42,J292),0)</f>
        <v>#DIV/0!</v>
      </c>
      <c r="N292" s="106" t="e">
        <f t="shared" si="76"/>
        <v>#DIV/0!</v>
      </c>
      <c r="O292" s="106" t="e">
        <f t="shared" si="71"/>
        <v>#DIV/0!</v>
      </c>
      <c r="P292" s="106" t="e">
        <f>IF(O292&gt;'Input &amp; Results'!$E$49,MIN('Input &amp; Results'!$E$47,O292),0)</f>
        <v>#DIV/0!</v>
      </c>
      <c r="Q292" s="106" t="e">
        <f t="shared" si="77"/>
        <v>#DIV/0!</v>
      </c>
      <c r="R292" s="106" t="e">
        <f t="shared" si="73"/>
        <v>#DIV/0!</v>
      </c>
      <c r="S292" s="106" t="e">
        <f t="shared" si="74"/>
        <v>#DIV/0!</v>
      </c>
      <c r="T292" s="106" t="e">
        <f t="shared" si="78"/>
        <v>#DIV/0!</v>
      </c>
      <c r="U292" s="124" t="e">
        <f t="shared" si="72"/>
        <v>#DIV/0!</v>
      </c>
      <c r="V292" s="107" t="e">
        <f t="shared" si="86"/>
        <v>#DIV/0!</v>
      </c>
      <c r="W292" s="106" t="e">
        <f t="shared" si="84"/>
        <v>#DIV/0!</v>
      </c>
      <c r="X292" s="106" t="e">
        <f t="shared" si="79"/>
        <v>#DIV/0!</v>
      </c>
      <c r="Y292" s="106" t="e">
        <f t="shared" si="85"/>
        <v>#DIV/0!</v>
      </c>
      <c r="Z292" s="108" t="e">
        <f t="shared" si="80"/>
        <v>#DIV/0!</v>
      </c>
      <c r="AA292" s="108" t="e">
        <f>('Input &amp; Results'!$E$40-R292*7.48)/('Calcs active'!H292*1440)</f>
        <v>#DIV/0!</v>
      </c>
    </row>
    <row r="293" spans="2:27" x14ac:dyDescent="0.2">
      <c r="B293" s="31">
        <v>1</v>
      </c>
      <c r="C293" s="31" t="s">
        <v>60</v>
      </c>
      <c r="D293" s="106">
        <v>279</v>
      </c>
      <c r="E293" s="106" t="e">
        <f t="shared" si="81"/>
        <v>#DIV/0!</v>
      </c>
      <c r="F293" s="106">
        <f>'Calcs Hist'!E294</f>
        <v>0</v>
      </c>
      <c r="G293" s="106" t="e">
        <f t="shared" si="82"/>
        <v>#DIV/0!</v>
      </c>
      <c r="H293" s="107" t="e">
        <f t="shared" si="83"/>
        <v>#DIV/0!</v>
      </c>
      <c r="I293" s="106" t="e">
        <f>IF(P293&gt;0,('Input &amp; Results'!F$34/12*$C$3)*('Input &amp; Results'!$D$21),('Input &amp; Results'!F$34/12*$C$3)*('Input &amp; Results'!$D$22))</f>
        <v>#DIV/0!</v>
      </c>
      <c r="J293" s="106" t="e">
        <f t="shared" si="87"/>
        <v>#DIV/0!</v>
      </c>
      <c r="K293" s="106" t="e">
        <f>IF(H293&gt;'Input &amp; Results'!$K$45,MIN('Input &amp; Results'!$K$36,J293-M293),0)</f>
        <v>#DIV/0!</v>
      </c>
      <c r="L293" s="106" t="e">
        <f t="shared" si="75"/>
        <v>#DIV/0!</v>
      </c>
      <c r="M293" s="106" t="e">
        <f>IF(J293&gt;0,MIN('Input &amp; Results'!$K$16*0.75/12*'Input &amp; Results'!$K$42,J293),0)</f>
        <v>#DIV/0!</v>
      </c>
      <c r="N293" s="106" t="e">
        <f t="shared" si="76"/>
        <v>#DIV/0!</v>
      </c>
      <c r="O293" s="106" t="e">
        <f t="shared" si="71"/>
        <v>#DIV/0!</v>
      </c>
      <c r="P293" s="106" t="e">
        <f>IF(O293&gt;'Input &amp; Results'!$E$49,MIN('Input &amp; Results'!$E$47,O293),0)</f>
        <v>#DIV/0!</v>
      </c>
      <c r="Q293" s="106" t="e">
        <f t="shared" si="77"/>
        <v>#DIV/0!</v>
      </c>
      <c r="R293" s="106" t="e">
        <f t="shared" si="73"/>
        <v>#DIV/0!</v>
      </c>
      <c r="S293" s="106" t="e">
        <f t="shared" si="74"/>
        <v>#DIV/0!</v>
      </c>
      <c r="T293" s="106" t="e">
        <f t="shared" si="78"/>
        <v>#DIV/0!</v>
      </c>
      <c r="U293" s="124" t="e">
        <f t="shared" si="72"/>
        <v>#DIV/0!</v>
      </c>
      <c r="V293" s="107" t="e">
        <f t="shared" si="86"/>
        <v>#DIV/0!</v>
      </c>
      <c r="W293" s="106" t="e">
        <f t="shared" si="84"/>
        <v>#DIV/0!</v>
      </c>
      <c r="X293" s="106" t="e">
        <f t="shared" si="79"/>
        <v>#DIV/0!</v>
      </c>
      <c r="Y293" s="106" t="e">
        <f t="shared" si="85"/>
        <v>#DIV/0!</v>
      </c>
      <c r="Z293" s="108" t="e">
        <f t="shared" si="80"/>
        <v>#DIV/0!</v>
      </c>
      <c r="AA293" s="108" t="e">
        <f>('Input &amp; Results'!$E$40-R293*7.48)/('Calcs active'!H293*1440)</f>
        <v>#DIV/0!</v>
      </c>
    </row>
    <row r="294" spans="2:27" x14ac:dyDescent="0.2">
      <c r="B294" s="31">
        <v>1</v>
      </c>
      <c r="C294" s="31" t="s">
        <v>60</v>
      </c>
      <c r="D294" s="106">
        <v>280</v>
      </c>
      <c r="E294" s="106" t="e">
        <f t="shared" si="81"/>
        <v>#DIV/0!</v>
      </c>
      <c r="F294" s="106">
        <f>'Calcs Hist'!E295</f>
        <v>0</v>
      </c>
      <c r="G294" s="106" t="e">
        <f t="shared" si="82"/>
        <v>#DIV/0!</v>
      </c>
      <c r="H294" s="107" t="e">
        <f t="shared" si="83"/>
        <v>#DIV/0!</v>
      </c>
      <c r="I294" s="106" t="e">
        <f>IF(P294&gt;0,('Input &amp; Results'!F$34/12*$C$3)*('Input &amp; Results'!$D$21),('Input &amp; Results'!F$34/12*$C$3)*('Input &amp; Results'!$D$22))</f>
        <v>#DIV/0!</v>
      </c>
      <c r="J294" s="106" t="e">
        <f t="shared" si="87"/>
        <v>#DIV/0!</v>
      </c>
      <c r="K294" s="106" t="e">
        <f>IF(H294&gt;'Input &amp; Results'!$K$45,MIN('Input &amp; Results'!$K$36,J294-M294),0)</f>
        <v>#DIV/0!</v>
      </c>
      <c r="L294" s="106" t="e">
        <f t="shared" si="75"/>
        <v>#DIV/0!</v>
      </c>
      <c r="M294" s="106" t="e">
        <f>IF(J294&gt;0,MIN('Input &amp; Results'!$K$16*0.75/12*'Input &amp; Results'!$K$42,J294),0)</f>
        <v>#DIV/0!</v>
      </c>
      <c r="N294" s="106" t="e">
        <f t="shared" si="76"/>
        <v>#DIV/0!</v>
      </c>
      <c r="O294" s="106" t="e">
        <f t="shared" si="71"/>
        <v>#DIV/0!</v>
      </c>
      <c r="P294" s="106" t="e">
        <f>IF(O294&gt;'Input &amp; Results'!$E$49,MIN('Input &amp; Results'!$E$47,O294),0)</f>
        <v>#DIV/0!</v>
      </c>
      <c r="Q294" s="106" t="e">
        <f t="shared" si="77"/>
        <v>#DIV/0!</v>
      </c>
      <c r="R294" s="106" t="e">
        <f t="shared" si="73"/>
        <v>#DIV/0!</v>
      </c>
      <c r="S294" s="106" t="e">
        <f t="shared" si="74"/>
        <v>#DIV/0!</v>
      </c>
      <c r="T294" s="106" t="e">
        <f t="shared" si="78"/>
        <v>#DIV/0!</v>
      </c>
      <c r="U294" s="124" t="e">
        <f t="shared" si="72"/>
        <v>#DIV/0!</v>
      </c>
      <c r="V294" s="107" t="e">
        <f t="shared" si="86"/>
        <v>#DIV/0!</v>
      </c>
      <c r="W294" s="106" t="e">
        <f t="shared" si="84"/>
        <v>#DIV/0!</v>
      </c>
      <c r="X294" s="106" t="e">
        <f t="shared" si="79"/>
        <v>#DIV/0!</v>
      </c>
      <c r="Y294" s="106" t="e">
        <f t="shared" si="85"/>
        <v>#DIV/0!</v>
      </c>
      <c r="Z294" s="108" t="e">
        <f t="shared" si="80"/>
        <v>#DIV/0!</v>
      </c>
      <c r="AA294" s="108" t="e">
        <f>('Input &amp; Results'!$E$40-R294*7.48)/('Calcs active'!H294*1440)</f>
        <v>#DIV/0!</v>
      </c>
    </row>
    <row r="295" spans="2:27" x14ac:dyDescent="0.2">
      <c r="B295" s="31">
        <v>1</v>
      </c>
      <c r="C295" s="31" t="s">
        <v>60</v>
      </c>
      <c r="D295" s="106">
        <v>281</v>
      </c>
      <c r="E295" s="106" t="e">
        <f t="shared" si="81"/>
        <v>#DIV/0!</v>
      </c>
      <c r="F295" s="106">
        <f>'Calcs Hist'!E296</f>
        <v>0</v>
      </c>
      <c r="G295" s="106" t="e">
        <f t="shared" si="82"/>
        <v>#DIV/0!</v>
      </c>
      <c r="H295" s="107" t="e">
        <f t="shared" si="83"/>
        <v>#DIV/0!</v>
      </c>
      <c r="I295" s="106" t="e">
        <f>IF(P295&gt;0,('Input &amp; Results'!F$34/12*$C$3)*('Input &amp; Results'!$D$21),('Input &amp; Results'!F$34/12*$C$3)*('Input &amp; Results'!$D$22))</f>
        <v>#DIV/0!</v>
      </c>
      <c r="J295" s="106" t="e">
        <f t="shared" si="87"/>
        <v>#DIV/0!</v>
      </c>
      <c r="K295" s="106" t="e">
        <f>IF(H295&gt;'Input &amp; Results'!$K$45,MIN('Input &amp; Results'!$K$36,J295-M295),0)</f>
        <v>#DIV/0!</v>
      </c>
      <c r="L295" s="106" t="e">
        <f t="shared" si="75"/>
        <v>#DIV/0!</v>
      </c>
      <c r="M295" s="106" t="e">
        <f>IF(J295&gt;0,MIN('Input &amp; Results'!$K$16*0.75/12*'Input &amp; Results'!$K$42,J295),0)</f>
        <v>#DIV/0!</v>
      </c>
      <c r="N295" s="106" t="e">
        <f t="shared" si="76"/>
        <v>#DIV/0!</v>
      </c>
      <c r="O295" s="106" t="e">
        <f t="shared" si="71"/>
        <v>#DIV/0!</v>
      </c>
      <c r="P295" s="106" t="e">
        <f>IF(O295&gt;'Input &amp; Results'!$E$49,MIN('Input &amp; Results'!$E$47,O295),0)</f>
        <v>#DIV/0!</v>
      </c>
      <c r="Q295" s="106" t="e">
        <f t="shared" si="77"/>
        <v>#DIV/0!</v>
      </c>
      <c r="R295" s="106" t="e">
        <f t="shared" si="73"/>
        <v>#DIV/0!</v>
      </c>
      <c r="S295" s="106" t="e">
        <f t="shared" si="74"/>
        <v>#DIV/0!</v>
      </c>
      <c r="T295" s="106" t="e">
        <f t="shared" si="78"/>
        <v>#DIV/0!</v>
      </c>
      <c r="U295" s="124" t="e">
        <f t="shared" si="72"/>
        <v>#DIV/0!</v>
      </c>
      <c r="V295" s="107" t="e">
        <f t="shared" si="86"/>
        <v>#DIV/0!</v>
      </c>
      <c r="W295" s="106" t="e">
        <f t="shared" si="84"/>
        <v>#DIV/0!</v>
      </c>
      <c r="X295" s="106" t="e">
        <f t="shared" si="79"/>
        <v>#DIV/0!</v>
      </c>
      <c r="Y295" s="106" t="e">
        <f t="shared" si="85"/>
        <v>#DIV/0!</v>
      </c>
      <c r="Z295" s="108" t="e">
        <f t="shared" si="80"/>
        <v>#DIV/0!</v>
      </c>
      <c r="AA295" s="108" t="e">
        <f>('Input &amp; Results'!$E$40-R295*7.48)/('Calcs active'!H295*1440)</f>
        <v>#DIV/0!</v>
      </c>
    </row>
    <row r="296" spans="2:27" x14ac:dyDescent="0.2">
      <c r="B296" s="31">
        <v>1</v>
      </c>
      <c r="C296" s="31" t="s">
        <v>60</v>
      </c>
      <c r="D296" s="106">
        <v>282</v>
      </c>
      <c r="E296" s="106" t="e">
        <f t="shared" si="81"/>
        <v>#DIV/0!</v>
      </c>
      <c r="F296" s="106">
        <f>'Calcs Hist'!E297</f>
        <v>0</v>
      </c>
      <c r="G296" s="106" t="e">
        <f t="shared" si="82"/>
        <v>#DIV/0!</v>
      </c>
      <c r="H296" s="107" t="e">
        <f t="shared" si="83"/>
        <v>#DIV/0!</v>
      </c>
      <c r="I296" s="106" t="e">
        <f>IF(P296&gt;0,('Input &amp; Results'!F$34/12*$C$3)*('Input &amp; Results'!$D$21),('Input &amp; Results'!F$34/12*$C$3)*('Input &amp; Results'!$D$22))</f>
        <v>#DIV/0!</v>
      </c>
      <c r="J296" s="106" t="e">
        <f t="shared" si="87"/>
        <v>#DIV/0!</v>
      </c>
      <c r="K296" s="106" t="e">
        <f>IF(H296&gt;'Input &amp; Results'!$K$45,MIN('Input &amp; Results'!$K$36,J296-M296),0)</f>
        <v>#DIV/0!</v>
      </c>
      <c r="L296" s="106" t="e">
        <f t="shared" si="75"/>
        <v>#DIV/0!</v>
      </c>
      <c r="M296" s="106" t="e">
        <f>IF(J296&gt;0,MIN('Input &amp; Results'!$K$16*0.75/12*'Input &amp; Results'!$K$42,J296),0)</f>
        <v>#DIV/0!</v>
      </c>
      <c r="N296" s="106" t="e">
        <f t="shared" si="76"/>
        <v>#DIV/0!</v>
      </c>
      <c r="O296" s="106" t="e">
        <f t="shared" si="71"/>
        <v>#DIV/0!</v>
      </c>
      <c r="P296" s="106" t="e">
        <f>IF(O296&gt;'Input &amp; Results'!$E$49,MIN('Input &amp; Results'!$E$47,O296),0)</f>
        <v>#DIV/0!</v>
      </c>
      <c r="Q296" s="106" t="e">
        <f t="shared" si="77"/>
        <v>#DIV/0!</v>
      </c>
      <c r="R296" s="106" t="e">
        <f t="shared" si="73"/>
        <v>#DIV/0!</v>
      </c>
      <c r="S296" s="106" t="e">
        <f t="shared" si="74"/>
        <v>#DIV/0!</v>
      </c>
      <c r="T296" s="106" t="e">
        <f t="shared" si="78"/>
        <v>#DIV/0!</v>
      </c>
      <c r="U296" s="124" t="e">
        <f t="shared" si="72"/>
        <v>#DIV/0!</v>
      </c>
      <c r="V296" s="107" t="e">
        <f t="shared" si="86"/>
        <v>#DIV/0!</v>
      </c>
      <c r="W296" s="106" t="e">
        <f t="shared" si="84"/>
        <v>#DIV/0!</v>
      </c>
      <c r="X296" s="106" t="e">
        <f t="shared" si="79"/>
        <v>#DIV/0!</v>
      </c>
      <c r="Y296" s="106" t="e">
        <f t="shared" si="85"/>
        <v>#DIV/0!</v>
      </c>
      <c r="Z296" s="108" t="e">
        <f t="shared" si="80"/>
        <v>#DIV/0!</v>
      </c>
      <c r="AA296" s="108" t="e">
        <f>('Input &amp; Results'!$E$40-R296*7.48)/('Calcs active'!H296*1440)</f>
        <v>#DIV/0!</v>
      </c>
    </row>
    <row r="297" spans="2:27" x14ac:dyDescent="0.2">
      <c r="B297" s="31">
        <v>1</v>
      </c>
      <c r="C297" s="31" t="s">
        <v>60</v>
      </c>
      <c r="D297" s="106">
        <v>283</v>
      </c>
      <c r="E297" s="106" t="e">
        <f t="shared" si="81"/>
        <v>#DIV/0!</v>
      </c>
      <c r="F297" s="106">
        <f>'Calcs Hist'!E298</f>
        <v>0</v>
      </c>
      <c r="G297" s="106" t="e">
        <f t="shared" si="82"/>
        <v>#DIV/0!</v>
      </c>
      <c r="H297" s="107" t="e">
        <f t="shared" si="83"/>
        <v>#DIV/0!</v>
      </c>
      <c r="I297" s="106" t="e">
        <f>IF(P297&gt;0,('Input &amp; Results'!F$34/12*$C$3)*('Input &amp; Results'!$D$21),('Input &amp; Results'!F$34/12*$C$3)*('Input &amp; Results'!$D$22))</f>
        <v>#DIV/0!</v>
      </c>
      <c r="J297" s="106" t="e">
        <f t="shared" si="87"/>
        <v>#DIV/0!</v>
      </c>
      <c r="K297" s="106" t="e">
        <f>IF(H297&gt;'Input &amp; Results'!$K$45,MIN('Input &amp; Results'!$K$36,J297-M297),0)</f>
        <v>#DIV/0!</v>
      </c>
      <c r="L297" s="106" t="e">
        <f t="shared" si="75"/>
        <v>#DIV/0!</v>
      </c>
      <c r="M297" s="106" t="e">
        <f>IF(J297&gt;0,MIN('Input &amp; Results'!$K$16*0.75/12*'Input &amp; Results'!$K$42,J297),0)</f>
        <v>#DIV/0!</v>
      </c>
      <c r="N297" s="106" t="e">
        <f t="shared" si="76"/>
        <v>#DIV/0!</v>
      </c>
      <c r="O297" s="106" t="e">
        <f t="shared" si="71"/>
        <v>#DIV/0!</v>
      </c>
      <c r="P297" s="106" t="e">
        <f>IF(O297&gt;'Input &amp; Results'!$E$49,MIN('Input &amp; Results'!$E$47,O297),0)</f>
        <v>#DIV/0!</v>
      </c>
      <c r="Q297" s="106" t="e">
        <f t="shared" si="77"/>
        <v>#DIV/0!</v>
      </c>
      <c r="R297" s="106" t="e">
        <f t="shared" si="73"/>
        <v>#DIV/0!</v>
      </c>
      <c r="S297" s="106" t="e">
        <f t="shared" si="74"/>
        <v>#DIV/0!</v>
      </c>
      <c r="T297" s="106" t="e">
        <f t="shared" si="78"/>
        <v>#DIV/0!</v>
      </c>
      <c r="U297" s="124" t="e">
        <f t="shared" si="72"/>
        <v>#DIV/0!</v>
      </c>
      <c r="V297" s="107" t="e">
        <f t="shared" si="86"/>
        <v>#DIV/0!</v>
      </c>
      <c r="W297" s="106" t="e">
        <f t="shared" si="84"/>
        <v>#DIV/0!</v>
      </c>
      <c r="X297" s="106" t="e">
        <f t="shared" si="79"/>
        <v>#DIV/0!</v>
      </c>
      <c r="Y297" s="106" t="e">
        <f t="shared" si="85"/>
        <v>#DIV/0!</v>
      </c>
      <c r="Z297" s="108" t="e">
        <f t="shared" si="80"/>
        <v>#DIV/0!</v>
      </c>
      <c r="AA297" s="108" t="e">
        <f>('Input &amp; Results'!$E$40-R297*7.48)/('Calcs active'!H297*1440)</f>
        <v>#DIV/0!</v>
      </c>
    </row>
    <row r="298" spans="2:27" x14ac:dyDescent="0.2">
      <c r="B298" s="31">
        <v>1</v>
      </c>
      <c r="C298" s="31" t="s">
        <v>60</v>
      </c>
      <c r="D298" s="106">
        <v>284</v>
      </c>
      <c r="E298" s="106" t="e">
        <f t="shared" si="81"/>
        <v>#DIV/0!</v>
      </c>
      <c r="F298" s="106">
        <f>'Calcs Hist'!E299</f>
        <v>0</v>
      </c>
      <c r="G298" s="106" t="e">
        <f t="shared" si="82"/>
        <v>#DIV/0!</v>
      </c>
      <c r="H298" s="107" t="e">
        <f t="shared" si="83"/>
        <v>#DIV/0!</v>
      </c>
      <c r="I298" s="106" t="e">
        <f>IF(P298&gt;0,('Input &amp; Results'!F$34/12*$C$3)*('Input &amp; Results'!$D$21),('Input &amp; Results'!F$34/12*$C$3)*('Input &amp; Results'!$D$22))</f>
        <v>#DIV/0!</v>
      </c>
      <c r="J298" s="106" t="e">
        <f t="shared" si="87"/>
        <v>#DIV/0!</v>
      </c>
      <c r="K298" s="106" t="e">
        <f>IF(H298&gt;'Input &amp; Results'!$K$45,MIN('Input &amp; Results'!$K$36,J298-M298),0)</f>
        <v>#DIV/0!</v>
      </c>
      <c r="L298" s="106" t="e">
        <f t="shared" si="75"/>
        <v>#DIV/0!</v>
      </c>
      <c r="M298" s="106" t="e">
        <f>IF(J298&gt;0,MIN('Input &amp; Results'!$K$16*0.75/12*'Input &amp; Results'!$K$42,J298),0)</f>
        <v>#DIV/0!</v>
      </c>
      <c r="N298" s="106" t="e">
        <f t="shared" si="76"/>
        <v>#DIV/0!</v>
      </c>
      <c r="O298" s="106" t="e">
        <f t="shared" si="71"/>
        <v>#DIV/0!</v>
      </c>
      <c r="P298" s="106" t="e">
        <f>IF(O298&gt;'Input &amp; Results'!$E$49,MIN('Input &amp; Results'!$E$47,O298),0)</f>
        <v>#DIV/0!</v>
      </c>
      <c r="Q298" s="106" t="e">
        <f t="shared" si="77"/>
        <v>#DIV/0!</v>
      </c>
      <c r="R298" s="106" t="e">
        <f t="shared" si="73"/>
        <v>#DIV/0!</v>
      </c>
      <c r="S298" s="106" t="e">
        <f t="shared" si="74"/>
        <v>#DIV/0!</v>
      </c>
      <c r="T298" s="106" t="e">
        <f t="shared" si="78"/>
        <v>#DIV/0!</v>
      </c>
      <c r="U298" s="124" t="e">
        <f t="shared" si="72"/>
        <v>#DIV/0!</v>
      </c>
      <c r="V298" s="107" t="e">
        <f t="shared" si="86"/>
        <v>#DIV/0!</v>
      </c>
      <c r="W298" s="106" t="e">
        <f t="shared" si="84"/>
        <v>#DIV/0!</v>
      </c>
      <c r="X298" s="106" t="e">
        <f t="shared" si="79"/>
        <v>#DIV/0!</v>
      </c>
      <c r="Y298" s="106" t="e">
        <f t="shared" si="85"/>
        <v>#DIV/0!</v>
      </c>
      <c r="Z298" s="108" t="e">
        <f t="shared" si="80"/>
        <v>#DIV/0!</v>
      </c>
      <c r="AA298" s="108" t="e">
        <f>('Input &amp; Results'!$E$40-R298*7.48)/('Calcs active'!H298*1440)</f>
        <v>#DIV/0!</v>
      </c>
    </row>
    <row r="299" spans="2:27" x14ac:dyDescent="0.2">
      <c r="B299" s="31">
        <v>1</v>
      </c>
      <c r="C299" s="31" t="s">
        <v>60</v>
      </c>
      <c r="D299" s="106">
        <v>285</v>
      </c>
      <c r="E299" s="106" t="e">
        <f t="shared" si="81"/>
        <v>#DIV/0!</v>
      </c>
      <c r="F299" s="106">
        <f>'Calcs Hist'!E300</f>
        <v>0</v>
      </c>
      <c r="G299" s="106" t="e">
        <f t="shared" si="82"/>
        <v>#DIV/0!</v>
      </c>
      <c r="H299" s="107" t="e">
        <f t="shared" si="83"/>
        <v>#DIV/0!</v>
      </c>
      <c r="I299" s="106" t="e">
        <f>IF(P299&gt;0,('Input &amp; Results'!F$34/12*$C$3)*('Input &amp; Results'!$D$21),('Input &amp; Results'!F$34/12*$C$3)*('Input &amp; Results'!$D$22))</f>
        <v>#DIV/0!</v>
      </c>
      <c r="J299" s="106" t="e">
        <f t="shared" si="87"/>
        <v>#DIV/0!</v>
      </c>
      <c r="K299" s="106" t="e">
        <f>IF(H299&gt;'Input &amp; Results'!$K$45,MIN('Input &amp; Results'!$K$36,J299-M299),0)</f>
        <v>#DIV/0!</v>
      </c>
      <c r="L299" s="106" t="e">
        <f t="shared" si="75"/>
        <v>#DIV/0!</v>
      </c>
      <c r="M299" s="106" t="e">
        <f>IF(J299&gt;0,MIN('Input &amp; Results'!$K$16*0.75/12*'Input &amp; Results'!$K$42,J299),0)</f>
        <v>#DIV/0!</v>
      </c>
      <c r="N299" s="106" t="e">
        <f t="shared" si="76"/>
        <v>#DIV/0!</v>
      </c>
      <c r="O299" s="106" t="e">
        <f t="shared" si="71"/>
        <v>#DIV/0!</v>
      </c>
      <c r="P299" s="106" t="e">
        <f>IF(O299&gt;'Input &amp; Results'!$E$49,MIN('Input &amp; Results'!$E$47,O299),0)</f>
        <v>#DIV/0!</v>
      </c>
      <c r="Q299" s="106" t="e">
        <f t="shared" si="77"/>
        <v>#DIV/0!</v>
      </c>
      <c r="R299" s="106" t="e">
        <f t="shared" si="73"/>
        <v>#DIV/0!</v>
      </c>
      <c r="S299" s="106" t="e">
        <f t="shared" si="74"/>
        <v>#DIV/0!</v>
      </c>
      <c r="T299" s="106" t="e">
        <f t="shared" si="78"/>
        <v>#DIV/0!</v>
      </c>
      <c r="U299" s="124" t="e">
        <f t="shared" si="72"/>
        <v>#DIV/0!</v>
      </c>
      <c r="V299" s="107" t="e">
        <f t="shared" si="86"/>
        <v>#DIV/0!</v>
      </c>
      <c r="W299" s="106" t="e">
        <f t="shared" si="84"/>
        <v>#DIV/0!</v>
      </c>
      <c r="X299" s="106" t="e">
        <f t="shared" si="79"/>
        <v>#DIV/0!</v>
      </c>
      <c r="Y299" s="106" t="e">
        <f t="shared" si="85"/>
        <v>#DIV/0!</v>
      </c>
      <c r="Z299" s="108" t="e">
        <f t="shared" si="80"/>
        <v>#DIV/0!</v>
      </c>
      <c r="AA299" s="108" t="e">
        <f>('Input &amp; Results'!$E$40-R299*7.48)/('Calcs active'!H299*1440)</f>
        <v>#DIV/0!</v>
      </c>
    </row>
    <row r="300" spans="2:27" x14ac:dyDescent="0.2">
      <c r="B300" s="31">
        <v>1</v>
      </c>
      <c r="C300" s="31" t="s">
        <v>60</v>
      </c>
      <c r="D300" s="106">
        <v>286</v>
      </c>
      <c r="E300" s="106" t="e">
        <f t="shared" si="81"/>
        <v>#DIV/0!</v>
      </c>
      <c r="F300" s="106">
        <f>'Calcs Hist'!E301</f>
        <v>0</v>
      </c>
      <c r="G300" s="106" t="e">
        <f t="shared" si="82"/>
        <v>#DIV/0!</v>
      </c>
      <c r="H300" s="107" t="e">
        <f t="shared" si="83"/>
        <v>#DIV/0!</v>
      </c>
      <c r="I300" s="106" t="e">
        <f>IF(P300&gt;0,('Input &amp; Results'!F$34/12*$C$3)*('Input &amp; Results'!$D$21),('Input &amp; Results'!F$34/12*$C$3)*('Input &amp; Results'!$D$22))</f>
        <v>#DIV/0!</v>
      </c>
      <c r="J300" s="106" t="e">
        <f t="shared" si="87"/>
        <v>#DIV/0!</v>
      </c>
      <c r="K300" s="106" t="e">
        <f>IF(H300&gt;'Input &amp; Results'!$K$45,MIN('Input &amp; Results'!$K$36,J300-M300),0)</f>
        <v>#DIV/0!</v>
      </c>
      <c r="L300" s="106" t="e">
        <f t="shared" si="75"/>
        <v>#DIV/0!</v>
      </c>
      <c r="M300" s="106" t="e">
        <f>IF(J300&gt;0,MIN('Input &amp; Results'!$K$16*0.75/12*'Input &amp; Results'!$K$42,J300),0)</f>
        <v>#DIV/0!</v>
      </c>
      <c r="N300" s="106" t="e">
        <f t="shared" si="76"/>
        <v>#DIV/0!</v>
      </c>
      <c r="O300" s="106" t="e">
        <f t="shared" ref="O300:O363" si="88">J300-K300-M300</f>
        <v>#DIV/0!</v>
      </c>
      <c r="P300" s="106" t="e">
        <f>IF(O300&gt;'Input &amp; Results'!$E$49,MIN('Input &amp; Results'!$E$47,O300),0)</f>
        <v>#DIV/0!</v>
      </c>
      <c r="Q300" s="106" t="e">
        <f t="shared" si="77"/>
        <v>#DIV/0!</v>
      </c>
      <c r="R300" s="106" t="e">
        <f t="shared" si="73"/>
        <v>#DIV/0!</v>
      </c>
      <c r="S300" s="106" t="e">
        <f t="shared" si="74"/>
        <v>#DIV/0!</v>
      </c>
      <c r="T300" s="106" t="e">
        <f t="shared" si="78"/>
        <v>#DIV/0!</v>
      </c>
      <c r="U300" s="124" t="e">
        <f t="shared" si="72"/>
        <v>#DIV/0!</v>
      </c>
      <c r="V300" s="107" t="e">
        <f t="shared" si="86"/>
        <v>#DIV/0!</v>
      </c>
      <c r="W300" s="106" t="e">
        <f t="shared" si="84"/>
        <v>#DIV/0!</v>
      </c>
      <c r="X300" s="106" t="e">
        <f t="shared" si="79"/>
        <v>#DIV/0!</v>
      </c>
      <c r="Y300" s="106" t="e">
        <f t="shared" si="85"/>
        <v>#DIV/0!</v>
      </c>
      <c r="Z300" s="108" t="e">
        <f t="shared" si="80"/>
        <v>#DIV/0!</v>
      </c>
      <c r="AA300" s="108" t="e">
        <f>('Input &amp; Results'!$E$40-R300*7.48)/('Calcs active'!H300*1440)</f>
        <v>#DIV/0!</v>
      </c>
    </row>
    <row r="301" spans="2:27" x14ac:dyDescent="0.2">
      <c r="B301" s="31">
        <v>1</v>
      </c>
      <c r="C301" s="31" t="s">
        <v>60</v>
      </c>
      <c r="D301" s="106">
        <v>287</v>
      </c>
      <c r="E301" s="106" t="e">
        <f t="shared" si="81"/>
        <v>#DIV/0!</v>
      </c>
      <c r="F301" s="106">
        <f>'Calcs Hist'!E302</f>
        <v>0</v>
      </c>
      <c r="G301" s="106" t="e">
        <f t="shared" si="82"/>
        <v>#DIV/0!</v>
      </c>
      <c r="H301" s="107" t="e">
        <f t="shared" si="83"/>
        <v>#DIV/0!</v>
      </c>
      <c r="I301" s="106" t="e">
        <f>IF(P301&gt;0,('Input &amp; Results'!F$34/12*$C$3)*('Input &amp; Results'!$D$21),('Input &amp; Results'!F$34/12*$C$3)*('Input &amp; Results'!$D$22))</f>
        <v>#DIV/0!</v>
      </c>
      <c r="J301" s="106" t="e">
        <f t="shared" si="87"/>
        <v>#DIV/0!</v>
      </c>
      <c r="K301" s="106" t="e">
        <f>IF(H301&gt;'Input &amp; Results'!$K$45,MIN('Input &amp; Results'!$K$36,J301-M301),0)</f>
        <v>#DIV/0!</v>
      </c>
      <c r="L301" s="106" t="e">
        <f t="shared" si="75"/>
        <v>#DIV/0!</v>
      </c>
      <c r="M301" s="106" t="e">
        <f>IF(J301&gt;0,MIN('Input &amp; Results'!$K$16*0.75/12*'Input &amp; Results'!$K$42,J301),0)</f>
        <v>#DIV/0!</v>
      </c>
      <c r="N301" s="106" t="e">
        <f t="shared" si="76"/>
        <v>#DIV/0!</v>
      </c>
      <c r="O301" s="106" t="e">
        <f t="shared" si="88"/>
        <v>#DIV/0!</v>
      </c>
      <c r="P301" s="106" t="e">
        <f>IF(O301&gt;'Input &amp; Results'!$E$49,MIN('Input &amp; Results'!$E$47,O301),0)</f>
        <v>#DIV/0!</v>
      </c>
      <c r="Q301" s="106" t="e">
        <f t="shared" si="77"/>
        <v>#DIV/0!</v>
      </c>
      <c r="R301" s="106" t="e">
        <f t="shared" si="73"/>
        <v>#DIV/0!</v>
      </c>
      <c r="S301" s="106" t="e">
        <f t="shared" si="74"/>
        <v>#DIV/0!</v>
      </c>
      <c r="T301" s="106" t="e">
        <f t="shared" si="78"/>
        <v>#DIV/0!</v>
      </c>
      <c r="U301" s="124" t="e">
        <f t="shared" si="72"/>
        <v>#DIV/0!</v>
      </c>
      <c r="V301" s="107" t="e">
        <f t="shared" si="86"/>
        <v>#DIV/0!</v>
      </c>
      <c r="W301" s="106" t="e">
        <f t="shared" si="84"/>
        <v>#DIV/0!</v>
      </c>
      <c r="X301" s="106" t="e">
        <f t="shared" si="79"/>
        <v>#DIV/0!</v>
      </c>
      <c r="Y301" s="106" t="e">
        <f t="shared" si="85"/>
        <v>#DIV/0!</v>
      </c>
      <c r="Z301" s="108" t="e">
        <f t="shared" si="80"/>
        <v>#DIV/0!</v>
      </c>
      <c r="AA301" s="108" t="e">
        <f>('Input &amp; Results'!$E$40-R301*7.48)/('Calcs active'!H301*1440)</f>
        <v>#DIV/0!</v>
      </c>
    </row>
    <row r="302" spans="2:27" x14ac:dyDescent="0.2">
      <c r="B302" s="31">
        <v>1</v>
      </c>
      <c r="C302" s="31" t="s">
        <v>60</v>
      </c>
      <c r="D302" s="106">
        <v>288</v>
      </c>
      <c r="E302" s="106" t="e">
        <f t="shared" si="81"/>
        <v>#DIV/0!</v>
      </c>
      <c r="F302" s="106">
        <f>'Calcs Hist'!E303</f>
        <v>0</v>
      </c>
      <c r="G302" s="106" t="e">
        <f t="shared" si="82"/>
        <v>#DIV/0!</v>
      </c>
      <c r="H302" s="107" t="e">
        <f t="shared" si="83"/>
        <v>#DIV/0!</v>
      </c>
      <c r="I302" s="106" t="e">
        <f>IF(P302&gt;0,('Input &amp; Results'!F$34/12*$C$3)*('Input &amp; Results'!$D$21),('Input &amp; Results'!F$34/12*$C$3)*('Input &amp; Results'!$D$22))</f>
        <v>#DIV/0!</v>
      </c>
      <c r="J302" s="106" t="e">
        <f t="shared" si="87"/>
        <v>#DIV/0!</v>
      </c>
      <c r="K302" s="106" t="e">
        <f>IF(H302&gt;'Input &amp; Results'!$K$45,MIN('Input &amp; Results'!$K$36,J302-M302),0)</f>
        <v>#DIV/0!</v>
      </c>
      <c r="L302" s="106" t="e">
        <f t="shared" si="75"/>
        <v>#DIV/0!</v>
      </c>
      <c r="M302" s="106" t="e">
        <f>IF(J302&gt;0,MIN('Input &amp; Results'!$K$16*0.75/12*'Input &amp; Results'!$K$42,J302),0)</f>
        <v>#DIV/0!</v>
      </c>
      <c r="N302" s="106" t="e">
        <f t="shared" si="76"/>
        <v>#DIV/0!</v>
      </c>
      <c r="O302" s="106" t="e">
        <f t="shared" si="88"/>
        <v>#DIV/0!</v>
      </c>
      <c r="P302" s="106" t="e">
        <f>IF(O302&gt;'Input &amp; Results'!$E$49,MIN('Input &amp; Results'!$E$47,O302),0)</f>
        <v>#DIV/0!</v>
      </c>
      <c r="Q302" s="106" t="e">
        <f t="shared" si="77"/>
        <v>#DIV/0!</v>
      </c>
      <c r="R302" s="106" t="e">
        <f t="shared" si="73"/>
        <v>#DIV/0!</v>
      </c>
      <c r="S302" s="106" t="e">
        <f t="shared" si="74"/>
        <v>#DIV/0!</v>
      </c>
      <c r="T302" s="106" t="e">
        <f t="shared" si="78"/>
        <v>#DIV/0!</v>
      </c>
      <c r="U302" s="124" t="e">
        <f t="shared" si="72"/>
        <v>#DIV/0!</v>
      </c>
      <c r="V302" s="107" t="e">
        <f t="shared" si="86"/>
        <v>#DIV/0!</v>
      </c>
      <c r="W302" s="106" t="e">
        <f t="shared" si="84"/>
        <v>#DIV/0!</v>
      </c>
      <c r="X302" s="106" t="e">
        <f t="shared" si="79"/>
        <v>#DIV/0!</v>
      </c>
      <c r="Y302" s="106" t="e">
        <f t="shared" si="85"/>
        <v>#DIV/0!</v>
      </c>
      <c r="Z302" s="108" t="e">
        <f t="shared" si="80"/>
        <v>#DIV/0!</v>
      </c>
      <c r="AA302" s="108" t="e">
        <f>('Input &amp; Results'!$E$40-R302*7.48)/('Calcs active'!H302*1440)</f>
        <v>#DIV/0!</v>
      </c>
    </row>
    <row r="303" spans="2:27" x14ac:dyDescent="0.2">
      <c r="B303" s="31">
        <v>1</v>
      </c>
      <c r="C303" s="31" t="s">
        <v>60</v>
      </c>
      <c r="D303" s="106">
        <v>289</v>
      </c>
      <c r="E303" s="106" t="e">
        <f t="shared" si="81"/>
        <v>#DIV/0!</v>
      </c>
      <c r="F303" s="106">
        <f>'Calcs Hist'!E304</f>
        <v>0</v>
      </c>
      <c r="G303" s="106" t="e">
        <f t="shared" si="82"/>
        <v>#DIV/0!</v>
      </c>
      <c r="H303" s="107" t="e">
        <f t="shared" si="83"/>
        <v>#DIV/0!</v>
      </c>
      <c r="I303" s="106" t="e">
        <f>IF(P303&gt;0,('Input &amp; Results'!F$34/12*$C$3)*('Input &amp; Results'!$D$21),('Input &amp; Results'!F$34/12*$C$3)*('Input &amp; Results'!$D$22))</f>
        <v>#DIV/0!</v>
      </c>
      <c r="J303" s="106" t="e">
        <f t="shared" si="87"/>
        <v>#DIV/0!</v>
      </c>
      <c r="K303" s="106" t="e">
        <f>IF(H303&gt;'Input &amp; Results'!$K$45,MIN('Input &amp; Results'!$K$36,J303-M303),0)</f>
        <v>#DIV/0!</v>
      </c>
      <c r="L303" s="106" t="e">
        <f t="shared" si="75"/>
        <v>#DIV/0!</v>
      </c>
      <c r="M303" s="106" t="e">
        <f>IF(J303&gt;0,MIN('Input &amp; Results'!$K$16*0.75/12*'Input &amp; Results'!$K$42,J303),0)</f>
        <v>#DIV/0!</v>
      </c>
      <c r="N303" s="106" t="e">
        <f t="shared" si="76"/>
        <v>#DIV/0!</v>
      </c>
      <c r="O303" s="106" t="e">
        <f t="shared" si="88"/>
        <v>#DIV/0!</v>
      </c>
      <c r="P303" s="106" t="e">
        <f>IF(O303&gt;'Input &amp; Results'!$E$49,MIN('Input &amp; Results'!$E$47,O303),0)</f>
        <v>#DIV/0!</v>
      </c>
      <c r="Q303" s="106" t="e">
        <f t="shared" si="77"/>
        <v>#DIV/0!</v>
      </c>
      <c r="R303" s="106" t="e">
        <f t="shared" si="73"/>
        <v>#DIV/0!</v>
      </c>
      <c r="S303" s="106" t="e">
        <f t="shared" si="74"/>
        <v>#DIV/0!</v>
      </c>
      <c r="T303" s="106" t="e">
        <f t="shared" si="78"/>
        <v>#DIV/0!</v>
      </c>
      <c r="U303" s="124" t="e">
        <f t="shared" si="72"/>
        <v>#DIV/0!</v>
      </c>
      <c r="V303" s="107" t="e">
        <f t="shared" si="86"/>
        <v>#DIV/0!</v>
      </c>
      <c r="W303" s="106" t="e">
        <f t="shared" si="84"/>
        <v>#DIV/0!</v>
      </c>
      <c r="X303" s="106" t="e">
        <f t="shared" si="79"/>
        <v>#DIV/0!</v>
      </c>
      <c r="Y303" s="106" t="e">
        <f t="shared" si="85"/>
        <v>#DIV/0!</v>
      </c>
      <c r="Z303" s="108" t="e">
        <f t="shared" si="80"/>
        <v>#DIV/0!</v>
      </c>
      <c r="AA303" s="108" t="e">
        <f>('Input &amp; Results'!$E$40-R303*7.48)/('Calcs active'!H303*1440)</f>
        <v>#DIV/0!</v>
      </c>
    </row>
    <row r="304" spans="2:27" x14ac:dyDescent="0.2">
      <c r="B304" s="31">
        <v>1</v>
      </c>
      <c r="C304" s="31" t="s">
        <v>60</v>
      </c>
      <c r="D304" s="106">
        <v>290</v>
      </c>
      <c r="E304" s="106" t="e">
        <f t="shared" si="81"/>
        <v>#DIV/0!</v>
      </c>
      <c r="F304" s="106">
        <f>'Calcs Hist'!E305</f>
        <v>0</v>
      </c>
      <c r="G304" s="106" t="e">
        <f t="shared" si="82"/>
        <v>#DIV/0!</v>
      </c>
      <c r="H304" s="107" t="e">
        <f t="shared" si="83"/>
        <v>#DIV/0!</v>
      </c>
      <c r="I304" s="106" t="e">
        <f>IF(P304&gt;0,('Input &amp; Results'!F$34/12*$C$3)*('Input &amp; Results'!$D$21),('Input &amp; Results'!F$34/12*$C$3)*('Input &amp; Results'!$D$22))</f>
        <v>#DIV/0!</v>
      </c>
      <c r="J304" s="106" t="e">
        <f t="shared" si="87"/>
        <v>#DIV/0!</v>
      </c>
      <c r="K304" s="106" t="e">
        <f>IF(H304&gt;'Input &amp; Results'!$K$45,MIN('Input &amp; Results'!$K$36,J304-M304),0)</f>
        <v>#DIV/0!</v>
      </c>
      <c r="L304" s="106" t="e">
        <f t="shared" si="75"/>
        <v>#DIV/0!</v>
      </c>
      <c r="M304" s="106" t="e">
        <f>IF(J304&gt;0,MIN('Input &amp; Results'!$K$16*0.75/12*'Input &amp; Results'!$K$42,J304),0)</f>
        <v>#DIV/0!</v>
      </c>
      <c r="N304" s="106" t="e">
        <f t="shared" si="76"/>
        <v>#DIV/0!</v>
      </c>
      <c r="O304" s="106" t="e">
        <f t="shared" si="88"/>
        <v>#DIV/0!</v>
      </c>
      <c r="P304" s="106" t="e">
        <f>IF(O304&gt;'Input &amp; Results'!$E$49,MIN('Input &amp; Results'!$E$47,O304),0)</f>
        <v>#DIV/0!</v>
      </c>
      <c r="Q304" s="106" t="e">
        <f t="shared" si="77"/>
        <v>#DIV/0!</v>
      </c>
      <c r="R304" s="106" t="e">
        <f t="shared" si="73"/>
        <v>#DIV/0!</v>
      </c>
      <c r="S304" s="106" t="e">
        <f t="shared" si="74"/>
        <v>#DIV/0!</v>
      </c>
      <c r="T304" s="106" t="e">
        <f t="shared" si="78"/>
        <v>#DIV/0!</v>
      </c>
      <c r="U304" s="124" t="e">
        <f t="shared" si="72"/>
        <v>#DIV/0!</v>
      </c>
      <c r="V304" s="107" t="e">
        <f t="shared" si="86"/>
        <v>#DIV/0!</v>
      </c>
      <c r="W304" s="106" t="e">
        <f t="shared" si="84"/>
        <v>#DIV/0!</v>
      </c>
      <c r="X304" s="106" t="e">
        <f t="shared" si="79"/>
        <v>#DIV/0!</v>
      </c>
      <c r="Y304" s="106" t="e">
        <f t="shared" si="85"/>
        <v>#DIV/0!</v>
      </c>
      <c r="Z304" s="108" t="e">
        <f t="shared" si="80"/>
        <v>#DIV/0!</v>
      </c>
      <c r="AA304" s="108" t="e">
        <f>('Input &amp; Results'!$E$40-R304*7.48)/('Calcs active'!H304*1440)</f>
        <v>#DIV/0!</v>
      </c>
    </row>
    <row r="305" spans="2:27" x14ac:dyDescent="0.2">
      <c r="B305" s="31">
        <v>1</v>
      </c>
      <c r="C305" s="31" t="s">
        <v>60</v>
      </c>
      <c r="D305" s="106">
        <v>291</v>
      </c>
      <c r="E305" s="106" t="e">
        <f t="shared" si="81"/>
        <v>#DIV/0!</v>
      </c>
      <c r="F305" s="106">
        <f>'Calcs Hist'!E306</f>
        <v>0</v>
      </c>
      <c r="G305" s="106" t="e">
        <f t="shared" si="82"/>
        <v>#DIV/0!</v>
      </c>
      <c r="H305" s="107" t="e">
        <f t="shared" si="83"/>
        <v>#DIV/0!</v>
      </c>
      <c r="I305" s="106" t="e">
        <f>IF(P305&gt;0,('Input &amp; Results'!F$34/12*$C$3)*('Input &amp; Results'!$D$21),('Input &amp; Results'!F$34/12*$C$3)*('Input &amp; Results'!$D$22))</f>
        <v>#DIV/0!</v>
      </c>
      <c r="J305" s="106" t="e">
        <f t="shared" si="87"/>
        <v>#DIV/0!</v>
      </c>
      <c r="K305" s="106" t="e">
        <f>IF(H305&gt;'Input &amp; Results'!$K$45,MIN('Input &amp; Results'!$K$36,J305-M305),0)</f>
        <v>#DIV/0!</v>
      </c>
      <c r="L305" s="106" t="e">
        <f t="shared" si="75"/>
        <v>#DIV/0!</v>
      </c>
      <c r="M305" s="106" t="e">
        <f>IF(J305&gt;0,MIN('Input &amp; Results'!$K$16*0.75/12*'Input &amp; Results'!$K$42,J305),0)</f>
        <v>#DIV/0!</v>
      </c>
      <c r="N305" s="106" t="e">
        <f t="shared" si="76"/>
        <v>#DIV/0!</v>
      </c>
      <c r="O305" s="106" t="e">
        <f t="shared" si="88"/>
        <v>#DIV/0!</v>
      </c>
      <c r="P305" s="106" t="e">
        <f>IF(O305&gt;'Input &amp; Results'!$E$49,MIN('Input &amp; Results'!$E$47,O305),0)</f>
        <v>#DIV/0!</v>
      </c>
      <c r="Q305" s="106" t="e">
        <f t="shared" si="77"/>
        <v>#DIV/0!</v>
      </c>
      <c r="R305" s="106" t="e">
        <f t="shared" si="73"/>
        <v>#DIV/0!</v>
      </c>
      <c r="S305" s="106" t="e">
        <f t="shared" si="74"/>
        <v>#DIV/0!</v>
      </c>
      <c r="T305" s="106" t="e">
        <f t="shared" si="78"/>
        <v>#DIV/0!</v>
      </c>
      <c r="U305" s="124" t="e">
        <f t="shared" si="72"/>
        <v>#DIV/0!</v>
      </c>
      <c r="V305" s="107" t="e">
        <f t="shared" si="86"/>
        <v>#DIV/0!</v>
      </c>
      <c r="W305" s="106" t="e">
        <f t="shared" si="84"/>
        <v>#DIV/0!</v>
      </c>
      <c r="X305" s="106" t="e">
        <f t="shared" si="79"/>
        <v>#DIV/0!</v>
      </c>
      <c r="Y305" s="106" t="e">
        <f t="shared" si="85"/>
        <v>#DIV/0!</v>
      </c>
      <c r="Z305" s="108" t="e">
        <f t="shared" si="80"/>
        <v>#DIV/0!</v>
      </c>
      <c r="AA305" s="108" t="e">
        <f>('Input &amp; Results'!$E$40-R305*7.48)/('Calcs active'!H305*1440)</f>
        <v>#DIV/0!</v>
      </c>
    </row>
    <row r="306" spans="2:27" x14ac:dyDescent="0.2">
      <c r="B306" s="31">
        <v>1</v>
      </c>
      <c r="C306" s="31" t="s">
        <v>60</v>
      </c>
      <c r="D306" s="106">
        <v>292</v>
      </c>
      <c r="E306" s="106" t="e">
        <f t="shared" si="81"/>
        <v>#DIV/0!</v>
      </c>
      <c r="F306" s="106">
        <f>'Calcs Hist'!E307</f>
        <v>0</v>
      </c>
      <c r="G306" s="106" t="e">
        <f t="shared" si="82"/>
        <v>#DIV/0!</v>
      </c>
      <c r="H306" s="107" t="e">
        <f t="shared" si="83"/>
        <v>#DIV/0!</v>
      </c>
      <c r="I306" s="106" t="e">
        <f>IF(P306&gt;0,('Input &amp; Results'!F$34/12*$C$3)*('Input &amp; Results'!$D$21),('Input &amp; Results'!F$34/12*$C$3)*('Input &amp; Results'!$D$22))</f>
        <v>#DIV/0!</v>
      </c>
      <c r="J306" s="106" t="e">
        <f t="shared" si="87"/>
        <v>#DIV/0!</v>
      </c>
      <c r="K306" s="106" t="e">
        <f>IF(H306&gt;'Input &amp; Results'!$K$45,MIN('Input &amp; Results'!$K$36,J306-M306),0)</f>
        <v>#DIV/0!</v>
      </c>
      <c r="L306" s="106" t="e">
        <f t="shared" si="75"/>
        <v>#DIV/0!</v>
      </c>
      <c r="M306" s="106" t="e">
        <f>IF(J306&gt;0,MIN('Input &amp; Results'!$K$16*0.75/12*'Input &amp; Results'!$K$42,J306),0)</f>
        <v>#DIV/0!</v>
      </c>
      <c r="N306" s="106" t="e">
        <f t="shared" si="76"/>
        <v>#DIV/0!</v>
      </c>
      <c r="O306" s="106" t="e">
        <f t="shared" si="88"/>
        <v>#DIV/0!</v>
      </c>
      <c r="P306" s="106" t="e">
        <f>IF(O306&gt;'Input &amp; Results'!$E$49,MIN('Input &amp; Results'!$E$47,O306),0)</f>
        <v>#DIV/0!</v>
      </c>
      <c r="Q306" s="106" t="e">
        <f t="shared" si="77"/>
        <v>#DIV/0!</v>
      </c>
      <c r="R306" s="106" t="e">
        <f t="shared" si="73"/>
        <v>#DIV/0!</v>
      </c>
      <c r="S306" s="106" t="e">
        <f t="shared" si="74"/>
        <v>#DIV/0!</v>
      </c>
      <c r="T306" s="106" t="e">
        <f t="shared" si="78"/>
        <v>#DIV/0!</v>
      </c>
      <c r="U306" s="124" t="e">
        <f t="shared" si="72"/>
        <v>#DIV/0!</v>
      </c>
      <c r="V306" s="107" t="e">
        <f t="shared" si="86"/>
        <v>#DIV/0!</v>
      </c>
      <c r="W306" s="106" t="e">
        <f t="shared" si="84"/>
        <v>#DIV/0!</v>
      </c>
      <c r="X306" s="106" t="e">
        <f t="shared" si="79"/>
        <v>#DIV/0!</v>
      </c>
      <c r="Y306" s="106" t="e">
        <f t="shared" si="85"/>
        <v>#DIV/0!</v>
      </c>
      <c r="Z306" s="108" t="e">
        <f t="shared" si="80"/>
        <v>#DIV/0!</v>
      </c>
      <c r="AA306" s="108" t="e">
        <f>('Input &amp; Results'!$E$40-R306*7.48)/('Calcs active'!H306*1440)</f>
        <v>#DIV/0!</v>
      </c>
    </row>
    <row r="307" spans="2:27" x14ac:dyDescent="0.2">
      <c r="B307" s="31">
        <v>1</v>
      </c>
      <c r="C307" s="31" t="s">
        <v>60</v>
      </c>
      <c r="D307" s="106">
        <v>293</v>
      </c>
      <c r="E307" s="106" t="e">
        <f t="shared" si="81"/>
        <v>#DIV/0!</v>
      </c>
      <c r="F307" s="106">
        <f>'Calcs Hist'!E308</f>
        <v>0</v>
      </c>
      <c r="G307" s="106" t="e">
        <f t="shared" si="82"/>
        <v>#DIV/0!</v>
      </c>
      <c r="H307" s="107" t="e">
        <f t="shared" si="83"/>
        <v>#DIV/0!</v>
      </c>
      <c r="I307" s="106" t="e">
        <f>IF(P307&gt;0,('Input &amp; Results'!F$34/12*$C$3)*('Input &amp; Results'!$D$21),('Input &amp; Results'!F$34/12*$C$3)*('Input &amp; Results'!$D$22))</f>
        <v>#DIV/0!</v>
      </c>
      <c r="J307" s="106" t="e">
        <f t="shared" si="87"/>
        <v>#DIV/0!</v>
      </c>
      <c r="K307" s="106" t="e">
        <f>IF(H307&gt;'Input &amp; Results'!$K$45,MIN('Input &amp; Results'!$K$36,J307-M307),0)</f>
        <v>#DIV/0!</v>
      </c>
      <c r="L307" s="106" t="e">
        <f t="shared" si="75"/>
        <v>#DIV/0!</v>
      </c>
      <c r="M307" s="106" t="e">
        <f>IF(J307&gt;0,MIN('Input &amp; Results'!$K$16*0.75/12*'Input &amp; Results'!$K$42,J307),0)</f>
        <v>#DIV/0!</v>
      </c>
      <c r="N307" s="106" t="e">
        <f t="shared" si="76"/>
        <v>#DIV/0!</v>
      </c>
      <c r="O307" s="106" t="e">
        <f t="shared" si="88"/>
        <v>#DIV/0!</v>
      </c>
      <c r="P307" s="106" t="e">
        <f>IF(O307&gt;'Input &amp; Results'!$E$49,MIN('Input &amp; Results'!$E$47,O307),0)</f>
        <v>#DIV/0!</v>
      </c>
      <c r="Q307" s="106" t="e">
        <f t="shared" si="77"/>
        <v>#DIV/0!</v>
      </c>
      <c r="R307" s="106" t="e">
        <f t="shared" si="73"/>
        <v>#DIV/0!</v>
      </c>
      <c r="S307" s="106" t="e">
        <f t="shared" si="74"/>
        <v>#DIV/0!</v>
      </c>
      <c r="T307" s="106" t="e">
        <f t="shared" si="78"/>
        <v>#DIV/0!</v>
      </c>
      <c r="U307" s="124" t="e">
        <f t="shared" si="72"/>
        <v>#DIV/0!</v>
      </c>
      <c r="V307" s="107" t="e">
        <f t="shared" si="86"/>
        <v>#DIV/0!</v>
      </c>
      <c r="W307" s="106" t="e">
        <f t="shared" si="84"/>
        <v>#DIV/0!</v>
      </c>
      <c r="X307" s="106" t="e">
        <f t="shared" si="79"/>
        <v>#DIV/0!</v>
      </c>
      <c r="Y307" s="106" t="e">
        <f t="shared" si="85"/>
        <v>#DIV/0!</v>
      </c>
      <c r="Z307" s="108" t="e">
        <f t="shared" si="80"/>
        <v>#DIV/0!</v>
      </c>
      <c r="AA307" s="108" t="e">
        <f>('Input &amp; Results'!$E$40-R307*7.48)/('Calcs active'!H307*1440)</f>
        <v>#DIV/0!</v>
      </c>
    </row>
    <row r="308" spans="2:27" x14ac:dyDescent="0.2">
      <c r="B308" s="31">
        <v>1</v>
      </c>
      <c r="C308" s="31" t="s">
        <v>60</v>
      </c>
      <c r="D308" s="106">
        <v>294</v>
      </c>
      <c r="E308" s="106" t="e">
        <f t="shared" si="81"/>
        <v>#DIV/0!</v>
      </c>
      <c r="F308" s="106">
        <f>'Calcs Hist'!E309</f>
        <v>0</v>
      </c>
      <c r="G308" s="106" t="e">
        <f t="shared" si="82"/>
        <v>#DIV/0!</v>
      </c>
      <c r="H308" s="107" t="e">
        <f t="shared" si="83"/>
        <v>#DIV/0!</v>
      </c>
      <c r="I308" s="106" t="e">
        <f>IF(P308&gt;0,('Input &amp; Results'!F$34/12*$C$3)*('Input &amp; Results'!$D$21),('Input &amp; Results'!F$34/12*$C$3)*('Input &amp; Results'!$D$22))</f>
        <v>#DIV/0!</v>
      </c>
      <c r="J308" s="106" t="e">
        <f t="shared" si="87"/>
        <v>#DIV/0!</v>
      </c>
      <c r="K308" s="106" t="e">
        <f>IF(H308&gt;'Input &amp; Results'!$K$45,MIN('Input &amp; Results'!$K$36,J308-M308),0)</f>
        <v>#DIV/0!</v>
      </c>
      <c r="L308" s="106" t="e">
        <f t="shared" si="75"/>
        <v>#DIV/0!</v>
      </c>
      <c r="M308" s="106" t="e">
        <f>IF(J308&gt;0,MIN('Input &amp; Results'!$K$16*0.75/12*'Input &amp; Results'!$K$42,J308),0)</f>
        <v>#DIV/0!</v>
      </c>
      <c r="N308" s="106" t="e">
        <f t="shared" si="76"/>
        <v>#DIV/0!</v>
      </c>
      <c r="O308" s="106" t="e">
        <f t="shared" si="88"/>
        <v>#DIV/0!</v>
      </c>
      <c r="P308" s="106" t="e">
        <f>IF(O308&gt;'Input &amp; Results'!$E$49,MIN('Input &amp; Results'!$E$47,O308),0)</f>
        <v>#DIV/0!</v>
      </c>
      <c r="Q308" s="106" t="e">
        <f t="shared" si="77"/>
        <v>#DIV/0!</v>
      </c>
      <c r="R308" s="106" t="e">
        <f t="shared" si="73"/>
        <v>#DIV/0!</v>
      </c>
      <c r="S308" s="106" t="e">
        <f t="shared" si="74"/>
        <v>#DIV/0!</v>
      </c>
      <c r="T308" s="106" t="e">
        <f t="shared" si="78"/>
        <v>#DIV/0!</v>
      </c>
      <c r="U308" s="124" t="e">
        <f t="shared" si="72"/>
        <v>#DIV/0!</v>
      </c>
      <c r="V308" s="107" t="e">
        <f t="shared" si="86"/>
        <v>#DIV/0!</v>
      </c>
      <c r="W308" s="106" t="e">
        <f t="shared" si="84"/>
        <v>#DIV/0!</v>
      </c>
      <c r="X308" s="106" t="e">
        <f t="shared" si="79"/>
        <v>#DIV/0!</v>
      </c>
      <c r="Y308" s="106" t="e">
        <f t="shared" si="85"/>
        <v>#DIV/0!</v>
      </c>
      <c r="Z308" s="108" t="e">
        <f t="shared" si="80"/>
        <v>#DIV/0!</v>
      </c>
      <c r="AA308" s="108" t="e">
        <f>('Input &amp; Results'!$E$40-R308*7.48)/('Calcs active'!H308*1440)</f>
        <v>#DIV/0!</v>
      </c>
    </row>
    <row r="309" spans="2:27" x14ac:dyDescent="0.2">
      <c r="B309" s="31">
        <v>1</v>
      </c>
      <c r="C309" s="31" t="s">
        <v>60</v>
      </c>
      <c r="D309" s="106">
        <v>295</v>
      </c>
      <c r="E309" s="106" t="e">
        <f t="shared" si="81"/>
        <v>#DIV/0!</v>
      </c>
      <c r="F309" s="106">
        <f>'Calcs Hist'!E310</f>
        <v>0</v>
      </c>
      <c r="G309" s="106" t="e">
        <f t="shared" si="82"/>
        <v>#DIV/0!</v>
      </c>
      <c r="H309" s="107" t="e">
        <f t="shared" si="83"/>
        <v>#DIV/0!</v>
      </c>
      <c r="I309" s="106" t="e">
        <f>IF(P309&gt;0,('Input &amp; Results'!F$34/12*$C$3)*('Input &amp; Results'!$D$21),('Input &amp; Results'!F$34/12*$C$3)*('Input &amp; Results'!$D$22))</f>
        <v>#DIV/0!</v>
      </c>
      <c r="J309" s="106" t="e">
        <f t="shared" si="87"/>
        <v>#DIV/0!</v>
      </c>
      <c r="K309" s="106" t="e">
        <f>IF(H309&gt;'Input &amp; Results'!$K$45,MIN('Input &amp; Results'!$K$36,J309-M309),0)</f>
        <v>#DIV/0!</v>
      </c>
      <c r="L309" s="106" t="e">
        <f t="shared" si="75"/>
        <v>#DIV/0!</v>
      </c>
      <c r="M309" s="106" t="e">
        <f>IF(J309&gt;0,MIN('Input &amp; Results'!$K$16*0.75/12*'Input &amp; Results'!$K$42,J309),0)</f>
        <v>#DIV/0!</v>
      </c>
      <c r="N309" s="106" t="e">
        <f t="shared" si="76"/>
        <v>#DIV/0!</v>
      </c>
      <c r="O309" s="106" t="e">
        <f t="shared" si="88"/>
        <v>#DIV/0!</v>
      </c>
      <c r="P309" s="106" t="e">
        <f>IF(O309&gt;'Input &amp; Results'!$E$49,MIN('Input &amp; Results'!$E$47,O309),0)</f>
        <v>#DIV/0!</v>
      </c>
      <c r="Q309" s="106" t="e">
        <f t="shared" si="77"/>
        <v>#DIV/0!</v>
      </c>
      <c r="R309" s="106" t="e">
        <f t="shared" si="73"/>
        <v>#DIV/0!</v>
      </c>
      <c r="S309" s="106" t="e">
        <f t="shared" si="74"/>
        <v>#DIV/0!</v>
      </c>
      <c r="T309" s="106" t="e">
        <f t="shared" si="78"/>
        <v>#DIV/0!</v>
      </c>
      <c r="U309" s="124" t="e">
        <f t="shared" si="72"/>
        <v>#DIV/0!</v>
      </c>
      <c r="V309" s="107" t="e">
        <f t="shared" si="86"/>
        <v>#DIV/0!</v>
      </c>
      <c r="W309" s="106" t="e">
        <f t="shared" si="84"/>
        <v>#DIV/0!</v>
      </c>
      <c r="X309" s="106" t="e">
        <f t="shared" si="79"/>
        <v>#DIV/0!</v>
      </c>
      <c r="Y309" s="106" t="e">
        <f t="shared" si="85"/>
        <v>#DIV/0!</v>
      </c>
      <c r="Z309" s="108" t="e">
        <f t="shared" si="80"/>
        <v>#DIV/0!</v>
      </c>
      <c r="AA309" s="108" t="e">
        <f>('Input &amp; Results'!$E$40-R309*7.48)/('Calcs active'!H309*1440)</f>
        <v>#DIV/0!</v>
      </c>
    </row>
    <row r="310" spans="2:27" x14ac:dyDescent="0.2">
      <c r="B310" s="31">
        <v>1</v>
      </c>
      <c r="C310" s="31" t="s">
        <v>60</v>
      </c>
      <c r="D310" s="106">
        <v>296</v>
      </c>
      <c r="E310" s="106" t="e">
        <f t="shared" si="81"/>
        <v>#DIV/0!</v>
      </c>
      <c r="F310" s="106">
        <f>'Calcs Hist'!E311</f>
        <v>0</v>
      </c>
      <c r="G310" s="106" t="e">
        <f t="shared" si="82"/>
        <v>#DIV/0!</v>
      </c>
      <c r="H310" s="107" t="e">
        <f t="shared" si="83"/>
        <v>#DIV/0!</v>
      </c>
      <c r="I310" s="106" t="e">
        <f>IF(P310&gt;0,('Input &amp; Results'!F$34/12*$C$3)*('Input &amp; Results'!$D$21),('Input &amp; Results'!F$34/12*$C$3)*('Input &amp; Results'!$D$22))</f>
        <v>#DIV/0!</v>
      </c>
      <c r="J310" s="106" t="e">
        <f t="shared" si="87"/>
        <v>#DIV/0!</v>
      </c>
      <c r="K310" s="106" t="e">
        <f>IF(H310&gt;'Input &amp; Results'!$K$45,MIN('Input &amp; Results'!$K$36,J310-M310),0)</f>
        <v>#DIV/0!</v>
      </c>
      <c r="L310" s="106" t="e">
        <f t="shared" si="75"/>
        <v>#DIV/0!</v>
      </c>
      <c r="M310" s="106" t="e">
        <f>IF(J310&gt;0,MIN('Input &amp; Results'!$K$16*0.75/12*'Input &amp; Results'!$K$42,J310),0)</f>
        <v>#DIV/0!</v>
      </c>
      <c r="N310" s="106" t="e">
        <f t="shared" si="76"/>
        <v>#DIV/0!</v>
      </c>
      <c r="O310" s="106" t="e">
        <f t="shared" si="88"/>
        <v>#DIV/0!</v>
      </c>
      <c r="P310" s="106" t="e">
        <f>IF(O310&gt;'Input &amp; Results'!$E$49,MIN('Input &amp; Results'!$E$47,O310),0)</f>
        <v>#DIV/0!</v>
      </c>
      <c r="Q310" s="106" t="e">
        <f t="shared" si="77"/>
        <v>#DIV/0!</v>
      </c>
      <c r="R310" s="106" t="e">
        <f t="shared" si="73"/>
        <v>#DIV/0!</v>
      </c>
      <c r="S310" s="106" t="e">
        <f t="shared" si="74"/>
        <v>#DIV/0!</v>
      </c>
      <c r="T310" s="106" t="e">
        <f t="shared" si="78"/>
        <v>#DIV/0!</v>
      </c>
      <c r="U310" s="124" t="e">
        <f t="shared" ref="U310:U373" si="89">U309+S310</f>
        <v>#DIV/0!</v>
      </c>
      <c r="V310" s="107" t="e">
        <f t="shared" si="86"/>
        <v>#DIV/0!</v>
      </c>
      <c r="W310" s="106" t="e">
        <f t="shared" si="84"/>
        <v>#DIV/0!</v>
      </c>
      <c r="X310" s="106" t="e">
        <f t="shared" si="79"/>
        <v>#DIV/0!</v>
      </c>
      <c r="Y310" s="106" t="e">
        <f t="shared" si="85"/>
        <v>#DIV/0!</v>
      </c>
      <c r="Z310" s="108" t="e">
        <f t="shared" si="80"/>
        <v>#DIV/0!</v>
      </c>
      <c r="AA310" s="108" t="e">
        <f>('Input &amp; Results'!$E$40-R310*7.48)/('Calcs active'!H310*1440)</f>
        <v>#DIV/0!</v>
      </c>
    </row>
    <row r="311" spans="2:27" x14ac:dyDescent="0.2">
      <c r="B311" s="31">
        <v>1</v>
      </c>
      <c r="C311" s="31" t="s">
        <v>60</v>
      </c>
      <c r="D311" s="106">
        <v>297</v>
      </c>
      <c r="E311" s="106" t="e">
        <f t="shared" si="81"/>
        <v>#DIV/0!</v>
      </c>
      <c r="F311" s="106">
        <f>'Calcs Hist'!E312</f>
        <v>0</v>
      </c>
      <c r="G311" s="106" t="e">
        <f t="shared" si="82"/>
        <v>#DIV/0!</v>
      </c>
      <c r="H311" s="107" t="e">
        <f t="shared" si="83"/>
        <v>#DIV/0!</v>
      </c>
      <c r="I311" s="106" t="e">
        <f>IF(P311&gt;0,('Input &amp; Results'!F$34/12*$C$3)*('Input &amp; Results'!$D$21),('Input &amp; Results'!F$34/12*$C$3)*('Input &amp; Results'!$D$22))</f>
        <v>#DIV/0!</v>
      </c>
      <c r="J311" s="106" t="e">
        <f t="shared" si="87"/>
        <v>#DIV/0!</v>
      </c>
      <c r="K311" s="106" t="e">
        <f>IF(H311&gt;'Input &amp; Results'!$K$45,MIN('Input &amp; Results'!$K$36,J311-M311),0)</f>
        <v>#DIV/0!</v>
      </c>
      <c r="L311" s="106" t="e">
        <f t="shared" si="75"/>
        <v>#DIV/0!</v>
      </c>
      <c r="M311" s="106" t="e">
        <f>IF(J311&gt;0,MIN('Input &amp; Results'!$K$16*0.75/12*'Input &amp; Results'!$K$42,J311),0)</f>
        <v>#DIV/0!</v>
      </c>
      <c r="N311" s="106" t="e">
        <f t="shared" si="76"/>
        <v>#DIV/0!</v>
      </c>
      <c r="O311" s="106" t="e">
        <f t="shared" si="88"/>
        <v>#DIV/0!</v>
      </c>
      <c r="P311" s="106" t="e">
        <f>IF(O311&gt;'Input &amp; Results'!$E$49,MIN('Input &amp; Results'!$E$47,O311),0)</f>
        <v>#DIV/0!</v>
      </c>
      <c r="Q311" s="106" t="e">
        <f t="shared" si="77"/>
        <v>#DIV/0!</v>
      </c>
      <c r="R311" s="106" t="e">
        <f t="shared" si="73"/>
        <v>#DIV/0!</v>
      </c>
      <c r="S311" s="106" t="e">
        <f t="shared" si="74"/>
        <v>#DIV/0!</v>
      </c>
      <c r="T311" s="106" t="e">
        <f t="shared" si="78"/>
        <v>#DIV/0!</v>
      </c>
      <c r="U311" s="124" t="e">
        <f t="shared" si="89"/>
        <v>#DIV/0!</v>
      </c>
      <c r="V311" s="107" t="e">
        <f t="shared" si="86"/>
        <v>#DIV/0!</v>
      </c>
      <c r="W311" s="106" t="e">
        <f t="shared" si="84"/>
        <v>#DIV/0!</v>
      </c>
      <c r="X311" s="106" t="e">
        <f t="shared" si="79"/>
        <v>#DIV/0!</v>
      </c>
      <c r="Y311" s="106" t="e">
        <f t="shared" si="85"/>
        <v>#DIV/0!</v>
      </c>
      <c r="Z311" s="108" t="e">
        <f t="shared" si="80"/>
        <v>#DIV/0!</v>
      </c>
      <c r="AA311" s="108" t="e">
        <f>('Input &amp; Results'!$E$40-R311*7.48)/('Calcs active'!H311*1440)</f>
        <v>#DIV/0!</v>
      </c>
    </row>
    <row r="312" spans="2:27" x14ac:dyDescent="0.2">
      <c r="B312" s="31">
        <v>1</v>
      </c>
      <c r="C312" s="31" t="s">
        <v>60</v>
      </c>
      <c r="D312" s="106">
        <v>298</v>
      </c>
      <c r="E312" s="106" t="e">
        <f t="shared" si="81"/>
        <v>#DIV/0!</v>
      </c>
      <c r="F312" s="106">
        <f>'Calcs Hist'!E313</f>
        <v>0</v>
      </c>
      <c r="G312" s="106" t="e">
        <f t="shared" si="82"/>
        <v>#DIV/0!</v>
      </c>
      <c r="H312" s="107" t="e">
        <f t="shared" si="83"/>
        <v>#DIV/0!</v>
      </c>
      <c r="I312" s="106" t="e">
        <f>IF(P312&gt;0,('Input &amp; Results'!F$34/12*$C$3)*('Input &amp; Results'!$D$21),('Input &amp; Results'!F$34/12*$C$3)*('Input &amp; Results'!$D$22))</f>
        <v>#DIV/0!</v>
      </c>
      <c r="J312" s="106" t="e">
        <f t="shared" si="87"/>
        <v>#DIV/0!</v>
      </c>
      <c r="K312" s="106" t="e">
        <f>IF(H312&gt;'Input &amp; Results'!$K$45,MIN('Input &amp; Results'!$K$36,J312-M312),0)</f>
        <v>#DIV/0!</v>
      </c>
      <c r="L312" s="106" t="e">
        <f t="shared" si="75"/>
        <v>#DIV/0!</v>
      </c>
      <c r="M312" s="106" t="e">
        <f>IF(J312&gt;0,MIN('Input &amp; Results'!$K$16*0.75/12*'Input &amp; Results'!$K$42,J312),0)</f>
        <v>#DIV/0!</v>
      </c>
      <c r="N312" s="106" t="e">
        <f t="shared" si="76"/>
        <v>#DIV/0!</v>
      </c>
      <c r="O312" s="106" t="e">
        <f t="shared" si="88"/>
        <v>#DIV/0!</v>
      </c>
      <c r="P312" s="106" t="e">
        <f>IF(O312&gt;'Input &amp; Results'!$E$49,MIN('Input &amp; Results'!$E$47,O312),0)</f>
        <v>#DIV/0!</v>
      </c>
      <c r="Q312" s="106" t="e">
        <f t="shared" si="77"/>
        <v>#DIV/0!</v>
      </c>
      <c r="R312" s="106" t="e">
        <f t="shared" si="73"/>
        <v>#DIV/0!</v>
      </c>
      <c r="S312" s="106" t="e">
        <f t="shared" si="74"/>
        <v>#DIV/0!</v>
      </c>
      <c r="T312" s="106" t="e">
        <f t="shared" si="78"/>
        <v>#DIV/0!</v>
      </c>
      <c r="U312" s="124" t="e">
        <f t="shared" si="89"/>
        <v>#DIV/0!</v>
      </c>
      <c r="V312" s="107" t="e">
        <f t="shared" si="86"/>
        <v>#DIV/0!</v>
      </c>
      <c r="W312" s="106" t="e">
        <f t="shared" si="84"/>
        <v>#DIV/0!</v>
      </c>
      <c r="X312" s="106" t="e">
        <f t="shared" si="79"/>
        <v>#DIV/0!</v>
      </c>
      <c r="Y312" s="106" t="e">
        <f t="shared" si="85"/>
        <v>#DIV/0!</v>
      </c>
      <c r="Z312" s="108" t="e">
        <f t="shared" si="80"/>
        <v>#DIV/0!</v>
      </c>
      <c r="AA312" s="108" t="e">
        <f>('Input &amp; Results'!$E$40-R312*7.48)/('Calcs active'!H312*1440)</f>
        <v>#DIV/0!</v>
      </c>
    </row>
    <row r="313" spans="2:27" x14ac:dyDescent="0.2">
      <c r="B313" s="31">
        <v>1</v>
      </c>
      <c r="C313" s="31" t="s">
        <v>60</v>
      </c>
      <c r="D313" s="106">
        <v>299</v>
      </c>
      <c r="E313" s="106" t="e">
        <f t="shared" si="81"/>
        <v>#DIV/0!</v>
      </c>
      <c r="F313" s="106">
        <f>'Calcs Hist'!E314</f>
        <v>0</v>
      </c>
      <c r="G313" s="106" t="e">
        <f t="shared" si="82"/>
        <v>#DIV/0!</v>
      </c>
      <c r="H313" s="107" t="e">
        <f t="shared" si="83"/>
        <v>#DIV/0!</v>
      </c>
      <c r="I313" s="106" t="e">
        <f>IF(P313&gt;0,('Input &amp; Results'!F$34/12*$C$3)*('Input &amp; Results'!$D$21),('Input &amp; Results'!F$34/12*$C$3)*('Input &amp; Results'!$D$22))</f>
        <v>#DIV/0!</v>
      </c>
      <c r="J313" s="106" t="e">
        <f t="shared" si="87"/>
        <v>#DIV/0!</v>
      </c>
      <c r="K313" s="106" t="e">
        <f>IF(H313&gt;'Input &amp; Results'!$K$45,MIN('Input &amp; Results'!$K$36,J313-M313),0)</f>
        <v>#DIV/0!</v>
      </c>
      <c r="L313" s="106" t="e">
        <f t="shared" si="75"/>
        <v>#DIV/0!</v>
      </c>
      <c r="M313" s="106" t="e">
        <f>IF(J313&gt;0,MIN('Input &amp; Results'!$K$16*0.75/12*'Input &amp; Results'!$K$42,J313),0)</f>
        <v>#DIV/0!</v>
      </c>
      <c r="N313" s="106" t="e">
        <f t="shared" si="76"/>
        <v>#DIV/0!</v>
      </c>
      <c r="O313" s="106" t="e">
        <f t="shared" si="88"/>
        <v>#DIV/0!</v>
      </c>
      <c r="P313" s="106" t="e">
        <f>IF(O313&gt;'Input &amp; Results'!$E$49,MIN('Input &amp; Results'!$E$47,O313),0)</f>
        <v>#DIV/0!</v>
      </c>
      <c r="Q313" s="106" t="e">
        <f t="shared" si="77"/>
        <v>#DIV/0!</v>
      </c>
      <c r="R313" s="106" t="e">
        <f t="shared" si="73"/>
        <v>#DIV/0!</v>
      </c>
      <c r="S313" s="106" t="e">
        <f t="shared" si="74"/>
        <v>#DIV/0!</v>
      </c>
      <c r="T313" s="106" t="e">
        <f t="shared" si="78"/>
        <v>#DIV/0!</v>
      </c>
      <c r="U313" s="124" t="e">
        <f t="shared" si="89"/>
        <v>#DIV/0!</v>
      </c>
      <c r="V313" s="107" t="e">
        <f t="shared" si="86"/>
        <v>#DIV/0!</v>
      </c>
      <c r="W313" s="106" t="e">
        <f t="shared" si="84"/>
        <v>#DIV/0!</v>
      </c>
      <c r="X313" s="106" t="e">
        <f t="shared" si="79"/>
        <v>#DIV/0!</v>
      </c>
      <c r="Y313" s="106" t="e">
        <f t="shared" si="85"/>
        <v>#DIV/0!</v>
      </c>
      <c r="Z313" s="108" t="e">
        <f t="shared" si="80"/>
        <v>#DIV/0!</v>
      </c>
      <c r="AA313" s="108" t="e">
        <f>('Input &amp; Results'!$E$40-R313*7.48)/('Calcs active'!H313*1440)</f>
        <v>#DIV/0!</v>
      </c>
    </row>
    <row r="314" spans="2:27" x14ac:dyDescent="0.2">
      <c r="B314" s="31">
        <v>1</v>
      </c>
      <c r="C314" s="31" t="s">
        <v>60</v>
      </c>
      <c r="D314" s="106">
        <v>300</v>
      </c>
      <c r="E314" s="106" t="e">
        <f t="shared" si="81"/>
        <v>#DIV/0!</v>
      </c>
      <c r="F314" s="106">
        <f>'Calcs Hist'!E315</f>
        <v>0</v>
      </c>
      <c r="G314" s="106" t="e">
        <f t="shared" si="82"/>
        <v>#DIV/0!</v>
      </c>
      <c r="H314" s="107" t="e">
        <f t="shared" si="83"/>
        <v>#DIV/0!</v>
      </c>
      <c r="I314" s="106" t="e">
        <f>IF(P314&gt;0,('Input &amp; Results'!F$34/12*$C$3)*('Input &amp; Results'!$D$21),('Input &amp; Results'!F$34/12*$C$3)*('Input &amp; Results'!$D$22))</f>
        <v>#DIV/0!</v>
      </c>
      <c r="J314" s="106" t="e">
        <f t="shared" si="87"/>
        <v>#DIV/0!</v>
      </c>
      <c r="K314" s="106" t="e">
        <f>IF(H314&gt;'Input &amp; Results'!$K$45,MIN('Input &amp; Results'!$K$36,J314-M314),0)</f>
        <v>#DIV/0!</v>
      </c>
      <c r="L314" s="106" t="e">
        <f t="shared" si="75"/>
        <v>#DIV/0!</v>
      </c>
      <c r="M314" s="106" t="e">
        <f>IF(J314&gt;0,MIN('Input &amp; Results'!$K$16*0.75/12*'Input &amp; Results'!$K$42,J314),0)</f>
        <v>#DIV/0!</v>
      </c>
      <c r="N314" s="106" t="e">
        <f t="shared" si="76"/>
        <v>#DIV/0!</v>
      </c>
      <c r="O314" s="106" t="e">
        <f t="shared" si="88"/>
        <v>#DIV/0!</v>
      </c>
      <c r="P314" s="106" t="e">
        <f>IF(O314&gt;'Input &amp; Results'!$E$49,MIN('Input &amp; Results'!$E$47,O314),0)</f>
        <v>#DIV/0!</v>
      </c>
      <c r="Q314" s="106" t="e">
        <f t="shared" si="77"/>
        <v>#DIV/0!</v>
      </c>
      <c r="R314" s="106" t="e">
        <f t="shared" si="73"/>
        <v>#DIV/0!</v>
      </c>
      <c r="S314" s="106" t="e">
        <f t="shared" si="74"/>
        <v>#DIV/0!</v>
      </c>
      <c r="T314" s="106" t="e">
        <f t="shared" si="78"/>
        <v>#DIV/0!</v>
      </c>
      <c r="U314" s="124" t="e">
        <f t="shared" si="89"/>
        <v>#DIV/0!</v>
      </c>
      <c r="V314" s="107" t="e">
        <f t="shared" si="86"/>
        <v>#DIV/0!</v>
      </c>
      <c r="W314" s="106" t="e">
        <f t="shared" si="84"/>
        <v>#DIV/0!</v>
      </c>
      <c r="X314" s="106" t="e">
        <f t="shared" si="79"/>
        <v>#DIV/0!</v>
      </c>
      <c r="Y314" s="106" t="e">
        <f t="shared" si="85"/>
        <v>#DIV/0!</v>
      </c>
      <c r="Z314" s="108" t="e">
        <f t="shared" si="80"/>
        <v>#DIV/0!</v>
      </c>
      <c r="AA314" s="108" t="e">
        <f>('Input &amp; Results'!$E$40-R314*7.48)/('Calcs active'!H314*1440)</f>
        <v>#DIV/0!</v>
      </c>
    </row>
    <row r="315" spans="2:27" x14ac:dyDescent="0.2">
      <c r="B315" s="31">
        <v>1</v>
      </c>
      <c r="C315" s="31" t="s">
        <v>60</v>
      </c>
      <c r="D315" s="106">
        <v>301</v>
      </c>
      <c r="E315" s="106" t="e">
        <f t="shared" si="81"/>
        <v>#DIV/0!</v>
      </c>
      <c r="F315" s="106">
        <f>'Calcs Hist'!E316</f>
        <v>0</v>
      </c>
      <c r="G315" s="106" t="e">
        <f t="shared" si="82"/>
        <v>#DIV/0!</v>
      </c>
      <c r="H315" s="107" t="e">
        <f t="shared" si="83"/>
        <v>#DIV/0!</v>
      </c>
      <c r="I315" s="106" t="e">
        <f>IF(P315&gt;0,('Input &amp; Results'!F$34/12*$C$3)*('Input &amp; Results'!$D$21),('Input &amp; Results'!F$34/12*$C$3)*('Input &amp; Results'!$D$22))</f>
        <v>#DIV/0!</v>
      </c>
      <c r="J315" s="106" t="e">
        <f t="shared" si="87"/>
        <v>#DIV/0!</v>
      </c>
      <c r="K315" s="106" t="e">
        <f>IF(H315&gt;'Input &amp; Results'!$K$45,MIN('Input &amp; Results'!$K$36,J315-M315),0)</f>
        <v>#DIV/0!</v>
      </c>
      <c r="L315" s="106" t="e">
        <f t="shared" si="75"/>
        <v>#DIV/0!</v>
      </c>
      <c r="M315" s="106" t="e">
        <f>IF(J315&gt;0,MIN('Input &amp; Results'!$K$16*0.75/12*'Input &amp; Results'!$K$42,J315),0)</f>
        <v>#DIV/0!</v>
      </c>
      <c r="N315" s="106" t="e">
        <f t="shared" si="76"/>
        <v>#DIV/0!</v>
      </c>
      <c r="O315" s="106" t="e">
        <f t="shared" si="88"/>
        <v>#DIV/0!</v>
      </c>
      <c r="P315" s="106" t="e">
        <f>IF(O315&gt;'Input &amp; Results'!$E$49,MIN('Input &amp; Results'!$E$47,O315),0)</f>
        <v>#DIV/0!</v>
      </c>
      <c r="Q315" s="106" t="e">
        <f t="shared" si="77"/>
        <v>#DIV/0!</v>
      </c>
      <c r="R315" s="106" t="e">
        <f t="shared" si="73"/>
        <v>#DIV/0!</v>
      </c>
      <c r="S315" s="106" t="e">
        <f t="shared" si="74"/>
        <v>#DIV/0!</v>
      </c>
      <c r="T315" s="106" t="e">
        <f t="shared" si="78"/>
        <v>#DIV/0!</v>
      </c>
      <c r="U315" s="124" t="e">
        <f t="shared" si="89"/>
        <v>#DIV/0!</v>
      </c>
      <c r="V315" s="107" t="e">
        <f t="shared" si="86"/>
        <v>#DIV/0!</v>
      </c>
      <c r="W315" s="106" t="e">
        <f t="shared" si="84"/>
        <v>#DIV/0!</v>
      </c>
      <c r="X315" s="106" t="e">
        <f t="shared" si="79"/>
        <v>#DIV/0!</v>
      </c>
      <c r="Y315" s="106" t="e">
        <f t="shared" si="85"/>
        <v>#DIV/0!</v>
      </c>
      <c r="Z315" s="108" t="e">
        <f t="shared" si="80"/>
        <v>#DIV/0!</v>
      </c>
      <c r="AA315" s="108" t="e">
        <f>('Input &amp; Results'!$E$40-R315*7.48)/('Calcs active'!H315*1440)</f>
        <v>#DIV/0!</v>
      </c>
    </row>
    <row r="316" spans="2:27" x14ac:dyDescent="0.2">
      <c r="B316" s="31">
        <v>1</v>
      </c>
      <c r="C316" s="31" t="s">
        <v>60</v>
      </c>
      <c r="D316" s="106">
        <v>302</v>
      </c>
      <c r="E316" s="106" t="e">
        <f t="shared" si="81"/>
        <v>#DIV/0!</v>
      </c>
      <c r="F316" s="106">
        <f>'Calcs Hist'!E317</f>
        <v>0</v>
      </c>
      <c r="G316" s="106" t="e">
        <f t="shared" si="82"/>
        <v>#DIV/0!</v>
      </c>
      <c r="H316" s="107" t="e">
        <f t="shared" si="83"/>
        <v>#DIV/0!</v>
      </c>
      <c r="I316" s="106" t="e">
        <f>IF(P316&gt;0,('Input &amp; Results'!F$34/12*$C$3)*('Input &amp; Results'!$D$21),('Input &amp; Results'!F$34/12*$C$3)*('Input &amp; Results'!$D$22))</f>
        <v>#DIV/0!</v>
      </c>
      <c r="J316" s="106" t="e">
        <f t="shared" si="87"/>
        <v>#DIV/0!</v>
      </c>
      <c r="K316" s="106" t="e">
        <f>IF(H316&gt;'Input &amp; Results'!$K$45,MIN('Input &amp; Results'!$K$36,J316-M316),0)</f>
        <v>#DIV/0!</v>
      </c>
      <c r="L316" s="106" t="e">
        <f t="shared" si="75"/>
        <v>#DIV/0!</v>
      </c>
      <c r="M316" s="106" t="e">
        <f>IF(J316&gt;0,MIN('Input &amp; Results'!$K$16*0.75/12*'Input &amp; Results'!$K$42,J316),0)</f>
        <v>#DIV/0!</v>
      </c>
      <c r="N316" s="106" t="e">
        <f t="shared" si="76"/>
        <v>#DIV/0!</v>
      </c>
      <c r="O316" s="106" t="e">
        <f t="shared" si="88"/>
        <v>#DIV/0!</v>
      </c>
      <c r="P316" s="106" t="e">
        <f>IF(O316&gt;'Input &amp; Results'!$E$49,MIN('Input &amp; Results'!$E$47,O316),0)</f>
        <v>#DIV/0!</v>
      </c>
      <c r="Q316" s="106" t="e">
        <f t="shared" si="77"/>
        <v>#DIV/0!</v>
      </c>
      <c r="R316" s="106" t="e">
        <f t="shared" si="73"/>
        <v>#DIV/0!</v>
      </c>
      <c r="S316" s="106" t="e">
        <f t="shared" si="74"/>
        <v>#DIV/0!</v>
      </c>
      <c r="T316" s="106" t="e">
        <f t="shared" si="78"/>
        <v>#DIV/0!</v>
      </c>
      <c r="U316" s="124" t="e">
        <f t="shared" si="89"/>
        <v>#DIV/0!</v>
      </c>
      <c r="V316" s="107" t="e">
        <f t="shared" si="86"/>
        <v>#DIV/0!</v>
      </c>
      <c r="W316" s="106" t="e">
        <f t="shared" si="84"/>
        <v>#DIV/0!</v>
      </c>
      <c r="X316" s="106" t="e">
        <f t="shared" si="79"/>
        <v>#DIV/0!</v>
      </c>
      <c r="Y316" s="106" t="e">
        <f t="shared" si="85"/>
        <v>#DIV/0!</v>
      </c>
      <c r="Z316" s="108" t="e">
        <f t="shared" si="80"/>
        <v>#DIV/0!</v>
      </c>
      <c r="AA316" s="108" t="e">
        <f>('Input &amp; Results'!$E$40-R316*7.48)/('Calcs active'!H316*1440)</f>
        <v>#DIV/0!</v>
      </c>
    </row>
    <row r="317" spans="2:27" x14ac:dyDescent="0.2">
      <c r="B317" s="31">
        <v>1</v>
      </c>
      <c r="C317" s="31" t="s">
        <v>60</v>
      </c>
      <c r="D317" s="106">
        <v>303</v>
      </c>
      <c r="E317" s="106" t="e">
        <f t="shared" si="81"/>
        <v>#DIV/0!</v>
      </c>
      <c r="F317" s="106">
        <f>'Calcs Hist'!E318</f>
        <v>0</v>
      </c>
      <c r="G317" s="106" t="e">
        <f t="shared" si="82"/>
        <v>#DIV/0!</v>
      </c>
      <c r="H317" s="107" t="e">
        <f t="shared" si="83"/>
        <v>#DIV/0!</v>
      </c>
      <c r="I317" s="106" t="e">
        <f>IF(P317&gt;0,('Input &amp; Results'!F$34/12*$C$3)*('Input &amp; Results'!$D$21),('Input &amp; Results'!F$34/12*$C$3)*('Input &amp; Results'!$D$22))</f>
        <v>#DIV/0!</v>
      </c>
      <c r="J317" s="106" t="e">
        <f t="shared" si="87"/>
        <v>#DIV/0!</v>
      </c>
      <c r="K317" s="106" t="e">
        <f>IF(H317&gt;'Input &amp; Results'!$K$45,MIN('Input &amp; Results'!$K$36,J317-M317),0)</f>
        <v>#DIV/0!</v>
      </c>
      <c r="L317" s="106" t="e">
        <f t="shared" si="75"/>
        <v>#DIV/0!</v>
      </c>
      <c r="M317" s="106" t="e">
        <f>IF(J317&gt;0,MIN('Input &amp; Results'!$K$16*0.75/12*'Input &amp; Results'!$K$42,J317),0)</f>
        <v>#DIV/0!</v>
      </c>
      <c r="N317" s="106" t="e">
        <f t="shared" si="76"/>
        <v>#DIV/0!</v>
      </c>
      <c r="O317" s="106" t="e">
        <f t="shared" si="88"/>
        <v>#DIV/0!</v>
      </c>
      <c r="P317" s="106" t="e">
        <f>IF(O317&gt;'Input &amp; Results'!$E$49,MIN('Input &amp; Results'!$E$47,O317),0)</f>
        <v>#DIV/0!</v>
      </c>
      <c r="Q317" s="106" t="e">
        <f t="shared" si="77"/>
        <v>#DIV/0!</v>
      </c>
      <c r="R317" s="106" t="e">
        <f t="shared" si="73"/>
        <v>#DIV/0!</v>
      </c>
      <c r="S317" s="106" t="e">
        <f t="shared" si="74"/>
        <v>#DIV/0!</v>
      </c>
      <c r="T317" s="106" t="e">
        <f t="shared" si="78"/>
        <v>#DIV/0!</v>
      </c>
      <c r="U317" s="124" t="e">
        <f t="shared" si="89"/>
        <v>#DIV/0!</v>
      </c>
      <c r="V317" s="107" t="e">
        <f t="shared" si="86"/>
        <v>#DIV/0!</v>
      </c>
      <c r="W317" s="106" t="e">
        <f t="shared" si="84"/>
        <v>#DIV/0!</v>
      </c>
      <c r="X317" s="106" t="e">
        <f t="shared" si="79"/>
        <v>#DIV/0!</v>
      </c>
      <c r="Y317" s="106" t="e">
        <f t="shared" si="85"/>
        <v>#DIV/0!</v>
      </c>
      <c r="Z317" s="108" t="e">
        <f t="shared" si="80"/>
        <v>#DIV/0!</v>
      </c>
      <c r="AA317" s="108" t="e">
        <f>('Input &amp; Results'!$E$40-R317*7.48)/('Calcs active'!H317*1440)</f>
        <v>#DIV/0!</v>
      </c>
    </row>
    <row r="318" spans="2:27" x14ac:dyDescent="0.2">
      <c r="B318" s="31">
        <v>1</v>
      </c>
      <c r="C318" s="31" t="s">
        <v>60</v>
      </c>
      <c r="D318" s="106">
        <v>304</v>
      </c>
      <c r="E318" s="106" t="e">
        <f t="shared" si="81"/>
        <v>#DIV/0!</v>
      </c>
      <c r="F318" s="106">
        <f>'Calcs Hist'!E319</f>
        <v>0</v>
      </c>
      <c r="G318" s="106" t="e">
        <f t="shared" si="82"/>
        <v>#DIV/0!</v>
      </c>
      <c r="H318" s="107" t="e">
        <f t="shared" si="83"/>
        <v>#DIV/0!</v>
      </c>
      <c r="I318" s="106" t="e">
        <f>IF(P318&gt;0,('Input &amp; Results'!F$34/12*$C$3)*('Input &amp; Results'!$D$21),('Input &amp; Results'!F$34/12*$C$3)*('Input &amp; Results'!$D$22))</f>
        <v>#DIV/0!</v>
      </c>
      <c r="J318" s="106" t="e">
        <f t="shared" si="87"/>
        <v>#DIV/0!</v>
      </c>
      <c r="K318" s="106" t="e">
        <f>IF(H318&gt;'Input &amp; Results'!$K$45,MIN('Input &amp; Results'!$K$36,J318-M318),0)</f>
        <v>#DIV/0!</v>
      </c>
      <c r="L318" s="106" t="e">
        <f t="shared" si="75"/>
        <v>#DIV/0!</v>
      </c>
      <c r="M318" s="106" t="e">
        <f>IF(J318&gt;0,MIN('Input &amp; Results'!$K$16*0.75/12*'Input &amp; Results'!$K$42,J318),0)</f>
        <v>#DIV/0!</v>
      </c>
      <c r="N318" s="106" t="e">
        <f t="shared" si="76"/>
        <v>#DIV/0!</v>
      </c>
      <c r="O318" s="106" t="e">
        <f t="shared" si="88"/>
        <v>#DIV/0!</v>
      </c>
      <c r="P318" s="106" t="e">
        <f>IF(O318&gt;'Input &amp; Results'!$E$49,MIN('Input &amp; Results'!$E$47,O318),0)</f>
        <v>#DIV/0!</v>
      </c>
      <c r="Q318" s="106" t="e">
        <f t="shared" si="77"/>
        <v>#DIV/0!</v>
      </c>
      <c r="R318" s="106" t="e">
        <f t="shared" si="73"/>
        <v>#DIV/0!</v>
      </c>
      <c r="S318" s="106" t="e">
        <f t="shared" si="74"/>
        <v>#DIV/0!</v>
      </c>
      <c r="T318" s="106" t="e">
        <f t="shared" si="78"/>
        <v>#DIV/0!</v>
      </c>
      <c r="U318" s="124" t="e">
        <f t="shared" si="89"/>
        <v>#DIV/0!</v>
      </c>
      <c r="V318" s="107" t="e">
        <f t="shared" si="86"/>
        <v>#DIV/0!</v>
      </c>
      <c r="W318" s="106" t="e">
        <f t="shared" si="84"/>
        <v>#DIV/0!</v>
      </c>
      <c r="X318" s="106" t="e">
        <f t="shared" si="79"/>
        <v>#DIV/0!</v>
      </c>
      <c r="Y318" s="106" t="e">
        <f t="shared" si="85"/>
        <v>#DIV/0!</v>
      </c>
      <c r="Z318" s="108" t="e">
        <f t="shared" si="80"/>
        <v>#DIV/0!</v>
      </c>
      <c r="AA318" s="108" t="e">
        <f>('Input &amp; Results'!$E$40-R318*7.48)/('Calcs active'!H318*1440)</f>
        <v>#DIV/0!</v>
      </c>
    </row>
    <row r="319" spans="2:27" x14ac:dyDescent="0.2">
      <c r="B319" s="31">
        <v>1</v>
      </c>
      <c r="C319" s="31" t="s">
        <v>61</v>
      </c>
      <c r="D319" s="106">
        <v>305</v>
      </c>
      <c r="E319" s="106" t="e">
        <f t="shared" si="81"/>
        <v>#DIV/0!</v>
      </c>
      <c r="F319" s="106">
        <f>'Calcs Hist'!E320</f>
        <v>0</v>
      </c>
      <c r="G319" s="106" t="e">
        <f t="shared" si="82"/>
        <v>#DIV/0!</v>
      </c>
      <c r="H319" s="107" t="e">
        <f t="shared" si="83"/>
        <v>#DIV/0!</v>
      </c>
      <c r="I319" s="106" t="e">
        <f>IF(P319&gt;0,('Input &amp; Results'!F$35/12*$C$3)*('Input &amp; Results'!$D$21),('Input &amp; Results'!F$35/12*$C$3)*('Input &amp; Results'!$D$22))</f>
        <v>#DIV/0!</v>
      </c>
      <c r="J319" s="106" t="e">
        <f t="shared" si="87"/>
        <v>#DIV/0!</v>
      </c>
      <c r="K319" s="106" t="e">
        <f>IF(H319&gt;'Input &amp; Results'!$K$45,MIN('Input &amp; Results'!$K$37,J319-M319),0)</f>
        <v>#DIV/0!</v>
      </c>
      <c r="L319" s="106" t="e">
        <f t="shared" si="75"/>
        <v>#DIV/0!</v>
      </c>
      <c r="M319" s="106" t="e">
        <f>IF(J319&gt;0,MIN('Input &amp; Results'!$K$17*0.75/12*'Input &amp; Results'!$K$42,J319),0)</f>
        <v>#DIV/0!</v>
      </c>
      <c r="N319" s="106" t="e">
        <f t="shared" si="76"/>
        <v>#DIV/0!</v>
      </c>
      <c r="O319" s="106" t="e">
        <f t="shared" si="88"/>
        <v>#DIV/0!</v>
      </c>
      <c r="P319" s="106" t="e">
        <f>IF(O319&gt;'Input &amp; Results'!$E$49,MIN('Input &amp; Results'!$E$47,O319),0)</f>
        <v>#DIV/0!</v>
      </c>
      <c r="Q319" s="106" t="e">
        <f t="shared" si="77"/>
        <v>#DIV/0!</v>
      </c>
      <c r="R319" s="106" t="e">
        <f t="shared" si="73"/>
        <v>#DIV/0!</v>
      </c>
      <c r="S319" s="106" t="e">
        <f t="shared" si="74"/>
        <v>#DIV/0!</v>
      </c>
      <c r="T319" s="106" t="e">
        <f t="shared" si="78"/>
        <v>#DIV/0!</v>
      </c>
      <c r="U319" s="124" t="e">
        <f t="shared" si="89"/>
        <v>#DIV/0!</v>
      </c>
      <c r="V319" s="107" t="e">
        <f t="shared" si="86"/>
        <v>#DIV/0!</v>
      </c>
      <c r="W319" s="106" t="e">
        <f t="shared" si="84"/>
        <v>#DIV/0!</v>
      </c>
      <c r="X319" s="106" t="e">
        <f t="shared" si="79"/>
        <v>#DIV/0!</v>
      </c>
      <c r="Y319" s="106" t="e">
        <f t="shared" si="85"/>
        <v>#DIV/0!</v>
      </c>
      <c r="Z319" s="108" t="e">
        <f t="shared" si="80"/>
        <v>#DIV/0!</v>
      </c>
      <c r="AA319" s="108" t="e">
        <f>('Input &amp; Results'!$E$40-R319*7.48)/('Calcs active'!H319*1440)</f>
        <v>#DIV/0!</v>
      </c>
    </row>
    <row r="320" spans="2:27" x14ac:dyDescent="0.2">
      <c r="B320" s="31">
        <v>1</v>
      </c>
      <c r="C320" s="31" t="s">
        <v>61</v>
      </c>
      <c r="D320" s="106">
        <v>306</v>
      </c>
      <c r="E320" s="106" t="e">
        <f t="shared" si="81"/>
        <v>#DIV/0!</v>
      </c>
      <c r="F320" s="106">
        <f>'Calcs Hist'!E321</f>
        <v>0</v>
      </c>
      <c r="G320" s="106" t="e">
        <f t="shared" si="82"/>
        <v>#DIV/0!</v>
      </c>
      <c r="H320" s="107" t="e">
        <f t="shared" si="83"/>
        <v>#DIV/0!</v>
      </c>
      <c r="I320" s="106" t="e">
        <f>IF(P320&gt;0,('Input &amp; Results'!F$35/12*$C$3)*('Input &amp; Results'!$D$21),('Input &amp; Results'!F$35/12*$C$3)*('Input &amp; Results'!$D$22))</f>
        <v>#DIV/0!</v>
      </c>
      <c r="J320" s="106" t="e">
        <f t="shared" si="87"/>
        <v>#DIV/0!</v>
      </c>
      <c r="K320" s="106" t="e">
        <f>IF(H320&gt;'Input &amp; Results'!$K$45,MIN('Input &amp; Results'!$K$37,J320-M320),0)</f>
        <v>#DIV/0!</v>
      </c>
      <c r="L320" s="106" t="e">
        <f t="shared" si="75"/>
        <v>#DIV/0!</v>
      </c>
      <c r="M320" s="106" t="e">
        <f>IF(J320&gt;0,MIN('Input &amp; Results'!$K$17*0.75/12*'Input &amp; Results'!$K$42,J320),0)</f>
        <v>#DIV/0!</v>
      </c>
      <c r="N320" s="106" t="e">
        <f t="shared" si="76"/>
        <v>#DIV/0!</v>
      </c>
      <c r="O320" s="106" t="e">
        <f t="shared" si="88"/>
        <v>#DIV/0!</v>
      </c>
      <c r="P320" s="106" t="e">
        <f>IF(O320&gt;'Input &amp; Results'!$E$49,MIN('Input &amp; Results'!$E$47,O320),0)</f>
        <v>#DIV/0!</v>
      </c>
      <c r="Q320" s="106" t="e">
        <f t="shared" si="77"/>
        <v>#DIV/0!</v>
      </c>
      <c r="R320" s="106" t="e">
        <f t="shared" si="73"/>
        <v>#DIV/0!</v>
      </c>
      <c r="S320" s="106" t="e">
        <f t="shared" si="74"/>
        <v>#DIV/0!</v>
      </c>
      <c r="T320" s="106" t="e">
        <f t="shared" si="78"/>
        <v>#DIV/0!</v>
      </c>
      <c r="U320" s="124" t="e">
        <f t="shared" si="89"/>
        <v>#DIV/0!</v>
      </c>
      <c r="V320" s="107" t="e">
        <f t="shared" si="86"/>
        <v>#DIV/0!</v>
      </c>
      <c r="W320" s="106" t="e">
        <f t="shared" si="84"/>
        <v>#DIV/0!</v>
      </c>
      <c r="X320" s="106" t="e">
        <f t="shared" si="79"/>
        <v>#DIV/0!</v>
      </c>
      <c r="Y320" s="106" t="e">
        <f t="shared" si="85"/>
        <v>#DIV/0!</v>
      </c>
      <c r="Z320" s="108" t="e">
        <f t="shared" si="80"/>
        <v>#DIV/0!</v>
      </c>
      <c r="AA320" s="108" t="e">
        <f>('Input &amp; Results'!$E$40-R320*7.48)/('Calcs active'!H320*1440)</f>
        <v>#DIV/0!</v>
      </c>
    </row>
    <row r="321" spans="2:27" x14ac:dyDescent="0.2">
      <c r="B321" s="31">
        <v>1</v>
      </c>
      <c r="C321" s="31" t="s">
        <v>61</v>
      </c>
      <c r="D321" s="106">
        <v>307</v>
      </c>
      <c r="E321" s="106" t="e">
        <f t="shared" si="81"/>
        <v>#DIV/0!</v>
      </c>
      <c r="F321" s="106">
        <f>'Calcs Hist'!E322</f>
        <v>0</v>
      </c>
      <c r="G321" s="106" t="e">
        <f t="shared" si="82"/>
        <v>#DIV/0!</v>
      </c>
      <c r="H321" s="107" t="e">
        <f t="shared" si="83"/>
        <v>#DIV/0!</v>
      </c>
      <c r="I321" s="106" t="e">
        <f>IF(P321&gt;0,('Input &amp; Results'!F$35/12*$C$3)*('Input &amp; Results'!$D$21),('Input &amp; Results'!F$35/12*$C$3)*('Input &amp; Results'!$D$22))</f>
        <v>#DIV/0!</v>
      </c>
      <c r="J321" s="106" t="e">
        <f t="shared" si="87"/>
        <v>#DIV/0!</v>
      </c>
      <c r="K321" s="106" t="e">
        <f>IF(H321&gt;'Input &amp; Results'!$K$45,MIN('Input &amp; Results'!$K$37,J321-M321),0)</f>
        <v>#DIV/0!</v>
      </c>
      <c r="L321" s="106" t="e">
        <f t="shared" si="75"/>
        <v>#DIV/0!</v>
      </c>
      <c r="M321" s="106" t="e">
        <f>IF(J321&gt;0,MIN('Input &amp; Results'!$K$17*0.75/12*'Input &amp; Results'!$K$42,J321),0)</f>
        <v>#DIV/0!</v>
      </c>
      <c r="N321" s="106" t="e">
        <f t="shared" si="76"/>
        <v>#DIV/0!</v>
      </c>
      <c r="O321" s="106" t="e">
        <f t="shared" si="88"/>
        <v>#DIV/0!</v>
      </c>
      <c r="P321" s="106" t="e">
        <f>IF(O321&gt;'Input &amp; Results'!$E$49,MIN('Input &amp; Results'!$E$47,O321),0)</f>
        <v>#DIV/0!</v>
      </c>
      <c r="Q321" s="106" t="e">
        <f t="shared" si="77"/>
        <v>#DIV/0!</v>
      </c>
      <c r="R321" s="106" t="e">
        <f t="shared" si="73"/>
        <v>#DIV/0!</v>
      </c>
      <c r="S321" s="106" t="e">
        <f t="shared" si="74"/>
        <v>#DIV/0!</v>
      </c>
      <c r="T321" s="106" t="e">
        <f t="shared" si="78"/>
        <v>#DIV/0!</v>
      </c>
      <c r="U321" s="124" t="e">
        <f t="shared" si="89"/>
        <v>#DIV/0!</v>
      </c>
      <c r="V321" s="107" t="e">
        <f t="shared" si="86"/>
        <v>#DIV/0!</v>
      </c>
      <c r="W321" s="106" t="e">
        <f t="shared" si="84"/>
        <v>#DIV/0!</v>
      </c>
      <c r="X321" s="106" t="e">
        <f t="shared" si="79"/>
        <v>#DIV/0!</v>
      </c>
      <c r="Y321" s="106" t="e">
        <f t="shared" si="85"/>
        <v>#DIV/0!</v>
      </c>
      <c r="Z321" s="108" t="e">
        <f t="shared" si="80"/>
        <v>#DIV/0!</v>
      </c>
      <c r="AA321" s="108" t="e">
        <f>('Input &amp; Results'!$E$40-R321*7.48)/('Calcs active'!H321*1440)</f>
        <v>#DIV/0!</v>
      </c>
    </row>
    <row r="322" spans="2:27" x14ac:dyDescent="0.2">
      <c r="B322" s="31">
        <v>1</v>
      </c>
      <c r="C322" s="31" t="s">
        <v>61</v>
      </c>
      <c r="D322" s="106">
        <v>308</v>
      </c>
      <c r="E322" s="106" t="e">
        <f t="shared" si="81"/>
        <v>#DIV/0!</v>
      </c>
      <c r="F322" s="106">
        <f>'Calcs Hist'!E323</f>
        <v>0</v>
      </c>
      <c r="G322" s="106" t="e">
        <f t="shared" si="82"/>
        <v>#DIV/0!</v>
      </c>
      <c r="H322" s="107" t="e">
        <f t="shared" si="83"/>
        <v>#DIV/0!</v>
      </c>
      <c r="I322" s="106" t="e">
        <f>IF(P322&gt;0,('Input &amp; Results'!F$35/12*$C$3)*('Input &amp; Results'!$D$21),('Input &amp; Results'!F$35/12*$C$3)*('Input &amp; Results'!$D$22))</f>
        <v>#DIV/0!</v>
      </c>
      <c r="J322" s="106" t="e">
        <f t="shared" si="87"/>
        <v>#DIV/0!</v>
      </c>
      <c r="K322" s="106" t="e">
        <f>IF(H322&gt;'Input &amp; Results'!$K$45,MIN('Input &amp; Results'!$K$37,J322-M322),0)</f>
        <v>#DIV/0!</v>
      </c>
      <c r="L322" s="106" t="e">
        <f t="shared" si="75"/>
        <v>#DIV/0!</v>
      </c>
      <c r="M322" s="106" t="e">
        <f>IF(J322&gt;0,MIN('Input &amp; Results'!$K$17*0.75/12*'Input &amp; Results'!$K$42,J322),0)</f>
        <v>#DIV/0!</v>
      </c>
      <c r="N322" s="106" t="e">
        <f t="shared" si="76"/>
        <v>#DIV/0!</v>
      </c>
      <c r="O322" s="106" t="e">
        <f t="shared" si="88"/>
        <v>#DIV/0!</v>
      </c>
      <c r="P322" s="106" t="e">
        <f>IF(O322&gt;'Input &amp; Results'!$E$49,MIN('Input &amp; Results'!$E$47,O322),0)</f>
        <v>#DIV/0!</v>
      </c>
      <c r="Q322" s="106" t="e">
        <f t="shared" si="77"/>
        <v>#DIV/0!</v>
      </c>
      <c r="R322" s="106" t="e">
        <f t="shared" si="73"/>
        <v>#DIV/0!</v>
      </c>
      <c r="S322" s="106" t="e">
        <f t="shared" si="74"/>
        <v>#DIV/0!</v>
      </c>
      <c r="T322" s="106" t="e">
        <f t="shared" si="78"/>
        <v>#DIV/0!</v>
      </c>
      <c r="U322" s="124" t="e">
        <f t="shared" si="89"/>
        <v>#DIV/0!</v>
      </c>
      <c r="V322" s="107" t="e">
        <f t="shared" si="86"/>
        <v>#DIV/0!</v>
      </c>
      <c r="W322" s="106" t="e">
        <f t="shared" si="84"/>
        <v>#DIV/0!</v>
      </c>
      <c r="X322" s="106" t="e">
        <f t="shared" si="79"/>
        <v>#DIV/0!</v>
      </c>
      <c r="Y322" s="106" t="e">
        <f t="shared" si="85"/>
        <v>#DIV/0!</v>
      </c>
      <c r="Z322" s="108" t="e">
        <f t="shared" si="80"/>
        <v>#DIV/0!</v>
      </c>
      <c r="AA322" s="108" t="e">
        <f>('Input &amp; Results'!$E$40-R322*7.48)/('Calcs active'!H322*1440)</f>
        <v>#DIV/0!</v>
      </c>
    </row>
    <row r="323" spans="2:27" x14ac:dyDescent="0.2">
      <c r="B323" s="31">
        <v>1</v>
      </c>
      <c r="C323" s="31" t="s">
        <v>61</v>
      </c>
      <c r="D323" s="106">
        <v>309</v>
      </c>
      <c r="E323" s="106" t="e">
        <f t="shared" si="81"/>
        <v>#DIV/0!</v>
      </c>
      <c r="F323" s="106">
        <f>'Calcs Hist'!E324</f>
        <v>0</v>
      </c>
      <c r="G323" s="106" t="e">
        <f t="shared" si="82"/>
        <v>#DIV/0!</v>
      </c>
      <c r="H323" s="107" t="e">
        <f t="shared" si="83"/>
        <v>#DIV/0!</v>
      </c>
      <c r="I323" s="106" t="e">
        <f>IF(P323&gt;0,('Input &amp; Results'!F$35/12*$C$3)*('Input &amp; Results'!$D$21),('Input &amp; Results'!F$35/12*$C$3)*('Input &amp; Results'!$D$22))</f>
        <v>#DIV/0!</v>
      </c>
      <c r="J323" s="106" t="e">
        <f t="shared" si="87"/>
        <v>#DIV/0!</v>
      </c>
      <c r="K323" s="106" t="e">
        <f>IF(H323&gt;'Input &amp; Results'!$K$45,MIN('Input &amp; Results'!$K$37,J323-M323),0)</f>
        <v>#DIV/0!</v>
      </c>
      <c r="L323" s="106" t="e">
        <f t="shared" si="75"/>
        <v>#DIV/0!</v>
      </c>
      <c r="M323" s="106" t="e">
        <f>IF(J323&gt;0,MIN('Input &amp; Results'!$K$17*0.75/12*'Input &amp; Results'!$K$42,J323),0)</f>
        <v>#DIV/0!</v>
      </c>
      <c r="N323" s="106" t="e">
        <f t="shared" si="76"/>
        <v>#DIV/0!</v>
      </c>
      <c r="O323" s="106" t="e">
        <f t="shared" si="88"/>
        <v>#DIV/0!</v>
      </c>
      <c r="P323" s="106" t="e">
        <f>IF(O323&gt;'Input &amp; Results'!$E$49,MIN('Input &amp; Results'!$E$47,O323),0)</f>
        <v>#DIV/0!</v>
      </c>
      <c r="Q323" s="106" t="e">
        <f t="shared" si="77"/>
        <v>#DIV/0!</v>
      </c>
      <c r="R323" s="106" t="e">
        <f t="shared" si="73"/>
        <v>#DIV/0!</v>
      </c>
      <c r="S323" s="106" t="e">
        <f t="shared" si="74"/>
        <v>#DIV/0!</v>
      </c>
      <c r="T323" s="106" t="e">
        <f t="shared" si="78"/>
        <v>#DIV/0!</v>
      </c>
      <c r="U323" s="124" t="e">
        <f t="shared" si="89"/>
        <v>#DIV/0!</v>
      </c>
      <c r="V323" s="107" t="e">
        <f t="shared" si="86"/>
        <v>#DIV/0!</v>
      </c>
      <c r="W323" s="106" t="e">
        <f t="shared" si="84"/>
        <v>#DIV/0!</v>
      </c>
      <c r="X323" s="106" t="e">
        <f t="shared" si="79"/>
        <v>#DIV/0!</v>
      </c>
      <c r="Y323" s="106" t="e">
        <f t="shared" si="85"/>
        <v>#DIV/0!</v>
      </c>
      <c r="Z323" s="108" t="e">
        <f t="shared" si="80"/>
        <v>#DIV/0!</v>
      </c>
      <c r="AA323" s="108" t="e">
        <f>('Input &amp; Results'!$E$40-R323*7.48)/('Calcs active'!H323*1440)</f>
        <v>#DIV/0!</v>
      </c>
    </row>
    <row r="324" spans="2:27" x14ac:dyDescent="0.2">
      <c r="B324" s="31">
        <v>1</v>
      </c>
      <c r="C324" s="31" t="s">
        <v>61</v>
      </c>
      <c r="D324" s="106">
        <v>310</v>
      </c>
      <c r="E324" s="106" t="e">
        <f t="shared" si="81"/>
        <v>#DIV/0!</v>
      </c>
      <c r="F324" s="106">
        <f>'Calcs Hist'!E325</f>
        <v>0</v>
      </c>
      <c r="G324" s="106" t="e">
        <f t="shared" si="82"/>
        <v>#DIV/0!</v>
      </c>
      <c r="H324" s="107" t="e">
        <f t="shared" si="83"/>
        <v>#DIV/0!</v>
      </c>
      <c r="I324" s="106" t="e">
        <f>IF(P324&gt;0,('Input &amp; Results'!F$35/12*$C$3)*('Input &amp; Results'!$D$21),('Input &amp; Results'!F$35/12*$C$3)*('Input &amp; Results'!$D$22))</f>
        <v>#DIV/0!</v>
      </c>
      <c r="J324" s="106" t="e">
        <f t="shared" si="87"/>
        <v>#DIV/0!</v>
      </c>
      <c r="K324" s="106" t="e">
        <f>IF(H324&gt;'Input &amp; Results'!$K$45,MIN('Input &amp; Results'!$K$37,J324-M324),0)</f>
        <v>#DIV/0!</v>
      </c>
      <c r="L324" s="106" t="e">
        <f t="shared" si="75"/>
        <v>#DIV/0!</v>
      </c>
      <c r="M324" s="106" t="e">
        <f>IF(J324&gt;0,MIN('Input &amp; Results'!$K$17*0.75/12*'Input &amp; Results'!$K$42,J324),0)</f>
        <v>#DIV/0!</v>
      </c>
      <c r="N324" s="106" t="e">
        <f t="shared" si="76"/>
        <v>#DIV/0!</v>
      </c>
      <c r="O324" s="106" t="e">
        <f t="shared" si="88"/>
        <v>#DIV/0!</v>
      </c>
      <c r="P324" s="106" t="e">
        <f>IF(O324&gt;'Input &amp; Results'!$E$49,MIN('Input &amp; Results'!$E$47,O324),0)</f>
        <v>#DIV/0!</v>
      </c>
      <c r="Q324" s="106" t="e">
        <f t="shared" si="77"/>
        <v>#DIV/0!</v>
      </c>
      <c r="R324" s="106" t="e">
        <f t="shared" si="73"/>
        <v>#DIV/0!</v>
      </c>
      <c r="S324" s="106" t="e">
        <f t="shared" si="74"/>
        <v>#DIV/0!</v>
      </c>
      <c r="T324" s="106" t="e">
        <f t="shared" si="78"/>
        <v>#DIV/0!</v>
      </c>
      <c r="U324" s="124" t="e">
        <f t="shared" si="89"/>
        <v>#DIV/0!</v>
      </c>
      <c r="V324" s="107" t="e">
        <f t="shared" si="86"/>
        <v>#DIV/0!</v>
      </c>
      <c r="W324" s="106" t="e">
        <f t="shared" si="84"/>
        <v>#DIV/0!</v>
      </c>
      <c r="X324" s="106" t="e">
        <f t="shared" si="79"/>
        <v>#DIV/0!</v>
      </c>
      <c r="Y324" s="106" t="e">
        <f t="shared" si="85"/>
        <v>#DIV/0!</v>
      </c>
      <c r="Z324" s="108" t="e">
        <f t="shared" si="80"/>
        <v>#DIV/0!</v>
      </c>
      <c r="AA324" s="108" t="e">
        <f>('Input &amp; Results'!$E$40-R324*7.48)/('Calcs active'!H324*1440)</f>
        <v>#DIV/0!</v>
      </c>
    </row>
    <row r="325" spans="2:27" x14ac:dyDescent="0.2">
      <c r="B325" s="31">
        <v>1</v>
      </c>
      <c r="C325" s="31" t="s">
        <v>61</v>
      </c>
      <c r="D325" s="106">
        <v>311</v>
      </c>
      <c r="E325" s="106" t="e">
        <f t="shared" si="81"/>
        <v>#DIV/0!</v>
      </c>
      <c r="F325" s="106">
        <f>'Calcs Hist'!E326</f>
        <v>0</v>
      </c>
      <c r="G325" s="106" t="e">
        <f t="shared" si="82"/>
        <v>#DIV/0!</v>
      </c>
      <c r="H325" s="107" t="e">
        <f t="shared" si="83"/>
        <v>#DIV/0!</v>
      </c>
      <c r="I325" s="106" t="e">
        <f>IF(P325&gt;0,('Input &amp; Results'!F$35/12*$C$3)*('Input &amp; Results'!$D$21),('Input &amp; Results'!F$35/12*$C$3)*('Input &amp; Results'!$D$22))</f>
        <v>#DIV/0!</v>
      </c>
      <c r="J325" s="106" t="e">
        <f t="shared" si="87"/>
        <v>#DIV/0!</v>
      </c>
      <c r="K325" s="106" t="e">
        <f>IF(H325&gt;'Input &amp; Results'!$K$45,MIN('Input &amp; Results'!$K$37,J325-M325),0)</f>
        <v>#DIV/0!</v>
      </c>
      <c r="L325" s="106" t="e">
        <f t="shared" si="75"/>
        <v>#DIV/0!</v>
      </c>
      <c r="M325" s="106" t="e">
        <f>IF(J325&gt;0,MIN('Input &amp; Results'!$K$17*0.75/12*'Input &amp; Results'!$K$42,J325),0)</f>
        <v>#DIV/0!</v>
      </c>
      <c r="N325" s="106" t="e">
        <f t="shared" si="76"/>
        <v>#DIV/0!</v>
      </c>
      <c r="O325" s="106" t="e">
        <f t="shared" si="88"/>
        <v>#DIV/0!</v>
      </c>
      <c r="P325" s="106" t="e">
        <f>IF(O325&gt;'Input &amp; Results'!$E$49,MIN('Input &amp; Results'!$E$47,O325),0)</f>
        <v>#DIV/0!</v>
      </c>
      <c r="Q325" s="106" t="e">
        <f t="shared" si="77"/>
        <v>#DIV/0!</v>
      </c>
      <c r="R325" s="106" t="e">
        <f t="shared" si="73"/>
        <v>#DIV/0!</v>
      </c>
      <c r="S325" s="106" t="e">
        <f t="shared" si="74"/>
        <v>#DIV/0!</v>
      </c>
      <c r="T325" s="106" t="e">
        <f t="shared" si="78"/>
        <v>#DIV/0!</v>
      </c>
      <c r="U325" s="124" t="e">
        <f t="shared" si="89"/>
        <v>#DIV/0!</v>
      </c>
      <c r="V325" s="107" t="e">
        <f t="shared" si="86"/>
        <v>#DIV/0!</v>
      </c>
      <c r="W325" s="106" t="e">
        <f t="shared" si="84"/>
        <v>#DIV/0!</v>
      </c>
      <c r="X325" s="106" t="e">
        <f t="shared" si="79"/>
        <v>#DIV/0!</v>
      </c>
      <c r="Y325" s="106" t="e">
        <f t="shared" si="85"/>
        <v>#DIV/0!</v>
      </c>
      <c r="Z325" s="108" t="e">
        <f t="shared" si="80"/>
        <v>#DIV/0!</v>
      </c>
      <c r="AA325" s="108" t="e">
        <f>('Input &amp; Results'!$E$40-R325*7.48)/('Calcs active'!H325*1440)</f>
        <v>#DIV/0!</v>
      </c>
    </row>
    <row r="326" spans="2:27" x14ac:dyDescent="0.2">
      <c r="B326" s="31">
        <v>1</v>
      </c>
      <c r="C326" s="31" t="s">
        <v>61</v>
      </c>
      <c r="D326" s="106">
        <v>312</v>
      </c>
      <c r="E326" s="106" t="e">
        <f t="shared" si="81"/>
        <v>#DIV/0!</v>
      </c>
      <c r="F326" s="106">
        <f>'Calcs Hist'!E327</f>
        <v>0</v>
      </c>
      <c r="G326" s="106" t="e">
        <f t="shared" si="82"/>
        <v>#DIV/0!</v>
      </c>
      <c r="H326" s="107" t="e">
        <f t="shared" si="83"/>
        <v>#DIV/0!</v>
      </c>
      <c r="I326" s="106" t="e">
        <f>IF(P326&gt;0,('Input &amp; Results'!F$35/12*$C$3)*('Input &amp; Results'!$D$21),('Input &amp; Results'!F$35/12*$C$3)*('Input &amp; Results'!$D$22))</f>
        <v>#DIV/0!</v>
      </c>
      <c r="J326" s="106" t="e">
        <f t="shared" si="87"/>
        <v>#DIV/0!</v>
      </c>
      <c r="K326" s="106" t="e">
        <f>IF(H326&gt;'Input &amp; Results'!$K$45,MIN('Input &amp; Results'!$K$37,J326-M326),0)</f>
        <v>#DIV/0!</v>
      </c>
      <c r="L326" s="106" t="e">
        <f t="shared" si="75"/>
        <v>#DIV/0!</v>
      </c>
      <c r="M326" s="106" t="e">
        <f>IF(J326&gt;0,MIN('Input &amp; Results'!$K$17*0.75/12*'Input &amp; Results'!$K$42,J326),0)</f>
        <v>#DIV/0!</v>
      </c>
      <c r="N326" s="106" t="e">
        <f t="shared" si="76"/>
        <v>#DIV/0!</v>
      </c>
      <c r="O326" s="106" t="e">
        <f t="shared" si="88"/>
        <v>#DIV/0!</v>
      </c>
      <c r="P326" s="106" t="e">
        <f>IF(O326&gt;'Input &amp; Results'!$E$49,MIN('Input &amp; Results'!$E$47,O326),0)</f>
        <v>#DIV/0!</v>
      </c>
      <c r="Q326" s="106" t="e">
        <f t="shared" si="77"/>
        <v>#DIV/0!</v>
      </c>
      <c r="R326" s="106" t="e">
        <f t="shared" si="73"/>
        <v>#DIV/0!</v>
      </c>
      <c r="S326" s="106" t="e">
        <f t="shared" si="74"/>
        <v>#DIV/0!</v>
      </c>
      <c r="T326" s="106" t="e">
        <f t="shared" si="78"/>
        <v>#DIV/0!</v>
      </c>
      <c r="U326" s="124" t="e">
        <f t="shared" si="89"/>
        <v>#DIV/0!</v>
      </c>
      <c r="V326" s="107" t="e">
        <f t="shared" si="86"/>
        <v>#DIV/0!</v>
      </c>
      <c r="W326" s="106" t="e">
        <f t="shared" si="84"/>
        <v>#DIV/0!</v>
      </c>
      <c r="X326" s="106" t="e">
        <f t="shared" si="79"/>
        <v>#DIV/0!</v>
      </c>
      <c r="Y326" s="106" t="e">
        <f t="shared" si="85"/>
        <v>#DIV/0!</v>
      </c>
      <c r="Z326" s="108" t="e">
        <f t="shared" si="80"/>
        <v>#DIV/0!</v>
      </c>
      <c r="AA326" s="108" t="e">
        <f>('Input &amp; Results'!$E$40-R326*7.48)/('Calcs active'!H326*1440)</f>
        <v>#DIV/0!</v>
      </c>
    </row>
    <row r="327" spans="2:27" x14ac:dyDescent="0.2">
      <c r="B327" s="31">
        <v>1</v>
      </c>
      <c r="C327" s="31" t="s">
        <v>61</v>
      </c>
      <c r="D327" s="106">
        <v>313</v>
      </c>
      <c r="E327" s="106" t="e">
        <f t="shared" si="81"/>
        <v>#DIV/0!</v>
      </c>
      <c r="F327" s="106">
        <f>'Calcs Hist'!E328</f>
        <v>0</v>
      </c>
      <c r="G327" s="106" t="e">
        <f t="shared" si="82"/>
        <v>#DIV/0!</v>
      </c>
      <c r="H327" s="107" t="e">
        <f t="shared" si="83"/>
        <v>#DIV/0!</v>
      </c>
      <c r="I327" s="106" t="e">
        <f>IF(P327&gt;0,('Input &amp; Results'!F$35/12*$C$3)*('Input &amp; Results'!$D$21),('Input &amp; Results'!F$35/12*$C$3)*('Input &amp; Results'!$D$22))</f>
        <v>#DIV/0!</v>
      </c>
      <c r="J327" s="106" t="e">
        <f t="shared" si="87"/>
        <v>#DIV/0!</v>
      </c>
      <c r="K327" s="106" t="e">
        <f>IF(H327&gt;'Input &amp; Results'!$K$45,MIN('Input &amp; Results'!$K$37,J327-M327),0)</f>
        <v>#DIV/0!</v>
      </c>
      <c r="L327" s="106" t="e">
        <f t="shared" si="75"/>
        <v>#DIV/0!</v>
      </c>
      <c r="M327" s="106" t="e">
        <f>IF(J327&gt;0,MIN('Input &amp; Results'!$K$17*0.75/12*'Input &amp; Results'!$K$42,J327),0)</f>
        <v>#DIV/0!</v>
      </c>
      <c r="N327" s="106" t="e">
        <f t="shared" si="76"/>
        <v>#DIV/0!</v>
      </c>
      <c r="O327" s="106" t="e">
        <f t="shared" si="88"/>
        <v>#DIV/0!</v>
      </c>
      <c r="P327" s="106" t="e">
        <f>IF(O327&gt;'Input &amp; Results'!$E$49,MIN('Input &amp; Results'!$E$47,O327),0)</f>
        <v>#DIV/0!</v>
      </c>
      <c r="Q327" s="106" t="e">
        <f t="shared" si="77"/>
        <v>#DIV/0!</v>
      </c>
      <c r="R327" s="106" t="e">
        <f t="shared" si="73"/>
        <v>#DIV/0!</v>
      </c>
      <c r="S327" s="106" t="e">
        <f t="shared" si="74"/>
        <v>#DIV/0!</v>
      </c>
      <c r="T327" s="106" t="e">
        <f t="shared" si="78"/>
        <v>#DIV/0!</v>
      </c>
      <c r="U327" s="124" t="e">
        <f t="shared" si="89"/>
        <v>#DIV/0!</v>
      </c>
      <c r="V327" s="107" t="e">
        <f t="shared" si="86"/>
        <v>#DIV/0!</v>
      </c>
      <c r="W327" s="106" t="e">
        <f t="shared" si="84"/>
        <v>#DIV/0!</v>
      </c>
      <c r="X327" s="106" t="e">
        <f t="shared" si="79"/>
        <v>#DIV/0!</v>
      </c>
      <c r="Y327" s="106" t="e">
        <f t="shared" si="85"/>
        <v>#DIV/0!</v>
      </c>
      <c r="Z327" s="108" t="e">
        <f t="shared" si="80"/>
        <v>#DIV/0!</v>
      </c>
      <c r="AA327" s="108" t="e">
        <f>('Input &amp; Results'!$E$40-R327*7.48)/('Calcs active'!H327*1440)</f>
        <v>#DIV/0!</v>
      </c>
    </row>
    <row r="328" spans="2:27" x14ac:dyDescent="0.2">
      <c r="B328" s="31">
        <v>1</v>
      </c>
      <c r="C328" s="31" t="s">
        <v>61</v>
      </c>
      <c r="D328" s="106">
        <v>314</v>
      </c>
      <c r="E328" s="106" t="e">
        <f t="shared" si="81"/>
        <v>#DIV/0!</v>
      </c>
      <c r="F328" s="106">
        <f>'Calcs Hist'!E329</f>
        <v>0</v>
      </c>
      <c r="G328" s="106" t="e">
        <f t="shared" si="82"/>
        <v>#DIV/0!</v>
      </c>
      <c r="H328" s="107" t="e">
        <f t="shared" si="83"/>
        <v>#DIV/0!</v>
      </c>
      <c r="I328" s="106" t="e">
        <f>IF(P328&gt;0,('Input &amp; Results'!F$35/12*$C$3)*('Input &amp; Results'!$D$21),('Input &amp; Results'!F$35/12*$C$3)*('Input &amp; Results'!$D$22))</f>
        <v>#DIV/0!</v>
      </c>
      <c r="J328" s="106" t="e">
        <f t="shared" si="87"/>
        <v>#DIV/0!</v>
      </c>
      <c r="K328" s="106" t="e">
        <f>IF(H328&gt;'Input &amp; Results'!$K$45,MIN('Input &amp; Results'!$K$37,J328-M328),0)</f>
        <v>#DIV/0!</v>
      </c>
      <c r="L328" s="106" t="e">
        <f t="shared" si="75"/>
        <v>#DIV/0!</v>
      </c>
      <c r="M328" s="106" t="e">
        <f>IF(J328&gt;0,MIN('Input &amp; Results'!$K$17*0.75/12*'Input &amp; Results'!$K$42,J328),0)</f>
        <v>#DIV/0!</v>
      </c>
      <c r="N328" s="106" t="e">
        <f t="shared" si="76"/>
        <v>#DIV/0!</v>
      </c>
      <c r="O328" s="106" t="e">
        <f t="shared" si="88"/>
        <v>#DIV/0!</v>
      </c>
      <c r="P328" s="106" t="e">
        <f>IF(O328&gt;'Input &amp; Results'!$E$49,MIN('Input &amp; Results'!$E$47,O328),0)</f>
        <v>#DIV/0!</v>
      </c>
      <c r="Q328" s="106" t="e">
        <f t="shared" si="77"/>
        <v>#DIV/0!</v>
      </c>
      <c r="R328" s="106" t="e">
        <f t="shared" si="73"/>
        <v>#DIV/0!</v>
      </c>
      <c r="S328" s="106" t="e">
        <f t="shared" si="74"/>
        <v>#DIV/0!</v>
      </c>
      <c r="T328" s="106" t="e">
        <f t="shared" si="78"/>
        <v>#DIV/0!</v>
      </c>
      <c r="U328" s="124" t="e">
        <f t="shared" si="89"/>
        <v>#DIV/0!</v>
      </c>
      <c r="V328" s="107" t="e">
        <f t="shared" si="86"/>
        <v>#DIV/0!</v>
      </c>
      <c r="W328" s="106" t="e">
        <f t="shared" si="84"/>
        <v>#DIV/0!</v>
      </c>
      <c r="X328" s="106" t="e">
        <f t="shared" si="79"/>
        <v>#DIV/0!</v>
      </c>
      <c r="Y328" s="106" t="e">
        <f t="shared" si="85"/>
        <v>#DIV/0!</v>
      </c>
      <c r="Z328" s="108" t="e">
        <f t="shared" si="80"/>
        <v>#DIV/0!</v>
      </c>
      <c r="AA328" s="108" t="e">
        <f>('Input &amp; Results'!$E$40-R328*7.48)/('Calcs active'!H328*1440)</f>
        <v>#DIV/0!</v>
      </c>
    </row>
    <row r="329" spans="2:27" x14ac:dyDescent="0.2">
      <c r="B329" s="31">
        <v>1</v>
      </c>
      <c r="C329" s="31" t="s">
        <v>61</v>
      </c>
      <c r="D329" s="106">
        <v>315</v>
      </c>
      <c r="E329" s="106" t="e">
        <f t="shared" si="81"/>
        <v>#DIV/0!</v>
      </c>
      <c r="F329" s="106">
        <f>'Calcs Hist'!E330</f>
        <v>0</v>
      </c>
      <c r="G329" s="106" t="e">
        <f t="shared" si="82"/>
        <v>#DIV/0!</v>
      </c>
      <c r="H329" s="107" t="e">
        <f t="shared" si="83"/>
        <v>#DIV/0!</v>
      </c>
      <c r="I329" s="106" t="e">
        <f>IF(P329&gt;0,('Input &amp; Results'!F$35/12*$C$3)*('Input &amp; Results'!$D$21),('Input &amp; Results'!F$35/12*$C$3)*('Input &amp; Results'!$D$22))</f>
        <v>#DIV/0!</v>
      </c>
      <c r="J329" s="106" t="e">
        <f t="shared" si="87"/>
        <v>#DIV/0!</v>
      </c>
      <c r="K329" s="106" t="e">
        <f>IF(H329&gt;'Input &amp; Results'!$K$45,MIN('Input &amp; Results'!$K$37,J329-M329),0)</f>
        <v>#DIV/0!</v>
      </c>
      <c r="L329" s="106" t="e">
        <f t="shared" si="75"/>
        <v>#DIV/0!</v>
      </c>
      <c r="M329" s="106" t="e">
        <f>IF(J329&gt;0,MIN('Input &amp; Results'!$K$17*0.75/12*'Input &amp; Results'!$K$42,J329),0)</f>
        <v>#DIV/0!</v>
      </c>
      <c r="N329" s="106" t="e">
        <f t="shared" si="76"/>
        <v>#DIV/0!</v>
      </c>
      <c r="O329" s="106" t="e">
        <f t="shared" si="88"/>
        <v>#DIV/0!</v>
      </c>
      <c r="P329" s="106" t="e">
        <f>IF(O329&gt;'Input &amp; Results'!$E$49,MIN('Input &amp; Results'!$E$47,O329),0)</f>
        <v>#DIV/0!</v>
      </c>
      <c r="Q329" s="106" t="e">
        <f t="shared" si="77"/>
        <v>#DIV/0!</v>
      </c>
      <c r="R329" s="106" t="e">
        <f t="shared" si="73"/>
        <v>#DIV/0!</v>
      </c>
      <c r="S329" s="106" t="e">
        <f t="shared" si="74"/>
        <v>#DIV/0!</v>
      </c>
      <c r="T329" s="106" t="e">
        <f t="shared" si="78"/>
        <v>#DIV/0!</v>
      </c>
      <c r="U329" s="124" t="e">
        <f t="shared" si="89"/>
        <v>#DIV/0!</v>
      </c>
      <c r="V329" s="107" t="e">
        <f t="shared" si="86"/>
        <v>#DIV/0!</v>
      </c>
      <c r="W329" s="106" t="e">
        <f t="shared" si="84"/>
        <v>#DIV/0!</v>
      </c>
      <c r="X329" s="106" t="e">
        <f t="shared" si="79"/>
        <v>#DIV/0!</v>
      </c>
      <c r="Y329" s="106" t="e">
        <f t="shared" si="85"/>
        <v>#DIV/0!</v>
      </c>
      <c r="Z329" s="108" t="e">
        <f t="shared" si="80"/>
        <v>#DIV/0!</v>
      </c>
      <c r="AA329" s="108" t="e">
        <f>('Input &amp; Results'!$E$40-R329*7.48)/('Calcs active'!H329*1440)</f>
        <v>#DIV/0!</v>
      </c>
    </row>
    <row r="330" spans="2:27" x14ac:dyDescent="0.2">
      <c r="B330" s="31">
        <v>1</v>
      </c>
      <c r="C330" s="31" t="s">
        <v>61</v>
      </c>
      <c r="D330" s="106">
        <v>316</v>
      </c>
      <c r="E330" s="106" t="e">
        <f t="shared" si="81"/>
        <v>#DIV/0!</v>
      </c>
      <c r="F330" s="106">
        <f>'Calcs Hist'!E331</f>
        <v>0</v>
      </c>
      <c r="G330" s="106" t="e">
        <f t="shared" si="82"/>
        <v>#DIV/0!</v>
      </c>
      <c r="H330" s="107" t="e">
        <f t="shared" si="83"/>
        <v>#DIV/0!</v>
      </c>
      <c r="I330" s="106" t="e">
        <f>IF(P330&gt;0,('Input &amp; Results'!F$35/12*$C$3)*('Input &amp; Results'!$D$21),('Input &amp; Results'!F$35/12*$C$3)*('Input &amp; Results'!$D$22))</f>
        <v>#DIV/0!</v>
      </c>
      <c r="J330" s="106" t="e">
        <f t="shared" si="87"/>
        <v>#DIV/0!</v>
      </c>
      <c r="K330" s="106" t="e">
        <f>IF(H330&gt;'Input &amp; Results'!$K$45,MIN('Input &amp; Results'!$K$37,J330-M330),0)</f>
        <v>#DIV/0!</v>
      </c>
      <c r="L330" s="106" t="e">
        <f t="shared" si="75"/>
        <v>#DIV/0!</v>
      </c>
      <c r="M330" s="106" t="e">
        <f>IF(J330&gt;0,MIN('Input &amp; Results'!$K$17*0.75/12*'Input &amp; Results'!$K$42,J330),0)</f>
        <v>#DIV/0!</v>
      </c>
      <c r="N330" s="106" t="e">
        <f t="shared" si="76"/>
        <v>#DIV/0!</v>
      </c>
      <c r="O330" s="106" t="e">
        <f t="shared" si="88"/>
        <v>#DIV/0!</v>
      </c>
      <c r="P330" s="106" t="e">
        <f>IF(O330&gt;'Input &amp; Results'!$E$49,MIN('Input &amp; Results'!$E$47,O330),0)</f>
        <v>#DIV/0!</v>
      </c>
      <c r="Q330" s="106" t="e">
        <f t="shared" si="77"/>
        <v>#DIV/0!</v>
      </c>
      <c r="R330" s="106" t="e">
        <f t="shared" si="73"/>
        <v>#DIV/0!</v>
      </c>
      <c r="S330" s="106" t="e">
        <f t="shared" si="74"/>
        <v>#DIV/0!</v>
      </c>
      <c r="T330" s="106" t="e">
        <f t="shared" si="78"/>
        <v>#DIV/0!</v>
      </c>
      <c r="U330" s="124" t="e">
        <f t="shared" si="89"/>
        <v>#DIV/0!</v>
      </c>
      <c r="V330" s="107" t="e">
        <f t="shared" si="86"/>
        <v>#DIV/0!</v>
      </c>
      <c r="W330" s="106" t="e">
        <f t="shared" si="84"/>
        <v>#DIV/0!</v>
      </c>
      <c r="X330" s="106" t="e">
        <f t="shared" si="79"/>
        <v>#DIV/0!</v>
      </c>
      <c r="Y330" s="106" t="e">
        <f t="shared" si="85"/>
        <v>#DIV/0!</v>
      </c>
      <c r="Z330" s="108" t="e">
        <f t="shared" si="80"/>
        <v>#DIV/0!</v>
      </c>
      <c r="AA330" s="108" t="e">
        <f>('Input &amp; Results'!$E$40-R330*7.48)/('Calcs active'!H330*1440)</f>
        <v>#DIV/0!</v>
      </c>
    </row>
    <row r="331" spans="2:27" x14ac:dyDescent="0.2">
      <c r="B331" s="31">
        <v>1</v>
      </c>
      <c r="C331" s="31" t="s">
        <v>61</v>
      </c>
      <c r="D331" s="106">
        <v>317</v>
      </c>
      <c r="E331" s="106" t="e">
        <f t="shared" si="81"/>
        <v>#DIV/0!</v>
      </c>
      <c r="F331" s="106">
        <f>'Calcs Hist'!E332</f>
        <v>0</v>
      </c>
      <c r="G331" s="106" t="e">
        <f t="shared" si="82"/>
        <v>#DIV/0!</v>
      </c>
      <c r="H331" s="107" t="e">
        <f t="shared" si="83"/>
        <v>#DIV/0!</v>
      </c>
      <c r="I331" s="106" t="e">
        <f>IF(P331&gt;0,('Input &amp; Results'!F$35/12*$C$3)*('Input &amp; Results'!$D$21),('Input &amp; Results'!F$35/12*$C$3)*('Input &amp; Results'!$D$22))</f>
        <v>#DIV/0!</v>
      </c>
      <c r="J331" s="106" t="e">
        <f t="shared" si="87"/>
        <v>#DIV/0!</v>
      </c>
      <c r="K331" s="106" t="e">
        <f>IF(H331&gt;'Input &amp; Results'!$K$45,MIN('Input &amp; Results'!$K$37,J331-M331),0)</f>
        <v>#DIV/0!</v>
      </c>
      <c r="L331" s="106" t="e">
        <f t="shared" si="75"/>
        <v>#DIV/0!</v>
      </c>
      <c r="M331" s="106" t="e">
        <f>IF(J331&gt;0,MIN('Input &amp; Results'!$K$17*0.75/12*'Input &amp; Results'!$K$42,J331),0)</f>
        <v>#DIV/0!</v>
      </c>
      <c r="N331" s="106" t="e">
        <f t="shared" si="76"/>
        <v>#DIV/0!</v>
      </c>
      <c r="O331" s="106" t="e">
        <f t="shared" si="88"/>
        <v>#DIV/0!</v>
      </c>
      <c r="P331" s="106" t="e">
        <f>IF(O331&gt;'Input &amp; Results'!$E$49,MIN('Input &amp; Results'!$E$47,O331),0)</f>
        <v>#DIV/0!</v>
      </c>
      <c r="Q331" s="106" t="e">
        <f t="shared" si="77"/>
        <v>#DIV/0!</v>
      </c>
      <c r="R331" s="106" t="e">
        <f t="shared" si="73"/>
        <v>#DIV/0!</v>
      </c>
      <c r="S331" s="106" t="e">
        <f t="shared" si="74"/>
        <v>#DIV/0!</v>
      </c>
      <c r="T331" s="106" t="e">
        <f t="shared" si="78"/>
        <v>#DIV/0!</v>
      </c>
      <c r="U331" s="124" t="e">
        <f t="shared" si="89"/>
        <v>#DIV/0!</v>
      </c>
      <c r="V331" s="107" t="e">
        <f t="shared" si="86"/>
        <v>#DIV/0!</v>
      </c>
      <c r="W331" s="106" t="e">
        <f t="shared" si="84"/>
        <v>#DIV/0!</v>
      </c>
      <c r="X331" s="106" t="e">
        <f t="shared" si="79"/>
        <v>#DIV/0!</v>
      </c>
      <c r="Y331" s="106" t="e">
        <f t="shared" si="85"/>
        <v>#DIV/0!</v>
      </c>
      <c r="Z331" s="108" t="e">
        <f t="shared" si="80"/>
        <v>#DIV/0!</v>
      </c>
      <c r="AA331" s="108" t="e">
        <f>('Input &amp; Results'!$E$40-R331*7.48)/('Calcs active'!H331*1440)</f>
        <v>#DIV/0!</v>
      </c>
    </row>
    <row r="332" spans="2:27" x14ac:dyDescent="0.2">
      <c r="B332" s="31">
        <v>1</v>
      </c>
      <c r="C332" s="31" t="s">
        <v>61</v>
      </c>
      <c r="D332" s="106">
        <v>318</v>
      </c>
      <c r="E332" s="106" t="e">
        <f t="shared" si="81"/>
        <v>#DIV/0!</v>
      </c>
      <c r="F332" s="106">
        <f>'Calcs Hist'!E333</f>
        <v>0</v>
      </c>
      <c r="G332" s="106" t="e">
        <f t="shared" si="82"/>
        <v>#DIV/0!</v>
      </c>
      <c r="H332" s="107" t="e">
        <f t="shared" si="83"/>
        <v>#DIV/0!</v>
      </c>
      <c r="I332" s="106" t="e">
        <f>IF(P332&gt;0,('Input &amp; Results'!F$35/12*$C$3)*('Input &amp; Results'!$D$21),('Input &amp; Results'!F$35/12*$C$3)*('Input &amp; Results'!$D$22))</f>
        <v>#DIV/0!</v>
      </c>
      <c r="J332" s="106" t="e">
        <f t="shared" si="87"/>
        <v>#DIV/0!</v>
      </c>
      <c r="K332" s="106" t="e">
        <f>IF(H332&gt;'Input &amp; Results'!$K$45,MIN('Input &amp; Results'!$K$37,J332-M332),0)</f>
        <v>#DIV/0!</v>
      </c>
      <c r="L332" s="106" t="e">
        <f t="shared" si="75"/>
        <v>#DIV/0!</v>
      </c>
      <c r="M332" s="106" t="e">
        <f>IF(J332&gt;0,MIN('Input &amp; Results'!$K$17*0.75/12*'Input &amp; Results'!$K$42,J332),0)</f>
        <v>#DIV/0!</v>
      </c>
      <c r="N332" s="106" t="e">
        <f t="shared" si="76"/>
        <v>#DIV/0!</v>
      </c>
      <c r="O332" s="106" t="e">
        <f t="shared" si="88"/>
        <v>#DIV/0!</v>
      </c>
      <c r="P332" s="106" t="e">
        <f>IF(O332&gt;'Input &amp; Results'!$E$49,MIN('Input &amp; Results'!$E$47,O332),0)</f>
        <v>#DIV/0!</v>
      </c>
      <c r="Q332" s="106" t="e">
        <f t="shared" si="77"/>
        <v>#DIV/0!</v>
      </c>
      <c r="R332" s="106" t="e">
        <f t="shared" si="73"/>
        <v>#DIV/0!</v>
      </c>
      <c r="S332" s="106" t="e">
        <f t="shared" si="74"/>
        <v>#DIV/0!</v>
      </c>
      <c r="T332" s="106" t="e">
        <f t="shared" si="78"/>
        <v>#DIV/0!</v>
      </c>
      <c r="U332" s="124" t="e">
        <f t="shared" si="89"/>
        <v>#DIV/0!</v>
      </c>
      <c r="V332" s="107" t="e">
        <f t="shared" si="86"/>
        <v>#DIV/0!</v>
      </c>
      <c r="W332" s="106" t="e">
        <f t="shared" si="84"/>
        <v>#DIV/0!</v>
      </c>
      <c r="X332" s="106" t="e">
        <f t="shared" si="79"/>
        <v>#DIV/0!</v>
      </c>
      <c r="Y332" s="106" t="e">
        <f t="shared" si="85"/>
        <v>#DIV/0!</v>
      </c>
      <c r="Z332" s="108" t="e">
        <f t="shared" si="80"/>
        <v>#DIV/0!</v>
      </c>
      <c r="AA332" s="108" t="e">
        <f>('Input &amp; Results'!$E$40-R332*7.48)/('Calcs active'!H332*1440)</f>
        <v>#DIV/0!</v>
      </c>
    </row>
    <row r="333" spans="2:27" x14ac:dyDescent="0.2">
      <c r="B333" s="31">
        <v>1</v>
      </c>
      <c r="C333" s="31" t="s">
        <v>61</v>
      </c>
      <c r="D333" s="106">
        <v>319</v>
      </c>
      <c r="E333" s="106" t="e">
        <f t="shared" si="81"/>
        <v>#DIV/0!</v>
      </c>
      <c r="F333" s="106">
        <f>'Calcs Hist'!E334</f>
        <v>0</v>
      </c>
      <c r="G333" s="106" t="e">
        <f t="shared" si="82"/>
        <v>#DIV/0!</v>
      </c>
      <c r="H333" s="107" t="e">
        <f t="shared" si="83"/>
        <v>#DIV/0!</v>
      </c>
      <c r="I333" s="106" t="e">
        <f>IF(P333&gt;0,('Input &amp; Results'!F$35/12*$C$3)*('Input &amp; Results'!$D$21),('Input &amp; Results'!F$35/12*$C$3)*('Input &amp; Results'!$D$22))</f>
        <v>#DIV/0!</v>
      </c>
      <c r="J333" s="106" t="e">
        <f t="shared" si="87"/>
        <v>#DIV/0!</v>
      </c>
      <c r="K333" s="106" t="e">
        <f>IF(H333&gt;'Input &amp; Results'!$K$45,MIN('Input &amp; Results'!$K$37,J333-M333),0)</f>
        <v>#DIV/0!</v>
      </c>
      <c r="L333" s="106" t="e">
        <f t="shared" si="75"/>
        <v>#DIV/0!</v>
      </c>
      <c r="M333" s="106" t="e">
        <f>IF(J333&gt;0,MIN('Input &amp; Results'!$K$17*0.75/12*'Input &amp; Results'!$K$42,J333),0)</f>
        <v>#DIV/0!</v>
      </c>
      <c r="N333" s="106" t="e">
        <f t="shared" si="76"/>
        <v>#DIV/0!</v>
      </c>
      <c r="O333" s="106" t="e">
        <f t="shared" si="88"/>
        <v>#DIV/0!</v>
      </c>
      <c r="P333" s="106" t="e">
        <f>IF(O333&gt;'Input &amp; Results'!$E$49,MIN('Input &amp; Results'!$E$47,O333),0)</f>
        <v>#DIV/0!</v>
      </c>
      <c r="Q333" s="106" t="e">
        <f t="shared" si="77"/>
        <v>#DIV/0!</v>
      </c>
      <c r="R333" s="106" t="e">
        <f t="shared" si="73"/>
        <v>#DIV/0!</v>
      </c>
      <c r="S333" s="106" t="e">
        <f t="shared" si="74"/>
        <v>#DIV/0!</v>
      </c>
      <c r="T333" s="106" t="e">
        <f t="shared" si="78"/>
        <v>#DIV/0!</v>
      </c>
      <c r="U333" s="124" t="e">
        <f t="shared" si="89"/>
        <v>#DIV/0!</v>
      </c>
      <c r="V333" s="107" t="e">
        <f t="shared" si="86"/>
        <v>#DIV/0!</v>
      </c>
      <c r="W333" s="106" t="e">
        <f t="shared" si="84"/>
        <v>#DIV/0!</v>
      </c>
      <c r="X333" s="106" t="e">
        <f t="shared" si="79"/>
        <v>#DIV/0!</v>
      </c>
      <c r="Y333" s="106" t="e">
        <f t="shared" si="85"/>
        <v>#DIV/0!</v>
      </c>
      <c r="Z333" s="108" t="e">
        <f t="shared" si="80"/>
        <v>#DIV/0!</v>
      </c>
      <c r="AA333" s="108" t="e">
        <f>('Input &amp; Results'!$E$40-R333*7.48)/('Calcs active'!H333*1440)</f>
        <v>#DIV/0!</v>
      </c>
    </row>
    <row r="334" spans="2:27" x14ac:dyDescent="0.2">
      <c r="B334" s="31">
        <v>1</v>
      </c>
      <c r="C334" s="31" t="s">
        <v>61</v>
      </c>
      <c r="D334" s="106">
        <v>320</v>
      </c>
      <c r="E334" s="106" t="e">
        <f t="shared" si="81"/>
        <v>#DIV/0!</v>
      </c>
      <c r="F334" s="106">
        <f>'Calcs Hist'!E335</f>
        <v>0</v>
      </c>
      <c r="G334" s="106" t="e">
        <f t="shared" si="82"/>
        <v>#DIV/0!</v>
      </c>
      <c r="H334" s="107" t="e">
        <f t="shared" si="83"/>
        <v>#DIV/0!</v>
      </c>
      <c r="I334" s="106" t="e">
        <f>IF(P334&gt;0,('Input &amp; Results'!F$35/12*$C$3)*('Input &amp; Results'!$D$21),('Input &amp; Results'!F$35/12*$C$3)*('Input &amp; Results'!$D$22))</f>
        <v>#DIV/0!</v>
      </c>
      <c r="J334" s="106" t="e">
        <f t="shared" si="87"/>
        <v>#DIV/0!</v>
      </c>
      <c r="K334" s="106" t="e">
        <f>IF(H334&gt;'Input &amp; Results'!$K$45,MIN('Input &amp; Results'!$K$37,J334-M334),0)</f>
        <v>#DIV/0!</v>
      </c>
      <c r="L334" s="106" t="e">
        <f t="shared" si="75"/>
        <v>#DIV/0!</v>
      </c>
      <c r="M334" s="106" t="e">
        <f>IF(J334&gt;0,MIN('Input &amp; Results'!$K$17*0.75/12*'Input &amp; Results'!$K$42,J334),0)</f>
        <v>#DIV/0!</v>
      </c>
      <c r="N334" s="106" t="e">
        <f t="shared" si="76"/>
        <v>#DIV/0!</v>
      </c>
      <c r="O334" s="106" t="e">
        <f t="shared" si="88"/>
        <v>#DIV/0!</v>
      </c>
      <c r="P334" s="106" t="e">
        <f>IF(O334&gt;'Input &amp; Results'!$E$49,MIN('Input &amp; Results'!$E$47,O334),0)</f>
        <v>#DIV/0!</v>
      </c>
      <c r="Q334" s="106" t="e">
        <f t="shared" si="77"/>
        <v>#DIV/0!</v>
      </c>
      <c r="R334" s="106" t="e">
        <f t="shared" si="73"/>
        <v>#DIV/0!</v>
      </c>
      <c r="S334" s="106" t="e">
        <f t="shared" si="74"/>
        <v>#DIV/0!</v>
      </c>
      <c r="T334" s="106" t="e">
        <f t="shared" si="78"/>
        <v>#DIV/0!</v>
      </c>
      <c r="U334" s="124" t="e">
        <f t="shared" si="89"/>
        <v>#DIV/0!</v>
      </c>
      <c r="V334" s="107" t="e">
        <f t="shared" si="86"/>
        <v>#DIV/0!</v>
      </c>
      <c r="W334" s="106" t="e">
        <f t="shared" si="84"/>
        <v>#DIV/0!</v>
      </c>
      <c r="X334" s="106" t="e">
        <f t="shared" si="79"/>
        <v>#DIV/0!</v>
      </c>
      <c r="Y334" s="106" t="e">
        <f t="shared" si="85"/>
        <v>#DIV/0!</v>
      </c>
      <c r="Z334" s="108" t="e">
        <f t="shared" si="80"/>
        <v>#DIV/0!</v>
      </c>
      <c r="AA334" s="108" t="e">
        <f>('Input &amp; Results'!$E$40-R334*7.48)/('Calcs active'!H334*1440)</f>
        <v>#DIV/0!</v>
      </c>
    </row>
    <row r="335" spans="2:27" x14ac:dyDescent="0.2">
      <c r="B335" s="31">
        <v>1</v>
      </c>
      <c r="C335" s="31" t="s">
        <v>61</v>
      </c>
      <c r="D335" s="106">
        <v>321</v>
      </c>
      <c r="E335" s="106" t="e">
        <f t="shared" si="81"/>
        <v>#DIV/0!</v>
      </c>
      <c r="F335" s="106">
        <f>'Calcs Hist'!E336</f>
        <v>0</v>
      </c>
      <c r="G335" s="106" t="e">
        <f t="shared" si="82"/>
        <v>#DIV/0!</v>
      </c>
      <c r="H335" s="107" t="e">
        <f t="shared" si="83"/>
        <v>#DIV/0!</v>
      </c>
      <c r="I335" s="106" t="e">
        <f>IF(P335&gt;0,('Input &amp; Results'!F$35/12*$C$3)*('Input &amp; Results'!$D$21),('Input &amp; Results'!F$35/12*$C$3)*('Input &amp; Results'!$D$22))</f>
        <v>#DIV/0!</v>
      </c>
      <c r="J335" s="106" t="e">
        <f t="shared" si="87"/>
        <v>#DIV/0!</v>
      </c>
      <c r="K335" s="106" t="e">
        <f>IF(H335&gt;'Input &amp; Results'!$K$45,MIN('Input &amp; Results'!$K$37,J335-M335),0)</f>
        <v>#DIV/0!</v>
      </c>
      <c r="L335" s="106" t="e">
        <f t="shared" si="75"/>
        <v>#DIV/0!</v>
      </c>
      <c r="M335" s="106" t="e">
        <f>IF(J335&gt;0,MIN('Input &amp; Results'!$K$17*0.75/12*'Input &amp; Results'!$K$42,J335),0)</f>
        <v>#DIV/0!</v>
      </c>
      <c r="N335" s="106" t="e">
        <f t="shared" si="76"/>
        <v>#DIV/0!</v>
      </c>
      <c r="O335" s="106" t="e">
        <f t="shared" si="88"/>
        <v>#DIV/0!</v>
      </c>
      <c r="P335" s="106" t="e">
        <f>IF(O335&gt;'Input &amp; Results'!$E$49,MIN('Input &amp; Results'!$E$47,O335),0)</f>
        <v>#DIV/0!</v>
      </c>
      <c r="Q335" s="106" t="e">
        <f t="shared" si="77"/>
        <v>#DIV/0!</v>
      </c>
      <c r="R335" s="106" t="e">
        <f t="shared" ref="R335:R398" si="90">O335-P335</f>
        <v>#DIV/0!</v>
      </c>
      <c r="S335" s="106" t="e">
        <f t="shared" ref="S335:S398" si="91">I335-E335+P335</f>
        <v>#DIV/0!</v>
      </c>
      <c r="T335" s="106" t="e">
        <f t="shared" si="78"/>
        <v>#DIV/0!</v>
      </c>
      <c r="U335" s="124" t="e">
        <f t="shared" si="89"/>
        <v>#DIV/0!</v>
      </c>
      <c r="V335" s="107" t="e">
        <f t="shared" si="86"/>
        <v>#DIV/0!</v>
      </c>
      <c r="W335" s="106" t="e">
        <f t="shared" si="84"/>
        <v>#DIV/0!</v>
      </c>
      <c r="X335" s="106" t="e">
        <f t="shared" si="79"/>
        <v>#DIV/0!</v>
      </c>
      <c r="Y335" s="106" t="e">
        <f t="shared" si="85"/>
        <v>#DIV/0!</v>
      </c>
      <c r="Z335" s="108" t="e">
        <f t="shared" si="80"/>
        <v>#DIV/0!</v>
      </c>
      <c r="AA335" s="108" t="e">
        <f>('Input &amp; Results'!$E$40-R335*7.48)/('Calcs active'!H335*1440)</f>
        <v>#DIV/0!</v>
      </c>
    </row>
    <row r="336" spans="2:27" x14ac:dyDescent="0.2">
      <c r="B336" s="31">
        <v>1</v>
      </c>
      <c r="C336" s="31" t="s">
        <v>61</v>
      </c>
      <c r="D336" s="106">
        <v>322</v>
      </c>
      <c r="E336" s="106" t="e">
        <f t="shared" si="81"/>
        <v>#DIV/0!</v>
      </c>
      <c r="F336" s="106">
        <f>'Calcs Hist'!E337</f>
        <v>0</v>
      </c>
      <c r="G336" s="106" t="e">
        <f t="shared" si="82"/>
        <v>#DIV/0!</v>
      </c>
      <c r="H336" s="107" t="e">
        <f t="shared" si="83"/>
        <v>#DIV/0!</v>
      </c>
      <c r="I336" s="106" t="e">
        <f>IF(P336&gt;0,('Input &amp; Results'!F$35/12*$C$3)*('Input &amp; Results'!$D$21),('Input &amp; Results'!F$35/12*$C$3)*('Input &amp; Results'!$D$22))</f>
        <v>#DIV/0!</v>
      </c>
      <c r="J336" s="106" t="e">
        <f t="shared" si="87"/>
        <v>#DIV/0!</v>
      </c>
      <c r="K336" s="106" t="e">
        <f>IF(H336&gt;'Input &amp; Results'!$K$45,MIN('Input &amp; Results'!$K$37,J336-M336),0)</f>
        <v>#DIV/0!</v>
      </c>
      <c r="L336" s="106" t="e">
        <f t="shared" ref="L336:L399" si="92">K336*7.48</f>
        <v>#DIV/0!</v>
      </c>
      <c r="M336" s="106" t="e">
        <f>IF(J336&gt;0,MIN('Input &amp; Results'!$K$17*0.75/12*'Input &amp; Results'!$K$42,J336),0)</f>
        <v>#DIV/0!</v>
      </c>
      <c r="N336" s="106" t="e">
        <f t="shared" ref="N336:N399" si="93">M336*7.48</f>
        <v>#DIV/0!</v>
      </c>
      <c r="O336" s="106" t="e">
        <f t="shared" si="88"/>
        <v>#DIV/0!</v>
      </c>
      <c r="P336" s="106" t="e">
        <f>IF(O336&gt;'Input &amp; Results'!$E$49,MIN('Input &amp; Results'!$E$47,O336),0)</f>
        <v>#DIV/0!</v>
      </c>
      <c r="Q336" s="106" t="e">
        <f t="shared" ref="Q336:Q399" si="94">P336*7.48</f>
        <v>#DIV/0!</v>
      </c>
      <c r="R336" s="106" t="e">
        <f t="shared" si="90"/>
        <v>#DIV/0!</v>
      </c>
      <c r="S336" s="106" t="e">
        <f t="shared" si="91"/>
        <v>#DIV/0!</v>
      </c>
      <c r="T336" s="106" t="e">
        <f t="shared" ref="T336:T399" si="95">T335+S336</f>
        <v>#DIV/0!</v>
      </c>
      <c r="U336" s="124" t="e">
        <f t="shared" si="89"/>
        <v>#DIV/0!</v>
      </c>
      <c r="V336" s="107" t="e">
        <f t="shared" si="86"/>
        <v>#DIV/0!</v>
      </c>
      <c r="W336" s="106" t="e">
        <f t="shared" si="84"/>
        <v>#DIV/0!</v>
      </c>
      <c r="X336" s="106" t="e">
        <f t="shared" ref="X336:X399" si="96">W336*7.48</f>
        <v>#DIV/0!</v>
      </c>
      <c r="Y336" s="106" t="e">
        <f t="shared" si="85"/>
        <v>#DIV/0!</v>
      </c>
      <c r="Z336" s="108" t="e">
        <f t="shared" ref="Z336:Z399" si="97">Z335+Q336</f>
        <v>#DIV/0!</v>
      </c>
      <c r="AA336" s="108" t="e">
        <f>('Input &amp; Results'!$E$40-R336*7.48)/('Calcs active'!H336*1440)</f>
        <v>#DIV/0!</v>
      </c>
    </row>
    <row r="337" spans="2:27" x14ac:dyDescent="0.2">
      <c r="B337" s="31">
        <v>1</v>
      </c>
      <c r="C337" s="31" t="s">
        <v>61</v>
      </c>
      <c r="D337" s="106">
        <v>323</v>
      </c>
      <c r="E337" s="106" t="e">
        <f t="shared" ref="E337:E400" si="98">$C$3*$C$10*(T336/$C$7)^$C$11</f>
        <v>#DIV/0!</v>
      </c>
      <c r="F337" s="106">
        <f>'Calcs Hist'!E338</f>
        <v>0</v>
      </c>
      <c r="G337" s="106" t="e">
        <f t="shared" ref="G337:G400" si="99">E337+F337</f>
        <v>#DIV/0!</v>
      </c>
      <c r="H337" s="107" t="e">
        <f t="shared" ref="H337:H400" si="100">G337*7.48/1440</f>
        <v>#DIV/0!</v>
      </c>
      <c r="I337" s="106" t="e">
        <f>IF(P337&gt;0,('Input &amp; Results'!F$35/12*$C$3)*('Input &amp; Results'!$D$21),('Input &amp; Results'!F$35/12*$C$3)*('Input &amp; Results'!$D$22))</f>
        <v>#DIV/0!</v>
      </c>
      <c r="J337" s="106" t="e">
        <f t="shared" si="87"/>
        <v>#DIV/0!</v>
      </c>
      <c r="K337" s="106" t="e">
        <f>IF(H337&gt;'Input &amp; Results'!$K$45,MIN('Input &amp; Results'!$K$37,J337-M337),0)</f>
        <v>#DIV/0!</v>
      </c>
      <c r="L337" s="106" t="e">
        <f t="shared" si="92"/>
        <v>#DIV/0!</v>
      </c>
      <c r="M337" s="106" t="e">
        <f>IF(J337&gt;0,MIN('Input &amp; Results'!$K$17*0.75/12*'Input &amp; Results'!$K$42,J337),0)</f>
        <v>#DIV/0!</v>
      </c>
      <c r="N337" s="106" t="e">
        <f t="shared" si="93"/>
        <v>#DIV/0!</v>
      </c>
      <c r="O337" s="106" t="e">
        <f t="shared" si="88"/>
        <v>#DIV/0!</v>
      </c>
      <c r="P337" s="106" t="e">
        <f>IF(O337&gt;'Input &amp; Results'!$E$49,MIN('Input &amp; Results'!$E$47,O337),0)</f>
        <v>#DIV/0!</v>
      </c>
      <c r="Q337" s="106" t="e">
        <f t="shared" si="94"/>
        <v>#DIV/0!</v>
      </c>
      <c r="R337" s="106" t="e">
        <f t="shared" si="90"/>
        <v>#DIV/0!</v>
      </c>
      <c r="S337" s="106" t="e">
        <f t="shared" si="91"/>
        <v>#DIV/0!</v>
      </c>
      <c r="T337" s="106" t="e">
        <f t="shared" si="95"/>
        <v>#DIV/0!</v>
      </c>
      <c r="U337" s="124" t="e">
        <f t="shared" si="89"/>
        <v>#DIV/0!</v>
      </c>
      <c r="V337" s="107" t="e">
        <f t="shared" si="86"/>
        <v>#DIV/0!</v>
      </c>
      <c r="W337" s="106" t="e">
        <f t="shared" ref="W337:W400" si="101">G337+W336</f>
        <v>#DIV/0!</v>
      </c>
      <c r="X337" s="106" t="e">
        <f t="shared" si="96"/>
        <v>#DIV/0!</v>
      </c>
      <c r="Y337" s="106" t="e">
        <f t="shared" ref="Y337:Y400" si="102">Y336+L337</f>
        <v>#DIV/0!</v>
      </c>
      <c r="Z337" s="108" t="e">
        <f t="shared" si="97"/>
        <v>#DIV/0!</v>
      </c>
      <c r="AA337" s="108" t="e">
        <f>('Input &amp; Results'!$E$40-R337*7.48)/('Calcs active'!H337*1440)</f>
        <v>#DIV/0!</v>
      </c>
    </row>
    <row r="338" spans="2:27" x14ac:dyDescent="0.2">
      <c r="B338" s="31">
        <v>1</v>
      </c>
      <c r="C338" s="31" t="s">
        <v>61</v>
      </c>
      <c r="D338" s="106">
        <v>324</v>
      </c>
      <c r="E338" s="106" t="e">
        <f t="shared" si="98"/>
        <v>#DIV/0!</v>
      </c>
      <c r="F338" s="106">
        <f>'Calcs Hist'!E339</f>
        <v>0</v>
      </c>
      <c r="G338" s="106" t="e">
        <f t="shared" si="99"/>
        <v>#DIV/0!</v>
      </c>
      <c r="H338" s="107" t="e">
        <f t="shared" si="100"/>
        <v>#DIV/0!</v>
      </c>
      <c r="I338" s="106" t="e">
        <f>IF(P338&gt;0,('Input &amp; Results'!F$35/12*$C$3)*('Input &amp; Results'!$D$21),('Input &amp; Results'!F$35/12*$C$3)*('Input &amp; Results'!$D$22))</f>
        <v>#DIV/0!</v>
      </c>
      <c r="J338" s="106" t="e">
        <f t="shared" si="87"/>
        <v>#DIV/0!</v>
      </c>
      <c r="K338" s="106" t="e">
        <f>IF(H338&gt;'Input &amp; Results'!$K$45,MIN('Input &amp; Results'!$K$37,J338-M338),0)</f>
        <v>#DIV/0!</v>
      </c>
      <c r="L338" s="106" t="e">
        <f t="shared" si="92"/>
        <v>#DIV/0!</v>
      </c>
      <c r="M338" s="106" t="e">
        <f>IF(J338&gt;0,MIN('Input &amp; Results'!$K$17*0.75/12*'Input &amp; Results'!$K$42,J338),0)</f>
        <v>#DIV/0!</v>
      </c>
      <c r="N338" s="106" t="e">
        <f t="shared" si="93"/>
        <v>#DIV/0!</v>
      </c>
      <c r="O338" s="106" t="e">
        <f t="shared" si="88"/>
        <v>#DIV/0!</v>
      </c>
      <c r="P338" s="106" t="e">
        <f>IF(O338&gt;'Input &amp; Results'!$E$49,MIN('Input &amp; Results'!$E$47,O338),0)</f>
        <v>#DIV/0!</v>
      </c>
      <c r="Q338" s="106" t="e">
        <f t="shared" si="94"/>
        <v>#DIV/0!</v>
      </c>
      <c r="R338" s="106" t="e">
        <f t="shared" si="90"/>
        <v>#DIV/0!</v>
      </c>
      <c r="S338" s="106" t="e">
        <f t="shared" si="91"/>
        <v>#DIV/0!</v>
      </c>
      <c r="T338" s="106" t="e">
        <f t="shared" si="95"/>
        <v>#DIV/0!</v>
      </c>
      <c r="U338" s="124" t="e">
        <f t="shared" si="89"/>
        <v>#DIV/0!</v>
      </c>
      <c r="V338" s="107" t="e">
        <f t="shared" si="86"/>
        <v>#DIV/0!</v>
      </c>
      <c r="W338" s="106" t="e">
        <f t="shared" si="101"/>
        <v>#DIV/0!</v>
      </c>
      <c r="X338" s="106" t="e">
        <f t="shared" si="96"/>
        <v>#DIV/0!</v>
      </c>
      <c r="Y338" s="106" t="e">
        <f t="shared" si="102"/>
        <v>#DIV/0!</v>
      </c>
      <c r="Z338" s="108" t="e">
        <f t="shared" si="97"/>
        <v>#DIV/0!</v>
      </c>
      <c r="AA338" s="108" t="e">
        <f>('Input &amp; Results'!$E$40-R338*7.48)/('Calcs active'!H338*1440)</f>
        <v>#DIV/0!</v>
      </c>
    </row>
    <row r="339" spans="2:27" x14ac:dyDescent="0.2">
      <c r="B339" s="31">
        <v>1</v>
      </c>
      <c r="C339" s="31" t="s">
        <v>61</v>
      </c>
      <c r="D339" s="106">
        <v>325</v>
      </c>
      <c r="E339" s="106" t="e">
        <f t="shared" si="98"/>
        <v>#DIV/0!</v>
      </c>
      <c r="F339" s="106">
        <f>'Calcs Hist'!E340</f>
        <v>0</v>
      </c>
      <c r="G339" s="106" t="e">
        <f t="shared" si="99"/>
        <v>#DIV/0!</v>
      </c>
      <c r="H339" s="107" t="e">
        <f t="shared" si="100"/>
        <v>#DIV/0!</v>
      </c>
      <c r="I339" s="106" t="e">
        <f>IF(P339&gt;0,('Input &amp; Results'!F$35/12*$C$3)*('Input &amp; Results'!$D$21),('Input &amp; Results'!F$35/12*$C$3)*('Input &amp; Results'!$D$22))</f>
        <v>#DIV/0!</v>
      </c>
      <c r="J339" s="106" t="e">
        <f t="shared" si="87"/>
        <v>#DIV/0!</v>
      </c>
      <c r="K339" s="106" t="e">
        <f>IF(H339&gt;'Input &amp; Results'!$K$45,MIN('Input &amp; Results'!$K$37,J339-M339),0)</f>
        <v>#DIV/0!</v>
      </c>
      <c r="L339" s="106" t="e">
        <f t="shared" si="92"/>
        <v>#DIV/0!</v>
      </c>
      <c r="M339" s="106" t="e">
        <f>IF(J339&gt;0,MIN('Input &amp; Results'!$K$17*0.75/12*'Input &amp; Results'!$K$42,J339),0)</f>
        <v>#DIV/0!</v>
      </c>
      <c r="N339" s="106" t="e">
        <f t="shared" si="93"/>
        <v>#DIV/0!</v>
      </c>
      <c r="O339" s="106" t="e">
        <f t="shared" si="88"/>
        <v>#DIV/0!</v>
      </c>
      <c r="P339" s="106" t="e">
        <f>IF(O339&gt;'Input &amp; Results'!$E$49,MIN('Input &amp; Results'!$E$47,O339),0)</f>
        <v>#DIV/0!</v>
      </c>
      <c r="Q339" s="106" t="e">
        <f t="shared" si="94"/>
        <v>#DIV/0!</v>
      </c>
      <c r="R339" s="106" t="e">
        <f t="shared" si="90"/>
        <v>#DIV/0!</v>
      </c>
      <c r="S339" s="106" t="e">
        <f t="shared" si="91"/>
        <v>#DIV/0!</v>
      </c>
      <c r="T339" s="106" t="e">
        <f t="shared" si="95"/>
        <v>#DIV/0!</v>
      </c>
      <c r="U339" s="124" t="e">
        <f t="shared" si="89"/>
        <v>#DIV/0!</v>
      </c>
      <c r="V339" s="107" t="e">
        <f t="shared" ref="V339:V402" si="103">U339/($C$3*$C$4)</f>
        <v>#DIV/0!</v>
      </c>
      <c r="W339" s="106" t="e">
        <f t="shared" si="101"/>
        <v>#DIV/0!</v>
      </c>
      <c r="X339" s="106" t="e">
        <f t="shared" si="96"/>
        <v>#DIV/0!</v>
      </c>
      <c r="Y339" s="106" t="e">
        <f t="shared" si="102"/>
        <v>#DIV/0!</v>
      </c>
      <c r="Z339" s="108" t="e">
        <f t="shared" si="97"/>
        <v>#DIV/0!</v>
      </c>
      <c r="AA339" s="108" t="e">
        <f>('Input &amp; Results'!$E$40-R339*7.48)/('Calcs active'!H339*1440)</f>
        <v>#DIV/0!</v>
      </c>
    </row>
    <row r="340" spans="2:27" x14ac:dyDescent="0.2">
      <c r="B340" s="31">
        <v>1</v>
      </c>
      <c r="C340" s="31" t="s">
        <v>61</v>
      </c>
      <c r="D340" s="106">
        <v>326</v>
      </c>
      <c r="E340" s="106" t="e">
        <f t="shared" si="98"/>
        <v>#DIV/0!</v>
      </c>
      <c r="F340" s="106">
        <f>'Calcs Hist'!E341</f>
        <v>0</v>
      </c>
      <c r="G340" s="106" t="e">
        <f t="shared" si="99"/>
        <v>#DIV/0!</v>
      </c>
      <c r="H340" s="107" t="e">
        <f t="shared" si="100"/>
        <v>#DIV/0!</v>
      </c>
      <c r="I340" s="106" t="e">
        <f>IF(P340&gt;0,('Input &amp; Results'!F$35/12*$C$3)*('Input &amp; Results'!$D$21),('Input &amp; Results'!F$35/12*$C$3)*('Input &amp; Results'!$D$22))</f>
        <v>#DIV/0!</v>
      </c>
      <c r="J340" s="106" t="e">
        <f t="shared" si="87"/>
        <v>#DIV/0!</v>
      </c>
      <c r="K340" s="106" t="e">
        <f>IF(H340&gt;'Input &amp; Results'!$K$45,MIN('Input &amp; Results'!$K$37,J340-M340),0)</f>
        <v>#DIV/0!</v>
      </c>
      <c r="L340" s="106" t="e">
        <f t="shared" si="92"/>
        <v>#DIV/0!</v>
      </c>
      <c r="M340" s="106" t="e">
        <f>IF(J340&gt;0,MIN('Input &amp; Results'!$K$17*0.75/12*'Input &amp; Results'!$K$42,J340),0)</f>
        <v>#DIV/0!</v>
      </c>
      <c r="N340" s="106" t="e">
        <f t="shared" si="93"/>
        <v>#DIV/0!</v>
      </c>
      <c r="O340" s="106" t="e">
        <f t="shared" si="88"/>
        <v>#DIV/0!</v>
      </c>
      <c r="P340" s="106" t="e">
        <f>IF(O340&gt;'Input &amp; Results'!$E$49,MIN('Input &amp; Results'!$E$47,O340),0)</f>
        <v>#DIV/0!</v>
      </c>
      <c r="Q340" s="106" t="e">
        <f t="shared" si="94"/>
        <v>#DIV/0!</v>
      </c>
      <c r="R340" s="106" t="e">
        <f t="shared" si="90"/>
        <v>#DIV/0!</v>
      </c>
      <c r="S340" s="106" t="e">
        <f t="shared" si="91"/>
        <v>#DIV/0!</v>
      </c>
      <c r="T340" s="106" t="e">
        <f t="shared" si="95"/>
        <v>#DIV/0!</v>
      </c>
      <c r="U340" s="124" t="e">
        <f t="shared" si="89"/>
        <v>#DIV/0!</v>
      </c>
      <c r="V340" s="107" t="e">
        <f t="shared" si="103"/>
        <v>#DIV/0!</v>
      </c>
      <c r="W340" s="106" t="e">
        <f t="shared" si="101"/>
        <v>#DIV/0!</v>
      </c>
      <c r="X340" s="106" t="e">
        <f t="shared" si="96"/>
        <v>#DIV/0!</v>
      </c>
      <c r="Y340" s="106" t="e">
        <f t="shared" si="102"/>
        <v>#DIV/0!</v>
      </c>
      <c r="Z340" s="108" t="e">
        <f t="shared" si="97"/>
        <v>#DIV/0!</v>
      </c>
      <c r="AA340" s="108" t="e">
        <f>('Input &amp; Results'!$E$40-R340*7.48)/('Calcs active'!H340*1440)</f>
        <v>#DIV/0!</v>
      </c>
    </row>
    <row r="341" spans="2:27" x14ac:dyDescent="0.2">
      <c r="B341" s="31">
        <v>1</v>
      </c>
      <c r="C341" s="31" t="s">
        <v>61</v>
      </c>
      <c r="D341" s="106">
        <v>327</v>
      </c>
      <c r="E341" s="106" t="e">
        <f t="shared" si="98"/>
        <v>#DIV/0!</v>
      </c>
      <c r="F341" s="106">
        <f>'Calcs Hist'!E342</f>
        <v>0</v>
      </c>
      <c r="G341" s="106" t="e">
        <f t="shared" si="99"/>
        <v>#DIV/0!</v>
      </c>
      <c r="H341" s="107" t="e">
        <f t="shared" si="100"/>
        <v>#DIV/0!</v>
      </c>
      <c r="I341" s="106" t="e">
        <f>IF(P341&gt;0,('Input &amp; Results'!F$35/12*$C$3)*('Input &amp; Results'!$D$21),('Input &amp; Results'!F$35/12*$C$3)*('Input &amp; Results'!$D$22))</f>
        <v>#DIV/0!</v>
      </c>
      <c r="J341" s="106" t="e">
        <f t="shared" ref="J341:J404" si="104">R340+G341</f>
        <v>#DIV/0!</v>
      </c>
      <c r="K341" s="106" t="e">
        <f>IF(H341&gt;'Input &amp; Results'!$K$45,MIN('Input &amp; Results'!$K$37,J341-M341),0)</f>
        <v>#DIV/0!</v>
      </c>
      <c r="L341" s="106" t="e">
        <f t="shared" si="92"/>
        <v>#DIV/0!</v>
      </c>
      <c r="M341" s="106" t="e">
        <f>IF(J341&gt;0,MIN('Input &amp; Results'!$K$17*0.75/12*'Input &amp; Results'!$K$42,J341),0)</f>
        <v>#DIV/0!</v>
      </c>
      <c r="N341" s="106" t="e">
        <f t="shared" si="93"/>
        <v>#DIV/0!</v>
      </c>
      <c r="O341" s="106" t="e">
        <f t="shared" si="88"/>
        <v>#DIV/0!</v>
      </c>
      <c r="P341" s="106" t="e">
        <f>IF(O341&gt;'Input &amp; Results'!$E$49,MIN('Input &amp; Results'!$E$47,O341),0)</f>
        <v>#DIV/0!</v>
      </c>
      <c r="Q341" s="106" t="e">
        <f t="shared" si="94"/>
        <v>#DIV/0!</v>
      </c>
      <c r="R341" s="106" t="e">
        <f t="shared" si="90"/>
        <v>#DIV/0!</v>
      </c>
      <c r="S341" s="106" t="e">
        <f t="shared" si="91"/>
        <v>#DIV/0!</v>
      </c>
      <c r="T341" s="106" t="e">
        <f t="shared" si="95"/>
        <v>#DIV/0!</v>
      </c>
      <c r="U341" s="124" t="e">
        <f t="shared" si="89"/>
        <v>#DIV/0!</v>
      </c>
      <c r="V341" s="107" t="e">
        <f t="shared" si="103"/>
        <v>#DIV/0!</v>
      </c>
      <c r="W341" s="106" t="e">
        <f t="shared" si="101"/>
        <v>#DIV/0!</v>
      </c>
      <c r="X341" s="106" t="e">
        <f t="shared" si="96"/>
        <v>#DIV/0!</v>
      </c>
      <c r="Y341" s="106" t="e">
        <f t="shared" si="102"/>
        <v>#DIV/0!</v>
      </c>
      <c r="Z341" s="108" t="e">
        <f t="shared" si="97"/>
        <v>#DIV/0!</v>
      </c>
      <c r="AA341" s="108" t="e">
        <f>('Input &amp; Results'!$E$40-R341*7.48)/('Calcs active'!H341*1440)</f>
        <v>#DIV/0!</v>
      </c>
    </row>
    <row r="342" spans="2:27" x14ac:dyDescent="0.2">
      <c r="B342" s="31">
        <v>1</v>
      </c>
      <c r="C342" s="31" t="s">
        <v>61</v>
      </c>
      <c r="D342" s="106">
        <v>328</v>
      </c>
      <c r="E342" s="106" t="e">
        <f t="shared" si="98"/>
        <v>#DIV/0!</v>
      </c>
      <c r="F342" s="106">
        <f>'Calcs Hist'!E343</f>
        <v>0</v>
      </c>
      <c r="G342" s="106" t="e">
        <f t="shared" si="99"/>
        <v>#DIV/0!</v>
      </c>
      <c r="H342" s="107" t="e">
        <f t="shared" si="100"/>
        <v>#DIV/0!</v>
      </c>
      <c r="I342" s="106" t="e">
        <f>IF(P342&gt;0,('Input &amp; Results'!F$35/12*$C$3)*('Input &amp; Results'!$D$21),('Input &amp; Results'!F$35/12*$C$3)*('Input &amp; Results'!$D$22))</f>
        <v>#DIV/0!</v>
      </c>
      <c r="J342" s="106" t="e">
        <f t="shared" si="104"/>
        <v>#DIV/0!</v>
      </c>
      <c r="K342" s="106" t="e">
        <f>IF(H342&gt;'Input &amp; Results'!$K$45,MIN('Input &amp; Results'!$K$37,J342-M342),0)</f>
        <v>#DIV/0!</v>
      </c>
      <c r="L342" s="106" t="e">
        <f t="shared" si="92"/>
        <v>#DIV/0!</v>
      </c>
      <c r="M342" s="106" t="e">
        <f>IF(J342&gt;0,MIN('Input &amp; Results'!$K$17*0.75/12*'Input &amp; Results'!$K$42,J342),0)</f>
        <v>#DIV/0!</v>
      </c>
      <c r="N342" s="106" t="e">
        <f t="shared" si="93"/>
        <v>#DIV/0!</v>
      </c>
      <c r="O342" s="106" t="e">
        <f t="shared" si="88"/>
        <v>#DIV/0!</v>
      </c>
      <c r="P342" s="106" t="e">
        <f>IF(O342&gt;'Input &amp; Results'!$E$49,MIN('Input &amp; Results'!$E$47,O342),0)</f>
        <v>#DIV/0!</v>
      </c>
      <c r="Q342" s="106" t="e">
        <f t="shared" si="94"/>
        <v>#DIV/0!</v>
      </c>
      <c r="R342" s="106" t="e">
        <f t="shared" si="90"/>
        <v>#DIV/0!</v>
      </c>
      <c r="S342" s="106" t="e">
        <f t="shared" si="91"/>
        <v>#DIV/0!</v>
      </c>
      <c r="T342" s="106" t="e">
        <f t="shared" si="95"/>
        <v>#DIV/0!</v>
      </c>
      <c r="U342" s="124" t="e">
        <f t="shared" si="89"/>
        <v>#DIV/0!</v>
      </c>
      <c r="V342" s="107" t="e">
        <f t="shared" si="103"/>
        <v>#DIV/0!</v>
      </c>
      <c r="W342" s="106" t="e">
        <f t="shared" si="101"/>
        <v>#DIV/0!</v>
      </c>
      <c r="X342" s="106" t="e">
        <f t="shared" si="96"/>
        <v>#DIV/0!</v>
      </c>
      <c r="Y342" s="106" t="e">
        <f t="shared" si="102"/>
        <v>#DIV/0!</v>
      </c>
      <c r="Z342" s="108" t="e">
        <f t="shared" si="97"/>
        <v>#DIV/0!</v>
      </c>
      <c r="AA342" s="108" t="e">
        <f>('Input &amp; Results'!$E$40-R342*7.48)/('Calcs active'!H342*1440)</f>
        <v>#DIV/0!</v>
      </c>
    </row>
    <row r="343" spans="2:27" x14ac:dyDescent="0.2">
      <c r="B343" s="31">
        <v>1</v>
      </c>
      <c r="C343" s="31" t="s">
        <v>61</v>
      </c>
      <c r="D343" s="106">
        <v>329</v>
      </c>
      <c r="E343" s="106" t="e">
        <f t="shared" si="98"/>
        <v>#DIV/0!</v>
      </c>
      <c r="F343" s="106">
        <f>'Calcs Hist'!E344</f>
        <v>0</v>
      </c>
      <c r="G343" s="106" t="e">
        <f t="shared" si="99"/>
        <v>#DIV/0!</v>
      </c>
      <c r="H343" s="107" t="e">
        <f t="shared" si="100"/>
        <v>#DIV/0!</v>
      </c>
      <c r="I343" s="106" t="e">
        <f>IF(P343&gt;0,('Input &amp; Results'!F$35/12*$C$3)*('Input &amp; Results'!$D$21),('Input &amp; Results'!F$35/12*$C$3)*('Input &amp; Results'!$D$22))</f>
        <v>#DIV/0!</v>
      </c>
      <c r="J343" s="106" t="e">
        <f t="shared" si="104"/>
        <v>#DIV/0!</v>
      </c>
      <c r="K343" s="106" t="e">
        <f>IF(H343&gt;'Input &amp; Results'!$K$45,MIN('Input &amp; Results'!$K$37,J343-M343),0)</f>
        <v>#DIV/0!</v>
      </c>
      <c r="L343" s="106" t="e">
        <f t="shared" si="92"/>
        <v>#DIV/0!</v>
      </c>
      <c r="M343" s="106" t="e">
        <f>IF(J343&gt;0,MIN('Input &amp; Results'!$K$17*0.75/12*'Input &amp; Results'!$K$42,J343),0)</f>
        <v>#DIV/0!</v>
      </c>
      <c r="N343" s="106" t="e">
        <f t="shared" si="93"/>
        <v>#DIV/0!</v>
      </c>
      <c r="O343" s="106" t="e">
        <f t="shared" si="88"/>
        <v>#DIV/0!</v>
      </c>
      <c r="P343" s="106" t="e">
        <f>IF(O343&gt;'Input &amp; Results'!$E$49,MIN('Input &amp; Results'!$E$47,O343),0)</f>
        <v>#DIV/0!</v>
      </c>
      <c r="Q343" s="106" t="e">
        <f t="shared" si="94"/>
        <v>#DIV/0!</v>
      </c>
      <c r="R343" s="106" t="e">
        <f t="shared" si="90"/>
        <v>#DIV/0!</v>
      </c>
      <c r="S343" s="106" t="e">
        <f t="shared" si="91"/>
        <v>#DIV/0!</v>
      </c>
      <c r="T343" s="106" t="e">
        <f t="shared" si="95"/>
        <v>#DIV/0!</v>
      </c>
      <c r="U343" s="124" t="e">
        <f t="shared" si="89"/>
        <v>#DIV/0!</v>
      </c>
      <c r="V343" s="107" t="e">
        <f t="shared" si="103"/>
        <v>#DIV/0!</v>
      </c>
      <c r="W343" s="106" t="e">
        <f t="shared" si="101"/>
        <v>#DIV/0!</v>
      </c>
      <c r="X343" s="106" t="e">
        <f t="shared" si="96"/>
        <v>#DIV/0!</v>
      </c>
      <c r="Y343" s="106" t="e">
        <f t="shared" si="102"/>
        <v>#DIV/0!</v>
      </c>
      <c r="Z343" s="108" t="e">
        <f t="shared" si="97"/>
        <v>#DIV/0!</v>
      </c>
      <c r="AA343" s="108" t="e">
        <f>('Input &amp; Results'!$E$40-R343*7.48)/('Calcs active'!H343*1440)</f>
        <v>#DIV/0!</v>
      </c>
    </row>
    <row r="344" spans="2:27" x14ac:dyDescent="0.2">
      <c r="B344" s="31">
        <v>1</v>
      </c>
      <c r="C344" s="31" t="s">
        <v>61</v>
      </c>
      <c r="D344" s="106">
        <v>330</v>
      </c>
      <c r="E344" s="106" t="e">
        <f t="shared" si="98"/>
        <v>#DIV/0!</v>
      </c>
      <c r="F344" s="106">
        <f>'Calcs Hist'!E345</f>
        <v>0</v>
      </c>
      <c r="G344" s="106" t="e">
        <f t="shared" si="99"/>
        <v>#DIV/0!</v>
      </c>
      <c r="H344" s="107" t="e">
        <f t="shared" si="100"/>
        <v>#DIV/0!</v>
      </c>
      <c r="I344" s="106" t="e">
        <f>IF(P344&gt;0,('Input &amp; Results'!F$35/12*$C$3)*('Input &amp; Results'!$D$21),('Input &amp; Results'!F$35/12*$C$3)*('Input &amp; Results'!$D$22))</f>
        <v>#DIV/0!</v>
      </c>
      <c r="J344" s="106" t="e">
        <f t="shared" si="104"/>
        <v>#DIV/0!</v>
      </c>
      <c r="K344" s="106" t="e">
        <f>IF(H344&gt;'Input &amp; Results'!$K$45,MIN('Input &amp; Results'!$K$37,J344-M344),0)</f>
        <v>#DIV/0!</v>
      </c>
      <c r="L344" s="106" t="e">
        <f t="shared" si="92"/>
        <v>#DIV/0!</v>
      </c>
      <c r="M344" s="106" t="e">
        <f>IF(J344&gt;0,MIN('Input &amp; Results'!$K$17*0.75/12*'Input &amp; Results'!$K$42,J344),0)</f>
        <v>#DIV/0!</v>
      </c>
      <c r="N344" s="106" t="e">
        <f t="shared" si="93"/>
        <v>#DIV/0!</v>
      </c>
      <c r="O344" s="106" t="e">
        <f t="shared" si="88"/>
        <v>#DIV/0!</v>
      </c>
      <c r="P344" s="106" t="e">
        <f>IF(O344&gt;'Input &amp; Results'!$E$49,MIN('Input &amp; Results'!$E$47,O344),0)</f>
        <v>#DIV/0!</v>
      </c>
      <c r="Q344" s="106" t="e">
        <f t="shared" si="94"/>
        <v>#DIV/0!</v>
      </c>
      <c r="R344" s="106" t="e">
        <f t="shared" si="90"/>
        <v>#DIV/0!</v>
      </c>
      <c r="S344" s="106" t="e">
        <f t="shared" si="91"/>
        <v>#DIV/0!</v>
      </c>
      <c r="T344" s="106" t="e">
        <f t="shared" si="95"/>
        <v>#DIV/0!</v>
      </c>
      <c r="U344" s="124" t="e">
        <f t="shared" si="89"/>
        <v>#DIV/0!</v>
      </c>
      <c r="V344" s="107" t="e">
        <f t="shared" si="103"/>
        <v>#DIV/0!</v>
      </c>
      <c r="W344" s="106" t="e">
        <f t="shared" si="101"/>
        <v>#DIV/0!</v>
      </c>
      <c r="X344" s="106" t="e">
        <f t="shared" si="96"/>
        <v>#DIV/0!</v>
      </c>
      <c r="Y344" s="106" t="e">
        <f t="shared" si="102"/>
        <v>#DIV/0!</v>
      </c>
      <c r="Z344" s="108" t="e">
        <f t="shared" si="97"/>
        <v>#DIV/0!</v>
      </c>
      <c r="AA344" s="108" t="e">
        <f>('Input &amp; Results'!$E$40-R344*7.48)/('Calcs active'!H344*1440)</f>
        <v>#DIV/0!</v>
      </c>
    </row>
    <row r="345" spans="2:27" x14ac:dyDescent="0.2">
      <c r="B345" s="31">
        <v>1</v>
      </c>
      <c r="C345" s="31" t="s">
        <v>61</v>
      </c>
      <c r="D345" s="106">
        <v>331</v>
      </c>
      <c r="E345" s="106" t="e">
        <f t="shared" si="98"/>
        <v>#DIV/0!</v>
      </c>
      <c r="F345" s="106">
        <f>'Calcs Hist'!E346</f>
        <v>0</v>
      </c>
      <c r="G345" s="106" t="e">
        <f t="shared" si="99"/>
        <v>#DIV/0!</v>
      </c>
      <c r="H345" s="107" t="e">
        <f t="shared" si="100"/>
        <v>#DIV/0!</v>
      </c>
      <c r="I345" s="106" t="e">
        <f>IF(P345&gt;0,('Input &amp; Results'!F$35/12*$C$3)*('Input &amp; Results'!$D$21),('Input &amp; Results'!F$35/12*$C$3)*('Input &amp; Results'!$D$22))</f>
        <v>#DIV/0!</v>
      </c>
      <c r="J345" s="106" t="e">
        <f t="shared" si="104"/>
        <v>#DIV/0!</v>
      </c>
      <c r="K345" s="106" t="e">
        <f>IF(H345&gt;'Input &amp; Results'!$K$45,MIN('Input &amp; Results'!$K$37,J345-M345),0)</f>
        <v>#DIV/0!</v>
      </c>
      <c r="L345" s="106" t="e">
        <f t="shared" si="92"/>
        <v>#DIV/0!</v>
      </c>
      <c r="M345" s="106" t="e">
        <f>IF(J345&gt;0,MIN('Input &amp; Results'!$K$17*0.75/12*'Input &amp; Results'!$K$42,J345),0)</f>
        <v>#DIV/0!</v>
      </c>
      <c r="N345" s="106" t="e">
        <f t="shared" si="93"/>
        <v>#DIV/0!</v>
      </c>
      <c r="O345" s="106" t="e">
        <f t="shared" si="88"/>
        <v>#DIV/0!</v>
      </c>
      <c r="P345" s="106" t="e">
        <f>IF(O345&gt;'Input &amp; Results'!$E$49,MIN('Input &amp; Results'!$E$47,O345),0)</f>
        <v>#DIV/0!</v>
      </c>
      <c r="Q345" s="106" t="e">
        <f t="shared" si="94"/>
        <v>#DIV/0!</v>
      </c>
      <c r="R345" s="106" t="e">
        <f t="shared" si="90"/>
        <v>#DIV/0!</v>
      </c>
      <c r="S345" s="106" t="e">
        <f t="shared" si="91"/>
        <v>#DIV/0!</v>
      </c>
      <c r="T345" s="106" t="e">
        <f t="shared" si="95"/>
        <v>#DIV/0!</v>
      </c>
      <c r="U345" s="124" t="e">
        <f t="shared" si="89"/>
        <v>#DIV/0!</v>
      </c>
      <c r="V345" s="107" t="e">
        <f t="shared" si="103"/>
        <v>#DIV/0!</v>
      </c>
      <c r="W345" s="106" t="e">
        <f t="shared" si="101"/>
        <v>#DIV/0!</v>
      </c>
      <c r="X345" s="106" t="e">
        <f t="shared" si="96"/>
        <v>#DIV/0!</v>
      </c>
      <c r="Y345" s="106" t="e">
        <f t="shared" si="102"/>
        <v>#DIV/0!</v>
      </c>
      <c r="Z345" s="108" t="e">
        <f t="shared" si="97"/>
        <v>#DIV/0!</v>
      </c>
      <c r="AA345" s="108" t="e">
        <f>('Input &amp; Results'!$E$40-R345*7.48)/('Calcs active'!H345*1440)</f>
        <v>#DIV/0!</v>
      </c>
    </row>
    <row r="346" spans="2:27" x14ac:dyDescent="0.2">
      <c r="B346" s="31">
        <v>1</v>
      </c>
      <c r="C346" s="31" t="s">
        <v>61</v>
      </c>
      <c r="D346" s="106">
        <v>332</v>
      </c>
      <c r="E346" s="106" t="e">
        <f t="shared" si="98"/>
        <v>#DIV/0!</v>
      </c>
      <c r="F346" s="106">
        <f>'Calcs Hist'!E347</f>
        <v>0</v>
      </c>
      <c r="G346" s="106" t="e">
        <f t="shared" si="99"/>
        <v>#DIV/0!</v>
      </c>
      <c r="H346" s="107" t="e">
        <f t="shared" si="100"/>
        <v>#DIV/0!</v>
      </c>
      <c r="I346" s="106" t="e">
        <f>IF(P346&gt;0,('Input &amp; Results'!F$35/12*$C$3)*('Input &amp; Results'!$D$21),('Input &amp; Results'!F$35/12*$C$3)*('Input &amp; Results'!$D$22))</f>
        <v>#DIV/0!</v>
      </c>
      <c r="J346" s="106" t="e">
        <f t="shared" si="104"/>
        <v>#DIV/0!</v>
      </c>
      <c r="K346" s="106" t="e">
        <f>IF(H346&gt;'Input &amp; Results'!$K$45,MIN('Input &amp; Results'!$K$37,J346-M346),0)</f>
        <v>#DIV/0!</v>
      </c>
      <c r="L346" s="106" t="e">
        <f t="shared" si="92"/>
        <v>#DIV/0!</v>
      </c>
      <c r="M346" s="106" t="e">
        <f>IF(J346&gt;0,MIN('Input &amp; Results'!$K$17*0.75/12*'Input &amp; Results'!$K$42,J346),0)</f>
        <v>#DIV/0!</v>
      </c>
      <c r="N346" s="106" t="e">
        <f t="shared" si="93"/>
        <v>#DIV/0!</v>
      </c>
      <c r="O346" s="106" t="e">
        <f t="shared" si="88"/>
        <v>#DIV/0!</v>
      </c>
      <c r="P346" s="106" t="e">
        <f>IF(O346&gt;'Input &amp; Results'!$E$49,MIN('Input &amp; Results'!$E$47,O346),0)</f>
        <v>#DIV/0!</v>
      </c>
      <c r="Q346" s="106" t="e">
        <f t="shared" si="94"/>
        <v>#DIV/0!</v>
      </c>
      <c r="R346" s="106" t="e">
        <f t="shared" si="90"/>
        <v>#DIV/0!</v>
      </c>
      <c r="S346" s="106" t="e">
        <f t="shared" si="91"/>
        <v>#DIV/0!</v>
      </c>
      <c r="T346" s="106" t="e">
        <f t="shared" si="95"/>
        <v>#DIV/0!</v>
      </c>
      <c r="U346" s="124" t="e">
        <f t="shared" si="89"/>
        <v>#DIV/0!</v>
      </c>
      <c r="V346" s="107" t="e">
        <f t="shared" si="103"/>
        <v>#DIV/0!</v>
      </c>
      <c r="W346" s="106" t="e">
        <f t="shared" si="101"/>
        <v>#DIV/0!</v>
      </c>
      <c r="X346" s="106" t="e">
        <f t="shared" si="96"/>
        <v>#DIV/0!</v>
      </c>
      <c r="Y346" s="106" t="e">
        <f t="shared" si="102"/>
        <v>#DIV/0!</v>
      </c>
      <c r="Z346" s="108" t="e">
        <f t="shared" si="97"/>
        <v>#DIV/0!</v>
      </c>
      <c r="AA346" s="108" t="e">
        <f>('Input &amp; Results'!$E$40-R346*7.48)/('Calcs active'!H346*1440)</f>
        <v>#DIV/0!</v>
      </c>
    </row>
    <row r="347" spans="2:27" x14ac:dyDescent="0.2">
      <c r="B347" s="31">
        <v>1</v>
      </c>
      <c r="C347" s="31" t="s">
        <v>61</v>
      </c>
      <c r="D347" s="106">
        <v>333</v>
      </c>
      <c r="E347" s="106" t="e">
        <f t="shared" si="98"/>
        <v>#DIV/0!</v>
      </c>
      <c r="F347" s="106">
        <f>'Calcs Hist'!E348</f>
        <v>0</v>
      </c>
      <c r="G347" s="106" t="e">
        <f t="shared" si="99"/>
        <v>#DIV/0!</v>
      </c>
      <c r="H347" s="107" t="e">
        <f t="shared" si="100"/>
        <v>#DIV/0!</v>
      </c>
      <c r="I347" s="106" t="e">
        <f>IF(P347&gt;0,('Input &amp; Results'!F$35/12*$C$3)*('Input &amp; Results'!$D$21),('Input &amp; Results'!F$35/12*$C$3)*('Input &amp; Results'!$D$22))</f>
        <v>#DIV/0!</v>
      </c>
      <c r="J347" s="106" t="e">
        <f t="shared" si="104"/>
        <v>#DIV/0!</v>
      </c>
      <c r="K347" s="106" t="e">
        <f>IF(H347&gt;'Input &amp; Results'!$K$45,MIN('Input &amp; Results'!$K$37,J347-M347),0)</f>
        <v>#DIV/0!</v>
      </c>
      <c r="L347" s="106" t="e">
        <f t="shared" si="92"/>
        <v>#DIV/0!</v>
      </c>
      <c r="M347" s="106" t="e">
        <f>IF(J347&gt;0,MIN('Input &amp; Results'!$K$17*0.75/12*'Input &amp; Results'!$K$42,J347),0)</f>
        <v>#DIV/0!</v>
      </c>
      <c r="N347" s="106" t="e">
        <f t="shared" si="93"/>
        <v>#DIV/0!</v>
      </c>
      <c r="O347" s="106" t="e">
        <f t="shared" si="88"/>
        <v>#DIV/0!</v>
      </c>
      <c r="P347" s="106" t="e">
        <f>IF(O347&gt;'Input &amp; Results'!$E$49,MIN('Input &amp; Results'!$E$47,O347),0)</f>
        <v>#DIV/0!</v>
      </c>
      <c r="Q347" s="106" t="e">
        <f t="shared" si="94"/>
        <v>#DIV/0!</v>
      </c>
      <c r="R347" s="106" t="e">
        <f t="shared" si="90"/>
        <v>#DIV/0!</v>
      </c>
      <c r="S347" s="106" t="e">
        <f t="shared" si="91"/>
        <v>#DIV/0!</v>
      </c>
      <c r="T347" s="106" t="e">
        <f t="shared" si="95"/>
        <v>#DIV/0!</v>
      </c>
      <c r="U347" s="124" t="e">
        <f t="shared" si="89"/>
        <v>#DIV/0!</v>
      </c>
      <c r="V347" s="107" t="e">
        <f t="shared" si="103"/>
        <v>#DIV/0!</v>
      </c>
      <c r="W347" s="106" t="e">
        <f t="shared" si="101"/>
        <v>#DIV/0!</v>
      </c>
      <c r="X347" s="106" t="e">
        <f t="shared" si="96"/>
        <v>#DIV/0!</v>
      </c>
      <c r="Y347" s="106" t="e">
        <f t="shared" si="102"/>
        <v>#DIV/0!</v>
      </c>
      <c r="Z347" s="108" t="e">
        <f t="shared" si="97"/>
        <v>#DIV/0!</v>
      </c>
      <c r="AA347" s="108" t="e">
        <f>('Input &amp; Results'!$E$40-R347*7.48)/('Calcs active'!H347*1440)</f>
        <v>#DIV/0!</v>
      </c>
    </row>
    <row r="348" spans="2:27" x14ac:dyDescent="0.2">
      <c r="B348" s="31">
        <v>1</v>
      </c>
      <c r="C348" s="31" t="s">
        <v>61</v>
      </c>
      <c r="D348" s="106">
        <v>334</v>
      </c>
      <c r="E348" s="106" t="e">
        <f t="shared" si="98"/>
        <v>#DIV/0!</v>
      </c>
      <c r="F348" s="106">
        <f>'Calcs Hist'!E349</f>
        <v>0</v>
      </c>
      <c r="G348" s="106" t="e">
        <f t="shared" si="99"/>
        <v>#DIV/0!</v>
      </c>
      <c r="H348" s="107" t="e">
        <f t="shared" si="100"/>
        <v>#DIV/0!</v>
      </c>
      <c r="I348" s="106" t="e">
        <f>IF(P348&gt;0,('Input &amp; Results'!F$35/12*$C$3)*('Input &amp; Results'!$D$21),('Input &amp; Results'!F$35/12*$C$3)*('Input &amp; Results'!$D$22))</f>
        <v>#DIV/0!</v>
      </c>
      <c r="J348" s="106" t="e">
        <f t="shared" si="104"/>
        <v>#DIV/0!</v>
      </c>
      <c r="K348" s="106" t="e">
        <f>IF(H348&gt;'Input &amp; Results'!$K$45,MIN('Input &amp; Results'!$K$37,J348-M348),0)</f>
        <v>#DIV/0!</v>
      </c>
      <c r="L348" s="106" t="e">
        <f t="shared" si="92"/>
        <v>#DIV/0!</v>
      </c>
      <c r="M348" s="106" t="e">
        <f>IF(J348&gt;0,MIN('Input &amp; Results'!$K$17*0.75/12*'Input &amp; Results'!$K$42,J348),0)</f>
        <v>#DIV/0!</v>
      </c>
      <c r="N348" s="106" t="e">
        <f t="shared" si="93"/>
        <v>#DIV/0!</v>
      </c>
      <c r="O348" s="106" t="e">
        <f t="shared" si="88"/>
        <v>#DIV/0!</v>
      </c>
      <c r="P348" s="106" t="e">
        <f>IF(O348&gt;'Input &amp; Results'!$E$49,MIN('Input &amp; Results'!$E$47,O348),0)</f>
        <v>#DIV/0!</v>
      </c>
      <c r="Q348" s="106" t="e">
        <f t="shared" si="94"/>
        <v>#DIV/0!</v>
      </c>
      <c r="R348" s="106" t="e">
        <f t="shared" si="90"/>
        <v>#DIV/0!</v>
      </c>
      <c r="S348" s="106" t="e">
        <f t="shared" si="91"/>
        <v>#DIV/0!</v>
      </c>
      <c r="T348" s="106" t="e">
        <f t="shared" si="95"/>
        <v>#DIV/0!</v>
      </c>
      <c r="U348" s="124" t="e">
        <f t="shared" si="89"/>
        <v>#DIV/0!</v>
      </c>
      <c r="V348" s="107" t="e">
        <f t="shared" si="103"/>
        <v>#DIV/0!</v>
      </c>
      <c r="W348" s="106" t="e">
        <f t="shared" si="101"/>
        <v>#DIV/0!</v>
      </c>
      <c r="X348" s="106" t="e">
        <f t="shared" si="96"/>
        <v>#DIV/0!</v>
      </c>
      <c r="Y348" s="106" t="e">
        <f t="shared" si="102"/>
        <v>#DIV/0!</v>
      </c>
      <c r="Z348" s="108" t="e">
        <f t="shared" si="97"/>
        <v>#DIV/0!</v>
      </c>
      <c r="AA348" s="108" t="e">
        <f>('Input &amp; Results'!$E$40-R348*7.48)/('Calcs active'!H348*1440)</f>
        <v>#DIV/0!</v>
      </c>
    </row>
    <row r="349" spans="2:27" x14ac:dyDescent="0.2">
      <c r="B349" s="31">
        <v>1</v>
      </c>
      <c r="C349" s="31" t="s">
        <v>62</v>
      </c>
      <c r="D349" s="106">
        <v>335</v>
      </c>
      <c r="E349" s="106" t="e">
        <f t="shared" si="98"/>
        <v>#DIV/0!</v>
      </c>
      <c r="F349" s="106">
        <f>'Calcs Hist'!E350</f>
        <v>0</v>
      </c>
      <c r="G349" s="106" t="e">
        <f t="shared" si="99"/>
        <v>#DIV/0!</v>
      </c>
      <c r="H349" s="107" t="e">
        <f t="shared" si="100"/>
        <v>#DIV/0!</v>
      </c>
      <c r="I349" s="106" t="e">
        <f>IF(P349&gt;0,('Input &amp; Results'!F$36/12*$C$3)*('Input &amp; Results'!$D$21),('Input &amp; Results'!F$36/12*$C$3)*('Input &amp; Results'!$D$22))</f>
        <v>#DIV/0!</v>
      </c>
      <c r="J349" s="106" t="e">
        <f t="shared" si="104"/>
        <v>#DIV/0!</v>
      </c>
      <c r="K349" s="106" t="e">
        <f>IF(H349&gt;'Input &amp; Results'!$K$45,MIN('Input &amp; Results'!$K$38,J349-M349),0)</f>
        <v>#DIV/0!</v>
      </c>
      <c r="L349" s="106" t="e">
        <f t="shared" si="92"/>
        <v>#DIV/0!</v>
      </c>
      <c r="M349" s="106" t="e">
        <f>IF(J349&gt;0,MIN('Input &amp; Results'!$K$18*0.75/12*'Input &amp; Results'!$K$42,J349),0)</f>
        <v>#DIV/0!</v>
      </c>
      <c r="N349" s="106" t="e">
        <f t="shared" si="93"/>
        <v>#DIV/0!</v>
      </c>
      <c r="O349" s="106" t="e">
        <f t="shared" si="88"/>
        <v>#DIV/0!</v>
      </c>
      <c r="P349" s="106" t="e">
        <f>IF(O349&gt;'Input &amp; Results'!$E$49,MIN('Input &amp; Results'!$E$47,O349),0)</f>
        <v>#DIV/0!</v>
      </c>
      <c r="Q349" s="106" t="e">
        <f t="shared" si="94"/>
        <v>#DIV/0!</v>
      </c>
      <c r="R349" s="106" t="e">
        <f t="shared" si="90"/>
        <v>#DIV/0!</v>
      </c>
      <c r="S349" s="106" t="e">
        <f t="shared" si="91"/>
        <v>#DIV/0!</v>
      </c>
      <c r="T349" s="106" t="e">
        <f t="shared" si="95"/>
        <v>#DIV/0!</v>
      </c>
      <c r="U349" s="124" t="e">
        <f t="shared" si="89"/>
        <v>#DIV/0!</v>
      </c>
      <c r="V349" s="107" t="e">
        <f t="shared" si="103"/>
        <v>#DIV/0!</v>
      </c>
      <c r="W349" s="106" t="e">
        <f t="shared" si="101"/>
        <v>#DIV/0!</v>
      </c>
      <c r="X349" s="106" t="e">
        <f t="shared" si="96"/>
        <v>#DIV/0!</v>
      </c>
      <c r="Y349" s="106" t="e">
        <f t="shared" si="102"/>
        <v>#DIV/0!</v>
      </c>
      <c r="Z349" s="108" t="e">
        <f t="shared" si="97"/>
        <v>#DIV/0!</v>
      </c>
      <c r="AA349" s="108" t="e">
        <f>('Input &amp; Results'!$E$40-R349*7.48)/('Calcs active'!H349*1440)</f>
        <v>#DIV/0!</v>
      </c>
    </row>
    <row r="350" spans="2:27" x14ac:dyDescent="0.2">
      <c r="B350" s="31">
        <v>1</v>
      </c>
      <c r="C350" s="31" t="s">
        <v>62</v>
      </c>
      <c r="D350" s="106">
        <v>336</v>
      </c>
      <c r="E350" s="106" t="e">
        <f t="shared" si="98"/>
        <v>#DIV/0!</v>
      </c>
      <c r="F350" s="106">
        <f>'Calcs Hist'!E351</f>
        <v>0</v>
      </c>
      <c r="G350" s="106" t="e">
        <f t="shared" si="99"/>
        <v>#DIV/0!</v>
      </c>
      <c r="H350" s="107" t="e">
        <f t="shared" si="100"/>
        <v>#DIV/0!</v>
      </c>
      <c r="I350" s="106" t="e">
        <f>IF(P350&gt;0,('Input &amp; Results'!F$36/12*$C$3)*('Input &amp; Results'!$D$21),('Input &amp; Results'!F$36/12*$C$3)*('Input &amp; Results'!$D$22))</f>
        <v>#DIV/0!</v>
      </c>
      <c r="J350" s="106" t="e">
        <f t="shared" si="104"/>
        <v>#DIV/0!</v>
      </c>
      <c r="K350" s="106" t="e">
        <f>IF(H350&gt;'Input &amp; Results'!$K$45,MIN('Input &amp; Results'!$K$38,J350-M350),0)</f>
        <v>#DIV/0!</v>
      </c>
      <c r="L350" s="106" t="e">
        <f t="shared" si="92"/>
        <v>#DIV/0!</v>
      </c>
      <c r="M350" s="106" t="e">
        <f>IF(J350&gt;0,MIN('Input &amp; Results'!$K$18*0.75/12*'Input &amp; Results'!$K$42,J350),0)</f>
        <v>#DIV/0!</v>
      </c>
      <c r="N350" s="106" t="e">
        <f t="shared" si="93"/>
        <v>#DIV/0!</v>
      </c>
      <c r="O350" s="106" t="e">
        <f t="shared" si="88"/>
        <v>#DIV/0!</v>
      </c>
      <c r="P350" s="106" t="e">
        <f>IF(O350&gt;'Input &amp; Results'!$E$49,MIN('Input &amp; Results'!$E$47,O350),0)</f>
        <v>#DIV/0!</v>
      </c>
      <c r="Q350" s="106" t="e">
        <f t="shared" si="94"/>
        <v>#DIV/0!</v>
      </c>
      <c r="R350" s="106" t="e">
        <f t="shared" si="90"/>
        <v>#DIV/0!</v>
      </c>
      <c r="S350" s="106" t="e">
        <f t="shared" si="91"/>
        <v>#DIV/0!</v>
      </c>
      <c r="T350" s="106" t="e">
        <f t="shared" si="95"/>
        <v>#DIV/0!</v>
      </c>
      <c r="U350" s="124" t="e">
        <f t="shared" si="89"/>
        <v>#DIV/0!</v>
      </c>
      <c r="V350" s="107" t="e">
        <f t="shared" si="103"/>
        <v>#DIV/0!</v>
      </c>
      <c r="W350" s="106" t="e">
        <f t="shared" si="101"/>
        <v>#DIV/0!</v>
      </c>
      <c r="X350" s="106" t="e">
        <f t="shared" si="96"/>
        <v>#DIV/0!</v>
      </c>
      <c r="Y350" s="106" t="e">
        <f t="shared" si="102"/>
        <v>#DIV/0!</v>
      </c>
      <c r="Z350" s="108" t="e">
        <f t="shared" si="97"/>
        <v>#DIV/0!</v>
      </c>
      <c r="AA350" s="108" t="e">
        <f>('Input &amp; Results'!$E$40-R350*7.48)/('Calcs active'!H350*1440)</f>
        <v>#DIV/0!</v>
      </c>
    </row>
    <row r="351" spans="2:27" x14ac:dyDescent="0.2">
      <c r="B351" s="31">
        <v>1</v>
      </c>
      <c r="C351" s="31" t="s">
        <v>62</v>
      </c>
      <c r="D351" s="106">
        <v>337</v>
      </c>
      <c r="E351" s="106" t="e">
        <f t="shared" si="98"/>
        <v>#DIV/0!</v>
      </c>
      <c r="F351" s="106">
        <f>'Calcs Hist'!E352</f>
        <v>0</v>
      </c>
      <c r="G351" s="106" t="e">
        <f t="shared" si="99"/>
        <v>#DIV/0!</v>
      </c>
      <c r="H351" s="107" t="e">
        <f t="shared" si="100"/>
        <v>#DIV/0!</v>
      </c>
      <c r="I351" s="106" t="e">
        <f>IF(P351&gt;0,('Input &amp; Results'!F$36/12*$C$3)*('Input &amp; Results'!$D$21),('Input &amp; Results'!F$36/12*$C$3)*('Input &amp; Results'!$D$22))</f>
        <v>#DIV/0!</v>
      </c>
      <c r="J351" s="106" t="e">
        <f t="shared" si="104"/>
        <v>#DIV/0!</v>
      </c>
      <c r="K351" s="106" t="e">
        <f>IF(H351&gt;'Input &amp; Results'!$K$45,MIN('Input &amp; Results'!$K$38,J351-M351),0)</f>
        <v>#DIV/0!</v>
      </c>
      <c r="L351" s="106" t="e">
        <f t="shared" si="92"/>
        <v>#DIV/0!</v>
      </c>
      <c r="M351" s="106" t="e">
        <f>IF(J351&gt;0,MIN('Input &amp; Results'!$K$18*0.75/12*'Input &amp; Results'!$K$42,J351),0)</f>
        <v>#DIV/0!</v>
      </c>
      <c r="N351" s="106" t="e">
        <f t="shared" si="93"/>
        <v>#DIV/0!</v>
      </c>
      <c r="O351" s="106" t="e">
        <f t="shared" si="88"/>
        <v>#DIV/0!</v>
      </c>
      <c r="P351" s="106" t="e">
        <f>IF(O351&gt;'Input &amp; Results'!$E$49,MIN('Input &amp; Results'!$E$47,O351),0)</f>
        <v>#DIV/0!</v>
      </c>
      <c r="Q351" s="106" t="e">
        <f t="shared" si="94"/>
        <v>#DIV/0!</v>
      </c>
      <c r="R351" s="106" t="e">
        <f t="shared" si="90"/>
        <v>#DIV/0!</v>
      </c>
      <c r="S351" s="106" t="e">
        <f t="shared" si="91"/>
        <v>#DIV/0!</v>
      </c>
      <c r="T351" s="106" t="e">
        <f t="shared" si="95"/>
        <v>#DIV/0!</v>
      </c>
      <c r="U351" s="124" t="e">
        <f t="shared" si="89"/>
        <v>#DIV/0!</v>
      </c>
      <c r="V351" s="107" t="e">
        <f t="shared" si="103"/>
        <v>#DIV/0!</v>
      </c>
      <c r="W351" s="106" t="e">
        <f t="shared" si="101"/>
        <v>#DIV/0!</v>
      </c>
      <c r="X351" s="106" t="e">
        <f t="shared" si="96"/>
        <v>#DIV/0!</v>
      </c>
      <c r="Y351" s="106" t="e">
        <f t="shared" si="102"/>
        <v>#DIV/0!</v>
      </c>
      <c r="Z351" s="108" t="e">
        <f t="shared" si="97"/>
        <v>#DIV/0!</v>
      </c>
      <c r="AA351" s="108" t="e">
        <f>('Input &amp; Results'!$E$40-R351*7.48)/('Calcs active'!H351*1440)</f>
        <v>#DIV/0!</v>
      </c>
    </row>
    <row r="352" spans="2:27" x14ac:dyDescent="0.2">
      <c r="B352" s="31">
        <v>1</v>
      </c>
      <c r="C352" s="31" t="s">
        <v>62</v>
      </c>
      <c r="D352" s="106">
        <v>338</v>
      </c>
      <c r="E352" s="106" t="e">
        <f t="shared" si="98"/>
        <v>#DIV/0!</v>
      </c>
      <c r="F352" s="106">
        <f>'Calcs Hist'!E353</f>
        <v>0</v>
      </c>
      <c r="G352" s="106" t="e">
        <f t="shared" si="99"/>
        <v>#DIV/0!</v>
      </c>
      <c r="H352" s="107" t="e">
        <f t="shared" si="100"/>
        <v>#DIV/0!</v>
      </c>
      <c r="I352" s="106" t="e">
        <f>IF(P352&gt;0,('Input &amp; Results'!F$36/12*$C$3)*('Input &amp; Results'!$D$21),('Input &amp; Results'!F$36/12*$C$3)*('Input &amp; Results'!$D$22))</f>
        <v>#DIV/0!</v>
      </c>
      <c r="J352" s="106" t="e">
        <f t="shared" si="104"/>
        <v>#DIV/0!</v>
      </c>
      <c r="K352" s="106" t="e">
        <f>IF(H352&gt;'Input &amp; Results'!$K$45,MIN('Input &amp; Results'!$K$38,J352-M352),0)</f>
        <v>#DIV/0!</v>
      </c>
      <c r="L352" s="106" t="e">
        <f t="shared" si="92"/>
        <v>#DIV/0!</v>
      </c>
      <c r="M352" s="106" t="e">
        <f>IF(J352&gt;0,MIN('Input &amp; Results'!$K$18*0.75/12*'Input &amp; Results'!$K$42,J352),0)</f>
        <v>#DIV/0!</v>
      </c>
      <c r="N352" s="106" t="e">
        <f t="shared" si="93"/>
        <v>#DIV/0!</v>
      </c>
      <c r="O352" s="106" t="e">
        <f t="shared" si="88"/>
        <v>#DIV/0!</v>
      </c>
      <c r="P352" s="106" t="e">
        <f>IF(O352&gt;'Input &amp; Results'!$E$49,MIN('Input &amp; Results'!$E$47,O352),0)</f>
        <v>#DIV/0!</v>
      </c>
      <c r="Q352" s="106" t="e">
        <f t="shared" si="94"/>
        <v>#DIV/0!</v>
      </c>
      <c r="R352" s="106" t="e">
        <f t="shared" si="90"/>
        <v>#DIV/0!</v>
      </c>
      <c r="S352" s="106" t="e">
        <f t="shared" si="91"/>
        <v>#DIV/0!</v>
      </c>
      <c r="T352" s="106" t="e">
        <f t="shared" si="95"/>
        <v>#DIV/0!</v>
      </c>
      <c r="U352" s="124" t="e">
        <f t="shared" si="89"/>
        <v>#DIV/0!</v>
      </c>
      <c r="V352" s="107" t="e">
        <f t="shared" si="103"/>
        <v>#DIV/0!</v>
      </c>
      <c r="W352" s="106" t="e">
        <f t="shared" si="101"/>
        <v>#DIV/0!</v>
      </c>
      <c r="X352" s="106" t="e">
        <f t="shared" si="96"/>
        <v>#DIV/0!</v>
      </c>
      <c r="Y352" s="106" t="e">
        <f t="shared" si="102"/>
        <v>#DIV/0!</v>
      </c>
      <c r="Z352" s="108" t="e">
        <f t="shared" si="97"/>
        <v>#DIV/0!</v>
      </c>
      <c r="AA352" s="108" t="e">
        <f>('Input &amp; Results'!$E$40-R352*7.48)/('Calcs active'!H352*1440)</f>
        <v>#DIV/0!</v>
      </c>
    </row>
    <row r="353" spans="2:27" x14ac:dyDescent="0.2">
      <c r="B353" s="31">
        <v>1</v>
      </c>
      <c r="C353" s="31" t="s">
        <v>62</v>
      </c>
      <c r="D353" s="106">
        <v>339</v>
      </c>
      <c r="E353" s="106" t="e">
        <f t="shared" si="98"/>
        <v>#DIV/0!</v>
      </c>
      <c r="F353" s="106">
        <f>'Calcs Hist'!E354</f>
        <v>0</v>
      </c>
      <c r="G353" s="106" t="e">
        <f t="shared" si="99"/>
        <v>#DIV/0!</v>
      </c>
      <c r="H353" s="107" t="e">
        <f t="shared" si="100"/>
        <v>#DIV/0!</v>
      </c>
      <c r="I353" s="106" t="e">
        <f>IF(P353&gt;0,('Input &amp; Results'!F$36/12*$C$3)*('Input &amp; Results'!$D$21),('Input &amp; Results'!F$36/12*$C$3)*('Input &amp; Results'!$D$22))</f>
        <v>#DIV/0!</v>
      </c>
      <c r="J353" s="106" t="e">
        <f t="shared" si="104"/>
        <v>#DIV/0!</v>
      </c>
      <c r="K353" s="106" t="e">
        <f>IF(H353&gt;'Input &amp; Results'!$K$45,MIN('Input &amp; Results'!$K$38,J353-M353),0)</f>
        <v>#DIV/0!</v>
      </c>
      <c r="L353" s="106" t="e">
        <f t="shared" si="92"/>
        <v>#DIV/0!</v>
      </c>
      <c r="M353" s="106" t="e">
        <f>IF(J353&gt;0,MIN('Input &amp; Results'!$K$18*0.75/12*'Input &amp; Results'!$K$42,J353),0)</f>
        <v>#DIV/0!</v>
      </c>
      <c r="N353" s="106" t="e">
        <f t="shared" si="93"/>
        <v>#DIV/0!</v>
      </c>
      <c r="O353" s="106" t="e">
        <f t="shared" si="88"/>
        <v>#DIV/0!</v>
      </c>
      <c r="P353" s="106" t="e">
        <f>IF(O353&gt;'Input &amp; Results'!$E$49,MIN('Input &amp; Results'!$E$47,O353),0)</f>
        <v>#DIV/0!</v>
      </c>
      <c r="Q353" s="106" t="e">
        <f t="shared" si="94"/>
        <v>#DIV/0!</v>
      </c>
      <c r="R353" s="106" t="e">
        <f t="shared" si="90"/>
        <v>#DIV/0!</v>
      </c>
      <c r="S353" s="106" t="e">
        <f t="shared" si="91"/>
        <v>#DIV/0!</v>
      </c>
      <c r="T353" s="106" t="e">
        <f t="shared" si="95"/>
        <v>#DIV/0!</v>
      </c>
      <c r="U353" s="124" t="e">
        <f t="shared" si="89"/>
        <v>#DIV/0!</v>
      </c>
      <c r="V353" s="107" t="e">
        <f t="shared" si="103"/>
        <v>#DIV/0!</v>
      </c>
      <c r="W353" s="106" t="e">
        <f t="shared" si="101"/>
        <v>#DIV/0!</v>
      </c>
      <c r="X353" s="106" t="e">
        <f t="shared" si="96"/>
        <v>#DIV/0!</v>
      </c>
      <c r="Y353" s="106" t="e">
        <f t="shared" si="102"/>
        <v>#DIV/0!</v>
      </c>
      <c r="Z353" s="108" t="e">
        <f t="shared" si="97"/>
        <v>#DIV/0!</v>
      </c>
      <c r="AA353" s="108" t="e">
        <f>('Input &amp; Results'!$E$40-R353*7.48)/('Calcs active'!H353*1440)</f>
        <v>#DIV/0!</v>
      </c>
    </row>
    <row r="354" spans="2:27" x14ac:dyDescent="0.2">
      <c r="B354" s="31">
        <v>1</v>
      </c>
      <c r="C354" s="31" t="s">
        <v>62</v>
      </c>
      <c r="D354" s="106">
        <v>340</v>
      </c>
      <c r="E354" s="106" t="e">
        <f t="shared" si="98"/>
        <v>#DIV/0!</v>
      </c>
      <c r="F354" s="106">
        <f>'Calcs Hist'!E355</f>
        <v>0</v>
      </c>
      <c r="G354" s="106" t="e">
        <f t="shared" si="99"/>
        <v>#DIV/0!</v>
      </c>
      <c r="H354" s="107" t="e">
        <f t="shared" si="100"/>
        <v>#DIV/0!</v>
      </c>
      <c r="I354" s="106" t="e">
        <f>IF(P354&gt;0,('Input &amp; Results'!F$36/12*$C$3)*('Input &amp; Results'!$D$21),('Input &amp; Results'!F$36/12*$C$3)*('Input &amp; Results'!$D$22))</f>
        <v>#DIV/0!</v>
      </c>
      <c r="J354" s="106" t="e">
        <f t="shared" si="104"/>
        <v>#DIV/0!</v>
      </c>
      <c r="K354" s="106" t="e">
        <f>IF(H354&gt;'Input &amp; Results'!$K$45,MIN('Input &amp; Results'!$K$38,J354-M354),0)</f>
        <v>#DIV/0!</v>
      </c>
      <c r="L354" s="106" t="e">
        <f t="shared" si="92"/>
        <v>#DIV/0!</v>
      </c>
      <c r="M354" s="106" t="e">
        <f>IF(J354&gt;0,MIN('Input &amp; Results'!$K$18*0.75/12*'Input &amp; Results'!$K$42,J354),0)</f>
        <v>#DIV/0!</v>
      </c>
      <c r="N354" s="106" t="e">
        <f t="shared" si="93"/>
        <v>#DIV/0!</v>
      </c>
      <c r="O354" s="106" t="e">
        <f t="shared" si="88"/>
        <v>#DIV/0!</v>
      </c>
      <c r="P354" s="106" t="e">
        <f>IF(O354&gt;'Input &amp; Results'!$E$49,MIN('Input &amp; Results'!$E$47,O354),0)</f>
        <v>#DIV/0!</v>
      </c>
      <c r="Q354" s="106" t="e">
        <f t="shared" si="94"/>
        <v>#DIV/0!</v>
      </c>
      <c r="R354" s="106" t="e">
        <f t="shared" si="90"/>
        <v>#DIV/0!</v>
      </c>
      <c r="S354" s="106" t="e">
        <f t="shared" si="91"/>
        <v>#DIV/0!</v>
      </c>
      <c r="T354" s="106" t="e">
        <f t="shared" si="95"/>
        <v>#DIV/0!</v>
      </c>
      <c r="U354" s="124" t="e">
        <f t="shared" si="89"/>
        <v>#DIV/0!</v>
      </c>
      <c r="V354" s="107" t="e">
        <f t="shared" si="103"/>
        <v>#DIV/0!</v>
      </c>
      <c r="W354" s="106" t="e">
        <f t="shared" si="101"/>
        <v>#DIV/0!</v>
      </c>
      <c r="X354" s="106" t="e">
        <f t="shared" si="96"/>
        <v>#DIV/0!</v>
      </c>
      <c r="Y354" s="106" t="e">
        <f t="shared" si="102"/>
        <v>#DIV/0!</v>
      </c>
      <c r="Z354" s="108" t="e">
        <f t="shared" si="97"/>
        <v>#DIV/0!</v>
      </c>
      <c r="AA354" s="108" t="e">
        <f>('Input &amp; Results'!$E$40-R354*7.48)/('Calcs active'!H354*1440)</f>
        <v>#DIV/0!</v>
      </c>
    </row>
    <row r="355" spans="2:27" x14ac:dyDescent="0.2">
      <c r="B355" s="31">
        <v>1</v>
      </c>
      <c r="C355" s="31" t="s">
        <v>62</v>
      </c>
      <c r="D355" s="106">
        <v>341</v>
      </c>
      <c r="E355" s="106" t="e">
        <f t="shared" si="98"/>
        <v>#DIV/0!</v>
      </c>
      <c r="F355" s="106">
        <f>'Calcs Hist'!E356</f>
        <v>0</v>
      </c>
      <c r="G355" s="106" t="e">
        <f t="shared" si="99"/>
        <v>#DIV/0!</v>
      </c>
      <c r="H355" s="107" t="e">
        <f t="shared" si="100"/>
        <v>#DIV/0!</v>
      </c>
      <c r="I355" s="106" t="e">
        <f>IF(P355&gt;0,('Input &amp; Results'!F$36/12*$C$3)*('Input &amp; Results'!$D$21),('Input &amp; Results'!F$36/12*$C$3)*('Input &amp; Results'!$D$22))</f>
        <v>#DIV/0!</v>
      </c>
      <c r="J355" s="106" t="e">
        <f t="shared" si="104"/>
        <v>#DIV/0!</v>
      </c>
      <c r="K355" s="106" t="e">
        <f>IF(H355&gt;'Input &amp; Results'!$K$45,MIN('Input &amp; Results'!$K$38,J355-M355),0)</f>
        <v>#DIV/0!</v>
      </c>
      <c r="L355" s="106" t="e">
        <f t="shared" si="92"/>
        <v>#DIV/0!</v>
      </c>
      <c r="M355" s="106" t="e">
        <f>IF(J355&gt;0,MIN('Input &amp; Results'!$K$18*0.75/12*'Input &amp; Results'!$K$42,J355),0)</f>
        <v>#DIV/0!</v>
      </c>
      <c r="N355" s="106" t="e">
        <f t="shared" si="93"/>
        <v>#DIV/0!</v>
      </c>
      <c r="O355" s="106" t="e">
        <f t="shared" si="88"/>
        <v>#DIV/0!</v>
      </c>
      <c r="P355" s="106" t="e">
        <f>IF(O355&gt;'Input &amp; Results'!$E$49,MIN('Input &amp; Results'!$E$47,O355),0)</f>
        <v>#DIV/0!</v>
      </c>
      <c r="Q355" s="106" t="e">
        <f t="shared" si="94"/>
        <v>#DIV/0!</v>
      </c>
      <c r="R355" s="106" t="e">
        <f t="shared" si="90"/>
        <v>#DIV/0!</v>
      </c>
      <c r="S355" s="106" t="e">
        <f t="shared" si="91"/>
        <v>#DIV/0!</v>
      </c>
      <c r="T355" s="106" t="e">
        <f t="shared" si="95"/>
        <v>#DIV/0!</v>
      </c>
      <c r="U355" s="124" t="e">
        <f t="shared" si="89"/>
        <v>#DIV/0!</v>
      </c>
      <c r="V355" s="107" t="e">
        <f t="shared" si="103"/>
        <v>#DIV/0!</v>
      </c>
      <c r="W355" s="106" t="e">
        <f t="shared" si="101"/>
        <v>#DIV/0!</v>
      </c>
      <c r="X355" s="106" t="e">
        <f t="shared" si="96"/>
        <v>#DIV/0!</v>
      </c>
      <c r="Y355" s="106" t="e">
        <f t="shared" si="102"/>
        <v>#DIV/0!</v>
      </c>
      <c r="Z355" s="108" t="e">
        <f t="shared" si="97"/>
        <v>#DIV/0!</v>
      </c>
      <c r="AA355" s="108" t="e">
        <f>('Input &amp; Results'!$E$40-R355*7.48)/('Calcs active'!H355*1440)</f>
        <v>#DIV/0!</v>
      </c>
    </row>
    <row r="356" spans="2:27" x14ac:dyDescent="0.2">
      <c r="B356" s="31">
        <v>1</v>
      </c>
      <c r="C356" s="31" t="s">
        <v>62</v>
      </c>
      <c r="D356" s="106">
        <v>342</v>
      </c>
      <c r="E356" s="106" t="e">
        <f t="shared" si="98"/>
        <v>#DIV/0!</v>
      </c>
      <c r="F356" s="106">
        <f>'Calcs Hist'!E357</f>
        <v>0</v>
      </c>
      <c r="G356" s="106" t="e">
        <f t="shared" si="99"/>
        <v>#DIV/0!</v>
      </c>
      <c r="H356" s="107" t="e">
        <f t="shared" si="100"/>
        <v>#DIV/0!</v>
      </c>
      <c r="I356" s="106" t="e">
        <f>IF(P356&gt;0,('Input &amp; Results'!F$36/12*$C$3)*('Input &amp; Results'!$D$21),('Input &amp; Results'!F$36/12*$C$3)*('Input &amp; Results'!$D$22))</f>
        <v>#DIV/0!</v>
      </c>
      <c r="J356" s="106" t="e">
        <f t="shared" si="104"/>
        <v>#DIV/0!</v>
      </c>
      <c r="K356" s="106" t="e">
        <f>IF(H356&gt;'Input &amp; Results'!$K$45,MIN('Input &amp; Results'!$K$38,J356-M356),0)</f>
        <v>#DIV/0!</v>
      </c>
      <c r="L356" s="106" t="e">
        <f t="shared" si="92"/>
        <v>#DIV/0!</v>
      </c>
      <c r="M356" s="106" t="e">
        <f>IF(J356&gt;0,MIN('Input &amp; Results'!$K$18*0.75/12*'Input &amp; Results'!$K$42,J356),0)</f>
        <v>#DIV/0!</v>
      </c>
      <c r="N356" s="106" t="e">
        <f t="shared" si="93"/>
        <v>#DIV/0!</v>
      </c>
      <c r="O356" s="106" t="e">
        <f t="shared" si="88"/>
        <v>#DIV/0!</v>
      </c>
      <c r="P356" s="106" t="e">
        <f>IF(O356&gt;'Input &amp; Results'!$E$49,MIN('Input &amp; Results'!$E$47,O356),0)</f>
        <v>#DIV/0!</v>
      </c>
      <c r="Q356" s="106" t="e">
        <f t="shared" si="94"/>
        <v>#DIV/0!</v>
      </c>
      <c r="R356" s="106" t="e">
        <f t="shared" si="90"/>
        <v>#DIV/0!</v>
      </c>
      <c r="S356" s="106" t="e">
        <f t="shared" si="91"/>
        <v>#DIV/0!</v>
      </c>
      <c r="T356" s="106" t="e">
        <f t="shared" si="95"/>
        <v>#DIV/0!</v>
      </c>
      <c r="U356" s="124" t="e">
        <f t="shared" si="89"/>
        <v>#DIV/0!</v>
      </c>
      <c r="V356" s="107" t="e">
        <f t="shared" si="103"/>
        <v>#DIV/0!</v>
      </c>
      <c r="W356" s="106" t="e">
        <f t="shared" si="101"/>
        <v>#DIV/0!</v>
      </c>
      <c r="X356" s="106" t="e">
        <f t="shared" si="96"/>
        <v>#DIV/0!</v>
      </c>
      <c r="Y356" s="106" t="e">
        <f t="shared" si="102"/>
        <v>#DIV/0!</v>
      </c>
      <c r="Z356" s="108" t="e">
        <f t="shared" si="97"/>
        <v>#DIV/0!</v>
      </c>
      <c r="AA356" s="108" t="e">
        <f>('Input &amp; Results'!$E$40-R356*7.48)/('Calcs active'!H356*1440)</f>
        <v>#DIV/0!</v>
      </c>
    </row>
    <row r="357" spans="2:27" x14ac:dyDescent="0.2">
      <c r="B357" s="31">
        <v>1</v>
      </c>
      <c r="C357" s="31" t="s">
        <v>62</v>
      </c>
      <c r="D357" s="106">
        <v>343</v>
      </c>
      <c r="E357" s="106" t="e">
        <f t="shared" si="98"/>
        <v>#DIV/0!</v>
      </c>
      <c r="F357" s="106">
        <f>'Calcs Hist'!E358</f>
        <v>0</v>
      </c>
      <c r="G357" s="106" t="e">
        <f t="shared" si="99"/>
        <v>#DIV/0!</v>
      </c>
      <c r="H357" s="107" t="e">
        <f t="shared" si="100"/>
        <v>#DIV/0!</v>
      </c>
      <c r="I357" s="106" t="e">
        <f>IF(P357&gt;0,('Input &amp; Results'!F$36/12*$C$3)*('Input &amp; Results'!$D$21),('Input &amp; Results'!F$36/12*$C$3)*('Input &amp; Results'!$D$22))</f>
        <v>#DIV/0!</v>
      </c>
      <c r="J357" s="106" t="e">
        <f t="shared" si="104"/>
        <v>#DIV/0!</v>
      </c>
      <c r="K357" s="106" t="e">
        <f>IF(H357&gt;'Input &amp; Results'!$K$45,MIN('Input &amp; Results'!$K$38,J357-M357),0)</f>
        <v>#DIV/0!</v>
      </c>
      <c r="L357" s="106" t="e">
        <f t="shared" si="92"/>
        <v>#DIV/0!</v>
      </c>
      <c r="M357" s="106" t="e">
        <f>IF(J357&gt;0,MIN('Input &amp; Results'!$K$18*0.75/12*'Input &amp; Results'!$K$42,J357),0)</f>
        <v>#DIV/0!</v>
      </c>
      <c r="N357" s="106" t="e">
        <f t="shared" si="93"/>
        <v>#DIV/0!</v>
      </c>
      <c r="O357" s="106" t="e">
        <f t="shared" si="88"/>
        <v>#DIV/0!</v>
      </c>
      <c r="P357" s="106" t="e">
        <f>IF(O357&gt;'Input &amp; Results'!$E$49,MIN('Input &amp; Results'!$E$47,O357),0)</f>
        <v>#DIV/0!</v>
      </c>
      <c r="Q357" s="106" t="e">
        <f t="shared" si="94"/>
        <v>#DIV/0!</v>
      </c>
      <c r="R357" s="106" t="e">
        <f t="shared" si="90"/>
        <v>#DIV/0!</v>
      </c>
      <c r="S357" s="106" t="e">
        <f t="shared" si="91"/>
        <v>#DIV/0!</v>
      </c>
      <c r="T357" s="106" t="e">
        <f t="shared" si="95"/>
        <v>#DIV/0!</v>
      </c>
      <c r="U357" s="124" t="e">
        <f t="shared" si="89"/>
        <v>#DIV/0!</v>
      </c>
      <c r="V357" s="107" t="e">
        <f t="shared" si="103"/>
        <v>#DIV/0!</v>
      </c>
      <c r="W357" s="106" t="e">
        <f t="shared" si="101"/>
        <v>#DIV/0!</v>
      </c>
      <c r="X357" s="106" t="e">
        <f t="shared" si="96"/>
        <v>#DIV/0!</v>
      </c>
      <c r="Y357" s="106" t="e">
        <f t="shared" si="102"/>
        <v>#DIV/0!</v>
      </c>
      <c r="Z357" s="108" t="e">
        <f t="shared" si="97"/>
        <v>#DIV/0!</v>
      </c>
      <c r="AA357" s="108" t="e">
        <f>('Input &amp; Results'!$E$40-R357*7.48)/('Calcs active'!H357*1440)</f>
        <v>#DIV/0!</v>
      </c>
    </row>
    <row r="358" spans="2:27" x14ac:dyDescent="0.2">
      <c r="B358" s="31">
        <v>1</v>
      </c>
      <c r="C358" s="31" t="s">
        <v>62</v>
      </c>
      <c r="D358" s="106">
        <v>344</v>
      </c>
      <c r="E358" s="106" t="e">
        <f t="shared" si="98"/>
        <v>#DIV/0!</v>
      </c>
      <c r="F358" s="106">
        <f>'Calcs Hist'!E359</f>
        <v>0</v>
      </c>
      <c r="G358" s="106" t="e">
        <f t="shared" si="99"/>
        <v>#DIV/0!</v>
      </c>
      <c r="H358" s="107" t="e">
        <f t="shared" si="100"/>
        <v>#DIV/0!</v>
      </c>
      <c r="I358" s="106" t="e">
        <f>IF(P358&gt;0,('Input &amp; Results'!F$36/12*$C$3)*('Input &amp; Results'!$D$21),('Input &amp; Results'!F$36/12*$C$3)*('Input &amp; Results'!$D$22))</f>
        <v>#DIV/0!</v>
      </c>
      <c r="J358" s="106" t="e">
        <f t="shared" si="104"/>
        <v>#DIV/0!</v>
      </c>
      <c r="K358" s="106" t="e">
        <f>IF(H358&gt;'Input &amp; Results'!$K$45,MIN('Input &amp; Results'!$K$38,J358-M358),0)</f>
        <v>#DIV/0!</v>
      </c>
      <c r="L358" s="106" t="e">
        <f t="shared" si="92"/>
        <v>#DIV/0!</v>
      </c>
      <c r="M358" s="106" t="e">
        <f>IF(J358&gt;0,MIN('Input &amp; Results'!$K$18*0.75/12*'Input &amp; Results'!$K$42,J358),0)</f>
        <v>#DIV/0!</v>
      </c>
      <c r="N358" s="106" t="e">
        <f t="shared" si="93"/>
        <v>#DIV/0!</v>
      </c>
      <c r="O358" s="106" t="e">
        <f t="shared" si="88"/>
        <v>#DIV/0!</v>
      </c>
      <c r="P358" s="106" t="e">
        <f>IF(O358&gt;'Input &amp; Results'!$E$49,MIN('Input &amp; Results'!$E$47,O358),0)</f>
        <v>#DIV/0!</v>
      </c>
      <c r="Q358" s="106" t="e">
        <f t="shared" si="94"/>
        <v>#DIV/0!</v>
      </c>
      <c r="R358" s="106" t="e">
        <f t="shared" si="90"/>
        <v>#DIV/0!</v>
      </c>
      <c r="S358" s="106" t="e">
        <f t="shared" si="91"/>
        <v>#DIV/0!</v>
      </c>
      <c r="T358" s="106" t="e">
        <f t="shared" si="95"/>
        <v>#DIV/0!</v>
      </c>
      <c r="U358" s="124" t="e">
        <f t="shared" si="89"/>
        <v>#DIV/0!</v>
      </c>
      <c r="V358" s="107" t="e">
        <f t="shared" si="103"/>
        <v>#DIV/0!</v>
      </c>
      <c r="W358" s="106" t="e">
        <f t="shared" si="101"/>
        <v>#DIV/0!</v>
      </c>
      <c r="X358" s="106" t="e">
        <f t="shared" si="96"/>
        <v>#DIV/0!</v>
      </c>
      <c r="Y358" s="106" t="e">
        <f t="shared" si="102"/>
        <v>#DIV/0!</v>
      </c>
      <c r="Z358" s="108" t="e">
        <f t="shared" si="97"/>
        <v>#DIV/0!</v>
      </c>
      <c r="AA358" s="108" t="e">
        <f>('Input &amp; Results'!$E$40-R358*7.48)/('Calcs active'!H358*1440)</f>
        <v>#DIV/0!</v>
      </c>
    </row>
    <row r="359" spans="2:27" x14ac:dyDescent="0.2">
      <c r="B359" s="31">
        <v>1</v>
      </c>
      <c r="C359" s="31" t="s">
        <v>62</v>
      </c>
      <c r="D359" s="106">
        <v>345</v>
      </c>
      <c r="E359" s="106" t="e">
        <f t="shared" si="98"/>
        <v>#DIV/0!</v>
      </c>
      <c r="F359" s="106">
        <f>'Calcs Hist'!E360</f>
        <v>0</v>
      </c>
      <c r="G359" s="106" t="e">
        <f t="shared" si="99"/>
        <v>#DIV/0!</v>
      </c>
      <c r="H359" s="107" t="e">
        <f t="shared" si="100"/>
        <v>#DIV/0!</v>
      </c>
      <c r="I359" s="106" t="e">
        <f>IF(P359&gt;0,('Input &amp; Results'!F$36/12*$C$3)*('Input &amp; Results'!$D$21),('Input &amp; Results'!F$36/12*$C$3)*('Input &amp; Results'!$D$22))</f>
        <v>#DIV/0!</v>
      </c>
      <c r="J359" s="106" t="e">
        <f t="shared" si="104"/>
        <v>#DIV/0!</v>
      </c>
      <c r="K359" s="106" t="e">
        <f>IF(H359&gt;'Input &amp; Results'!$K$45,MIN('Input &amp; Results'!$K$38,J359-M359),0)</f>
        <v>#DIV/0!</v>
      </c>
      <c r="L359" s="106" t="e">
        <f t="shared" si="92"/>
        <v>#DIV/0!</v>
      </c>
      <c r="M359" s="106" t="e">
        <f>IF(J359&gt;0,MIN('Input &amp; Results'!$K$18*0.75/12*'Input &amp; Results'!$K$42,J359),0)</f>
        <v>#DIV/0!</v>
      </c>
      <c r="N359" s="106" t="e">
        <f t="shared" si="93"/>
        <v>#DIV/0!</v>
      </c>
      <c r="O359" s="106" t="e">
        <f t="shared" si="88"/>
        <v>#DIV/0!</v>
      </c>
      <c r="P359" s="106" t="e">
        <f>IF(O359&gt;'Input &amp; Results'!$E$49,MIN('Input &amp; Results'!$E$47,O359),0)</f>
        <v>#DIV/0!</v>
      </c>
      <c r="Q359" s="106" t="e">
        <f t="shared" si="94"/>
        <v>#DIV/0!</v>
      </c>
      <c r="R359" s="106" t="e">
        <f t="shared" si="90"/>
        <v>#DIV/0!</v>
      </c>
      <c r="S359" s="106" t="e">
        <f t="shared" si="91"/>
        <v>#DIV/0!</v>
      </c>
      <c r="T359" s="106" t="e">
        <f t="shared" si="95"/>
        <v>#DIV/0!</v>
      </c>
      <c r="U359" s="124" t="e">
        <f t="shared" si="89"/>
        <v>#DIV/0!</v>
      </c>
      <c r="V359" s="107" t="e">
        <f t="shared" si="103"/>
        <v>#DIV/0!</v>
      </c>
      <c r="W359" s="106" t="e">
        <f t="shared" si="101"/>
        <v>#DIV/0!</v>
      </c>
      <c r="X359" s="106" t="e">
        <f t="shared" si="96"/>
        <v>#DIV/0!</v>
      </c>
      <c r="Y359" s="106" t="e">
        <f t="shared" si="102"/>
        <v>#DIV/0!</v>
      </c>
      <c r="Z359" s="108" t="e">
        <f t="shared" si="97"/>
        <v>#DIV/0!</v>
      </c>
      <c r="AA359" s="108" t="e">
        <f>('Input &amp; Results'!$E$40-R359*7.48)/('Calcs active'!H359*1440)</f>
        <v>#DIV/0!</v>
      </c>
    </row>
    <row r="360" spans="2:27" x14ac:dyDescent="0.2">
      <c r="B360" s="31">
        <v>1</v>
      </c>
      <c r="C360" s="31" t="s">
        <v>62</v>
      </c>
      <c r="D360" s="106">
        <v>346</v>
      </c>
      <c r="E360" s="106" t="e">
        <f t="shared" si="98"/>
        <v>#DIV/0!</v>
      </c>
      <c r="F360" s="106">
        <f>'Calcs Hist'!E361</f>
        <v>0</v>
      </c>
      <c r="G360" s="106" t="e">
        <f t="shared" si="99"/>
        <v>#DIV/0!</v>
      </c>
      <c r="H360" s="107" t="e">
        <f t="shared" si="100"/>
        <v>#DIV/0!</v>
      </c>
      <c r="I360" s="106" t="e">
        <f>IF(P360&gt;0,('Input &amp; Results'!F$36/12*$C$3)*('Input &amp; Results'!$D$21),('Input &amp; Results'!F$36/12*$C$3)*('Input &amp; Results'!$D$22))</f>
        <v>#DIV/0!</v>
      </c>
      <c r="J360" s="106" t="e">
        <f t="shared" si="104"/>
        <v>#DIV/0!</v>
      </c>
      <c r="K360" s="106" t="e">
        <f>IF(H360&gt;'Input &amp; Results'!$K$45,MIN('Input &amp; Results'!$K$38,J360-M360),0)</f>
        <v>#DIV/0!</v>
      </c>
      <c r="L360" s="106" t="e">
        <f t="shared" si="92"/>
        <v>#DIV/0!</v>
      </c>
      <c r="M360" s="106" t="e">
        <f>IF(J360&gt;0,MIN('Input &amp; Results'!$K$18*0.75/12*'Input &amp; Results'!$K$42,J360),0)</f>
        <v>#DIV/0!</v>
      </c>
      <c r="N360" s="106" t="e">
        <f t="shared" si="93"/>
        <v>#DIV/0!</v>
      </c>
      <c r="O360" s="106" t="e">
        <f t="shared" si="88"/>
        <v>#DIV/0!</v>
      </c>
      <c r="P360" s="106" t="e">
        <f>IF(O360&gt;'Input &amp; Results'!$E$49,MIN('Input &amp; Results'!$E$47,O360),0)</f>
        <v>#DIV/0!</v>
      </c>
      <c r="Q360" s="106" t="e">
        <f t="shared" si="94"/>
        <v>#DIV/0!</v>
      </c>
      <c r="R360" s="106" t="e">
        <f t="shared" si="90"/>
        <v>#DIV/0!</v>
      </c>
      <c r="S360" s="106" t="e">
        <f t="shared" si="91"/>
        <v>#DIV/0!</v>
      </c>
      <c r="T360" s="106" t="e">
        <f t="shared" si="95"/>
        <v>#DIV/0!</v>
      </c>
      <c r="U360" s="124" t="e">
        <f t="shared" si="89"/>
        <v>#DIV/0!</v>
      </c>
      <c r="V360" s="107" t="e">
        <f t="shared" si="103"/>
        <v>#DIV/0!</v>
      </c>
      <c r="W360" s="106" t="e">
        <f t="shared" si="101"/>
        <v>#DIV/0!</v>
      </c>
      <c r="X360" s="106" t="e">
        <f t="shared" si="96"/>
        <v>#DIV/0!</v>
      </c>
      <c r="Y360" s="106" t="e">
        <f t="shared" si="102"/>
        <v>#DIV/0!</v>
      </c>
      <c r="Z360" s="108" t="e">
        <f t="shared" si="97"/>
        <v>#DIV/0!</v>
      </c>
      <c r="AA360" s="108" t="e">
        <f>('Input &amp; Results'!$E$40-R360*7.48)/('Calcs active'!H360*1440)</f>
        <v>#DIV/0!</v>
      </c>
    </row>
    <row r="361" spans="2:27" x14ac:dyDescent="0.2">
      <c r="B361" s="31">
        <v>1</v>
      </c>
      <c r="C361" s="31" t="s">
        <v>62</v>
      </c>
      <c r="D361" s="106">
        <v>347</v>
      </c>
      <c r="E361" s="106" t="e">
        <f t="shared" si="98"/>
        <v>#DIV/0!</v>
      </c>
      <c r="F361" s="106">
        <f>'Calcs Hist'!E362</f>
        <v>0</v>
      </c>
      <c r="G361" s="106" t="e">
        <f t="shared" si="99"/>
        <v>#DIV/0!</v>
      </c>
      <c r="H361" s="107" t="e">
        <f t="shared" si="100"/>
        <v>#DIV/0!</v>
      </c>
      <c r="I361" s="106" t="e">
        <f>IF(P361&gt;0,('Input &amp; Results'!F$36/12*$C$3)*('Input &amp; Results'!$D$21),('Input &amp; Results'!F$36/12*$C$3)*('Input &amp; Results'!$D$22))</f>
        <v>#DIV/0!</v>
      </c>
      <c r="J361" s="106" t="e">
        <f t="shared" si="104"/>
        <v>#DIV/0!</v>
      </c>
      <c r="K361" s="106" t="e">
        <f>IF(H361&gt;'Input &amp; Results'!$K$45,MIN('Input &amp; Results'!$K$38,J361-M361),0)</f>
        <v>#DIV/0!</v>
      </c>
      <c r="L361" s="106" t="e">
        <f t="shared" si="92"/>
        <v>#DIV/0!</v>
      </c>
      <c r="M361" s="106" t="e">
        <f>IF(J361&gt;0,MIN('Input &amp; Results'!$K$18*0.75/12*'Input &amp; Results'!$K$42,J361),0)</f>
        <v>#DIV/0!</v>
      </c>
      <c r="N361" s="106" t="e">
        <f t="shared" si="93"/>
        <v>#DIV/0!</v>
      </c>
      <c r="O361" s="106" t="e">
        <f t="shared" si="88"/>
        <v>#DIV/0!</v>
      </c>
      <c r="P361" s="106" t="e">
        <f>IF(O361&gt;'Input &amp; Results'!$E$49,MIN('Input &amp; Results'!$E$47,O361),0)</f>
        <v>#DIV/0!</v>
      </c>
      <c r="Q361" s="106" t="e">
        <f t="shared" si="94"/>
        <v>#DIV/0!</v>
      </c>
      <c r="R361" s="106" t="e">
        <f t="shared" si="90"/>
        <v>#DIV/0!</v>
      </c>
      <c r="S361" s="106" t="e">
        <f t="shared" si="91"/>
        <v>#DIV/0!</v>
      </c>
      <c r="T361" s="106" t="e">
        <f t="shared" si="95"/>
        <v>#DIV/0!</v>
      </c>
      <c r="U361" s="124" t="e">
        <f t="shared" si="89"/>
        <v>#DIV/0!</v>
      </c>
      <c r="V361" s="107" t="e">
        <f t="shared" si="103"/>
        <v>#DIV/0!</v>
      </c>
      <c r="W361" s="106" t="e">
        <f t="shared" si="101"/>
        <v>#DIV/0!</v>
      </c>
      <c r="X361" s="106" t="e">
        <f t="shared" si="96"/>
        <v>#DIV/0!</v>
      </c>
      <c r="Y361" s="106" t="e">
        <f t="shared" si="102"/>
        <v>#DIV/0!</v>
      </c>
      <c r="Z361" s="108" t="e">
        <f t="shared" si="97"/>
        <v>#DIV/0!</v>
      </c>
      <c r="AA361" s="108" t="e">
        <f>('Input &amp; Results'!$E$40-R361*7.48)/('Calcs active'!H361*1440)</f>
        <v>#DIV/0!</v>
      </c>
    </row>
    <row r="362" spans="2:27" x14ac:dyDescent="0.2">
      <c r="B362" s="31">
        <v>1</v>
      </c>
      <c r="C362" s="31" t="s">
        <v>62</v>
      </c>
      <c r="D362" s="106">
        <v>348</v>
      </c>
      <c r="E362" s="106" t="e">
        <f t="shared" si="98"/>
        <v>#DIV/0!</v>
      </c>
      <c r="F362" s="106">
        <f>'Calcs Hist'!E363</f>
        <v>0</v>
      </c>
      <c r="G362" s="106" t="e">
        <f t="shared" si="99"/>
        <v>#DIV/0!</v>
      </c>
      <c r="H362" s="107" t="e">
        <f t="shared" si="100"/>
        <v>#DIV/0!</v>
      </c>
      <c r="I362" s="106" t="e">
        <f>IF(P362&gt;0,('Input &amp; Results'!F$36/12*$C$3)*('Input &amp; Results'!$D$21),('Input &amp; Results'!F$36/12*$C$3)*('Input &amp; Results'!$D$22))</f>
        <v>#DIV/0!</v>
      </c>
      <c r="J362" s="106" t="e">
        <f t="shared" si="104"/>
        <v>#DIV/0!</v>
      </c>
      <c r="K362" s="106" t="e">
        <f>IF(H362&gt;'Input &amp; Results'!$K$45,MIN('Input &amp; Results'!$K$38,J362-M362),0)</f>
        <v>#DIV/0!</v>
      </c>
      <c r="L362" s="106" t="e">
        <f t="shared" si="92"/>
        <v>#DIV/0!</v>
      </c>
      <c r="M362" s="106" t="e">
        <f>IF(J362&gt;0,MIN('Input &amp; Results'!$K$18*0.75/12*'Input &amp; Results'!$K$42,J362),0)</f>
        <v>#DIV/0!</v>
      </c>
      <c r="N362" s="106" t="e">
        <f t="shared" si="93"/>
        <v>#DIV/0!</v>
      </c>
      <c r="O362" s="106" t="e">
        <f t="shared" si="88"/>
        <v>#DIV/0!</v>
      </c>
      <c r="P362" s="106" t="e">
        <f>IF(O362&gt;'Input &amp; Results'!$E$49,MIN('Input &amp; Results'!$E$47,O362),0)</f>
        <v>#DIV/0!</v>
      </c>
      <c r="Q362" s="106" t="e">
        <f t="shared" si="94"/>
        <v>#DIV/0!</v>
      </c>
      <c r="R362" s="106" t="e">
        <f t="shared" si="90"/>
        <v>#DIV/0!</v>
      </c>
      <c r="S362" s="106" t="e">
        <f t="shared" si="91"/>
        <v>#DIV/0!</v>
      </c>
      <c r="T362" s="106" t="e">
        <f t="shared" si="95"/>
        <v>#DIV/0!</v>
      </c>
      <c r="U362" s="124" t="e">
        <f t="shared" si="89"/>
        <v>#DIV/0!</v>
      </c>
      <c r="V362" s="107" t="e">
        <f t="shared" si="103"/>
        <v>#DIV/0!</v>
      </c>
      <c r="W362" s="106" t="e">
        <f t="shared" si="101"/>
        <v>#DIV/0!</v>
      </c>
      <c r="X362" s="106" t="e">
        <f t="shared" si="96"/>
        <v>#DIV/0!</v>
      </c>
      <c r="Y362" s="106" t="e">
        <f t="shared" si="102"/>
        <v>#DIV/0!</v>
      </c>
      <c r="Z362" s="108" t="e">
        <f t="shared" si="97"/>
        <v>#DIV/0!</v>
      </c>
      <c r="AA362" s="108" t="e">
        <f>('Input &amp; Results'!$E$40-R362*7.48)/('Calcs active'!H362*1440)</f>
        <v>#DIV/0!</v>
      </c>
    </row>
    <row r="363" spans="2:27" x14ac:dyDescent="0.2">
      <c r="B363" s="31">
        <v>1</v>
      </c>
      <c r="C363" s="31" t="s">
        <v>62</v>
      </c>
      <c r="D363" s="106">
        <v>349</v>
      </c>
      <c r="E363" s="106" t="e">
        <f t="shared" si="98"/>
        <v>#DIV/0!</v>
      </c>
      <c r="F363" s="106">
        <f>'Calcs Hist'!E364</f>
        <v>0</v>
      </c>
      <c r="G363" s="106" t="e">
        <f t="shared" si="99"/>
        <v>#DIV/0!</v>
      </c>
      <c r="H363" s="107" t="e">
        <f t="shared" si="100"/>
        <v>#DIV/0!</v>
      </c>
      <c r="I363" s="106" t="e">
        <f>IF(P363&gt;0,('Input &amp; Results'!F$36/12*$C$3)*('Input &amp; Results'!$D$21),('Input &amp; Results'!F$36/12*$C$3)*('Input &amp; Results'!$D$22))</f>
        <v>#DIV/0!</v>
      </c>
      <c r="J363" s="106" t="e">
        <f t="shared" si="104"/>
        <v>#DIV/0!</v>
      </c>
      <c r="K363" s="106" t="e">
        <f>IF(H363&gt;'Input &amp; Results'!$K$45,MIN('Input &amp; Results'!$K$38,J363-M363),0)</f>
        <v>#DIV/0!</v>
      </c>
      <c r="L363" s="106" t="e">
        <f t="shared" si="92"/>
        <v>#DIV/0!</v>
      </c>
      <c r="M363" s="106" t="e">
        <f>IF(J363&gt;0,MIN('Input &amp; Results'!$K$18*0.75/12*'Input &amp; Results'!$K$42,J363),0)</f>
        <v>#DIV/0!</v>
      </c>
      <c r="N363" s="106" t="e">
        <f t="shared" si="93"/>
        <v>#DIV/0!</v>
      </c>
      <c r="O363" s="106" t="e">
        <f t="shared" si="88"/>
        <v>#DIV/0!</v>
      </c>
      <c r="P363" s="106" t="e">
        <f>IF(O363&gt;'Input &amp; Results'!$E$49,MIN('Input &amp; Results'!$E$47,O363),0)</f>
        <v>#DIV/0!</v>
      </c>
      <c r="Q363" s="106" t="e">
        <f t="shared" si="94"/>
        <v>#DIV/0!</v>
      </c>
      <c r="R363" s="106" t="e">
        <f t="shared" si="90"/>
        <v>#DIV/0!</v>
      </c>
      <c r="S363" s="106" t="e">
        <f t="shared" si="91"/>
        <v>#DIV/0!</v>
      </c>
      <c r="T363" s="106" t="e">
        <f t="shared" si="95"/>
        <v>#DIV/0!</v>
      </c>
      <c r="U363" s="124" t="e">
        <f t="shared" si="89"/>
        <v>#DIV/0!</v>
      </c>
      <c r="V363" s="107" t="e">
        <f t="shared" si="103"/>
        <v>#DIV/0!</v>
      </c>
      <c r="W363" s="106" t="e">
        <f t="shared" si="101"/>
        <v>#DIV/0!</v>
      </c>
      <c r="X363" s="106" t="e">
        <f t="shared" si="96"/>
        <v>#DIV/0!</v>
      </c>
      <c r="Y363" s="106" t="e">
        <f t="shared" si="102"/>
        <v>#DIV/0!</v>
      </c>
      <c r="Z363" s="108" t="e">
        <f t="shared" si="97"/>
        <v>#DIV/0!</v>
      </c>
      <c r="AA363" s="108" t="e">
        <f>('Input &amp; Results'!$E$40-R363*7.48)/('Calcs active'!H363*1440)</f>
        <v>#DIV/0!</v>
      </c>
    </row>
    <row r="364" spans="2:27" x14ac:dyDescent="0.2">
      <c r="B364" s="31">
        <v>1</v>
      </c>
      <c r="C364" s="31" t="s">
        <v>62</v>
      </c>
      <c r="D364" s="106">
        <v>350</v>
      </c>
      <c r="E364" s="106" t="e">
        <f t="shared" si="98"/>
        <v>#DIV/0!</v>
      </c>
      <c r="F364" s="106">
        <f>'Calcs Hist'!E365</f>
        <v>0</v>
      </c>
      <c r="G364" s="106" t="e">
        <f t="shared" si="99"/>
        <v>#DIV/0!</v>
      </c>
      <c r="H364" s="107" t="e">
        <f t="shared" si="100"/>
        <v>#DIV/0!</v>
      </c>
      <c r="I364" s="106" t="e">
        <f>IF(P364&gt;0,('Input &amp; Results'!F$36/12*$C$3)*('Input &amp; Results'!$D$21),('Input &amp; Results'!F$36/12*$C$3)*('Input &amp; Results'!$D$22))</f>
        <v>#DIV/0!</v>
      </c>
      <c r="J364" s="106" t="e">
        <f t="shared" si="104"/>
        <v>#DIV/0!</v>
      </c>
      <c r="K364" s="106" t="e">
        <f>IF(H364&gt;'Input &amp; Results'!$K$45,MIN('Input &amp; Results'!$K$38,J364-M364),0)</f>
        <v>#DIV/0!</v>
      </c>
      <c r="L364" s="106" t="e">
        <f t="shared" si="92"/>
        <v>#DIV/0!</v>
      </c>
      <c r="M364" s="106" t="e">
        <f>IF(J364&gt;0,MIN('Input &amp; Results'!$K$18*0.75/12*'Input &amp; Results'!$K$42,J364),0)</f>
        <v>#DIV/0!</v>
      </c>
      <c r="N364" s="106" t="e">
        <f t="shared" si="93"/>
        <v>#DIV/0!</v>
      </c>
      <c r="O364" s="106" t="e">
        <f t="shared" ref="O364:O427" si="105">J364-K364-M364</f>
        <v>#DIV/0!</v>
      </c>
      <c r="P364" s="106" t="e">
        <f>IF(O364&gt;'Input &amp; Results'!$E$49,MIN('Input &amp; Results'!$E$47,O364),0)</f>
        <v>#DIV/0!</v>
      </c>
      <c r="Q364" s="106" t="e">
        <f t="shared" si="94"/>
        <v>#DIV/0!</v>
      </c>
      <c r="R364" s="106" t="e">
        <f t="shared" si="90"/>
        <v>#DIV/0!</v>
      </c>
      <c r="S364" s="106" t="e">
        <f t="shared" si="91"/>
        <v>#DIV/0!</v>
      </c>
      <c r="T364" s="106" t="e">
        <f t="shared" si="95"/>
        <v>#DIV/0!</v>
      </c>
      <c r="U364" s="124" t="e">
        <f t="shared" si="89"/>
        <v>#DIV/0!</v>
      </c>
      <c r="V364" s="107" t="e">
        <f t="shared" si="103"/>
        <v>#DIV/0!</v>
      </c>
      <c r="W364" s="106" t="e">
        <f t="shared" si="101"/>
        <v>#DIV/0!</v>
      </c>
      <c r="X364" s="106" t="e">
        <f t="shared" si="96"/>
        <v>#DIV/0!</v>
      </c>
      <c r="Y364" s="106" t="e">
        <f t="shared" si="102"/>
        <v>#DIV/0!</v>
      </c>
      <c r="Z364" s="108" t="e">
        <f t="shared" si="97"/>
        <v>#DIV/0!</v>
      </c>
      <c r="AA364" s="108" t="e">
        <f>('Input &amp; Results'!$E$40-R364*7.48)/('Calcs active'!H364*1440)</f>
        <v>#DIV/0!</v>
      </c>
    </row>
    <row r="365" spans="2:27" x14ac:dyDescent="0.2">
      <c r="B365" s="31">
        <v>1</v>
      </c>
      <c r="C365" s="31" t="s">
        <v>62</v>
      </c>
      <c r="D365" s="106">
        <v>351</v>
      </c>
      <c r="E365" s="106" t="e">
        <f t="shared" si="98"/>
        <v>#DIV/0!</v>
      </c>
      <c r="F365" s="106">
        <f>'Calcs Hist'!E366</f>
        <v>0</v>
      </c>
      <c r="G365" s="106" t="e">
        <f t="shared" si="99"/>
        <v>#DIV/0!</v>
      </c>
      <c r="H365" s="107" t="e">
        <f t="shared" si="100"/>
        <v>#DIV/0!</v>
      </c>
      <c r="I365" s="106" t="e">
        <f>IF(P365&gt;0,('Input &amp; Results'!F$36/12*$C$3)*('Input &amp; Results'!$D$21),('Input &amp; Results'!F$36/12*$C$3)*('Input &amp; Results'!$D$22))</f>
        <v>#DIV/0!</v>
      </c>
      <c r="J365" s="106" t="e">
        <f t="shared" si="104"/>
        <v>#DIV/0!</v>
      </c>
      <c r="K365" s="106" t="e">
        <f>IF(H365&gt;'Input &amp; Results'!$K$45,MIN('Input &amp; Results'!$K$38,J365-M365),0)</f>
        <v>#DIV/0!</v>
      </c>
      <c r="L365" s="106" t="e">
        <f t="shared" si="92"/>
        <v>#DIV/0!</v>
      </c>
      <c r="M365" s="106" t="e">
        <f>IF(J365&gt;0,MIN('Input &amp; Results'!$K$18*0.75/12*'Input &amp; Results'!$K$42,J365),0)</f>
        <v>#DIV/0!</v>
      </c>
      <c r="N365" s="106" t="e">
        <f t="shared" si="93"/>
        <v>#DIV/0!</v>
      </c>
      <c r="O365" s="106" t="e">
        <f t="shared" si="105"/>
        <v>#DIV/0!</v>
      </c>
      <c r="P365" s="106" t="e">
        <f>IF(O365&gt;'Input &amp; Results'!$E$49,MIN('Input &amp; Results'!$E$47,O365),0)</f>
        <v>#DIV/0!</v>
      </c>
      <c r="Q365" s="106" t="e">
        <f t="shared" si="94"/>
        <v>#DIV/0!</v>
      </c>
      <c r="R365" s="106" t="e">
        <f t="shared" si="90"/>
        <v>#DIV/0!</v>
      </c>
      <c r="S365" s="106" t="e">
        <f t="shared" si="91"/>
        <v>#DIV/0!</v>
      </c>
      <c r="T365" s="106" t="e">
        <f t="shared" si="95"/>
        <v>#DIV/0!</v>
      </c>
      <c r="U365" s="124" t="e">
        <f t="shared" si="89"/>
        <v>#DIV/0!</v>
      </c>
      <c r="V365" s="107" t="e">
        <f t="shared" si="103"/>
        <v>#DIV/0!</v>
      </c>
      <c r="W365" s="106" t="e">
        <f t="shared" si="101"/>
        <v>#DIV/0!</v>
      </c>
      <c r="X365" s="106" t="e">
        <f t="shared" si="96"/>
        <v>#DIV/0!</v>
      </c>
      <c r="Y365" s="106" t="e">
        <f t="shared" si="102"/>
        <v>#DIV/0!</v>
      </c>
      <c r="Z365" s="108" t="e">
        <f t="shared" si="97"/>
        <v>#DIV/0!</v>
      </c>
      <c r="AA365" s="108" t="e">
        <f>('Input &amp; Results'!$E$40-R365*7.48)/('Calcs active'!H365*1440)</f>
        <v>#DIV/0!</v>
      </c>
    </row>
    <row r="366" spans="2:27" x14ac:dyDescent="0.2">
      <c r="B366" s="31">
        <v>1</v>
      </c>
      <c r="C366" s="31" t="s">
        <v>62</v>
      </c>
      <c r="D366" s="106">
        <v>352</v>
      </c>
      <c r="E366" s="106" t="e">
        <f t="shared" si="98"/>
        <v>#DIV/0!</v>
      </c>
      <c r="F366" s="106">
        <f>'Calcs Hist'!E367</f>
        <v>0</v>
      </c>
      <c r="G366" s="106" t="e">
        <f t="shared" si="99"/>
        <v>#DIV/0!</v>
      </c>
      <c r="H366" s="107" t="e">
        <f t="shared" si="100"/>
        <v>#DIV/0!</v>
      </c>
      <c r="I366" s="106" t="e">
        <f>IF(P366&gt;0,('Input &amp; Results'!F$36/12*$C$3)*('Input &amp; Results'!$D$21),('Input &amp; Results'!F$36/12*$C$3)*('Input &amp; Results'!$D$22))</f>
        <v>#DIV/0!</v>
      </c>
      <c r="J366" s="106" t="e">
        <f t="shared" si="104"/>
        <v>#DIV/0!</v>
      </c>
      <c r="K366" s="106" t="e">
        <f>IF(H366&gt;'Input &amp; Results'!$K$45,MIN('Input &amp; Results'!$K$38,J366-M366),0)</f>
        <v>#DIV/0!</v>
      </c>
      <c r="L366" s="106" t="e">
        <f t="shared" si="92"/>
        <v>#DIV/0!</v>
      </c>
      <c r="M366" s="106" t="e">
        <f>IF(J366&gt;0,MIN('Input &amp; Results'!$K$18*0.75/12*'Input &amp; Results'!$K$42,J366),0)</f>
        <v>#DIV/0!</v>
      </c>
      <c r="N366" s="106" t="e">
        <f t="shared" si="93"/>
        <v>#DIV/0!</v>
      </c>
      <c r="O366" s="106" t="e">
        <f t="shared" si="105"/>
        <v>#DIV/0!</v>
      </c>
      <c r="P366" s="106" t="e">
        <f>IF(O366&gt;'Input &amp; Results'!$E$49,MIN('Input &amp; Results'!$E$47,O366),0)</f>
        <v>#DIV/0!</v>
      </c>
      <c r="Q366" s="106" t="e">
        <f t="shared" si="94"/>
        <v>#DIV/0!</v>
      </c>
      <c r="R366" s="106" t="e">
        <f t="shared" si="90"/>
        <v>#DIV/0!</v>
      </c>
      <c r="S366" s="106" t="e">
        <f t="shared" si="91"/>
        <v>#DIV/0!</v>
      </c>
      <c r="T366" s="106" t="e">
        <f t="shared" si="95"/>
        <v>#DIV/0!</v>
      </c>
      <c r="U366" s="124" t="e">
        <f t="shared" si="89"/>
        <v>#DIV/0!</v>
      </c>
      <c r="V366" s="107" t="e">
        <f t="shared" si="103"/>
        <v>#DIV/0!</v>
      </c>
      <c r="W366" s="106" t="e">
        <f t="shared" si="101"/>
        <v>#DIV/0!</v>
      </c>
      <c r="X366" s="106" t="e">
        <f t="shared" si="96"/>
        <v>#DIV/0!</v>
      </c>
      <c r="Y366" s="106" t="e">
        <f t="shared" si="102"/>
        <v>#DIV/0!</v>
      </c>
      <c r="Z366" s="108" t="e">
        <f t="shared" si="97"/>
        <v>#DIV/0!</v>
      </c>
      <c r="AA366" s="108" t="e">
        <f>('Input &amp; Results'!$E$40-R366*7.48)/('Calcs active'!H366*1440)</f>
        <v>#DIV/0!</v>
      </c>
    </row>
    <row r="367" spans="2:27" x14ac:dyDescent="0.2">
      <c r="B367" s="31">
        <v>1</v>
      </c>
      <c r="C367" s="31" t="s">
        <v>62</v>
      </c>
      <c r="D367" s="106">
        <v>353</v>
      </c>
      <c r="E367" s="106" t="e">
        <f t="shared" si="98"/>
        <v>#DIV/0!</v>
      </c>
      <c r="F367" s="106">
        <f>'Calcs Hist'!E368</f>
        <v>0</v>
      </c>
      <c r="G367" s="106" t="e">
        <f t="shared" si="99"/>
        <v>#DIV/0!</v>
      </c>
      <c r="H367" s="107" t="e">
        <f t="shared" si="100"/>
        <v>#DIV/0!</v>
      </c>
      <c r="I367" s="106" t="e">
        <f>IF(P367&gt;0,('Input &amp; Results'!F$36/12*$C$3)*('Input &amp; Results'!$D$21),('Input &amp; Results'!F$36/12*$C$3)*('Input &amp; Results'!$D$22))</f>
        <v>#DIV/0!</v>
      </c>
      <c r="J367" s="106" t="e">
        <f t="shared" si="104"/>
        <v>#DIV/0!</v>
      </c>
      <c r="K367" s="106" t="e">
        <f>IF(H367&gt;'Input &amp; Results'!$K$45,MIN('Input &amp; Results'!$K$38,J367-M367),0)</f>
        <v>#DIV/0!</v>
      </c>
      <c r="L367" s="106" t="e">
        <f t="shared" si="92"/>
        <v>#DIV/0!</v>
      </c>
      <c r="M367" s="106" t="e">
        <f>IF(J367&gt;0,MIN('Input &amp; Results'!$K$18*0.75/12*'Input &amp; Results'!$K$42,J367),0)</f>
        <v>#DIV/0!</v>
      </c>
      <c r="N367" s="106" t="e">
        <f t="shared" si="93"/>
        <v>#DIV/0!</v>
      </c>
      <c r="O367" s="106" t="e">
        <f t="shared" si="105"/>
        <v>#DIV/0!</v>
      </c>
      <c r="P367" s="106" t="e">
        <f>IF(O367&gt;'Input &amp; Results'!$E$49,MIN('Input &amp; Results'!$E$47,O367),0)</f>
        <v>#DIV/0!</v>
      </c>
      <c r="Q367" s="106" t="e">
        <f t="shared" si="94"/>
        <v>#DIV/0!</v>
      </c>
      <c r="R367" s="106" t="e">
        <f t="shared" si="90"/>
        <v>#DIV/0!</v>
      </c>
      <c r="S367" s="106" t="e">
        <f t="shared" si="91"/>
        <v>#DIV/0!</v>
      </c>
      <c r="T367" s="106" t="e">
        <f t="shared" si="95"/>
        <v>#DIV/0!</v>
      </c>
      <c r="U367" s="124" t="e">
        <f t="shared" si="89"/>
        <v>#DIV/0!</v>
      </c>
      <c r="V367" s="107" t="e">
        <f t="shared" si="103"/>
        <v>#DIV/0!</v>
      </c>
      <c r="W367" s="106" t="e">
        <f t="shared" si="101"/>
        <v>#DIV/0!</v>
      </c>
      <c r="X367" s="106" t="e">
        <f t="shared" si="96"/>
        <v>#DIV/0!</v>
      </c>
      <c r="Y367" s="106" t="e">
        <f t="shared" si="102"/>
        <v>#DIV/0!</v>
      </c>
      <c r="Z367" s="108" t="e">
        <f t="shared" si="97"/>
        <v>#DIV/0!</v>
      </c>
      <c r="AA367" s="108" t="e">
        <f>('Input &amp; Results'!$E$40-R367*7.48)/('Calcs active'!H367*1440)</f>
        <v>#DIV/0!</v>
      </c>
    </row>
    <row r="368" spans="2:27" x14ac:dyDescent="0.2">
      <c r="B368" s="31">
        <v>1</v>
      </c>
      <c r="C368" s="31" t="s">
        <v>62</v>
      </c>
      <c r="D368" s="106">
        <v>354</v>
      </c>
      <c r="E368" s="106" t="e">
        <f t="shared" si="98"/>
        <v>#DIV/0!</v>
      </c>
      <c r="F368" s="106">
        <f>'Calcs Hist'!E369</f>
        <v>0</v>
      </c>
      <c r="G368" s="106" t="e">
        <f t="shared" si="99"/>
        <v>#DIV/0!</v>
      </c>
      <c r="H368" s="107" t="e">
        <f t="shared" si="100"/>
        <v>#DIV/0!</v>
      </c>
      <c r="I368" s="106" t="e">
        <f>IF(P368&gt;0,('Input &amp; Results'!F$36/12*$C$3)*('Input &amp; Results'!$D$21),('Input &amp; Results'!F$36/12*$C$3)*('Input &amp; Results'!$D$22))</f>
        <v>#DIV/0!</v>
      </c>
      <c r="J368" s="106" t="e">
        <f t="shared" si="104"/>
        <v>#DIV/0!</v>
      </c>
      <c r="K368" s="106" t="e">
        <f>IF(H368&gt;'Input &amp; Results'!$K$45,MIN('Input &amp; Results'!$K$38,J368-M368),0)</f>
        <v>#DIV/0!</v>
      </c>
      <c r="L368" s="106" t="e">
        <f t="shared" si="92"/>
        <v>#DIV/0!</v>
      </c>
      <c r="M368" s="106" t="e">
        <f>IF(J368&gt;0,MIN('Input &amp; Results'!$K$18*0.75/12*'Input &amp; Results'!$K$42,J368),0)</f>
        <v>#DIV/0!</v>
      </c>
      <c r="N368" s="106" t="e">
        <f t="shared" si="93"/>
        <v>#DIV/0!</v>
      </c>
      <c r="O368" s="106" t="e">
        <f t="shared" si="105"/>
        <v>#DIV/0!</v>
      </c>
      <c r="P368" s="106" t="e">
        <f>IF(O368&gt;'Input &amp; Results'!$E$49,MIN('Input &amp; Results'!$E$47,O368),0)</f>
        <v>#DIV/0!</v>
      </c>
      <c r="Q368" s="106" t="e">
        <f t="shared" si="94"/>
        <v>#DIV/0!</v>
      </c>
      <c r="R368" s="106" t="e">
        <f t="shared" si="90"/>
        <v>#DIV/0!</v>
      </c>
      <c r="S368" s="106" t="e">
        <f t="shared" si="91"/>
        <v>#DIV/0!</v>
      </c>
      <c r="T368" s="106" t="e">
        <f t="shared" si="95"/>
        <v>#DIV/0!</v>
      </c>
      <c r="U368" s="124" t="e">
        <f t="shared" si="89"/>
        <v>#DIV/0!</v>
      </c>
      <c r="V368" s="107" t="e">
        <f t="shared" si="103"/>
        <v>#DIV/0!</v>
      </c>
      <c r="W368" s="106" t="e">
        <f t="shared" si="101"/>
        <v>#DIV/0!</v>
      </c>
      <c r="X368" s="106" t="e">
        <f t="shared" si="96"/>
        <v>#DIV/0!</v>
      </c>
      <c r="Y368" s="106" t="e">
        <f t="shared" si="102"/>
        <v>#DIV/0!</v>
      </c>
      <c r="Z368" s="108" t="e">
        <f t="shared" si="97"/>
        <v>#DIV/0!</v>
      </c>
      <c r="AA368" s="108" t="e">
        <f>('Input &amp; Results'!$E$40-R368*7.48)/('Calcs active'!H368*1440)</f>
        <v>#DIV/0!</v>
      </c>
    </row>
    <row r="369" spans="2:27" x14ac:dyDescent="0.2">
      <c r="B369" s="31">
        <v>1</v>
      </c>
      <c r="C369" s="31" t="s">
        <v>62</v>
      </c>
      <c r="D369" s="106">
        <v>355</v>
      </c>
      <c r="E369" s="106" t="e">
        <f t="shared" si="98"/>
        <v>#DIV/0!</v>
      </c>
      <c r="F369" s="106">
        <f>'Calcs Hist'!E370</f>
        <v>0</v>
      </c>
      <c r="G369" s="106" t="e">
        <f t="shared" si="99"/>
        <v>#DIV/0!</v>
      </c>
      <c r="H369" s="107" t="e">
        <f t="shared" si="100"/>
        <v>#DIV/0!</v>
      </c>
      <c r="I369" s="106" t="e">
        <f>IF(P369&gt;0,('Input &amp; Results'!F$36/12*$C$3)*('Input &amp; Results'!$D$21),('Input &amp; Results'!F$36/12*$C$3)*('Input &amp; Results'!$D$22))</f>
        <v>#DIV/0!</v>
      </c>
      <c r="J369" s="106" t="e">
        <f t="shared" si="104"/>
        <v>#DIV/0!</v>
      </c>
      <c r="K369" s="106" t="e">
        <f>IF(H369&gt;'Input &amp; Results'!$K$45,MIN('Input &amp; Results'!$K$38,J369-M369),0)</f>
        <v>#DIV/0!</v>
      </c>
      <c r="L369" s="106" t="e">
        <f t="shared" si="92"/>
        <v>#DIV/0!</v>
      </c>
      <c r="M369" s="106" t="e">
        <f>IF(J369&gt;0,MIN('Input &amp; Results'!$K$18*0.75/12*'Input &amp; Results'!$K$42,J369),0)</f>
        <v>#DIV/0!</v>
      </c>
      <c r="N369" s="106" t="e">
        <f t="shared" si="93"/>
        <v>#DIV/0!</v>
      </c>
      <c r="O369" s="106" t="e">
        <f t="shared" si="105"/>
        <v>#DIV/0!</v>
      </c>
      <c r="P369" s="106" t="e">
        <f>IF(O369&gt;'Input &amp; Results'!$E$49,MIN('Input &amp; Results'!$E$47,O369),0)</f>
        <v>#DIV/0!</v>
      </c>
      <c r="Q369" s="106" t="e">
        <f t="shared" si="94"/>
        <v>#DIV/0!</v>
      </c>
      <c r="R369" s="106" t="e">
        <f t="shared" si="90"/>
        <v>#DIV/0!</v>
      </c>
      <c r="S369" s="106" t="e">
        <f t="shared" si="91"/>
        <v>#DIV/0!</v>
      </c>
      <c r="T369" s="106" t="e">
        <f t="shared" si="95"/>
        <v>#DIV/0!</v>
      </c>
      <c r="U369" s="124" t="e">
        <f t="shared" si="89"/>
        <v>#DIV/0!</v>
      </c>
      <c r="V369" s="107" t="e">
        <f t="shared" si="103"/>
        <v>#DIV/0!</v>
      </c>
      <c r="W369" s="106" t="e">
        <f t="shared" si="101"/>
        <v>#DIV/0!</v>
      </c>
      <c r="X369" s="106" t="e">
        <f t="shared" si="96"/>
        <v>#DIV/0!</v>
      </c>
      <c r="Y369" s="106" t="e">
        <f t="shared" si="102"/>
        <v>#DIV/0!</v>
      </c>
      <c r="Z369" s="108" t="e">
        <f t="shared" si="97"/>
        <v>#DIV/0!</v>
      </c>
      <c r="AA369" s="108" t="e">
        <f>('Input &amp; Results'!$E$40-R369*7.48)/('Calcs active'!H369*1440)</f>
        <v>#DIV/0!</v>
      </c>
    </row>
    <row r="370" spans="2:27" x14ac:dyDescent="0.2">
      <c r="B370" s="31">
        <v>1</v>
      </c>
      <c r="C370" s="31" t="s">
        <v>62</v>
      </c>
      <c r="D370" s="106">
        <v>356</v>
      </c>
      <c r="E370" s="106" t="e">
        <f t="shared" si="98"/>
        <v>#DIV/0!</v>
      </c>
      <c r="F370" s="106">
        <f>'Calcs Hist'!E371</f>
        <v>0</v>
      </c>
      <c r="G370" s="106" t="e">
        <f t="shared" si="99"/>
        <v>#DIV/0!</v>
      </c>
      <c r="H370" s="107" t="e">
        <f t="shared" si="100"/>
        <v>#DIV/0!</v>
      </c>
      <c r="I370" s="106" t="e">
        <f>IF(P370&gt;0,('Input &amp; Results'!F$36/12*$C$3)*('Input &amp; Results'!$D$21),('Input &amp; Results'!F$36/12*$C$3)*('Input &amp; Results'!$D$22))</f>
        <v>#DIV/0!</v>
      </c>
      <c r="J370" s="106" t="e">
        <f t="shared" si="104"/>
        <v>#DIV/0!</v>
      </c>
      <c r="K370" s="106" t="e">
        <f>IF(H370&gt;'Input &amp; Results'!$K$45,MIN('Input &amp; Results'!$K$38,J370-M370),0)</f>
        <v>#DIV/0!</v>
      </c>
      <c r="L370" s="106" t="e">
        <f t="shared" si="92"/>
        <v>#DIV/0!</v>
      </c>
      <c r="M370" s="106" t="e">
        <f>IF(J370&gt;0,MIN('Input &amp; Results'!$K$18*0.75/12*'Input &amp; Results'!$K$42,J370),0)</f>
        <v>#DIV/0!</v>
      </c>
      <c r="N370" s="106" t="e">
        <f t="shared" si="93"/>
        <v>#DIV/0!</v>
      </c>
      <c r="O370" s="106" t="e">
        <f t="shared" si="105"/>
        <v>#DIV/0!</v>
      </c>
      <c r="P370" s="106" t="e">
        <f>IF(O370&gt;'Input &amp; Results'!$E$49,MIN('Input &amp; Results'!$E$47,O370),0)</f>
        <v>#DIV/0!</v>
      </c>
      <c r="Q370" s="106" t="e">
        <f t="shared" si="94"/>
        <v>#DIV/0!</v>
      </c>
      <c r="R370" s="106" t="e">
        <f t="shared" si="90"/>
        <v>#DIV/0!</v>
      </c>
      <c r="S370" s="106" t="e">
        <f t="shared" si="91"/>
        <v>#DIV/0!</v>
      </c>
      <c r="T370" s="106" t="e">
        <f t="shared" si="95"/>
        <v>#DIV/0!</v>
      </c>
      <c r="U370" s="124" t="e">
        <f t="shared" si="89"/>
        <v>#DIV/0!</v>
      </c>
      <c r="V370" s="107" t="e">
        <f t="shared" si="103"/>
        <v>#DIV/0!</v>
      </c>
      <c r="W370" s="106" t="e">
        <f t="shared" si="101"/>
        <v>#DIV/0!</v>
      </c>
      <c r="X370" s="106" t="e">
        <f t="shared" si="96"/>
        <v>#DIV/0!</v>
      </c>
      <c r="Y370" s="106" t="e">
        <f t="shared" si="102"/>
        <v>#DIV/0!</v>
      </c>
      <c r="Z370" s="108" t="e">
        <f t="shared" si="97"/>
        <v>#DIV/0!</v>
      </c>
      <c r="AA370" s="108" t="e">
        <f>('Input &amp; Results'!$E$40-R370*7.48)/('Calcs active'!H370*1440)</f>
        <v>#DIV/0!</v>
      </c>
    </row>
    <row r="371" spans="2:27" x14ac:dyDescent="0.2">
      <c r="B371" s="31">
        <v>1</v>
      </c>
      <c r="C371" s="31" t="s">
        <v>62</v>
      </c>
      <c r="D371" s="106">
        <v>357</v>
      </c>
      <c r="E371" s="106" t="e">
        <f t="shared" si="98"/>
        <v>#DIV/0!</v>
      </c>
      <c r="F371" s="106">
        <f>'Calcs Hist'!E372</f>
        <v>0</v>
      </c>
      <c r="G371" s="106" t="e">
        <f t="shared" si="99"/>
        <v>#DIV/0!</v>
      </c>
      <c r="H371" s="107" t="e">
        <f t="shared" si="100"/>
        <v>#DIV/0!</v>
      </c>
      <c r="I371" s="106" t="e">
        <f>IF(P371&gt;0,('Input &amp; Results'!F$36/12*$C$3)*('Input &amp; Results'!$D$21),('Input &amp; Results'!F$36/12*$C$3)*('Input &amp; Results'!$D$22))</f>
        <v>#DIV/0!</v>
      </c>
      <c r="J371" s="106" t="e">
        <f t="shared" si="104"/>
        <v>#DIV/0!</v>
      </c>
      <c r="K371" s="106" t="e">
        <f>IF(H371&gt;'Input &amp; Results'!$K$45,MIN('Input &amp; Results'!$K$38,J371-M371),0)</f>
        <v>#DIV/0!</v>
      </c>
      <c r="L371" s="106" t="e">
        <f t="shared" si="92"/>
        <v>#DIV/0!</v>
      </c>
      <c r="M371" s="106" t="e">
        <f>IF(J371&gt;0,MIN('Input &amp; Results'!$K$18*0.75/12*'Input &amp; Results'!$K$42,J371),0)</f>
        <v>#DIV/0!</v>
      </c>
      <c r="N371" s="106" t="e">
        <f t="shared" si="93"/>
        <v>#DIV/0!</v>
      </c>
      <c r="O371" s="106" t="e">
        <f t="shared" si="105"/>
        <v>#DIV/0!</v>
      </c>
      <c r="P371" s="106" t="e">
        <f>IF(O371&gt;'Input &amp; Results'!$E$49,MIN('Input &amp; Results'!$E$47,O371),0)</f>
        <v>#DIV/0!</v>
      </c>
      <c r="Q371" s="106" t="e">
        <f t="shared" si="94"/>
        <v>#DIV/0!</v>
      </c>
      <c r="R371" s="106" t="e">
        <f t="shared" si="90"/>
        <v>#DIV/0!</v>
      </c>
      <c r="S371" s="106" t="e">
        <f t="shared" si="91"/>
        <v>#DIV/0!</v>
      </c>
      <c r="T371" s="106" t="e">
        <f t="shared" si="95"/>
        <v>#DIV/0!</v>
      </c>
      <c r="U371" s="124" t="e">
        <f t="shared" si="89"/>
        <v>#DIV/0!</v>
      </c>
      <c r="V371" s="107" t="e">
        <f t="shared" si="103"/>
        <v>#DIV/0!</v>
      </c>
      <c r="W371" s="106" t="e">
        <f t="shared" si="101"/>
        <v>#DIV/0!</v>
      </c>
      <c r="X371" s="106" t="e">
        <f t="shared" si="96"/>
        <v>#DIV/0!</v>
      </c>
      <c r="Y371" s="106" t="e">
        <f t="shared" si="102"/>
        <v>#DIV/0!</v>
      </c>
      <c r="Z371" s="108" t="e">
        <f t="shared" si="97"/>
        <v>#DIV/0!</v>
      </c>
      <c r="AA371" s="108" t="e">
        <f>('Input &amp; Results'!$E$40-R371*7.48)/('Calcs active'!H371*1440)</f>
        <v>#DIV/0!</v>
      </c>
    </row>
    <row r="372" spans="2:27" x14ac:dyDescent="0.2">
      <c r="B372" s="31">
        <v>1</v>
      </c>
      <c r="C372" s="31" t="s">
        <v>62</v>
      </c>
      <c r="D372" s="106">
        <v>358</v>
      </c>
      <c r="E372" s="106" t="e">
        <f t="shared" si="98"/>
        <v>#DIV/0!</v>
      </c>
      <c r="F372" s="106">
        <f>'Calcs Hist'!E373</f>
        <v>0</v>
      </c>
      <c r="G372" s="106" t="e">
        <f t="shared" si="99"/>
        <v>#DIV/0!</v>
      </c>
      <c r="H372" s="107" t="e">
        <f t="shared" si="100"/>
        <v>#DIV/0!</v>
      </c>
      <c r="I372" s="106" t="e">
        <f>IF(P372&gt;0,('Input &amp; Results'!F$36/12*$C$3)*('Input &amp; Results'!$D$21),('Input &amp; Results'!F$36/12*$C$3)*('Input &amp; Results'!$D$22))</f>
        <v>#DIV/0!</v>
      </c>
      <c r="J372" s="106" t="e">
        <f t="shared" si="104"/>
        <v>#DIV/0!</v>
      </c>
      <c r="K372" s="106" t="e">
        <f>IF(H372&gt;'Input &amp; Results'!$K$45,MIN('Input &amp; Results'!$K$38,J372-M372),0)</f>
        <v>#DIV/0!</v>
      </c>
      <c r="L372" s="106" t="e">
        <f t="shared" si="92"/>
        <v>#DIV/0!</v>
      </c>
      <c r="M372" s="106" t="e">
        <f>IF(J372&gt;0,MIN('Input &amp; Results'!$K$18*0.75/12*'Input &amp; Results'!$K$42,J372),0)</f>
        <v>#DIV/0!</v>
      </c>
      <c r="N372" s="106" t="e">
        <f t="shared" si="93"/>
        <v>#DIV/0!</v>
      </c>
      <c r="O372" s="106" t="e">
        <f t="shared" si="105"/>
        <v>#DIV/0!</v>
      </c>
      <c r="P372" s="106" t="e">
        <f>IF(O372&gt;'Input &amp; Results'!$E$49,MIN('Input &amp; Results'!$E$47,O372),0)</f>
        <v>#DIV/0!</v>
      </c>
      <c r="Q372" s="106" t="e">
        <f t="shared" si="94"/>
        <v>#DIV/0!</v>
      </c>
      <c r="R372" s="106" t="e">
        <f t="shared" si="90"/>
        <v>#DIV/0!</v>
      </c>
      <c r="S372" s="106" t="e">
        <f t="shared" si="91"/>
        <v>#DIV/0!</v>
      </c>
      <c r="T372" s="106" t="e">
        <f t="shared" si="95"/>
        <v>#DIV/0!</v>
      </c>
      <c r="U372" s="124" t="e">
        <f t="shared" si="89"/>
        <v>#DIV/0!</v>
      </c>
      <c r="V372" s="107" t="e">
        <f t="shared" si="103"/>
        <v>#DIV/0!</v>
      </c>
      <c r="W372" s="106" t="e">
        <f t="shared" si="101"/>
        <v>#DIV/0!</v>
      </c>
      <c r="X372" s="106" t="e">
        <f t="shared" si="96"/>
        <v>#DIV/0!</v>
      </c>
      <c r="Y372" s="106" t="e">
        <f t="shared" si="102"/>
        <v>#DIV/0!</v>
      </c>
      <c r="Z372" s="108" t="e">
        <f t="shared" si="97"/>
        <v>#DIV/0!</v>
      </c>
      <c r="AA372" s="108" t="e">
        <f>('Input &amp; Results'!$E$40-R372*7.48)/('Calcs active'!H372*1440)</f>
        <v>#DIV/0!</v>
      </c>
    </row>
    <row r="373" spans="2:27" x14ac:dyDescent="0.2">
      <c r="B373" s="31">
        <v>1</v>
      </c>
      <c r="C373" s="31" t="s">
        <v>62</v>
      </c>
      <c r="D373" s="106">
        <v>359</v>
      </c>
      <c r="E373" s="106" t="e">
        <f t="shared" si="98"/>
        <v>#DIV/0!</v>
      </c>
      <c r="F373" s="106">
        <f>'Calcs Hist'!E374</f>
        <v>0</v>
      </c>
      <c r="G373" s="106" t="e">
        <f t="shared" si="99"/>
        <v>#DIV/0!</v>
      </c>
      <c r="H373" s="107" t="e">
        <f t="shared" si="100"/>
        <v>#DIV/0!</v>
      </c>
      <c r="I373" s="106" t="e">
        <f>IF(P373&gt;0,('Input &amp; Results'!F$36/12*$C$3)*('Input &amp; Results'!$D$21),('Input &amp; Results'!F$36/12*$C$3)*('Input &amp; Results'!$D$22))</f>
        <v>#DIV/0!</v>
      </c>
      <c r="J373" s="106" t="e">
        <f t="shared" si="104"/>
        <v>#DIV/0!</v>
      </c>
      <c r="K373" s="106" t="e">
        <f>IF(H373&gt;'Input &amp; Results'!$K$45,MIN('Input &amp; Results'!$K$38,J373-M373),0)</f>
        <v>#DIV/0!</v>
      </c>
      <c r="L373" s="106" t="e">
        <f t="shared" si="92"/>
        <v>#DIV/0!</v>
      </c>
      <c r="M373" s="106" t="e">
        <f>IF(J373&gt;0,MIN('Input &amp; Results'!$K$18*0.75/12*'Input &amp; Results'!$K$42,J373),0)</f>
        <v>#DIV/0!</v>
      </c>
      <c r="N373" s="106" t="e">
        <f t="shared" si="93"/>
        <v>#DIV/0!</v>
      </c>
      <c r="O373" s="106" t="e">
        <f t="shared" si="105"/>
        <v>#DIV/0!</v>
      </c>
      <c r="P373" s="106" t="e">
        <f>IF(O373&gt;'Input &amp; Results'!$E$49,MIN('Input &amp; Results'!$E$47,O373),0)</f>
        <v>#DIV/0!</v>
      </c>
      <c r="Q373" s="106" t="e">
        <f t="shared" si="94"/>
        <v>#DIV/0!</v>
      </c>
      <c r="R373" s="106" t="e">
        <f t="shared" si="90"/>
        <v>#DIV/0!</v>
      </c>
      <c r="S373" s="106" t="e">
        <f t="shared" si="91"/>
        <v>#DIV/0!</v>
      </c>
      <c r="T373" s="106" t="e">
        <f t="shared" si="95"/>
        <v>#DIV/0!</v>
      </c>
      <c r="U373" s="124" t="e">
        <f t="shared" si="89"/>
        <v>#DIV/0!</v>
      </c>
      <c r="V373" s="107" t="e">
        <f t="shared" si="103"/>
        <v>#DIV/0!</v>
      </c>
      <c r="W373" s="106" t="e">
        <f t="shared" si="101"/>
        <v>#DIV/0!</v>
      </c>
      <c r="X373" s="106" t="e">
        <f t="shared" si="96"/>
        <v>#DIV/0!</v>
      </c>
      <c r="Y373" s="106" t="e">
        <f t="shared" si="102"/>
        <v>#DIV/0!</v>
      </c>
      <c r="Z373" s="108" t="e">
        <f t="shared" si="97"/>
        <v>#DIV/0!</v>
      </c>
      <c r="AA373" s="108" t="e">
        <f>('Input &amp; Results'!$E$40-R373*7.48)/('Calcs active'!H373*1440)</f>
        <v>#DIV/0!</v>
      </c>
    </row>
    <row r="374" spans="2:27" x14ac:dyDescent="0.2">
      <c r="B374" s="31">
        <v>1</v>
      </c>
      <c r="C374" s="31" t="s">
        <v>62</v>
      </c>
      <c r="D374" s="106">
        <v>360</v>
      </c>
      <c r="E374" s="106" t="e">
        <f t="shared" si="98"/>
        <v>#DIV/0!</v>
      </c>
      <c r="F374" s="106">
        <f>'Calcs Hist'!E375</f>
        <v>0</v>
      </c>
      <c r="G374" s="106" t="e">
        <f t="shared" si="99"/>
        <v>#DIV/0!</v>
      </c>
      <c r="H374" s="107" t="e">
        <f t="shared" si="100"/>
        <v>#DIV/0!</v>
      </c>
      <c r="I374" s="106" t="e">
        <f>IF(P374&gt;0,('Input &amp; Results'!F$36/12*$C$3)*('Input &amp; Results'!$D$21),('Input &amp; Results'!F$36/12*$C$3)*('Input &amp; Results'!$D$22))</f>
        <v>#DIV/0!</v>
      </c>
      <c r="J374" s="106" t="e">
        <f t="shared" si="104"/>
        <v>#DIV/0!</v>
      </c>
      <c r="K374" s="106" t="e">
        <f>IF(H374&gt;'Input &amp; Results'!$K$45,MIN('Input &amp; Results'!$K$38,J374-M374),0)</f>
        <v>#DIV/0!</v>
      </c>
      <c r="L374" s="106" t="e">
        <f t="shared" si="92"/>
        <v>#DIV/0!</v>
      </c>
      <c r="M374" s="106" t="e">
        <f>IF(J374&gt;0,MIN('Input &amp; Results'!$K$18*0.75/12*'Input &amp; Results'!$K$42,J374),0)</f>
        <v>#DIV/0!</v>
      </c>
      <c r="N374" s="106" t="e">
        <f t="shared" si="93"/>
        <v>#DIV/0!</v>
      </c>
      <c r="O374" s="106" t="e">
        <f t="shared" si="105"/>
        <v>#DIV/0!</v>
      </c>
      <c r="P374" s="106" t="e">
        <f>IF(O374&gt;'Input &amp; Results'!$E$49,MIN('Input &amp; Results'!$E$47,O374),0)</f>
        <v>#DIV/0!</v>
      </c>
      <c r="Q374" s="106" t="e">
        <f t="shared" si="94"/>
        <v>#DIV/0!</v>
      </c>
      <c r="R374" s="106" t="e">
        <f t="shared" si="90"/>
        <v>#DIV/0!</v>
      </c>
      <c r="S374" s="106" t="e">
        <f t="shared" si="91"/>
        <v>#DIV/0!</v>
      </c>
      <c r="T374" s="106" t="e">
        <f t="shared" si="95"/>
        <v>#DIV/0!</v>
      </c>
      <c r="U374" s="124" t="e">
        <f t="shared" ref="U374:U437" si="106">U373+S374</f>
        <v>#DIV/0!</v>
      </c>
      <c r="V374" s="107" t="e">
        <f t="shared" si="103"/>
        <v>#DIV/0!</v>
      </c>
      <c r="W374" s="106" t="e">
        <f t="shared" si="101"/>
        <v>#DIV/0!</v>
      </c>
      <c r="X374" s="106" t="e">
        <f t="shared" si="96"/>
        <v>#DIV/0!</v>
      </c>
      <c r="Y374" s="106" t="e">
        <f t="shared" si="102"/>
        <v>#DIV/0!</v>
      </c>
      <c r="Z374" s="108" t="e">
        <f t="shared" si="97"/>
        <v>#DIV/0!</v>
      </c>
      <c r="AA374" s="108" t="e">
        <f>('Input &amp; Results'!$E$40-R374*7.48)/('Calcs active'!H374*1440)</f>
        <v>#DIV/0!</v>
      </c>
    </row>
    <row r="375" spans="2:27" x14ac:dyDescent="0.2">
      <c r="B375" s="31">
        <v>1</v>
      </c>
      <c r="C375" s="31" t="s">
        <v>62</v>
      </c>
      <c r="D375" s="106">
        <v>361</v>
      </c>
      <c r="E375" s="106" t="e">
        <f t="shared" si="98"/>
        <v>#DIV/0!</v>
      </c>
      <c r="F375" s="106">
        <f>'Calcs Hist'!E376</f>
        <v>0</v>
      </c>
      <c r="G375" s="106" t="e">
        <f t="shared" si="99"/>
        <v>#DIV/0!</v>
      </c>
      <c r="H375" s="107" t="e">
        <f t="shared" si="100"/>
        <v>#DIV/0!</v>
      </c>
      <c r="I375" s="106" t="e">
        <f>IF(P375&gt;0,('Input &amp; Results'!F$36/12*$C$3)*('Input &amp; Results'!$D$21),('Input &amp; Results'!F$36/12*$C$3)*('Input &amp; Results'!$D$22))</f>
        <v>#DIV/0!</v>
      </c>
      <c r="J375" s="106" t="e">
        <f t="shared" si="104"/>
        <v>#DIV/0!</v>
      </c>
      <c r="K375" s="106" t="e">
        <f>IF(H375&gt;'Input &amp; Results'!$K$45,MIN('Input &amp; Results'!$K$38,J375-M375),0)</f>
        <v>#DIV/0!</v>
      </c>
      <c r="L375" s="106" t="e">
        <f t="shared" si="92"/>
        <v>#DIV/0!</v>
      </c>
      <c r="M375" s="106" t="e">
        <f>IF(J375&gt;0,MIN('Input &amp; Results'!$K$18*0.75/12*'Input &amp; Results'!$K$42,J375),0)</f>
        <v>#DIV/0!</v>
      </c>
      <c r="N375" s="106" t="e">
        <f t="shared" si="93"/>
        <v>#DIV/0!</v>
      </c>
      <c r="O375" s="106" t="e">
        <f t="shared" si="105"/>
        <v>#DIV/0!</v>
      </c>
      <c r="P375" s="106" t="e">
        <f>IF(O375&gt;'Input &amp; Results'!$E$49,MIN('Input &amp; Results'!$E$47,O375),0)</f>
        <v>#DIV/0!</v>
      </c>
      <c r="Q375" s="106" t="e">
        <f t="shared" si="94"/>
        <v>#DIV/0!</v>
      </c>
      <c r="R375" s="106" t="e">
        <f t="shared" si="90"/>
        <v>#DIV/0!</v>
      </c>
      <c r="S375" s="106" t="e">
        <f t="shared" si="91"/>
        <v>#DIV/0!</v>
      </c>
      <c r="T375" s="106" t="e">
        <f t="shared" si="95"/>
        <v>#DIV/0!</v>
      </c>
      <c r="U375" s="124" t="e">
        <f t="shared" si="106"/>
        <v>#DIV/0!</v>
      </c>
      <c r="V375" s="107" t="e">
        <f t="shared" si="103"/>
        <v>#DIV/0!</v>
      </c>
      <c r="W375" s="106" t="e">
        <f t="shared" si="101"/>
        <v>#DIV/0!</v>
      </c>
      <c r="X375" s="106" t="e">
        <f t="shared" si="96"/>
        <v>#DIV/0!</v>
      </c>
      <c r="Y375" s="106" t="e">
        <f t="shared" si="102"/>
        <v>#DIV/0!</v>
      </c>
      <c r="Z375" s="108" t="e">
        <f t="shared" si="97"/>
        <v>#DIV/0!</v>
      </c>
      <c r="AA375" s="108" t="e">
        <f>('Input &amp; Results'!$E$40-R375*7.48)/('Calcs active'!H375*1440)</f>
        <v>#DIV/0!</v>
      </c>
    </row>
    <row r="376" spans="2:27" x14ac:dyDescent="0.2">
      <c r="B376" s="31">
        <v>1</v>
      </c>
      <c r="C376" s="31" t="s">
        <v>62</v>
      </c>
      <c r="D376" s="106">
        <v>362</v>
      </c>
      <c r="E376" s="106" t="e">
        <f t="shared" si="98"/>
        <v>#DIV/0!</v>
      </c>
      <c r="F376" s="106">
        <f>'Calcs Hist'!E377</f>
        <v>0</v>
      </c>
      <c r="G376" s="106" t="e">
        <f t="shared" si="99"/>
        <v>#DIV/0!</v>
      </c>
      <c r="H376" s="107" t="e">
        <f t="shared" si="100"/>
        <v>#DIV/0!</v>
      </c>
      <c r="I376" s="106" t="e">
        <f>IF(P376&gt;0,('Input &amp; Results'!F$36/12*$C$3)*('Input &amp; Results'!$D$21),('Input &amp; Results'!F$36/12*$C$3)*('Input &amp; Results'!$D$22))</f>
        <v>#DIV/0!</v>
      </c>
      <c r="J376" s="106" t="e">
        <f t="shared" si="104"/>
        <v>#DIV/0!</v>
      </c>
      <c r="K376" s="106" t="e">
        <f>IF(H376&gt;'Input &amp; Results'!$K$45,MIN('Input &amp; Results'!$K$38,J376-M376),0)</f>
        <v>#DIV/0!</v>
      </c>
      <c r="L376" s="106" t="e">
        <f t="shared" si="92"/>
        <v>#DIV/0!</v>
      </c>
      <c r="M376" s="106" t="e">
        <f>IF(J376&gt;0,MIN('Input &amp; Results'!$K$18*0.75/12*'Input &amp; Results'!$K$42,J376),0)</f>
        <v>#DIV/0!</v>
      </c>
      <c r="N376" s="106" t="e">
        <f t="shared" si="93"/>
        <v>#DIV/0!</v>
      </c>
      <c r="O376" s="106" t="e">
        <f t="shared" si="105"/>
        <v>#DIV/0!</v>
      </c>
      <c r="P376" s="106" t="e">
        <f>IF(O376&gt;'Input &amp; Results'!$E$49,MIN('Input &amp; Results'!$E$47,O376),0)</f>
        <v>#DIV/0!</v>
      </c>
      <c r="Q376" s="106" t="e">
        <f t="shared" si="94"/>
        <v>#DIV/0!</v>
      </c>
      <c r="R376" s="106" t="e">
        <f t="shared" si="90"/>
        <v>#DIV/0!</v>
      </c>
      <c r="S376" s="106" t="e">
        <f t="shared" si="91"/>
        <v>#DIV/0!</v>
      </c>
      <c r="T376" s="106" t="e">
        <f t="shared" si="95"/>
        <v>#DIV/0!</v>
      </c>
      <c r="U376" s="124" t="e">
        <f t="shared" si="106"/>
        <v>#DIV/0!</v>
      </c>
      <c r="V376" s="107" t="e">
        <f t="shared" si="103"/>
        <v>#DIV/0!</v>
      </c>
      <c r="W376" s="106" t="e">
        <f t="shared" si="101"/>
        <v>#DIV/0!</v>
      </c>
      <c r="X376" s="106" t="e">
        <f t="shared" si="96"/>
        <v>#DIV/0!</v>
      </c>
      <c r="Y376" s="106" t="e">
        <f t="shared" si="102"/>
        <v>#DIV/0!</v>
      </c>
      <c r="Z376" s="108" t="e">
        <f t="shared" si="97"/>
        <v>#DIV/0!</v>
      </c>
      <c r="AA376" s="108" t="e">
        <f>('Input &amp; Results'!$E$40-R376*7.48)/('Calcs active'!H376*1440)</f>
        <v>#DIV/0!</v>
      </c>
    </row>
    <row r="377" spans="2:27" x14ac:dyDescent="0.2">
      <c r="B377" s="31">
        <v>1</v>
      </c>
      <c r="C377" s="31" t="s">
        <v>62</v>
      </c>
      <c r="D377" s="106">
        <v>363</v>
      </c>
      <c r="E377" s="106" t="e">
        <f t="shared" si="98"/>
        <v>#DIV/0!</v>
      </c>
      <c r="F377" s="106">
        <f>'Calcs Hist'!E378</f>
        <v>0</v>
      </c>
      <c r="G377" s="106" t="e">
        <f t="shared" si="99"/>
        <v>#DIV/0!</v>
      </c>
      <c r="H377" s="107" t="e">
        <f t="shared" si="100"/>
        <v>#DIV/0!</v>
      </c>
      <c r="I377" s="106" t="e">
        <f>IF(P377&gt;0,('Input &amp; Results'!F$36/12*$C$3)*('Input &amp; Results'!$D$21),('Input &amp; Results'!F$36/12*$C$3)*('Input &amp; Results'!$D$22))</f>
        <v>#DIV/0!</v>
      </c>
      <c r="J377" s="106" t="e">
        <f t="shared" si="104"/>
        <v>#DIV/0!</v>
      </c>
      <c r="K377" s="106" t="e">
        <f>IF(H377&gt;'Input &amp; Results'!$K$45,MIN('Input &amp; Results'!$K$38,J377-M377),0)</f>
        <v>#DIV/0!</v>
      </c>
      <c r="L377" s="106" t="e">
        <f t="shared" si="92"/>
        <v>#DIV/0!</v>
      </c>
      <c r="M377" s="106" t="e">
        <f>IF(J377&gt;0,MIN('Input &amp; Results'!$K$18*0.75/12*'Input &amp; Results'!$K$42,J377),0)</f>
        <v>#DIV/0!</v>
      </c>
      <c r="N377" s="106" t="e">
        <f t="shared" si="93"/>
        <v>#DIV/0!</v>
      </c>
      <c r="O377" s="106" t="e">
        <f t="shared" si="105"/>
        <v>#DIV/0!</v>
      </c>
      <c r="P377" s="106" t="e">
        <f>IF(O377&gt;'Input &amp; Results'!$E$49,MIN('Input &amp; Results'!$E$47,O377),0)</f>
        <v>#DIV/0!</v>
      </c>
      <c r="Q377" s="106" t="e">
        <f t="shared" si="94"/>
        <v>#DIV/0!</v>
      </c>
      <c r="R377" s="106" t="e">
        <f t="shared" si="90"/>
        <v>#DIV/0!</v>
      </c>
      <c r="S377" s="106" t="e">
        <f t="shared" si="91"/>
        <v>#DIV/0!</v>
      </c>
      <c r="T377" s="106" t="e">
        <f t="shared" si="95"/>
        <v>#DIV/0!</v>
      </c>
      <c r="U377" s="124" t="e">
        <f t="shared" si="106"/>
        <v>#DIV/0!</v>
      </c>
      <c r="V377" s="107" t="e">
        <f t="shared" si="103"/>
        <v>#DIV/0!</v>
      </c>
      <c r="W377" s="106" t="e">
        <f t="shared" si="101"/>
        <v>#DIV/0!</v>
      </c>
      <c r="X377" s="106" t="e">
        <f t="shared" si="96"/>
        <v>#DIV/0!</v>
      </c>
      <c r="Y377" s="106" t="e">
        <f t="shared" si="102"/>
        <v>#DIV/0!</v>
      </c>
      <c r="Z377" s="108" t="e">
        <f t="shared" si="97"/>
        <v>#DIV/0!</v>
      </c>
      <c r="AA377" s="108" t="e">
        <f>('Input &amp; Results'!$E$40-R377*7.48)/('Calcs active'!H377*1440)</f>
        <v>#DIV/0!</v>
      </c>
    </row>
    <row r="378" spans="2:27" x14ac:dyDescent="0.2">
      <c r="B378" s="31">
        <v>1</v>
      </c>
      <c r="C378" s="31" t="s">
        <v>62</v>
      </c>
      <c r="D378" s="106">
        <v>364</v>
      </c>
      <c r="E378" s="106" t="e">
        <f t="shared" si="98"/>
        <v>#DIV/0!</v>
      </c>
      <c r="F378" s="106">
        <f>'Calcs Hist'!E379</f>
        <v>0</v>
      </c>
      <c r="G378" s="106" t="e">
        <f t="shared" si="99"/>
        <v>#DIV/0!</v>
      </c>
      <c r="H378" s="107" t="e">
        <f t="shared" si="100"/>
        <v>#DIV/0!</v>
      </c>
      <c r="I378" s="106" t="e">
        <f>IF(P378&gt;0,('Input &amp; Results'!F$36/12*$C$3)*('Input &amp; Results'!$D$21),('Input &amp; Results'!F$36/12*$C$3)*('Input &amp; Results'!$D$22))</f>
        <v>#DIV/0!</v>
      </c>
      <c r="J378" s="106" t="e">
        <f t="shared" si="104"/>
        <v>#DIV/0!</v>
      </c>
      <c r="K378" s="106" t="e">
        <f>IF(H378&gt;'Input &amp; Results'!$K$45,MIN('Input &amp; Results'!$K$38,J378-M378),0)</f>
        <v>#DIV/0!</v>
      </c>
      <c r="L378" s="106" t="e">
        <f t="shared" si="92"/>
        <v>#DIV/0!</v>
      </c>
      <c r="M378" s="106" t="e">
        <f>IF(J378&gt;0,MIN('Input &amp; Results'!$K$18*0.75/12*'Input &amp; Results'!$K$42,J378),0)</f>
        <v>#DIV/0!</v>
      </c>
      <c r="N378" s="106" t="e">
        <f t="shared" si="93"/>
        <v>#DIV/0!</v>
      </c>
      <c r="O378" s="106" t="e">
        <f t="shared" si="105"/>
        <v>#DIV/0!</v>
      </c>
      <c r="P378" s="106" t="e">
        <f>IF(O378&gt;'Input &amp; Results'!$E$49,MIN('Input &amp; Results'!$E$47,O378),0)</f>
        <v>#DIV/0!</v>
      </c>
      <c r="Q378" s="106" t="e">
        <f t="shared" si="94"/>
        <v>#DIV/0!</v>
      </c>
      <c r="R378" s="106" t="e">
        <f t="shared" si="90"/>
        <v>#DIV/0!</v>
      </c>
      <c r="S378" s="106" t="e">
        <f t="shared" si="91"/>
        <v>#DIV/0!</v>
      </c>
      <c r="T378" s="106" t="e">
        <f t="shared" si="95"/>
        <v>#DIV/0!</v>
      </c>
      <c r="U378" s="124" t="e">
        <f t="shared" si="106"/>
        <v>#DIV/0!</v>
      </c>
      <c r="V378" s="107" t="e">
        <f t="shared" si="103"/>
        <v>#DIV/0!</v>
      </c>
      <c r="W378" s="106" t="e">
        <f t="shared" si="101"/>
        <v>#DIV/0!</v>
      </c>
      <c r="X378" s="106" t="e">
        <f t="shared" si="96"/>
        <v>#DIV/0!</v>
      </c>
      <c r="Y378" s="106" t="e">
        <f t="shared" si="102"/>
        <v>#DIV/0!</v>
      </c>
      <c r="Z378" s="108" t="e">
        <f t="shared" si="97"/>
        <v>#DIV/0!</v>
      </c>
      <c r="AA378" s="108" t="e">
        <f>('Input &amp; Results'!$E$40-R378*7.48)/('Calcs active'!H378*1440)</f>
        <v>#DIV/0!</v>
      </c>
    </row>
    <row r="379" spans="2:27" x14ac:dyDescent="0.2">
      <c r="B379" s="31">
        <v>1</v>
      </c>
      <c r="C379" s="31" t="s">
        <v>62</v>
      </c>
      <c r="D379" s="106">
        <v>365</v>
      </c>
      <c r="E379" s="106" t="e">
        <f t="shared" si="98"/>
        <v>#DIV/0!</v>
      </c>
      <c r="F379" s="106">
        <f>'Calcs Hist'!E380</f>
        <v>0</v>
      </c>
      <c r="G379" s="106" t="e">
        <f t="shared" si="99"/>
        <v>#DIV/0!</v>
      </c>
      <c r="H379" s="107" t="e">
        <f t="shared" si="100"/>
        <v>#DIV/0!</v>
      </c>
      <c r="I379" s="106" t="e">
        <f>IF(P379&gt;0,('Input &amp; Results'!F$36/12*$C$3)*('Input &amp; Results'!$D$21),('Input &amp; Results'!F$36/12*$C$3)*('Input &amp; Results'!$D$22))</f>
        <v>#DIV/0!</v>
      </c>
      <c r="J379" s="106" t="e">
        <f t="shared" si="104"/>
        <v>#DIV/0!</v>
      </c>
      <c r="K379" s="106" t="e">
        <f>IF(H379&gt;'Input &amp; Results'!$K$45,MIN('Input &amp; Results'!$K$38,J379-M379),0)</f>
        <v>#DIV/0!</v>
      </c>
      <c r="L379" s="106" t="e">
        <f t="shared" si="92"/>
        <v>#DIV/0!</v>
      </c>
      <c r="M379" s="106" t="e">
        <f>IF(J379&gt;0,MIN('Input &amp; Results'!$K$18*0.75/12*'Input &amp; Results'!$K$42,J379),0)</f>
        <v>#DIV/0!</v>
      </c>
      <c r="N379" s="106" t="e">
        <f t="shared" si="93"/>
        <v>#DIV/0!</v>
      </c>
      <c r="O379" s="106" t="e">
        <f t="shared" si="105"/>
        <v>#DIV/0!</v>
      </c>
      <c r="P379" s="106" t="e">
        <f>IF(O379&gt;'Input &amp; Results'!$E$49,MIN('Input &amp; Results'!$E$47,O379),0)</f>
        <v>#DIV/0!</v>
      </c>
      <c r="Q379" s="106" t="e">
        <f t="shared" si="94"/>
        <v>#DIV/0!</v>
      </c>
      <c r="R379" s="106" t="e">
        <f t="shared" si="90"/>
        <v>#DIV/0!</v>
      </c>
      <c r="S379" s="106" t="e">
        <f t="shared" si="91"/>
        <v>#DIV/0!</v>
      </c>
      <c r="T379" s="106" t="e">
        <f t="shared" si="95"/>
        <v>#DIV/0!</v>
      </c>
      <c r="U379" s="124" t="e">
        <f t="shared" si="106"/>
        <v>#DIV/0!</v>
      </c>
      <c r="V379" s="107" t="e">
        <f t="shared" si="103"/>
        <v>#DIV/0!</v>
      </c>
      <c r="W379" s="106" t="e">
        <f t="shared" si="101"/>
        <v>#DIV/0!</v>
      </c>
      <c r="X379" s="106" t="e">
        <f t="shared" si="96"/>
        <v>#DIV/0!</v>
      </c>
      <c r="Y379" s="106" t="e">
        <f t="shared" si="102"/>
        <v>#DIV/0!</v>
      </c>
      <c r="Z379" s="108" t="e">
        <f t="shared" si="97"/>
        <v>#DIV/0!</v>
      </c>
      <c r="AA379" s="108" t="e">
        <f>('Input &amp; Results'!$E$40-R379*7.48)/('Calcs active'!H379*1440)</f>
        <v>#DIV/0!</v>
      </c>
    </row>
    <row r="380" spans="2:27" x14ac:dyDescent="0.2">
      <c r="B380" s="31">
        <f>B15+1</f>
        <v>2</v>
      </c>
      <c r="C380" s="31" t="s">
        <v>51</v>
      </c>
      <c r="D380" s="106">
        <v>366</v>
      </c>
      <c r="E380" s="106" t="e">
        <f t="shared" si="98"/>
        <v>#DIV/0!</v>
      </c>
      <c r="F380" s="106">
        <f>'Calcs Hist'!E381</f>
        <v>0</v>
      </c>
      <c r="G380" s="106" t="e">
        <f t="shared" si="99"/>
        <v>#DIV/0!</v>
      </c>
      <c r="H380" s="107" t="e">
        <f t="shared" si="100"/>
        <v>#DIV/0!</v>
      </c>
      <c r="I380" s="106" t="e">
        <f>IF(P380&gt;0,('Input &amp; Results'!F$25/12*$C$3)*('Input &amp; Results'!$D$21),('Input &amp; Results'!F$25/12*$C$3)*('Input &amp; Results'!$D$22))</f>
        <v>#DIV/0!</v>
      </c>
      <c r="J380" s="106" t="e">
        <f t="shared" si="104"/>
        <v>#DIV/0!</v>
      </c>
      <c r="K380" s="106" t="e">
        <f>IF(H380&gt;'Input &amp; Results'!$K$45,MIN('Input &amp; Results'!$K$27,J380-M380),0)</f>
        <v>#DIV/0!</v>
      </c>
      <c r="L380" s="106" t="e">
        <f t="shared" si="92"/>
        <v>#DIV/0!</v>
      </c>
      <c r="M380" s="106" t="e">
        <f>IF(J380&gt;0,MIN('Input &amp; Results'!$K$7*0.75/12*'Input &amp; Results'!$K$42,J380),0)</f>
        <v>#DIV/0!</v>
      </c>
      <c r="N380" s="106" t="e">
        <f t="shared" si="93"/>
        <v>#DIV/0!</v>
      </c>
      <c r="O380" s="106" t="e">
        <f t="shared" si="105"/>
        <v>#DIV/0!</v>
      </c>
      <c r="P380" s="106" t="e">
        <f>IF(O380&gt;'Input &amp; Results'!$E$49,MIN('Input &amp; Results'!$E$47,O380),0)</f>
        <v>#DIV/0!</v>
      </c>
      <c r="Q380" s="106" t="e">
        <f t="shared" si="94"/>
        <v>#DIV/0!</v>
      </c>
      <c r="R380" s="106" t="e">
        <f t="shared" si="90"/>
        <v>#DIV/0!</v>
      </c>
      <c r="S380" s="106" t="e">
        <f t="shared" si="91"/>
        <v>#DIV/0!</v>
      </c>
      <c r="T380" s="106" t="e">
        <f t="shared" si="95"/>
        <v>#DIV/0!</v>
      </c>
      <c r="U380" s="124" t="e">
        <f t="shared" si="106"/>
        <v>#DIV/0!</v>
      </c>
      <c r="V380" s="107" t="e">
        <f t="shared" si="103"/>
        <v>#DIV/0!</v>
      </c>
      <c r="W380" s="106" t="e">
        <f t="shared" si="101"/>
        <v>#DIV/0!</v>
      </c>
      <c r="X380" s="106" t="e">
        <f t="shared" si="96"/>
        <v>#DIV/0!</v>
      </c>
      <c r="Y380" s="106" t="e">
        <f t="shared" si="102"/>
        <v>#DIV/0!</v>
      </c>
      <c r="Z380" s="108" t="e">
        <f t="shared" si="97"/>
        <v>#DIV/0!</v>
      </c>
      <c r="AA380" s="108" t="e">
        <f>('Input &amp; Results'!$E$40-R380*7.48)/('Calcs active'!H380*1440)</f>
        <v>#DIV/0!</v>
      </c>
    </row>
    <row r="381" spans="2:27" x14ac:dyDescent="0.2">
      <c r="B381" s="31">
        <f t="shared" ref="B381:B444" si="107">B16+1</f>
        <v>2</v>
      </c>
      <c r="C381" s="31" t="s">
        <v>51</v>
      </c>
      <c r="D381" s="106">
        <v>367</v>
      </c>
      <c r="E381" s="106" t="e">
        <f t="shared" si="98"/>
        <v>#DIV/0!</v>
      </c>
      <c r="F381" s="106">
        <f>'Calcs Hist'!E382</f>
        <v>0</v>
      </c>
      <c r="G381" s="106" t="e">
        <f t="shared" si="99"/>
        <v>#DIV/0!</v>
      </c>
      <c r="H381" s="107" t="e">
        <f t="shared" si="100"/>
        <v>#DIV/0!</v>
      </c>
      <c r="I381" s="106" t="e">
        <f>IF(P381&gt;0,('Input &amp; Results'!F$25/12*$C$3)*('Input &amp; Results'!$D$21),('Input &amp; Results'!F$25/12*$C$3)*('Input &amp; Results'!$D$22))</f>
        <v>#DIV/0!</v>
      </c>
      <c r="J381" s="106" t="e">
        <f t="shared" si="104"/>
        <v>#DIV/0!</v>
      </c>
      <c r="K381" s="106" t="e">
        <f>IF(H381&gt;'Input &amp; Results'!$K$45,MIN('Input &amp; Results'!$K$27,J381-M381),0)</f>
        <v>#DIV/0!</v>
      </c>
      <c r="L381" s="106" t="e">
        <f t="shared" si="92"/>
        <v>#DIV/0!</v>
      </c>
      <c r="M381" s="106" t="e">
        <f>IF(J381&gt;0,MIN('Input &amp; Results'!$K$7*0.75/12*'Input &amp; Results'!$K$42,J381),0)</f>
        <v>#DIV/0!</v>
      </c>
      <c r="N381" s="106" t="e">
        <f t="shared" si="93"/>
        <v>#DIV/0!</v>
      </c>
      <c r="O381" s="106" t="e">
        <f t="shared" si="105"/>
        <v>#DIV/0!</v>
      </c>
      <c r="P381" s="106" t="e">
        <f>IF(O381&gt;'Input &amp; Results'!$E$49,MIN('Input &amp; Results'!$E$47,O381),0)</f>
        <v>#DIV/0!</v>
      </c>
      <c r="Q381" s="106" t="e">
        <f t="shared" si="94"/>
        <v>#DIV/0!</v>
      </c>
      <c r="R381" s="106" t="e">
        <f t="shared" si="90"/>
        <v>#DIV/0!</v>
      </c>
      <c r="S381" s="106" t="e">
        <f t="shared" si="91"/>
        <v>#DIV/0!</v>
      </c>
      <c r="T381" s="106" t="e">
        <f t="shared" si="95"/>
        <v>#DIV/0!</v>
      </c>
      <c r="U381" s="124" t="e">
        <f t="shared" si="106"/>
        <v>#DIV/0!</v>
      </c>
      <c r="V381" s="107" t="e">
        <f t="shared" si="103"/>
        <v>#DIV/0!</v>
      </c>
      <c r="W381" s="106" t="e">
        <f t="shared" si="101"/>
        <v>#DIV/0!</v>
      </c>
      <c r="X381" s="106" t="e">
        <f t="shared" si="96"/>
        <v>#DIV/0!</v>
      </c>
      <c r="Y381" s="106" t="e">
        <f t="shared" si="102"/>
        <v>#DIV/0!</v>
      </c>
      <c r="Z381" s="108" t="e">
        <f t="shared" si="97"/>
        <v>#DIV/0!</v>
      </c>
      <c r="AA381" s="108" t="e">
        <f>('Input &amp; Results'!$E$40-R381*7.48)/('Calcs active'!H381*1440)</f>
        <v>#DIV/0!</v>
      </c>
    </row>
    <row r="382" spans="2:27" x14ac:dyDescent="0.2">
      <c r="B382" s="31">
        <f t="shared" si="107"/>
        <v>2</v>
      </c>
      <c r="C382" s="31" t="s">
        <v>51</v>
      </c>
      <c r="D382" s="106">
        <v>368</v>
      </c>
      <c r="E382" s="106" t="e">
        <f t="shared" si="98"/>
        <v>#DIV/0!</v>
      </c>
      <c r="F382" s="106">
        <f>'Calcs Hist'!E383</f>
        <v>0</v>
      </c>
      <c r="G382" s="106" t="e">
        <f t="shared" si="99"/>
        <v>#DIV/0!</v>
      </c>
      <c r="H382" s="107" t="e">
        <f t="shared" si="100"/>
        <v>#DIV/0!</v>
      </c>
      <c r="I382" s="106" t="e">
        <f>IF(P382&gt;0,('Input &amp; Results'!F$25/12*$C$3)*('Input &amp; Results'!$D$21),('Input &amp; Results'!F$25/12*$C$3)*('Input &amp; Results'!$D$22))</f>
        <v>#DIV/0!</v>
      </c>
      <c r="J382" s="106" t="e">
        <f t="shared" si="104"/>
        <v>#DIV/0!</v>
      </c>
      <c r="K382" s="106" t="e">
        <f>IF(H382&gt;'Input &amp; Results'!$K$45,MIN('Input &amp; Results'!$K$27,J382-M382),0)</f>
        <v>#DIV/0!</v>
      </c>
      <c r="L382" s="106" t="e">
        <f t="shared" si="92"/>
        <v>#DIV/0!</v>
      </c>
      <c r="M382" s="106" t="e">
        <f>IF(J382&gt;0,MIN('Input &amp; Results'!$K$7*0.75/12*'Input &amp; Results'!$K$42,J382),0)</f>
        <v>#DIV/0!</v>
      </c>
      <c r="N382" s="106" t="e">
        <f t="shared" si="93"/>
        <v>#DIV/0!</v>
      </c>
      <c r="O382" s="106" t="e">
        <f t="shared" si="105"/>
        <v>#DIV/0!</v>
      </c>
      <c r="P382" s="106" t="e">
        <f>IF(O382&gt;'Input &amp; Results'!$E$49,MIN('Input &amp; Results'!$E$47,O382),0)</f>
        <v>#DIV/0!</v>
      </c>
      <c r="Q382" s="106" t="e">
        <f t="shared" si="94"/>
        <v>#DIV/0!</v>
      </c>
      <c r="R382" s="106" t="e">
        <f t="shared" si="90"/>
        <v>#DIV/0!</v>
      </c>
      <c r="S382" s="106" t="e">
        <f t="shared" si="91"/>
        <v>#DIV/0!</v>
      </c>
      <c r="T382" s="106" t="e">
        <f t="shared" si="95"/>
        <v>#DIV/0!</v>
      </c>
      <c r="U382" s="124" t="e">
        <f t="shared" si="106"/>
        <v>#DIV/0!</v>
      </c>
      <c r="V382" s="107" t="e">
        <f t="shared" si="103"/>
        <v>#DIV/0!</v>
      </c>
      <c r="W382" s="106" t="e">
        <f t="shared" si="101"/>
        <v>#DIV/0!</v>
      </c>
      <c r="X382" s="106" t="e">
        <f t="shared" si="96"/>
        <v>#DIV/0!</v>
      </c>
      <c r="Y382" s="106" t="e">
        <f t="shared" si="102"/>
        <v>#DIV/0!</v>
      </c>
      <c r="Z382" s="108" t="e">
        <f t="shared" si="97"/>
        <v>#DIV/0!</v>
      </c>
      <c r="AA382" s="108" t="e">
        <f>('Input &amp; Results'!$E$40-R382*7.48)/('Calcs active'!H382*1440)</f>
        <v>#DIV/0!</v>
      </c>
    </row>
    <row r="383" spans="2:27" x14ac:dyDescent="0.2">
      <c r="B383" s="31">
        <f t="shared" si="107"/>
        <v>2</v>
      </c>
      <c r="C383" s="31" t="s">
        <v>51</v>
      </c>
      <c r="D383" s="106">
        <v>369</v>
      </c>
      <c r="E383" s="106" t="e">
        <f t="shared" si="98"/>
        <v>#DIV/0!</v>
      </c>
      <c r="F383" s="106">
        <f>'Calcs Hist'!E384</f>
        <v>0</v>
      </c>
      <c r="G383" s="106" t="e">
        <f t="shared" si="99"/>
        <v>#DIV/0!</v>
      </c>
      <c r="H383" s="107" t="e">
        <f t="shared" si="100"/>
        <v>#DIV/0!</v>
      </c>
      <c r="I383" s="106" t="e">
        <f>IF(P383&gt;0,('Input &amp; Results'!F$25/12*$C$3)*('Input &amp; Results'!$D$21),('Input &amp; Results'!F$25/12*$C$3)*('Input &amp; Results'!$D$22))</f>
        <v>#DIV/0!</v>
      </c>
      <c r="J383" s="106" t="e">
        <f t="shared" si="104"/>
        <v>#DIV/0!</v>
      </c>
      <c r="K383" s="106" t="e">
        <f>IF(H383&gt;'Input &amp; Results'!$K$45,MIN('Input &amp; Results'!$K$27,J383-M383),0)</f>
        <v>#DIV/0!</v>
      </c>
      <c r="L383" s="106" t="e">
        <f t="shared" si="92"/>
        <v>#DIV/0!</v>
      </c>
      <c r="M383" s="106" t="e">
        <f>IF(J383&gt;0,MIN('Input &amp; Results'!$K$7*0.75/12*'Input &amp; Results'!$K$42,J383),0)</f>
        <v>#DIV/0!</v>
      </c>
      <c r="N383" s="106" t="e">
        <f t="shared" si="93"/>
        <v>#DIV/0!</v>
      </c>
      <c r="O383" s="106" t="e">
        <f t="shared" si="105"/>
        <v>#DIV/0!</v>
      </c>
      <c r="P383" s="106" t="e">
        <f>IF(O383&gt;'Input &amp; Results'!$E$49,MIN('Input &amp; Results'!$E$47,O383),0)</f>
        <v>#DIV/0!</v>
      </c>
      <c r="Q383" s="106" t="e">
        <f t="shared" si="94"/>
        <v>#DIV/0!</v>
      </c>
      <c r="R383" s="106" t="e">
        <f t="shared" si="90"/>
        <v>#DIV/0!</v>
      </c>
      <c r="S383" s="106" t="e">
        <f t="shared" si="91"/>
        <v>#DIV/0!</v>
      </c>
      <c r="T383" s="106" t="e">
        <f t="shared" si="95"/>
        <v>#DIV/0!</v>
      </c>
      <c r="U383" s="124" t="e">
        <f t="shared" si="106"/>
        <v>#DIV/0!</v>
      </c>
      <c r="V383" s="107" t="e">
        <f t="shared" si="103"/>
        <v>#DIV/0!</v>
      </c>
      <c r="W383" s="106" t="e">
        <f t="shared" si="101"/>
        <v>#DIV/0!</v>
      </c>
      <c r="X383" s="106" t="e">
        <f t="shared" si="96"/>
        <v>#DIV/0!</v>
      </c>
      <c r="Y383" s="106" t="e">
        <f t="shared" si="102"/>
        <v>#DIV/0!</v>
      </c>
      <c r="Z383" s="108" t="e">
        <f t="shared" si="97"/>
        <v>#DIV/0!</v>
      </c>
      <c r="AA383" s="108" t="e">
        <f>('Input &amp; Results'!$E$40-R383*7.48)/('Calcs active'!H383*1440)</f>
        <v>#DIV/0!</v>
      </c>
    </row>
    <row r="384" spans="2:27" x14ac:dyDescent="0.2">
      <c r="B384" s="31">
        <f t="shared" si="107"/>
        <v>2</v>
      </c>
      <c r="C384" s="31" t="s">
        <v>51</v>
      </c>
      <c r="D384" s="106">
        <v>370</v>
      </c>
      <c r="E384" s="106" t="e">
        <f t="shared" si="98"/>
        <v>#DIV/0!</v>
      </c>
      <c r="F384" s="106">
        <f>'Calcs Hist'!E385</f>
        <v>0</v>
      </c>
      <c r="G384" s="106" t="e">
        <f t="shared" si="99"/>
        <v>#DIV/0!</v>
      </c>
      <c r="H384" s="107" t="e">
        <f t="shared" si="100"/>
        <v>#DIV/0!</v>
      </c>
      <c r="I384" s="106" t="e">
        <f>IF(P384&gt;0,('Input &amp; Results'!F$25/12*$C$3)*('Input &amp; Results'!$D$21),('Input &amp; Results'!F$25/12*$C$3)*('Input &amp; Results'!$D$22))</f>
        <v>#DIV/0!</v>
      </c>
      <c r="J384" s="106" t="e">
        <f t="shared" si="104"/>
        <v>#DIV/0!</v>
      </c>
      <c r="K384" s="106" t="e">
        <f>IF(H384&gt;'Input &amp; Results'!$K$45,MIN('Input &amp; Results'!$K$27,J384-M384),0)</f>
        <v>#DIV/0!</v>
      </c>
      <c r="L384" s="106" t="e">
        <f t="shared" si="92"/>
        <v>#DIV/0!</v>
      </c>
      <c r="M384" s="106" t="e">
        <f>IF(J384&gt;0,MIN('Input &amp; Results'!$K$7*0.75/12*'Input &amp; Results'!$K$42,J384),0)</f>
        <v>#DIV/0!</v>
      </c>
      <c r="N384" s="106" t="e">
        <f t="shared" si="93"/>
        <v>#DIV/0!</v>
      </c>
      <c r="O384" s="106" t="e">
        <f t="shared" si="105"/>
        <v>#DIV/0!</v>
      </c>
      <c r="P384" s="106" t="e">
        <f>IF(O384&gt;'Input &amp; Results'!$E$49,MIN('Input &amp; Results'!$E$47,O384),0)</f>
        <v>#DIV/0!</v>
      </c>
      <c r="Q384" s="106" t="e">
        <f t="shared" si="94"/>
        <v>#DIV/0!</v>
      </c>
      <c r="R384" s="106" t="e">
        <f t="shared" si="90"/>
        <v>#DIV/0!</v>
      </c>
      <c r="S384" s="106" t="e">
        <f t="shared" si="91"/>
        <v>#DIV/0!</v>
      </c>
      <c r="T384" s="106" t="e">
        <f t="shared" si="95"/>
        <v>#DIV/0!</v>
      </c>
      <c r="U384" s="124" t="e">
        <f t="shared" si="106"/>
        <v>#DIV/0!</v>
      </c>
      <c r="V384" s="107" t="e">
        <f t="shared" si="103"/>
        <v>#DIV/0!</v>
      </c>
      <c r="W384" s="106" t="e">
        <f t="shared" si="101"/>
        <v>#DIV/0!</v>
      </c>
      <c r="X384" s="106" t="e">
        <f t="shared" si="96"/>
        <v>#DIV/0!</v>
      </c>
      <c r="Y384" s="106" t="e">
        <f t="shared" si="102"/>
        <v>#DIV/0!</v>
      </c>
      <c r="Z384" s="108" t="e">
        <f t="shared" si="97"/>
        <v>#DIV/0!</v>
      </c>
      <c r="AA384" s="108" t="e">
        <f>('Input &amp; Results'!$E$40-R384*7.48)/('Calcs active'!H384*1440)</f>
        <v>#DIV/0!</v>
      </c>
    </row>
    <row r="385" spans="2:27" x14ac:dyDescent="0.2">
      <c r="B385" s="31">
        <f t="shared" si="107"/>
        <v>2</v>
      </c>
      <c r="C385" s="31" t="s">
        <v>51</v>
      </c>
      <c r="D385" s="106">
        <v>371</v>
      </c>
      <c r="E385" s="106" t="e">
        <f t="shared" si="98"/>
        <v>#DIV/0!</v>
      </c>
      <c r="F385" s="106">
        <f>'Calcs Hist'!E386</f>
        <v>0</v>
      </c>
      <c r="G385" s="106" t="e">
        <f t="shared" si="99"/>
        <v>#DIV/0!</v>
      </c>
      <c r="H385" s="107" t="e">
        <f t="shared" si="100"/>
        <v>#DIV/0!</v>
      </c>
      <c r="I385" s="106" t="e">
        <f>IF(P385&gt;0,('Input &amp; Results'!F$25/12*$C$3)*('Input &amp; Results'!$D$21),('Input &amp; Results'!F$25/12*$C$3)*('Input &amp; Results'!$D$22))</f>
        <v>#DIV/0!</v>
      </c>
      <c r="J385" s="106" t="e">
        <f t="shared" si="104"/>
        <v>#DIV/0!</v>
      </c>
      <c r="K385" s="106" t="e">
        <f>IF(H385&gt;'Input &amp; Results'!$K$45,MIN('Input &amp; Results'!$K$27,J385-M385),0)</f>
        <v>#DIV/0!</v>
      </c>
      <c r="L385" s="106" t="e">
        <f t="shared" si="92"/>
        <v>#DIV/0!</v>
      </c>
      <c r="M385" s="106" t="e">
        <f>IF(J385&gt;0,MIN('Input &amp; Results'!$K$7*0.75/12*'Input &amp; Results'!$K$42,J385),0)</f>
        <v>#DIV/0!</v>
      </c>
      <c r="N385" s="106" t="e">
        <f t="shared" si="93"/>
        <v>#DIV/0!</v>
      </c>
      <c r="O385" s="106" t="e">
        <f t="shared" si="105"/>
        <v>#DIV/0!</v>
      </c>
      <c r="P385" s="106" t="e">
        <f>IF(O385&gt;'Input &amp; Results'!$E$49,MIN('Input &amp; Results'!$E$47,O385),0)</f>
        <v>#DIV/0!</v>
      </c>
      <c r="Q385" s="106" t="e">
        <f t="shared" si="94"/>
        <v>#DIV/0!</v>
      </c>
      <c r="R385" s="106" t="e">
        <f t="shared" si="90"/>
        <v>#DIV/0!</v>
      </c>
      <c r="S385" s="106" t="e">
        <f t="shared" si="91"/>
        <v>#DIV/0!</v>
      </c>
      <c r="T385" s="106" t="e">
        <f t="shared" si="95"/>
        <v>#DIV/0!</v>
      </c>
      <c r="U385" s="124" t="e">
        <f t="shared" si="106"/>
        <v>#DIV/0!</v>
      </c>
      <c r="V385" s="107" t="e">
        <f t="shared" si="103"/>
        <v>#DIV/0!</v>
      </c>
      <c r="W385" s="106" t="e">
        <f t="shared" si="101"/>
        <v>#DIV/0!</v>
      </c>
      <c r="X385" s="106" t="e">
        <f t="shared" si="96"/>
        <v>#DIV/0!</v>
      </c>
      <c r="Y385" s="106" t="e">
        <f t="shared" si="102"/>
        <v>#DIV/0!</v>
      </c>
      <c r="Z385" s="108" t="e">
        <f t="shared" si="97"/>
        <v>#DIV/0!</v>
      </c>
      <c r="AA385" s="108" t="e">
        <f>('Input &amp; Results'!$E$40-R385*7.48)/('Calcs active'!H385*1440)</f>
        <v>#DIV/0!</v>
      </c>
    </row>
    <row r="386" spans="2:27" x14ac:dyDescent="0.2">
      <c r="B386" s="31">
        <f t="shared" si="107"/>
        <v>2</v>
      </c>
      <c r="C386" s="31" t="s">
        <v>51</v>
      </c>
      <c r="D386" s="106">
        <v>372</v>
      </c>
      <c r="E386" s="106" t="e">
        <f t="shared" si="98"/>
        <v>#DIV/0!</v>
      </c>
      <c r="F386" s="106">
        <f>'Calcs Hist'!E387</f>
        <v>0</v>
      </c>
      <c r="G386" s="106" t="e">
        <f t="shared" si="99"/>
        <v>#DIV/0!</v>
      </c>
      <c r="H386" s="107" t="e">
        <f t="shared" si="100"/>
        <v>#DIV/0!</v>
      </c>
      <c r="I386" s="106" t="e">
        <f>IF(P386&gt;0,('Input &amp; Results'!F$25/12*$C$3)*('Input &amp; Results'!$D$21),('Input &amp; Results'!F$25/12*$C$3)*('Input &amp; Results'!$D$22))</f>
        <v>#DIV/0!</v>
      </c>
      <c r="J386" s="106" t="e">
        <f t="shared" si="104"/>
        <v>#DIV/0!</v>
      </c>
      <c r="K386" s="106" t="e">
        <f>IF(H386&gt;'Input &amp; Results'!$K$45,MIN('Input &amp; Results'!$K$27,J386-M386),0)</f>
        <v>#DIV/0!</v>
      </c>
      <c r="L386" s="106" t="e">
        <f t="shared" si="92"/>
        <v>#DIV/0!</v>
      </c>
      <c r="M386" s="106" t="e">
        <f>IF(J386&gt;0,MIN('Input &amp; Results'!$K$7*0.75/12*'Input &amp; Results'!$K$42,J386),0)</f>
        <v>#DIV/0!</v>
      </c>
      <c r="N386" s="106" t="e">
        <f t="shared" si="93"/>
        <v>#DIV/0!</v>
      </c>
      <c r="O386" s="106" t="e">
        <f t="shared" si="105"/>
        <v>#DIV/0!</v>
      </c>
      <c r="P386" s="106" t="e">
        <f>IF(O386&gt;'Input &amp; Results'!$E$49,MIN('Input &amp; Results'!$E$47,O386),0)</f>
        <v>#DIV/0!</v>
      </c>
      <c r="Q386" s="106" t="e">
        <f t="shared" si="94"/>
        <v>#DIV/0!</v>
      </c>
      <c r="R386" s="106" t="e">
        <f t="shared" si="90"/>
        <v>#DIV/0!</v>
      </c>
      <c r="S386" s="106" t="e">
        <f t="shared" si="91"/>
        <v>#DIV/0!</v>
      </c>
      <c r="T386" s="106" t="e">
        <f t="shared" si="95"/>
        <v>#DIV/0!</v>
      </c>
      <c r="U386" s="124" t="e">
        <f t="shared" si="106"/>
        <v>#DIV/0!</v>
      </c>
      <c r="V386" s="107" t="e">
        <f t="shared" si="103"/>
        <v>#DIV/0!</v>
      </c>
      <c r="W386" s="106" t="e">
        <f t="shared" si="101"/>
        <v>#DIV/0!</v>
      </c>
      <c r="X386" s="106" t="e">
        <f t="shared" si="96"/>
        <v>#DIV/0!</v>
      </c>
      <c r="Y386" s="106" t="e">
        <f t="shared" si="102"/>
        <v>#DIV/0!</v>
      </c>
      <c r="Z386" s="108" t="e">
        <f t="shared" si="97"/>
        <v>#DIV/0!</v>
      </c>
      <c r="AA386" s="108" t="e">
        <f>('Input &amp; Results'!$E$40-R386*7.48)/('Calcs active'!H386*1440)</f>
        <v>#DIV/0!</v>
      </c>
    </row>
    <row r="387" spans="2:27" x14ac:dyDescent="0.2">
      <c r="B387" s="31">
        <f t="shared" si="107"/>
        <v>2</v>
      </c>
      <c r="C387" s="31" t="s">
        <v>51</v>
      </c>
      <c r="D387" s="106">
        <v>373</v>
      </c>
      <c r="E387" s="106" t="e">
        <f t="shared" si="98"/>
        <v>#DIV/0!</v>
      </c>
      <c r="F387" s="106">
        <f>'Calcs Hist'!E388</f>
        <v>0</v>
      </c>
      <c r="G387" s="106" t="e">
        <f t="shared" si="99"/>
        <v>#DIV/0!</v>
      </c>
      <c r="H387" s="107" t="e">
        <f t="shared" si="100"/>
        <v>#DIV/0!</v>
      </c>
      <c r="I387" s="106" t="e">
        <f>IF(P387&gt;0,('Input &amp; Results'!F$25/12*$C$3)*('Input &amp; Results'!$D$21),('Input &amp; Results'!F$25/12*$C$3)*('Input &amp; Results'!$D$22))</f>
        <v>#DIV/0!</v>
      </c>
      <c r="J387" s="106" t="e">
        <f t="shared" si="104"/>
        <v>#DIV/0!</v>
      </c>
      <c r="K387" s="106" t="e">
        <f>IF(H387&gt;'Input &amp; Results'!$K$45,MIN('Input &amp; Results'!$K$27,J387-M387),0)</f>
        <v>#DIV/0!</v>
      </c>
      <c r="L387" s="106" t="e">
        <f t="shared" si="92"/>
        <v>#DIV/0!</v>
      </c>
      <c r="M387" s="106" t="e">
        <f>IF(J387&gt;0,MIN('Input &amp; Results'!$K$7*0.75/12*'Input &amp; Results'!$K$42,J387),0)</f>
        <v>#DIV/0!</v>
      </c>
      <c r="N387" s="106" t="e">
        <f t="shared" si="93"/>
        <v>#DIV/0!</v>
      </c>
      <c r="O387" s="106" t="e">
        <f t="shared" si="105"/>
        <v>#DIV/0!</v>
      </c>
      <c r="P387" s="106" t="e">
        <f>IF(O387&gt;'Input &amp; Results'!$E$49,MIN('Input &amp; Results'!$E$47,O387),0)</f>
        <v>#DIV/0!</v>
      </c>
      <c r="Q387" s="106" t="e">
        <f t="shared" si="94"/>
        <v>#DIV/0!</v>
      </c>
      <c r="R387" s="106" t="e">
        <f t="shared" si="90"/>
        <v>#DIV/0!</v>
      </c>
      <c r="S387" s="106" t="e">
        <f t="shared" si="91"/>
        <v>#DIV/0!</v>
      </c>
      <c r="T387" s="106" t="e">
        <f t="shared" si="95"/>
        <v>#DIV/0!</v>
      </c>
      <c r="U387" s="124" t="e">
        <f t="shared" si="106"/>
        <v>#DIV/0!</v>
      </c>
      <c r="V387" s="107" t="e">
        <f t="shared" si="103"/>
        <v>#DIV/0!</v>
      </c>
      <c r="W387" s="106" t="e">
        <f t="shared" si="101"/>
        <v>#DIV/0!</v>
      </c>
      <c r="X387" s="106" t="e">
        <f t="shared" si="96"/>
        <v>#DIV/0!</v>
      </c>
      <c r="Y387" s="106" t="e">
        <f t="shared" si="102"/>
        <v>#DIV/0!</v>
      </c>
      <c r="Z387" s="108" t="e">
        <f t="shared" si="97"/>
        <v>#DIV/0!</v>
      </c>
      <c r="AA387" s="108" t="e">
        <f>('Input &amp; Results'!$E$40-R387*7.48)/('Calcs active'!H387*1440)</f>
        <v>#DIV/0!</v>
      </c>
    </row>
    <row r="388" spans="2:27" x14ac:dyDescent="0.2">
      <c r="B388" s="31">
        <f t="shared" si="107"/>
        <v>2</v>
      </c>
      <c r="C388" s="31" t="s">
        <v>51</v>
      </c>
      <c r="D388" s="106">
        <v>374</v>
      </c>
      <c r="E388" s="106" t="e">
        <f t="shared" si="98"/>
        <v>#DIV/0!</v>
      </c>
      <c r="F388" s="106">
        <f>'Calcs Hist'!E389</f>
        <v>0</v>
      </c>
      <c r="G388" s="106" t="e">
        <f t="shared" si="99"/>
        <v>#DIV/0!</v>
      </c>
      <c r="H388" s="107" t="e">
        <f t="shared" si="100"/>
        <v>#DIV/0!</v>
      </c>
      <c r="I388" s="106" t="e">
        <f>IF(P388&gt;0,('Input &amp; Results'!F$25/12*$C$3)*('Input &amp; Results'!$D$21),('Input &amp; Results'!F$25/12*$C$3)*('Input &amp; Results'!$D$22))</f>
        <v>#DIV/0!</v>
      </c>
      <c r="J388" s="106" t="e">
        <f t="shared" si="104"/>
        <v>#DIV/0!</v>
      </c>
      <c r="K388" s="106" t="e">
        <f>IF(H388&gt;'Input &amp; Results'!$K$45,MIN('Input &amp; Results'!$K$27,J388-M388),0)</f>
        <v>#DIV/0!</v>
      </c>
      <c r="L388" s="106" t="e">
        <f t="shared" si="92"/>
        <v>#DIV/0!</v>
      </c>
      <c r="M388" s="106" t="e">
        <f>IF(J388&gt;0,MIN('Input &amp; Results'!$K$7*0.75/12*'Input &amp; Results'!$K$42,J388),0)</f>
        <v>#DIV/0!</v>
      </c>
      <c r="N388" s="106" t="e">
        <f t="shared" si="93"/>
        <v>#DIV/0!</v>
      </c>
      <c r="O388" s="106" t="e">
        <f t="shared" si="105"/>
        <v>#DIV/0!</v>
      </c>
      <c r="P388" s="106" t="e">
        <f>IF(O388&gt;'Input &amp; Results'!$E$49,MIN('Input &amp; Results'!$E$47,O388),0)</f>
        <v>#DIV/0!</v>
      </c>
      <c r="Q388" s="106" t="e">
        <f t="shared" si="94"/>
        <v>#DIV/0!</v>
      </c>
      <c r="R388" s="106" t="e">
        <f t="shared" si="90"/>
        <v>#DIV/0!</v>
      </c>
      <c r="S388" s="106" t="e">
        <f t="shared" si="91"/>
        <v>#DIV/0!</v>
      </c>
      <c r="T388" s="106" t="e">
        <f t="shared" si="95"/>
        <v>#DIV/0!</v>
      </c>
      <c r="U388" s="124" t="e">
        <f t="shared" si="106"/>
        <v>#DIV/0!</v>
      </c>
      <c r="V388" s="107" t="e">
        <f t="shared" si="103"/>
        <v>#DIV/0!</v>
      </c>
      <c r="W388" s="106" t="e">
        <f t="shared" si="101"/>
        <v>#DIV/0!</v>
      </c>
      <c r="X388" s="106" t="e">
        <f t="shared" si="96"/>
        <v>#DIV/0!</v>
      </c>
      <c r="Y388" s="106" t="e">
        <f t="shared" si="102"/>
        <v>#DIV/0!</v>
      </c>
      <c r="Z388" s="108" t="e">
        <f t="shared" si="97"/>
        <v>#DIV/0!</v>
      </c>
      <c r="AA388" s="108" t="e">
        <f>('Input &amp; Results'!$E$40-R388*7.48)/('Calcs active'!H388*1440)</f>
        <v>#DIV/0!</v>
      </c>
    </row>
    <row r="389" spans="2:27" x14ac:dyDescent="0.2">
      <c r="B389" s="31">
        <f t="shared" si="107"/>
        <v>2</v>
      </c>
      <c r="C389" s="31" t="s">
        <v>51</v>
      </c>
      <c r="D389" s="106">
        <v>375</v>
      </c>
      <c r="E389" s="106" t="e">
        <f t="shared" si="98"/>
        <v>#DIV/0!</v>
      </c>
      <c r="F389" s="106">
        <f>'Calcs Hist'!E390</f>
        <v>0</v>
      </c>
      <c r="G389" s="106" t="e">
        <f t="shared" si="99"/>
        <v>#DIV/0!</v>
      </c>
      <c r="H389" s="107" t="e">
        <f t="shared" si="100"/>
        <v>#DIV/0!</v>
      </c>
      <c r="I389" s="106" t="e">
        <f>IF(P389&gt;0,('Input &amp; Results'!F$25/12*$C$3)*('Input &amp; Results'!$D$21),('Input &amp; Results'!F$25/12*$C$3)*('Input &amp; Results'!$D$22))</f>
        <v>#DIV/0!</v>
      </c>
      <c r="J389" s="106" t="e">
        <f t="shared" si="104"/>
        <v>#DIV/0!</v>
      </c>
      <c r="K389" s="106" t="e">
        <f>IF(H389&gt;'Input &amp; Results'!$K$45,MIN('Input &amp; Results'!$K$27,J389-M389),0)</f>
        <v>#DIV/0!</v>
      </c>
      <c r="L389" s="106" t="e">
        <f t="shared" si="92"/>
        <v>#DIV/0!</v>
      </c>
      <c r="M389" s="106" t="e">
        <f>IF(J389&gt;0,MIN('Input &amp; Results'!$K$7*0.75/12*'Input &amp; Results'!$K$42,J389),0)</f>
        <v>#DIV/0!</v>
      </c>
      <c r="N389" s="106" t="e">
        <f t="shared" si="93"/>
        <v>#DIV/0!</v>
      </c>
      <c r="O389" s="106" t="e">
        <f t="shared" si="105"/>
        <v>#DIV/0!</v>
      </c>
      <c r="P389" s="106" t="e">
        <f>IF(O389&gt;'Input &amp; Results'!$E$49,MIN('Input &amp; Results'!$E$47,O389),0)</f>
        <v>#DIV/0!</v>
      </c>
      <c r="Q389" s="106" t="e">
        <f t="shared" si="94"/>
        <v>#DIV/0!</v>
      </c>
      <c r="R389" s="106" t="e">
        <f t="shared" si="90"/>
        <v>#DIV/0!</v>
      </c>
      <c r="S389" s="106" t="e">
        <f t="shared" si="91"/>
        <v>#DIV/0!</v>
      </c>
      <c r="T389" s="106" t="e">
        <f t="shared" si="95"/>
        <v>#DIV/0!</v>
      </c>
      <c r="U389" s="124" t="e">
        <f t="shared" si="106"/>
        <v>#DIV/0!</v>
      </c>
      <c r="V389" s="107" t="e">
        <f t="shared" si="103"/>
        <v>#DIV/0!</v>
      </c>
      <c r="W389" s="106" t="e">
        <f t="shared" si="101"/>
        <v>#DIV/0!</v>
      </c>
      <c r="X389" s="106" t="e">
        <f t="shared" si="96"/>
        <v>#DIV/0!</v>
      </c>
      <c r="Y389" s="106" t="e">
        <f t="shared" si="102"/>
        <v>#DIV/0!</v>
      </c>
      <c r="Z389" s="108" t="e">
        <f t="shared" si="97"/>
        <v>#DIV/0!</v>
      </c>
      <c r="AA389" s="108" t="e">
        <f>('Input &amp; Results'!$E$40-R389*7.48)/('Calcs active'!H389*1440)</f>
        <v>#DIV/0!</v>
      </c>
    </row>
    <row r="390" spans="2:27" x14ac:dyDescent="0.2">
      <c r="B390" s="31">
        <f t="shared" si="107"/>
        <v>2</v>
      </c>
      <c r="C390" s="31" t="s">
        <v>51</v>
      </c>
      <c r="D390" s="106">
        <v>376</v>
      </c>
      <c r="E390" s="106" t="e">
        <f t="shared" si="98"/>
        <v>#DIV/0!</v>
      </c>
      <c r="F390" s="106">
        <f>'Calcs Hist'!E391</f>
        <v>0</v>
      </c>
      <c r="G390" s="106" t="e">
        <f t="shared" si="99"/>
        <v>#DIV/0!</v>
      </c>
      <c r="H390" s="107" t="e">
        <f t="shared" si="100"/>
        <v>#DIV/0!</v>
      </c>
      <c r="I390" s="106" t="e">
        <f>IF(P390&gt;0,('Input &amp; Results'!F$25/12*$C$3)*('Input &amp; Results'!$D$21),('Input &amp; Results'!F$25/12*$C$3)*('Input &amp; Results'!$D$22))</f>
        <v>#DIV/0!</v>
      </c>
      <c r="J390" s="106" t="e">
        <f t="shared" si="104"/>
        <v>#DIV/0!</v>
      </c>
      <c r="K390" s="106" t="e">
        <f>IF(H390&gt;'Input &amp; Results'!$K$45,MIN('Input &amp; Results'!$K$27,J390-M390),0)</f>
        <v>#DIV/0!</v>
      </c>
      <c r="L390" s="106" t="e">
        <f t="shared" si="92"/>
        <v>#DIV/0!</v>
      </c>
      <c r="M390" s="106" t="e">
        <f>IF(J390&gt;0,MIN('Input &amp; Results'!$K$7*0.75/12*'Input &amp; Results'!$K$42,J390),0)</f>
        <v>#DIV/0!</v>
      </c>
      <c r="N390" s="106" t="e">
        <f t="shared" si="93"/>
        <v>#DIV/0!</v>
      </c>
      <c r="O390" s="106" t="e">
        <f t="shared" si="105"/>
        <v>#DIV/0!</v>
      </c>
      <c r="P390" s="106" t="e">
        <f>IF(O390&gt;'Input &amp; Results'!$E$49,MIN('Input &amp; Results'!$E$47,O390),0)</f>
        <v>#DIV/0!</v>
      </c>
      <c r="Q390" s="106" t="e">
        <f t="shared" si="94"/>
        <v>#DIV/0!</v>
      </c>
      <c r="R390" s="106" t="e">
        <f t="shared" si="90"/>
        <v>#DIV/0!</v>
      </c>
      <c r="S390" s="106" t="e">
        <f t="shared" si="91"/>
        <v>#DIV/0!</v>
      </c>
      <c r="T390" s="106" t="e">
        <f t="shared" si="95"/>
        <v>#DIV/0!</v>
      </c>
      <c r="U390" s="124" t="e">
        <f t="shared" si="106"/>
        <v>#DIV/0!</v>
      </c>
      <c r="V390" s="107" t="e">
        <f t="shared" si="103"/>
        <v>#DIV/0!</v>
      </c>
      <c r="W390" s="106" t="e">
        <f t="shared" si="101"/>
        <v>#DIV/0!</v>
      </c>
      <c r="X390" s="106" t="e">
        <f t="shared" si="96"/>
        <v>#DIV/0!</v>
      </c>
      <c r="Y390" s="106" t="e">
        <f t="shared" si="102"/>
        <v>#DIV/0!</v>
      </c>
      <c r="Z390" s="108" t="e">
        <f t="shared" si="97"/>
        <v>#DIV/0!</v>
      </c>
      <c r="AA390" s="108" t="e">
        <f>('Input &amp; Results'!$E$40-R390*7.48)/('Calcs active'!H390*1440)</f>
        <v>#DIV/0!</v>
      </c>
    </row>
    <row r="391" spans="2:27" x14ac:dyDescent="0.2">
      <c r="B391" s="31">
        <f t="shared" si="107"/>
        <v>2</v>
      </c>
      <c r="C391" s="31" t="s">
        <v>51</v>
      </c>
      <c r="D391" s="106">
        <v>377</v>
      </c>
      <c r="E391" s="106" t="e">
        <f t="shared" si="98"/>
        <v>#DIV/0!</v>
      </c>
      <c r="F391" s="106">
        <f>'Calcs Hist'!E392</f>
        <v>0</v>
      </c>
      <c r="G391" s="106" t="e">
        <f t="shared" si="99"/>
        <v>#DIV/0!</v>
      </c>
      <c r="H391" s="107" t="e">
        <f t="shared" si="100"/>
        <v>#DIV/0!</v>
      </c>
      <c r="I391" s="106" t="e">
        <f>IF(P391&gt;0,('Input &amp; Results'!F$25/12*$C$3)*('Input &amp; Results'!$D$21),('Input &amp; Results'!F$25/12*$C$3)*('Input &amp; Results'!$D$22))</f>
        <v>#DIV/0!</v>
      </c>
      <c r="J391" s="106" t="e">
        <f t="shared" si="104"/>
        <v>#DIV/0!</v>
      </c>
      <c r="K391" s="106" t="e">
        <f>IF(H391&gt;'Input &amp; Results'!$K$45,MIN('Input &amp; Results'!$K$27,J391-M391),0)</f>
        <v>#DIV/0!</v>
      </c>
      <c r="L391" s="106" t="e">
        <f t="shared" si="92"/>
        <v>#DIV/0!</v>
      </c>
      <c r="M391" s="106" t="e">
        <f>IF(J391&gt;0,MIN('Input &amp; Results'!$K$7*0.75/12*'Input &amp; Results'!$K$42,J391),0)</f>
        <v>#DIV/0!</v>
      </c>
      <c r="N391" s="106" t="e">
        <f t="shared" si="93"/>
        <v>#DIV/0!</v>
      </c>
      <c r="O391" s="106" t="e">
        <f t="shared" si="105"/>
        <v>#DIV/0!</v>
      </c>
      <c r="P391" s="106" t="e">
        <f>IF(O391&gt;'Input &amp; Results'!$E$49,MIN('Input &amp; Results'!$E$47,O391),0)</f>
        <v>#DIV/0!</v>
      </c>
      <c r="Q391" s="106" t="e">
        <f t="shared" si="94"/>
        <v>#DIV/0!</v>
      </c>
      <c r="R391" s="106" t="e">
        <f t="shared" si="90"/>
        <v>#DIV/0!</v>
      </c>
      <c r="S391" s="106" t="e">
        <f t="shared" si="91"/>
        <v>#DIV/0!</v>
      </c>
      <c r="T391" s="106" t="e">
        <f t="shared" si="95"/>
        <v>#DIV/0!</v>
      </c>
      <c r="U391" s="124" t="e">
        <f t="shared" si="106"/>
        <v>#DIV/0!</v>
      </c>
      <c r="V391" s="107" t="e">
        <f t="shared" si="103"/>
        <v>#DIV/0!</v>
      </c>
      <c r="W391" s="106" t="e">
        <f t="shared" si="101"/>
        <v>#DIV/0!</v>
      </c>
      <c r="X391" s="106" t="e">
        <f t="shared" si="96"/>
        <v>#DIV/0!</v>
      </c>
      <c r="Y391" s="106" t="e">
        <f t="shared" si="102"/>
        <v>#DIV/0!</v>
      </c>
      <c r="Z391" s="108" t="e">
        <f t="shared" si="97"/>
        <v>#DIV/0!</v>
      </c>
      <c r="AA391" s="108" t="e">
        <f>('Input &amp; Results'!$E$40-R391*7.48)/('Calcs active'!H391*1440)</f>
        <v>#DIV/0!</v>
      </c>
    </row>
    <row r="392" spans="2:27" x14ac:dyDescent="0.2">
      <c r="B392" s="31">
        <f t="shared" si="107"/>
        <v>2</v>
      </c>
      <c r="C392" s="31" t="s">
        <v>51</v>
      </c>
      <c r="D392" s="106">
        <v>378</v>
      </c>
      <c r="E392" s="106" t="e">
        <f t="shared" si="98"/>
        <v>#DIV/0!</v>
      </c>
      <c r="F392" s="106">
        <f>'Calcs Hist'!E393</f>
        <v>0</v>
      </c>
      <c r="G392" s="106" t="e">
        <f t="shared" si="99"/>
        <v>#DIV/0!</v>
      </c>
      <c r="H392" s="107" t="e">
        <f t="shared" si="100"/>
        <v>#DIV/0!</v>
      </c>
      <c r="I392" s="106" t="e">
        <f>IF(P392&gt;0,('Input &amp; Results'!F$25/12*$C$3)*('Input &amp; Results'!$D$21),('Input &amp; Results'!F$25/12*$C$3)*('Input &amp; Results'!$D$22))</f>
        <v>#DIV/0!</v>
      </c>
      <c r="J392" s="106" t="e">
        <f t="shared" si="104"/>
        <v>#DIV/0!</v>
      </c>
      <c r="K392" s="106" t="e">
        <f>IF(H392&gt;'Input &amp; Results'!$K$45,MIN('Input &amp; Results'!$K$27,J392-M392),0)</f>
        <v>#DIV/0!</v>
      </c>
      <c r="L392" s="106" t="e">
        <f t="shared" si="92"/>
        <v>#DIV/0!</v>
      </c>
      <c r="M392" s="106" t="e">
        <f>IF(J392&gt;0,MIN('Input &amp; Results'!$K$7*0.75/12*'Input &amp; Results'!$K$42,J392),0)</f>
        <v>#DIV/0!</v>
      </c>
      <c r="N392" s="106" t="e">
        <f t="shared" si="93"/>
        <v>#DIV/0!</v>
      </c>
      <c r="O392" s="106" t="e">
        <f t="shared" si="105"/>
        <v>#DIV/0!</v>
      </c>
      <c r="P392" s="106" t="e">
        <f>IF(O392&gt;'Input &amp; Results'!$E$49,MIN('Input &amp; Results'!$E$47,O392),0)</f>
        <v>#DIV/0!</v>
      </c>
      <c r="Q392" s="106" t="e">
        <f t="shared" si="94"/>
        <v>#DIV/0!</v>
      </c>
      <c r="R392" s="106" t="e">
        <f t="shared" si="90"/>
        <v>#DIV/0!</v>
      </c>
      <c r="S392" s="106" t="e">
        <f t="shared" si="91"/>
        <v>#DIV/0!</v>
      </c>
      <c r="T392" s="106" t="e">
        <f t="shared" si="95"/>
        <v>#DIV/0!</v>
      </c>
      <c r="U392" s="124" t="e">
        <f t="shared" si="106"/>
        <v>#DIV/0!</v>
      </c>
      <c r="V392" s="107" t="e">
        <f t="shared" si="103"/>
        <v>#DIV/0!</v>
      </c>
      <c r="W392" s="106" t="e">
        <f t="shared" si="101"/>
        <v>#DIV/0!</v>
      </c>
      <c r="X392" s="106" t="e">
        <f t="shared" si="96"/>
        <v>#DIV/0!</v>
      </c>
      <c r="Y392" s="106" t="e">
        <f t="shared" si="102"/>
        <v>#DIV/0!</v>
      </c>
      <c r="Z392" s="108" t="e">
        <f t="shared" si="97"/>
        <v>#DIV/0!</v>
      </c>
      <c r="AA392" s="108" t="e">
        <f>('Input &amp; Results'!$E$40-R392*7.48)/('Calcs active'!H392*1440)</f>
        <v>#DIV/0!</v>
      </c>
    </row>
    <row r="393" spans="2:27" x14ac:dyDescent="0.2">
      <c r="B393" s="31">
        <f t="shared" si="107"/>
        <v>2</v>
      </c>
      <c r="C393" s="31" t="s">
        <v>51</v>
      </c>
      <c r="D393" s="106">
        <v>379</v>
      </c>
      <c r="E393" s="106" t="e">
        <f t="shared" si="98"/>
        <v>#DIV/0!</v>
      </c>
      <c r="F393" s="106">
        <f>'Calcs Hist'!E394</f>
        <v>0</v>
      </c>
      <c r="G393" s="106" t="e">
        <f t="shared" si="99"/>
        <v>#DIV/0!</v>
      </c>
      <c r="H393" s="107" t="e">
        <f t="shared" si="100"/>
        <v>#DIV/0!</v>
      </c>
      <c r="I393" s="106" t="e">
        <f>IF(P393&gt;0,('Input &amp; Results'!F$25/12*$C$3)*('Input &amp; Results'!$D$21),('Input &amp; Results'!F$25/12*$C$3)*('Input &amp; Results'!$D$22))</f>
        <v>#DIV/0!</v>
      </c>
      <c r="J393" s="106" t="e">
        <f t="shared" si="104"/>
        <v>#DIV/0!</v>
      </c>
      <c r="K393" s="106" t="e">
        <f>IF(H393&gt;'Input &amp; Results'!$K$45,MIN('Input &amp; Results'!$K$27,J393-M393),0)</f>
        <v>#DIV/0!</v>
      </c>
      <c r="L393" s="106" t="e">
        <f t="shared" si="92"/>
        <v>#DIV/0!</v>
      </c>
      <c r="M393" s="106" t="e">
        <f>IF(J393&gt;0,MIN('Input &amp; Results'!$K$7*0.75/12*'Input &amp; Results'!$K$42,J393),0)</f>
        <v>#DIV/0!</v>
      </c>
      <c r="N393" s="106" t="e">
        <f t="shared" si="93"/>
        <v>#DIV/0!</v>
      </c>
      <c r="O393" s="106" t="e">
        <f t="shared" si="105"/>
        <v>#DIV/0!</v>
      </c>
      <c r="P393" s="106" t="e">
        <f>IF(O393&gt;'Input &amp; Results'!$E$49,MIN('Input &amp; Results'!$E$47,O393),0)</f>
        <v>#DIV/0!</v>
      </c>
      <c r="Q393" s="106" t="e">
        <f t="shared" si="94"/>
        <v>#DIV/0!</v>
      </c>
      <c r="R393" s="106" t="e">
        <f t="shared" si="90"/>
        <v>#DIV/0!</v>
      </c>
      <c r="S393" s="106" t="e">
        <f t="shared" si="91"/>
        <v>#DIV/0!</v>
      </c>
      <c r="T393" s="106" t="e">
        <f t="shared" si="95"/>
        <v>#DIV/0!</v>
      </c>
      <c r="U393" s="124" t="e">
        <f t="shared" si="106"/>
        <v>#DIV/0!</v>
      </c>
      <c r="V393" s="107" t="e">
        <f t="shared" si="103"/>
        <v>#DIV/0!</v>
      </c>
      <c r="W393" s="106" t="e">
        <f t="shared" si="101"/>
        <v>#DIV/0!</v>
      </c>
      <c r="X393" s="106" t="e">
        <f t="shared" si="96"/>
        <v>#DIV/0!</v>
      </c>
      <c r="Y393" s="106" t="e">
        <f t="shared" si="102"/>
        <v>#DIV/0!</v>
      </c>
      <c r="Z393" s="108" t="e">
        <f t="shared" si="97"/>
        <v>#DIV/0!</v>
      </c>
      <c r="AA393" s="108" t="e">
        <f>('Input &amp; Results'!$E$40-R393*7.48)/('Calcs active'!H393*1440)</f>
        <v>#DIV/0!</v>
      </c>
    </row>
    <row r="394" spans="2:27" x14ac:dyDescent="0.2">
      <c r="B394" s="31">
        <f t="shared" si="107"/>
        <v>2</v>
      </c>
      <c r="C394" s="31" t="s">
        <v>51</v>
      </c>
      <c r="D394" s="106">
        <v>380</v>
      </c>
      <c r="E394" s="106" t="e">
        <f t="shared" si="98"/>
        <v>#DIV/0!</v>
      </c>
      <c r="F394" s="106">
        <f>'Calcs Hist'!E395</f>
        <v>0</v>
      </c>
      <c r="G394" s="106" t="e">
        <f t="shared" si="99"/>
        <v>#DIV/0!</v>
      </c>
      <c r="H394" s="107" t="e">
        <f t="shared" si="100"/>
        <v>#DIV/0!</v>
      </c>
      <c r="I394" s="106" t="e">
        <f>IF(P394&gt;0,('Input &amp; Results'!F$25/12*$C$3)*('Input &amp; Results'!$D$21),('Input &amp; Results'!F$25/12*$C$3)*('Input &amp; Results'!$D$22))</f>
        <v>#DIV/0!</v>
      </c>
      <c r="J394" s="106" t="e">
        <f t="shared" si="104"/>
        <v>#DIV/0!</v>
      </c>
      <c r="K394" s="106" t="e">
        <f>IF(H394&gt;'Input &amp; Results'!$K$45,MIN('Input &amp; Results'!$K$27,J394-M394),0)</f>
        <v>#DIV/0!</v>
      </c>
      <c r="L394" s="106" t="e">
        <f t="shared" si="92"/>
        <v>#DIV/0!</v>
      </c>
      <c r="M394" s="106" t="e">
        <f>IF(J394&gt;0,MIN('Input &amp; Results'!$K$7*0.75/12*'Input &amp; Results'!$K$42,J394),0)</f>
        <v>#DIV/0!</v>
      </c>
      <c r="N394" s="106" t="e">
        <f t="shared" si="93"/>
        <v>#DIV/0!</v>
      </c>
      <c r="O394" s="106" t="e">
        <f t="shared" si="105"/>
        <v>#DIV/0!</v>
      </c>
      <c r="P394" s="106" t="e">
        <f>IF(O394&gt;'Input &amp; Results'!$E$49,MIN('Input &amp; Results'!$E$47,O394),0)</f>
        <v>#DIV/0!</v>
      </c>
      <c r="Q394" s="106" t="e">
        <f t="shared" si="94"/>
        <v>#DIV/0!</v>
      </c>
      <c r="R394" s="106" t="e">
        <f t="shared" si="90"/>
        <v>#DIV/0!</v>
      </c>
      <c r="S394" s="106" t="e">
        <f t="shared" si="91"/>
        <v>#DIV/0!</v>
      </c>
      <c r="T394" s="106" t="e">
        <f t="shared" si="95"/>
        <v>#DIV/0!</v>
      </c>
      <c r="U394" s="124" t="e">
        <f t="shared" si="106"/>
        <v>#DIV/0!</v>
      </c>
      <c r="V394" s="107" t="e">
        <f t="shared" si="103"/>
        <v>#DIV/0!</v>
      </c>
      <c r="W394" s="106" t="e">
        <f t="shared" si="101"/>
        <v>#DIV/0!</v>
      </c>
      <c r="X394" s="106" t="e">
        <f t="shared" si="96"/>
        <v>#DIV/0!</v>
      </c>
      <c r="Y394" s="106" t="e">
        <f t="shared" si="102"/>
        <v>#DIV/0!</v>
      </c>
      <c r="Z394" s="108" t="e">
        <f t="shared" si="97"/>
        <v>#DIV/0!</v>
      </c>
      <c r="AA394" s="108" t="e">
        <f>('Input &amp; Results'!$E$40-R394*7.48)/('Calcs active'!H394*1440)</f>
        <v>#DIV/0!</v>
      </c>
    </row>
    <row r="395" spans="2:27" x14ac:dyDescent="0.2">
      <c r="B395" s="31">
        <f t="shared" si="107"/>
        <v>2</v>
      </c>
      <c r="C395" s="31" t="s">
        <v>51</v>
      </c>
      <c r="D395" s="106">
        <v>381</v>
      </c>
      <c r="E395" s="106" t="e">
        <f t="shared" si="98"/>
        <v>#DIV/0!</v>
      </c>
      <c r="F395" s="106">
        <f>'Calcs Hist'!E396</f>
        <v>0</v>
      </c>
      <c r="G395" s="106" t="e">
        <f t="shared" si="99"/>
        <v>#DIV/0!</v>
      </c>
      <c r="H395" s="107" t="e">
        <f t="shared" si="100"/>
        <v>#DIV/0!</v>
      </c>
      <c r="I395" s="106" t="e">
        <f>IF(P395&gt;0,('Input &amp; Results'!F$25/12*$C$3)*('Input &amp; Results'!$D$21),('Input &amp; Results'!F$25/12*$C$3)*('Input &amp; Results'!$D$22))</f>
        <v>#DIV/0!</v>
      </c>
      <c r="J395" s="106" t="e">
        <f t="shared" si="104"/>
        <v>#DIV/0!</v>
      </c>
      <c r="K395" s="106" t="e">
        <f>IF(H395&gt;'Input &amp; Results'!$K$45,MIN('Input &amp; Results'!$K$27,J395-M395),0)</f>
        <v>#DIV/0!</v>
      </c>
      <c r="L395" s="106" t="e">
        <f t="shared" si="92"/>
        <v>#DIV/0!</v>
      </c>
      <c r="M395" s="106" t="e">
        <f>IF(J395&gt;0,MIN('Input &amp; Results'!$K$7*0.75/12*'Input &amp; Results'!$K$42,J395),0)</f>
        <v>#DIV/0!</v>
      </c>
      <c r="N395" s="106" t="e">
        <f t="shared" si="93"/>
        <v>#DIV/0!</v>
      </c>
      <c r="O395" s="106" t="e">
        <f t="shared" si="105"/>
        <v>#DIV/0!</v>
      </c>
      <c r="P395" s="106" t="e">
        <f>IF(O395&gt;'Input &amp; Results'!$E$49,MIN('Input &amp; Results'!$E$47,O395),0)</f>
        <v>#DIV/0!</v>
      </c>
      <c r="Q395" s="106" t="e">
        <f t="shared" si="94"/>
        <v>#DIV/0!</v>
      </c>
      <c r="R395" s="106" t="e">
        <f t="shared" si="90"/>
        <v>#DIV/0!</v>
      </c>
      <c r="S395" s="106" t="e">
        <f t="shared" si="91"/>
        <v>#DIV/0!</v>
      </c>
      <c r="T395" s="106" t="e">
        <f t="shared" si="95"/>
        <v>#DIV/0!</v>
      </c>
      <c r="U395" s="124" t="e">
        <f t="shared" si="106"/>
        <v>#DIV/0!</v>
      </c>
      <c r="V395" s="107" t="e">
        <f t="shared" si="103"/>
        <v>#DIV/0!</v>
      </c>
      <c r="W395" s="106" t="e">
        <f t="shared" si="101"/>
        <v>#DIV/0!</v>
      </c>
      <c r="X395" s="106" t="e">
        <f t="shared" si="96"/>
        <v>#DIV/0!</v>
      </c>
      <c r="Y395" s="106" t="e">
        <f t="shared" si="102"/>
        <v>#DIV/0!</v>
      </c>
      <c r="Z395" s="108" t="e">
        <f t="shared" si="97"/>
        <v>#DIV/0!</v>
      </c>
      <c r="AA395" s="108" t="e">
        <f>('Input &amp; Results'!$E$40-R395*7.48)/('Calcs active'!H395*1440)</f>
        <v>#DIV/0!</v>
      </c>
    </row>
    <row r="396" spans="2:27" x14ac:dyDescent="0.2">
      <c r="B396" s="31">
        <f t="shared" si="107"/>
        <v>2</v>
      </c>
      <c r="C396" s="31" t="s">
        <v>51</v>
      </c>
      <c r="D396" s="106">
        <v>382</v>
      </c>
      <c r="E396" s="106" t="e">
        <f t="shared" si="98"/>
        <v>#DIV/0!</v>
      </c>
      <c r="F396" s="106">
        <f>'Calcs Hist'!E397</f>
        <v>0</v>
      </c>
      <c r="G396" s="106" t="e">
        <f t="shared" si="99"/>
        <v>#DIV/0!</v>
      </c>
      <c r="H396" s="107" t="e">
        <f t="shared" si="100"/>
        <v>#DIV/0!</v>
      </c>
      <c r="I396" s="106" t="e">
        <f>IF(P396&gt;0,('Input &amp; Results'!F$25/12*$C$3)*('Input &amp; Results'!$D$21),('Input &amp; Results'!F$25/12*$C$3)*('Input &amp; Results'!$D$22))</f>
        <v>#DIV/0!</v>
      </c>
      <c r="J396" s="106" t="e">
        <f t="shared" si="104"/>
        <v>#DIV/0!</v>
      </c>
      <c r="K396" s="106" t="e">
        <f>IF(H396&gt;'Input &amp; Results'!$K$45,MIN('Input &amp; Results'!$K$27,J396-M396),0)</f>
        <v>#DIV/0!</v>
      </c>
      <c r="L396" s="106" t="e">
        <f t="shared" si="92"/>
        <v>#DIV/0!</v>
      </c>
      <c r="M396" s="106" t="e">
        <f>IF(J396&gt;0,MIN('Input &amp; Results'!$K$7*0.75/12*'Input &amp; Results'!$K$42,J396),0)</f>
        <v>#DIV/0!</v>
      </c>
      <c r="N396" s="106" t="e">
        <f t="shared" si="93"/>
        <v>#DIV/0!</v>
      </c>
      <c r="O396" s="106" t="e">
        <f t="shared" si="105"/>
        <v>#DIV/0!</v>
      </c>
      <c r="P396" s="106" t="e">
        <f>IF(O396&gt;'Input &amp; Results'!$E$49,MIN('Input &amp; Results'!$E$47,O396),0)</f>
        <v>#DIV/0!</v>
      </c>
      <c r="Q396" s="106" t="e">
        <f t="shared" si="94"/>
        <v>#DIV/0!</v>
      </c>
      <c r="R396" s="106" t="e">
        <f t="shared" si="90"/>
        <v>#DIV/0!</v>
      </c>
      <c r="S396" s="106" t="e">
        <f t="shared" si="91"/>
        <v>#DIV/0!</v>
      </c>
      <c r="T396" s="106" t="e">
        <f t="shared" si="95"/>
        <v>#DIV/0!</v>
      </c>
      <c r="U396" s="124" t="e">
        <f t="shared" si="106"/>
        <v>#DIV/0!</v>
      </c>
      <c r="V396" s="107" t="e">
        <f t="shared" si="103"/>
        <v>#DIV/0!</v>
      </c>
      <c r="W396" s="106" t="e">
        <f t="shared" si="101"/>
        <v>#DIV/0!</v>
      </c>
      <c r="X396" s="106" t="e">
        <f t="shared" si="96"/>
        <v>#DIV/0!</v>
      </c>
      <c r="Y396" s="106" t="e">
        <f t="shared" si="102"/>
        <v>#DIV/0!</v>
      </c>
      <c r="Z396" s="108" t="e">
        <f t="shared" si="97"/>
        <v>#DIV/0!</v>
      </c>
      <c r="AA396" s="108" t="e">
        <f>('Input &amp; Results'!$E$40-R396*7.48)/('Calcs active'!H396*1440)</f>
        <v>#DIV/0!</v>
      </c>
    </row>
    <row r="397" spans="2:27" x14ac:dyDescent="0.2">
      <c r="B397" s="31">
        <f t="shared" si="107"/>
        <v>2</v>
      </c>
      <c r="C397" s="31" t="s">
        <v>51</v>
      </c>
      <c r="D397" s="106">
        <v>383</v>
      </c>
      <c r="E397" s="106" t="e">
        <f t="shared" si="98"/>
        <v>#DIV/0!</v>
      </c>
      <c r="F397" s="106">
        <f>'Calcs Hist'!E398</f>
        <v>0</v>
      </c>
      <c r="G397" s="106" t="e">
        <f t="shared" si="99"/>
        <v>#DIV/0!</v>
      </c>
      <c r="H397" s="107" t="e">
        <f t="shared" si="100"/>
        <v>#DIV/0!</v>
      </c>
      <c r="I397" s="106" t="e">
        <f>IF(P397&gt;0,('Input &amp; Results'!F$25/12*$C$3)*('Input &amp; Results'!$D$21),('Input &amp; Results'!F$25/12*$C$3)*('Input &amp; Results'!$D$22))</f>
        <v>#DIV/0!</v>
      </c>
      <c r="J397" s="106" t="e">
        <f t="shared" si="104"/>
        <v>#DIV/0!</v>
      </c>
      <c r="K397" s="106" t="e">
        <f>IF(H397&gt;'Input &amp; Results'!$K$45,MIN('Input &amp; Results'!$K$27,J397-M397),0)</f>
        <v>#DIV/0!</v>
      </c>
      <c r="L397" s="106" t="e">
        <f t="shared" si="92"/>
        <v>#DIV/0!</v>
      </c>
      <c r="M397" s="106" t="e">
        <f>IF(J397&gt;0,MIN('Input &amp; Results'!$K$7*0.75/12*'Input &amp; Results'!$K$42,J397),0)</f>
        <v>#DIV/0!</v>
      </c>
      <c r="N397" s="106" t="e">
        <f t="shared" si="93"/>
        <v>#DIV/0!</v>
      </c>
      <c r="O397" s="106" t="e">
        <f t="shared" si="105"/>
        <v>#DIV/0!</v>
      </c>
      <c r="P397" s="106" t="e">
        <f>IF(O397&gt;'Input &amp; Results'!$E$49,MIN('Input &amp; Results'!$E$47,O397),0)</f>
        <v>#DIV/0!</v>
      </c>
      <c r="Q397" s="106" t="e">
        <f t="shared" si="94"/>
        <v>#DIV/0!</v>
      </c>
      <c r="R397" s="106" t="e">
        <f t="shared" si="90"/>
        <v>#DIV/0!</v>
      </c>
      <c r="S397" s="106" t="e">
        <f t="shared" si="91"/>
        <v>#DIV/0!</v>
      </c>
      <c r="T397" s="106" t="e">
        <f t="shared" si="95"/>
        <v>#DIV/0!</v>
      </c>
      <c r="U397" s="124" t="e">
        <f t="shared" si="106"/>
        <v>#DIV/0!</v>
      </c>
      <c r="V397" s="107" t="e">
        <f t="shared" si="103"/>
        <v>#DIV/0!</v>
      </c>
      <c r="W397" s="106" t="e">
        <f t="shared" si="101"/>
        <v>#DIV/0!</v>
      </c>
      <c r="X397" s="106" t="e">
        <f t="shared" si="96"/>
        <v>#DIV/0!</v>
      </c>
      <c r="Y397" s="106" t="e">
        <f t="shared" si="102"/>
        <v>#DIV/0!</v>
      </c>
      <c r="Z397" s="108" t="e">
        <f t="shared" si="97"/>
        <v>#DIV/0!</v>
      </c>
      <c r="AA397" s="108" t="e">
        <f>('Input &amp; Results'!$E$40-R397*7.48)/('Calcs active'!H397*1440)</f>
        <v>#DIV/0!</v>
      </c>
    </row>
    <row r="398" spans="2:27" x14ac:dyDescent="0.2">
      <c r="B398" s="31">
        <f t="shared" si="107"/>
        <v>2</v>
      </c>
      <c r="C398" s="31" t="s">
        <v>51</v>
      </c>
      <c r="D398" s="106">
        <v>384</v>
      </c>
      <c r="E398" s="106" t="e">
        <f t="shared" si="98"/>
        <v>#DIV/0!</v>
      </c>
      <c r="F398" s="106">
        <f>'Calcs Hist'!E399</f>
        <v>0</v>
      </c>
      <c r="G398" s="106" t="e">
        <f t="shared" si="99"/>
        <v>#DIV/0!</v>
      </c>
      <c r="H398" s="107" t="e">
        <f t="shared" si="100"/>
        <v>#DIV/0!</v>
      </c>
      <c r="I398" s="106" t="e">
        <f>IF(P398&gt;0,('Input &amp; Results'!F$25/12*$C$3)*('Input &amp; Results'!$D$21),('Input &amp; Results'!F$25/12*$C$3)*('Input &amp; Results'!$D$22))</f>
        <v>#DIV/0!</v>
      </c>
      <c r="J398" s="106" t="e">
        <f t="shared" si="104"/>
        <v>#DIV/0!</v>
      </c>
      <c r="K398" s="106" t="e">
        <f>IF(H398&gt;'Input &amp; Results'!$K$45,MIN('Input &amp; Results'!$K$27,J398-M398),0)</f>
        <v>#DIV/0!</v>
      </c>
      <c r="L398" s="106" t="e">
        <f t="shared" si="92"/>
        <v>#DIV/0!</v>
      </c>
      <c r="M398" s="106" t="e">
        <f>IF(J398&gt;0,MIN('Input &amp; Results'!$K$7*0.75/12*'Input &amp; Results'!$K$42,J398),0)</f>
        <v>#DIV/0!</v>
      </c>
      <c r="N398" s="106" t="e">
        <f t="shared" si="93"/>
        <v>#DIV/0!</v>
      </c>
      <c r="O398" s="106" t="e">
        <f t="shared" si="105"/>
        <v>#DIV/0!</v>
      </c>
      <c r="P398" s="106" t="e">
        <f>IF(O398&gt;'Input &amp; Results'!$E$49,MIN('Input &amp; Results'!$E$47,O398),0)</f>
        <v>#DIV/0!</v>
      </c>
      <c r="Q398" s="106" t="e">
        <f t="shared" si="94"/>
        <v>#DIV/0!</v>
      </c>
      <c r="R398" s="106" t="e">
        <f t="shared" si="90"/>
        <v>#DIV/0!</v>
      </c>
      <c r="S398" s="106" t="e">
        <f t="shared" si="91"/>
        <v>#DIV/0!</v>
      </c>
      <c r="T398" s="106" t="e">
        <f t="shared" si="95"/>
        <v>#DIV/0!</v>
      </c>
      <c r="U398" s="124" t="e">
        <f t="shared" si="106"/>
        <v>#DIV/0!</v>
      </c>
      <c r="V398" s="107" t="e">
        <f t="shared" si="103"/>
        <v>#DIV/0!</v>
      </c>
      <c r="W398" s="106" t="e">
        <f t="shared" si="101"/>
        <v>#DIV/0!</v>
      </c>
      <c r="X398" s="106" t="e">
        <f t="shared" si="96"/>
        <v>#DIV/0!</v>
      </c>
      <c r="Y398" s="106" t="e">
        <f t="shared" si="102"/>
        <v>#DIV/0!</v>
      </c>
      <c r="Z398" s="108" t="e">
        <f t="shared" si="97"/>
        <v>#DIV/0!</v>
      </c>
      <c r="AA398" s="108" t="e">
        <f>('Input &amp; Results'!$E$40-R398*7.48)/('Calcs active'!H398*1440)</f>
        <v>#DIV/0!</v>
      </c>
    </row>
    <row r="399" spans="2:27" x14ac:dyDescent="0.2">
      <c r="B399" s="31">
        <f t="shared" si="107"/>
        <v>2</v>
      </c>
      <c r="C399" s="31" t="s">
        <v>51</v>
      </c>
      <c r="D399" s="106">
        <v>385</v>
      </c>
      <c r="E399" s="106" t="e">
        <f t="shared" si="98"/>
        <v>#DIV/0!</v>
      </c>
      <c r="F399" s="106">
        <f>'Calcs Hist'!E400</f>
        <v>0</v>
      </c>
      <c r="G399" s="106" t="e">
        <f t="shared" si="99"/>
        <v>#DIV/0!</v>
      </c>
      <c r="H399" s="107" t="e">
        <f t="shared" si="100"/>
        <v>#DIV/0!</v>
      </c>
      <c r="I399" s="106" t="e">
        <f>IF(P399&gt;0,('Input &amp; Results'!F$25/12*$C$3)*('Input &amp; Results'!$D$21),('Input &amp; Results'!F$25/12*$C$3)*('Input &amp; Results'!$D$22))</f>
        <v>#DIV/0!</v>
      </c>
      <c r="J399" s="106" t="e">
        <f t="shared" si="104"/>
        <v>#DIV/0!</v>
      </c>
      <c r="K399" s="106" t="e">
        <f>IF(H399&gt;'Input &amp; Results'!$K$45,MIN('Input &amp; Results'!$K$27,J399-M399),0)</f>
        <v>#DIV/0!</v>
      </c>
      <c r="L399" s="106" t="e">
        <f t="shared" si="92"/>
        <v>#DIV/0!</v>
      </c>
      <c r="M399" s="106" t="e">
        <f>IF(J399&gt;0,MIN('Input &amp; Results'!$K$7*0.75/12*'Input &amp; Results'!$K$42,J399),0)</f>
        <v>#DIV/0!</v>
      </c>
      <c r="N399" s="106" t="e">
        <f t="shared" si="93"/>
        <v>#DIV/0!</v>
      </c>
      <c r="O399" s="106" t="e">
        <f t="shared" si="105"/>
        <v>#DIV/0!</v>
      </c>
      <c r="P399" s="106" t="e">
        <f>IF(O399&gt;'Input &amp; Results'!$E$49,MIN('Input &amp; Results'!$E$47,O399),0)</f>
        <v>#DIV/0!</v>
      </c>
      <c r="Q399" s="106" t="e">
        <f t="shared" si="94"/>
        <v>#DIV/0!</v>
      </c>
      <c r="R399" s="106" t="e">
        <f t="shared" ref="R399:R462" si="108">O399-P399</f>
        <v>#DIV/0!</v>
      </c>
      <c r="S399" s="106" t="e">
        <f t="shared" ref="S399:S462" si="109">I399-E399+P399</f>
        <v>#DIV/0!</v>
      </c>
      <c r="T399" s="106" t="e">
        <f t="shared" si="95"/>
        <v>#DIV/0!</v>
      </c>
      <c r="U399" s="124" t="e">
        <f t="shared" si="106"/>
        <v>#DIV/0!</v>
      </c>
      <c r="V399" s="107" t="e">
        <f t="shared" si="103"/>
        <v>#DIV/0!</v>
      </c>
      <c r="W399" s="106" t="e">
        <f t="shared" si="101"/>
        <v>#DIV/0!</v>
      </c>
      <c r="X399" s="106" t="e">
        <f t="shared" si="96"/>
        <v>#DIV/0!</v>
      </c>
      <c r="Y399" s="106" t="e">
        <f t="shared" si="102"/>
        <v>#DIV/0!</v>
      </c>
      <c r="Z399" s="108" t="e">
        <f t="shared" si="97"/>
        <v>#DIV/0!</v>
      </c>
      <c r="AA399" s="108" t="e">
        <f>('Input &amp; Results'!$E$40-R399*7.48)/('Calcs active'!H399*1440)</f>
        <v>#DIV/0!</v>
      </c>
    </row>
    <row r="400" spans="2:27" x14ac:dyDescent="0.2">
      <c r="B400" s="31">
        <f t="shared" si="107"/>
        <v>2</v>
      </c>
      <c r="C400" s="31" t="s">
        <v>51</v>
      </c>
      <c r="D400" s="106">
        <v>386</v>
      </c>
      <c r="E400" s="106" t="e">
        <f t="shared" si="98"/>
        <v>#DIV/0!</v>
      </c>
      <c r="F400" s="106">
        <f>'Calcs Hist'!E401</f>
        <v>0</v>
      </c>
      <c r="G400" s="106" t="e">
        <f t="shared" si="99"/>
        <v>#DIV/0!</v>
      </c>
      <c r="H400" s="107" t="e">
        <f t="shared" si="100"/>
        <v>#DIV/0!</v>
      </c>
      <c r="I400" s="106" t="e">
        <f>IF(P400&gt;0,('Input &amp; Results'!F$25/12*$C$3)*('Input &amp; Results'!$D$21),('Input &amp; Results'!F$25/12*$C$3)*('Input &amp; Results'!$D$22))</f>
        <v>#DIV/0!</v>
      </c>
      <c r="J400" s="106" t="e">
        <f t="shared" si="104"/>
        <v>#DIV/0!</v>
      </c>
      <c r="K400" s="106" t="e">
        <f>IF(H400&gt;'Input &amp; Results'!$K$45,MIN('Input &amp; Results'!$K$27,J400-M400),0)</f>
        <v>#DIV/0!</v>
      </c>
      <c r="L400" s="106" t="e">
        <f t="shared" ref="L400:L463" si="110">K400*7.48</f>
        <v>#DIV/0!</v>
      </c>
      <c r="M400" s="106" t="e">
        <f>IF(J400&gt;0,MIN('Input &amp; Results'!$K$7*0.75/12*'Input &amp; Results'!$K$42,J400),0)</f>
        <v>#DIV/0!</v>
      </c>
      <c r="N400" s="106" t="e">
        <f t="shared" ref="N400:N463" si="111">M400*7.48</f>
        <v>#DIV/0!</v>
      </c>
      <c r="O400" s="106" t="e">
        <f t="shared" si="105"/>
        <v>#DIV/0!</v>
      </c>
      <c r="P400" s="106" t="e">
        <f>IF(O400&gt;'Input &amp; Results'!$E$49,MIN('Input &amp; Results'!$E$47,O400),0)</f>
        <v>#DIV/0!</v>
      </c>
      <c r="Q400" s="106" t="e">
        <f t="shared" ref="Q400:Q463" si="112">P400*7.48</f>
        <v>#DIV/0!</v>
      </c>
      <c r="R400" s="106" t="e">
        <f t="shared" si="108"/>
        <v>#DIV/0!</v>
      </c>
      <c r="S400" s="106" t="e">
        <f t="shared" si="109"/>
        <v>#DIV/0!</v>
      </c>
      <c r="T400" s="106" t="e">
        <f t="shared" ref="T400:T463" si="113">T399+S400</f>
        <v>#DIV/0!</v>
      </c>
      <c r="U400" s="124" t="e">
        <f t="shared" si="106"/>
        <v>#DIV/0!</v>
      </c>
      <c r="V400" s="107" t="e">
        <f t="shared" si="103"/>
        <v>#DIV/0!</v>
      </c>
      <c r="W400" s="106" t="e">
        <f t="shared" si="101"/>
        <v>#DIV/0!</v>
      </c>
      <c r="X400" s="106" t="e">
        <f t="shared" ref="X400:X463" si="114">W400*7.48</f>
        <v>#DIV/0!</v>
      </c>
      <c r="Y400" s="106" t="e">
        <f t="shared" si="102"/>
        <v>#DIV/0!</v>
      </c>
      <c r="Z400" s="108" t="e">
        <f t="shared" ref="Z400:Z463" si="115">Z399+Q400</f>
        <v>#DIV/0!</v>
      </c>
      <c r="AA400" s="108" t="e">
        <f>('Input &amp; Results'!$E$40-R400*7.48)/('Calcs active'!H400*1440)</f>
        <v>#DIV/0!</v>
      </c>
    </row>
    <row r="401" spans="2:27" x14ac:dyDescent="0.2">
      <c r="B401" s="31">
        <f t="shared" si="107"/>
        <v>2</v>
      </c>
      <c r="C401" s="31" t="s">
        <v>51</v>
      </c>
      <c r="D401" s="106">
        <v>387</v>
      </c>
      <c r="E401" s="106" t="e">
        <f t="shared" ref="E401:E464" si="116">$C$3*$C$10*(T400/$C$7)^$C$11</f>
        <v>#DIV/0!</v>
      </c>
      <c r="F401" s="106">
        <f>'Calcs Hist'!E402</f>
        <v>0</v>
      </c>
      <c r="G401" s="106" t="e">
        <f t="shared" ref="G401:G464" si="117">E401+F401</f>
        <v>#DIV/0!</v>
      </c>
      <c r="H401" s="107" t="e">
        <f t="shared" ref="H401:H464" si="118">G401*7.48/1440</f>
        <v>#DIV/0!</v>
      </c>
      <c r="I401" s="106" t="e">
        <f>IF(P401&gt;0,('Input &amp; Results'!F$25/12*$C$3)*('Input &amp; Results'!$D$21),('Input &amp; Results'!F$25/12*$C$3)*('Input &amp; Results'!$D$22))</f>
        <v>#DIV/0!</v>
      </c>
      <c r="J401" s="106" t="e">
        <f t="shared" si="104"/>
        <v>#DIV/0!</v>
      </c>
      <c r="K401" s="106" t="e">
        <f>IF(H401&gt;'Input &amp; Results'!$K$45,MIN('Input &amp; Results'!$K$27,J401-M401),0)</f>
        <v>#DIV/0!</v>
      </c>
      <c r="L401" s="106" t="e">
        <f t="shared" si="110"/>
        <v>#DIV/0!</v>
      </c>
      <c r="M401" s="106" t="e">
        <f>IF(J401&gt;0,MIN('Input &amp; Results'!$K$7*0.75/12*'Input &amp; Results'!$K$42,J401),0)</f>
        <v>#DIV/0!</v>
      </c>
      <c r="N401" s="106" t="e">
        <f t="shared" si="111"/>
        <v>#DIV/0!</v>
      </c>
      <c r="O401" s="106" t="e">
        <f t="shared" si="105"/>
        <v>#DIV/0!</v>
      </c>
      <c r="P401" s="106" t="e">
        <f>IF(O401&gt;'Input &amp; Results'!$E$49,MIN('Input &amp; Results'!$E$47,O401),0)</f>
        <v>#DIV/0!</v>
      </c>
      <c r="Q401" s="106" t="e">
        <f t="shared" si="112"/>
        <v>#DIV/0!</v>
      </c>
      <c r="R401" s="106" t="e">
        <f t="shared" si="108"/>
        <v>#DIV/0!</v>
      </c>
      <c r="S401" s="106" t="e">
        <f t="shared" si="109"/>
        <v>#DIV/0!</v>
      </c>
      <c r="T401" s="106" t="e">
        <f t="shared" si="113"/>
        <v>#DIV/0!</v>
      </c>
      <c r="U401" s="124" t="e">
        <f t="shared" si="106"/>
        <v>#DIV/0!</v>
      </c>
      <c r="V401" s="107" t="e">
        <f t="shared" si="103"/>
        <v>#DIV/0!</v>
      </c>
      <c r="W401" s="106" t="e">
        <f t="shared" ref="W401:W464" si="119">G401+W400</f>
        <v>#DIV/0!</v>
      </c>
      <c r="X401" s="106" t="e">
        <f t="shared" si="114"/>
        <v>#DIV/0!</v>
      </c>
      <c r="Y401" s="106" t="e">
        <f t="shared" ref="Y401:Y464" si="120">Y400+L401</f>
        <v>#DIV/0!</v>
      </c>
      <c r="Z401" s="108" t="e">
        <f t="shared" si="115"/>
        <v>#DIV/0!</v>
      </c>
      <c r="AA401" s="108" t="e">
        <f>('Input &amp; Results'!$E$40-R401*7.48)/('Calcs active'!H401*1440)</f>
        <v>#DIV/0!</v>
      </c>
    </row>
    <row r="402" spans="2:27" x14ac:dyDescent="0.2">
      <c r="B402" s="31">
        <f t="shared" si="107"/>
        <v>2</v>
      </c>
      <c r="C402" s="31" t="s">
        <v>51</v>
      </c>
      <c r="D402" s="106">
        <v>388</v>
      </c>
      <c r="E402" s="106" t="e">
        <f t="shared" si="116"/>
        <v>#DIV/0!</v>
      </c>
      <c r="F402" s="106">
        <f>'Calcs Hist'!E403</f>
        <v>0</v>
      </c>
      <c r="G402" s="106" t="e">
        <f t="shared" si="117"/>
        <v>#DIV/0!</v>
      </c>
      <c r="H402" s="107" t="e">
        <f t="shared" si="118"/>
        <v>#DIV/0!</v>
      </c>
      <c r="I402" s="106" t="e">
        <f>IF(P402&gt;0,('Input &amp; Results'!F$25/12*$C$3)*('Input &amp; Results'!$D$21),('Input &amp; Results'!F$25/12*$C$3)*('Input &amp; Results'!$D$22))</f>
        <v>#DIV/0!</v>
      </c>
      <c r="J402" s="106" t="e">
        <f t="shared" si="104"/>
        <v>#DIV/0!</v>
      </c>
      <c r="K402" s="106" t="e">
        <f>IF(H402&gt;'Input &amp; Results'!$K$45,MIN('Input &amp; Results'!$K$27,J402-M402),0)</f>
        <v>#DIV/0!</v>
      </c>
      <c r="L402" s="106" t="e">
        <f t="shared" si="110"/>
        <v>#DIV/0!</v>
      </c>
      <c r="M402" s="106" t="e">
        <f>IF(J402&gt;0,MIN('Input &amp; Results'!$K$7*0.75/12*'Input &amp; Results'!$K$42,J402),0)</f>
        <v>#DIV/0!</v>
      </c>
      <c r="N402" s="106" t="e">
        <f t="shared" si="111"/>
        <v>#DIV/0!</v>
      </c>
      <c r="O402" s="106" t="e">
        <f t="shared" si="105"/>
        <v>#DIV/0!</v>
      </c>
      <c r="P402" s="106" t="e">
        <f>IF(O402&gt;'Input &amp; Results'!$E$49,MIN('Input &amp; Results'!$E$47,O402),0)</f>
        <v>#DIV/0!</v>
      </c>
      <c r="Q402" s="106" t="e">
        <f t="shared" si="112"/>
        <v>#DIV/0!</v>
      </c>
      <c r="R402" s="106" t="e">
        <f t="shared" si="108"/>
        <v>#DIV/0!</v>
      </c>
      <c r="S402" s="106" t="e">
        <f t="shared" si="109"/>
        <v>#DIV/0!</v>
      </c>
      <c r="T402" s="106" t="e">
        <f t="shared" si="113"/>
        <v>#DIV/0!</v>
      </c>
      <c r="U402" s="124" t="e">
        <f t="shared" si="106"/>
        <v>#DIV/0!</v>
      </c>
      <c r="V402" s="107" t="e">
        <f t="shared" si="103"/>
        <v>#DIV/0!</v>
      </c>
      <c r="W402" s="106" t="e">
        <f t="shared" si="119"/>
        <v>#DIV/0!</v>
      </c>
      <c r="X402" s="106" t="e">
        <f t="shared" si="114"/>
        <v>#DIV/0!</v>
      </c>
      <c r="Y402" s="106" t="e">
        <f t="shared" si="120"/>
        <v>#DIV/0!</v>
      </c>
      <c r="Z402" s="108" t="e">
        <f t="shared" si="115"/>
        <v>#DIV/0!</v>
      </c>
      <c r="AA402" s="108" t="e">
        <f>('Input &amp; Results'!$E$40-R402*7.48)/('Calcs active'!H402*1440)</f>
        <v>#DIV/0!</v>
      </c>
    </row>
    <row r="403" spans="2:27" x14ac:dyDescent="0.2">
      <c r="B403" s="31">
        <f t="shared" si="107"/>
        <v>2</v>
      </c>
      <c r="C403" s="31" t="s">
        <v>51</v>
      </c>
      <c r="D403" s="106">
        <v>389</v>
      </c>
      <c r="E403" s="106" t="e">
        <f t="shared" si="116"/>
        <v>#DIV/0!</v>
      </c>
      <c r="F403" s="106">
        <f>'Calcs Hist'!E404</f>
        <v>0</v>
      </c>
      <c r="G403" s="106" t="e">
        <f t="shared" si="117"/>
        <v>#DIV/0!</v>
      </c>
      <c r="H403" s="107" t="e">
        <f t="shared" si="118"/>
        <v>#DIV/0!</v>
      </c>
      <c r="I403" s="106" t="e">
        <f>IF(P403&gt;0,('Input &amp; Results'!F$25/12*$C$3)*('Input &amp; Results'!$D$21),('Input &amp; Results'!F$25/12*$C$3)*('Input &amp; Results'!$D$22))</f>
        <v>#DIV/0!</v>
      </c>
      <c r="J403" s="106" t="e">
        <f t="shared" si="104"/>
        <v>#DIV/0!</v>
      </c>
      <c r="K403" s="106" t="e">
        <f>IF(H403&gt;'Input &amp; Results'!$K$45,MIN('Input &amp; Results'!$K$27,J403-M403),0)</f>
        <v>#DIV/0!</v>
      </c>
      <c r="L403" s="106" t="e">
        <f t="shared" si="110"/>
        <v>#DIV/0!</v>
      </c>
      <c r="M403" s="106" t="e">
        <f>IF(J403&gt;0,MIN('Input &amp; Results'!$K$7*0.75/12*'Input &amp; Results'!$K$42,J403),0)</f>
        <v>#DIV/0!</v>
      </c>
      <c r="N403" s="106" t="e">
        <f t="shared" si="111"/>
        <v>#DIV/0!</v>
      </c>
      <c r="O403" s="106" t="e">
        <f t="shared" si="105"/>
        <v>#DIV/0!</v>
      </c>
      <c r="P403" s="106" t="e">
        <f>IF(O403&gt;'Input &amp; Results'!$E$49,MIN('Input &amp; Results'!$E$47,O403),0)</f>
        <v>#DIV/0!</v>
      </c>
      <c r="Q403" s="106" t="e">
        <f t="shared" si="112"/>
        <v>#DIV/0!</v>
      </c>
      <c r="R403" s="106" t="e">
        <f t="shared" si="108"/>
        <v>#DIV/0!</v>
      </c>
      <c r="S403" s="106" t="e">
        <f t="shared" si="109"/>
        <v>#DIV/0!</v>
      </c>
      <c r="T403" s="106" t="e">
        <f t="shared" si="113"/>
        <v>#DIV/0!</v>
      </c>
      <c r="U403" s="124" t="e">
        <f t="shared" si="106"/>
        <v>#DIV/0!</v>
      </c>
      <c r="V403" s="107" t="e">
        <f t="shared" ref="V403:V466" si="121">U403/($C$3*$C$4)</f>
        <v>#DIV/0!</v>
      </c>
      <c r="W403" s="106" t="e">
        <f t="shared" si="119"/>
        <v>#DIV/0!</v>
      </c>
      <c r="X403" s="106" t="e">
        <f t="shared" si="114"/>
        <v>#DIV/0!</v>
      </c>
      <c r="Y403" s="106" t="e">
        <f t="shared" si="120"/>
        <v>#DIV/0!</v>
      </c>
      <c r="Z403" s="108" t="e">
        <f t="shared" si="115"/>
        <v>#DIV/0!</v>
      </c>
      <c r="AA403" s="108" t="e">
        <f>('Input &amp; Results'!$E$40-R403*7.48)/('Calcs active'!H403*1440)</f>
        <v>#DIV/0!</v>
      </c>
    </row>
    <row r="404" spans="2:27" x14ac:dyDescent="0.2">
      <c r="B404" s="31">
        <f t="shared" si="107"/>
        <v>2</v>
      </c>
      <c r="C404" s="31" t="s">
        <v>51</v>
      </c>
      <c r="D404" s="106">
        <v>390</v>
      </c>
      <c r="E404" s="106" t="e">
        <f t="shared" si="116"/>
        <v>#DIV/0!</v>
      </c>
      <c r="F404" s="106">
        <f>'Calcs Hist'!E405</f>
        <v>0</v>
      </c>
      <c r="G404" s="106" t="e">
        <f t="shared" si="117"/>
        <v>#DIV/0!</v>
      </c>
      <c r="H404" s="107" t="e">
        <f t="shared" si="118"/>
        <v>#DIV/0!</v>
      </c>
      <c r="I404" s="106" t="e">
        <f>IF(P404&gt;0,('Input &amp; Results'!F$25/12*$C$3)*('Input &amp; Results'!$D$21),('Input &amp; Results'!F$25/12*$C$3)*('Input &amp; Results'!$D$22))</f>
        <v>#DIV/0!</v>
      </c>
      <c r="J404" s="106" t="e">
        <f t="shared" si="104"/>
        <v>#DIV/0!</v>
      </c>
      <c r="K404" s="106" t="e">
        <f>IF(H404&gt;'Input &amp; Results'!$K$45,MIN('Input &amp; Results'!$K$27,J404-M404),0)</f>
        <v>#DIV/0!</v>
      </c>
      <c r="L404" s="106" t="e">
        <f t="shared" si="110"/>
        <v>#DIV/0!</v>
      </c>
      <c r="M404" s="106" t="e">
        <f>IF(J404&gt;0,MIN('Input &amp; Results'!$K$7*0.75/12*'Input &amp; Results'!$K$42,J404),0)</f>
        <v>#DIV/0!</v>
      </c>
      <c r="N404" s="106" t="e">
        <f t="shared" si="111"/>
        <v>#DIV/0!</v>
      </c>
      <c r="O404" s="106" t="e">
        <f t="shared" si="105"/>
        <v>#DIV/0!</v>
      </c>
      <c r="P404" s="106" t="e">
        <f>IF(O404&gt;'Input &amp; Results'!$E$49,MIN('Input &amp; Results'!$E$47,O404),0)</f>
        <v>#DIV/0!</v>
      </c>
      <c r="Q404" s="106" t="e">
        <f t="shared" si="112"/>
        <v>#DIV/0!</v>
      </c>
      <c r="R404" s="106" t="e">
        <f t="shared" si="108"/>
        <v>#DIV/0!</v>
      </c>
      <c r="S404" s="106" t="e">
        <f t="shared" si="109"/>
        <v>#DIV/0!</v>
      </c>
      <c r="T404" s="106" t="e">
        <f t="shared" si="113"/>
        <v>#DIV/0!</v>
      </c>
      <c r="U404" s="124" t="e">
        <f t="shared" si="106"/>
        <v>#DIV/0!</v>
      </c>
      <c r="V404" s="107" t="e">
        <f t="shared" si="121"/>
        <v>#DIV/0!</v>
      </c>
      <c r="W404" s="106" t="e">
        <f t="shared" si="119"/>
        <v>#DIV/0!</v>
      </c>
      <c r="X404" s="106" t="e">
        <f t="shared" si="114"/>
        <v>#DIV/0!</v>
      </c>
      <c r="Y404" s="106" t="e">
        <f t="shared" si="120"/>
        <v>#DIV/0!</v>
      </c>
      <c r="Z404" s="108" t="e">
        <f t="shared" si="115"/>
        <v>#DIV/0!</v>
      </c>
      <c r="AA404" s="108" t="e">
        <f>('Input &amp; Results'!$E$40-R404*7.48)/('Calcs active'!H404*1440)</f>
        <v>#DIV/0!</v>
      </c>
    </row>
    <row r="405" spans="2:27" x14ac:dyDescent="0.2">
      <c r="B405" s="31">
        <f t="shared" si="107"/>
        <v>2</v>
      </c>
      <c r="C405" s="31" t="s">
        <v>51</v>
      </c>
      <c r="D405" s="106">
        <v>391</v>
      </c>
      <c r="E405" s="106" t="e">
        <f t="shared" si="116"/>
        <v>#DIV/0!</v>
      </c>
      <c r="F405" s="106">
        <f>'Calcs Hist'!E406</f>
        <v>0</v>
      </c>
      <c r="G405" s="106" t="e">
        <f t="shared" si="117"/>
        <v>#DIV/0!</v>
      </c>
      <c r="H405" s="107" t="e">
        <f t="shared" si="118"/>
        <v>#DIV/0!</v>
      </c>
      <c r="I405" s="106" t="e">
        <f>IF(P405&gt;0,('Input &amp; Results'!F$25/12*$C$3)*('Input &amp; Results'!$D$21),('Input &amp; Results'!F$25/12*$C$3)*('Input &amp; Results'!$D$22))</f>
        <v>#DIV/0!</v>
      </c>
      <c r="J405" s="106" t="e">
        <f t="shared" ref="J405:J468" si="122">R404+G405</f>
        <v>#DIV/0!</v>
      </c>
      <c r="K405" s="106" t="e">
        <f>IF(H405&gt;'Input &amp; Results'!$K$45,MIN('Input &amp; Results'!$K$27,J405-M405),0)</f>
        <v>#DIV/0!</v>
      </c>
      <c r="L405" s="106" t="e">
        <f t="shared" si="110"/>
        <v>#DIV/0!</v>
      </c>
      <c r="M405" s="106" t="e">
        <f>IF(J405&gt;0,MIN('Input &amp; Results'!$K$7*0.75/12*'Input &amp; Results'!$K$42,J405),0)</f>
        <v>#DIV/0!</v>
      </c>
      <c r="N405" s="106" t="e">
        <f t="shared" si="111"/>
        <v>#DIV/0!</v>
      </c>
      <c r="O405" s="106" t="e">
        <f t="shared" si="105"/>
        <v>#DIV/0!</v>
      </c>
      <c r="P405" s="106" t="e">
        <f>IF(O405&gt;'Input &amp; Results'!$E$49,MIN('Input &amp; Results'!$E$47,O405),0)</f>
        <v>#DIV/0!</v>
      </c>
      <c r="Q405" s="106" t="e">
        <f t="shared" si="112"/>
        <v>#DIV/0!</v>
      </c>
      <c r="R405" s="106" t="e">
        <f t="shared" si="108"/>
        <v>#DIV/0!</v>
      </c>
      <c r="S405" s="106" t="e">
        <f t="shared" si="109"/>
        <v>#DIV/0!</v>
      </c>
      <c r="T405" s="106" t="e">
        <f t="shared" si="113"/>
        <v>#DIV/0!</v>
      </c>
      <c r="U405" s="124" t="e">
        <f t="shared" si="106"/>
        <v>#DIV/0!</v>
      </c>
      <c r="V405" s="107" t="e">
        <f t="shared" si="121"/>
        <v>#DIV/0!</v>
      </c>
      <c r="W405" s="106" t="e">
        <f t="shared" si="119"/>
        <v>#DIV/0!</v>
      </c>
      <c r="X405" s="106" t="e">
        <f t="shared" si="114"/>
        <v>#DIV/0!</v>
      </c>
      <c r="Y405" s="106" t="e">
        <f t="shared" si="120"/>
        <v>#DIV/0!</v>
      </c>
      <c r="Z405" s="108" t="e">
        <f t="shared" si="115"/>
        <v>#DIV/0!</v>
      </c>
      <c r="AA405" s="108" t="e">
        <f>('Input &amp; Results'!$E$40-R405*7.48)/('Calcs active'!H405*1440)</f>
        <v>#DIV/0!</v>
      </c>
    </row>
    <row r="406" spans="2:27" x14ac:dyDescent="0.2">
      <c r="B406" s="31">
        <f t="shared" si="107"/>
        <v>2</v>
      </c>
      <c r="C406" s="31" t="s">
        <v>51</v>
      </c>
      <c r="D406" s="106">
        <v>392</v>
      </c>
      <c r="E406" s="106" t="e">
        <f t="shared" si="116"/>
        <v>#DIV/0!</v>
      </c>
      <c r="F406" s="106">
        <f>'Calcs Hist'!E407</f>
        <v>0</v>
      </c>
      <c r="G406" s="106" t="e">
        <f t="shared" si="117"/>
        <v>#DIV/0!</v>
      </c>
      <c r="H406" s="107" t="e">
        <f t="shared" si="118"/>
        <v>#DIV/0!</v>
      </c>
      <c r="I406" s="106" t="e">
        <f>IF(P406&gt;0,('Input &amp; Results'!F$25/12*$C$3)*('Input &amp; Results'!$D$21),('Input &amp; Results'!F$25/12*$C$3)*('Input &amp; Results'!$D$22))</f>
        <v>#DIV/0!</v>
      </c>
      <c r="J406" s="106" t="e">
        <f t="shared" si="122"/>
        <v>#DIV/0!</v>
      </c>
      <c r="K406" s="106" t="e">
        <f>IF(H406&gt;'Input &amp; Results'!$K$45,MIN('Input &amp; Results'!$K$27,J406-M406),0)</f>
        <v>#DIV/0!</v>
      </c>
      <c r="L406" s="106" t="e">
        <f t="shared" si="110"/>
        <v>#DIV/0!</v>
      </c>
      <c r="M406" s="106" t="e">
        <f>IF(J406&gt;0,MIN('Input &amp; Results'!$K$7*0.75/12*'Input &amp; Results'!$K$42,J406),0)</f>
        <v>#DIV/0!</v>
      </c>
      <c r="N406" s="106" t="e">
        <f t="shared" si="111"/>
        <v>#DIV/0!</v>
      </c>
      <c r="O406" s="106" t="e">
        <f t="shared" si="105"/>
        <v>#DIV/0!</v>
      </c>
      <c r="P406" s="106" t="e">
        <f>IF(O406&gt;'Input &amp; Results'!$E$49,MIN('Input &amp; Results'!$E$47,O406),0)</f>
        <v>#DIV/0!</v>
      </c>
      <c r="Q406" s="106" t="e">
        <f t="shared" si="112"/>
        <v>#DIV/0!</v>
      </c>
      <c r="R406" s="106" t="e">
        <f t="shared" si="108"/>
        <v>#DIV/0!</v>
      </c>
      <c r="S406" s="106" t="e">
        <f t="shared" si="109"/>
        <v>#DIV/0!</v>
      </c>
      <c r="T406" s="106" t="e">
        <f t="shared" si="113"/>
        <v>#DIV/0!</v>
      </c>
      <c r="U406" s="124" t="e">
        <f t="shared" si="106"/>
        <v>#DIV/0!</v>
      </c>
      <c r="V406" s="107" t="e">
        <f t="shared" si="121"/>
        <v>#DIV/0!</v>
      </c>
      <c r="W406" s="106" t="e">
        <f t="shared" si="119"/>
        <v>#DIV/0!</v>
      </c>
      <c r="X406" s="106" t="e">
        <f t="shared" si="114"/>
        <v>#DIV/0!</v>
      </c>
      <c r="Y406" s="106" t="e">
        <f t="shared" si="120"/>
        <v>#DIV/0!</v>
      </c>
      <c r="Z406" s="108" t="e">
        <f t="shared" si="115"/>
        <v>#DIV/0!</v>
      </c>
      <c r="AA406" s="108" t="e">
        <f>('Input &amp; Results'!$E$40-R406*7.48)/('Calcs active'!H406*1440)</f>
        <v>#DIV/0!</v>
      </c>
    </row>
    <row r="407" spans="2:27" x14ac:dyDescent="0.2">
      <c r="B407" s="31">
        <f t="shared" si="107"/>
        <v>2</v>
      </c>
      <c r="C407" s="31" t="s">
        <v>51</v>
      </c>
      <c r="D407" s="106">
        <v>393</v>
      </c>
      <c r="E407" s="106" t="e">
        <f t="shared" si="116"/>
        <v>#DIV/0!</v>
      </c>
      <c r="F407" s="106">
        <f>'Calcs Hist'!E408</f>
        <v>0</v>
      </c>
      <c r="G407" s="106" t="e">
        <f t="shared" si="117"/>
        <v>#DIV/0!</v>
      </c>
      <c r="H407" s="107" t="e">
        <f t="shared" si="118"/>
        <v>#DIV/0!</v>
      </c>
      <c r="I407" s="106" t="e">
        <f>IF(P407&gt;0,('Input &amp; Results'!F$25/12*$C$3)*('Input &amp; Results'!$D$21),('Input &amp; Results'!F$25/12*$C$3)*('Input &amp; Results'!$D$22))</f>
        <v>#DIV/0!</v>
      </c>
      <c r="J407" s="106" t="e">
        <f t="shared" si="122"/>
        <v>#DIV/0!</v>
      </c>
      <c r="K407" s="106" t="e">
        <f>IF(H407&gt;'Input &amp; Results'!$K$45,MIN('Input &amp; Results'!$K$27,J407-M407),0)</f>
        <v>#DIV/0!</v>
      </c>
      <c r="L407" s="106" t="e">
        <f t="shared" si="110"/>
        <v>#DIV/0!</v>
      </c>
      <c r="M407" s="106" t="e">
        <f>IF(J407&gt;0,MIN('Input &amp; Results'!$K$7*0.75/12*'Input &amp; Results'!$K$42,J407),0)</f>
        <v>#DIV/0!</v>
      </c>
      <c r="N407" s="106" t="e">
        <f t="shared" si="111"/>
        <v>#DIV/0!</v>
      </c>
      <c r="O407" s="106" t="e">
        <f t="shared" si="105"/>
        <v>#DIV/0!</v>
      </c>
      <c r="P407" s="106" t="e">
        <f>IF(O407&gt;'Input &amp; Results'!$E$49,MIN('Input &amp; Results'!$E$47,O407),0)</f>
        <v>#DIV/0!</v>
      </c>
      <c r="Q407" s="106" t="e">
        <f t="shared" si="112"/>
        <v>#DIV/0!</v>
      </c>
      <c r="R407" s="106" t="e">
        <f t="shared" si="108"/>
        <v>#DIV/0!</v>
      </c>
      <c r="S407" s="106" t="e">
        <f t="shared" si="109"/>
        <v>#DIV/0!</v>
      </c>
      <c r="T407" s="106" t="e">
        <f t="shared" si="113"/>
        <v>#DIV/0!</v>
      </c>
      <c r="U407" s="124" t="e">
        <f t="shared" si="106"/>
        <v>#DIV/0!</v>
      </c>
      <c r="V407" s="107" t="e">
        <f t="shared" si="121"/>
        <v>#DIV/0!</v>
      </c>
      <c r="W407" s="106" t="e">
        <f t="shared" si="119"/>
        <v>#DIV/0!</v>
      </c>
      <c r="X407" s="106" t="e">
        <f t="shared" si="114"/>
        <v>#DIV/0!</v>
      </c>
      <c r="Y407" s="106" t="e">
        <f t="shared" si="120"/>
        <v>#DIV/0!</v>
      </c>
      <c r="Z407" s="108" t="e">
        <f t="shared" si="115"/>
        <v>#DIV/0!</v>
      </c>
      <c r="AA407" s="108" t="e">
        <f>('Input &amp; Results'!$E$40-R407*7.48)/('Calcs active'!H407*1440)</f>
        <v>#DIV/0!</v>
      </c>
    </row>
    <row r="408" spans="2:27" x14ac:dyDescent="0.2">
      <c r="B408" s="31">
        <f t="shared" si="107"/>
        <v>2</v>
      </c>
      <c r="C408" s="31" t="s">
        <v>51</v>
      </c>
      <c r="D408" s="106">
        <v>394</v>
      </c>
      <c r="E408" s="106" t="e">
        <f t="shared" si="116"/>
        <v>#DIV/0!</v>
      </c>
      <c r="F408" s="106">
        <f>'Calcs Hist'!E409</f>
        <v>0</v>
      </c>
      <c r="G408" s="106" t="e">
        <f t="shared" si="117"/>
        <v>#DIV/0!</v>
      </c>
      <c r="H408" s="107" t="e">
        <f t="shared" si="118"/>
        <v>#DIV/0!</v>
      </c>
      <c r="I408" s="106" t="e">
        <f>IF(P408&gt;0,('Input &amp; Results'!F$25/12*$C$3)*('Input &amp; Results'!$D$21),('Input &amp; Results'!F$25/12*$C$3)*('Input &amp; Results'!$D$22))</f>
        <v>#DIV/0!</v>
      </c>
      <c r="J408" s="106" t="e">
        <f t="shared" si="122"/>
        <v>#DIV/0!</v>
      </c>
      <c r="K408" s="106" t="e">
        <f>IF(H408&gt;'Input &amp; Results'!$K$45,MIN('Input &amp; Results'!$K$27,J408-M408),0)</f>
        <v>#DIV/0!</v>
      </c>
      <c r="L408" s="106" t="e">
        <f t="shared" si="110"/>
        <v>#DIV/0!</v>
      </c>
      <c r="M408" s="106" t="e">
        <f>IF(J408&gt;0,MIN('Input &amp; Results'!$K$7*0.75/12*'Input &amp; Results'!$K$42,J408),0)</f>
        <v>#DIV/0!</v>
      </c>
      <c r="N408" s="106" t="e">
        <f t="shared" si="111"/>
        <v>#DIV/0!</v>
      </c>
      <c r="O408" s="106" t="e">
        <f t="shared" si="105"/>
        <v>#DIV/0!</v>
      </c>
      <c r="P408" s="106" t="e">
        <f>IF(O408&gt;'Input &amp; Results'!$E$49,MIN('Input &amp; Results'!$E$47,O408),0)</f>
        <v>#DIV/0!</v>
      </c>
      <c r="Q408" s="106" t="e">
        <f t="shared" si="112"/>
        <v>#DIV/0!</v>
      </c>
      <c r="R408" s="106" t="e">
        <f t="shared" si="108"/>
        <v>#DIV/0!</v>
      </c>
      <c r="S408" s="106" t="e">
        <f t="shared" si="109"/>
        <v>#DIV/0!</v>
      </c>
      <c r="T408" s="106" t="e">
        <f t="shared" si="113"/>
        <v>#DIV/0!</v>
      </c>
      <c r="U408" s="124" t="e">
        <f t="shared" si="106"/>
        <v>#DIV/0!</v>
      </c>
      <c r="V408" s="107" t="e">
        <f t="shared" si="121"/>
        <v>#DIV/0!</v>
      </c>
      <c r="W408" s="106" t="e">
        <f t="shared" si="119"/>
        <v>#DIV/0!</v>
      </c>
      <c r="X408" s="106" t="e">
        <f t="shared" si="114"/>
        <v>#DIV/0!</v>
      </c>
      <c r="Y408" s="106" t="e">
        <f t="shared" si="120"/>
        <v>#DIV/0!</v>
      </c>
      <c r="Z408" s="108" t="e">
        <f t="shared" si="115"/>
        <v>#DIV/0!</v>
      </c>
      <c r="AA408" s="108" t="e">
        <f>('Input &amp; Results'!$E$40-R408*7.48)/('Calcs active'!H408*1440)</f>
        <v>#DIV/0!</v>
      </c>
    </row>
    <row r="409" spans="2:27" x14ac:dyDescent="0.2">
      <c r="B409" s="31">
        <f t="shared" si="107"/>
        <v>2</v>
      </c>
      <c r="C409" s="31" t="s">
        <v>51</v>
      </c>
      <c r="D409" s="106">
        <v>395</v>
      </c>
      <c r="E409" s="106" t="e">
        <f t="shared" si="116"/>
        <v>#DIV/0!</v>
      </c>
      <c r="F409" s="106">
        <f>'Calcs Hist'!E410</f>
        <v>0</v>
      </c>
      <c r="G409" s="106" t="e">
        <f t="shared" si="117"/>
        <v>#DIV/0!</v>
      </c>
      <c r="H409" s="107" t="e">
        <f t="shared" si="118"/>
        <v>#DIV/0!</v>
      </c>
      <c r="I409" s="106" t="e">
        <f>IF(P409&gt;0,('Input &amp; Results'!F$25/12*$C$3)*('Input &amp; Results'!$D$21),('Input &amp; Results'!F$25/12*$C$3)*('Input &amp; Results'!$D$22))</f>
        <v>#DIV/0!</v>
      </c>
      <c r="J409" s="106" t="e">
        <f t="shared" si="122"/>
        <v>#DIV/0!</v>
      </c>
      <c r="K409" s="106" t="e">
        <f>IF(H409&gt;'Input &amp; Results'!$K$45,MIN('Input &amp; Results'!$K$27,J409-M409),0)</f>
        <v>#DIV/0!</v>
      </c>
      <c r="L409" s="106" t="e">
        <f t="shared" si="110"/>
        <v>#DIV/0!</v>
      </c>
      <c r="M409" s="106" t="e">
        <f>IF(J409&gt;0,MIN('Input &amp; Results'!$K$7*0.75/12*'Input &amp; Results'!$K$42,J409),0)</f>
        <v>#DIV/0!</v>
      </c>
      <c r="N409" s="106" t="e">
        <f t="shared" si="111"/>
        <v>#DIV/0!</v>
      </c>
      <c r="O409" s="106" t="e">
        <f t="shared" si="105"/>
        <v>#DIV/0!</v>
      </c>
      <c r="P409" s="106" t="e">
        <f>IF(O409&gt;'Input &amp; Results'!$E$49,MIN('Input &amp; Results'!$E$47,O409),0)</f>
        <v>#DIV/0!</v>
      </c>
      <c r="Q409" s="106" t="e">
        <f t="shared" si="112"/>
        <v>#DIV/0!</v>
      </c>
      <c r="R409" s="106" t="e">
        <f t="shared" si="108"/>
        <v>#DIV/0!</v>
      </c>
      <c r="S409" s="106" t="e">
        <f t="shared" si="109"/>
        <v>#DIV/0!</v>
      </c>
      <c r="T409" s="106" t="e">
        <f t="shared" si="113"/>
        <v>#DIV/0!</v>
      </c>
      <c r="U409" s="124" t="e">
        <f t="shared" si="106"/>
        <v>#DIV/0!</v>
      </c>
      <c r="V409" s="107" t="e">
        <f t="shared" si="121"/>
        <v>#DIV/0!</v>
      </c>
      <c r="W409" s="106" t="e">
        <f t="shared" si="119"/>
        <v>#DIV/0!</v>
      </c>
      <c r="X409" s="106" t="e">
        <f t="shared" si="114"/>
        <v>#DIV/0!</v>
      </c>
      <c r="Y409" s="106" t="e">
        <f t="shared" si="120"/>
        <v>#DIV/0!</v>
      </c>
      <c r="Z409" s="108" t="e">
        <f t="shared" si="115"/>
        <v>#DIV/0!</v>
      </c>
      <c r="AA409" s="108" t="e">
        <f>('Input &amp; Results'!$E$40-R409*7.48)/('Calcs active'!H409*1440)</f>
        <v>#DIV/0!</v>
      </c>
    </row>
    <row r="410" spans="2:27" x14ac:dyDescent="0.2">
      <c r="B410" s="31">
        <f t="shared" si="107"/>
        <v>2</v>
      </c>
      <c r="C410" s="31" t="s">
        <v>51</v>
      </c>
      <c r="D410" s="106">
        <v>396</v>
      </c>
      <c r="E410" s="106" t="e">
        <f t="shared" si="116"/>
        <v>#DIV/0!</v>
      </c>
      <c r="F410" s="106">
        <f>'Calcs Hist'!E411</f>
        <v>0</v>
      </c>
      <c r="G410" s="106" t="e">
        <f t="shared" si="117"/>
        <v>#DIV/0!</v>
      </c>
      <c r="H410" s="107" t="e">
        <f t="shared" si="118"/>
        <v>#DIV/0!</v>
      </c>
      <c r="I410" s="106" t="e">
        <f>IF(P410&gt;0,('Input &amp; Results'!F$25/12*$C$3)*('Input &amp; Results'!$D$21),('Input &amp; Results'!F$25/12*$C$3)*('Input &amp; Results'!$D$22))</f>
        <v>#DIV/0!</v>
      </c>
      <c r="J410" s="106" t="e">
        <f t="shared" si="122"/>
        <v>#DIV/0!</v>
      </c>
      <c r="K410" s="106" t="e">
        <f>IF(H410&gt;'Input &amp; Results'!$K$45,MIN('Input &amp; Results'!$K$27,J410-M410),0)</f>
        <v>#DIV/0!</v>
      </c>
      <c r="L410" s="106" t="e">
        <f t="shared" si="110"/>
        <v>#DIV/0!</v>
      </c>
      <c r="M410" s="106" t="e">
        <f>IF(J410&gt;0,MIN('Input &amp; Results'!$K$7*0.75/12*'Input &amp; Results'!$K$42,J410),0)</f>
        <v>#DIV/0!</v>
      </c>
      <c r="N410" s="106" t="e">
        <f t="shared" si="111"/>
        <v>#DIV/0!</v>
      </c>
      <c r="O410" s="106" t="e">
        <f t="shared" si="105"/>
        <v>#DIV/0!</v>
      </c>
      <c r="P410" s="106" t="e">
        <f>IF(O410&gt;'Input &amp; Results'!$E$49,MIN('Input &amp; Results'!$E$47,O410),0)</f>
        <v>#DIV/0!</v>
      </c>
      <c r="Q410" s="106" t="e">
        <f t="shared" si="112"/>
        <v>#DIV/0!</v>
      </c>
      <c r="R410" s="106" t="e">
        <f t="shared" si="108"/>
        <v>#DIV/0!</v>
      </c>
      <c r="S410" s="106" t="e">
        <f t="shared" si="109"/>
        <v>#DIV/0!</v>
      </c>
      <c r="T410" s="106" t="e">
        <f t="shared" si="113"/>
        <v>#DIV/0!</v>
      </c>
      <c r="U410" s="124" t="e">
        <f t="shared" si="106"/>
        <v>#DIV/0!</v>
      </c>
      <c r="V410" s="107" t="e">
        <f t="shared" si="121"/>
        <v>#DIV/0!</v>
      </c>
      <c r="W410" s="106" t="e">
        <f t="shared" si="119"/>
        <v>#DIV/0!</v>
      </c>
      <c r="X410" s="106" t="e">
        <f t="shared" si="114"/>
        <v>#DIV/0!</v>
      </c>
      <c r="Y410" s="106" t="e">
        <f t="shared" si="120"/>
        <v>#DIV/0!</v>
      </c>
      <c r="Z410" s="108" t="e">
        <f t="shared" si="115"/>
        <v>#DIV/0!</v>
      </c>
      <c r="AA410" s="108" t="e">
        <f>('Input &amp; Results'!$E$40-R410*7.48)/('Calcs active'!H410*1440)</f>
        <v>#DIV/0!</v>
      </c>
    </row>
    <row r="411" spans="2:27" x14ac:dyDescent="0.2">
      <c r="B411" s="31">
        <f t="shared" si="107"/>
        <v>2</v>
      </c>
      <c r="C411" s="31" t="s">
        <v>52</v>
      </c>
      <c r="D411" s="106">
        <v>397</v>
      </c>
      <c r="E411" s="106" t="e">
        <f t="shared" si="116"/>
        <v>#DIV/0!</v>
      </c>
      <c r="F411" s="106">
        <f>'Calcs Hist'!E412</f>
        <v>0</v>
      </c>
      <c r="G411" s="106" t="e">
        <f t="shared" si="117"/>
        <v>#DIV/0!</v>
      </c>
      <c r="H411" s="107" t="e">
        <f t="shared" si="118"/>
        <v>#DIV/0!</v>
      </c>
      <c r="I411" s="106" t="e">
        <f>IF(P411&gt;0,('Input &amp; Results'!F$26/12*$C$3)*('Input &amp; Results'!$D$21),('Input &amp; Results'!F$26/12*$C$3)*('Input &amp; Results'!$D$22))</f>
        <v>#DIV/0!</v>
      </c>
      <c r="J411" s="106" t="e">
        <f t="shared" si="122"/>
        <v>#DIV/0!</v>
      </c>
      <c r="K411" s="106" t="e">
        <f>IF(H411&gt;'Input &amp; Results'!$K$45,MIN('Input &amp; Results'!$K$28,J411-M411),0)</f>
        <v>#DIV/0!</v>
      </c>
      <c r="L411" s="106" t="e">
        <f t="shared" si="110"/>
        <v>#DIV/0!</v>
      </c>
      <c r="M411" s="106" t="e">
        <f>IF(J411&gt;0,MIN('Input &amp; Results'!$K$8*0.75/12*'Input &amp; Results'!$K$42,J411),0)</f>
        <v>#DIV/0!</v>
      </c>
      <c r="N411" s="106" t="e">
        <f t="shared" si="111"/>
        <v>#DIV/0!</v>
      </c>
      <c r="O411" s="106" t="e">
        <f t="shared" si="105"/>
        <v>#DIV/0!</v>
      </c>
      <c r="P411" s="106" t="e">
        <f>IF(O411&gt;'Input &amp; Results'!$E$49,MIN('Input &amp; Results'!$E$47,O411),0)</f>
        <v>#DIV/0!</v>
      </c>
      <c r="Q411" s="106" t="e">
        <f t="shared" si="112"/>
        <v>#DIV/0!</v>
      </c>
      <c r="R411" s="106" t="e">
        <f t="shared" si="108"/>
        <v>#DIV/0!</v>
      </c>
      <c r="S411" s="106" t="e">
        <f t="shared" si="109"/>
        <v>#DIV/0!</v>
      </c>
      <c r="T411" s="106" t="e">
        <f t="shared" si="113"/>
        <v>#DIV/0!</v>
      </c>
      <c r="U411" s="124" t="e">
        <f t="shared" si="106"/>
        <v>#DIV/0!</v>
      </c>
      <c r="V411" s="107" t="e">
        <f t="shared" si="121"/>
        <v>#DIV/0!</v>
      </c>
      <c r="W411" s="106" t="e">
        <f t="shared" si="119"/>
        <v>#DIV/0!</v>
      </c>
      <c r="X411" s="106" t="e">
        <f t="shared" si="114"/>
        <v>#DIV/0!</v>
      </c>
      <c r="Y411" s="106" t="e">
        <f t="shared" si="120"/>
        <v>#DIV/0!</v>
      </c>
      <c r="Z411" s="108" t="e">
        <f t="shared" si="115"/>
        <v>#DIV/0!</v>
      </c>
      <c r="AA411" s="108" t="e">
        <f>('Input &amp; Results'!$E$40-R411*7.48)/('Calcs active'!H411*1440)</f>
        <v>#DIV/0!</v>
      </c>
    </row>
    <row r="412" spans="2:27" x14ac:dyDescent="0.2">
      <c r="B412" s="31">
        <f t="shared" si="107"/>
        <v>2</v>
      </c>
      <c r="C412" s="31" t="s">
        <v>52</v>
      </c>
      <c r="D412" s="106">
        <v>398</v>
      </c>
      <c r="E412" s="106" t="e">
        <f t="shared" si="116"/>
        <v>#DIV/0!</v>
      </c>
      <c r="F412" s="106">
        <f>'Calcs Hist'!E413</f>
        <v>0</v>
      </c>
      <c r="G412" s="106" t="e">
        <f t="shared" si="117"/>
        <v>#DIV/0!</v>
      </c>
      <c r="H412" s="107" t="e">
        <f t="shared" si="118"/>
        <v>#DIV/0!</v>
      </c>
      <c r="I412" s="106" t="e">
        <f>IF(P412&gt;0,('Input &amp; Results'!F$26/12*$C$3)*('Input &amp; Results'!$D$21),('Input &amp; Results'!F$26/12*$C$3)*('Input &amp; Results'!$D$22))</f>
        <v>#DIV/0!</v>
      </c>
      <c r="J412" s="106" t="e">
        <f t="shared" si="122"/>
        <v>#DIV/0!</v>
      </c>
      <c r="K412" s="106" t="e">
        <f>IF(H412&gt;'Input &amp; Results'!$K$45,MIN('Input &amp; Results'!$K$28,J412-M412),0)</f>
        <v>#DIV/0!</v>
      </c>
      <c r="L412" s="106" t="e">
        <f t="shared" si="110"/>
        <v>#DIV/0!</v>
      </c>
      <c r="M412" s="106" t="e">
        <f>IF(J412&gt;0,MIN('Input &amp; Results'!$K$8*0.75/12*'Input &amp; Results'!$K$42,J412),0)</f>
        <v>#DIV/0!</v>
      </c>
      <c r="N412" s="106" t="e">
        <f t="shared" si="111"/>
        <v>#DIV/0!</v>
      </c>
      <c r="O412" s="106" t="e">
        <f t="shared" si="105"/>
        <v>#DIV/0!</v>
      </c>
      <c r="P412" s="106" t="e">
        <f>IF(O412&gt;'Input &amp; Results'!$E$49,MIN('Input &amp; Results'!$E$47,O412),0)</f>
        <v>#DIV/0!</v>
      </c>
      <c r="Q412" s="106" t="e">
        <f t="shared" si="112"/>
        <v>#DIV/0!</v>
      </c>
      <c r="R412" s="106" t="e">
        <f t="shared" si="108"/>
        <v>#DIV/0!</v>
      </c>
      <c r="S412" s="106" t="e">
        <f t="shared" si="109"/>
        <v>#DIV/0!</v>
      </c>
      <c r="T412" s="106" t="e">
        <f t="shared" si="113"/>
        <v>#DIV/0!</v>
      </c>
      <c r="U412" s="124" t="e">
        <f t="shared" si="106"/>
        <v>#DIV/0!</v>
      </c>
      <c r="V412" s="107" t="e">
        <f t="shared" si="121"/>
        <v>#DIV/0!</v>
      </c>
      <c r="W412" s="106" t="e">
        <f t="shared" si="119"/>
        <v>#DIV/0!</v>
      </c>
      <c r="X412" s="106" t="e">
        <f t="shared" si="114"/>
        <v>#DIV/0!</v>
      </c>
      <c r="Y412" s="106" t="e">
        <f t="shared" si="120"/>
        <v>#DIV/0!</v>
      </c>
      <c r="Z412" s="108" t="e">
        <f t="shared" si="115"/>
        <v>#DIV/0!</v>
      </c>
      <c r="AA412" s="108" t="e">
        <f>('Input &amp; Results'!$E$40-R412*7.48)/('Calcs active'!H412*1440)</f>
        <v>#DIV/0!</v>
      </c>
    </row>
    <row r="413" spans="2:27" x14ac:dyDescent="0.2">
      <c r="B413" s="31">
        <f t="shared" si="107"/>
        <v>2</v>
      </c>
      <c r="C413" s="31" t="s">
        <v>52</v>
      </c>
      <c r="D413" s="106">
        <v>399</v>
      </c>
      <c r="E413" s="106" t="e">
        <f t="shared" si="116"/>
        <v>#DIV/0!</v>
      </c>
      <c r="F413" s="106">
        <f>'Calcs Hist'!E414</f>
        <v>0</v>
      </c>
      <c r="G413" s="106" t="e">
        <f t="shared" si="117"/>
        <v>#DIV/0!</v>
      </c>
      <c r="H413" s="107" t="e">
        <f t="shared" si="118"/>
        <v>#DIV/0!</v>
      </c>
      <c r="I413" s="106" t="e">
        <f>IF(P413&gt;0,('Input &amp; Results'!F$26/12*$C$3)*('Input &amp; Results'!$D$21),('Input &amp; Results'!F$26/12*$C$3)*('Input &amp; Results'!$D$22))</f>
        <v>#DIV/0!</v>
      </c>
      <c r="J413" s="106" t="e">
        <f t="shared" si="122"/>
        <v>#DIV/0!</v>
      </c>
      <c r="K413" s="106" t="e">
        <f>IF(H413&gt;'Input &amp; Results'!$K$45,MIN('Input &amp; Results'!$K$28,J413-M413),0)</f>
        <v>#DIV/0!</v>
      </c>
      <c r="L413" s="106" t="e">
        <f t="shared" si="110"/>
        <v>#DIV/0!</v>
      </c>
      <c r="M413" s="106" t="e">
        <f>IF(J413&gt;0,MIN('Input &amp; Results'!$K$8*0.75/12*'Input &amp; Results'!$K$42,J413),0)</f>
        <v>#DIV/0!</v>
      </c>
      <c r="N413" s="106" t="e">
        <f t="shared" si="111"/>
        <v>#DIV/0!</v>
      </c>
      <c r="O413" s="106" t="e">
        <f t="shared" si="105"/>
        <v>#DIV/0!</v>
      </c>
      <c r="P413" s="106" t="e">
        <f>IF(O413&gt;'Input &amp; Results'!$E$49,MIN('Input &amp; Results'!$E$47,O413),0)</f>
        <v>#DIV/0!</v>
      </c>
      <c r="Q413" s="106" t="e">
        <f t="shared" si="112"/>
        <v>#DIV/0!</v>
      </c>
      <c r="R413" s="106" t="e">
        <f t="shared" si="108"/>
        <v>#DIV/0!</v>
      </c>
      <c r="S413" s="106" t="e">
        <f t="shared" si="109"/>
        <v>#DIV/0!</v>
      </c>
      <c r="T413" s="106" t="e">
        <f t="shared" si="113"/>
        <v>#DIV/0!</v>
      </c>
      <c r="U413" s="124" t="e">
        <f t="shared" si="106"/>
        <v>#DIV/0!</v>
      </c>
      <c r="V413" s="107" t="e">
        <f t="shared" si="121"/>
        <v>#DIV/0!</v>
      </c>
      <c r="W413" s="106" t="e">
        <f t="shared" si="119"/>
        <v>#DIV/0!</v>
      </c>
      <c r="X413" s="106" t="e">
        <f t="shared" si="114"/>
        <v>#DIV/0!</v>
      </c>
      <c r="Y413" s="106" t="e">
        <f t="shared" si="120"/>
        <v>#DIV/0!</v>
      </c>
      <c r="Z413" s="108" t="e">
        <f t="shared" si="115"/>
        <v>#DIV/0!</v>
      </c>
      <c r="AA413" s="108" t="e">
        <f>('Input &amp; Results'!$E$40-R413*7.48)/('Calcs active'!H413*1440)</f>
        <v>#DIV/0!</v>
      </c>
    </row>
    <row r="414" spans="2:27" x14ac:dyDescent="0.2">
      <c r="B414" s="31">
        <f t="shared" si="107"/>
        <v>2</v>
      </c>
      <c r="C414" s="31" t="s">
        <v>52</v>
      </c>
      <c r="D414" s="106">
        <v>400</v>
      </c>
      <c r="E414" s="106" t="e">
        <f t="shared" si="116"/>
        <v>#DIV/0!</v>
      </c>
      <c r="F414" s="106">
        <f>'Calcs Hist'!E415</f>
        <v>0</v>
      </c>
      <c r="G414" s="106" t="e">
        <f t="shared" si="117"/>
        <v>#DIV/0!</v>
      </c>
      <c r="H414" s="107" t="e">
        <f t="shared" si="118"/>
        <v>#DIV/0!</v>
      </c>
      <c r="I414" s="106" t="e">
        <f>IF(P414&gt;0,('Input &amp; Results'!F$26/12*$C$3)*('Input &amp; Results'!$D$21),('Input &amp; Results'!F$26/12*$C$3)*('Input &amp; Results'!$D$22))</f>
        <v>#DIV/0!</v>
      </c>
      <c r="J414" s="106" t="e">
        <f t="shared" si="122"/>
        <v>#DIV/0!</v>
      </c>
      <c r="K414" s="106" t="e">
        <f>IF(H414&gt;'Input &amp; Results'!$K$45,MIN('Input &amp; Results'!$K$28,J414-M414),0)</f>
        <v>#DIV/0!</v>
      </c>
      <c r="L414" s="106" t="e">
        <f t="shared" si="110"/>
        <v>#DIV/0!</v>
      </c>
      <c r="M414" s="106" t="e">
        <f>IF(J414&gt;0,MIN('Input &amp; Results'!$K$8*0.75/12*'Input &amp; Results'!$K$42,J414),0)</f>
        <v>#DIV/0!</v>
      </c>
      <c r="N414" s="106" t="e">
        <f t="shared" si="111"/>
        <v>#DIV/0!</v>
      </c>
      <c r="O414" s="106" t="e">
        <f t="shared" si="105"/>
        <v>#DIV/0!</v>
      </c>
      <c r="P414" s="106" t="e">
        <f>IF(O414&gt;'Input &amp; Results'!$E$49,MIN('Input &amp; Results'!$E$47,O414),0)</f>
        <v>#DIV/0!</v>
      </c>
      <c r="Q414" s="106" t="e">
        <f t="shared" si="112"/>
        <v>#DIV/0!</v>
      </c>
      <c r="R414" s="106" t="e">
        <f t="shared" si="108"/>
        <v>#DIV/0!</v>
      </c>
      <c r="S414" s="106" t="e">
        <f t="shared" si="109"/>
        <v>#DIV/0!</v>
      </c>
      <c r="T414" s="106" t="e">
        <f t="shared" si="113"/>
        <v>#DIV/0!</v>
      </c>
      <c r="U414" s="124" t="e">
        <f t="shared" si="106"/>
        <v>#DIV/0!</v>
      </c>
      <c r="V414" s="107" t="e">
        <f t="shared" si="121"/>
        <v>#DIV/0!</v>
      </c>
      <c r="W414" s="106" t="e">
        <f t="shared" si="119"/>
        <v>#DIV/0!</v>
      </c>
      <c r="X414" s="106" t="e">
        <f t="shared" si="114"/>
        <v>#DIV/0!</v>
      </c>
      <c r="Y414" s="106" t="e">
        <f t="shared" si="120"/>
        <v>#DIV/0!</v>
      </c>
      <c r="Z414" s="108" t="e">
        <f t="shared" si="115"/>
        <v>#DIV/0!</v>
      </c>
      <c r="AA414" s="108" t="e">
        <f>('Input &amp; Results'!$E$40-R414*7.48)/('Calcs active'!H414*1440)</f>
        <v>#DIV/0!</v>
      </c>
    </row>
    <row r="415" spans="2:27" x14ac:dyDescent="0.2">
      <c r="B415" s="31">
        <f t="shared" si="107"/>
        <v>2</v>
      </c>
      <c r="C415" s="31" t="s">
        <v>52</v>
      </c>
      <c r="D415" s="106">
        <v>401</v>
      </c>
      <c r="E415" s="106" t="e">
        <f t="shared" si="116"/>
        <v>#DIV/0!</v>
      </c>
      <c r="F415" s="106">
        <f>'Calcs Hist'!E416</f>
        <v>0</v>
      </c>
      <c r="G415" s="106" t="e">
        <f t="shared" si="117"/>
        <v>#DIV/0!</v>
      </c>
      <c r="H415" s="107" t="e">
        <f t="shared" si="118"/>
        <v>#DIV/0!</v>
      </c>
      <c r="I415" s="106" t="e">
        <f>IF(P415&gt;0,('Input &amp; Results'!F$26/12*$C$3)*('Input &amp; Results'!$D$21),('Input &amp; Results'!F$26/12*$C$3)*('Input &amp; Results'!$D$22))</f>
        <v>#DIV/0!</v>
      </c>
      <c r="J415" s="106" t="e">
        <f t="shared" si="122"/>
        <v>#DIV/0!</v>
      </c>
      <c r="K415" s="106" t="e">
        <f>IF(H415&gt;'Input &amp; Results'!$K$45,MIN('Input &amp; Results'!$K$28,J415-M415),0)</f>
        <v>#DIV/0!</v>
      </c>
      <c r="L415" s="106" t="e">
        <f t="shared" si="110"/>
        <v>#DIV/0!</v>
      </c>
      <c r="M415" s="106" t="e">
        <f>IF(J415&gt;0,MIN('Input &amp; Results'!$K$8*0.75/12*'Input &amp; Results'!$K$42,J415),0)</f>
        <v>#DIV/0!</v>
      </c>
      <c r="N415" s="106" t="e">
        <f t="shared" si="111"/>
        <v>#DIV/0!</v>
      </c>
      <c r="O415" s="106" t="e">
        <f t="shared" si="105"/>
        <v>#DIV/0!</v>
      </c>
      <c r="P415" s="106" t="e">
        <f>IF(O415&gt;'Input &amp; Results'!$E$49,MIN('Input &amp; Results'!$E$47,O415),0)</f>
        <v>#DIV/0!</v>
      </c>
      <c r="Q415" s="106" t="e">
        <f t="shared" si="112"/>
        <v>#DIV/0!</v>
      </c>
      <c r="R415" s="106" t="e">
        <f t="shared" si="108"/>
        <v>#DIV/0!</v>
      </c>
      <c r="S415" s="106" t="e">
        <f t="shared" si="109"/>
        <v>#DIV/0!</v>
      </c>
      <c r="T415" s="106" t="e">
        <f t="shared" si="113"/>
        <v>#DIV/0!</v>
      </c>
      <c r="U415" s="124" t="e">
        <f t="shared" si="106"/>
        <v>#DIV/0!</v>
      </c>
      <c r="V415" s="107" t="e">
        <f t="shared" si="121"/>
        <v>#DIV/0!</v>
      </c>
      <c r="W415" s="106" t="e">
        <f t="shared" si="119"/>
        <v>#DIV/0!</v>
      </c>
      <c r="X415" s="106" t="e">
        <f t="shared" si="114"/>
        <v>#DIV/0!</v>
      </c>
      <c r="Y415" s="106" t="e">
        <f t="shared" si="120"/>
        <v>#DIV/0!</v>
      </c>
      <c r="Z415" s="108" t="e">
        <f t="shared" si="115"/>
        <v>#DIV/0!</v>
      </c>
      <c r="AA415" s="108" t="e">
        <f>('Input &amp; Results'!$E$40-R415*7.48)/('Calcs active'!H415*1440)</f>
        <v>#DIV/0!</v>
      </c>
    </row>
    <row r="416" spans="2:27" x14ac:dyDescent="0.2">
      <c r="B416" s="31">
        <f t="shared" si="107"/>
        <v>2</v>
      </c>
      <c r="C416" s="31" t="s">
        <v>52</v>
      </c>
      <c r="D416" s="106">
        <v>402</v>
      </c>
      <c r="E416" s="106" t="e">
        <f t="shared" si="116"/>
        <v>#DIV/0!</v>
      </c>
      <c r="F416" s="106">
        <f>'Calcs Hist'!E417</f>
        <v>0</v>
      </c>
      <c r="G416" s="106" t="e">
        <f t="shared" si="117"/>
        <v>#DIV/0!</v>
      </c>
      <c r="H416" s="107" t="e">
        <f t="shared" si="118"/>
        <v>#DIV/0!</v>
      </c>
      <c r="I416" s="106" t="e">
        <f>IF(P416&gt;0,('Input &amp; Results'!F$26/12*$C$3)*('Input &amp; Results'!$D$21),('Input &amp; Results'!F$26/12*$C$3)*('Input &amp; Results'!$D$22))</f>
        <v>#DIV/0!</v>
      </c>
      <c r="J416" s="106" t="e">
        <f t="shared" si="122"/>
        <v>#DIV/0!</v>
      </c>
      <c r="K416" s="106" t="e">
        <f>IF(H416&gt;'Input &amp; Results'!$K$45,MIN('Input &amp; Results'!$K$28,J416-M416),0)</f>
        <v>#DIV/0!</v>
      </c>
      <c r="L416" s="106" t="e">
        <f t="shared" si="110"/>
        <v>#DIV/0!</v>
      </c>
      <c r="M416" s="106" t="e">
        <f>IF(J416&gt;0,MIN('Input &amp; Results'!$K$8*0.75/12*'Input &amp; Results'!$K$42,J416),0)</f>
        <v>#DIV/0!</v>
      </c>
      <c r="N416" s="106" t="e">
        <f t="shared" si="111"/>
        <v>#DIV/0!</v>
      </c>
      <c r="O416" s="106" t="e">
        <f t="shared" si="105"/>
        <v>#DIV/0!</v>
      </c>
      <c r="P416" s="106" t="e">
        <f>IF(O416&gt;'Input &amp; Results'!$E$49,MIN('Input &amp; Results'!$E$47,O416),0)</f>
        <v>#DIV/0!</v>
      </c>
      <c r="Q416" s="106" t="e">
        <f t="shared" si="112"/>
        <v>#DIV/0!</v>
      </c>
      <c r="R416" s="106" t="e">
        <f t="shared" si="108"/>
        <v>#DIV/0!</v>
      </c>
      <c r="S416" s="106" t="e">
        <f t="shared" si="109"/>
        <v>#DIV/0!</v>
      </c>
      <c r="T416" s="106" t="e">
        <f t="shared" si="113"/>
        <v>#DIV/0!</v>
      </c>
      <c r="U416" s="124" t="e">
        <f t="shared" si="106"/>
        <v>#DIV/0!</v>
      </c>
      <c r="V416" s="107" t="e">
        <f t="shared" si="121"/>
        <v>#DIV/0!</v>
      </c>
      <c r="W416" s="106" t="e">
        <f t="shared" si="119"/>
        <v>#DIV/0!</v>
      </c>
      <c r="X416" s="106" t="e">
        <f t="shared" si="114"/>
        <v>#DIV/0!</v>
      </c>
      <c r="Y416" s="106" t="e">
        <f t="shared" si="120"/>
        <v>#DIV/0!</v>
      </c>
      <c r="Z416" s="108" t="e">
        <f t="shared" si="115"/>
        <v>#DIV/0!</v>
      </c>
      <c r="AA416" s="108" t="e">
        <f>('Input &amp; Results'!$E$40-R416*7.48)/('Calcs active'!H416*1440)</f>
        <v>#DIV/0!</v>
      </c>
    </row>
    <row r="417" spans="2:27" x14ac:dyDescent="0.2">
      <c r="B417" s="31">
        <f t="shared" si="107"/>
        <v>2</v>
      </c>
      <c r="C417" s="31" t="s">
        <v>52</v>
      </c>
      <c r="D417" s="106">
        <v>403</v>
      </c>
      <c r="E417" s="106" t="e">
        <f t="shared" si="116"/>
        <v>#DIV/0!</v>
      </c>
      <c r="F417" s="106">
        <f>'Calcs Hist'!E418</f>
        <v>0</v>
      </c>
      <c r="G417" s="106" t="e">
        <f t="shared" si="117"/>
        <v>#DIV/0!</v>
      </c>
      <c r="H417" s="107" t="e">
        <f t="shared" si="118"/>
        <v>#DIV/0!</v>
      </c>
      <c r="I417" s="106" t="e">
        <f>IF(P417&gt;0,('Input &amp; Results'!F$26/12*$C$3)*('Input &amp; Results'!$D$21),('Input &amp; Results'!F$26/12*$C$3)*('Input &amp; Results'!$D$22))</f>
        <v>#DIV/0!</v>
      </c>
      <c r="J417" s="106" t="e">
        <f t="shared" si="122"/>
        <v>#DIV/0!</v>
      </c>
      <c r="K417" s="106" t="e">
        <f>IF(H417&gt;'Input &amp; Results'!$K$45,MIN('Input &amp; Results'!$K$28,J417-M417),0)</f>
        <v>#DIV/0!</v>
      </c>
      <c r="L417" s="106" t="e">
        <f t="shared" si="110"/>
        <v>#DIV/0!</v>
      </c>
      <c r="M417" s="106" t="e">
        <f>IF(J417&gt;0,MIN('Input &amp; Results'!$K$8*0.75/12*'Input &amp; Results'!$K$42,J417),0)</f>
        <v>#DIV/0!</v>
      </c>
      <c r="N417" s="106" t="e">
        <f t="shared" si="111"/>
        <v>#DIV/0!</v>
      </c>
      <c r="O417" s="106" t="e">
        <f t="shared" si="105"/>
        <v>#DIV/0!</v>
      </c>
      <c r="P417" s="106" t="e">
        <f>IF(O417&gt;'Input &amp; Results'!$E$49,MIN('Input &amp; Results'!$E$47,O417),0)</f>
        <v>#DIV/0!</v>
      </c>
      <c r="Q417" s="106" t="e">
        <f t="shared" si="112"/>
        <v>#DIV/0!</v>
      </c>
      <c r="R417" s="106" t="e">
        <f t="shared" si="108"/>
        <v>#DIV/0!</v>
      </c>
      <c r="S417" s="106" t="e">
        <f t="shared" si="109"/>
        <v>#DIV/0!</v>
      </c>
      <c r="T417" s="106" t="e">
        <f t="shared" si="113"/>
        <v>#DIV/0!</v>
      </c>
      <c r="U417" s="124" t="e">
        <f t="shared" si="106"/>
        <v>#DIV/0!</v>
      </c>
      <c r="V417" s="107" t="e">
        <f t="shared" si="121"/>
        <v>#DIV/0!</v>
      </c>
      <c r="W417" s="106" t="e">
        <f t="shared" si="119"/>
        <v>#DIV/0!</v>
      </c>
      <c r="X417" s="106" t="e">
        <f t="shared" si="114"/>
        <v>#DIV/0!</v>
      </c>
      <c r="Y417" s="106" t="e">
        <f t="shared" si="120"/>
        <v>#DIV/0!</v>
      </c>
      <c r="Z417" s="108" t="e">
        <f t="shared" si="115"/>
        <v>#DIV/0!</v>
      </c>
      <c r="AA417" s="108" t="e">
        <f>('Input &amp; Results'!$E$40-R417*7.48)/('Calcs active'!H417*1440)</f>
        <v>#DIV/0!</v>
      </c>
    </row>
    <row r="418" spans="2:27" x14ac:dyDescent="0.2">
      <c r="B418" s="31">
        <f t="shared" si="107"/>
        <v>2</v>
      </c>
      <c r="C418" s="31" t="s">
        <v>52</v>
      </c>
      <c r="D418" s="106">
        <v>404</v>
      </c>
      <c r="E418" s="106" t="e">
        <f t="shared" si="116"/>
        <v>#DIV/0!</v>
      </c>
      <c r="F418" s="106">
        <f>'Calcs Hist'!E419</f>
        <v>0</v>
      </c>
      <c r="G418" s="106" t="e">
        <f t="shared" si="117"/>
        <v>#DIV/0!</v>
      </c>
      <c r="H418" s="107" t="e">
        <f t="shared" si="118"/>
        <v>#DIV/0!</v>
      </c>
      <c r="I418" s="106" t="e">
        <f>IF(P418&gt;0,('Input &amp; Results'!F$26/12*$C$3)*('Input &amp; Results'!$D$21),('Input &amp; Results'!F$26/12*$C$3)*('Input &amp; Results'!$D$22))</f>
        <v>#DIV/0!</v>
      </c>
      <c r="J418" s="106" t="e">
        <f t="shared" si="122"/>
        <v>#DIV/0!</v>
      </c>
      <c r="K418" s="106" t="e">
        <f>IF(H418&gt;'Input &amp; Results'!$K$45,MIN('Input &amp; Results'!$K$28,J418-M418),0)</f>
        <v>#DIV/0!</v>
      </c>
      <c r="L418" s="106" t="e">
        <f t="shared" si="110"/>
        <v>#DIV/0!</v>
      </c>
      <c r="M418" s="106" t="e">
        <f>IF(J418&gt;0,MIN('Input &amp; Results'!$K$8*0.75/12*'Input &amp; Results'!$K$42,J418),0)</f>
        <v>#DIV/0!</v>
      </c>
      <c r="N418" s="106" t="e">
        <f t="shared" si="111"/>
        <v>#DIV/0!</v>
      </c>
      <c r="O418" s="106" t="e">
        <f t="shared" si="105"/>
        <v>#DIV/0!</v>
      </c>
      <c r="P418" s="106" t="e">
        <f>IF(O418&gt;'Input &amp; Results'!$E$49,MIN('Input &amp; Results'!$E$47,O418),0)</f>
        <v>#DIV/0!</v>
      </c>
      <c r="Q418" s="106" t="e">
        <f t="shared" si="112"/>
        <v>#DIV/0!</v>
      </c>
      <c r="R418" s="106" t="e">
        <f t="shared" si="108"/>
        <v>#DIV/0!</v>
      </c>
      <c r="S418" s="106" t="e">
        <f t="shared" si="109"/>
        <v>#DIV/0!</v>
      </c>
      <c r="T418" s="106" t="e">
        <f t="shared" si="113"/>
        <v>#DIV/0!</v>
      </c>
      <c r="U418" s="124" t="e">
        <f t="shared" si="106"/>
        <v>#DIV/0!</v>
      </c>
      <c r="V418" s="107" t="e">
        <f t="shared" si="121"/>
        <v>#DIV/0!</v>
      </c>
      <c r="W418" s="106" t="e">
        <f t="shared" si="119"/>
        <v>#DIV/0!</v>
      </c>
      <c r="X418" s="106" t="e">
        <f t="shared" si="114"/>
        <v>#DIV/0!</v>
      </c>
      <c r="Y418" s="106" t="e">
        <f t="shared" si="120"/>
        <v>#DIV/0!</v>
      </c>
      <c r="Z418" s="108" t="e">
        <f t="shared" si="115"/>
        <v>#DIV/0!</v>
      </c>
      <c r="AA418" s="108" t="e">
        <f>('Input &amp; Results'!$E$40-R418*7.48)/('Calcs active'!H418*1440)</f>
        <v>#DIV/0!</v>
      </c>
    </row>
    <row r="419" spans="2:27" x14ac:dyDescent="0.2">
      <c r="B419" s="31">
        <f t="shared" si="107"/>
        <v>2</v>
      </c>
      <c r="C419" s="31" t="s">
        <v>52</v>
      </c>
      <c r="D419" s="106">
        <v>405</v>
      </c>
      <c r="E419" s="106" t="e">
        <f t="shared" si="116"/>
        <v>#DIV/0!</v>
      </c>
      <c r="F419" s="106">
        <f>'Calcs Hist'!E420</f>
        <v>0</v>
      </c>
      <c r="G419" s="106" t="e">
        <f t="shared" si="117"/>
        <v>#DIV/0!</v>
      </c>
      <c r="H419" s="107" t="e">
        <f t="shared" si="118"/>
        <v>#DIV/0!</v>
      </c>
      <c r="I419" s="106" t="e">
        <f>IF(P419&gt;0,('Input &amp; Results'!F$26/12*$C$3)*('Input &amp; Results'!$D$21),('Input &amp; Results'!F$26/12*$C$3)*('Input &amp; Results'!$D$22))</f>
        <v>#DIV/0!</v>
      </c>
      <c r="J419" s="106" t="e">
        <f t="shared" si="122"/>
        <v>#DIV/0!</v>
      </c>
      <c r="K419" s="106" t="e">
        <f>IF(H419&gt;'Input &amp; Results'!$K$45,MIN('Input &amp; Results'!$K$28,J419-M419),0)</f>
        <v>#DIV/0!</v>
      </c>
      <c r="L419" s="106" t="e">
        <f t="shared" si="110"/>
        <v>#DIV/0!</v>
      </c>
      <c r="M419" s="106" t="e">
        <f>IF(J419&gt;0,MIN('Input &amp; Results'!$K$8*0.75/12*'Input &amp; Results'!$K$42,J419),0)</f>
        <v>#DIV/0!</v>
      </c>
      <c r="N419" s="106" t="e">
        <f t="shared" si="111"/>
        <v>#DIV/0!</v>
      </c>
      <c r="O419" s="106" t="e">
        <f t="shared" si="105"/>
        <v>#DIV/0!</v>
      </c>
      <c r="P419" s="106" t="e">
        <f>IF(O419&gt;'Input &amp; Results'!$E$49,MIN('Input &amp; Results'!$E$47,O419),0)</f>
        <v>#DIV/0!</v>
      </c>
      <c r="Q419" s="106" t="e">
        <f t="shared" si="112"/>
        <v>#DIV/0!</v>
      </c>
      <c r="R419" s="106" t="e">
        <f t="shared" si="108"/>
        <v>#DIV/0!</v>
      </c>
      <c r="S419" s="106" t="e">
        <f t="shared" si="109"/>
        <v>#DIV/0!</v>
      </c>
      <c r="T419" s="106" t="e">
        <f t="shared" si="113"/>
        <v>#DIV/0!</v>
      </c>
      <c r="U419" s="124" t="e">
        <f t="shared" si="106"/>
        <v>#DIV/0!</v>
      </c>
      <c r="V419" s="107" t="e">
        <f t="shared" si="121"/>
        <v>#DIV/0!</v>
      </c>
      <c r="W419" s="106" t="e">
        <f t="shared" si="119"/>
        <v>#DIV/0!</v>
      </c>
      <c r="X419" s="106" t="e">
        <f t="shared" si="114"/>
        <v>#DIV/0!</v>
      </c>
      <c r="Y419" s="106" t="e">
        <f t="shared" si="120"/>
        <v>#DIV/0!</v>
      </c>
      <c r="Z419" s="108" t="e">
        <f t="shared" si="115"/>
        <v>#DIV/0!</v>
      </c>
      <c r="AA419" s="108" t="e">
        <f>('Input &amp; Results'!$E$40-R419*7.48)/('Calcs active'!H419*1440)</f>
        <v>#DIV/0!</v>
      </c>
    </row>
    <row r="420" spans="2:27" x14ac:dyDescent="0.2">
      <c r="B420" s="31">
        <f t="shared" si="107"/>
        <v>2</v>
      </c>
      <c r="C420" s="31" t="s">
        <v>52</v>
      </c>
      <c r="D420" s="106">
        <v>406</v>
      </c>
      <c r="E420" s="106" t="e">
        <f t="shared" si="116"/>
        <v>#DIV/0!</v>
      </c>
      <c r="F420" s="106">
        <f>'Calcs Hist'!E421</f>
        <v>0</v>
      </c>
      <c r="G420" s="106" t="e">
        <f t="shared" si="117"/>
        <v>#DIV/0!</v>
      </c>
      <c r="H420" s="107" t="e">
        <f t="shared" si="118"/>
        <v>#DIV/0!</v>
      </c>
      <c r="I420" s="106" t="e">
        <f>IF(P420&gt;0,('Input &amp; Results'!F$26/12*$C$3)*('Input &amp; Results'!$D$21),('Input &amp; Results'!F$26/12*$C$3)*('Input &amp; Results'!$D$22))</f>
        <v>#DIV/0!</v>
      </c>
      <c r="J420" s="106" t="e">
        <f t="shared" si="122"/>
        <v>#DIV/0!</v>
      </c>
      <c r="K420" s="106" t="e">
        <f>IF(H420&gt;'Input &amp; Results'!$K$45,MIN('Input &amp; Results'!$K$28,J420-M420),0)</f>
        <v>#DIV/0!</v>
      </c>
      <c r="L420" s="106" t="e">
        <f t="shared" si="110"/>
        <v>#DIV/0!</v>
      </c>
      <c r="M420" s="106" t="e">
        <f>IF(J420&gt;0,MIN('Input &amp; Results'!$K$8*0.75/12*'Input &amp; Results'!$K$42,J420),0)</f>
        <v>#DIV/0!</v>
      </c>
      <c r="N420" s="106" t="e">
        <f t="shared" si="111"/>
        <v>#DIV/0!</v>
      </c>
      <c r="O420" s="106" t="e">
        <f t="shared" si="105"/>
        <v>#DIV/0!</v>
      </c>
      <c r="P420" s="106" t="e">
        <f>IF(O420&gt;'Input &amp; Results'!$E$49,MIN('Input &amp; Results'!$E$47,O420),0)</f>
        <v>#DIV/0!</v>
      </c>
      <c r="Q420" s="106" t="e">
        <f t="shared" si="112"/>
        <v>#DIV/0!</v>
      </c>
      <c r="R420" s="106" t="e">
        <f t="shared" si="108"/>
        <v>#DIV/0!</v>
      </c>
      <c r="S420" s="106" t="e">
        <f t="shared" si="109"/>
        <v>#DIV/0!</v>
      </c>
      <c r="T420" s="106" t="e">
        <f t="shared" si="113"/>
        <v>#DIV/0!</v>
      </c>
      <c r="U420" s="124" t="e">
        <f t="shared" si="106"/>
        <v>#DIV/0!</v>
      </c>
      <c r="V420" s="107" t="e">
        <f t="shared" si="121"/>
        <v>#DIV/0!</v>
      </c>
      <c r="W420" s="106" t="e">
        <f t="shared" si="119"/>
        <v>#DIV/0!</v>
      </c>
      <c r="X420" s="106" t="e">
        <f t="shared" si="114"/>
        <v>#DIV/0!</v>
      </c>
      <c r="Y420" s="106" t="e">
        <f t="shared" si="120"/>
        <v>#DIV/0!</v>
      </c>
      <c r="Z420" s="108" t="e">
        <f t="shared" si="115"/>
        <v>#DIV/0!</v>
      </c>
      <c r="AA420" s="108" t="e">
        <f>('Input &amp; Results'!$E$40-R420*7.48)/('Calcs active'!H420*1440)</f>
        <v>#DIV/0!</v>
      </c>
    </row>
    <row r="421" spans="2:27" x14ac:dyDescent="0.2">
      <c r="B421" s="31">
        <f t="shared" si="107"/>
        <v>2</v>
      </c>
      <c r="C421" s="31" t="s">
        <v>52</v>
      </c>
      <c r="D421" s="106">
        <v>407</v>
      </c>
      <c r="E421" s="106" t="e">
        <f t="shared" si="116"/>
        <v>#DIV/0!</v>
      </c>
      <c r="F421" s="106">
        <f>'Calcs Hist'!E422</f>
        <v>0</v>
      </c>
      <c r="G421" s="106" t="e">
        <f t="shared" si="117"/>
        <v>#DIV/0!</v>
      </c>
      <c r="H421" s="107" t="e">
        <f t="shared" si="118"/>
        <v>#DIV/0!</v>
      </c>
      <c r="I421" s="106" t="e">
        <f>IF(P421&gt;0,('Input &amp; Results'!F$26/12*$C$3)*('Input &amp; Results'!$D$21),('Input &amp; Results'!F$26/12*$C$3)*('Input &amp; Results'!$D$22))</f>
        <v>#DIV/0!</v>
      </c>
      <c r="J421" s="106" t="e">
        <f t="shared" si="122"/>
        <v>#DIV/0!</v>
      </c>
      <c r="K421" s="106" t="e">
        <f>IF(H421&gt;'Input &amp; Results'!$K$45,MIN('Input &amp; Results'!$K$28,J421-M421),0)</f>
        <v>#DIV/0!</v>
      </c>
      <c r="L421" s="106" t="e">
        <f t="shared" si="110"/>
        <v>#DIV/0!</v>
      </c>
      <c r="M421" s="106" t="e">
        <f>IF(J421&gt;0,MIN('Input &amp; Results'!$K$8*0.75/12*'Input &amp; Results'!$K$42,J421),0)</f>
        <v>#DIV/0!</v>
      </c>
      <c r="N421" s="106" t="e">
        <f t="shared" si="111"/>
        <v>#DIV/0!</v>
      </c>
      <c r="O421" s="106" t="e">
        <f t="shared" si="105"/>
        <v>#DIV/0!</v>
      </c>
      <c r="P421" s="106" t="e">
        <f>IF(O421&gt;'Input &amp; Results'!$E$49,MIN('Input &amp; Results'!$E$47,O421),0)</f>
        <v>#DIV/0!</v>
      </c>
      <c r="Q421" s="106" t="e">
        <f t="shared" si="112"/>
        <v>#DIV/0!</v>
      </c>
      <c r="R421" s="106" t="e">
        <f t="shared" si="108"/>
        <v>#DIV/0!</v>
      </c>
      <c r="S421" s="106" t="e">
        <f t="shared" si="109"/>
        <v>#DIV/0!</v>
      </c>
      <c r="T421" s="106" t="e">
        <f t="shared" si="113"/>
        <v>#DIV/0!</v>
      </c>
      <c r="U421" s="124" t="e">
        <f t="shared" si="106"/>
        <v>#DIV/0!</v>
      </c>
      <c r="V421" s="107" t="e">
        <f t="shared" si="121"/>
        <v>#DIV/0!</v>
      </c>
      <c r="W421" s="106" t="e">
        <f t="shared" si="119"/>
        <v>#DIV/0!</v>
      </c>
      <c r="X421" s="106" t="e">
        <f t="shared" si="114"/>
        <v>#DIV/0!</v>
      </c>
      <c r="Y421" s="106" t="e">
        <f t="shared" si="120"/>
        <v>#DIV/0!</v>
      </c>
      <c r="Z421" s="108" t="e">
        <f t="shared" si="115"/>
        <v>#DIV/0!</v>
      </c>
      <c r="AA421" s="108" t="e">
        <f>('Input &amp; Results'!$E$40-R421*7.48)/('Calcs active'!H421*1440)</f>
        <v>#DIV/0!</v>
      </c>
    </row>
    <row r="422" spans="2:27" x14ac:dyDescent="0.2">
      <c r="B422" s="31">
        <f t="shared" si="107"/>
        <v>2</v>
      </c>
      <c r="C422" s="31" t="s">
        <v>52</v>
      </c>
      <c r="D422" s="106">
        <v>408</v>
      </c>
      <c r="E422" s="106" t="e">
        <f t="shared" si="116"/>
        <v>#DIV/0!</v>
      </c>
      <c r="F422" s="106">
        <f>'Calcs Hist'!E423</f>
        <v>0</v>
      </c>
      <c r="G422" s="106" t="e">
        <f t="shared" si="117"/>
        <v>#DIV/0!</v>
      </c>
      <c r="H422" s="107" t="e">
        <f t="shared" si="118"/>
        <v>#DIV/0!</v>
      </c>
      <c r="I422" s="106" t="e">
        <f>IF(P422&gt;0,('Input &amp; Results'!F$26/12*$C$3)*('Input &amp; Results'!$D$21),('Input &amp; Results'!F$26/12*$C$3)*('Input &amp; Results'!$D$22))</f>
        <v>#DIV/0!</v>
      </c>
      <c r="J422" s="106" t="e">
        <f t="shared" si="122"/>
        <v>#DIV/0!</v>
      </c>
      <c r="K422" s="106" t="e">
        <f>IF(H422&gt;'Input &amp; Results'!$K$45,MIN('Input &amp; Results'!$K$28,J422-M422),0)</f>
        <v>#DIV/0!</v>
      </c>
      <c r="L422" s="106" t="e">
        <f t="shared" si="110"/>
        <v>#DIV/0!</v>
      </c>
      <c r="M422" s="106" t="e">
        <f>IF(J422&gt;0,MIN('Input &amp; Results'!$K$8*0.75/12*'Input &amp; Results'!$K$42,J422),0)</f>
        <v>#DIV/0!</v>
      </c>
      <c r="N422" s="106" t="e">
        <f t="shared" si="111"/>
        <v>#DIV/0!</v>
      </c>
      <c r="O422" s="106" t="e">
        <f t="shared" si="105"/>
        <v>#DIV/0!</v>
      </c>
      <c r="P422" s="106" t="e">
        <f>IF(O422&gt;'Input &amp; Results'!$E$49,MIN('Input &amp; Results'!$E$47,O422),0)</f>
        <v>#DIV/0!</v>
      </c>
      <c r="Q422" s="106" t="e">
        <f t="shared" si="112"/>
        <v>#DIV/0!</v>
      </c>
      <c r="R422" s="106" t="e">
        <f t="shared" si="108"/>
        <v>#DIV/0!</v>
      </c>
      <c r="S422" s="106" t="e">
        <f t="shared" si="109"/>
        <v>#DIV/0!</v>
      </c>
      <c r="T422" s="106" t="e">
        <f t="shared" si="113"/>
        <v>#DIV/0!</v>
      </c>
      <c r="U422" s="124" t="e">
        <f t="shared" si="106"/>
        <v>#DIV/0!</v>
      </c>
      <c r="V422" s="107" t="e">
        <f t="shared" si="121"/>
        <v>#DIV/0!</v>
      </c>
      <c r="W422" s="106" t="e">
        <f t="shared" si="119"/>
        <v>#DIV/0!</v>
      </c>
      <c r="X422" s="106" t="e">
        <f t="shared" si="114"/>
        <v>#DIV/0!</v>
      </c>
      <c r="Y422" s="106" t="e">
        <f t="shared" si="120"/>
        <v>#DIV/0!</v>
      </c>
      <c r="Z422" s="108" t="e">
        <f t="shared" si="115"/>
        <v>#DIV/0!</v>
      </c>
      <c r="AA422" s="108" t="e">
        <f>('Input &amp; Results'!$E$40-R422*7.48)/('Calcs active'!H422*1440)</f>
        <v>#DIV/0!</v>
      </c>
    </row>
    <row r="423" spans="2:27" x14ac:dyDescent="0.2">
      <c r="B423" s="31">
        <f t="shared" si="107"/>
        <v>2</v>
      </c>
      <c r="C423" s="31" t="s">
        <v>52</v>
      </c>
      <c r="D423" s="106">
        <v>409</v>
      </c>
      <c r="E423" s="106" t="e">
        <f t="shared" si="116"/>
        <v>#DIV/0!</v>
      </c>
      <c r="F423" s="106">
        <f>'Calcs Hist'!E424</f>
        <v>0</v>
      </c>
      <c r="G423" s="106" t="e">
        <f t="shared" si="117"/>
        <v>#DIV/0!</v>
      </c>
      <c r="H423" s="107" t="e">
        <f t="shared" si="118"/>
        <v>#DIV/0!</v>
      </c>
      <c r="I423" s="106" t="e">
        <f>IF(P423&gt;0,('Input &amp; Results'!F$26/12*$C$3)*('Input &amp; Results'!$D$21),('Input &amp; Results'!F$26/12*$C$3)*('Input &amp; Results'!$D$22))</f>
        <v>#DIV/0!</v>
      </c>
      <c r="J423" s="106" t="e">
        <f t="shared" si="122"/>
        <v>#DIV/0!</v>
      </c>
      <c r="K423" s="106" t="e">
        <f>IF(H423&gt;'Input &amp; Results'!$K$45,MIN('Input &amp; Results'!$K$28,J423-M423),0)</f>
        <v>#DIV/0!</v>
      </c>
      <c r="L423" s="106" t="e">
        <f t="shared" si="110"/>
        <v>#DIV/0!</v>
      </c>
      <c r="M423" s="106" t="e">
        <f>IF(J423&gt;0,MIN('Input &amp; Results'!$K$8*0.75/12*'Input &amp; Results'!$K$42,J423),0)</f>
        <v>#DIV/0!</v>
      </c>
      <c r="N423" s="106" t="e">
        <f t="shared" si="111"/>
        <v>#DIV/0!</v>
      </c>
      <c r="O423" s="106" t="e">
        <f t="shared" si="105"/>
        <v>#DIV/0!</v>
      </c>
      <c r="P423" s="106" t="e">
        <f>IF(O423&gt;'Input &amp; Results'!$E$49,MIN('Input &amp; Results'!$E$47,O423),0)</f>
        <v>#DIV/0!</v>
      </c>
      <c r="Q423" s="106" t="e">
        <f t="shared" si="112"/>
        <v>#DIV/0!</v>
      </c>
      <c r="R423" s="106" t="e">
        <f t="shared" si="108"/>
        <v>#DIV/0!</v>
      </c>
      <c r="S423" s="106" t="e">
        <f t="shared" si="109"/>
        <v>#DIV/0!</v>
      </c>
      <c r="T423" s="106" t="e">
        <f t="shared" si="113"/>
        <v>#DIV/0!</v>
      </c>
      <c r="U423" s="124" t="e">
        <f t="shared" si="106"/>
        <v>#DIV/0!</v>
      </c>
      <c r="V423" s="107" t="e">
        <f t="shared" si="121"/>
        <v>#DIV/0!</v>
      </c>
      <c r="W423" s="106" t="e">
        <f t="shared" si="119"/>
        <v>#DIV/0!</v>
      </c>
      <c r="X423" s="106" t="e">
        <f t="shared" si="114"/>
        <v>#DIV/0!</v>
      </c>
      <c r="Y423" s="106" t="e">
        <f t="shared" si="120"/>
        <v>#DIV/0!</v>
      </c>
      <c r="Z423" s="108" t="e">
        <f t="shared" si="115"/>
        <v>#DIV/0!</v>
      </c>
      <c r="AA423" s="108" t="e">
        <f>('Input &amp; Results'!$E$40-R423*7.48)/('Calcs active'!H423*1440)</f>
        <v>#DIV/0!</v>
      </c>
    </row>
    <row r="424" spans="2:27" x14ac:dyDescent="0.2">
      <c r="B424" s="31">
        <f t="shared" si="107"/>
        <v>2</v>
      </c>
      <c r="C424" s="31" t="s">
        <v>52</v>
      </c>
      <c r="D424" s="106">
        <v>410</v>
      </c>
      <c r="E424" s="106" t="e">
        <f t="shared" si="116"/>
        <v>#DIV/0!</v>
      </c>
      <c r="F424" s="106">
        <f>'Calcs Hist'!E425</f>
        <v>0</v>
      </c>
      <c r="G424" s="106" t="e">
        <f t="shared" si="117"/>
        <v>#DIV/0!</v>
      </c>
      <c r="H424" s="107" t="e">
        <f t="shared" si="118"/>
        <v>#DIV/0!</v>
      </c>
      <c r="I424" s="106" t="e">
        <f>IF(P424&gt;0,('Input &amp; Results'!F$26/12*$C$3)*('Input &amp; Results'!$D$21),('Input &amp; Results'!F$26/12*$C$3)*('Input &amp; Results'!$D$22))</f>
        <v>#DIV/0!</v>
      </c>
      <c r="J424" s="106" t="e">
        <f t="shared" si="122"/>
        <v>#DIV/0!</v>
      </c>
      <c r="K424" s="106" t="e">
        <f>IF(H424&gt;'Input &amp; Results'!$K$45,MIN('Input &amp; Results'!$K$28,J424-M424),0)</f>
        <v>#DIV/0!</v>
      </c>
      <c r="L424" s="106" t="e">
        <f t="shared" si="110"/>
        <v>#DIV/0!</v>
      </c>
      <c r="M424" s="106" t="e">
        <f>IF(J424&gt;0,MIN('Input &amp; Results'!$K$8*0.75/12*'Input &amp; Results'!$K$42,J424),0)</f>
        <v>#DIV/0!</v>
      </c>
      <c r="N424" s="106" t="e">
        <f t="shared" si="111"/>
        <v>#DIV/0!</v>
      </c>
      <c r="O424" s="106" t="e">
        <f t="shared" si="105"/>
        <v>#DIV/0!</v>
      </c>
      <c r="P424" s="106" t="e">
        <f>IF(O424&gt;'Input &amp; Results'!$E$49,MIN('Input &amp; Results'!$E$47,O424),0)</f>
        <v>#DIV/0!</v>
      </c>
      <c r="Q424" s="106" t="e">
        <f t="shared" si="112"/>
        <v>#DIV/0!</v>
      </c>
      <c r="R424" s="106" t="e">
        <f t="shared" si="108"/>
        <v>#DIV/0!</v>
      </c>
      <c r="S424" s="106" t="e">
        <f t="shared" si="109"/>
        <v>#DIV/0!</v>
      </c>
      <c r="T424" s="106" t="e">
        <f t="shared" si="113"/>
        <v>#DIV/0!</v>
      </c>
      <c r="U424" s="124" t="e">
        <f t="shared" si="106"/>
        <v>#DIV/0!</v>
      </c>
      <c r="V424" s="107" t="e">
        <f t="shared" si="121"/>
        <v>#DIV/0!</v>
      </c>
      <c r="W424" s="106" t="e">
        <f t="shared" si="119"/>
        <v>#DIV/0!</v>
      </c>
      <c r="X424" s="106" t="e">
        <f t="shared" si="114"/>
        <v>#DIV/0!</v>
      </c>
      <c r="Y424" s="106" t="e">
        <f t="shared" si="120"/>
        <v>#DIV/0!</v>
      </c>
      <c r="Z424" s="108" t="e">
        <f t="shared" si="115"/>
        <v>#DIV/0!</v>
      </c>
      <c r="AA424" s="108" t="e">
        <f>('Input &amp; Results'!$E$40-R424*7.48)/('Calcs active'!H424*1440)</f>
        <v>#DIV/0!</v>
      </c>
    </row>
    <row r="425" spans="2:27" x14ac:dyDescent="0.2">
      <c r="B425" s="31">
        <f t="shared" si="107"/>
        <v>2</v>
      </c>
      <c r="C425" s="31" t="s">
        <v>52</v>
      </c>
      <c r="D425" s="106">
        <v>411</v>
      </c>
      <c r="E425" s="106" t="e">
        <f t="shared" si="116"/>
        <v>#DIV/0!</v>
      </c>
      <c r="F425" s="106">
        <f>'Calcs Hist'!E426</f>
        <v>0</v>
      </c>
      <c r="G425" s="106" t="e">
        <f t="shared" si="117"/>
        <v>#DIV/0!</v>
      </c>
      <c r="H425" s="107" t="e">
        <f t="shared" si="118"/>
        <v>#DIV/0!</v>
      </c>
      <c r="I425" s="106" t="e">
        <f>IF(P425&gt;0,('Input &amp; Results'!F$26/12*$C$3)*('Input &amp; Results'!$D$21),('Input &amp; Results'!F$26/12*$C$3)*('Input &amp; Results'!$D$22))</f>
        <v>#DIV/0!</v>
      </c>
      <c r="J425" s="106" t="e">
        <f t="shared" si="122"/>
        <v>#DIV/0!</v>
      </c>
      <c r="K425" s="106" t="e">
        <f>IF(H425&gt;'Input &amp; Results'!$K$45,MIN('Input &amp; Results'!$K$28,J425-M425),0)</f>
        <v>#DIV/0!</v>
      </c>
      <c r="L425" s="106" t="e">
        <f t="shared" si="110"/>
        <v>#DIV/0!</v>
      </c>
      <c r="M425" s="106" t="e">
        <f>IF(J425&gt;0,MIN('Input &amp; Results'!$K$8*0.75/12*'Input &amp; Results'!$K$42,J425),0)</f>
        <v>#DIV/0!</v>
      </c>
      <c r="N425" s="106" t="e">
        <f t="shared" si="111"/>
        <v>#DIV/0!</v>
      </c>
      <c r="O425" s="106" t="e">
        <f t="shared" si="105"/>
        <v>#DIV/0!</v>
      </c>
      <c r="P425" s="106" t="e">
        <f>IF(O425&gt;'Input &amp; Results'!$E$49,MIN('Input &amp; Results'!$E$47,O425),0)</f>
        <v>#DIV/0!</v>
      </c>
      <c r="Q425" s="106" t="e">
        <f t="shared" si="112"/>
        <v>#DIV/0!</v>
      </c>
      <c r="R425" s="106" t="e">
        <f t="shared" si="108"/>
        <v>#DIV/0!</v>
      </c>
      <c r="S425" s="106" t="e">
        <f t="shared" si="109"/>
        <v>#DIV/0!</v>
      </c>
      <c r="T425" s="106" t="e">
        <f t="shared" si="113"/>
        <v>#DIV/0!</v>
      </c>
      <c r="U425" s="124" t="e">
        <f t="shared" si="106"/>
        <v>#DIV/0!</v>
      </c>
      <c r="V425" s="107" t="e">
        <f t="shared" si="121"/>
        <v>#DIV/0!</v>
      </c>
      <c r="W425" s="106" t="e">
        <f t="shared" si="119"/>
        <v>#DIV/0!</v>
      </c>
      <c r="X425" s="106" t="e">
        <f t="shared" si="114"/>
        <v>#DIV/0!</v>
      </c>
      <c r="Y425" s="106" t="e">
        <f t="shared" si="120"/>
        <v>#DIV/0!</v>
      </c>
      <c r="Z425" s="108" t="e">
        <f t="shared" si="115"/>
        <v>#DIV/0!</v>
      </c>
      <c r="AA425" s="108" t="e">
        <f>('Input &amp; Results'!$E$40-R425*7.48)/('Calcs active'!H425*1440)</f>
        <v>#DIV/0!</v>
      </c>
    </row>
    <row r="426" spans="2:27" x14ac:dyDescent="0.2">
      <c r="B426" s="31">
        <f t="shared" si="107"/>
        <v>2</v>
      </c>
      <c r="C426" s="31" t="s">
        <v>52</v>
      </c>
      <c r="D426" s="106">
        <v>412</v>
      </c>
      <c r="E426" s="106" t="e">
        <f t="shared" si="116"/>
        <v>#DIV/0!</v>
      </c>
      <c r="F426" s="106">
        <f>'Calcs Hist'!E427</f>
        <v>0</v>
      </c>
      <c r="G426" s="106" t="e">
        <f t="shared" si="117"/>
        <v>#DIV/0!</v>
      </c>
      <c r="H426" s="107" t="e">
        <f t="shared" si="118"/>
        <v>#DIV/0!</v>
      </c>
      <c r="I426" s="106" t="e">
        <f>IF(P426&gt;0,('Input &amp; Results'!F$26/12*$C$3)*('Input &amp; Results'!$D$21),('Input &amp; Results'!F$26/12*$C$3)*('Input &amp; Results'!$D$22))</f>
        <v>#DIV/0!</v>
      </c>
      <c r="J426" s="106" t="e">
        <f t="shared" si="122"/>
        <v>#DIV/0!</v>
      </c>
      <c r="K426" s="106" t="e">
        <f>IF(H426&gt;'Input &amp; Results'!$K$45,MIN('Input &amp; Results'!$K$28,J426-M426),0)</f>
        <v>#DIV/0!</v>
      </c>
      <c r="L426" s="106" t="e">
        <f t="shared" si="110"/>
        <v>#DIV/0!</v>
      </c>
      <c r="M426" s="106" t="e">
        <f>IF(J426&gt;0,MIN('Input &amp; Results'!$K$8*0.75/12*'Input &amp; Results'!$K$42,J426),0)</f>
        <v>#DIV/0!</v>
      </c>
      <c r="N426" s="106" t="e">
        <f t="shared" si="111"/>
        <v>#DIV/0!</v>
      </c>
      <c r="O426" s="106" t="e">
        <f t="shared" si="105"/>
        <v>#DIV/0!</v>
      </c>
      <c r="P426" s="106" t="e">
        <f>IF(O426&gt;'Input &amp; Results'!$E$49,MIN('Input &amp; Results'!$E$47,O426),0)</f>
        <v>#DIV/0!</v>
      </c>
      <c r="Q426" s="106" t="e">
        <f t="shared" si="112"/>
        <v>#DIV/0!</v>
      </c>
      <c r="R426" s="106" t="e">
        <f t="shared" si="108"/>
        <v>#DIV/0!</v>
      </c>
      <c r="S426" s="106" t="e">
        <f t="shared" si="109"/>
        <v>#DIV/0!</v>
      </c>
      <c r="T426" s="106" t="e">
        <f t="shared" si="113"/>
        <v>#DIV/0!</v>
      </c>
      <c r="U426" s="124" t="e">
        <f t="shared" si="106"/>
        <v>#DIV/0!</v>
      </c>
      <c r="V426" s="107" t="e">
        <f t="shared" si="121"/>
        <v>#DIV/0!</v>
      </c>
      <c r="W426" s="106" t="e">
        <f t="shared" si="119"/>
        <v>#DIV/0!</v>
      </c>
      <c r="X426" s="106" t="e">
        <f t="shared" si="114"/>
        <v>#DIV/0!</v>
      </c>
      <c r="Y426" s="106" t="e">
        <f t="shared" si="120"/>
        <v>#DIV/0!</v>
      </c>
      <c r="Z426" s="108" t="e">
        <f t="shared" si="115"/>
        <v>#DIV/0!</v>
      </c>
      <c r="AA426" s="108" t="e">
        <f>('Input &amp; Results'!$E$40-R426*7.48)/('Calcs active'!H426*1440)</f>
        <v>#DIV/0!</v>
      </c>
    </row>
    <row r="427" spans="2:27" x14ac:dyDescent="0.2">
      <c r="B427" s="31">
        <f t="shared" si="107"/>
        <v>2</v>
      </c>
      <c r="C427" s="31" t="s">
        <v>52</v>
      </c>
      <c r="D427" s="106">
        <v>413</v>
      </c>
      <c r="E427" s="106" t="e">
        <f t="shared" si="116"/>
        <v>#DIV/0!</v>
      </c>
      <c r="F427" s="106">
        <f>'Calcs Hist'!E428</f>
        <v>0</v>
      </c>
      <c r="G427" s="106" t="e">
        <f t="shared" si="117"/>
        <v>#DIV/0!</v>
      </c>
      <c r="H427" s="107" t="e">
        <f t="shared" si="118"/>
        <v>#DIV/0!</v>
      </c>
      <c r="I427" s="106" t="e">
        <f>IF(P427&gt;0,('Input &amp; Results'!F$26/12*$C$3)*('Input &amp; Results'!$D$21),('Input &amp; Results'!F$26/12*$C$3)*('Input &amp; Results'!$D$22))</f>
        <v>#DIV/0!</v>
      </c>
      <c r="J427" s="106" t="e">
        <f t="shared" si="122"/>
        <v>#DIV/0!</v>
      </c>
      <c r="K427" s="106" t="e">
        <f>IF(H427&gt;'Input &amp; Results'!$K$45,MIN('Input &amp; Results'!$K$28,J427-M427),0)</f>
        <v>#DIV/0!</v>
      </c>
      <c r="L427" s="106" t="e">
        <f t="shared" si="110"/>
        <v>#DIV/0!</v>
      </c>
      <c r="M427" s="106" t="e">
        <f>IF(J427&gt;0,MIN('Input &amp; Results'!$K$8*0.75/12*'Input &amp; Results'!$K$42,J427),0)</f>
        <v>#DIV/0!</v>
      </c>
      <c r="N427" s="106" t="e">
        <f t="shared" si="111"/>
        <v>#DIV/0!</v>
      </c>
      <c r="O427" s="106" t="e">
        <f t="shared" si="105"/>
        <v>#DIV/0!</v>
      </c>
      <c r="P427" s="106" t="e">
        <f>IF(O427&gt;'Input &amp; Results'!$E$49,MIN('Input &amp; Results'!$E$47,O427),0)</f>
        <v>#DIV/0!</v>
      </c>
      <c r="Q427" s="106" t="e">
        <f t="shared" si="112"/>
        <v>#DIV/0!</v>
      </c>
      <c r="R427" s="106" t="e">
        <f t="shared" si="108"/>
        <v>#DIV/0!</v>
      </c>
      <c r="S427" s="106" t="e">
        <f t="shared" si="109"/>
        <v>#DIV/0!</v>
      </c>
      <c r="T427" s="106" t="e">
        <f t="shared" si="113"/>
        <v>#DIV/0!</v>
      </c>
      <c r="U427" s="124" t="e">
        <f t="shared" si="106"/>
        <v>#DIV/0!</v>
      </c>
      <c r="V427" s="107" t="e">
        <f t="shared" si="121"/>
        <v>#DIV/0!</v>
      </c>
      <c r="W427" s="106" t="e">
        <f t="shared" si="119"/>
        <v>#DIV/0!</v>
      </c>
      <c r="X427" s="106" t="e">
        <f t="shared" si="114"/>
        <v>#DIV/0!</v>
      </c>
      <c r="Y427" s="106" t="e">
        <f t="shared" si="120"/>
        <v>#DIV/0!</v>
      </c>
      <c r="Z427" s="108" t="e">
        <f t="shared" si="115"/>
        <v>#DIV/0!</v>
      </c>
      <c r="AA427" s="108" t="e">
        <f>('Input &amp; Results'!$E$40-R427*7.48)/('Calcs active'!H427*1440)</f>
        <v>#DIV/0!</v>
      </c>
    </row>
    <row r="428" spans="2:27" x14ac:dyDescent="0.2">
      <c r="B428" s="31">
        <f t="shared" si="107"/>
        <v>2</v>
      </c>
      <c r="C428" s="31" t="s">
        <v>52</v>
      </c>
      <c r="D428" s="106">
        <v>414</v>
      </c>
      <c r="E428" s="106" t="e">
        <f t="shared" si="116"/>
        <v>#DIV/0!</v>
      </c>
      <c r="F428" s="106">
        <f>'Calcs Hist'!E429</f>
        <v>0</v>
      </c>
      <c r="G428" s="106" t="e">
        <f t="shared" si="117"/>
        <v>#DIV/0!</v>
      </c>
      <c r="H428" s="107" t="e">
        <f t="shared" si="118"/>
        <v>#DIV/0!</v>
      </c>
      <c r="I428" s="106" t="e">
        <f>IF(P428&gt;0,('Input &amp; Results'!F$26/12*$C$3)*('Input &amp; Results'!$D$21),('Input &amp; Results'!F$26/12*$C$3)*('Input &amp; Results'!$D$22))</f>
        <v>#DIV/0!</v>
      </c>
      <c r="J428" s="106" t="e">
        <f t="shared" si="122"/>
        <v>#DIV/0!</v>
      </c>
      <c r="K428" s="106" t="e">
        <f>IF(H428&gt;'Input &amp; Results'!$K$45,MIN('Input &amp; Results'!$K$28,J428-M428),0)</f>
        <v>#DIV/0!</v>
      </c>
      <c r="L428" s="106" t="e">
        <f t="shared" si="110"/>
        <v>#DIV/0!</v>
      </c>
      <c r="M428" s="106" t="e">
        <f>IF(J428&gt;0,MIN('Input &amp; Results'!$K$8*0.75/12*'Input &amp; Results'!$K$42,J428),0)</f>
        <v>#DIV/0!</v>
      </c>
      <c r="N428" s="106" t="e">
        <f t="shared" si="111"/>
        <v>#DIV/0!</v>
      </c>
      <c r="O428" s="106" t="e">
        <f t="shared" ref="O428:O491" si="123">J428-K428-M428</f>
        <v>#DIV/0!</v>
      </c>
      <c r="P428" s="106" t="e">
        <f>IF(O428&gt;'Input &amp; Results'!$E$49,MIN('Input &amp; Results'!$E$47,O428),0)</f>
        <v>#DIV/0!</v>
      </c>
      <c r="Q428" s="106" t="e">
        <f t="shared" si="112"/>
        <v>#DIV/0!</v>
      </c>
      <c r="R428" s="106" t="e">
        <f t="shared" si="108"/>
        <v>#DIV/0!</v>
      </c>
      <c r="S428" s="106" t="e">
        <f t="shared" si="109"/>
        <v>#DIV/0!</v>
      </c>
      <c r="T428" s="106" t="e">
        <f t="shared" si="113"/>
        <v>#DIV/0!</v>
      </c>
      <c r="U428" s="124" t="e">
        <f t="shared" si="106"/>
        <v>#DIV/0!</v>
      </c>
      <c r="V428" s="107" t="e">
        <f t="shared" si="121"/>
        <v>#DIV/0!</v>
      </c>
      <c r="W428" s="106" t="e">
        <f t="shared" si="119"/>
        <v>#DIV/0!</v>
      </c>
      <c r="X428" s="106" t="e">
        <f t="shared" si="114"/>
        <v>#DIV/0!</v>
      </c>
      <c r="Y428" s="106" t="e">
        <f t="shared" si="120"/>
        <v>#DIV/0!</v>
      </c>
      <c r="Z428" s="108" t="e">
        <f t="shared" si="115"/>
        <v>#DIV/0!</v>
      </c>
      <c r="AA428" s="108" t="e">
        <f>('Input &amp; Results'!$E$40-R428*7.48)/('Calcs active'!H428*1440)</f>
        <v>#DIV/0!</v>
      </c>
    </row>
    <row r="429" spans="2:27" x14ac:dyDescent="0.2">
      <c r="B429" s="31">
        <f t="shared" si="107"/>
        <v>2</v>
      </c>
      <c r="C429" s="31" t="s">
        <v>52</v>
      </c>
      <c r="D429" s="106">
        <v>415</v>
      </c>
      <c r="E429" s="106" t="e">
        <f t="shared" si="116"/>
        <v>#DIV/0!</v>
      </c>
      <c r="F429" s="106">
        <f>'Calcs Hist'!E430</f>
        <v>0</v>
      </c>
      <c r="G429" s="106" t="e">
        <f t="shared" si="117"/>
        <v>#DIV/0!</v>
      </c>
      <c r="H429" s="107" t="e">
        <f t="shared" si="118"/>
        <v>#DIV/0!</v>
      </c>
      <c r="I429" s="106" t="e">
        <f>IF(P429&gt;0,('Input &amp; Results'!F$26/12*$C$3)*('Input &amp; Results'!$D$21),('Input &amp; Results'!F$26/12*$C$3)*('Input &amp; Results'!$D$22))</f>
        <v>#DIV/0!</v>
      </c>
      <c r="J429" s="106" t="e">
        <f t="shared" si="122"/>
        <v>#DIV/0!</v>
      </c>
      <c r="K429" s="106" t="e">
        <f>IF(H429&gt;'Input &amp; Results'!$K$45,MIN('Input &amp; Results'!$K$28,J429-M429),0)</f>
        <v>#DIV/0!</v>
      </c>
      <c r="L429" s="106" t="e">
        <f t="shared" si="110"/>
        <v>#DIV/0!</v>
      </c>
      <c r="M429" s="106" t="e">
        <f>IF(J429&gt;0,MIN('Input &amp; Results'!$K$8*0.75/12*'Input &amp; Results'!$K$42,J429),0)</f>
        <v>#DIV/0!</v>
      </c>
      <c r="N429" s="106" t="e">
        <f t="shared" si="111"/>
        <v>#DIV/0!</v>
      </c>
      <c r="O429" s="106" t="e">
        <f t="shared" si="123"/>
        <v>#DIV/0!</v>
      </c>
      <c r="P429" s="106" t="e">
        <f>IF(O429&gt;'Input &amp; Results'!$E$49,MIN('Input &amp; Results'!$E$47,O429),0)</f>
        <v>#DIV/0!</v>
      </c>
      <c r="Q429" s="106" t="e">
        <f t="shared" si="112"/>
        <v>#DIV/0!</v>
      </c>
      <c r="R429" s="106" t="e">
        <f t="shared" si="108"/>
        <v>#DIV/0!</v>
      </c>
      <c r="S429" s="106" t="e">
        <f t="shared" si="109"/>
        <v>#DIV/0!</v>
      </c>
      <c r="T429" s="106" t="e">
        <f t="shared" si="113"/>
        <v>#DIV/0!</v>
      </c>
      <c r="U429" s="124" t="e">
        <f t="shared" si="106"/>
        <v>#DIV/0!</v>
      </c>
      <c r="V429" s="107" t="e">
        <f t="shared" si="121"/>
        <v>#DIV/0!</v>
      </c>
      <c r="W429" s="106" t="e">
        <f t="shared" si="119"/>
        <v>#DIV/0!</v>
      </c>
      <c r="X429" s="106" t="e">
        <f t="shared" si="114"/>
        <v>#DIV/0!</v>
      </c>
      <c r="Y429" s="106" t="e">
        <f t="shared" si="120"/>
        <v>#DIV/0!</v>
      </c>
      <c r="Z429" s="108" t="e">
        <f t="shared" si="115"/>
        <v>#DIV/0!</v>
      </c>
      <c r="AA429" s="108" t="e">
        <f>('Input &amp; Results'!$E$40-R429*7.48)/('Calcs active'!H429*1440)</f>
        <v>#DIV/0!</v>
      </c>
    </row>
    <row r="430" spans="2:27" x14ac:dyDescent="0.2">
      <c r="B430" s="31">
        <f t="shared" si="107"/>
        <v>2</v>
      </c>
      <c r="C430" s="31" t="s">
        <v>52</v>
      </c>
      <c r="D430" s="106">
        <v>416</v>
      </c>
      <c r="E430" s="106" t="e">
        <f t="shared" si="116"/>
        <v>#DIV/0!</v>
      </c>
      <c r="F430" s="106">
        <f>'Calcs Hist'!E431</f>
        <v>0</v>
      </c>
      <c r="G430" s="106" t="e">
        <f t="shared" si="117"/>
        <v>#DIV/0!</v>
      </c>
      <c r="H430" s="107" t="e">
        <f t="shared" si="118"/>
        <v>#DIV/0!</v>
      </c>
      <c r="I430" s="106" t="e">
        <f>IF(P430&gt;0,('Input &amp; Results'!F$26/12*$C$3)*('Input &amp; Results'!$D$21),('Input &amp; Results'!F$26/12*$C$3)*('Input &amp; Results'!$D$22))</f>
        <v>#DIV/0!</v>
      </c>
      <c r="J430" s="106" t="e">
        <f t="shared" si="122"/>
        <v>#DIV/0!</v>
      </c>
      <c r="K430" s="106" t="e">
        <f>IF(H430&gt;'Input &amp; Results'!$K$45,MIN('Input &amp; Results'!$K$28,J430-M430),0)</f>
        <v>#DIV/0!</v>
      </c>
      <c r="L430" s="106" t="e">
        <f t="shared" si="110"/>
        <v>#DIV/0!</v>
      </c>
      <c r="M430" s="106" t="e">
        <f>IF(J430&gt;0,MIN('Input &amp; Results'!$K$8*0.75/12*'Input &amp; Results'!$K$42,J430),0)</f>
        <v>#DIV/0!</v>
      </c>
      <c r="N430" s="106" t="e">
        <f t="shared" si="111"/>
        <v>#DIV/0!</v>
      </c>
      <c r="O430" s="106" t="e">
        <f t="shared" si="123"/>
        <v>#DIV/0!</v>
      </c>
      <c r="P430" s="106" t="e">
        <f>IF(O430&gt;'Input &amp; Results'!$E$49,MIN('Input &amp; Results'!$E$47,O430),0)</f>
        <v>#DIV/0!</v>
      </c>
      <c r="Q430" s="106" t="e">
        <f t="shared" si="112"/>
        <v>#DIV/0!</v>
      </c>
      <c r="R430" s="106" t="e">
        <f t="shared" si="108"/>
        <v>#DIV/0!</v>
      </c>
      <c r="S430" s="106" t="e">
        <f t="shared" si="109"/>
        <v>#DIV/0!</v>
      </c>
      <c r="T430" s="106" t="e">
        <f t="shared" si="113"/>
        <v>#DIV/0!</v>
      </c>
      <c r="U430" s="124" t="e">
        <f t="shared" si="106"/>
        <v>#DIV/0!</v>
      </c>
      <c r="V430" s="107" t="e">
        <f t="shared" si="121"/>
        <v>#DIV/0!</v>
      </c>
      <c r="W430" s="106" t="e">
        <f t="shared" si="119"/>
        <v>#DIV/0!</v>
      </c>
      <c r="X430" s="106" t="e">
        <f t="shared" si="114"/>
        <v>#DIV/0!</v>
      </c>
      <c r="Y430" s="106" t="e">
        <f t="shared" si="120"/>
        <v>#DIV/0!</v>
      </c>
      <c r="Z430" s="108" t="e">
        <f t="shared" si="115"/>
        <v>#DIV/0!</v>
      </c>
      <c r="AA430" s="108" t="e">
        <f>('Input &amp; Results'!$E$40-R430*7.48)/('Calcs active'!H430*1440)</f>
        <v>#DIV/0!</v>
      </c>
    </row>
    <row r="431" spans="2:27" x14ac:dyDescent="0.2">
      <c r="B431" s="31">
        <f t="shared" si="107"/>
        <v>2</v>
      </c>
      <c r="C431" s="31" t="s">
        <v>52</v>
      </c>
      <c r="D431" s="106">
        <v>417</v>
      </c>
      <c r="E431" s="106" t="e">
        <f t="shared" si="116"/>
        <v>#DIV/0!</v>
      </c>
      <c r="F431" s="106">
        <f>'Calcs Hist'!E432</f>
        <v>0</v>
      </c>
      <c r="G431" s="106" t="e">
        <f t="shared" si="117"/>
        <v>#DIV/0!</v>
      </c>
      <c r="H431" s="107" t="e">
        <f t="shared" si="118"/>
        <v>#DIV/0!</v>
      </c>
      <c r="I431" s="106" t="e">
        <f>IF(P431&gt;0,('Input &amp; Results'!F$26/12*$C$3)*('Input &amp; Results'!$D$21),('Input &amp; Results'!F$26/12*$C$3)*('Input &amp; Results'!$D$22))</f>
        <v>#DIV/0!</v>
      </c>
      <c r="J431" s="106" t="e">
        <f t="shared" si="122"/>
        <v>#DIV/0!</v>
      </c>
      <c r="K431" s="106" t="e">
        <f>IF(H431&gt;'Input &amp; Results'!$K$45,MIN('Input &amp; Results'!$K$28,J431-M431),0)</f>
        <v>#DIV/0!</v>
      </c>
      <c r="L431" s="106" t="e">
        <f t="shared" si="110"/>
        <v>#DIV/0!</v>
      </c>
      <c r="M431" s="106" t="e">
        <f>IF(J431&gt;0,MIN('Input &amp; Results'!$K$8*0.75/12*'Input &amp; Results'!$K$42,J431),0)</f>
        <v>#DIV/0!</v>
      </c>
      <c r="N431" s="106" t="e">
        <f t="shared" si="111"/>
        <v>#DIV/0!</v>
      </c>
      <c r="O431" s="106" t="e">
        <f t="shared" si="123"/>
        <v>#DIV/0!</v>
      </c>
      <c r="P431" s="106" t="e">
        <f>IF(O431&gt;'Input &amp; Results'!$E$49,MIN('Input &amp; Results'!$E$47,O431),0)</f>
        <v>#DIV/0!</v>
      </c>
      <c r="Q431" s="106" t="e">
        <f t="shared" si="112"/>
        <v>#DIV/0!</v>
      </c>
      <c r="R431" s="106" t="e">
        <f t="shared" si="108"/>
        <v>#DIV/0!</v>
      </c>
      <c r="S431" s="106" t="e">
        <f t="shared" si="109"/>
        <v>#DIV/0!</v>
      </c>
      <c r="T431" s="106" t="e">
        <f t="shared" si="113"/>
        <v>#DIV/0!</v>
      </c>
      <c r="U431" s="124" t="e">
        <f t="shared" si="106"/>
        <v>#DIV/0!</v>
      </c>
      <c r="V431" s="107" t="e">
        <f t="shared" si="121"/>
        <v>#DIV/0!</v>
      </c>
      <c r="W431" s="106" t="e">
        <f t="shared" si="119"/>
        <v>#DIV/0!</v>
      </c>
      <c r="X431" s="106" t="e">
        <f t="shared" si="114"/>
        <v>#DIV/0!</v>
      </c>
      <c r="Y431" s="106" t="e">
        <f t="shared" si="120"/>
        <v>#DIV/0!</v>
      </c>
      <c r="Z431" s="108" t="e">
        <f t="shared" si="115"/>
        <v>#DIV/0!</v>
      </c>
      <c r="AA431" s="108" t="e">
        <f>('Input &amp; Results'!$E$40-R431*7.48)/('Calcs active'!H431*1440)</f>
        <v>#DIV/0!</v>
      </c>
    </row>
    <row r="432" spans="2:27" x14ac:dyDescent="0.2">
      <c r="B432" s="31">
        <f t="shared" si="107"/>
        <v>2</v>
      </c>
      <c r="C432" s="31" t="s">
        <v>52</v>
      </c>
      <c r="D432" s="106">
        <v>418</v>
      </c>
      <c r="E432" s="106" t="e">
        <f t="shared" si="116"/>
        <v>#DIV/0!</v>
      </c>
      <c r="F432" s="106">
        <f>'Calcs Hist'!E433</f>
        <v>0</v>
      </c>
      <c r="G432" s="106" t="e">
        <f t="shared" si="117"/>
        <v>#DIV/0!</v>
      </c>
      <c r="H432" s="107" t="e">
        <f t="shared" si="118"/>
        <v>#DIV/0!</v>
      </c>
      <c r="I432" s="106" t="e">
        <f>IF(P432&gt;0,('Input &amp; Results'!F$26/12*$C$3)*('Input &amp; Results'!$D$21),('Input &amp; Results'!F$26/12*$C$3)*('Input &amp; Results'!$D$22))</f>
        <v>#DIV/0!</v>
      </c>
      <c r="J432" s="106" t="e">
        <f t="shared" si="122"/>
        <v>#DIV/0!</v>
      </c>
      <c r="K432" s="106" t="e">
        <f>IF(H432&gt;'Input &amp; Results'!$K$45,MIN('Input &amp; Results'!$K$28,J432-M432),0)</f>
        <v>#DIV/0!</v>
      </c>
      <c r="L432" s="106" t="e">
        <f t="shared" si="110"/>
        <v>#DIV/0!</v>
      </c>
      <c r="M432" s="106" t="e">
        <f>IF(J432&gt;0,MIN('Input &amp; Results'!$K$8*0.75/12*'Input &amp; Results'!$K$42,J432),0)</f>
        <v>#DIV/0!</v>
      </c>
      <c r="N432" s="106" t="e">
        <f t="shared" si="111"/>
        <v>#DIV/0!</v>
      </c>
      <c r="O432" s="106" t="e">
        <f t="shared" si="123"/>
        <v>#DIV/0!</v>
      </c>
      <c r="P432" s="106" t="e">
        <f>IF(O432&gt;'Input &amp; Results'!$E$49,MIN('Input &amp; Results'!$E$47,O432),0)</f>
        <v>#DIV/0!</v>
      </c>
      <c r="Q432" s="106" t="e">
        <f t="shared" si="112"/>
        <v>#DIV/0!</v>
      </c>
      <c r="R432" s="106" t="e">
        <f t="shared" si="108"/>
        <v>#DIV/0!</v>
      </c>
      <c r="S432" s="106" t="e">
        <f t="shared" si="109"/>
        <v>#DIV/0!</v>
      </c>
      <c r="T432" s="106" t="e">
        <f t="shared" si="113"/>
        <v>#DIV/0!</v>
      </c>
      <c r="U432" s="124" t="e">
        <f t="shared" si="106"/>
        <v>#DIV/0!</v>
      </c>
      <c r="V432" s="107" t="e">
        <f t="shared" si="121"/>
        <v>#DIV/0!</v>
      </c>
      <c r="W432" s="106" t="e">
        <f t="shared" si="119"/>
        <v>#DIV/0!</v>
      </c>
      <c r="X432" s="106" t="e">
        <f t="shared" si="114"/>
        <v>#DIV/0!</v>
      </c>
      <c r="Y432" s="106" t="e">
        <f t="shared" si="120"/>
        <v>#DIV/0!</v>
      </c>
      <c r="Z432" s="108" t="e">
        <f t="shared" si="115"/>
        <v>#DIV/0!</v>
      </c>
      <c r="AA432" s="108" t="e">
        <f>('Input &amp; Results'!$E$40-R432*7.48)/('Calcs active'!H432*1440)</f>
        <v>#DIV/0!</v>
      </c>
    </row>
    <row r="433" spans="2:27" x14ac:dyDescent="0.2">
      <c r="B433" s="31">
        <f t="shared" si="107"/>
        <v>2</v>
      </c>
      <c r="C433" s="31" t="s">
        <v>52</v>
      </c>
      <c r="D433" s="106">
        <v>419</v>
      </c>
      <c r="E433" s="106" t="e">
        <f t="shared" si="116"/>
        <v>#DIV/0!</v>
      </c>
      <c r="F433" s="106">
        <f>'Calcs Hist'!E434</f>
        <v>0</v>
      </c>
      <c r="G433" s="106" t="e">
        <f t="shared" si="117"/>
        <v>#DIV/0!</v>
      </c>
      <c r="H433" s="107" t="e">
        <f t="shared" si="118"/>
        <v>#DIV/0!</v>
      </c>
      <c r="I433" s="106" t="e">
        <f>IF(P433&gt;0,('Input &amp; Results'!F$26/12*$C$3)*('Input &amp; Results'!$D$21),('Input &amp; Results'!F$26/12*$C$3)*('Input &amp; Results'!$D$22))</f>
        <v>#DIV/0!</v>
      </c>
      <c r="J433" s="106" t="e">
        <f t="shared" si="122"/>
        <v>#DIV/0!</v>
      </c>
      <c r="K433" s="106" t="e">
        <f>IF(H433&gt;'Input &amp; Results'!$K$45,MIN('Input &amp; Results'!$K$28,J433-M433),0)</f>
        <v>#DIV/0!</v>
      </c>
      <c r="L433" s="106" t="e">
        <f t="shared" si="110"/>
        <v>#DIV/0!</v>
      </c>
      <c r="M433" s="106" t="e">
        <f>IF(J433&gt;0,MIN('Input &amp; Results'!$K$8*0.75/12*'Input &amp; Results'!$K$42,J433),0)</f>
        <v>#DIV/0!</v>
      </c>
      <c r="N433" s="106" t="e">
        <f t="shared" si="111"/>
        <v>#DIV/0!</v>
      </c>
      <c r="O433" s="106" t="e">
        <f t="shared" si="123"/>
        <v>#DIV/0!</v>
      </c>
      <c r="P433" s="106" t="e">
        <f>IF(O433&gt;'Input &amp; Results'!$E$49,MIN('Input &amp; Results'!$E$47,O433),0)</f>
        <v>#DIV/0!</v>
      </c>
      <c r="Q433" s="106" t="e">
        <f t="shared" si="112"/>
        <v>#DIV/0!</v>
      </c>
      <c r="R433" s="106" t="e">
        <f t="shared" si="108"/>
        <v>#DIV/0!</v>
      </c>
      <c r="S433" s="106" t="e">
        <f t="shared" si="109"/>
        <v>#DIV/0!</v>
      </c>
      <c r="T433" s="106" t="e">
        <f t="shared" si="113"/>
        <v>#DIV/0!</v>
      </c>
      <c r="U433" s="124" t="e">
        <f t="shared" si="106"/>
        <v>#DIV/0!</v>
      </c>
      <c r="V433" s="107" t="e">
        <f t="shared" si="121"/>
        <v>#DIV/0!</v>
      </c>
      <c r="W433" s="106" t="e">
        <f t="shared" si="119"/>
        <v>#DIV/0!</v>
      </c>
      <c r="X433" s="106" t="e">
        <f t="shared" si="114"/>
        <v>#DIV/0!</v>
      </c>
      <c r="Y433" s="106" t="e">
        <f t="shared" si="120"/>
        <v>#DIV/0!</v>
      </c>
      <c r="Z433" s="108" t="e">
        <f t="shared" si="115"/>
        <v>#DIV/0!</v>
      </c>
      <c r="AA433" s="108" t="e">
        <f>('Input &amp; Results'!$E$40-R433*7.48)/('Calcs active'!H433*1440)</f>
        <v>#DIV/0!</v>
      </c>
    </row>
    <row r="434" spans="2:27" x14ac:dyDescent="0.2">
      <c r="B434" s="31">
        <f t="shared" si="107"/>
        <v>2</v>
      </c>
      <c r="C434" s="31" t="s">
        <v>52</v>
      </c>
      <c r="D434" s="106">
        <v>420</v>
      </c>
      <c r="E434" s="106" t="e">
        <f t="shared" si="116"/>
        <v>#DIV/0!</v>
      </c>
      <c r="F434" s="106">
        <f>'Calcs Hist'!E435</f>
        <v>0</v>
      </c>
      <c r="G434" s="106" t="e">
        <f t="shared" si="117"/>
        <v>#DIV/0!</v>
      </c>
      <c r="H434" s="107" t="e">
        <f t="shared" si="118"/>
        <v>#DIV/0!</v>
      </c>
      <c r="I434" s="106" t="e">
        <f>IF(P434&gt;0,('Input &amp; Results'!F$26/12*$C$3)*('Input &amp; Results'!$D$21),('Input &amp; Results'!F$26/12*$C$3)*('Input &amp; Results'!$D$22))</f>
        <v>#DIV/0!</v>
      </c>
      <c r="J434" s="106" t="e">
        <f t="shared" si="122"/>
        <v>#DIV/0!</v>
      </c>
      <c r="K434" s="106" t="e">
        <f>IF(H434&gt;'Input &amp; Results'!$K$45,MIN('Input &amp; Results'!$K$28,J434-M434),0)</f>
        <v>#DIV/0!</v>
      </c>
      <c r="L434" s="106" t="e">
        <f t="shared" si="110"/>
        <v>#DIV/0!</v>
      </c>
      <c r="M434" s="106" t="e">
        <f>IF(J434&gt;0,MIN('Input &amp; Results'!$K$8*0.75/12*'Input &amp; Results'!$K$42,J434),0)</f>
        <v>#DIV/0!</v>
      </c>
      <c r="N434" s="106" t="e">
        <f t="shared" si="111"/>
        <v>#DIV/0!</v>
      </c>
      <c r="O434" s="106" t="e">
        <f t="shared" si="123"/>
        <v>#DIV/0!</v>
      </c>
      <c r="P434" s="106" t="e">
        <f>IF(O434&gt;'Input &amp; Results'!$E$49,MIN('Input &amp; Results'!$E$47,O434),0)</f>
        <v>#DIV/0!</v>
      </c>
      <c r="Q434" s="106" t="e">
        <f t="shared" si="112"/>
        <v>#DIV/0!</v>
      </c>
      <c r="R434" s="106" t="e">
        <f t="shared" si="108"/>
        <v>#DIV/0!</v>
      </c>
      <c r="S434" s="106" t="e">
        <f t="shared" si="109"/>
        <v>#DIV/0!</v>
      </c>
      <c r="T434" s="106" t="e">
        <f t="shared" si="113"/>
        <v>#DIV/0!</v>
      </c>
      <c r="U434" s="124" t="e">
        <f t="shared" si="106"/>
        <v>#DIV/0!</v>
      </c>
      <c r="V434" s="107" t="e">
        <f t="shared" si="121"/>
        <v>#DIV/0!</v>
      </c>
      <c r="W434" s="106" t="e">
        <f t="shared" si="119"/>
        <v>#DIV/0!</v>
      </c>
      <c r="X434" s="106" t="e">
        <f t="shared" si="114"/>
        <v>#DIV/0!</v>
      </c>
      <c r="Y434" s="106" t="e">
        <f t="shared" si="120"/>
        <v>#DIV/0!</v>
      </c>
      <c r="Z434" s="108" t="e">
        <f t="shared" si="115"/>
        <v>#DIV/0!</v>
      </c>
      <c r="AA434" s="108" t="e">
        <f>('Input &amp; Results'!$E$40-R434*7.48)/('Calcs active'!H434*1440)</f>
        <v>#DIV/0!</v>
      </c>
    </row>
    <row r="435" spans="2:27" x14ac:dyDescent="0.2">
      <c r="B435" s="31">
        <f t="shared" si="107"/>
        <v>2</v>
      </c>
      <c r="C435" s="31" t="s">
        <v>52</v>
      </c>
      <c r="D435" s="106">
        <v>421</v>
      </c>
      <c r="E435" s="106" t="e">
        <f t="shared" si="116"/>
        <v>#DIV/0!</v>
      </c>
      <c r="F435" s="106">
        <f>'Calcs Hist'!E436</f>
        <v>0</v>
      </c>
      <c r="G435" s="106" t="e">
        <f t="shared" si="117"/>
        <v>#DIV/0!</v>
      </c>
      <c r="H435" s="107" t="e">
        <f t="shared" si="118"/>
        <v>#DIV/0!</v>
      </c>
      <c r="I435" s="106" t="e">
        <f>IF(P435&gt;0,('Input &amp; Results'!F$26/12*$C$3)*('Input &amp; Results'!$D$21),('Input &amp; Results'!F$26/12*$C$3)*('Input &amp; Results'!$D$22))</f>
        <v>#DIV/0!</v>
      </c>
      <c r="J435" s="106" t="e">
        <f t="shared" si="122"/>
        <v>#DIV/0!</v>
      </c>
      <c r="K435" s="106" t="e">
        <f>IF(H435&gt;'Input &amp; Results'!$K$45,MIN('Input &amp; Results'!$K$28,J435-M435),0)</f>
        <v>#DIV/0!</v>
      </c>
      <c r="L435" s="106" t="e">
        <f t="shared" si="110"/>
        <v>#DIV/0!</v>
      </c>
      <c r="M435" s="106" t="e">
        <f>IF(J435&gt;0,MIN('Input &amp; Results'!$K$8*0.75/12*'Input &amp; Results'!$K$42,J435),0)</f>
        <v>#DIV/0!</v>
      </c>
      <c r="N435" s="106" t="e">
        <f t="shared" si="111"/>
        <v>#DIV/0!</v>
      </c>
      <c r="O435" s="106" t="e">
        <f t="shared" si="123"/>
        <v>#DIV/0!</v>
      </c>
      <c r="P435" s="106" t="e">
        <f>IF(O435&gt;'Input &amp; Results'!$E$49,MIN('Input &amp; Results'!$E$47,O435),0)</f>
        <v>#DIV/0!</v>
      </c>
      <c r="Q435" s="106" t="e">
        <f t="shared" si="112"/>
        <v>#DIV/0!</v>
      </c>
      <c r="R435" s="106" t="e">
        <f t="shared" si="108"/>
        <v>#DIV/0!</v>
      </c>
      <c r="S435" s="106" t="e">
        <f t="shared" si="109"/>
        <v>#DIV/0!</v>
      </c>
      <c r="T435" s="106" t="e">
        <f t="shared" si="113"/>
        <v>#DIV/0!</v>
      </c>
      <c r="U435" s="124" t="e">
        <f t="shared" si="106"/>
        <v>#DIV/0!</v>
      </c>
      <c r="V435" s="107" t="e">
        <f t="shared" si="121"/>
        <v>#DIV/0!</v>
      </c>
      <c r="W435" s="106" t="e">
        <f t="shared" si="119"/>
        <v>#DIV/0!</v>
      </c>
      <c r="X435" s="106" t="e">
        <f t="shared" si="114"/>
        <v>#DIV/0!</v>
      </c>
      <c r="Y435" s="106" t="e">
        <f t="shared" si="120"/>
        <v>#DIV/0!</v>
      </c>
      <c r="Z435" s="108" t="e">
        <f t="shared" si="115"/>
        <v>#DIV/0!</v>
      </c>
      <c r="AA435" s="108" t="e">
        <f>('Input &amp; Results'!$E$40-R435*7.48)/('Calcs active'!H435*1440)</f>
        <v>#DIV/0!</v>
      </c>
    </row>
    <row r="436" spans="2:27" x14ac:dyDescent="0.2">
      <c r="B436" s="31">
        <f t="shared" si="107"/>
        <v>2</v>
      </c>
      <c r="C436" s="31" t="s">
        <v>52</v>
      </c>
      <c r="D436" s="106">
        <v>422</v>
      </c>
      <c r="E436" s="106" t="e">
        <f t="shared" si="116"/>
        <v>#DIV/0!</v>
      </c>
      <c r="F436" s="106">
        <f>'Calcs Hist'!E437</f>
        <v>0</v>
      </c>
      <c r="G436" s="106" t="e">
        <f t="shared" si="117"/>
        <v>#DIV/0!</v>
      </c>
      <c r="H436" s="107" t="e">
        <f t="shared" si="118"/>
        <v>#DIV/0!</v>
      </c>
      <c r="I436" s="106" t="e">
        <f>IF(P436&gt;0,('Input &amp; Results'!F$26/12*$C$3)*('Input &amp; Results'!$D$21),('Input &amp; Results'!F$26/12*$C$3)*('Input &amp; Results'!$D$22))</f>
        <v>#DIV/0!</v>
      </c>
      <c r="J436" s="106" t="e">
        <f t="shared" si="122"/>
        <v>#DIV/0!</v>
      </c>
      <c r="K436" s="106" t="e">
        <f>IF(H436&gt;'Input &amp; Results'!$K$45,MIN('Input &amp; Results'!$K$28,J436-M436),0)</f>
        <v>#DIV/0!</v>
      </c>
      <c r="L436" s="106" t="e">
        <f t="shared" si="110"/>
        <v>#DIV/0!</v>
      </c>
      <c r="M436" s="106" t="e">
        <f>IF(J436&gt;0,MIN('Input &amp; Results'!$K$8*0.75/12*'Input &amp; Results'!$K$42,J436),0)</f>
        <v>#DIV/0!</v>
      </c>
      <c r="N436" s="106" t="e">
        <f t="shared" si="111"/>
        <v>#DIV/0!</v>
      </c>
      <c r="O436" s="106" t="e">
        <f t="shared" si="123"/>
        <v>#DIV/0!</v>
      </c>
      <c r="P436" s="106" t="e">
        <f>IF(O436&gt;'Input &amp; Results'!$E$49,MIN('Input &amp; Results'!$E$47,O436),0)</f>
        <v>#DIV/0!</v>
      </c>
      <c r="Q436" s="106" t="e">
        <f t="shared" si="112"/>
        <v>#DIV/0!</v>
      </c>
      <c r="R436" s="106" t="e">
        <f t="shared" si="108"/>
        <v>#DIV/0!</v>
      </c>
      <c r="S436" s="106" t="e">
        <f t="shared" si="109"/>
        <v>#DIV/0!</v>
      </c>
      <c r="T436" s="106" t="e">
        <f t="shared" si="113"/>
        <v>#DIV/0!</v>
      </c>
      <c r="U436" s="124" t="e">
        <f t="shared" si="106"/>
        <v>#DIV/0!</v>
      </c>
      <c r="V436" s="107" t="e">
        <f t="shared" si="121"/>
        <v>#DIV/0!</v>
      </c>
      <c r="W436" s="106" t="e">
        <f t="shared" si="119"/>
        <v>#DIV/0!</v>
      </c>
      <c r="X436" s="106" t="e">
        <f t="shared" si="114"/>
        <v>#DIV/0!</v>
      </c>
      <c r="Y436" s="106" t="e">
        <f t="shared" si="120"/>
        <v>#DIV/0!</v>
      </c>
      <c r="Z436" s="108" t="e">
        <f t="shared" si="115"/>
        <v>#DIV/0!</v>
      </c>
      <c r="AA436" s="108" t="e">
        <f>('Input &amp; Results'!$E$40-R436*7.48)/('Calcs active'!H436*1440)</f>
        <v>#DIV/0!</v>
      </c>
    </row>
    <row r="437" spans="2:27" x14ac:dyDescent="0.2">
      <c r="B437" s="31">
        <f t="shared" si="107"/>
        <v>2</v>
      </c>
      <c r="C437" s="31" t="s">
        <v>52</v>
      </c>
      <c r="D437" s="106">
        <v>423</v>
      </c>
      <c r="E437" s="106" t="e">
        <f t="shared" si="116"/>
        <v>#DIV/0!</v>
      </c>
      <c r="F437" s="106">
        <f>'Calcs Hist'!E438</f>
        <v>0</v>
      </c>
      <c r="G437" s="106" t="e">
        <f t="shared" si="117"/>
        <v>#DIV/0!</v>
      </c>
      <c r="H437" s="107" t="e">
        <f t="shared" si="118"/>
        <v>#DIV/0!</v>
      </c>
      <c r="I437" s="106" t="e">
        <f>IF(P437&gt;0,('Input &amp; Results'!F$26/12*$C$3)*('Input &amp; Results'!$D$21),('Input &amp; Results'!F$26/12*$C$3)*('Input &amp; Results'!$D$22))</f>
        <v>#DIV/0!</v>
      </c>
      <c r="J437" s="106" t="e">
        <f t="shared" si="122"/>
        <v>#DIV/0!</v>
      </c>
      <c r="K437" s="106" t="e">
        <f>IF(H437&gt;'Input &amp; Results'!$K$45,MIN('Input &amp; Results'!$K$28,J437-M437),0)</f>
        <v>#DIV/0!</v>
      </c>
      <c r="L437" s="106" t="e">
        <f t="shared" si="110"/>
        <v>#DIV/0!</v>
      </c>
      <c r="M437" s="106" t="e">
        <f>IF(J437&gt;0,MIN('Input &amp; Results'!$K$8*0.75/12*'Input &amp; Results'!$K$42,J437),0)</f>
        <v>#DIV/0!</v>
      </c>
      <c r="N437" s="106" t="e">
        <f t="shared" si="111"/>
        <v>#DIV/0!</v>
      </c>
      <c r="O437" s="106" t="e">
        <f t="shared" si="123"/>
        <v>#DIV/0!</v>
      </c>
      <c r="P437" s="106" t="e">
        <f>IF(O437&gt;'Input &amp; Results'!$E$49,MIN('Input &amp; Results'!$E$47,O437),0)</f>
        <v>#DIV/0!</v>
      </c>
      <c r="Q437" s="106" t="e">
        <f t="shared" si="112"/>
        <v>#DIV/0!</v>
      </c>
      <c r="R437" s="106" t="e">
        <f t="shared" si="108"/>
        <v>#DIV/0!</v>
      </c>
      <c r="S437" s="106" t="e">
        <f t="shared" si="109"/>
        <v>#DIV/0!</v>
      </c>
      <c r="T437" s="106" t="e">
        <f t="shared" si="113"/>
        <v>#DIV/0!</v>
      </c>
      <c r="U437" s="124" t="e">
        <f t="shared" si="106"/>
        <v>#DIV/0!</v>
      </c>
      <c r="V437" s="107" t="e">
        <f t="shared" si="121"/>
        <v>#DIV/0!</v>
      </c>
      <c r="W437" s="106" t="e">
        <f t="shared" si="119"/>
        <v>#DIV/0!</v>
      </c>
      <c r="X437" s="106" t="e">
        <f t="shared" si="114"/>
        <v>#DIV/0!</v>
      </c>
      <c r="Y437" s="106" t="e">
        <f t="shared" si="120"/>
        <v>#DIV/0!</v>
      </c>
      <c r="Z437" s="108" t="e">
        <f t="shared" si="115"/>
        <v>#DIV/0!</v>
      </c>
      <c r="AA437" s="108" t="e">
        <f>('Input &amp; Results'!$E$40-R437*7.48)/('Calcs active'!H437*1440)</f>
        <v>#DIV/0!</v>
      </c>
    </row>
    <row r="438" spans="2:27" x14ac:dyDescent="0.2">
      <c r="B438" s="31">
        <f t="shared" si="107"/>
        <v>2</v>
      </c>
      <c r="C438" s="31" t="s">
        <v>52</v>
      </c>
      <c r="D438" s="106">
        <v>424</v>
      </c>
      <c r="E438" s="106" t="e">
        <f t="shared" si="116"/>
        <v>#DIV/0!</v>
      </c>
      <c r="F438" s="106">
        <f>'Calcs Hist'!E439</f>
        <v>0</v>
      </c>
      <c r="G438" s="106" t="e">
        <f t="shared" si="117"/>
        <v>#DIV/0!</v>
      </c>
      <c r="H438" s="107" t="e">
        <f t="shared" si="118"/>
        <v>#DIV/0!</v>
      </c>
      <c r="I438" s="106" t="e">
        <f>IF(P438&gt;0,('Input &amp; Results'!F$26/12*$C$3)*('Input &amp; Results'!$D$21),('Input &amp; Results'!F$26/12*$C$3)*('Input &amp; Results'!$D$22))</f>
        <v>#DIV/0!</v>
      </c>
      <c r="J438" s="106" t="e">
        <f t="shared" si="122"/>
        <v>#DIV/0!</v>
      </c>
      <c r="K438" s="106" t="e">
        <f>IF(H438&gt;'Input &amp; Results'!$K$45,MIN('Input &amp; Results'!$K$28,J438-M438),0)</f>
        <v>#DIV/0!</v>
      </c>
      <c r="L438" s="106" t="e">
        <f t="shared" si="110"/>
        <v>#DIV/0!</v>
      </c>
      <c r="M438" s="106" t="e">
        <f>IF(J438&gt;0,MIN('Input &amp; Results'!$K$8*0.75/12*'Input &amp; Results'!$K$42,J438),0)</f>
        <v>#DIV/0!</v>
      </c>
      <c r="N438" s="106" t="e">
        <f t="shared" si="111"/>
        <v>#DIV/0!</v>
      </c>
      <c r="O438" s="106" t="e">
        <f t="shared" si="123"/>
        <v>#DIV/0!</v>
      </c>
      <c r="P438" s="106" t="e">
        <f>IF(O438&gt;'Input &amp; Results'!$E$49,MIN('Input &amp; Results'!$E$47,O438),0)</f>
        <v>#DIV/0!</v>
      </c>
      <c r="Q438" s="106" t="e">
        <f t="shared" si="112"/>
        <v>#DIV/0!</v>
      </c>
      <c r="R438" s="106" t="e">
        <f t="shared" si="108"/>
        <v>#DIV/0!</v>
      </c>
      <c r="S438" s="106" t="e">
        <f t="shared" si="109"/>
        <v>#DIV/0!</v>
      </c>
      <c r="T438" s="106" t="e">
        <f t="shared" si="113"/>
        <v>#DIV/0!</v>
      </c>
      <c r="U438" s="124" t="e">
        <f t="shared" ref="U438:U501" si="124">U437+S438</f>
        <v>#DIV/0!</v>
      </c>
      <c r="V438" s="107" t="e">
        <f t="shared" si="121"/>
        <v>#DIV/0!</v>
      </c>
      <c r="W438" s="106" t="e">
        <f t="shared" si="119"/>
        <v>#DIV/0!</v>
      </c>
      <c r="X438" s="106" t="e">
        <f t="shared" si="114"/>
        <v>#DIV/0!</v>
      </c>
      <c r="Y438" s="106" t="e">
        <f t="shared" si="120"/>
        <v>#DIV/0!</v>
      </c>
      <c r="Z438" s="108" t="e">
        <f t="shared" si="115"/>
        <v>#DIV/0!</v>
      </c>
      <c r="AA438" s="108" t="e">
        <f>('Input &amp; Results'!$E$40-R438*7.48)/('Calcs active'!H438*1440)</f>
        <v>#DIV/0!</v>
      </c>
    </row>
    <row r="439" spans="2:27" x14ac:dyDescent="0.2">
      <c r="B439" s="31">
        <f t="shared" si="107"/>
        <v>2</v>
      </c>
      <c r="C439" s="31" t="s">
        <v>53</v>
      </c>
      <c r="D439" s="106">
        <v>425</v>
      </c>
      <c r="E439" s="106" t="e">
        <f t="shared" si="116"/>
        <v>#DIV/0!</v>
      </c>
      <c r="F439" s="106">
        <f>'Calcs Hist'!E440</f>
        <v>0</v>
      </c>
      <c r="G439" s="106" t="e">
        <f t="shared" si="117"/>
        <v>#DIV/0!</v>
      </c>
      <c r="H439" s="107" t="e">
        <f t="shared" si="118"/>
        <v>#DIV/0!</v>
      </c>
      <c r="I439" s="106" t="e">
        <f>IF(P439&gt;0,('Input &amp; Results'!F$27/12*$C$3)*('Input &amp; Results'!$D$21),('Input &amp; Results'!F$27/12*$C$3)*('Input &amp; Results'!$D$22))</f>
        <v>#DIV/0!</v>
      </c>
      <c r="J439" s="106" t="e">
        <f t="shared" si="122"/>
        <v>#DIV/0!</v>
      </c>
      <c r="K439" s="106" t="e">
        <f>IF(H439&gt;'Input &amp; Results'!$K$45,MIN('Input &amp; Results'!$K$29,J439-M439),0)</f>
        <v>#DIV/0!</v>
      </c>
      <c r="L439" s="106" t="e">
        <f t="shared" si="110"/>
        <v>#DIV/0!</v>
      </c>
      <c r="M439" s="106" t="e">
        <f>IF(J439&gt;0,MIN('Input &amp; Results'!$K$9*0.75/12*'Input &amp; Results'!$K$42,J439),0)</f>
        <v>#DIV/0!</v>
      </c>
      <c r="N439" s="106" t="e">
        <f t="shared" si="111"/>
        <v>#DIV/0!</v>
      </c>
      <c r="O439" s="106" t="e">
        <f t="shared" si="123"/>
        <v>#DIV/0!</v>
      </c>
      <c r="P439" s="106" t="e">
        <f>IF(O439&gt;'Input &amp; Results'!$E$49,MIN('Input &amp; Results'!$E$47,O439),0)</f>
        <v>#DIV/0!</v>
      </c>
      <c r="Q439" s="106" t="e">
        <f t="shared" si="112"/>
        <v>#DIV/0!</v>
      </c>
      <c r="R439" s="106" t="e">
        <f t="shared" si="108"/>
        <v>#DIV/0!</v>
      </c>
      <c r="S439" s="106" t="e">
        <f t="shared" si="109"/>
        <v>#DIV/0!</v>
      </c>
      <c r="T439" s="106" t="e">
        <f t="shared" si="113"/>
        <v>#DIV/0!</v>
      </c>
      <c r="U439" s="124" t="e">
        <f t="shared" si="124"/>
        <v>#DIV/0!</v>
      </c>
      <c r="V439" s="107" t="e">
        <f t="shared" si="121"/>
        <v>#DIV/0!</v>
      </c>
      <c r="W439" s="106" t="e">
        <f t="shared" si="119"/>
        <v>#DIV/0!</v>
      </c>
      <c r="X439" s="106" t="e">
        <f t="shared" si="114"/>
        <v>#DIV/0!</v>
      </c>
      <c r="Y439" s="106" t="e">
        <f t="shared" si="120"/>
        <v>#DIV/0!</v>
      </c>
      <c r="Z439" s="108" t="e">
        <f t="shared" si="115"/>
        <v>#DIV/0!</v>
      </c>
      <c r="AA439" s="108" t="e">
        <f>('Input &amp; Results'!$E$40-R439*7.48)/('Calcs active'!H439*1440)</f>
        <v>#DIV/0!</v>
      </c>
    </row>
    <row r="440" spans="2:27" x14ac:dyDescent="0.2">
      <c r="B440" s="31">
        <f t="shared" si="107"/>
        <v>2</v>
      </c>
      <c r="C440" s="31" t="s">
        <v>53</v>
      </c>
      <c r="D440" s="106">
        <v>426</v>
      </c>
      <c r="E440" s="106" t="e">
        <f t="shared" si="116"/>
        <v>#DIV/0!</v>
      </c>
      <c r="F440" s="106">
        <f>'Calcs Hist'!E441</f>
        <v>0</v>
      </c>
      <c r="G440" s="106" t="e">
        <f t="shared" si="117"/>
        <v>#DIV/0!</v>
      </c>
      <c r="H440" s="107" t="e">
        <f t="shared" si="118"/>
        <v>#DIV/0!</v>
      </c>
      <c r="I440" s="106" t="e">
        <f>IF(P440&gt;0,('Input &amp; Results'!F$27/12*$C$3)*('Input &amp; Results'!$D$21),('Input &amp; Results'!F$27/12*$C$3)*('Input &amp; Results'!$D$22))</f>
        <v>#DIV/0!</v>
      </c>
      <c r="J440" s="106" t="e">
        <f t="shared" si="122"/>
        <v>#DIV/0!</v>
      </c>
      <c r="K440" s="106" t="e">
        <f>IF(H440&gt;'Input &amp; Results'!$K$45,MIN('Input &amp; Results'!$K$29,J440-M440),0)</f>
        <v>#DIV/0!</v>
      </c>
      <c r="L440" s="106" t="e">
        <f t="shared" si="110"/>
        <v>#DIV/0!</v>
      </c>
      <c r="M440" s="106" t="e">
        <f>IF(J440&gt;0,MIN('Input &amp; Results'!$K$9*0.75/12*'Input &amp; Results'!$K$42,J440),0)</f>
        <v>#DIV/0!</v>
      </c>
      <c r="N440" s="106" t="e">
        <f t="shared" si="111"/>
        <v>#DIV/0!</v>
      </c>
      <c r="O440" s="106" t="e">
        <f t="shared" si="123"/>
        <v>#DIV/0!</v>
      </c>
      <c r="P440" s="106" t="e">
        <f>IF(O440&gt;'Input &amp; Results'!$E$49,MIN('Input &amp; Results'!$E$47,O440),0)</f>
        <v>#DIV/0!</v>
      </c>
      <c r="Q440" s="106" t="e">
        <f t="shared" si="112"/>
        <v>#DIV/0!</v>
      </c>
      <c r="R440" s="106" t="e">
        <f t="shared" si="108"/>
        <v>#DIV/0!</v>
      </c>
      <c r="S440" s="106" t="e">
        <f t="shared" si="109"/>
        <v>#DIV/0!</v>
      </c>
      <c r="T440" s="106" t="e">
        <f t="shared" si="113"/>
        <v>#DIV/0!</v>
      </c>
      <c r="U440" s="124" t="e">
        <f t="shared" si="124"/>
        <v>#DIV/0!</v>
      </c>
      <c r="V440" s="107" t="e">
        <f t="shared" si="121"/>
        <v>#DIV/0!</v>
      </c>
      <c r="W440" s="106" t="e">
        <f t="shared" si="119"/>
        <v>#DIV/0!</v>
      </c>
      <c r="X440" s="106" t="e">
        <f t="shared" si="114"/>
        <v>#DIV/0!</v>
      </c>
      <c r="Y440" s="106" t="e">
        <f t="shared" si="120"/>
        <v>#DIV/0!</v>
      </c>
      <c r="Z440" s="108" t="e">
        <f t="shared" si="115"/>
        <v>#DIV/0!</v>
      </c>
      <c r="AA440" s="108" t="e">
        <f>('Input &amp; Results'!$E$40-R440*7.48)/('Calcs active'!H440*1440)</f>
        <v>#DIV/0!</v>
      </c>
    </row>
    <row r="441" spans="2:27" x14ac:dyDescent="0.2">
      <c r="B441" s="31">
        <f t="shared" si="107"/>
        <v>2</v>
      </c>
      <c r="C441" s="31" t="s">
        <v>53</v>
      </c>
      <c r="D441" s="106">
        <v>427</v>
      </c>
      <c r="E441" s="106" t="e">
        <f t="shared" si="116"/>
        <v>#DIV/0!</v>
      </c>
      <c r="F441" s="106">
        <f>'Calcs Hist'!E442</f>
        <v>0</v>
      </c>
      <c r="G441" s="106" t="e">
        <f t="shared" si="117"/>
        <v>#DIV/0!</v>
      </c>
      <c r="H441" s="107" t="e">
        <f t="shared" si="118"/>
        <v>#DIV/0!</v>
      </c>
      <c r="I441" s="106" t="e">
        <f>IF(P441&gt;0,('Input &amp; Results'!F$27/12*$C$3)*('Input &amp; Results'!$D$21),('Input &amp; Results'!F$27/12*$C$3)*('Input &amp; Results'!$D$22))</f>
        <v>#DIV/0!</v>
      </c>
      <c r="J441" s="106" t="e">
        <f t="shared" si="122"/>
        <v>#DIV/0!</v>
      </c>
      <c r="K441" s="106" t="e">
        <f>IF(H441&gt;'Input &amp; Results'!$K$45,MIN('Input &amp; Results'!$K$29,J441-M441),0)</f>
        <v>#DIV/0!</v>
      </c>
      <c r="L441" s="106" t="e">
        <f t="shared" si="110"/>
        <v>#DIV/0!</v>
      </c>
      <c r="M441" s="106" t="e">
        <f>IF(J441&gt;0,MIN('Input &amp; Results'!$K$9*0.75/12*'Input &amp; Results'!$K$42,J441),0)</f>
        <v>#DIV/0!</v>
      </c>
      <c r="N441" s="106" t="e">
        <f t="shared" si="111"/>
        <v>#DIV/0!</v>
      </c>
      <c r="O441" s="106" t="e">
        <f t="shared" si="123"/>
        <v>#DIV/0!</v>
      </c>
      <c r="P441" s="106" t="e">
        <f>IF(O441&gt;'Input &amp; Results'!$E$49,MIN('Input &amp; Results'!$E$47,O441),0)</f>
        <v>#DIV/0!</v>
      </c>
      <c r="Q441" s="106" t="e">
        <f t="shared" si="112"/>
        <v>#DIV/0!</v>
      </c>
      <c r="R441" s="106" t="e">
        <f t="shared" si="108"/>
        <v>#DIV/0!</v>
      </c>
      <c r="S441" s="106" t="e">
        <f t="shared" si="109"/>
        <v>#DIV/0!</v>
      </c>
      <c r="T441" s="106" t="e">
        <f t="shared" si="113"/>
        <v>#DIV/0!</v>
      </c>
      <c r="U441" s="124" t="e">
        <f t="shared" si="124"/>
        <v>#DIV/0!</v>
      </c>
      <c r="V441" s="107" t="e">
        <f t="shared" si="121"/>
        <v>#DIV/0!</v>
      </c>
      <c r="W441" s="106" t="e">
        <f t="shared" si="119"/>
        <v>#DIV/0!</v>
      </c>
      <c r="X441" s="106" t="e">
        <f t="shared" si="114"/>
        <v>#DIV/0!</v>
      </c>
      <c r="Y441" s="106" t="e">
        <f t="shared" si="120"/>
        <v>#DIV/0!</v>
      </c>
      <c r="Z441" s="108" t="e">
        <f t="shared" si="115"/>
        <v>#DIV/0!</v>
      </c>
      <c r="AA441" s="108" t="e">
        <f>('Input &amp; Results'!$E$40-R441*7.48)/('Calcs active'!H441*1440)</f>
        <v>#DIV/0!</v>
      </c>
    </row>
    <row r="442" spans="2:27" x14ac:dyDescent="0.2">
      <c r="B442" s="31">
        <f t="shared" si="107"/>
        <v>2</v>
      </c>
      <c r="C442" s="31" t="s">
        <v>53</v>
      </c>
      <c r="D442" s="106">
        <v>428</v>
      </c>
      <c r="E442" s="106" t="e">
        <f t="shared" si="116"/>
        <v>#DIV/0!</v>
      </c>
      <c r="F442" s="106">
        <f>'Calcs Hist'!E443</f>
        <v>0</v>
      </c>
      <c r="G442" s="106" t="e">
        <f t="shared" si="117"/>
        <v>#DIV/0!</v>
      </c>
      <c r="H442" s="107" t="e">
        <f t="shared" si="118"/>
        <v>#DIV/0!</v>
      </c>
      <c r="I442" s="106" t="e">
        <f>IF(P442&gt;0,('Input &amp; Results'!F$27/12*$C$3)*('Input &amp; Results'!$D$21),('Input &amp; Results'!F$27/12*$C$3)*('Input &amp; Results'!$D$22))</f>
        <v>#DIV/0!</v>
      </c>
      <c r="J442" s="106" t="e">
        <f t="shared" si="122"/>
        <v>#DIV/0!</v>
      </c>
      <c r="K442" s="106" t="e">
        <f>IF(H442&gt;'Input &amp; Results'!$K$45,MIN('Input &amp; Results'!$K$29,J442-M442),0)</f>
        <v>#DIV/0!</v>
      </c>
      <c r="L442" s="106" t="e">
        <f t="shared" si="110"/>
        <v>#DIV/0!</v>
      </c>
      <c r="M442" s="106" t="e">
        <f>IF(J442&gt;0,MIN('Input &amp; Results'!$K$9*0.75/12*'Input &amp; Results'!$K$42,J442),0)</f>
        <v>#DIV/0!</v>
      </c>
      <c r="N442" s="106" t="e">
        <f t="shared" si="111"/>
        <v>#DIV/0!</v>
      </c>
      <c r="O442" s="106" t="e">
        <f t="shared" si="123"/>
        <v>#DIV/0!</v>
      </c>
      <c r="P442" s="106" t="e">
        <f>IF(O442&gt;'Input &amp; Results'!$E$49,MIN('Input &amp; Results'!$E$47,O442),0)</f>
        <v>#DIV/0!</v>
      </c>
      <c r="Q442" s="106" t="e">
        <f t="shared" si="112"/>
        <v>#DIV/0!</v>
      </c>
      <c r="R442" s="106" t="e">
        <f t="shared" si="108"/>
        <v>#DIV/0!</v>
      </c>
      <c r="S442" s="106" t="e">
        <f t="shared" si="109"/>
        <v>#DIV/0!</v>
      </c>
      <c r="T442" s="106" t="e">
        <f t="shared" si="113"/>
        <v>#DIV/0!</v>
      </c>
      <c r="U442" s="124" t="e">
        <f t="shared" si="124"/>
        <v>#DIV/0!</v>
      </c>
      <c r="V442" s="107" t="e">
        <f t="shared" si="121"/>
        <v>#DIV/0!</v>
      </c>
      <c r="W442" s="106" t="e">
        <f t="shared" si="119"/>
        <v>#DIV/0!</v>
      </c>
      <c r="X442" s="106" t="e">
        <f t="shared" si="114"/>
        <v>#DIV/0!</v>
      </c>
      <c r="Y442" s="106" t="e">
        <f t="shared" si="120"/>
        <v>#DIV/0!</v>
      </c>
      <c r="Z442" s="108" t="e">
        <f t="shared" si="115"/>
        <v>#DIV/0!</v>
      </c>
      <c r="AA442" s="108" t="e">
        <f>('Input &amp; Results'!$E$40-R442*7.48)/('Calcs active'!H442*1440)</f>
        <v>#DIV/0!</v>
      </c>
    </row>
    <row r="443" spans="2:27" x14ac:dyDescent="0.2">
      <c r="B443" s="31">
        <f t="shared" si="107"/>
        <v>2</v>
      </c>
      <c r="C443" s="31" t="s">
        <v>53</v>
      </c>
      <c r="D443" s="106">
        <v>429</v>
      </c>
      <c r="E443" s="106" t="e">
        <f t="shared" si="116"/>
        <v>#DIV/0!</v>
      </c>
      <c r="F443" s="106">
        <f>'Calcs Hist'!E444</f>
        <v>0</v>
      </c>
      <c r="G443" s="106" t="e">
        <f t="shared" si="117"/>
        <v>#DIV/0!</v>
      </c>
      <c r="H443" s="107" t="e">
        <f t="shared" si="118"/>
        <v>#DIV/0!</v>
      </c>
      <c r="I443" s="106" t="e">
        <f>IF(P443&gt;0,('Input &amp; Results'!F$27/12*$C$3)*('Input &amp; Results'!$D$21),('Input &amp; Results'!F$27/12*$C$3)*('Input &amp; Results'!$D$22))</f>
        <v>#DIV/0!</v>
      </c>
      <c r="J443" s="106" t="e">
        <f t="shared" si="122"/>
        <v>#DIV/0!</v>
      </c>
      <c r="K443" s="106" t="e">
        <f>IF(H443&gt;'Input &amp; Results'!$K$45,MIN('Input &amp; Results'!$K$29,J443-M443),0)</f>
        <v>#DIV/0!</v>
      </c>
      <c r="L443" s="106" t="e">
        <f t="shared" si="110"/>
        <v>#DIV/0!</v>
      </c>
      <c r="M443" s="106" t="e">
        <f>IF(J443&gt;0,MIN('Input &amp; Results'!$K$9*0.75/12*'Input &amp; Results'!$K$42,J443),0)</f>
        <v>#DIV/0!</v>
      </c>
      <c r="N443" s="106" t="e">
        <f t="shared" si="111"/>
        <v>#DIV/0!</v>
      </c>
      <c r="O443" s="106" t="e">
        <f t="shared" si="123"/>
        <v>#DIV/0!</v>
      </c>
      <c r="P443" s="106" t="e">
        <f>IF(O443&gt;'Input &amp; Results'!$E$49,MIN('Input &amp; Results'!$E$47,O443),0)</f>
        <v>#DIV/0!</v>
      </c>
      <c r="Q443" s="106" t="e">
        <f t="shared" si="112"/>
        <v>#DIV/0!</v>
      </c>
      <c r="R443" s="106" t="e">
        <f t="shared" si="108"/>
        <v>#DIV/0!</v>
      </c>
      <c r="S443" s="106" t="e">
        <f t="shared" si="109"/>
        <v>#DIV/0!</v>
      </c>
      <c r="T443" s="106" t="e">
        <f t="shared" si="113"/>
        <v>#DIV/0!</v>
      </c>
      <c r="U443" s="124" t="e">
        <f t="shared" si="124"/>
        <v>#DIV/0!</v>
      </c>
      <c r="V443" s="107" t="e">
        <f t="shared" si="121"/>
        <v>#DIV/0!</v>
      </c>
      <c r="W443" s="106" t="e">
        <f t="shared" si="119"/>
        <v>#DIV/0!</v>
      </c>
      <c r="X443" s="106" t="e">
        <f t="shared" si="114"/>
        <v>#DIV/0!</v>
      </c>
      <c r="Y443" s="106" t="e">
        <f t="shared" si="120"/>
        <v>#DIV/0!</v>
      </c>
      <c r="Z443" s="108" t="e">
        <f t="shared" si="115"/>
        <v>#DIV/0!</v>
      </c>
      <c r="AA443" s="108" t="e">
        <f>('Input &amp; Results'!$E$40-R443*7.48)/('Calcs active'!H443*1440)</f>
        <v>#DIV/0!</v>
      </c>
    </row>
    <row r="444" spans="2:27" x14ac:dyDescent="0.2">
      <c r="B444" s="31">
        <f t="shared" si="107"/>
        <v>2</v>
      </c>
      <c r="C444" s="31" t="s">
        <v>53</v>
      </c>
      <c r="D444" s="106">
        <v>430</v>
      </c>
      <c r="E444" s="106" t="e">
        <f t="shared" si="116"/>
        <v>#DIV/0!</v>
      </c>
      <c r="F444" s="106">
        <f>'Calcs Hist'!E445</f>
        <v>0</v>
      </c>
      <c r="G444" s="106" t="e">
        <f t="shared" si="117"/>
        <v>#DIV/0!</v>
      </c>
      <c r="H444" s="107" t="e">
        <f t="shared" si="118"/>
        <v>#DIV/0!</v>
      </c>
      <c r="I444" s="106" t="e">
        <f>IF(P444&gt;0,('Input &amp; Results'!F$27/12*$C$3)*('Input &amp; Results'!$D$21),('Input &amp; Results'!F$27/12*$C$3)*('Input &amp; Results'!$D$22))</f>
        <v>#DIV/0!</v>
      </c>
      <c r="J444" s="106" t="e">
        <f t="shared" si="122"/>
        <v>#DIV/0!</v>
      </c>
      <c r="K444" s="106" t="e">
        <f>IF(H444&gt;'Input &amp; Results'!$K$45,MIN('Input &amp; Results'!$K$29,J444-M444),0)</f>
        <v>#DIV/0!</v>
      </c>
      <c r="L444" s="106" t="e">
        <f t="shared" si="110"/>
        <v>#DIV/0!</v>
      </c>
      <c r="M444" s="106" t="e">
        <f>IF(J444&gt;0,MIN('Input &amp; Results'!$K$9*0.75/12*'Input &amp; Results'!$K$42,J444),0)</f>
        <v>#DIV/0!</v>
      </c>
      <c r="N444" s="106" t="e">
        <f t="shared" si="111"/>
        <v>#DIV/0!</v>
      </c>
      <c r="O444" s="106" t="e">
        <f t="shared" si="123"/>
        <v>#DIV/0!</v>
      </c>
      <c r="P444" s="106" t="e">
        <f>IF(O444&gt;'Input &amp; Results'!$E$49,MIN('Input &amp; Results'!$E$47,O444),0)</f>
        <v>#DIV/0!</v>
      </c>
      <c r="Q444" s="106" t="e">
        <f t="shared" si="112"/>
        <v>#DIV/0!</v>
      </c>
      <c r="R444" s="106" t="e">
        <f t="shared" si="108"/>
        <v>#DIV/0!</v>
      </c>
      <c r="S444" s="106" t="e">
        <f t="shared" si="109"/>
        <v>#DIV/0!</v>
      </c>
      <c r="T444" s="106" t="e">
        <f t="shared" si="113"/>
        <v>#DIV/0!</v>
      </c>
      <c r="U444" s="124" t="e">
        <f t="shared" si="124"/>
        <v>#DIV/0!</v>
      </c>
      <c r="V444" s="107" t="e">
        <f t="shared" si="121"/>
        <v>#DIV/0!</v>
      </c>
      <c r="W444" s="106" t="e">
        <f t="shared" si="119"/>
        <v>#DIV/0!</v>
      </c>
      <c r="X444" s="106" t="e">
        <f t="shared" si="114"/>
        <v>#DIV/0!</v>
      </c>
      <c r="Y444" s="106" t="e">
        <f t="shared" si="120"/>
        <v>#DIV/0!</v>
      </c>
      <c r="Z444" s="108" t="e">
        <f t="shared" si="115"/>
        <v>#DIV/0!</v>
      </c>
      <c r="AA444" s="108" t="e">
        <f>('Input &amp; Results'!$E$40-R444*7.48)/('Calcs active'!H444*1440)</f>
        <v>#DIV/0!</v>
      </c>
    </row>
    <row r="445" spans="2:27" x14ac:dyDescent="0.2">
      <c r="B445" s="31">
        <f t="shared" ref="B445:B508" si="125">B80+1</f>
        <v>2</v>
      </c>
      <c r="C445" s="31" t="s">
        <v>53</v>
      </c>
      <c r="D445" s="106">
        <v>431</v>
      </c>
      <c r="E445" s="106" t="e">
        <f t="shared" si="116"/>
        <v>#DIV/0!</v>
      </c>
      <c r="F445" s="106">
        <f>'Calcs Hist'!E446</f>
        <v>0</v>
      </c>
      <c r="G445" s="106" t="e">
        <f t="shared" si="117"/>
        <v>#DIV/0!</v>
      </c>
      <c r="H445" s="107" t="e">
        <f t="shared" si="118"/>
        <v>#DIV/0!</v>
      </c>
      <c r="I445" s="106" t="e">
        <f>IF(P445&gt;0,('Input &amp; Results'!F$27/12*$C$3)*('Input &amp; Results'!$D$21),('Input &amp; Results'!F$27/12*$C$3)*('Input &amp; Results'!$D$22))</f>
        <v>#DIV/0!</v>
      </c>
      <c r="J445" s="106" t="e">
        <f t="shared" si="122"/>
        <v>#DIV/0!</v>
      </c>
      <c r="K445" s="106" t="e">
        <f>IF(H445&gt;'Input &amp; Results'!$K$45,MIN('Input &amp; Results'!$K$29,J445-M445),0)</f>
        <v>#DIV/0!</v>
      </c>
      <c r="L445" s="106" t="e">
        <f t="shared" si="110"/>
        <v>#DIV/0!</v>
      </c>
      <c r="M445" s="106" t="e">
        <f>IF(J445&gt;0,MIN('Input &amp; Results'!$K$9*0.75/12*'Input &amp; Results'!$K$42,J445),0)</f>
        <v>#DIV/0!</v>
      </c>
      <c r="N445" s="106" t="e">
        <f t="shared" si="111"/>
        <v>#DIV/0!</v>
      </c>
      <c r="O445" s="106" t="e">
        <f t="shared" si="123"/>
        <v>#DIV/0!</v>
      </c>
      <c r="P445" s="106" t="e">
        <f>IF(O445&gt;'Input &amp; Results'!$E$49,MIN('Input &amp; Results'!$E$47,O445),0)</f>
        <v>#DIV/0!</v>
      </c>
      <c r="Q445" s="106" t="e">
        <f t="shared" si="112"/>
        <v>#DIV/0!</v>
      </c>
      <c r="R445" s="106" t="e">
        <f t="shared" si="108"/>
        <v>#DIV/0!</v>
      </c>
      <c r="S445" s="106" t="e">
        <f t="shared" si="109"/>
        <v>#DIV/0!</v>
      </c>
      <c r="T445" s="106" t="e">
        <f t="shared" si="113"/>
        <v>#DIV/0!</v>
      </c>
      <c r="U445" s="124" t="e">
        <f t="shared" si="124"/>
        <v>#DIV/0!</v>
      </c>
      <c r="V445" s="107" t="e">
        <f t="shared" si="121"/>
        <v>#DIV/0!</v>
      </c>
      <c r="W445" s="106" t="e">
        <f t="shared" si="119"/>
        <v>#DIV/0!</v>
      </c>
      <c r="X445" s="106" t="e">
        <f t="shared" si="114"/>
        <v>#DIV/0!</v>
      </c>
      <c r="Y445" s="106" t="e">
        <f t="shared" si="120"/>
        <v>#DIV/0!</v>
      </c>
      <c r="Z445" s="108" t="e">
        <f t="shared" si="115"/>
        <v>#DIV/0!</v>
      </c>
      <c r="AA445" s="108" t="e">
        <f>('Input &amp; Results'!$E$40-R445*7.48)/('Calcs active'!H445*1440)</f>
        <v>#DIV/0!</v>
      </c>
    </row>
    <row r="446" spans="2:27" x14ac:dyDescent="0.2">
      <c r="B446" s="31">
        <f t="shared" si="125"/>
        <v>2</v>
      </c>
      <c r="C446" s="31" t="s">
        <v>53</v>
      </c>
      <c r="D446" s="106">
        <v>432</v>
      </c>
      <c r="E446" s="106" t="e">
        <f t="shared" si="116"/>
        <v>#DIV/0!</v>
      </c>
      <c r="F446" s="106">
        <f>'Calcs Hist'!E447</f>
        <v>0</v>
      </c>
      <c r="G446" s="106" t="e">
        <f t="shared" si="117"/>
        <v>#DIV/0!</v>
      </c>
      <c r="H446" s="107" t="e">
        <f t="shared" si="118"/>
        <v>#DIV/0!</v>
      </c>
      <c r="I446" s="106" t="e">
        <f>IF(P446&gt;0,('Input &amp; Results'!F$27/12*$C$3)*('Input &amp; Results'!$D$21),('Input &amp; Results'!F$27/12*$C$3)*('Input &amp; Results'!$D$22))</f>
        <v>#DIV/0!</v>
      </c>
      <c r="J446" s="106" t="e">
        <f t="shared" si="122"/>
        <v>#DIV/0!</v>
      </c>
      <c r="K446" s="106" t="e">
        <f>IF(H446&gt;'Input &amp; Results'!$K$45,MIN('Input &amp; Results'!$K$29,J446-M446),0)</f>
        <v>#DIV/0!</v>
      </c>
      <c r="L446" s="106" t="e">
        <f t="shared" si="110"/>
        <v>#DIV/0!</v>
      </c>
      <c r="M446" s="106" t="e">
        <f>IF(J446&gt;0,MIN('Input &amp; Results'!$K$9*0.75/12*'Input &amp; Results'!$K$42,J446),0)</f>
        <v>#DIV/0!</v>
      </c>
      <c r="N446" s="106" t="e">
        <f t="shared" si="111"/>
        <v>#DIV/0!</v>
      </c>
      <c r="O446" s="106" t="e">
        <f t="shared" si="123"/>
        <v>#DIV/0!</v>
      </c>
      <c r="P446" s="106" t="e">
        <f>IF(O446&gt;'Input &amp; Results'!$E$49,MIN('Input &amp; Results'!$E$47,O446),0)</f>
        <v>#DIV/0!</v>
      </c>
      <c r="Q446" s="106" t="e">
        <f t="shared" si="112"/>
        <v>#DIV/0!</v>
      </c>
      <c r="R446" s="106" t="e">
        <f t="shared" si="108"/>
        <v>#DIV/0!</v>
      </c>
      <c r="S446" s="106" t="e">
        <f t="shared" si="109"/>
        <v>#DIV/0!</v>
      </c>
      <c r="T446" s="106" t="e">
        <f t="shared" si="113"/>
        <v>#DIV/0!</v>
      </c>
      <c r="U446" s="124" t="e">
        <f t="shared" si="124"/>
        <v>#DIV/0!</v>
      </c>
      <c r="V446" s="107" t="e">
        <f t="shared" si="121"/>
        <v>#DIV/0!</v>
      </c>
      <c r="W446" s="106" t="e">
        <f t="shared" si="119"/>
        <v>#DIV/0!</v>
      </c>
      <c r="X446" s="106" t="e">
        <f t="shared" si="114"/>
        <v>#DIV/0!</v>
      </c>
      <c r="Y446" s="106" t="e">
        <f t="shared" si="120"/>
        <v>#DIV/0!</v>
      </c>
      <c r="Z446" s="108" t="e">
        <f t="shared" si="115"/>
        <v>#DIV/0!</v>
      </c>
      <c r="AA446" s="108" t="e">
        <f>('Input &amp; Results'!$E$40-R446*7.48)/('Calcs active'!H446*1440)</f>
        <v>#DIV/0!</v>
      </c>
    </row>
    <row r="447" spans="2:27" x14ac:dyDescent="0.2">
      <c r="B447" s="31">
        <f t="shared" si="125"/>
        <v>2</v>
      </c>
      <c r="C447" s="31" t="s">
        <v>53</v>
      </c>
      <c r="D447" s="106">
        <v>433</v>
      </c>
      <c r="E447" s="106" t="e">
        <f t="shared" si="116"/>
        <v>#DIV/0!</v>
      </c>
      <c r="F447" s="106">
        <f>'Calcs Hist'!E448</f>
        <v>0</v>
      </c>
      <c r="G447" s="106" t="e">
        <f t="shared" si="117"/>
        <v>#DIV/0!</v>
      </c>
      <c r="H447" s="107" t="e">
        <f t="shared" si="118"/>
        <v>#DIV/0!</v>
      </c>
      <c r="I447" s="106" t="e">
        <f>IF(P447&gt;0,('Input &amp; Results'!F$27/12*$C$3)*('Input &amp; Results'!$D$21),('Input &amp; Results'!F$27/12*$C$3)*('Input &amp; Results'!$D$22))</f>
        <v>#DIV/0!</v>
      </c>
      <c r="J447" s="106" t="e">
        <f t="shared" si="122"/>
        <v>#DIV/0!</v>
      </c>
      <c r="K447" s="106" t="e">
        <f>IF(H447&gt;'Input &amp; Results'!$K$45,MIN('Input &amp; Results'!$K$29,J447-M447),0)</f>
        <v>#DIV/0!</v>
      </c>
      <c r="L447" s="106" t="e">
        <f t="shared" si="110"/>
        <v>#DIV/0!</v>
      </c>
      <c r="M447" s="106" t="e">
        <f>IF(J447&gt;0,MIN('Input &amp; Results'!$K$9*0.75/12*'Input &amp; Results'!$K$42,J447),0)</f>
        <v>#DIV/0!</v>
      </c>
      <c r="N447" s="106" t="e">
        <f t="shared" si="111"/>
        <v>#DIV/0!</v>
      </c>
      <c r="O447" s="106" t="e">
        <f t="shared" si="123"/>
        <v>#DIV/0!</v>
      </c>
      <c r="P447" s="106" t="e">
        <f>IF(O447&gt;'Input &amp; Results'!$E$49,MIN('Input &amp; Results'!$E$47,O447),0)</f>
        <v>#DIV/0!</v>
      </c>
      <c r="Q447" s="106" t="e">
        <f t="shared" si="112"/>
        <v>#DIV/0!</v>
      </c>
      <c r="R447" s="106" t="e">
        <f t="shared" si="108"/>
        <v>#DIV/0!</v>
      </c>
      <c r="S447" s="106" t="e">
        <f t="shared" si="109"/>
        <v>#DIV/0!</v>
      </c>
      <c r="T447" s="106" t="e">
        <f t="shared" si="113"/>
        <v>#DIV/0!</v>
      </c>
      <c r="U447" s="124" t="e">
        <f t="shared" si="124"/>
        <v>#DIV/0!</v>
      </c>
      <c r="V447" s="107" t="e">
        <f t="shared" si="121"/>
        <v>#DIV/0!</v>
      </c>
      <c r="W447" s="106" t="e">
        <f t="shared" si="119"/>
        <v>#DIV/0!</v>
      </c>
      <c r="X447" s="106" t="e">
        <f t="shared" si="114"/>
        <v>#DIV/0!</v>
      </c>
      <c r="Y447" s="106" t="e">
        <f t="shared" si="120"/>
        <v>#DIV/0!</v>
      </c>
      <c r="Z447" s="108" t="e">
        <f t="shared" si="115"/>
        <v>#DIV/0!</v>
      </c>
      <c r="AA447" s="108" t="e">
        <f>('Input &amp; Results'!$E$40-R447*7.48)/('Calcs active'!H447*1440)</f>
        <v>#DIV/0!</v>
      </c>
    </row>
    <row r="448" spans="2:27" x14ac:dyDescent="0.2">
      <c r="B448" s="31">
        <f t="shared" si="125"/>
        <v>2</v>
      </c>
      <c r="C448" s="31" t="s">
        <v>53</v>
      </c>
      <c r="D448" s="106">
        <v>434</v>
      </c>
      <c r="E448" s="106" t="e">
        <f t="shared" si="116"/>
        <v>#DIV/0!</v>
      </c>
      <c r="F448" s="106">
        <f>'Calcs Hist'!E449</f>
        <v>0</v>
      </c>
      <c r="G448" s="106" t="e">
        <f t="shared" si="117"/>
        <v>#DIV/0!</v>
      </c>
      <c r="H448" s="107" t="e">
        <f t="shared" si="118"/>
        <v>#DIV/0!</v>
      </c>
      <c r="I448" s="106" t="e">
        <f>IF(P448&gt;0,('Input &amp; Results'!F$27/12*$C$3)*('Input &amp; Results'!$D$21),('Input &amp; Results'!F$27/12*$C$3)*('Input &amp; Results'!$D$22))</f>
        <v>#DIV/0!</v>
      </c>
      <c r="J448" s="106" t="e">
        <f t="shared" si="122"/>
        <v>#DIV/0!</v>
      </c>
      <c r="K448" s="106" t="e">
        <f>IF(H448&gt;'Input &amp; Results'!$K$45,MIN('Input &amp; Results'!$K$29,J448-M448),0)</f>
        <v>#DIV/0!</v>
      </c>
      <c r="L448" s="106" t="e">
        <f t="shared" si="110"/>
        <v>#DIV/0!</v>
      </c>
      <c r="M448" s="106" t="e">
        <f>IF(J448&gt;0,MIN('Input &amp; Results'!$K$9*0.75/12*'Input &amp; Results'!$K$42,J448),0)</f>
        <v>#DIV/0!</v>
      </c>
      <c r="N448" s="106" t="e">
        <f t="shared" si="111"/>
        <v>#DIV/0!</v>
      </c>
      <c r="O448" s="106" t="e">
        <f t="shared" si="123"/>
        <v>#DIV/0!</v>
      </c>
      <c r="P448" s="106" t="e">
        <f>IF(O448&gt;'Input &amp; Results'!$E$49,MIN('Input &amp; Results'!$E$47,O448),0)</f>
        <v>#DIV/0!</v>
      </c>
      <c r="Q448" s="106" t="e">
        <f t="shared" si="112"/>
        <v>#DIV/0!</v>
      </c>
      <c r="R448" s="106" t="e">
        <f t="shared" si="108"/>
        <v>#DIV/0!</v>
      </c>
      <c r="S448" s="106" t="e">
        <f t="shared" si="109"/>
        <v>#DIV/0!</v>
      </c>
      <c r="T448" s="106" t="e">
        <f t="shared" si="113"/>
        <v>#DIV/0!</v>
      </c>
      <c r="U448" s="124" t="e">
        <f t="shared" si="124"/>
        <v>#DIV/0!</v>
      </c>
      <c r="V448" s="107" t="e">
        <f t="shared" si="121"/>
        <v>#DIV/0!</v>
      </c>
      <c r="W448" s="106" t="e">
        <f t="shared" si="119"/>
        <v>#DIV/0!</v>
      </c>
      <c r="X448" s="106" t="e">
        <f t="shared" si="114"/>
        <v>#DIV/0!</v>
      </c>
      <c r="Y448" s="106" t="e">
        <f t="shared" si="120"/>
        <v>#DIV/0!</v>
      </c>
      <c r="Z448" s="108" t="e">
        <f t="shared" si="115"/>
        <v>#DIV/0!</v>
      </c>
      <c r="AA448" s="108" t="e">
        <f>('Input &amp; Results'!$E$40-R448*7.48)/('Calcs active'!H448*1440)</f>
        <v>#DIV/0!</v>
      </c>
    </row>
    <row r="449" spans="2:27" x14ac:dyDescent="0.2">
      <c r="B449" s="31">
        <f t="shared" si="125"/>
        <v>2</v>
      </c>
      <c r="C449" s="31" t="s">
        <v>53</v>
      </c>
      <c r="D449" s="106">
        <v>435</v>
      </c>
      <c r="E449" s="106" t="e">
        <f t="shared" si="116"/>
        <v>#DIV/0!</v>
      </c>
      <c r="F449" s="106">
        <f>'Calcs Hist'!E450</f>
        <v>0</v>
      </c>
      <c r="G449" s="106" t="e">
        <f t="shared" si="117"/>
        <v>#DIV/0!</v>
      </c>
      <c r="H449" s="107" t="e">
        <f t="shared" si="118"/>
        <v>#DIV/0!</v>
      </c>
      <c r="I449" s="106" t="e">
        <f>IF(P449&gt;0,('Input &amp; Results'!F$27/12*$C$3)*('Input &amp; Results'!$D$21),('Input &amp; Results'!F$27/12*$C$3)*('Input &amp; Results'!$D$22))</f>
        <v>#DIV/0!</v>
      </c>
      <c r="J449" s="106" t="e">
        <f t="shared" si="122"/>
        <v>#DIV/0!</v>
      </c>
      <c r="K449" s="106" t="e">
        <f>IF(H449&gt;'Input &amp; Results'!$K$45,MIN('Input &amp; Results'!$K$29,J449-M449),0)</f>
        <v>#DIV/0!</v>
      </c>
      <c r="L449" s="106" t="e">
        <f t="shared" si="110"/>
        <v>#DIV/0!</v>
      </c>
      <c r="M449" s="106" t="e">
        <f>IF(J449&gt;0,MIN('Input &amp; Results'!$K$9*0.75/12*'Input &amp; Results'!$K$42,J449),0)</f>
        <v>#DIV/0!</v>
      </c>
      <c r="N449" s="106" t="e">
        <f t="shared" si="111"/>
        <v>#DIV/0!</v>
      </c>
      <c r="O449" s="106" t="e">
        <f t="shared" si="123"/>
        <v>#DIV/0!</v>
      </c>
      <c r="P449" s="106" t="e">
        <f>IF(O449&gt;'Input &amp; Results'!$E$49,MIN('Input &amp; Results'!$E$47,O449),0)</f>
        <v>#DIV/0!</v>
      </c>
      <c r="Q449" s="106" t="e">
        <f t="shared" si="112"/>
        <v>#DIV/0!</v>
      </c>
      <c r="R449" s="106" t="e">
        <f t="shared" si="108"/>
        <v>#DIV/0!</v>
      </c>
      <c r="S449" s="106" t="e">
        <f t="shared" si="109"/>
        <v>#DIV/0!</v>
      </c>
      <c r="T449" s="106" t="e">
        <f t="shared" si="113"/>
        <v>#DIV/0!</v>
      </c>
      <c r="U449" s="124" t="e">
        <f t="shared" si="124"/>
        <v>#DIV/0!</v>
      </c>
      <c r="V449" s="107" t="e">
        <f t="shared" si="121"/>
        <v>#DIV/0!</v>
      </c>
      <c r="W449" s="106" t="e">
        <f t="shared" si="119"/>
        <v>#DIV/0!</v>
      </c>
      <c r="X449" s="106" t="e">
        <f t="shared" si="114"/>
        <v>#DIV/0!</v>
      </c>
      <c r="Y449" s="106" t="e">
        <f t="shared" si="120"/>
        <v>#DIV/0!</v>
      </c>
      <c r="Z449" s="108" t="e">
        <f t="shared" si="115"/>
        <v>#DIV/0!</v>
      </c>
      <c r="AA449" s="108" t="e">
        <f>('Input &amp; Results'!$E$40-R449*7.48)/('Calcs active'!H449*1440)</f>
        <v>#DIV/0!</v>
      </c>
    </row>
    <row r="450" spans="2:27" x14ac:dyDescent="0.2">
      <c r="B450" s="31">
        <f t="shared" si="125"/>
        <v>2</v>
      </c>
      <c r="C450" s="31" t="s">
        <v>53</v>
      </c>
      <c r="D450" s="106">
        <v>436</v>
      </c>
      <c r="E450" s="106" t="e">
        <f t="shared" si="116"/>
        <v>#DIV/0!</v>
      </c>
      <c r="F450" s="106">
        <f>'Calcs Hist'!E451</f>
        <v>0</v>
      </c>
      <c r="G450" s="106" t="e">
        <f t="shared" si="117"/>
        <v>#DIV/0!</v>
      </c>
      <c r="H450" s="107" t="e">
        <f t="shared" si="118"/>
        <v>#DIV/0!</v>
      </c>
      <c r="I450" s="106" t="e">
        <f>IF(P450&gt;0,('Input &amp; Results'!F$27/12*$C$3)*('Input &amp; Results'!$D$21),('Input &amp; Results'!F$27/12*$C$3)*('Input &amp; Results'!$D$22))</f>
        <v>#DIV/0!</v>
      </c>
      <c r="J450" s="106" t="e">
        <f t="shared" si="122"/>
        <v>#DIV/0!</v>
      </c>
      <c r="K450" s="106" t="e">
        <f>IF(H450&gt;'Input &amp; Results'!$K$45,MIN('Input &amp; Results'!$K$29,J450-M450),0)</f>
        <v>#DIV/0!</v>
      </c>
      <c r="L450" s="106" t="e">
        <f t="shared" si="110"/>
        <v>#DIV/0!</v>
      </c>
      <c r="M450" s="106" t="e">
        <f>IF(J450&gt;0,MIN('Input &amp; Results'!$K$9*0.75/12*'Input &amp; Results'!$K$42,J450),0)</f>
        <v>#DIV/0!</v>
      </c>
      <c r="N450" s="106" t="e">
        <f t="shared" si="111"/>
        <v>#DIV/0!</v>
      </c>
      <c r="O450" s="106" t="e">
        <f t="shared" si="123"/>
        <v>#DIV/0!</v>
      </c>
      <c r="P450" s="106" t="e">
        <f>IF(O450&gt;'Input &amp; Results'!$E$49,MIN('Input &amp; Results'!$E$47,O450),0)</f>
        <v>#DIV/0!</v>
      </c>
      <c r="Q450" s="106" t="e">
        <f t="shared" si="112"/>
        <v>#DIV/0!</v>
      </c>
      <c r="R450" s="106" t="e">
        <f t="shared" si="108"/>
        <v>#DIV/0!</v>
      </c>
      <c r="S450" s="106" t="e">
        <f t="shared" si="109"/>
        <v>#DIV/0!</v>
      </c>
      <c r="T450" s="106" t="e">
        <f t="shared" si="113"/>
        <v>#DIV/0!</v>
      </c>
      <c r="U450" s="124" t="e">
        <f t="shared" si="124"/>
        <v>#DIV/0!</v>
      </c>
      <c r="V450" s="107" t="e">
        <f t="shared" si="121"/>
        <v>#DIV/0!</v>
      </c>
      <c r="W450" s="106" t="e">
        <f t="shared" si="119"/>
        <v>#DIV/0!</v>
      </c>
      <c r="X450" s="106" t="e">
        <f t="shared" si="114"/>
        <v>#DIV/0!</v>
      </c>
      <c r="Y450" s="106" t="e">
        <f t="shared" si="120"/>
        <v>#DIV/0!</v>
      </c>
      <c r="Z450" s="108" t="e">
        <f t="shared" si="115"/>
        <v>#DIV/0!</v>
      </c>
      <c r="AA450" s="108" t="e">
        <f>('Input &amp; Results'!$E$40-R450*7.48)/('Calcs active'!H450*1440)</f>
        <v>#DIV/0!</v>
      </c>
    </row>
    <row r="451" spans="2:27" x14ac:dyDescent="0.2">
      <c r="B451" s="31">
        <f t="shared" si="125"/>
        <v>2</v>
      </c>
      <c r="C451" s="31" t="s">
        <v>53</v>
      </c>
      <c r="D451" s="106">
        <v>437</v>
      </c>
      <c r="E451" s="106" t="e">
        <f t="shared" si="116"/>
        <v>#DIV/0!</v>
      </c>
      <c r="F451" s="106">
        <f>'Calcs Hist'!E452</f>
        <v>0</v>
      </c>
      <c r="G451" s="106" t="e">
        <f t="shared" si="117"/>
        <v>#DIV/0!</v>
      </c>
      <c r="H451" s="107" t="e">
        <f t="shared" si="118"/>
        <v>#DIV/0!</v>
      </c>
      <c r="I451" s="106" t="e">
        <f>IF(P451&gt;0,('Input &amp; Results'!F$27/12*$C$3)*('Input &amp; Results'!$D$21),('Input &amp; Results'!F$27/12*$C$3)*('Input &amp; Results'!$D$22))</f>
        <v>#DIV/0!</v>
      </c>
      <c r="J451" s="106" t="e">
        <f t="shared" si="122"/>
        <v>#DIV/0!</v>
      </c>
      <c r="K451" s="106" t="e">
        <f>IF(H451&gt;'Input &amp; Results'!$K$45,MIN('Input &amp; Results'!$K$29,J451-M451),0)</f>
        <v>#DIV/0!</v>
      </c>
      <c r="L451" s="106" t="e">
        <f t="shared" si="110"/>
        <v>#DIV/0!</v>
      </c>
      <c r="M451" s="106" t="e">
        <f>IF(J451&gt;0,MIN('Input &amp; Results'!$K$9*0.75/12*'Input &amp; Results'!$K$42,J451),0)</f>
        <v>#DIV/0!</v>
      </c>
      <c r="N451" s="106" t="e">
        <f t="shared" si="111"/>
        <v>#DIV/0!</v>
      </c>
      <c r="O451" s="106" t="e">
        <f t="shared" si="123"/>
        <v>#DIV/0!</v>
      </c>
      <c r="P451" s="106" t="e">
        <f>IF(O451&gt;'Input &amp; Results'!$E$49,MIN('Input &amp; Results'!$E$47,O451),0)</f>
        <v>#DIV/0!</v>
      </c>
      <c r="Q451" s="106" t="e">
        <f t="shared" si="112"/>
        <v>#DIV/0!</v>
      </c>
      <c r="R451" s="106" t="e">
        <f t="shared" si="108"/>
        <v>#DIV/0!</v>
      </c>
      <c r="S451" s="106" t="e">
        <f t="shared" si="109"/>
        <v>#DIV/0!</v>
      </c>
      <c r="T451" s="106" t="e">
        <f t="shared" si="113"/>
        <v>#DIV/0!</v>
      </c>
      <c r="U451" s="124" t="e">
        <f t="shared" si="124"/>
        <v>#DIV/0!</v>
      </c>
      <c r="V451" s="107" t="e">
        <f t="shared" si="121"/>
        <v>#DIV/0!</v>
      </c>
      <c r="W451" s="106" t="e">
        <f t="shared" si="119"/>
        <v>#DIV/0!</v>
      </c>
      <c r="X451" s="106" t="e">
        <f t="shared" si="114"/>
        <v>#DIV/0!</v>
      </c>
      <c r="Y451" s="106" t="e">
        <f t="shared" si="120"/>
        <v>#DIV/0!</v>
      </c>
      <c r="Z451" s="108" t="e">
        <f t="shared" si="115"/>
        <v>#DIV/0!</v>
      </c>
      <c r="AA451" s="108" t="e">
        <f>('Input &amp; Results'!$E$40-R451*7.48)/('Calcs active'!H451*1440)</f>
        <v>#DIV/0!</v>
      </c>
    </row>
    <row r="452" spans="2:27" x14ac:dyDescent="0.2">
      <c r="B452" s="31">
        <f t="shared" si="125"/>
        <v>2</v>
      </c>
      <c r="C452" s="31" t="s">
        <v>53</v>
      </c>
      <c r="D452" s="106">
        <v>438</v>
      </c>
      <c r="E452" s="106" t="e">
        <f t="shared" si="116"/>
        <v>#DIV/0!</v>
      </c>
      <c r="F452" s="106">
        <f>'Calcs Hist'!E453</f>
        <v>0</v>
      </c>
      <c r="G452" s="106" t="e">
        <f t="shared" si="117"/>
        <v>#DIV/0!</v>
      </c>
      <c r="H452" s="107" t="e">
        <f t="shared" si="118"/>
        <v>#DIV/0!</v>
      </c>
      <c r="I452" s="106" t="e">
        <f>IF(P452&gt;0,('Input &amp; Results'!F$27/12*$C$3)*('Input &amp; Results'!$D$21),('Input &amp; Results'!F$27/12*$C$3)*('Input &amp; Results'!$D$22))</f>
        <v>#DIV/0!</v>
      </c>
      <c r="J452" s="106" t="e">
        <f t="shared" si="122"/>
        <v>#DIV/0!</v>
      </c>
      <c r="K452" s="106" t="e">
        <f>IF(H452&gt;'Input &amp; Results'!$K$45,MIN('Input &amp; Results'!$K$29,J452-M452),0)</f>
        <v>#DIV/0!</v>
      </c>
      <c r="L452" s="106" t="e">
        <f t="shared" si="110"/>
        <v>#DIV/0!</v>
      </c>
      <c r="M452" s="106" t="e">
        <f>IF(J452&gt;0,MIN('Input &amp; Results'!$K$9*0.75/12*'Input &amp; Results'!$K$42,J452),0)</f>
        <v>#DIV/0!</v>
      </c>
      <c r="N452" s="106" t="e">
        <f t="shared" si="111"/>
        <v>#DIV/0!</v>
      </c>
      <c r="O452" s="106" t="e">
        <f t="shared" si="123"/>
        <v>#DIV/0!</v>
      </c>
      <c r="P452" s="106" t="e">
        <f>IF(O452&gt;'Input &amp; Results'!$E$49,MIN('Input &amp; Results'!$E$47,O452),0)</f>
        <v>#DIV/0!</v>
      </c>
      <c r="Q452" s="106" t="e">
        <f t="shared" si="112"/>
        <v>#DIV/0!</v>
      </c>
      <c r="R452" s="106" t="e">
        <f t="shared" si="108"/>
        <v>#DIV/0!</v>
      </c>
      <c r="S452" s="106" t="e">
        <f t="shared" si="109"/>
        <v>#DIV/0!</v>
      </c>
      <c r="T452" s="106" t="e">
        <f t="shared" si="113"/>
        <v>#DIV/0!</v>
      </c>
      <c r="U452" s="124" t="e">
        <f t="shared" si="124"/>
        <v>#DIV/0!</v>
      </c>
      <c r="V452" s="107" t="e">
        <f t="shared" si="121"/>
        <v>#DIV/0!</v>
      </c>
      <c r="W452" s="106" t="e">
        <f t="shared" si="119"/>
        <v>#DIV/0!</v>
      </c>
      <c r="X452" s="106" t="e">
        <f t="shared" si="114"/>
        <v>#DIV/0!</v>
      </c>
      <c r="Y452" s="106" t="e">
        <f t="shared" si="120"/>
        <v>#DIV/0!</v>
      </c>
      <c r="Z452" s="108" t="e">
        <f t="shared" si="115"/>
        <v>#DIV/0!</v>
      </c>
      <c r="AA452" s="108" t="e">
        <f>('Input &amp; Results'!$E$40-R452*7.48)/('Calcs active'!H452*1440)</f>
        <v>#DIV/0!</v>
      </c>
    </row>
    <row r="453" spans="2:27" x14ac:dyDescent="0.2">
      <c r="B453" s="31">
        <f t="shared" si="125"/>
        <v>2</v>
      </c>
      <c r="C453" s="31" t="s">
        <v>53</v>
      </c>
      <c r="D453" s="106">
        <v>439</v>
      </c>
      <c r="E453" s="106" t="e">
        <f t="shared" si="116"/>
        <v>#DIV/0!</v>
      </c>
      <c r="F453" s="106">
        <f>'Calcs Hist'!E454</f>
        <v>0</v>
      </c>
      <c r="G453" s="106" t="e">
        <f t="shared" si="117"/>
        <v>#DIV/0!</v>
      </c>
      <c r="H453" s="107" t="e">
        <f t="shared" si="118"/>
        <v>#DIV/0!</v>
      </c>
      <c r="I453" s="106" t="e">
        <f>IF(P453&gt;0,('Input &amp; Results'!F$27/12*$C$3)*('Input &amp; Results'!$D$21),('Input &amp; Results'!F$27/12*$C$3)*('Input &amp; Results'!$D$22))</f>
        <v>#DIV/0!</v>
      </c>
      <c r="J453" s="106" t="e">
        <f t="shared" si="122"/>
        <v>#DIV/0!</v>
      </c>
      <c r="K453" s="106" t="e">
        <f>IF(H453&gt;'Input &amp; Results'!$K$45,MIN('Input &amp; Results'!$K$29,J453-M453),0)</f>
        <v>#DIV/0!</v>
      </c>
      <c r="L453" s="106" t="e">
        <f t="shared" si="110"/>
        <v>#DIV/0!</v>
      </c>
      <c r="M453" s="106" t="e">
        <f>IF(J453&gt;0,MIN('Input &amp; Results'!$K$9*0.75/12*'Input &amp; Results'!$K$42,J453),0)</f>
        <v>#DIV/0!</v>
      </c>
      <c r="N453" s="106" t="e">
        <f t="shared" si="111"/>
        <v>#DIV/0!</v>
      </c>
      <c r="O453" s="106" t="e">
        <f t="shared" si="123"/>
        <v>#DIV/0!</v>
      </c>
      <c r="P453" s="106" t="e">
        <f>IF(O453&gt;'Input &amp; Results'!$E$49,MIN('Input &amp; Results'!$E$47,O453),0)</f>
        <v>#DIV/0!</v>
      </c>
      <c r="Q453" s="106" t="e">
        <f t="shared" si="112"/>
        <v>#DIV/0!</v>
      </c>
      <c r="R453" s="106" t="e">
        <f t="shared" si="108"/>
        <v>#DIV/0!</v>
      </c>
      <c r="S453" s="106" t="e">
        <f t="shared" si="109"/>
        <v>#DIV/0!</v>
      </c>
      <c r="T453" s="106" t="e">
        <f t="shared" si="113"/>
        <v>#DIV/0!</v>
      </c>
      <c r="U453" s="124" t="e">
        <f t="shared" si="124"/>
        <v>#DIV/0!</v>
      </c>
      <c r="V453" s="107" t="e">
        <f t="shared" si="121"/>
        <v>#DIV/0!</v>
      </c>
      <c r="W453" s="106" t="e">
        <f t="shared" si="119"/>
        <v>#DIV/0!</v>
      </c>
      <c r="X453" s="106" t="e">
        <f t="shared" si="114"/>
        <v>#DIV/0!</v>
      </c>
      <c r="Y453" s="106" t="e">
        <f t="shared" si="120"/>
        <v>#DIV/0!</v>
      </c>
      <c r="Z453" s="108" t="e">
        <f t="shared" si="115"/>
        <v>#DIV/0!</v>
      </c>
      <c r="AA453" s="108" t="e">
        <f>('Input &amp; Results'!$E$40-R453*7.48)/('Calcs active'!H453*1440)</f>
        <v>#DIV/0!</v>
      </c>
    </row>
    <row r="454" spans="2:27" x14ac:dyDescent="0.2">
      <c r="B454" s="31">
        <f t="shared" si="125"/>
        <v>2</v>
      </c>
      <c r="C454" s="31" t="s">
        <v>53</v>
      </c>
      <c r="D454" s="106">
        <v>440</v>
      </c>
      <c r="E454" s="106" t="e">
        <f t="shared" si="116"/>
        <v>#DIV/0!</v>
      </c>
      <c r="F454" s="106">
        <f>'Calcs Hist'!E455</f>
        <v>0</v>
      </c>
      <c r="G454" s="106" t="e">
        <f t="shared" si="117"/>
        <v>#DIV/0!</v>
      </c>
      <c r="H454" s="107" t="e">
        <f t="shared" si="118"/>
        <v>#DIV/0!</v>
      </c>
      <c r="I454" s="106" t="e">
        <f>IF(P454&gt;0,('Input &amp; Results'!F$27/12*$C$3)*('Input &amp; Results'!$D$21),('Input &amp; Results'!F$27/12*$C$3)*('Input &amp; Results'!$D$22))</f>
        <v>#DIV/0!</v>
      </c>
      <c r="J454" s="106" t="e">
        <f t="shared" si="122"/>
        <v>#DIV/0!</v>
      </c>
      <c r="K454" s="106" t="e">
        <f>IF(H454&gt;'Input &amp; Results'!$K$45,MIN('Input &amp; Results'!$K$29,J454-M454),0)</f>
        <v>#DIV/0!</v>
      </c>
      <c r="L454" s="106" t="e">
        <f t="shared" si="110"/>
        <v>#DIV/0!</v>
      </c>
      <c r="M454" s="106" t="e">
        <f>IF(J454&gt;0,MIN('Input &amp; Results'!$K$9*0.75/12*'Input &amp; Results'!$K$42,J454),0)</f>
        <v>#DIV/0!</v>
      </c>
      <c r="N454" s="106" t="e">
        <f t="shared" si="111"/>
        <v>#DIV/0!</v>
      </c>
      <c r="O454" s="106" t="e">
        <f t="shared" si="123"/>
        <v>#DIV/0!</v>
      </c>
      <c r="P454" s="106" t="e">
        <f>IF(O454&gt;'Input &amp; Results'!$E$49,MIN('Input &amp; Results'!$E$47,O454),0)</f>
        <v>#DIV/0!</v>
      </c>
      <c r="Q454" s="106" t="e">
        <f t="shared" si="112"/>
        <v>#DIV/0!</v>
      </c>
      <c r="R454" s="106" t="e">
        <f t="shared" si="108"/>
        <v>#DIV/0!</v>
      </c>
      <c r="S454" s="106" t="e">
        <f t="shared" si="109"/>
        <v>#DIV/0!</v>
      </c>
      <c r="T454" s="106" t="e">
        <f t="shared" si="113"/>
        <v>#DIV/0!</v>
      </c>
      <c r="U454" s="124" t="e">
        <f t="shared" si="124"/>
        <v>#DIV/0!</v>
      </c>
      <c r="V454" s="107" t="e">
        <f t="shared" si="121"/>
        <v>#DIV/0!</v>
      </c>
      <c r="W454" s="106" t="e">
        <f t="shared" si="119"/>
        <v>#DIV/0!</v>
      </c>
      <c r="X454" s="106" t="e">
        <f t="shared" si="114"/>
        <v>#DIV/0!</v>
      </c>
      <c r="Y454" s="106" t="e">
        <f t="shared" si="120"/>
        <v>#DIV/0!</v>
      </c>
      <c r="Z454" s="108" t="e">
        <f t="shared" si="115"/>
        <v>#DIV/0!</v>
      </c>
      <c r="AA454" s="108" t="e">
        <f>('Input &amp; Results'!$E$40-R454*7.48)/('Calcs active'!H454*1440)</f>
        <v>#DIV/0!</v>
      </c>
    </row>
    <row r="455" spans="2:27" x14ac:dyDescent="0.2">
      <c r="B455" s="31">
        <f t="shared" si="125"/>
        <v>2</v>
      </c>
      <c r="C455" s="31" t="s">
        <v>53</v>
      </c>
      <c r="D455" s="106">
        <v>441</v>
      </c>
      <c r="E455" s="106" t="e">
        <f t="shared" si="116"/>
        <v>#DIV/0!</v>
      </c>
      <c r="F455" s="106">
        <f>'Calcs Hist'!E456</f>
        <v>0</v>
      </c>
      <c r="G455" s="106" t="e">
        <f t="shared" si="117"/>
        <v>#DIV/0!</v>
      </c>
      <c r="H455" s="107" t="e">
        <f t="shared" si="118"/>
        <v>#DIV/0!</v>
      </c>
      <c r="I455" s="106" t="e">
        <f>IF(P455&gt;0,('Input &amp; Results'!F$27/12*$C$3)*('Input &amp; Results'!$D$21),('Input &amp; Results'!F$27/12*$C$3)*('Input &amp; Results'!$D$22))</f>
        <v>#DIV/0!</v>
      </c>
      <c r="J455" s="106" t="e">
        <f t="shared" si="122"/>
        <v>#DIV/0!</v>
      </c>
      <c r="K455" s="106" t="e">
        <f>IF(H455&gt;'Input &amp; Results'!$K$45,MIN('Input &amp; Results'!$K$29,J455-M455),0)</f>
        <v>#DIV/0!</v>
      </c>
      <c r="L455" s="106" t="e">
        <f t="shared" si="110"/>
        <v>#DIV/0!</v>
      </c>
      <c r="M455" s="106" t="e">
        <f>IF(J455&gt;0,MIN('Input &amp; Results'!$K$9*0.75/12*'Input &amp; Results'!$K$42,J455),0)</f>
        <v>#DIV/0!</v>
      </c>
      <c r="N455" s="106" t="e">
        <f t="shared" si="111"/>
        <v>#DIV/0!</v>
      </c>
      <c r="O455" s="106" t="e">
        <f t="shared" si="123"/>
        <v>#DIV/0!</v>
      </c>
      <c r="P455" s="106" t="e">
        <f>IF(O455&gt;'Input &amp; Results'!$E$49,MIN('Input &amp; Results'!$E$47,O455),0)</f>
        <v>#DIV/0!</v>
      </c>
      <c r="Q455" s="106" t="e">
        <f t="shared" si="112"/>
        <v>#DIV/0!</v>
      </c>
      <c r="R455" s="106" t="e">
        <f t="shared" si="108"/>
        <v>#DIV/0!</v>
      </c>
      <c r="S455" s="106" t="e">
        <f t="shared" si="109"/>
        <v>#DIV/0!</v>
      </c>
      <c r="T455" s="106" t="e">
        <f t="shared" si="113"/>
        <v>#DIV/0!</v>
      </c>
      <c r="U455" s="124" t="e">
        <f t="shared" si="124"/>
        <v>#DIV/0!</v>
      </c>
      <c r="V455" s="107" t="e">
        <f t="shared" si="121"/>
        <v>#DIV/0!</v>
      </c>
      <c r="W455" s="106" t="e">
        <f t="shared" si="119"/>
        <v>#DIV/0!</v>
      </c>
      <c r="X455" s="106" t="e">
        <f t="shared" si="114"/>
        <v>#DIV/0!</v>
      </c>
      <c r="Y455" s="106" t="e">
        <f t="shared" si="120"/>
        <v>#DIV/0!</v>
      </c>
      <c r="Z455" s="108" t="e">
        <f t="shared" si="115"/>
        <v>#DIV/0!</v>
      </c>
      <c r="AA455" s="108" t="e">
        <f>('Input &amp; Results'!$E$40-R455*7.48)/('Calcs active'!H455*1440)</f>
        <v>#DIV/0!</v>
      </c>
    </row>
    <row r="456" spans="2:27" x14ac:dyDescent="0.2">
      <c r="B456" s="31">
        <f t="shared" si="125"/>
        <v>2</v>
      </c>
      <c r="C456" s="31" t="s">
        <v>53</v>
      </c>
      <c r="D456" s="106">
        <v>442</v>
      </c>
      <c r="E456" s="106" t="e">
        <f t="shared" si="116"/>
        <v>#DIV/0!</v>
      </c>
      <c r="F456" s="106">
        <f>'Calcs Hist'!E457</f>
        <v>0</v>
      </c>
      <c r="G456" s="106" t="e">
        <f t="shared" si="117"/>
        <v>#DIV/0!</v>
      </c>
      <c r="H456" s="107" t="e">
        <f t="shared" si="118"/>
        <v>#DIV/0!</v>
      </c>
      <c r="I456" s="106" t="e">
        <f>IF(P456&gt;0,('Input &amp; Results'!F$27/12*$C$3)*('Input &amp; Results'!$D$21),('Input &amp; Results'!F$27/12*$C$3)*('Input &amp; Results'!$D$22))</f>
        <v>#DIV/0!</v>
      </c>
      <c r="J456" s="106" t="e">
        <f t="shared" si="122"/>
        <v>#DIV/0!</v>
      </c>
      <c r="K456" s="106" t="e">
        <f>IF(H456&gt;'Input &amp; Results'!$K$45,MIN('Input &amp; Results'!$K$29,J456-M456),0)</f>
        <v>#DIV/0!</v>
      </c>
      <c r="L456" s="106" t="e">
        <f t="shared" si="110"/>
        <v>#DIV/0!</v>
      </c>
      <c r="M456" s="106" t="e">
        <f>IF(J456&gt;0,MIN('Input &amp; Results'!$K$9*0.75/12*'Input &amp; Results'!$K$42,J456),0)</f>
        <v>#DIV/0!</v>
      </c>
      <c r="N456" s="106" t="e">
        <f t="shared" si="111"/>
        <v>#DIV/0!</v>
      </c>
      <c r="O456" s="106" t="e">
        <f t="shared" si="123"/>
        <v>#DIV/0!</v>
      </c>
      <c r="P456" s="106" t="e">
        <f>IF(O456&gt;'Input &amp; Results'!$E$49,MIN('Input &amp; Results'!$E$47,O456),0)</f>
        <v>#DIV/0!</v>
      </c>
      <c r="Q456" s="106" t="e">
        <f t="shared" si="112"/>
        <v>#DIV/0!</v>
      </c>
      <c r="R456" s="106" t="e">
        <f t="shared" si="108"/>
        <v>#DIV/0!</v>
      </c>
      <c r="S456" s="106" t="e">
        <f t="shared" si="109"/>
        <v>#DIV/0!</v>
      </c>
      <c r="T456" s="106" t="e">
        <f t="shared" si="113"/>
        <v>#DIV/0!</v>
      </c>
      <c r="U456" s="124" t="e">
        <f t="shared" si="124"/>
        <v>#DIV/0!</v>
      </c>
      <c r="V456" s="107" t="e">
        <f t="shared" si="121"/>
        <v>#DIV/0!</v>
      </c>
      <c r="W456" s="106" t="e">
        <f t="shared" si="119"/>
        <v>#DIV/0!</v>
      </c>
      <c r="X456" s="106" t="e">
        <f t="shared" si="114"/>
        <v>#DIV/0!</v>
      </c>
      <c r="Y456" s="106" t="e">
        <f t="shared" si="120"/>
        <v>#DIV/0!</v>
      </c>
      <c r="Z456" s="108" t="e">
        <f t="shared" si="115"/>
        <v>#DIV/0!</v>
      </c>
      <c r="AA456" s="108" t="e">
        <f>('Input &amp; Results'!$E$40-R456*7.48)/('Calcs active'!H456*1440)</f>
        <v>#DIV/0!</v>
      </c>
    </row>
    <row r="457" spans="2:27" x14ac:dyDescent="0.2">
      <c r="B457" s="31">
        <f t="shared" si="125"/>
        <v>2</v>
      </c>
      <c r="C457" s="31" t="s">
        <v>53</v>
      </c>
      <c r="D457" s="106">
        <v>443</v>
      </c>
      <c r="E457" s="106" t="e">
        <f t="shared" si="116"/>
        <v>#DIV/0!</v>
      </c>
      <c r="F457" s="106">
        <f>'Calcs Hist'!E458</f>
        <v>0</v>
      </c>
      <c r="G457" s="106" t="e">
        <f t="shared" si="117"/>
        <v>#DIV/0!</v>
      </c>
      <c r="H457" s="107" t="e">
        <f t="shared" si="118"/>
        <v>#DIV/0!</v>
      </c>
      <c r="I457" s="106" t="e">
        <f>IF(P457&gt;0,('Input &amp; Results'!F$27/12*$C$3)*('Input &amp; Results'!$D$21),('Input &amp; Results'!F$27/12*$C$3)*('Input &amp; Results'!$D$22))</f>
        <v>#DIV/0!</v>
      </c>
      <c r="J457" s="106" t="e">
        <f t="shared" si="122"/>
        <v>#DIV/0!</v>
      </c>
      <c r="K457" s="106" t="e">
        <f>IF(H457&gt;'Input &amp; Results'!$K$45,MIN('Input &amp; Results'!$K$29,J457-M457),0)</f>
        <v>#DIV/0!</v>
      </c>
      <c r="L457" s="106" t="e">
        <f t="shared" si="110"/>
        <v>#DIV/0!</v>
      </c>
      <c r="M457" s="106" t="e">
        <f>IF(J457&gt;0,MIN('Input &amp; Results'!$K$9*0.75/12*'Input &amp; Results'!$K$42,J457),0)</f>
        <v>#DIV/0!</v>
      </c>
      <c r="N457" s="106" t="e">
        <f t="shared" si="111"/>
        <v>#DIV/0!</v>
      </c>
      <c r="O457" s="106" t="e">
        <f t="shared" si="123"/>
        <v>#DIV/0!</v>
      </c>
      <c r="P457" s="106" t="e">
        <f>IF(O457&gt;'Input &amp; Results'!$E$49,MIN('Input &amp; Results'!$E$47,O457),0)</f>
        <v>#DIV/0!</v>
      </c>
      <c r="Q457" s="106" t="e">
        <f t="shared" si="112"/>
        <v>#DIV/0!</v>
      </c>
      <c r="R457" s="106" t="e">
        <f t="shared" si="108"/>
        <v>#DIV/0!</v>
      </c>
      <c r="S457" s="106" t="e">
        <f t="shared" si="109"/>
        <v>#DIV/0!</v>
      </c>
      <c r="T457" s="106" t="e">
        <f t="shared" si="113"/>
        <v>#DIV/0!</v>
      </c>
      <c r="U457" s="124" t="e">
        <f t="shared" si="124"/>
        <v>#DIV/0!</v>
      </c>
      <c r="V457" s="107" t="e">
        <f t="shared" si="121"/>
        <v>#DIV/0!</v>
      </c>
      <c r="W457" s="106" t="e">
        <f t="shared" si="119"/>
        <v>#DIV/0!</v>
      </c>
      <c r="X457" s="106" t="e">
        <f t="shared" si="114"/>
        <v>#DIV/0!</v>
      </c>
      <c r="Y457" s="106" t="e">
        <f t="shared" si="120"/>
        <v>#DIV/0!</v>
      </c>
      <c r="Z457" s="108" t="e">
        <f t="shared" si="115"/>
        <v>#DIV/0!</v>
      </c>
      <c r="AA457" s="108" t="e">
        <f>('Input &amp; Results'!$E$40-R457*7.48)/('Calcs active'!H457*1440)</f>
        <v>#DIV/0!</v>
      </c>
    </row>
    <row r="458" spans="2:27" x14ac:dyDescent="0.2">
      <c r="B458" s="31">
        <f t="shared" si="125"/>
        <v>2</v>
      </c>
      <c r="C458" s="31" t="s">
        <v>53</v>
      </c>
      <c r="D458" s="106">
        <v>444</v>
      </c>
      <c r="E458" s="106" t="e">
        <f t="shared" si="116"/>
        <v>#DIV/0!</v>
      </c>
      <c r="F458" s="106">
        <f>'Calcs Hist'!E459</f>
        <v>0</v>
      </c>
      <c r="G458" s="106" t="e">
        <f t="shared" si="117"/>
        <v>#DIV/0!</v>
      </c>
      <c r="H458" s="107" t="e">
        <f t="shared" si="118"/>
        <v>#DIV/0!</v>
      </c>
      <c r="I458" s="106" t="e">
        <f>IF(P458&gt;0,('Input &amp; Results'!F$27/12*$C$3)*('Input &amp; Results'!$D$21),('Input &amp; Results'!F$27/12*$C$3)*('Input &amp; Results'!$D$22))</f>
        <v>#DIV/0!</v>
      </c>
      <c r="J458" s="106" t="e">
        <f t="shared" si="122"/>
        <v>#DIV/0!</v>
      </c>
      <c r="K458" s="106" t="e">
        <f>IF(H458&gt;'Input &amp; Results'!$K$45,MIN('Input &amp; Results'!$K$29,J458-M458),0)</f>
        <v>#DIV/0!</v>
      </c>
      <c r="L458" s="106" t="e">
        <f t="shared" si="110"/>
        <v>#DIV/0!</v>
      </c>
      <c r="M458" s="106" t="e">
        <f>IF(J458&gt;0,MIN('Input &amp; Results'!$K$9*0.75/12*'Input &amp; Results'!$K$42,J458),0)</f>
        <v>#DIV/0!</v>
      </c>
      <c r="N458" s="106" t="e">
        <f t="shared" si="111"/>
        <v>#DIV/0!</v>
      </c>
      <c r="O458" s="106" t="e">
        <f t="shared" si="123"/>
        <v>#DIV/0!</v>
      </c>
      <c r="P458" s="106" t="e">
        <f>IF(O458&gt;'Input &amp; Results'!$E$49,MIN('Input &amp; Results'!$E$47,O458),0)</f>
        <v>#DIV/0!</v>
      </c>
      <c r="Q458" s="106" t="e">
        <f t="shared" si="112"/>
        <v>#DIV/0!</v>
      </c>
      <c r="R458" s="106" t="e">
        <f t="shared" si="108"/>
        <v>#DIV/0!</v>
      </c>
      <c r="S458" s="106" t="e">
        <f t="shared" si="109"/>
        <v>#DIV/0!</v>
      </c>
      <c r="T458" s="106" t="e">
        <f t="shared" si="113"/>
        <v>#DIV/0!</v>
      </c>
      <c r="U458" s="124" t="e">
        <f t="shared" si="124"/>
        <v>#DIV/0!</v>
      </c>
      <c r="V458" s="107" t="e">
        <f t="shared" si="121"/>
        <v>#DIV/0!</v>
      </c>
      <c r="W458" s="106" t="e">
        <f t="shared" si="119"/>
        <v>#DIV/0!</v>
      </c>
      <c r="X458" s="106" t="e">
        <f t="shared" si="114"/>
        <v>#DIV/0!</v>
      </c>
      <c r="Y458" s="106" t="e">
        <f t="shared" si="120"/>
        <v>#DIV/0!</v>
      </c>
      <c r="Z458" s="108" t="e">
        <f t="shared" si="115"/>
        <v>#DIV/0!</v>
      </c>
      <c r="AA458" s="108" t="e">
        <f>('Input &amp; Results'!$E$40-R458*7.48)/('Calcs active'!H458*1440)</f>
        <v>#DIV/0!</v>
      </c>
    </row>
    <row r="459" spans="2:27" x14ac:dyDescent="0.2">
      <c r="B459" s="31">
        <f t="shared" si="125"/>
        <v>2</v>
      </c>
      <c r="C459" s="31" t="s">
        <v>53</v>
      </c>
      <c r="D459" s="106">
        <v>445</v>
      </c>
      <c r="E459" s="106" t="e">
        <f t="shared" si="116"/>
        <v>#DIV/0!</v>
      </c>
      <c r="F459" s="106">
        <f>'Calcs Hist'!E460</f>
        <v>0</v>
      </c>
      <c r="G459" s="106" t="e">
        <f t="shared" si="117"/>
        <v>#DIV/0!</v>
      </c>
      <c r="H459" s="107" t="e">
        <f t="shared" si="118"/>
        <v>#DIV/0!</v>
      </c>
      <c r="I459" s="106" t="e">
        <f>IF(P459&gt;0,('Input &amp; Results'!F$27/12*$C$3)*('Input &amp; Results'!$D$21),('Input &amp; Results'!F$27/12*$C$3)*('Input &amp; Results'!$D$22))</f>
        <v>#DIV/0!</v>
      </c>
      <c r="J459" s="106" t="e">
        <f t="shared" si="122"/>
        <v>#DIV/0!</v>
      </c>
      <c r="K459" s="106" t="e">
        <f>IF(H459&gt;'Input &amp; Results'!$K$45,MIN('Input &amp; Results'!$K$29,J459-M459),0)</f>
        <v>#DIV/0!</v>
      </c>
      <c r="L459" s="106" t="e">
        <f t="shared" si="110"/>
        <v>#DIV/0!</v>
      </c>
      <c r="M459" s="106" t="e">
        <f>IF(J459&gt;0,MIN('Input &amp; Results'!$K$9*0.75/12*'Input &amp; Results'!$K$42,J459),0)</f>
        <v>#DIV/0!</v>
      </c>
      <c r="N459" s="106" t="e">
        <f t="shared" si="111"/>
        <v>#DIV/0!</v>
      </c>
      <c r="O459" s="106" t="e">
        <f t="shared" si="123"/>
        <v>#DIV/0!</v>
      </c>
      <c r="P459" s="106" t="e">
        <f>IF(O459&gt;'Input &amp; Results'!$E$49,MIN('Input &amp; Results'!$E$47,O459),0)</f>
        <v>#DIV/0!</v>
      </c>
      <c r="Q459" s="106" t="e">
        <f t="shared" si="112"/>
        <v>#DIV/0!</v>
      </c>
      <c r="R459" s="106" t="e">
        <f t="shared" si="108"/>
        <v>#DIV/0!</v>
      </c>
      <c r="S459" s="106" t="e">
        <f t="shared" si="109"/>
        <v>#DIV/0!</v>
      </c>
      <c r="T459" s="106" t="e">
        <f t="shared" si="113"/>
        <v>#DIV/0!</v>
      </c>
      <c r="U459" s="124" t="e">
        <f t="shared" si="124"/>
        <v>#DIV/0!</v>
      </c>
      <c r="V459" s="107" t="e">
        <f t="shared" si="121"/>
        <v>#DIV/0!</v>
      </c>
      <c r="W459" s="106" t="e">
        <f t="shared" si="119"/>
        <v>#DIV/0!</v>
      </c>
      <c r="X459" s="106" t="e">
        <f t="shared" si="114"/>
        <v>#DIV/0!</v>
      </c>
      <c r="Y459" s="106" t="e">
        <f t="shared" si="120"/>
        <v>#DIV/0!</v>
      </c>
      <c r="Z459" s="108" t="e">
        <f t="shared" si="115"/>
        <v>#DIV/0!</v>
      </c>
      <c r="AA459" s="108" t="e">
        <f>('Input &amp; Results'!$E$40-R459*7.48)/('Calcs active'!H459*1440)</f>
        <v>#DIV/0!</v>
      </c>
    </row>
    <row r="460" spans="2:27" x14ac:dyDescent="0.2">
      <c r="B460" s="31">
        <f t="shared" si="125"/>
        <v>2</v>
      </c>
      <c r="C460" s="31" t="s">
        <v>53</v>
      </c>
      <c r="D460" s="106">
        <v>446</v>
      </c>
      <c r="E460" s="106" t="e">
        <f t="shared" si="116"/>
        <v>#DIV/0!</v>
      </c>
      <c r="F460" s="106">
        <f>'Calcs Hist'!E461</f>
        <v>0</v>
      </c>
      <c r="G460" s="106" t="e">
        <f t="shared" si="117"/>
        <v>#DIV/0!</v>
      </c>
      <c r="H460" s="107" t="e">
        <f t="shared" si="118"/>
        <v>#DIV/0!</v>
      </c>
      <c r="I460" s="106" t="e">
        <f>IF(P460&gt;0,('Input &amp; Results'!F$27/12*$C$3)*('Input &amp; Results'!$D$21),('Input &amp; Results'!F$27/12*$C$3)*('Input &amp; Results'!$D$22))</f>
        <v>#DIV/0!</v>
      </c>
      <c r="J460" s="106" t="e">
        <f t="shared" si="122"/>
        <v>#DIV/0!</v>
      </c>
      <c r="K460" s="106" t="e">
        <f>IF(H460&gt;'Input &amp; Results'!$K$45,MIN('Input &amp; Results'!$K$29,J460-M460),0)</f>
        <v>#DIV/0!</v>
      </c>
      <c r="L460" s="106" t="e">
        <f t="shared" si="110"/>
        <v>#DIV/0!</v>
      </c>
      <c r="M460" s="106" t="e">
        <f>IF(J460&gt;0,MIN('Input &amp; Results'!$K$9*0.75/12*'Input &amp; Results'!$K$42,J460),0)</f>
        <v>#DIV/0!</v>
      </c>
      <c r="N460" s="106" t="e">
        <f t="shared" si="111"/>
        <v>#DIV/0!</v>
      </c>
      <c r="O460" s="106" t="e">
        <f t="shared" si="123"/>
        <v>#DIV/0!</v>
      </c>
      <c r="P460" s="106" t="e">
        <f>IF(O460&gt;'Input &amp; Results'!$E$49,MIN('Input &amp; Results'!$E$47,O460),0)</f>
        <v>#DIV/0!</v>
      </c>
      <c r="Q460" s="106" t="e">
        <f t="shared" si="112"/>
        <v>#DIV/0!</v>
      </c>
      <c r="R460" s="106" t="e">
        <f t="shared" si="108"/>
        <v>#DIV/0!</v>
      </c>
      <c r="S460" s="106" t="e">
        <f t="shared" si="109"/>
        <v>#DIV/0!</v>
      </c>
      <c r="T460" s="106" t="e">
        <f t="shared" si="113"/>
        <v>#DIV/0!</v>
      </c>
      <c r="U460" s="124" t="e">
        <f t="shared" si="124"/>
        <v>#DIV/0!</v>
      </c>
      <c r="V460" s="107" t="e">
        <f t="shared" si="121"/>
        <v>#DIV/0!</v>
      </c>
      <c r="W460" s="106" t="e">
        <f t="shared" si="119"/>
        <v>#DIV/0!</v>
      </c>
      <c r="X460" s="106" t="e">
        <f t="shared" si="114"/>
        <v>#DIV/0!</v>
      </c>
      <c r="Y460" s="106" t="e">
        <f t="shared" si="120"/>
        <v>#DIV/0!</v>
      </c>
      <c r="Z460" s="108" t="e">
        <f t="shared" si="115"/>
        <v>#DIV/0!</v>
      </c>
      <c r="AA460" s="108" t="e">
        <f>('Input &amp; Results'!$E$40-R460*7.48)/('Calcs active'!H460*1440)</f>
        <v>#DIV/0!</v>
      </c>
    </row>
    <row r="461" spans="2:27" x14ac:dyDescent="0.2">
      <c r="B461" s="31">
        <f t="shared" si="125"/>
        <v>2</v>
      </c>
      <c r="C461" s="31" t="s">
        <v>53</v>
      </c>
      <c r="D461" s="106">
        <v>447</v>
      </c>
      <c r="E461" s="106" t="e">
        <f t="shared" si="116"/>
        <v>#DIV/0!</v>
      </c>
      <c r="F461" s="106">
        <f>'Calcs Hist'!E462</f>
        <v>0</v>
      </c>
      <c r="G461" s="106" t="e">
        <f t="shared" si="117"/>
        <v>#DIV/0!</v>
      </c>
      <c r="H461" s="107" t="e">
        <f t="shared" si="118"/>
        <v>#DIV/0!</v>
      </c>
      <c r="I461" s="106" t="e">
        <f>IF(P461&gt;0,('Input &amp; Results'!F$27/12*$C$3)*('Input &amp; Results'!$D$21),('Input &amp; Results'!F$27/12*$C$3)*('Input &amp; Results'!$D$22))</f>
        <v>#DIV/0!</v>
      </c>
      <c r="J461" s="106" t="e">
        <f t="shared" si="122"/>
        <v>#DIV/0!</v>
      </c>
      <c r="K461" s="106" t="e">
        <f>IF(H461&gt;'Input &amp; Results'!$K$45,MIN('Input &amp; Results'!$K$29,J461-M461),0)</f>
        <v>#DIV/0!</v>
      </c>
      <c r="L461" s="106" t="e">
        <f t="shared" si="110"/>
        <v>#DIV/0!</v>
      </c>
      <c r="M461" s="106" t="e">
        <f>IF(J461&gt;0,MIN('Input &amp; Results'!$K$9*0.75/12*'Input &amp; Results'!$K$42,J461),0)</f>
        <v>#DIV/0!</v>
      </c>
      <c r="N461" s="106" t="e">
        <f t="shared" si="111"/>
        <v>#DIV/0!</v>
      </c>
      <c r="O461" s="106" t="e">
        <f t="shared" si="123"/>
        <v>#DIV/0!</v>
      </c>
      <c r="P461" s="106" t="e">
        <f>IF(O461&gt;'Input &amp; Results'!$E$49,MIN('Input &amp; Results'!$E$47,O461),0)</f>
        <v>#DIV/0!</v>
      </c>
      <c r="Q461" s="106" t="e">
        <f t="shared" si="112"/>
        <v>#DIV/0!</v>
      </c>
      <c r="R461" s="106" t="e">
        <f t="shared" si="108"/>
        <v>#DIV/0!</v>
      </c>
      <c r="S461" s="106" t="e">
        <f t="shared" si="109"/>
        <v>#DIV/0!</v>
      </c>
      <c r="T461" s="106" t="e">
        <f t="shared" si="113"/>
        <v>#DIV/0!</v>
      </c>
      <c r="U461" s="124" t="e">
        <f t="shared" si="124"/>
        <v>#DIV/0!</v>
      </c>
      <c r="V461" s="107" t="e">
        <f t="shared" si="121"/>
        <v>#DIV/0!</v>
      </c>
      <c r="W461" s="106" t="e">
        <f t="shared" si="119"/>
        <v>#DIV/0!</v>
      </c>
      <c r="X461" s="106" t="e">
        <f t="shared" si="114"/>
        <v>#DIV/0!</v>
      </c>
      <c r="Y461" s="106" t="e">
        <f t="shared" si="120"/>
        <v>#DIV/0!</v>
      </c>
      <c r="Z461" s="108" t="e">
        <f t="shared" si="115"/>
        <v>#DIV/0!</v>
      </c>
      <c r="AA461" s="108" t="e">
        <f>('Input &amp; Results'!$E$40-R461*7.48)/('Calcs active'!H461*1440)</f>
        <v>#DIV/0!</v>
      </c>
    </row>
    <row r="462" spans="2:27" x14ac:dyDescent="0.2">
      <c r="B462" s="31">
        <f t="shared" si="125"/>
        <v>2</v>
      </c>
      <c r="C462" s="31" t="s">
        <v>53</v>
      </c>
      <c r="D462" s="106">
        <v>448</v>
      </c>
      <c r="E462" s="106" t="e">
        <f t="shared" si="116"/>
        <v>#DIV/0!</v>
      </c>
      <c r="F462" s="106">
        <f>'Calcs Hist'!E463</f>
        <v>0</v>
      </c>
      <c r="G462" s="106" t="e">
        <f t="shared" si="117"/>
        <v>#DIV/0!</v>
      </c>
      <c r="H462" s="107" t="e">
        <f t="shared" si="118"/>
        <v>#DIV/0!</v>
      </c>
      <c r="I462" s="106" t="e">
        <f>IF(P462&gt;0,('Input &amp; Results'!F$27/12*$C$3)*('Input &amp; Results'!$D$21),('Input &amp; Results'!F$27/12*$C$3)*('Input &amp; Results'!$D$22))</f>
        <v>#DIV/0!</v>
      </c>
      <c r="J462" s="106" t="e">
        <f t="shared" si="122"/>
        <v>#DIV/0!</v>
      </c>
      <c r="K462" s="106" t="e">
        <f>IF(H462&gt;'Input &amp; Results'!$K$45,MIN('Input &amp; Results'!$K$29,J462-M462),0)</f>
        <v>#DIV/0!</v>
      </c>
      <c r="L462" s="106" t="e">
        <f t="shared" si="110"/>
        <v>#DIV/0!</v>
      </c>
      <c r="M462" s="106" t="e">
        <f>IF(J462&gt;0,MIN('Input &amp; Results'!$K$9*0.75/12*'Input &amp; Results'!$K$42,J462),0)</f>
        <v>#DIV/0!</v>
      </c>
      <c r="N462" s="106" t="e">
        <f t="shared" si="111"/>
        <v>#DIV/0!</v>
      </c>
      <c r="O462" s="106" t="e">
        <f t="shared" si="123"/>
        <v>#DIV/0!</v>
      </c>
      <c r="P462" s="106" t="e">
        <f>IF(O462&gt;'Input &amp; Results'!$E$49,MIN('Input &amp; Results'!$E$47,O462),0)</f>
        <v>#DIV/0!</v>
      </c>
      <c r="Q462" s="106" t="e">
        <f t="shared" si="112"/>
        <v>#DIV/0!</v>
      </c>
      <c r="R462" s="106" t="e">
        <f t="shared" si="108"/>
        <v>#DIV/0!</v>
      </c>
      <c r="S462" s="106" t="e">
        <f t="shared" si="109"/>
        <v>#DIV/0!</v>
      </c>
      <c r="T462" s="106" t="e">
        <f t="shared" si="113"/>
        <v>#DIV/0!</v>
      </c>
      <c r="U462" s="124" t="e">
        <f t="shared" si="124"/>
        <v>#DIV/0!</v>
      </c>
      <c r="V462" s="107" t="e">
        <f t="shared" si="121"/>
        <v>#DIV/0!</v>
      </c>
      <c r="W462" s="106" t="e">
        <f t="shared" si="119"/>
        <v>#DIV/0!</v>
      </c>
      <c r="X462" s="106" t="e">
        <f t="shared" si="114"/>
        <v>#DIV/0!</v>
      </c>
      <c r="Y462" s="106" t="e">
        <f t="shared" si="120"/>
        <v>#DIV/0!</v>
      </c>
      <c r="Z462" s="108" t="e">
        <f t="shared" si="115"/>
        <v>#DIV/0!</v>
      </c>
      <c r="AA462" s="108" t="e">
        <f>('Input &amp; Results'!$E$40-R462*7.48)/('Calcs active'!H462*1440)</f>
        <v>#DIV/0!</v>
      </c>
    </row>
    <row r="463" spans="2:27" x14ac:dyDescent="0.2">
      <c r="B463" s="31">
        <f t="shared" si="125"/>
        <v>2</v>
      </c>
      <c r="C463" s="31" t="s">
        <v>53</v>
      </c>
      <c r="D463" s="106">
        <v>449</v>
      </c>
      <c r="E463" s="106" t="e">
        <f t="shared" si="116"/>
        <v>#DIV/0!</v>
      </c>
      <c r="F463" s="106">
        <f>'Calcs Hist'!E464</f>
        <v>0</v>
      </c>
      <c r="G463" s="106" t="e">
        <f t="shared" si="117"/>
        <v>#DIV/0!</v>
      </c>
      <c r="H463" s="107" t="e">
        <f t="shared" si="118"/>
        <v>#DIV/0!</v>
      </c>
      <c r="I463" s="106" t="e">
        <f>IF(P463&gt;0,('Input &amp; Results'!F$27/12*$C$3)*('Input &amp; Results'!$D$21),('Input &amp; Results'!F$27/12*$C$3)*('Input &amp; Results'!$D$22))</f>
        <v>#DIV/0!</v>
      </c>
      <c r="J463" s="106" t="e">
        <f t="shared" si="122"/>
        <v>#DIV/0!</v>
      </c>
      <c r="K463" s="106" t="e">
        <f>IF(H463&gt;'Input &amp; Results'!$K$45,MIN('Input &amp; Results'!$K$29,J463-M463),0)</f>
        <v>#DIV/0!</v>
      </c>
      <c r="L463" s="106" t="e">
        <f t="shared" si="110"/>
        <v>#DIV/0!</v>
      </c>
      <c r="M463" s="106" t="e">
        <f>IF(J463&gt;0,MIN('Input &amp; Results'!$K$9*0.75/12*'Input &amp; Results'!$K$42,J463),0)</f>
        <v>#DIV/0!</v>
      </c>
      <c r="N463" s="106" t="e">
        <f t="shared" si="111"/>
        <v>#DIV/0!</v>
      </c>
      <c r="O463" s="106" t="e">
        <f t="shared" si="123"/>
        <v>#DIV/0!</v>
      </c>
      <c r="P463" s="106" t="e">
        <f>IF(O463&gt;'Input &amp; Results'!$E$49,MIN('Input &amp; Results'!$E$47,O463),0)</f>
        <v>#DIV/0!</v>
      </c>
      <c r="Q463" s="106" t="e">
        <f t="shared" si="112"/>
        <v>#DIV/0!</v>
      </c>
      <c r="R463" s="106" t="e">
        <f t="shared" ref="R463:R526" si="126">O463-P463</f>
        <v>#DIV/0!</v>
      </c>
      <c r="S463" s="106" t="e">
        <f t="shared" ref="S463:S526" si="127">I463-E463+P463</f>
        <v>#DIV/0!</v>
      </c>
      <c r="T463" s="106" t="e">
        <f t="shared" si="113"/>
        <v>#DIV/0!</v>
      </c>
      <c r="U463" s="124" t="e">
        <f t="shared" si="124"/>
        <v>#DIV/0!</v>
      </c>
      <c r="V463" s="107" t="e">
        <f t="shared" si="121"/>
        <v>#DIV/0!</v>
      </c>
      <c r="W463" s="106" t="e">
        <f t="shared" si="119"/>
        <v>#DIV/0!</v>
      </c>
      <c r="X463" s="106" t="e">
        <f t="shared" si="114"/>
        <v>#DIV/0!</v>
      </c>
      <c r="Y463" s="106" t="e">
        <f t="shared" si="120"/>
        <v>#DIV/0!</v>
      </c>
      <c r="Z463" s="108" t="e">
        <f t="shared" si="115"/>
        <v>#DIV/0!</v>
      </c>
      <c r="AA463" s="108" t="e">
        <f>('Input &amp; Results'!$E$40-R463*7.48)/('Calcs active'!H463*1440)</f>
        <v>#DIV/0!</v>
      </c>
    </row>
    <row r="464" spans="2:27" x14ac:dyDescent="0.2">
      <c r="B464" s="31">
        <f t="shared" si="125"/>
        <v>2</v>
      </c>
      <c r="C464" s="31" t="s">
        <v>53</v>
      </c>
      <c r="D464" s="106">
        <v>450</v>
      </c>
      <c r="E464" s="106" t="e">
        <f t="shared" si="116"/>
        <v>#DIV/0!</v>
      </c>
      <c r="F464" s="106">
        <f>'Calcs Hist'!E465</f>
        <v>0</v>
      </c>
      <c r="G464" s="106" t="e">
        <f t="shared" si="117"/>
        <v>#DIV/0!</v>
      </c>
      <c r="H464" s="107" t="e">
        <f t="shared" si="118"/>
        <v>#DIV/0!</v>
      </c>
      <c r="I464" s="106" t="e">
        <f>IF(P464&gt;0,('Input &amp; Results'!F$27/12*$C$3)*('Input &amp; Results'!$D$21),('Input &amp; Results'!F$27/12*$C$3)*('Input &amp; Results'!$D$22))</f>
        <v>#DIV/0!</v>
      </c>
      <c r="J464" s="106" t="e">
        <f t="shared" si="122"/>
        <v>#DIV/0!</v>
      </c>
      <c r="K464" s="106" t="e">
        <f>IF(H464&gt;'Input &amp; Results'!$K$45,MIN('Input &amp; Results'!$K$29,J464-M464),0)</f>
        <v>#DIV/0!</v>
      </c>
      <c r="L464" s="106" t="e">
        <f t="shared" ref="L464:L527" si="128">K464*7.48</f>
        <v>#DIV/0!</v>
      </c>
      <c r="M464" s="106" t="e">
        <f>IF(J464&gt;0,MIN('Input &amp; Results'!$K$9*0.75/12*'Input &amp; Results'!$K$42,J464),0)</f>
        <v>#DIV/0!</v>
      </c>
      <c r="N464" s="106" t="e">
        <f t="shared" ref="N464:N527" si="129">M464*7.48</f>
        <v>#DIV/0!</v>
      </c>
      <c r="O464" s="106" t="e">
        <f t="shared" si="123"/>
        <v>#DIV/0!</v>
      </c>
      <c r="P464" s="106" t="e">
        <f>IF(O464&gt;'Input &amp; Results'!$E$49,MIN('Input &amp; Results'!$E$47,O464),0)</f>
        <v>#DIV/0!</v>
      </c>
      <c r="Q464" s="106" t="e">
        <f t="shared" ref="Q464:Q527" si="130">P464*7.48</f>
        <v>#DIV/0!</v>
      </c>
      <c r="R464" s="106" t="e">
        <f t="shared" si="126"/>
        <v>#DIV/0!</v>
      </c>
      <c r="S464" s="106" t="e">
        <f t="shared" si="127"/>
        <v>#DIV/0!</v>
      </c>
      <c r="T464" s="106" t="e">
        <f t="shared" ref="T464:T527" si="131">T463+S464</f>
        <v>#DIV/0!</v>
      </c>
      <c r="U464" s="124" t="e">
        <f t="shared" si="124"/>
        <v>#DIV/0!</v>
      </c>
      <c r="V464" s="107" t="e">
        <f t="shared" si="121"/>
        <v>#DIV/0!</v>
      </c>
      <c r="W464" s="106" t="e">
        <f t="shared" si="119"/>
        <v>#DIV/0!</v>
      </c>
      <c r="X464" s="106" t="e">
        <f t="shared" ref="X464:X527" si="132">W464*7.48</f>
        <v>#DIV/0!</v>
      </c>
      <c r="Y464" s="106" t="e">
        <f t="shared" si="120"/>
        <v>#DIV/0!</v>
      </c>
      <c r="Z464" s="108" t="e">
        <f t="shared" ref="Z464:Z527" si="133">Z463+Q464</f>
        <v>#DIV/0!</v>
      </c>
      <c r="AA464" s="108" t="e">
        <f>('Input &amp; Results'!$E$40-R464*7.48)/('Calcs active'!H464*1440)</f>
        <v>#DIV/0!</v>
      </c>
    </row>
    <row r="465" spans="2:27" x14ac:dyDescent="0.2">
      <c r="B465" s="31">
        <f t="shared" si="125"/>
        <v>2</v>
      </c>
      <c r="C465" s="31" t="s">
        <v>53</v>
      </c>
      <c r="D465" s="106">
        <v>451</v>
      </c>
      <c r="E465" s="106" t="e">
        <f t="shared" ref="E465:E528" si="134">$C$3*$C$10*(T464/$C$7)^$C$11</f>
        <v>#DIV/0!</v>
      </c>
      <c r="F465" s="106">
        <f>'Calcs Hist'!E466</f>
        <v>0</v>
      </c>
      <c r="G465" s="106" t="e">
        <f t="shared" ref="G465:G528" si="135">E465+F465</f>
        <v>#DIV/0!</v>
      </c>
      <c r="H465" s="107" t="e">
        <f t="shared" ref="H465:H528" si="136">G465*7.48/1440</f>
        <v>#DIV/0!</v>
      </c>
      <c r="I465" s="106" t="e">
        <f>IF(P465&gt;0,('Input &amp; Results'!F$27/12*$C$3)*('Input &amp; Results'!$D$21),('Input &amp; Results'!F$27/12*$C$3)*('Input &amp; Results'!$D$22))</f>
        <v>#DIV/0!</v>
      </c>
      <c r="J465" s="106" t="e">
        <f t="shared" si="122"/>
        <v>#DIV/0!</v>
      </c>
      <c r="K465" s="106" t="e">
        <f>IF(H465&gt;'Input &amp; Results'!$K$45,MIN('Input &amp; Results'!$K$29,J465-M465),0)</f>
        <v>#DIV/0!</v>
      </c>
      <c r="L465" s="106" t="e">
        <f t="shared" si="128"/>
        <v>#DIV/0!</v>
      </c>
      <c r="M465" s="106" t="e">
        <f>IF(J465&gt;0,MIN('Input &amp; Results'!$K$9*0.75/12*'Input &amp; Results'!$K$42,J465),0)</f>
        <v>#DIV/0!</v>
      </c>
      <c r="N465" s="106" t="e">
        <f t="shared" si="129"/>
        <v>#DIV/0!</v>
      </c>
      <c r="O465" s="106" t="e">
        <f t="shared" si="123"/>
        <v>#DIV/0!</v>
      </c>
      <c r="P465" s="106" t="e">
        <f>IF(O465&gt;'Input &amp; Results'!$E$49,MIN('Input &amp; Results'!$E$47,O465),0)</f>
        <v>#DIV/0!</v>
      </c>
      <c r="Q465" s="106" t="e">
        <f t="shared" si="130"/>
        <v>#DIV/0!</v>
      </c>
      <c r="R465" s="106" t="e">
        <f t="shared" si="126"/>
        <v>#DIV/0!</v>
      </c>
      <c r="S465" s="106" t="e">
        <f t="shared" si="127"/>
        <v>#DIV/0!</v>
      </c>
      <c r="T465" s="106" t="e">
        <f t="shared" si="131"/>
        <v>#DIV/0!</v>
      </c>
      <c r="U465" s="124" t="e">
        <f t="shared" si="124"/>
        <v>#DIV/0!</v>
      </c>
      <c r="V465" s="107" t="e">
        <f t="shared" si="121"/>
        <v>#DIV/0!</v>
      </c>
      <c r="W465" s="106" t="e">
        <f t="shared" ref="W465:W528" si="137">G465+W464</f>
        <v>#DIV/0!</v>
      </c>
      <c r="X465" s="106" t="e">
        <f t="shared" si="132"/>
        <v>#DIV/0!</v>
      </c>
      <c r="Y465" s="106" t="e">
        <f t="shared" ref="Y465:Y528" si="138">Y464+L465</f>
        <v>#DIV/0!</v>
      </c>
      <c r="Z465" s="108" t="e">
        <f t="shared" si="133"/>
        <v>#DIV/0!</v>
      </c>
      <c r="AA465" s="108" t="e">
        <f>('Input &amp; Results'!$E$40-R465*7.48)/('Calcs active'!H465*1440)</f>
        <v>#DIV/0!</v>
      </c>
    </row>
    <row r="466" spans="2:27" x14ac:dyDescent="0.2">
      <c r="B466" s="31">
        <f t="shared" si="125"/>
        <v>2</v>
      </c>
      <c r="C466" s="31" t="s">
        <v>53</v>
      </c>
      <c r="D466" s="106">
        <v>452</v>
      </c>
      <c r="E466" s="106" t="e">
        <f t="shared" si="134"/>
        <v>#DIV/0!</v>
      </c>
      <c r="F466" s="106">
        <f>'Calcs Hist'!E467</f>
        <v>0</v>
      </c>
      <c r="G466" s="106" t="e">
        <f t="shared" si="135"/>
        <v>#DIV/0!</v>
      </c>
      <c r="H466" s="107" t="e">
        <f t="shared" si="136"/>
        <v>#DIV/0!</v>
      </c>
      <c r="I466" s="106" t="e">
        <f>IF(P466&gt;0,('Input &amp; Results'!F$27/12*$C$3)*('Input &amp; Results'!$D$21),('Input &amp; Results'!F$27/12*$C$3)*('Input &amp; Results'!$D$22))</f>
        <v>#DIV/0!</v>
      </c>
      <c r="J466" s="106" t="e">
        <f t="shared" si="122"/>
        <v>#DIV/0!</v>
      </c>
      <c r="K466" s="106" t="e">
        <f>IF(H466&gt;'Input &amp; Results'!$K$45,MIN('Input &amp; Results'!$K$29,J466-M466),0)</f>
        <v>#DIV/0!</v>
      </c>
      <c r="L466" s="106" t="e">
        <f t="shared" si="128"/>
        <v>#DIV/0!</v>
      </c>
      <c r="M466" s="106" t="e">
        <f>IF(J466&gt;0,MIN('Input &amp; Results'!$K$9*0.75/12*'Input &amp; Results'!$K$42,J466),0)</f>
        <v>#DIV/0!</v>
      </c>
      <c r="N466" s="106" t="e">
        <f t="shared" si="129"/>
        <v>#DIV/0!</v>
      </c>
      <c r="O466" s="106" t="e">
        <f t="shared" si="123"/>
        <v>#DIV/0!</v>
      </c>
      <c r="P466" s="106" t="e">
        <f>IF(O466&gt;'Input &amp; Results'!$E$49,MIN('Input &amp; Results'!$E$47,O466),0)</f>
        <v>#DIV/0!</v>
      </c>
      <c r="Q466" s="106" t="e">
        <f t="shared" si="130"/>
        <v>#DIV/0!</v>
      </c>
      <c r="R466" s="106" t="e">
        <f t="shared" si="126"/>
        <v>#DIV/0!</v>
      </c>
      <c r="S466" s="106" t="e">
        <f t="shared" si="127"/>
        <v>#DIV/0!</v>
      </c>
      <c r="T466" s="106" t="e">
        <f t="shared" si="131"/>
        <v>#DIV/0!</v>
      </c>
      <c r="U466" s="124" t="e">
        <f t="shared" si="124"/>
        <v>#DIV/0!</v>
      </c>
      <c r="V466" s="107" t="e">
        <f t="shared" si="121"/>
        <v>#DIV/0!</v>
      </c>
      <c r="W466" s="106" t="e">
        <f t="shared" si="137"/>
        <v>#DIV/0!</v>
      </c>
      <c r="X466" s="106" t="e">
        <f t="shared" si="132"/>
        <v>#DIV/0!</v>
      </c>
      <c r="Y466" s="106" t="e">
        <f t="shared" si="138"/>
        <v>#DIV/0!</v>
      </c>
      <c r="Z466" s="108" t="e">
        <f t="shared" si="133"/>
        <v>#DIV/0!</v>
      </c>
      <c r="AA466" s="108" t="e">
        <f>('Input &amp; Results'!$E$40-R466*7.48)/('Calcs active'!H466*1440)</f>
        <v>#DIV/0!</v>
      </c>
    </row>
    <row r="467" spans="2:27" x14ac:dyDescent="0.2">
      <c r="B467" s="31">
        <f t="shared" si="125"/>
        <v>2</v>
      </c>
      <c r="C467" s="31" t="s">
        <v>53</v>
      </c>
      <c r="D467" s="106">
        <v>453</v>
      </c>
      <c r="E467" s="106" t="e">
        <f t="shared" si="134"/>
        <v>#DIV/0!</v>
      </c>
      <c r="F467" s="106">
        <f>'Calcs Hist'!E468</f>
        <v>0</v>
      </c>
      <c r="G467" s="106" t="e">
        <f t="shared" si="135"/>
        <v>#DIV/0!</v>
      </c>
      <c r="H467" s="107" t="e">
        <f t="shared" si="136"/>
        <v>#DIV/0!</v>
      </c>
      <c r="I467" s="106" t="e">
        <f>IF(P467&gt;0,('Input &amp; Results'!F$27/12*$C$3)*('Input &amp; Results'!$D$21),('Input &amp; Results'!F$27/12*$C$3)*('Input &amp; Results'!$D$22))</f>
        <v>#DIV/0!</v>
      </c>
      <c r="J467" s="106" t="e">
        <f t="shared" si="122"/>
        <v>#DIV/0!</v>
      </c>
      <c r="K467" s="106" t="e">
        <f>IF(H467&gt;'Input &amp; Results'!$K$45,MIN('Input &amp; Results'!$K$29,J467-M467),0)</f>
        <v>#DIV/0!</v>
      </c>
      <c r="L467" s="106" t="e">
        <f t="shared" si="128"/>
        <v>#DIV/0!</v>
      </c>
      <c r="M467" s="106" t="e">
        <f>IF(J467&gt;0,MIN('Input &amp; Results'!$K$9*0.75/12*'Input &amp; Results'!$K$42,J467),0)</f>
        <v>#DIV/0!</v>
      </c>
      <c r="N467" s="106" t="e">
        <f t="shared" si="129"/>
        <v>#DIV/0!</v>
      </c>
      <c r="O467" s="106" t="e">
        <f t="shared" si="123"/>
        <v>#DIV/0!</v>
      </c>
      <c r="P467" s="106" t="e">
        <f>IF(O467&gt;'Input &amp; Results'!$E$49,MIN('Input &amp; Results'!$E$47,O467),0)</f>
        <v>#DIV/0!</v>
      </c>
      <c r="Q467" s="106" t="e">
        <f t="shared" si="130"/>
        <v>#DIV/0!</v>
      </c>
      <c r="R467" s="106" t="e">
        <f t="shared" si="126"/>
        <v>#DIV/0!</v>
      </c>
      <c r="S467" s="106" t="e">
        <f t="shared" si="127"/>
        <v>#DIV/0!</v>
      </c>
      <c r="T467" s="106" t="e">
        <f t="shared" si="131"/>
        <v>#DIV/0!</v>
      </c>
      <c r="U467" s="124" t="e">
        <f t="shared" si="124"/>
        <v>#DIV/0!</v>
      </c>
      <c r="V467" s="107" t="e">
        <f t="shared" ref="V467:V530" si="139">U467/($C$3*$C$4)</f>
        <v>#DIV/0!</v>
      </c>
      <c r="W467" s="106" t="e">
        <f t="shared" si="137"/>
        <v>#DIV/0!</v>
      </c>
      <c r="X467" s="106" t="e">
        <f t="shared" si="132"/>
        <v>#DIV/0!</v>
      </c>
      <c r="Y467" s="106" t="e">
        <f t="shared" si="138"/>
        <v>#DIV/0!</v>
      </c>
      <c r="Z467" s="108" t="e">
        <f t="shared" si="133"/>
        <v>#DIV/0!</v>
      </c>
      <c r="AA467" s="108" t="e">
        <f>('Input &amp; Results'!$E$40-R467*7.48)/('Calcs active'!H467*1440)</f>
        <v>#DIV/0!</v>
      </c>
    </row>
    <row r="468" spans="2:27" x14ac:dyDescent="0.2">
      <c r="B468" s="31">
        <f t="shared" si="125"/>
        <v>2</v>
      </c>
      <c r="C468" s="31" t="s">
        <v>53</v>
      </c>
      <c r="D468" s="106">
        <v>454</v>
      </c>
      <c r="E468" s="106" t="e">
        <f t="shared" si="134"/>
        <v>#DIV/0!</v>
      </c>
      <c r="F468" s="106">
        <f>'Calcs Hist'!E469</f>
        <v>0</v>
      </c>
      <c r="G468" s="106" t="e">
        <f t="shared" si="135"/>
        <v>#DIV/0!</v>
      </c>
      <c r="H468" s="107" t="e">
        <f t="shared" si="136"/>
        <v>#DIV/0!</v>
      </c>
      <c r="I468" s="106" t="e">
        <f>IF(P468&gt;0,('Input &amp; Results'!F$27/12*$C$3)*('Input &amp; Results'!$D$21),('Input &amp; Results'!F$27/12*$C$3)*('Input &amp; Results'!$D$22))</f>
        <v>#DIV/0!</v>
      </c>
      <c r="J468" s="106" t="e">
        <f t="shared" si="122"/>
        <v>#DIV/0!</v>
      </c>
      <c r="K468" s="106" t="e">
        <f>IF(H468&gt;'Input &amp; Results'!$K$45,MIN('Input &amp; Results'!$K$29,J468-M468),0)</f>
        <v>#DIV/0!</v>
      </c>
      <c r="L468" s="106" t="e">
        <f t="shared" si="128"/>
        <v>#DIV/0!</v>
      </c>
      <c r="M468" s="106" t="e">
        <f>IF(J468&gt;0,MIN('Input &amp; Results'!$K$9*0.75/12*'Input &amp; Results'!$K$42,J468),0)</f>
        <v>#DIV/0!</v>
      </c>
      <c r="N468" s="106" t="e">
        <f t="shared" si="129"/>
        <v>#DIV/0!</v>
      </c>
      <c r="O468" s="106" t="e">
        <f t="shared" si="123"/>
        <v>#DIV/0!</v>
      </c>
      <c r="P468" s="106" t="e">
        <f>IF(O468&gt;'Input &amp; Results'!$E$49,MIN('Input &amp; Results'!$E$47,O468),0)</f>
        <v>#DIV/0!</v>
      </c>
      <c r="Q468" s="106" t="e">
        <f t="shared" si="130"/>
        <v>#DIV/0!</v>
      </c>
      <c r="R468" s="106" t="e">
        <f t="shared" si="126"/>
        <v>#DIV/0!</v>
      </c>
      <c r="S468" s="106" t="e">
        <f t="shared" si="127"/>
        <v>#DIV/0!</v>
      </c>
      <c r="T468" s="106" t="e">
        <f t="shared" si="131"/>
        <v>#DIV/0!</v>
      </c>
      <c r="U468" s="124" t="e">
        <f t="shared" si="124"/>
        <v>#DIV/0!</v>
      </c>
      <c r="V468" s="107" t="e">
        <f t="shared" si="139"/>
        <v>#DIV/0!</v>
      </c>
      <c r="W468" s="106" t="e">
        <f t="shared" si="137"/>
        <v>#DIV/0!</v>
      </c>
      <c r="X468" s="106" t="e">
        <f t="shared" si="132"/>
        <v>#DIV/0!</v>
      </c>
      <c r="Y468" s="106" t="e">
        <f t="shared" si="138"/>
        <v>#DIV/0!</v>
      </c>
      <c r="Z468" s="108" t="e">
        <f t="shared" si="133"/>
        <v>#DIV/0!</v>
      </c>
      <c r="AA468" s="108" t="e">
        <f>('Input &amp; Results'!$E$40-R468*7.48)/('Calcs active'!H468*1440)</f>
        <v>#DIV/0!</v>
      </c>
    </row>
    <row r="469" spans="2:27" x14ac:dyDescent="0.2">
      <c r="B469" s="31">
        <f t="shared" si="125"/>
        <v>2</v>
      </c>
      <c r="C469" s="31" t="s">
        <v>53</v>
      </c>
      <c r="D469" s="106">
        <v>455</v>
      </c>
      <c r="E469" s="106" t="e">
        <f t="shared" si="134"/>
        <v>#DIV/0!</v>
      </c>
      <c r="F469" s="106">
        <f>'Calcs Hist'!E470</f>
        <v>0</v>
      </c>
      <c r="G469" s="106" t="e">
        <f t="shared" si="135"/>
        <v>#DIV/0!</v>
      </c>
      <c r="H469" s="107" t="e">
        <f t="shared" si="136"/>
        <v>#DIV/0!</v>
      </c>
      <c r="I469" s="106" t="e">
        <f>IF(P469&gt;0,('Input &amp; Results'!F$27/12*$C$3)*('Input &amp; Results'!$D$21),('Input &amp; Results'!F$27/12*$C$3)*('Input &amp; Results'!$D$22))</f>
        <v>#DIV/0!</v>
      </c>
      <c r="J469" s="106" t="e">
        <f t="shared" ref="J469:J532" si="140">R468+G469</f>
        <v>#DIV/0!</v>
      </c>
      <c r="K469" s="106" t="e">
        <f>IF(H469&gt;'Input &amp; Results'!$K$45,MIN('Input &amp; Results'!$K$29,J469-M469),0)</f>
        <v>#DIV/0!</v>
      </c>
      <c r="L469" s="106" t="e">
        <f t="shared" si="128"/>
        <v>#DIV/0!</v>
      </c>
      <c r="M469" s="106" t="e">
        <f>IF(J469&gt;0,MIN('Input &amp; Results'!$K$9*0.75/12*'Input &amp; Results'!$K$42,J469),0)</f>
        <v>#DIV/0!</v>
      </c>
      <c r="N469" s="106" t="e">
        <f t="shared" si="129"/>
        <v>#DIV/0!</v>
      </c>
      <c r="O469" s="106" t="e">
        <f t="shared" si="123"/>
        <v>#DIV/0!</v>
      </c>
      <c r="P469" s="106" t="e">
        <f>IF(O469&gt;'Input &amp; Results'!$E$49,MIN('Input &amp; Results'!$E$47,O469),0)</f>
        <v>#DIV/0!</v>
      </c>
      <c r="Q469" s="106" t="e">
        <f t="shared" si="130"/>
        <v>#DIV/0!</v>
      </c>
      <c r="R469" s="106" t="e">
        <f t="shared" si="126"/>
        <v>#DIV/0!</v>
      </c>
      <c r="S469" s="106" t="e">
        <f t="shared" si="127"/>
        <v>#DIV/0!</v>
      </c>
      <c r="T469" s="106" t="e">
        <f t="shared" si="131"/>
        <v>#DIV/0!</v>
      </c>
      <c r="U469" s="124" t="e">
        <f t="shared" si="124"/>
        <v>#DIV/0!</v>
      </c>
      <c r="V469" s="107" t="e">
        <f t="shared" si="139"/>
        <v>#DIV/0!</v>
      </c>
      <c r="W469" s="106" t="e">
        <f t="shared" si="137"/>
        <v>#DIV/0!</v>
      </c>
      <c r="X469" s="106" t="e">
        <f t="shared" si="132"/>
        <v>#DIV/0!</v>
      </c>
      <c r="Y469" s="106" t="e">
        <f t="shared" si="138"/>
        <v>#DIV/0!</v>
      </c>
      <c r="Z469" s="108" t="e">
        <f t="shared" si="133"/>
        <v>#DIV/0!</v>
      </c>
      <c r="AA469" s="108" t="e">
        <f>('Input &amp; Results'!$E$40-R469*7.48)/('Calcs active'!H469*1440)</f>
        <v>#DIV/0!</v>
      </c>
    </row>
    <row r="470" spans="2:27" x14ac:dyDescent="0.2">
      <c r="B470" s="31">
        <f t="shared" si="125"/>
        <v>2</v>
      </c>
      <c r="C470" s="31" t="s">
        <v>54</v>
      </c>
      <c r="D470" s="106">
        <v>456</v>
      </c>
      <c r="E470" s="106" t="e">
        <f t="shared" si="134"/>
        <v>#DIV/0!</v>
      </c>
      <c r="F470" s="106">
        <f>'Calcs Hist'!E471</f>
        <v>0</v>
      </c>
      <c r="G470" s="106" t="e">
        <f t="shared" si="135"/>
        <v>#DIV/0!</v>
      </c>
      <c r="H470" s="107" t="e">
        <f t="shared" si="136"/>
        <v>#DIV/0!</v>
      </c>
      <c r="I470" s="106" t="e">
        <f>IF(P470&gt;0,('Input &amp; Results'!F$28/12*$C$3)*('Input &amp; Results'!$D$21),('Input &amp; Results'!F$28/12*$C$3)*('Input &amp; Results'!$D$22))</f>
        <v>#DIV/0!</v>
      </c>
      <c r="J470" s="106" t="e">
        <f t="shared" si="140"/>
        <v>#DIV/0!</v>
      </c>
      <c r="K470" s="106" t="e">
        <f>IF(H470&gt;'Input &amp; Results'!$K$45,MIN('Input &amp; Results'!$K$30,J470-M470),0)</f>
        <v>#DIV/0!</v>
      </c>
      <c r="L470" s="106" t="e">
        <f t="shared" si="128"/>
        <v>#DIV/0!</v>
      </c>
      <c r="M470" s="106" t="e">
        <f>IF(J470&gt;0,MIN('Input &amp; Results'!$K$10*0.75/12*'Input &amp; Results'!$K$42,J470),0)</f>
        <v>#DIV/0!</v>
      </c>
      <c r="N470" s="106" t="e">
        <f t="shared" si="129"/>
        <v>#DIV/0!</v>
      </c>
      <c r="O470" s="106" t="e">
        <f t="shared" si="123"/>
        <v>#DIV/0!</v>
      </c>
      <c r="P470" s="106" t="e">
        <f>IF(O470&gt;'Input &amp; Results'!$E$49,MIN('Input &amp; Results'!$E$47,O470),0)</f>
        <v>#DIV/0!</v>
      </c>
      <c r="Q470" s="106" t="e">
        <f t="shared" si="130"/>
        <v>#DIV/0!</v>
      </c>
      <c r="R470" s="106" t="e">
        <f t="shared" si="126"/>
        <v>#DIV/0!</v>
      </c>
      <c r="S470" s="106" t="e">
        <f t="shared" si="127"/>
        <v>#DIV/0!</v>
      </c>
      <c r="T470" s="106" t="e">
        <f t="shared" si="131"/>
        <v>#DIV/0!</v>
      </c>
      <c r="U470" s="124" t="e">
        <f t="shared" si="124"/>
        <v>#DIV/0!</v>
      </c>
      <c r="V470" s="107" t="e">
        <f t="shared" si="139"/>
        <v>#DIV/0!</v>
      </c>
      <c r="W470" s="106" t="e">
        <f t="shared" si="137"/>
        <v>#DIV/0!</v>
      </c>
      <c r="X470" s="106" t="e">
        <f t="shared" si="132"/>
        <v>#DIV/0!</v>
      </c>
      <c r="Y470" s="106" t="e">
        <f t="shared" si="138"/>
        <v>#DIV/0!</v>
      </c>
      <c r="Z470" s="108" t="e">
        <f t="shared" si="133"/>
        <v>#DIV/0!</v>
      </c>
      <c r="AA470" s="108" t="e">
        <f>('Input &amp; Results'!$E$40-R470*7.48)/('Calcs active'!H470*1440)</f>
        <v>#DIV/0!</v>
      </c>
    </row>
    <row r="471" spans="2:27" x14ac:dyDescent="0.2">
      <c r="B471" s="31">
        <f t="shared" si="125"/>
        <v>2</v>
      </c>
      <c r="C471" s="31" t="s">
        <v>54</v>
      </c>
      <c r="D471" s="106">
        <v>457</v>
      </c>
      <c r="E471" s="106" t="e">
        <f t="shared" si="134"/>
        <v>#DIV/0!</v>
      </c>
      <c r="F471" s="106">
        <f>'Calcs Hist'!E472</f>
        <v>0</v>
      </c>
      <c r="G471" s="106" t="e">
        <f t="shared" si="135"/>
        <v>#DIV/0!</v>
      </c>
      <c r="H471" s="107" t="e">
        <f t="shared" si="136"/>
        <v>#DIV/0!</v>
      </c>
      <c r="I471" s="106" t="e">
        <f>IF(P471&gt;0,('Input &amp; Results'!F$28/12*$C$3)*('Input &amp; Results'!$D$21),('Input &amp; Results'!F$28/12*$C$3)*('Input &amp; Results'!$D$22))</f>
        <v>#DIV/0!</v>
      </c>
      <c r="J471" s="106" t="e">
        <f t="shared" si="140"/>
        <v>#DIV/0!</v>
      </c>
      <c r="K471" s="106" t="e">
        <f>IF(H471&gt;'Input &amp; Results'!$K$45,MIN('Input &amp; Results'!$K$30,J471-M471),0)</f>
        <v>#DIV/0!</v>
      </c>
      <c r="L471" s="106" t="e">
        <f t="shared" si="128"/>
        <v>#DIV/0!</v>
      </c>
      <c r="M471" s="106" t="e">
        <f>IF(J471&gt;0,MIN('Input &amp; Results'!$K$10*0.75/12*'Input &amp; Results'!$K$42,J471),0)</f>
        <v>#DIV/0!</v>
      </c>
      <c r="N471" s="106" t="e">
        <f t="shared" si="129"/>
        <v>#DIV/0!</v>
      </c>
      <c r="O471" s="106" t="e">
        <f t="shared" si="123"/>
        <v>#DIV/0!</v>
      </c>
      <c r="P471" s="106" t="e">
        <f>IF(O471&gt;'Input &amp; Results'!$E$49,MIN('Input &amp; Results'!$E$47,O471),0)</f>
        <v>#DIV/0!</v>
      </c>
      <c r="Q471" s="106" t="e">
        <f t="shared" si="130"/>
        <v>#DIV/0!</v>
      </c>
      <c r="R471" s="106" t="e">
        <f t="shared" si="126"/>
        <v>#DIV/0!</v>
      </c>
      <c r="S471" s="106" t="e">
        <f t="shared" si="127"/>
        <v>#DIV/0!</v>
      </c>
      <c r="T471" s="106" t="e">
        <f t="shared" si="131"/>
        <v>#DIV/0!</v>
      </c>
      <c r="U471" s="124" t="e">
        <f t="shared" si="124"/>
        <v>#DIV/0!</v>
      </c>
      <c r="V471" s="107" t="e">
        <f t="shared" si="139"/>
        <v>#DIV/0!</v>
      </c>
      <c r="W471" s="106" t="e">
        <f t="shared" si="137"/>
        <v>#DIV/0!</v>
      </c>
      <c r="X471" s="106" t="e">
        <f t="shared" si="132"/>
        <v>#DIV/0!</v>
      </c>
      <c r="Y471" s="106" t="e">
        <f t="shared" si="138"/>
        <v>#DIV/0!</v>
      </c>
      <c r="Z471" s="108" t="e">
        <f t="shared" si="133"/>
        <v>#DIV/0!</v>
      </c>
      <c r="AA471" s="108" t="e">
        <f>('Input &amp; Results'!$E$40-R471*7.48)/('Calcs active'!H471*1440)</f>
        <v>#DIV/0!</v>
      </c>
    </row>
    <row r="472" spans="2:27" x14ac:dyDescent="0.2">
      <c r="B472" s="31">
        <f t="shared" si="125"/>
        <v>2</v>
      </c>
      <c r="C472" s="31" t="s">
        <v>54</v>
      </c>
      <c r="D472" s="106">
        <v>458</v>
      </c>
      <c r="E472" s="106" t="e">
        <f t="shared" si="134"/>
        <v>#DIV/0!</v>
      </c>
      <c r="F472" s="106">
        <f>'Calcs Hist'!E473</f>
        <v>0</v>
      </c>
      <c r="G472" s="106" t="e">
        <f t="shared" si="135"/>
        <v>#DIV/0!</v>
      </c>
      <c r="H472" s="107" t="e">
        <f t="shared" si="136"/>
        <v>#DIV/0!</v>
      </c>
      <c r="I472" s="106" t="e">
        <f>IF(P472&gt;0,('Input &amp; Results'!F$28/12*$C$3)*('Input &amp; Results'!$D$21),('Input &amp; Results'!F$28/12*$C$3)*('Input &amp; Results'!$D$22))</f>
        <v>#DIV/0!</v>
      </c>
      <c r="J472" s="106" t="e">
        <f t="shared" si="140"/>
        <v>#DIV/0!</v>
      </c>
      <c r="K472" s="106" t="e">
        <f>IF(H472&gt;'Input &amp; Results'!$K$45,MIN('Input &amp; Results'!$K$30,J472-M472),0)</f>
        <v>#DIV/0!</v>
      </c>
      <c r="L472" s="106" t="e">
        <f t="shared" si="128"/>
        <v>#DIV/0!</v>
      </c>
      <c r="M472" s="106" t="e">
        <f>IF(J472&gt;0,MIN('Input &amp; Results'!$K$10*0.75/12*'Input &amp; Results'!$K$42,J472),0)</f>
        <v>#DIV/0!</v>
      </c>
      <c r="N472" s="106" t="e">
        <f t="shared" si="129"/>
        <v>#DIV/0!</v>
      </c>
      <c r="O472" s="106" t="e">
        <f t="shared" si="123"/>
        <v>#DIV/0!</v>
      </c>
      <c r="P472" s="106" t="e">
        <f>IF(O472&gt;'Input &amp; Results'!$E$49,MIN('Input &amp; Results'!$E$47,O472),0)</f>
        <v>#DIV/0!</v>
      </c>
      <c r="Q472" s="106" t="e">
        <f t="shared" si="130"/>
        <v>#DIV/0!</v>
      </c>
      <c r="R472" s="106" t="e">
        <f t="shared" si="126"/>
        <v>#DIV/0!</v>
      </c>
      <c r="S472" s="106" t="e">
        <f t="shared" si="127"/>
        <v>#DIV/0!</v>
      </c>
      <c r="T472" s="106" t="e">
        <f t="shared" si="131"/>
        <v>#DIV/0!</v>
      </c>
      <c r="U472" s="124" t="e">
        <f t="shared" si="124"/>
        <v>#DIV/0!</v>
      </c>
      <c r="V472" s="107" t="e">
        <f t="shared" si="139"/>
        <v>#DIV/0!</v>
      </c>
      <c r="W472" s="106" t="e">
        <f t="shared" si="137"/>
        <v>#DIV/0!</v>
      </c>
      <c r="X472" s="106" t="e">
        <f t="shared" si="132"/>
        <v>#DIV/0!</v>
      </c>
      <c r="Y472" s="106" t="e">
        <f t="shared" si="138"/>
        <v>#DIV/0!</v>
      </c>
      <c r="Z472" s="108" t="e">
        <f t="shared" si="133"/>
        <v>#DIV/0!</v>
      </c>
      <c r="AA472" s="108" t="e">
        <f>('Input &amp; Results'!$E$40-R472*7.48)/('Calcs active'!H472*1440)</f>
        <v>#DIV/0!</v>
      </c>
    </row>
    <row r="473" spans="2:27" x14ac:dyDescent="0.2">
      <c r="B473" s="31">
        <f t="shared" si="125"/>
        <v>2</v>
      </c>
      <c r="C473" s="31" t="s">
        <v>54</v>
      </c>
      <c r="D473" s="106">
        <v>459</v>
      </c>
      <c r="E473" s="106" t="e">
        <f t="shared" si="134"/>
        <v>#DIV/0!</v>
      </c>
      <c r="F473" s="106">
        <f>'Calcs Hist'!E474</f>
        <v>0</v>
      </c>
      <c r="G473" s="106" t="e">
        <f t="shared" si="135"/>
        <v>#DIV/0!</v>
      </c>
      <c r="H473" s="107" t="e">
        <f t="shared" si="136"/>
        <v>#DIV/0!</v>
      </c>
      <c r="I473" s="106" t="e">
        <f>IF(P473&gt;0,('Input &amp; Results'!F$28/12*$C$3)*('Input &amp; Results'!$D$21),('Input &amp; Results'!F$28/12*$C$3)*('Input &amp; Results'!$D$22))</f>
        <v>#DIV/0!</v>
      </c>
      <c r="J473" s="106" t="e">
        <f t="shared" si="140"/>
        <v>#DIV/0!</v>
      </c>
      <c r="K473" s="106" t="e">
        <f>IF(H473&gt;'Input &amp; Results'!$K$45,MIN('Input &amp; Results'!$K$30,J473-M473),0)</f>
        <v>#DIV/0!</v>
      </c>
      <c r="L473" s="106" t="e">
        <f t="shared" si="128"/>
        <v>#DIV/0!</v>
      </c>
      <c r="M473" s="106" t="e">
        <f>IF(J473&gt;0,MIN('Input &amp; Results'!$K$10*0.75/12*'Input &amp; Results'!$K$42,J473),0)</f>
        <v>#DIV/0!</v>
      </c>
      <c r="N473" s="106" t="e">
        <f t="shared" si="129"/>
        <v>#DIV/0!</v>
      </c>
      <c r="O473" s="106" t="e">
        <f t="shared" si="123"/>
        <v>#DIV/0!</v>
      </c>
      <c r="P473" s="106" t="e">
        <f>IF(O473&gt;'Input &amp; Results'!$E$49,MIN('Input &amp; Results'!$E$47,O473),0)</f>
        <v>#DIV/0!</v>
      </c>
      <c r="Q473" s="106" t="e">
        <f t="shared" si="130"/>
        <v>#DIV/0!</v>
      </c>
      <c r="R473" s="106" t="e">
        <f t="shared" si="126"/>
        <v>#DIV/0!</v>
      </c>
      <c r="S473" s="106" t="e">
        <f t="shared" si="127"/>
        <v>#DIV/0!</v>
      </c>
      <c r="T473" s="106" t="e">
        <f t="shared" si="131"/>
        <v>#DIV/0!</v>
      </c>
      <c r="U473" s="124" t="e">
        <f t="shared" si="124"/>
        <v>#DIV/0!</v>
      </c>
      <c r="V473" s="107" t="e">
        <f t="shared" si="139"/>
        <v>#DIV/0!</v>
      </c>
      <c r="W473" s="106" t="e">
        <f t="shared" si="137"/>
        <v>#DIV/0!</v>
      </c>
      <c r="X473" s="106" t="e">
        <f t="shared" si="132"/>
        <v>#DIV/0!</v>
      </c>
      <c r="Y473" s="106" t="e">
        <f t="shared" si="138"/>
        <v>#DIV/0!</v>
      </c>
      <c r="Z473" s="108" t="e">
        <f t="shared" si="133"/>
        <v>#DIV/0!</v>
      </c>
      <c r="AA473" s="108" t="e">
        <f>('Input &amp; Results'!$E$40-R473*7.48)/('Calcs active'!H473*1440)</f>
        <v>#DIV/0!</v>
      </c>
    </row>
    <row r="474" spans="2:27" x14ac:dyDescent="0.2">
      <c r="B474" s="31">
        <f t="shared" si="125"/>
        <v>2</v>
      </c>
      <c r="C474" s="31" t="s">
        <v>54</v>
      </c>
      <c r="D474" s="106">
        <v>460</v>
      </c>
      <c r="E474" s="106" t="e">
        <f t="shared" si="134"/>
        <v>#DIV/0!</v>
      </c>
      <c r="F474" s="106">
        <f>'Calcs Hist'!E475</f>
        <v>0</v>
      </c>
      <c r="G474" s="106" t="e">
        <f t="shared" si="135"/>
        <v>#DIV/0!</v>
      </c>
      <c r="H474" s="107" t="e">
        <f t="shared" si="136"/>
        <v>#DIV/0!</v>
      </c>
      <c r="I474" s="106" t="e">
        <f>IF(P474&gt;0,('Input &amp; Results'!F$28/12*$C$3)*('Input &amp; Results'!$D$21),('Input &amp; Results'!F$28/12*$C$3)*('Input &amp; Results'!$D$22))</f>
        <v>#DIV/0!</v>
      </c>
      <c r="J474" s="106" t="e">
        <f t="shared" si="140"/>
        <v>#DIV/0!</v>
      </c>
      <c r="K474" s="106" t="e">
        <f>IF(H474&gt;'Input &amp; Results'!$K$45,MIN('Input &amp; Results'!$K$30,J474-M474),0)</f>
        <v>#DIV/0!</v>
      </c>
      <c r="L474" s="106" t="e">
        <f t="shared" si="128"/>
        <v>#DIV/0!</v>
      </c>
      <c r="M474" s="106" t="e">
        <f>IF(J474&gt;0,MIN('Input &amp; Results'!$K$10*0.75/12*'Input &amp; Results'!$K$42,J474),0)</f>
        <v>#DIV/0!</v>
      </c>
      <c r="N474" s="106" t="e">
        <f t="shared" si="129"/>
        <v>#DIV/0!</v>
      </c>
      <c r="O474" s="106" t="e">
        <f t="shared" si="123"/>
        <v>#DIV/0!</v>
      </c>
      <c r="P474" s="106" t="e">
        <f>IF(O474&gt;'Input &amp; Results'!$E$49,MIN('Input &amp; Results'!$E$47,O474),0)</f>
        <v>#DIV/0!</v>
      </c>
      <c r="Q474" s="106" t="e">
        <f t="shared" si="130"/>
        <v>#DIV/0!</v>
      </c>
      <c r="R474" s="106" t="e">
        <f t="shared" si="126"/>
        <v>#DIV/0!</v>
      </c>
      <c r="S474" s="106" t="e">
        <f t="shared" si="127"/>
        <v>#DIV/0!</v>
      </c>
      <c r="T474" s="106" t="e">
        <f t="shared" si="131"/>
        <v>#DIV/0!</v>
      </c>
      <c r="U474" s="124" t="e">
        <f t="shared" si="124"/>
        <v>#DIV/0!</v>
      </c>
      <c r="V474" s="107" t="e">
        <f t="shared" si="139"/>
        <v>#DIV/0!</v>
      </c>
      <c r="W474" s="106" t="e">
        <f t="shared" si="137"/>
        <v>#DIV/0!</v>
      </c>
      <c r="X474" s="106" t="e">
        <f t="shared" si="132"/>
        <v>#DIV/0!</v>
      </c>
      <c r="Y474" s="106" t="e">
        <f t="shared" si="138"/>
        <v>#DIV/0!</v>
      </c>
      <c r="Z474" s="108" t="e">
        <f t="shared" si="133"/>
        <v>#DIV/0!</v>
      </c>
      <c r="AA474" s="108" t="e">
        <f>('Input &amp; Results'!$E$40-R474*7.48)/('Calcs active'!H474*1440)</f>
        <v>#DIV/0!</v>
      </c>
    </row>
    <row r="475" spans="2:27" x14ac:dyDescent="0.2">
      <c r="B475" s="31">
        <f t="shared" si="125"/>
        <v>2</v>
      </c>
      <c r="C475" s="31" t="s">
        <v>54</v>
      </c>
      <c r="D475" s="106">
        <v>461</v>
      </c>
      <c r="E475" s="106" t="e">
        <f t="shared" si="134"/>
        <v>#DIV/0!</v>
      </c>
      <c r="F475" s="106">
        <f>'Calcs Hist'!E476</f>
        <v>0</v>
      </c>
      <c r="G475" s="106" t="e">
        <f t="shared" si="135"/>
        <v>#DIV/0!</v>
      </c>
      <c r="H475" s="107" t="e">
        <f t="shared" si="136"/>
        <v>#DIV/0!</v>
      </c>
      <c r="I475" s="106" t="e">
        <f>IF(P475&gt;0,('Input &amp; Results'!F$28/12*$C$3)*('Input &amp; Results'!$D$21),('Input &amp; Results'!F$28/12*$C$3)*('Input &amp; Results'!$D$22))</f>
        <v>#DIV/0!</v>
      </c>
      <c r="J475" s="106" t="e">
        <f t="shared" si="140"/>
        <v>#DIV/0!</v>
      </c>
      <c r="K475" s="106" t="e">
        <f>IF(H475&gt;'Input &amp; Results'!$K$45,MIN('Input &amp; Results'!$K$30,J475-M475),0)</f>
        <v>#DIV/0!</v>
      </c>
      <c r="L475" s="106" t="e">
        <f t="shared" si="128"/>
        <v>#DIV/0!</v>
      </c>
      <c r="M475" s="106" t="e">
        <f>IF(J475&gt;0,MIN('Input &amp; Results'!$K$10*0.75/12*'Input &amp; Results'!$K$42,J475),0)</f>
        <v>#DIV/0!</v>
      </c>
      <c r="N475" s="106" t="e">
        <f t="shared" si="129"/>
        <v>#DIV/0!</v>
      </c>
      <c r="O475" s="106" t="e">
        <f t="shared" si="123"/>
        <v>#DIV/0!</v>
      </c>
      <c r="P475" s="106" t="e">
        <f>IF(O475&gt;'Input &amp; Results'!$E$49,MIN('Input &amp; Results'!$E$47,O475),0)</f>
        <v>#DIV/0!</v>
      </c>
      <c r="Q475" s="106" t="e">
        <f t="shared" si="130"/>
        <v>#DIV/0!</v>
      </c>
      <c r="R475" s="106" t="e">
        <f t="shared" si="126"/>
        <v>#DIV/0!</v>
      </c>
      <c r="S475" s="106" t="e">
        <f t="shared" si="127"/>
        <v>#DIV/0!</v>
      </c>
      <c r="T475" s="106" t="e">
        <f t="shared" si="131"/>
        <v>#DIV/0!</v>
      </c>
      <c r="U475" s="124" t="e">
        <f t="shared" si="124"/>
        <v>#DIV/0!</v>
      </c>
      <c r="V475" s="107" t="e">
        <f t="shared" si="139"/>
        <v>#DIV/0!</v>
      </c>
      <c r="W475" s="106" t="e">
        <f t="shared" si="137"/>
        <v>#DIV/0!</v>
      </c>
      <c r="X475" s="106" t="e">
        <f t="shared" si="132"/>
        <v>#DIV/0!</v>
      </c>
      <c r="Y475" s="106" t="e">
        <f t="shared" si="138"/>
        <v>#DIV/0!</v>
      </c>
      <c r="Z475" s="108" t="e">
        <f t="shared" si="133"/>
        <v>#DIV/0!</v>
      </c>
      <c r="AA475" s="108" t="e">
        <f>('Input &amp; Results'!$E$40-R475*7.48)/('Calcs active'!H475*1440)</f>
        <v>#DIV/0!</v>
      </c>
    </row>
    <row r="476" spans="2:27" x14ac:dyDescent="0.2">
      <c r="B476" s="31">
        <f t="shared" si="125"/>
        <v>2</v>
      </c>
      <c r="C476" s="31" t="s">
        <v>54</v>
      </c>
      <c r="D476" s="106">
        <v>462</v>
      </c>
      <c r="E476" s="106" t="e">
        <f t="shared" si="134"/>
        <v>#DIV/0!</v>
      </c>
      <c r="F476" s="106">
        <f>'Calcs Hist'!E477</f>
        <v>0</v>
      </c>
      <c r="G476" s="106" t="e">
        <f t="shared" si="135"/>
        <v>#DIV/0!</v>
      </c>
      <c r="H476" s="107" t="e">
        <f t="shared" si="136"/>
        <v>#DIV/0!</v>
      </c>
      <c r="I476" s="106" t="e">
        <f>IF(P476&gt;0,('Input &amp; Results'!F$28/12*$C$3)*('Input &amp; Results'!$D$21),('Input &amp; Results'!F$28/12*$C$3)*('Input &amp; Results'!$D$22))</f>
        <v>#DIV/0!</v>
      </c>
      <c r="J476" s="106" t="e">
        <f t="shared" si="140"/>
        <v>#DIV/0!</v>
      </c>
      <c r="K476" s="106" t="e">
        <f>IF(H476&gt;'Input &amp; Results'!$K$45,MIN('Input &amp; Results'!$K$30,J476-M476),0)</f>
        <v>#DIV/0!</v>
      </c>
      <c r="L476" s="106" t="e">
        <f t="shared" si="128"/>
        <v>#DIV/0!</v>
      </c>
      <c r="M476" s="106" t="e">
        <f>IF(J476&gt;0,MIN('Input &amp; Results'!$K$10*0.75/12*'Input &amp; Results'!$K$42,J476),0)</f>
        <v>#DIV/0!</v>
      </c>
      <c r="N476" s="106" t="e">
        <f t="shared" si="129"/>
        <v>#DIV/0!</v>
      </c>
      <c r="O476" s="106" t="e">
        <f t="shared" si="123"/>
        <v>#DIV/0!</v>
      </c>
      <c r="P476" s="106" t="e">
        <f>IF(O476&gt;'Input &amp; Results'!$E$49,MIN('Input &amp; Results'!$E$47,O476),0)</f>
        <v>#DIV/0!</v>
      </c>
      <c r="Q476" s="106" t="e">
        <f t="shared" si="130"/>
        <v>#DIV/0!</v>
      </c>
      <c r="R476" s="106" t="e">
        <f t="shared" si="126"/>
        <v>#DIV/0!</v>
      </c>
      <c r="S476" s="106" t="e">
        <f t="shared" si="127"/>
        <v>#DIV/0!</v>
      </c>
      <c r="T476" s="106" t="e">
        <f t="shared" si="131"/>
        <v>#DIV/0!</v>
      </c>
      <c r="U476" s="124" t="e">
        <f t="shared" si="124"/>
        <v>#DIV/0!</v>
      </c>
      <c r="V476" s="107" t="e">
        <f t="shared" si="139"/>
        <v>#DIV/0!</v>
      </c>
      <c r="W476" s="106" t="e">
        <f t="shared" si="137"/>
        <v>#DIV/0!</v>
      </c>
      <c r="X476" s="106" t="e">
        <f t="shared" si="132"/>
        <v>#DIV/0!</v>
      </c>
      <c r="Y476" s="106" t="e">
        <f t="shared" si="138"/>
        <v>#DIV/0!</v>
      </c>
      <c r="Z476" s="108" t="e">
        <f t="shared" si="133"/>
        <v>#DIV/0!</v>
      </c>
      <c r="AA476" s="108" t="e">
        <f>('Input &amp; Results'!$E$40-R476*7.48)/('Calcs active'!H476*1440)</f>
        <v>#DIV/0!</v>
      </c>
    </row>
    <row r="477" spans="2:27" x14ac:dyDescent="0.2">
      <c r="B477" s="31">
        <f t="shared" si="125"/>
        <v>2</v>
      </c>
      <c r="C477" s="31" t="s">
        <v>54</v>
      </c>
      <c r="D477" s="106">
        <v>463</v>
      </c>
      <c r="E477" s="106" t="e">
        <f t="shared" si="134"/>
        <v>#DIV/0!</v>
      </c>
      <c r="F477" s="106">
        <f>'Calcs Hist'!E478</f>
        <v>0</v>
      </c>
      <c r="G477" s="106" t="e">
        <f t="shared" si="135"/>
        <v>#DIV/0!</v>
      </c>
      <c r="H477" s="107" t="e">
        <f t="shared" si="136"/>
        <v>#DIV/0!</v>
      </c>
      <c r="I477" s="106" t="e">
        <f>IF(P477&gt;0,('Input &amp; Results'!F$28/12*$C$3)*('Input &amp; Results'!$D$21),('Input &amp; Results'!F$28/12*$C$3)*('Input &amp; Results'!$D$22))</f>
        <v>#DIV/0!</v>
      </c>
      <c r="J477" s="106" t="e">
        <f t="shared" si="140"/>
        <v>#DIV/0!</v>
      </c>
      <c r="K477" s="106" t="e">
        <f>IF(H477&gt;'Input &amp; Results'!$K$45,MIN('Input &amp; Results'!$K$30,J477-M477),0)</f>
        <v>#DIV/0!</v>
      </c>
      <c r="L477" s="106" t="e">
        <f t="shared" si="128"/>
        <v>#DIV/0!</v>
      </c>
      <c r="M477" s="106" t="e">
        <f>IF(J477&gt;0,MIN('Input &amp; Results'!$K$10*0.75/12*'Input &amp; Results'!$K$42,J477),0)</f>
        <v>#DIV/0!</v>
      </c>
      <c r="N477" s="106" t="e">
        <f t="shared" si="129"/>
        <v>#DIV/0!</v>
      </c>
      <c r="O477" s="106" t="e">
        <f t="shared" si="123"/>
        <v>#DIV/0!</v>
      </c>
      <c r="P477" s="106" t="e">
        <f>IF(O477&gt;'Input &amp; Results'!$E$49,MIN('Input &amp; Results'!$E$47,O477),0)</f>
        <v>#DIV/0!</v>
      </c>
      <c r="Q477" s="106" t="e">
        <f t="shared" si="130"/>
        <v>#DIV/0!</v>
      </c>
      <c r="R477" s="106" t="e">
        <f t="shared" si="126"/>
        <v>#DIV/0!</v>
      </c>
      <c r="S477" s="106" t="e">
        <f t="shared" si="127"/>
        <v>#DIV/0!</v>
      </c>
      <c r="T477" s="106" t="e">
        <f t="shared" si="131"/>
        <v>#DIV/0!</v>
      </c>
      <c r="U477" s="124" t="e">
        <f t="shared" si="124"/>
        <v>#DIV/0!</v>
      </c>
      <c r="V477" s="107" t="e">
        <f t="shared" si="139"/>
        <v>#DIV/0!</v>
      </c>
      <c r="W477" s="106" t="e">
        <f t="shared" si="137"/>
        <v>#DIV/0!</v>
      </c>
      <c r="X477" s="106" t="e">
        <f t="shared" si="132"/>
        <v>#DIV/0!</v>
      </c>
      <c r="Y477" s="106" t="e">
        <f t="shared" si="138"/>
        <v>#DIV/0!</v>
      </c>
      <c r="Z477" s="108" t="e">
        <f t="shared" si="133"/>
        <v>#DIV/0!</v>
      </c>
      <c r="AA477" s="108" t="e">
        <f>('Input &amp; Results'!$E$40-R477*7.48)/('Calcs active'!H477*1440)</f>
        <v>#DIV/0!</v>
      </c>
    </row>
    <row r="478" spans="2:27" x14ac:dyDescent="0.2">
      <c r="B478" s="31">
        <f t="shared" si="125"/>
        <v>2</v>
      </c>
      <c r="C478" s="31" t="s">
        <v>54</v>
      </c>
      <c r="D478" s="106">
        <v>464</v>
      </c>
      <c r="E478" s="106" t="e">
        <f t="shared" si="134"/>
        <v>#DIV/0!</v>
      </c>
      <c r="F478" s="106">
        <f>'Calcs Hist'!E479</f>
        <v>0</v>
      </c>
      <c r="G478" s="106" t="e">
        <f t="shared" si="135"/>
        <v>#DIV/0!</v>
      </c>
      <c r="H478" s="107" t="e">
        <f t="shared" si="136"/>
        <v>#DIV/0!</v>
      </c>
      <c r="I478" s="106" t="e">
        <f>IF(P478&gt;0,('Input &amp; Results'!F$28/12*$C$3)*('Input &amp; Results'!$D$21),('Input &amp; Results'!F$28/12*$C$3)*('Input &amp; Results'!$D$22))</f>
        <v>#DIV/0!</v>
      </c>
      <c r="J478" s="106" t="e">
        <f t="shared" si="140"/>
        <v>#DIV/0!</v>
      </c>
      <c r="K478" s="106" t="e">
        <f>IF(H478&gt;'Input &amp; Results'!$K$45,MIN('Input &amp; Results'!$K$30,J478-M478),0)</f>
        <v>#DIV/0!</v>
      </c>
      <c r="L478" s="106" t="e">
        <f t="shared" si="128"/>
        <v>#DIV/0!</v>
      </c>
      <c r="M478" s="106" t="e">
        <f>IF(J478&gt;0,MIN('Input &amp; Results'!$K$10*0.75/12*'Input &amp; Results'!$K$42,J478),0)</f>
        <v>#DIV/0!</v>
      </c>
      <c r="N478" s="106" t="e">
        <f t="shared" si="129"/>
        <v>#DIV/0!</v>
      </c>
      <c r="O478" s="106" t="e">
        <f t="shared" si="123"/>
        <v>#DIV/0!</v>
      </c>
      <c r="P478" s="106" t="e">
        <f>IF(O478&gt;'Input &amp; Results'!$E$49,MIN('Input &amp; Results'!$E$47,O478),0)</f>
        <v>#DIV/0!</v>
      </c>
      <c r="Q478" s="106" t="e">
        <f t="shared" si="130"/>
        <v>#DIV/0!</v>
      </c>
      <c r="R478" s="106" t="e">
        <f t="shared" si="126"/>
        <v>#DIV/0!</v>
      </c>
      <c r="S478" s="106" t="e">
        <f t="shared" si="127"/>
        <v>#DIV/0!</v>
      </c>
      <c r="T478" s="106" t="e">
        <f t="shared" si="131"/>
        <v>#DIV/0!</v>
      </c>
      <c r="U478" s="124" t="e">
        <f t="shared" si="124"/>
        <v>#DIV/0!</v>
      </c>
      <c r="V478" s="107" t="e">
        <f t="shared" si="139"/>
        <v>#DIV/0!</v>
      </c>
      <c r="W478" s="106" t="e">
        <f t="shared" si="137"/>
        <v>#DIV/0!</v>
      </c>
      <c r="X478" s="106" t="e">
        <f t="shared" si="132"/>
        <v>#DIV/0!</v>
      </c>
      <c r="Y478" s="106" t="e">
        <f t="shared" si="138"/>
        <v>#DIV/0!</v>
      </c>
      <c r="Z478" s="108" t="e">
        <f t="shared" si="133"/>
        <v>#DIV/0!</v>
      </c>
      <c r="AA478" s="108" t="e">
        <f>('Input &amp; Results'!$E$40-R478*7.48)/('Calcs active'!H478*1440)</f>
        <v>#DIV/0!</v>
      </c>
    </row>
    <row r="479" spans="2:27" x14ac:dyDescent="0.2">
      <c r="B479" s="31">
        <f t="shared" si="125"/>
        <v>2</v>
      </c>
      <c r="C479" s="31" t="s">
        <v>54</v>
      </c>
      <c r="D479" s="106">
        <v>465</v>
      </c>
      <c r="E479" s="106" t="e">
        <f t="shared" si="134"/>
        <v>#DIV/0!</v>
      </c>
      <c r="F479" s="106">
        <f>'Calcs Hist'!E480</f>
        <v>0</v>
      </c>
      <c r="G479" s="106" t="e">
        <f t="shared" si="135"/>
        <v>#DIV/0!</v>
      </c>
      <c r="H479" s="107" t="e">
        <f t="shared" si="136"/>
        <v>#DIV/0!</v>
      </c>
      <c r="I479" s="106" t="e">
        <f>IF(P479&gt;0,('Input &amp; Results'!F$28/12*$C$3)*('Input &amp; Results'!$D$21),('Input &amp; Results'!F$28/12*$C$3)*('Input &amp; Results'!$D$22))</f>
        <v>#DIV/0!</v>
      </c>
      <c r="J479" s="106" t="e">
        <f t="shared" si="140"/>
        <v>#DIV/0!</v>
      </c>
      <c r="K479" s="106" t="e">
        <f>IF(H479&gt;'Input &amp; Results'!$K$45,MIN('Input &amp; Results'!$K$30,J479-M479),0)</f>
        <v>#DIV/0!</v>
      </c>
      <c r="L479" s="106" t="e">
        <f t="shared" si="128"/>
        <v>#DIV/0!</v>
      </c>
      <c r="M479" s="106" t="e">
        <f>IF(J479&gt;0,MIN('Input &amp; Results'!$K$10*0.75/12*'Input &amp; Results'!$K$42,J479),0)</f>
        <v>#DIV/0!</v>
      </c>
      <c r="N479" s="106" t="e">
        <f t="shared" si="129"/>
        <v>#DIV/0!</v>
      </c>
      <c r="O479" s="106" t="e">
        <f t="shared" si="123"/>
        <v>#DIV/0!</v>
      </c>
      <c r="P479" s="106" t="e">
        <f>IF(O479&gt;'Input &amp; Results'!$E$49,MIN('Input &amp; Results'!$E$47,O479),0)</f>
        <v>#DIV/0!</v>
      </c>
      <c r="Q479" s="106" t="e">
        <f t="shared" si="130"/>
        <v>#DIV/0!</v>
      </c>
      <c r="R479" s="106" t="e">
        <f t="shared" si="126"/>
        <v>#DIV/0!</v>
      </c>
      <c r="S479" s="106" t="e">
        <f t="shared" si="127"/>
        <v>#DIV/0!</v>
      </c>
      <c r="T479" s="106" t="e">
        <f t="shared" si="131"/>
        <v>#DIV/0!</v>
      </c>
      <c r="U479" s="124" t="e">
        <f t="shared" si="124"/>
        <v>#DIV/0!</v>
      </c>
      <c r="V479" s="107" t="e">
        <f t="shared" si="139"/>
        <v>#DIV/0!</v>
      </c>
      <c r="W479" s="106" t="e">
        <f t="shared" si="137"/>
        <v>#DIV/0!</v>
      </c>
      <c r="X479" s="106" t="e">
        <f t="shared" si="132"/>
        <v>#DIV/0!</v>
      </c>
      <c r="Y479" s="106" t="e">
        <f t="shared" si="138"/>
        <v>#DIV/0!</v>
      </c>
      <c r="Z479" s="108" t="e">
        <f t="shared" si="133"/>
        <v>#DIV/0!</v>
      </c>
      <c r="AA479" s="108" t="e">
        <f>('Input &amp; Results'!$E$40-R479*7.48)/('Calcs active'!H479*1440)</f>
        <v>#DIV/0!</v>
      </c>
    </row>
    <row r="480" spans="2:27" x14ac:dyDescent="0.2">
      <c r="B480" s="31">
        <f t="shared" si="125"/>
        <v>2</v>
      </c>
      <c r="C480" s="31" t="s">
        <v>54</v>
      </c>
      <c r="D480" s="106">
        <v>466</v>
      </c>
      <c r="E480" s="106" t="e">
        <f t="shared" si="134"/>
        <v>#DIV/0!</v>
      </c>
      <c r="F480" s="106">
        <f>'Calcs Hist'!E481</f>
        <v>0</v>
      </c>
      <c r="G480" s="106" t="e">
        <f t="shared" si="135"/>
        <v>#DIV/0!</v>
      </c>
      <c r="H480" s="107" t="e">
        <f t="shared" si="136"/>
        <v>#DIV/0!</v>
      </c>
      <c r="I480" s="106" t="e">
        <f>IF(P480&gt;0,('Input &amp; Results'!F$28/12*$C$3)*('Input &amp; Results'!$D$21),('Input &amp; Results'!F$28/12*$C$3)*('Input &amp; Results'!$D$22))</f>
        <v>#DIV/0!</v>
      </c>
      <c r="J480" s="106" t="e">
        <f t="shared" si="140"/>
        <v>#DIV/0!</v>
      </c>
      <c r="K480" s="106" t="e">
        <f>IF(H480&gt;'Input &amp; Results'!$K$45,MIN('Input &amp; Results'!$K$30,J480-M480),0)</f>
        <v>#DIV/0!</v>
      </c>
      <c r="L480" s="106" t="e">
        <f t="shared" si="128"/>
        <v>#DIV/0!</v>
      </c>
      <c r="M480" s="106" t="e">
        <f>IF(J480&gt;0,MIN('Input &amp; Results'!$K$10*0.75/12*'Input &amp; Results'!$K$42,J480),0)</f>
        <v>#DIV/0!</v>
      </c>
      <c r="N480" s="106" t="e">
        <f t="shared" si="129"/>
        <v>#DIV/0!</v>
      </c>
      <c r="O480" s="106" t="e">
        <f t="shared" si="123"/>
        <v>#DIV/0!</v>
      </c>
      <c r="P480" s="106" t="e">
        <f>IF(O480&gt;'Input &amp; Results'!$E$49,MIN('Input &amp; Results'!$E$47,O480),0)</f>
        <v>#DIV/0!</v>
      </c>
      <c r="Q480" s="106" t="e">
        <f t="shared" si="130"/>
        <v>#DIV/0!</v>
      </c>
      <c r="R480" s="106" t="e">
        <f t="shared" si="126"/>
        <v>#DIV/0!</v>
      </c>
      <c r="S480" s="106" t="e">
        <f t="shared" si="127"/>
        <v>#DIV/0!</v>
      </c>
      <c r="T480" s="106" t="e">
        <f t="shared" si="131"/>
        <v>#DIV/0!</v>
      </c>
      <c r="U480" s="124" t="e">
        <f t="shared" si="124"/>
        <v>#DIV/0!</v>
      </c>
      <c r="V480" s="107" t="e">
        <f t="shared" si="139"/>
        <v>#DIV/0!</v>
      </c>
      <c r="W480" s="106" t="e">
        <f t="shared" si="137"/>
        <v>#DIV/0!</v>
      </c>
      <c r="X480" s="106" t="e">
        <f t="shared" si="132"/>
        <v>#DIV/0!</v>
      </c>
      <c r="Y480" s="106" t="e">
        <f t="shared" si="138"/>
        <v>#DIV/0!</v>
      </c>
      <c r="Z480" s="108" t="e">
        <f t="shared" si="133"/>
        <v>#DIV/0!</v>
      </c>
      <c r="AA480" s="108" t="e">
        <f>('Input &amp; Results'!$E$40-R480*7.48)/('Calcs active'!H480*1440)</f>
        <v>#DIV/0!</v>
      </c>
    </row>
    <row r="481" spans="2:27" x14ac:dyDescent="0.2">
      <c r="B481" s="31">
        <f t="shared" si="125"/>
        <v>2</v>
      </c>
      <c r="C481" s="31" t="s">
        <v>54</v>
      </c>
      <c r="D481" s="106">
        <v>467</v>
      </c>
      <c r="E481" s="106" t="e">
        <f t="shared" si="134"/>
        <v>#DIV/0!</v>
      </c>
      <c r="F481" s="106">
        <f>'Calcs Hist'!E482</f>
        <v>0</v>
      </c>
      <c r="G481" s="106" t="e">
        <f t="shared" si="135"/>
        <v>#DIV/0!</v>
      </c>
      <c r="H481" s="107" t="e">
        <f t="shared" si="136"/>
        <v>#DIV/0!</v>
      </c>
      <c r="I481" s="106" t="e">
        <f>IF(P481&gt;0,('Input &amp; Results'!F$28/12*$C$3)*('Input &amp; Results'!$D$21),('Input &amp; Results'!F$28/12*$C$3)*('Input &amp; Results'!$D$22))</f>
        <v>#DIV/0!</v>
      </c>
      <c r="J481" s="106" t="e">
        <f t="shared" si="140"/>
        <v>#DIV/0!</v>
      </c>
      <c r="K481" s="106" t="e">
        <f>IF(H481&gt;'Input &amp; Results'!$K$45,MIN('Input &amp; Results'!$K$30,J481-M481),0)</f>
        <v>#DIV/0!</v>
      </c>
      <c r="L481" s="106" t="e">
        <f t="shared" si="128"/>
        <v>#DIV/0!</v>
      </c>
      <c r="M481" s="106" t="e">
        <f>IF(J481&gt;0,MIN('Input &amp; Results'!$K$10*0.75/12*'Input &amp; Results'!$K$42,J481),0)</f>
        <v>#DIV/0!</v>
      </c>
      <c r="N481" s="106" t="e">
        <f t="shared" si="129"/>
        <v>#DIV/0!</v>
      </c>
      <c r="O481" s="106" t="e">
        <f t="shared" si="123"/>
        <v>#DIV/0!</v>
      </c>
      <c r="P481" s="106" t="e">
        <f>IF(O481&gt;'Input &amp; Results'!$E$49,MIN('Input &amp; Results'!$E$47,O481),0)</f>
        <v>#DIV/0!</v>
      </c>
      <c r="Q481" s="106" t="e">
        <f t="shared" si="130"/>
        <v>#DIV/0!</v>
      </c>
      <c r="R481" s="106" t="e">
        <f t="shared" si="126"/>
        <v>#DIV/0!</v>
      </c>
      <c r="S481" s="106" t="e">
        <f t="shared" si="127"/>
        <v>#DIV/0!</v>
      </c>
      <c r="T481" s="106" t="e">
        <f t="shared" si="131"/>
        <v>#DIV/0!</v>
      </c>
      <c r="U481" s="124" t="e">
        <f t="shared" si="124"/>
        <v>#DIV/0!</v>
      </c>
      <c r="V481" s="107" t="e">
        <f t="shared" si="139"/>
        <v>#DIV/0!</v>
      </c>
      <c r="W481" s="106" t="e">
        <f t="shared" si="137"/>
        <v>#DIV/0!</v>
      </c>
      <c r="X481" s="106" t="e">
        <f t="shared" si="132"/>
        <v>#DIV/0!</v>
      </c>
      <c r="Y481" s="106" t="e">
        <f t="shared" si="138"/>
        <v>#DIV/0!</v>
      </c>
      <c r="Z481" s="108" t="e">
        <f t="shared" si="133"/>
        <v>#DIV/0!</v>
      </c>
      <c r="AA481" s="108" t="e">
        <f>('Input &amp; Results'!$E$40-R481*7.48)/('Calcs active'!H481*1440)</f>
        <v>#DIV/0!</v>
      </c>
    </row>
    <row r="482" spans="2:27" x14ac:dyDescent="0.2">
      <c r="B482" s="31">
        <f t="shared" si="125"/>
        <v>2</v>
      </c>
      <c r="C482" s="31" t="s">
        <v>54</v>
      </c>
      <c r="D482" s="106">
        <v>468</v>
      </c>
      <c r="E482" s="106" t="e">
        <f t="shared" si="134"/>
        <v>#DIV/0!</v>
      </c>
      <c r="F482" s="106">
        <f>'Calcs Hist'!E483</f>
        <v>0</v>
      </c>
      <c r="G482" s="106" t="e">
        <f t="shared" si="135"/>
        <v>#DIV/0!</v>
      </c>
      <c r="H482" s="107" t="e">
        <f t="shared" si="136"/>
        <v>#DIV/0!</v>
      </c>
      <c r="I482" s="106" t="e">
        <f>IF(P482&gt;0,('Input &amp; Results'!F$28/12*$C$3)*('Input &amp; Results'!$D$21),('Input &amp; Results'!F$28/12*$C$3)*('Input &amp; Results'!$D$22))</f>
        <v>#DIV/0!</v>
      </c>
      <c r="J482" s="106" t="e">
        <f t="shared" si="140"/>
        <v>#DIV/0!</v>
      </c>
      <c r="K482" s="106" t="e">
        <f>IF(H482&gt;'Input &amp; Results'!$K$45,MIN('Input &amp; Results'!$K$30,J482-M482),0)</f>
        <v>#DIV/0!</v>
      </c>
      <c r="L482" s="106" t="e">
        <f t="shared" si="128"/>
        <v>#DIV/0!</v>
      </c>
      <c r="M482" s="106" t="e">
        <f>IF(J482&gt;0,MIN('Input &amp; Results'!$K$10*0.75/12*'Input &amp; Results'!$K$42,J482),0)</f>
        <v>#DIV/0!</v>
      </c>
      <c r="N482" s="106" t="e">
        <f t="shared" si="129"/>
        <v>#DIV/0!</v>
      </c>
      <c r="O482" s="106" t="e">
        <f t="shared" si="123"/>
        <v>#DIV/0!</v>
      </c>
      <c r="P482" s="106" t="e">
        <f>IF(O482&gt;'Input &amp; Results'!$E$49,MIN('Input &amp; Results'!$E$47,O482),0)</f>
        <v>#DIV/0!</v>
      </c>
      <c r="Q482" s="106" t="e">
        <f t="shared" si="130"/>
        <v>#DIV/0!</v>
      </c>
      <c r="R482" s="106" t="e">
        <f t="shared" si="126"/>
        <v>#DIV/0!</v>
      </c>
      <c r="S482" s="106" t="e">
        <f t="shared" si="127"/>
        <v>#DIV/0!</v>
      </c>
      <c r="T482" s="106" t="e">
        <f t="shared" si="131"/>
        <v>#DIV/0!</v>
      </c>
      <c r="U482" s="124" t="e">
        <f t="shared" si="124"/>
        <v>#DIV/0!</v>
      </c>
      <c r="V482" s="107" t="e">
        <f t="shared" si="139"/>
        <v>#DIV/0!</v>
      </c>
      <c r="W482" s="106" t="e">
        <f t="shared" si="137"/>
        <v>#DIV/0!</v>
      </c>
      <c r="X482" s="106" t="e">
        <f t="shared" si="132"/>
        <v>#DIV/0!</v>
      </c>
      <c r="Y482" s="106" t="e">
        <f t="shared" si="138"/>
        <v>#DIV/0!</v>
      </c>
      <c r="Z482" s="108" t="e">
        <f t="shared" si="133"/>
        <v>#DIV/0!</v>
      </c>
      <c r="AA482" s="108" t="e">
        <f>('Input &amp; Results'!$E$40-R482*7.48)/('Calcs active'!H482*1440)</f>
        <v>#DIV/0!</v>
      </c>
    </row>
    <row r="483" spans="2:27" x14ac:dyDescent="0.2">
      <c r="B483" s="31">
        <f t="shared" si="125"/>
        <v>2</v>
      </c>
      <c r="C483" s="31" t="s">
        <v>54</v>
      </c>
      <c r="D483" s="106">
        <v>469</v>
      </c>
      <c r="E483" s="106" t="e">
        <f t="shared" si="134"/>
        <v>#DIV/0!</v>
      </c>
      <c r="F483" s="106">
        <f>'Calcs Hist'!E484</f>
        <v>0</v>
      </c>
      <c r="G483" s="106" t="e">
        <f t="shared" si="135"/>
        <v>#DIV/0!</v>
      </c>
      <c r="H483" s="107" t="e">
        <f t="shared" si="136"/>
        <v>#DIV/0!</v>
      </c>
      <c r="I483" s="106" t="e">
        <f>IF(P483&gt;0,('Input &amp; Results'!F$28/12*$C$3)*('Input &amp; Results'!$D$21),('Input &amp; Results'!F$28/12*$C$3)*('Input &amp; Results'!$D$22))</f>
        <v>#DIV/0!</v>
      </c>
      <c r="J483" s="106" t="e">
        <f t="shared" si="140"/>
        <v>#DIV/0!</v>
      </c>
      <c r="K483" s="106" t="e">
        <f>IF(H483&gt;'Input &amp; Results'!$K$45,MIN('Input &amp; Results'!$K$30,J483-M483),0)</f>
        <v>#DIV/0!</v>
      </c>
      <c r="L483" s="106" t="e">
        <f t="shared" si="128"/>
        <v>#DIV/0!</v>
      </c>
      <c r="M483" s="106" t="e">
        <f>IF(J483&gt;0,MIN('Input &amp; Results'!$K$10*0.75/12*'Input &amp; Results'!$K$42,J483),0)</f>
        <v>#DIV/0!</v>
      </c>
      <c r="N483" s="106" t="e">
        <f t="shared" si="129"/>
        <v>#DIV/0!</v>
      </c>
      <c r="O483" s="106" t="e">
        <f t="shared" si="123"/>
        <v>#DIV/0!</v>
      </c>
      <c r="P483" s="106" t="e">
        <f>IF(O483&gt;'Input &amp; Results'!$E$49,MIN('Input &amp; Results'!$E$47,O483),0)</f>
        <v>#DIV/0!</v>
      </c>
      <c r="Q483" s="106" t="e">
        <f t="shared" si="130"/>
        <v>#DIV/0!</v>
      </c>
      <c r="R483" s="106" t="e">
        <f t="shared" si="126"/>
        <v>#DIV/0!</v>
      </c>
      <c r="S483" s="106" t="e">
        <f t="shared" si="127"/>
        <v>#DIV/0!</v>
      </c>
      <c r="T483" s="106" t="e">
        <f t="shared" si="131"/>
        <v>#DIV/0!</v>
      </c>
      <c r="U483" s="124" t="e">
        <f t="shared" si="124"/>
        <v>#DIV/0!</v>
      </c>
      <c r="V483" s="107" t="e">
        <f t="shared" si="139"/>
        <v>#DIV/0!</v>
      </c>
      <c r="W483" s="106" t="e">
        <f t="shared" si="137"/>
        <v>#DIV/0!</v>
      </c>
      <c r="X483" s="106" t="e">
        <f t="shared" si="132"/>
        <v>#DIV/0!</v>
      </c>
      <c r="Y483" s="106" t="e">
        <f t="shared" si="138"/>
        <v>#DIV/0!</v>
      </c>
      <c r="Z483" s="108" t="e">
        <f t="shared" si="133"/>
        <v>#DIV/0!</v>
      </c>
      <c r="AA483" s="108" t="e">
        <f>('Input &amp; Results'!$E$40-R483*7.48)/('Calcs active'!H483*1440)</f>
        <v>#DIV/0!</v>
      </c>
    </row>
    <row r="484" spans="2:27" x14ac:dyDescent="0.2">
      <c r="B484" s="31">
        <f t="shared" si="125"/>
        <v>2</v>
      </c>
      <c r="C484" s="31" t="s">
        <v>54</v>
      </c>
      <c r="D484" s="106">
        <v>470</v>
      </c>
      <c r="E484" s="106" t="e">
        <f t="shared" si="134"/>
        <v>#DIV/0!</v>
      </c>
      <c r="F484" s="106">
        <f>'Calcs Hist'!E485</f>
        <v>0</v>
      </c>
      <c r="G484" s="106" t="e">
        <f t="shared" si="135"/>
        <v>#DIV/0!</v>
      </c>
      <c r="H484" s="107" t="e">
        <f t="shared" si="136"/>
        <v>#DIV/0!</v>
      </c>
      <c r="I484" s="106" t="e">
        <f>IF(P484&gt;0,('Input &amp; Results'!F$28/12*$C$3)*('Input &amp; Results'!$D$21),('Input &amp; Results'!F$28/12*$C$3)*('Input &amp; Results'!$D$22))</f>
        <v>#DIV/0!</v>
      </c>
      <c r="J484" s="106" t="e">
        <f t="shared" si="140"/>
        <v>#DIV/0!</v>
      </c>
      <c r="K484" s="106" t="e">
        <f>IF(H484&gt;'Input &amp; Results'!$K$45,MIN('Input &amp; Results'!$K$30,J484-M484),0)</f>
        <v>#DIV/0!</v>
      </c>
      <c r="L484" s="106" t="e">
        <f t="shared" si="128"/>
        <v>#DIV/0!</v>
      </c>
      <c r="M484" s="106" t="e">
        <f>IF(J484&gt;0,MIN('Input &amp; Results'!$K$10*0.75/12*'Input &amp; Results'!$K$42,J484),0)</f>
        <v>#DIV/0!</v>
      </c>
      <c r="N484" s="106" t="e">
        <f t="shared" si="129"/>
        <v>#DIV/0!</v>
      </c>
      <c r="O484" s="106" t="e">
        <f t="shared" si="123"/>
        <v>#DIV/0!</v>
      </c>
      <c r="P484" s="106" t="e">
        <f>IF(O484&gt;'Input &amp; Results'!$E$49,MIN('Input &amp; Results'!$E$47,O484),0)</f>
        <v>#DIV/0!</v>
      </c>
      <c r="Q484" s="106" t="e">
        <f t="shared" si="130"/>
        <v>#DIV/0!</v>
      </c>
      <c r="R484" s="106" t="e">
        <f t="shared" si="126"/>
        <v>#DIV/0!</v>
      </c>
      <c r="S484" s="106" t="e">
        <f t="shared" si="127"/>
        <v>#DIV/0!</v>
      </c>
      <c r="T484" s="106" t="e">
        <f t="shared" si="131"/>
        <v>#DIV/0!</v>
      </c>
      <c r="U484" s="124" t="e">
        <f t="shared" si="124"/>
        <v>#DIV/0!</v>
      </c>
      <c r="V484" s="107" t="e">
        <f t="shared" si="139"/>
        <v>#DIV/0!</v>
      </c>
      <c r="W484" s="106" t="e">
        <f t="shared" si="137"/>
        <v>#DIV/0!</v>
      </c>
      <c r="X484" s="106" t="e">
        <f t="shared" si="132"/>
        <v>#DIV/0!</v>
      </c>
      <c r="Y484" s="106" t="e">
        <f t="shared" si="138"/>
        <v>#DIV/0!</v>
      </c>
      <c r="Z484" s="108" t="e">
        <f t="shared" si="133"/>
        <v>#DIV/0!</v>
      </c>
      <c r="AA484" s="108" t="e">
        <f>('Input &amp; Results'!$E$40-R484*7.48)/('Calcs active'!H484*1440)</f>
        <v>#DIV/0!</v>
      </c>
    </row>
    <row r="485" spans="2:27" x14ac:dyDescent="0.2">
      <c r="B485" s="31">
        <f t="shared" si="125"/>
        <v>2</v>
      </c>
      <c r="C485" s="31" t="s">
        <v>54</v>
      </c>
      <c r="D485" s="106">
        <v>471</v>
      </c>
      <c r="E485" s="106" t="e">
        <f t="shared" si="134"/>
        <v>#DIV/0!</v>
      </c>
      <c r="F485" s="106">
        <f>'Calcs Hist'!E486</f>
        <v>0</v>
      </c>
      <c r="G485" s="106" t="e">
        <f t="shared" si="135"/>
        <v>#DIV/0!</v>
      </c>
      <c r="H485" s="107" t="e">
        <f t="shared" si="136"/>
        <v>#DIV/0!</v>
      </c>
      <c r="I485" s="106" t="e">
        <f>IF(P485&gt;0,('Input &amp; Results'!F$28/12*$C$3)*('Input &amp; Results'!$D$21),('Input &amp; Results'!F$28/12*$C$3)*('Input &amp; Results'!$D$22))</f>
        <v>#DIV/0!</v>
      </c>
      <c r="J485" s="106" t="e">
        <f t="shared" si="140"/>
        <v>#DIV/0!</v>
      </c>
      <c r="K485" s="106" t="e">
        <f>IF(H485&gt;'Input &amp; Results'!$K$45,MIN('Input &amp; Results'!$K$30,J485-M485),0)</f>
        <v>#DIV/0!</v>
      </c>
      <c r="L485" s="106" t="e">
        <f t="shared" si="128"/>
        <v>#DIV/0!</v>
      </c>
      <c r="M485" s="106" t="e">
        <f>IF(J485&gt;0,MIN('Input &amp; Results'!$K$10*0.75/12*'Input &amp; Results'!$K$42,J485),0)</f>
        <v>#DIV/0!</v>
      </c>
      <c r="N485" s="106" t="e">
        <f t="shared" si="129"/>
        <v>#DIV/0!</v>
      </c>
      <c r="O485" s="106" t="e">
        <f t="shared" si="123"/>
        <v>#DIV/0!</v>
      </c>
      <c r="P485" s="106" t="e">
        <f>IF(O485&gt;'Input &amp; Results'!$E$49,MIN('Input &amp; Results'!$E$47,O485),0)</f>
        <v>#DIV/0!</v>
      </c>
      <c r="Q485" s="106" t="e">
        <f t="shared" si="130"/>
        <v>#DIV/0!</v>
      </c>
      <c r="R485" s="106" t="e">
        <f t="shared" si="126"/>
        <v>#DIV/0!</v>
      </c>
      <c r="S485" s="106" t="e">
        <f t="shared" si="127"/>
        <v>#DIV/0!</v>
      </c>
      <c r="T485" s="106" t="e">
        <f t="shared" si="131"/>
        <v>#DIV/0!</v>
      </c>
      <c r="U485" s="124" t="e">
        <f t="shared" si="124"/>
        <v>#DIV/0!</v>
      </c>
      <c r="V485" s="107" t="e">
        <f t="shared" si="139"/>
        <v>#DIV/0!</v>
      </c>
      <c r="W485" s="106" t="e">
        <f t="shared" si="137"/>
        <v>#DIV/0!</v>
      </c>
      <c r="X485" s="106" t="e">
        <f t="shared" si="132"/>
        <v>#DIV/0!</v>
      </c>
      <c r="Y485" s="106" t="e">
        <f t="shared" si="138"/>
        <v>#DIV/0!</v>
      </c>
      <c r="Z485" s="108" t="e">
        <f t="shared" si="133"/>
        <v>#DIV/0!</v>
      </c>
      <c r="AA485" s="108" t="e">
        <f>('Input &amp; Results'!$E$40-R485*7.48)/('Calcs active'!H485*1440)</f>
        <v>#DIV/0!</v>
      </c>
    </row>
    <row r="486" spans="2:27" x14ac:dyDescent="0.2">
      <c r="B486" s="31">
        <f t="shared" si="125"/>
        <v>2</v>
      </c>
      <c r="C486" s="31" t="s">
        <v>54</v>
      </c>
      <c r="D486" s="106">
        <v>472</v>
      </c>
      <c r="E486" s="106" t="e">
        <f t="shared" si="134"/>
        <v>#DIV/0!</v>
      </c>
      <c r="F486" s="106">
        <f>'Calcs Hist'!E487</f>
        <v>0</v>
      </c>
      <c r="G486" s="106" t="e">
        <f t="shared" si="135"/>
        <v>#DIV/0!</v>
      </c>
      <c r="H486" s="107" t="e">
        <f t="shared" si="136"/>
        <v>#DIV/0!</v>
      </c>
      <c r="I486" s="106" t="e">
        <f>IF(P486&gt;0,('Input &amp; Results'!F$28/12*$C$3)*('Input &amp; Results'!$D$21),('Input &amp; Results'!F$28/12*$C$3)*('Input &amp; Results'!$D$22))</f>
        <v>#DIV/0!</v>
      </c>
      <c r="J486" s="106" t="e">
        <f t="shared" si="140"/>
        <v>#DIV/0!</v>
      </c>
      <c r="K486" s="106" t="e">
        <f>IF(H486&gt;'Input &amp; Results'!$K$45,MIN('Input &amp; Results'!$K$30,J486-M486),0)</f>
        <v>#DIV/0!</v>
      </c>
      <c r="L486" s="106" t="e">
        <f t="shared" si="128"/>
        <v>#DIV/0!</v>
      </c>
      <c r="M486" s="106" t="e">
        <f>IF(J486&gt;0,MIN('Input &amp; Results'!$K$10*0.75/12*'Input &amp; Results'!$K$42,J486),0)</f>
        <v>#DIV/0!</v>
      </c>
      <c r="N486" s="106" t="e">
        <f t="shared" si="129"/>
        <v>#DIV/0!</v>
      </c>
      <c r="O486" s="106" t="e">
        <f t="shared" si="123"/>
        <v>#DIV/0!</v>
      </c>
      <c r="P486" s="106" t="e">
        <f>IF(O486&gt;'Input &amp; Results'!$E$49,MIN('Input &amp; Results'!$E$47,O486),0)</f>
        <v>#DIV/0!</v>
      </c>
      <c r="Q486" s="106" t="e">
        <f t="shared" si="130"/>
        <v>#DIV/0!</v>
      </c>
      <c r="R486" s="106" t="e">
        <f t="shared" si="126"/>
        <v>#DIV/0!</v>
      </c>
      <c r="S486" s="106" t="e">
        <f t="shared" si="127"/>
        <v>#DIV/0!</v>
      </c>
      <c r="T486" s="106" t="e">
        <f t="shared" si="131"/>
        <v>#DIV/0!</v>
      </c>
      <c r="U486" s="124" t="e">
        <f t="shared" si="124"/>
        <v>#DIV/0!</v>
      </c>
      <c r="V486" s="107" t="e">
        <f t="shared" si="139"/>
        <v>#DIV/0!</v>
      </c>
      <c r="W486" s="106" t="e">
        <f t="shared" si="137"/>
        <v>#DIV/0!</v>
      </c>
      <c r="X486" s="106" t="e">
        <f t="shared" si="132"/>
        <v>#DIV/0!</v>
      </c>
      <c r="Y486" s="106" t="e">
        <f t="shared" si="138"/>
        <v>#DIV/0!</v>
      </c>
      <c r="Z486" s="108" t="e">
        <f t="shared" si="133"/>
        <v>#DIV/0!</v>
      </c>
      <c r="AA486" s="108" t="e">
        <f>('Input &amp; Results'!$E$40-R486*7.48)/('Calcs active'!H486*1440)</f>
        <v>#DIV/0!</v>
      </c>
    </row>
    <row r="487" spans="2:27" x14ac:dyDescent="0.2">
      <c r="B487" s="31">
        <f t="shared" si="125"/>
        <v>2</v>
      </c>
      <c r="C487" s="31" t="s">
        <v>54</v>
      </c>
      <c r="D487" s="106">
        <v>473</v>
      </c>
      <c r="E487" s="106" t="e">
        <f t="shared" si="134"/>
        <v>#DIV/0!</v>
      </c>
      <c r="F487" s="106">
        <f>'Calcs Hist'!E488</f>
        <v>0</v>
      </c>
      <c r="G487" s="106" t="e">
        <f t="shared" si="135"/>
        <v>#DIV/0!</v>
      </c>
      <c r="H487" s="107" t="e">
        <f t="shared" si="136"/>
        <v>#DIV/0!</v>
      </c>
      <c r="I487" s="106" t="e">
        <f>IF(P487&gt;0,('Input &amp; Results'!F$28/12*$C$3)*('Input &amp; Results'!$D$21),('Input &amp; Results'!F$28/12*$C$3)*('Input &amp; Results'!$D$22))</f>
        <v>#DIV/0!</v>
      </c>
      <c r="J487" s="106" t="e">
        <f t="shared" si="140"/>
        <v>#DIV/0!</v>
      </c>
      <c r="K487" s="106" t="e">
        <f>IF(H487&gt;'Input &amp; Results'!$K$45,MIN('Input &amp; Results'!$K$30,J487-M487),0)</f>
        <v>#DIV/0!</v>
      </c>
      <c r="L487" s="106" t="e">
        <f t="shared" si="128"/>
        <v>#DIV/0!</v>
      </c>
      <c r="M487" s="106" t="e">
        <f>IF(J487&gt;0,MIN('Input &amp; Results'!$K$10*0.75/12*'Input &amp; Results'!$K$42,J487),0)</f>
        <v>#DIV/0!</v>
      </c>
      <c r="N487" s="106" t="e">
        <f t="shared" si="129"/>
        <v>#DIV/0!</v>
      </c>
      <c r="O487" s="106" t="e">
        <f t="shared" si="123"/>
        <v>#DIV/0!</v>
      </c>
      <c r="P487" s="106" t="e">
        <f>IF(O487&gt;'Input &amp; Results'!$E$49,MIN('Input &amp; Results'!$E$47,O487),0)</f>
        <v>#DIV/0!</v>
      </c>
      <c r="Q487" s="106" t="e">
        <f t="shared" si="130"/>
        <v>#DIV/0!</v>
      </c>
      <c r="R487" s="106" t="e">
        <f t="shared" si="126"/>
        <v>#DIV/0!</v>
      </c>
      <c r="S487" s="106" t="e">
        <f t="shared" si="127"/>
        <v>#DIV/0!</v>
      </c>
      <c r="T487" s="106" t="e">
        <f t="shared" si="131"/>
        <v>#DIV/0!</v>
      </c>
      <c r="U487" s="124" t="e">
        <f t="shared" si="124"/>
        <v>#DIV/0!</v>
      </c>
      <c r="V487" s="107" t="e">
        <f t="shared" si="139"/>
        <v>#DIV/0!</v>
      </c>
      <c r="W487" s="106" t="e">
        <f t="shared" si="137"/>
        <v>#DIV/0!</v>
      </c>
      <c r="X487" s="106" t="e">
        <f t="shared" si="132"/>
        <v>#DIV/0!</v>
      </c>
      <c r="Y487" s="106" t="e">
        <f t="shared" si="138"/>
        <v>#DIV/0!</v>
      </c>
      <c r="Z487" s="108" t="e">
        <f t="shared" si="133"/>
        <v>#DIV/0!</v>
      </c>
      <c r="AA487" s="108" t="e">
        <f>('Input &amp; Results'!$E$40-R487*7.48)/('Calcs active'!H487*1440)</f>
        <v>#DIV/0!</v>
      </c>
    </row>
    <row r="488" spans="2:27" x14ac:dyDescent="0.2">
      <c r="B488" s="31">
        <f t="shared" si="125"/>
        <v>2</v>
      </c>
      <c r="C488" s="31" t="s">
        <v>54</v>
      </c>
      <c r="D488" s="106">
        <v>474</v>
      </c>
      <c r="E488" s="106" t="e">
        <f t="shared" si="134"/>
        <v>#DIV/0!</v>
      </c>
      <c r="F488" s="106">
        <f>'Calcs Hist'!E489</f>
        <v>0</v>
      </c>
      <c r="G488" s="106" t="e">
        <f t="shared" si="135"/>
        <v>#DIV/0!</v>
      </c>
      <c r="H488" s="107" t="e">
        <f t="shared" si="136"/>
        <v>#DIV/0!</v>
      </c>
      <c r="I488" s="106" t="e">
        <f>IF(P488&gt;0,('Input &amp; Results'!F$28/12*$C$3)*('Input &amp; Results'!$D$21),('Input &amp; Results'!F$28/12*$C$3)*('Input &amp; Results'!$D$22))</f>
        <v>#DIV/0!</v>
      </c>
      <c r="J488" s="106" t="e">
        <f t="shared" si="140"/>
        <v>#DIV/0!</v>
      </c>
      <c r="K488" s="106" t="e">
        <f>IF(H488&gt;'Input &amp; Results'!$K$45,MIN('Input &amp; Results'!$K$30,J488-M488),0)</f>
        <v>#DIV/0!</v>
      </c>
      <c r="L488" s="106" t="e">
        <f t="shared" si="128"/>
        <v>#DIV/0!</v>
      </c>
      <c r="M488" s="106" t="e">
        <f>IF(J488&gt;0,MIN('Input &amp; Results'!$K$10*0.75/12*'Input &amp; Results'!$K$42,J488),0)</f>
        <v>#DIV/0!</v>
      </c>
      <c r="N488" s="106" t="e">
        <f t="shared" si="129"/>
        <v>#DIV/0!</v>
      </c>
      <c r="O488" s="106" t="e">
        <f t="shared" si="123"/>
        <v>#DIV/0!</v>
      </c>
      <c r="P488" s="106" t="e">
        <f>IF(O488&gt;'Input &amp; Results'!$E$49,MIN('Input &amp; Results'!$E$47,O488),0)</f>
        <v>#DIV/0!</v>
      </c>
      <c r="Q488" s="106" t="e">
        <f t="shared" si="130"/>
        <v>#DIV/0!</v>
      </c>
      <c r="R488" s="106" t="e">
        <f t="shared" si="126"/>
        <v>#DIV/0!</v>
      </c>
      <c r="S488" s="106" t="e">
        <f t="shared" si="127"/>
        <v>#DIV/0!</v>
      </c>
      <c r="T488" s="106" t="e">
        <f t="shared" si="131"/>
        <v>#DIV/0!</v>
      </c>
      <c r="U488" s="124" t="e">
        <f t="shared" si="124"/>
        <v>#DIV/0!</v>
      </c>
      <c r="V488" s="107" t="e">
        <f t="shared" si="139"/>
        <v>#DIV/0!</v>
      </c>
      <c r="W488" s="106" t="e">
        <f t="shared" si="137"/>
        <v>#DIV/0!</v>
      </c>
      <c r="X488" s="106" t="e">
        <f t="shared" si="132"/>
        <v>#DIV/0!</v>
      </c>
      <c r="Y488" s="106" t="e">
        <f t="shared" si="138"/>
        <v>#DIV/0!</v>
      </c>
      <c r="Z488" s="108" t="e">
        <f t="shared" si="133"/>
        <v>#DIV/0!</v>
      </c>
      <c r="AA488" s="108" t="e">
        <f>('Input &amp; Results'!$E$40-R488*7.48)/('Calcs active'!H488*1440)</f>
        <v>#DIV/0!</v>
      </c>
    </row>
    <row r="489" spans="2:27" x14ac:dyDescent="0.2">
      <c r="B489" s="31">
        <f t="shared" si="125"/>
        <v>2</v>
      </c>
      <c r="C489" s="31" t="s">
        <v>54</v>
      </c>
      <c r="D489" s="106">
        <v>475</v>
      </c>
      <c r="E489" s="106" t="e">
        <f t="shared" si="134"/>
        <v>#DIV/0!</v>
      </c>
      <c r="F489" s="106">
        <f>'Calcs Hist'!E490</f>
        <v>0</v>
      </c>
      <c r="G489" s="106" t="e">
        <f t="shared" si="135"/>
        <v>#DIV/0!</v>
      </c>
      <c r="H489" s="107" t="e">
        <f t="shared" si="136"/>
        <v>#DIV/0!</v>
      </c>
      <c r="I489" s="106" t="e">
        <f>IF(P489&gt;0,('Input &amp; Results'!F$28/12*$C$3)*('Input &amp; Results'!$D$21),('Input &amp; Results'!F$28/12*$C$3)*('Input &amp; Results'!$D$22))</f>
        <v>#DIV/0!</v>
      </c>
      <c r="J489" s="106" t="e">
        <f t="shared" si="140"/>
        <v>#DIV/0!</v>
      </c>
      <c r="K489" s="106" t="e">
        <f>IF(H489&gt;'Input &amp; Results'!$K$45,MIN('Input &amp; Results'!$K$30,J489-M489),0)</f>
        <v>#DIV/0!</v>
      </c>
      <c r="L489" s="106" t="e">
        <f t="shared" si="128"/>
        <v>#DIV/0!</v>
      </c>
      <c r="M489" s="106" t="e">
        <f>IF(J489&gt;0,MIN('Input &amp; Results'!$K$10*0.75/12*'Input &amp; Results'!$K$42,J489),0)</f>
        <v>#DIV/0!</v>
      </c>
      <c r="N489" s="106" t="e">
        <f t="shared" si="129"/>
        <v>#DIV/0!</v>
      </c>
      <c r="O489" s="106" t="e">
        <f t="shared" si="123"/>
        <v>#DIV/0!</v>
      </c>
      <c r="P489" s="106" t="e">
        <f>IF(O489&gt;'Input &amp; Results'!$E$49,MIN('Input &amp; Results'!$E$47,O489),0)</f>
        <v>#DIV/0!</v>
      </c>
      <c r="Q489" s="106" t="e">
        <f t="shared" si="130"/>
        <v>#DIV/0!</v>
      </c>
      <c r="R489" s="106" t="e">
        <f t="shared" si="126"/>
        <v>#DIV/0!</v>
      </c>
      <c r="S489" s="106" t="e">
        <f t="shared" si="127"/>
        <v>#DIV/0!</v>
      </c>
      <c r="T489" s="106" t="e">
        <f t="shared" si="131"/>
        <v>#DIV/0!</v>
      </c>
      <c r="U489" s="124" t="e">
        <f t="shared" si="124"/>
        <v>#DIV/0!</v>
      </c>
      <c r="V489" s="107" t="e">
        <f t="shared" si="139"/>
        <v>#DIV/0!</v>
      </c>
      <c r="W489" s="106" t="e">
        <f t="shared" si="137"/>
        <v>#DIV/0!</v>
      </c>
      <c r="X489" s="106" t="e">
        <f t="shared" si="132"/>
        <v>#DIV/0!</v>
      </c>
      <c r="Y489" s="106" t="e">
        <f t="shared" si="138"/>
        <v>#DIV/0!</v>
      </c>
      <c r="Z489" s="108" t="e">
        <f t="shared" si="133"/>
        <v>#DIV/0!</v>
      </c>
      <c r="AA489" s="108" t="e">
        <f>('Input &amp; Results'!$E$40-R489*7.48)/('Calcs active'!H489*1440)</f>
        <v>#DIV/0!</v>
      </c>
    </row>
    <row r="490" spans="2:27" x14ac:dyDescent="0.2">
      <c r="B490" s="31">
        <f t="shared" si="125"/>
        <v>2</v>
      </c>
      <c r="C490" s="31" t="s">
        <v>54</v>
      </c>
      <c r="D490" s="106">
        <v>476</v>
      </c>
      <c r="E490" s="106" t="e">
        <f t="shared" si="134"/>
        <v>#DIV/0!</v>
      </c>
      <c r="F490" s="106">
        <f>'Calcs Hist'!E491</f>
        <v>0</v>
      </c>
      <c r="G490" s="106" t="e">
        <f t="shared" si="135"/>
        <v>#DIV/0!</v>
      </c>
      <c r="H490" s="107" t="e">
        <f t="shared" si="136"/>
        <v>#DIV/0!</v>
      </c>
      <c r="I490" s="106" t="e">
        <f>IF(P490&gt;0,('Input &amp; Results'!F$28/12*$C$3)*('Input &amp; Results'!$D$21),('Input &amp; Results'!F$28/12*$C$3)*('Input &amp; Results'!$D$22))</f>
        <v>#DIV/0!</v>
      </c>
      <c r="J490" s="106" t="e">
        <f t="shared" si="140"/>
        <v>#DIV/0!</v>
      </c>
      <c r="K490" s="106" t="e">
        <f>IF(H490&gt;'Input &amp; Results'!$K$45,MIN('Input &amp; Results'!$K$30,J490-M490),0)</f>
        <v>#DIV/0!</v>
      </c>
      <c r="L490" s="106" t="e">
        <f t="shared" si="128"/>
        <v>#DIV/0!</v>
      </c>
      <c r="M490" s="106" t="e">
        <f>IF(J490&gt;0,MIN('Input &amp; Results'!$K$10*0.75/12*'Input &amp; Results'!$K$42,J490),0)</f>
        <v>#DIV/0!</v>
      </c>
      <c r="N490" s="106" t="e">
        <f t="shared" si="129"/>
        <v>#DIV/0!</v>
      </c>
      <c r="O490" s="106" t="e">
        <f t="shared" si="123"/>
        <v>#DIV/0!</v>
      </c>
      <c r="P490" s="106" t="e">
        <f>IF(O490&gt;'Input &amp; Results'!$E$49,MIN('Input &amp; Results'!$E$47,O490),0)</f>
        <v>#DIV/0!</v>
      </c>
      <c r="Q490" s="106" t="e">
        <f t="shared" si="130"/>
        <v>#DIV/0!</v>
      </c>
      <c r="R490" s="106" t="e">
        <f t="shared" si="126"/>
        <v>#DIV/0!</v>
      </c>
      <c r="S490" s="106" t="e">
        <f t="shared" si="127"/>
        <v>#DIV/0!</v>
      </c>
      <c r="T490" s="106" t="e">
        <f t="shared" si="131"/>
        <v>#DIV/0!</v>
      </c>
      <c r="U490" s="124" t="e">
        <f t="shared" si="124"/>
        <v>#DIV/0!</v>
      </c>
      <c r="V490" s="107" t="e">
        <f t="shared" si="139"/>
        <v>#DIV/0!</v>
      </c>
      <c r="W490" s="106" t="e">
        <f t="shared" si="137"/>
        <v>#DIV/0!</v>
      </c>
      <c r="X490" s="106" t="e">
        <f t="shared" si="132"/>
        <v>#DIV/0!</v>
      </c>
      <c r="Y490" s="106" t="e">
        <f t="shared" si="138"/>
        <v>#DIV/0!</v>
      </c>
      <c r="Z490" s="108" t="e">
        <f t="shared" si="133"/>
        <v>#DIV/0!</v>
      </c>
      <c r="AA490" s="108" t="e">
        <f>('Input &amp; Results'!$E$40-R490*7.48)/('Calcs active'!H490*1440)</f>
        <v>#DIV/0!</v>
      </c>
    </row>
    <row r="491" spans="2:27" x14ac:dyDescent="0.2">
      <c r="B491" s="31">
        <f t="shared" si="125"/>
        <v>2</v>
      </c>
      <c r="C491" s="31" t="s">
        <v>54</v>
      </c>
      <c r="D491" s="106">
        <v>477</v>
      </c>
      <c r="E491" s="106" t="e">
        <f t="shared" si="134"/>
        <v>#DIV/0!</v>
      </c>
      <c r="F491" s="106">
        <f>'Calcs Hist'!E492</f>
        <v>0</v>
      </c>
      <c r="G491" s="106" t="e">
        <f t="shared" si="135"/>
        <v>#DIV/0!</v>
      </c>
      <c r="H491" s="107" t="e">
        <f t="shared" si="136"/>
        <v>#DIV/0!</v>
      </c>
      <c r="I491" s="106" t="e">
        <f>IF(P491&gt;0,('Input &amp; Results'!F$28/12*$C$3)*('Input &amp; Results'!$D$21),('Input &amp; Results'!F$28/12*$C$3)*('Input &amp; Results'!$D$22))</f>
        <v>#DIV/0!</v>
      </c>
      <c r="J491" s="106" t="e">
        <f t="shared" si="140"/>
        <v>#DIV/0!</v>
      </c>
      <c r="K491" s="106" t="e">
        <f>IF(H491&gt;'Input &amp; Results'!$K$45,MIN('Input &amp; Results'!$K$30,J491-M491),0)</f>
        <v>#DIV/0!</v>
      </c>
      <c r="L491" s="106" t="e">
        <f t="shared" si="128"/>
        <v>#DIV/0!</v>
      </c>
      <c r="M491" s="106" t="e">
        <f>IF(J491&gt;0,MIN('Input &amp; Results'!$K$10*0.75/12*'Input &amp; Results'!$K$42,J491),0)</f>
        <v>#DIV/0!</v>
      </c>
      <c r="N491" s="106" t="e">
        <f t="shared" si="129"/>
        <v>#DIV/0!</v>
      </c>
      <c r="O491" s="106" t="e">
        <f t="shared" si="123"/>
        <v>#DIV/0!</v>
      </c>
      <c r="P491" s="106" t="e">
        <f>IF(O491&gt;'Input &amp; Results'!$E$49,MIN('Input &amp; Results'!$E$47,O491),0)</f>
        <v>#DIV/0!</v>
      </c>
      <c r="Q491" s="106" t="e">
        <f t="shared" si="130"/>
        <v>#DIV/0!</v>
      </c>
      <c r="R491" s="106" t="e">
        <f t="shared" si="126"/>
        <v>#DIV/0!</v>
      </c>
      <c r="S491" s="106" t="e">
        <f t="shared" si="127"/>
        <v>#DIV/0!</v>
      </c>
      <c r="T491" s="106" t="e">
        <f t="shared" si="131"/>
        <v>#DIV/0!</v>
      </c>
      <c r="U491" s="124" t="e">
        <f t="shared" si="124"/>
        <v>#DIV/0!</v>
      </c>
      <c r="V491" s="107" t="e">
        <f t="shared" si="139"/>
        <v>#DIV/0!</v>
      </c>
      <c r="W491" s="106" t="e">
        <f t="shared" si="137"/>
        <v>#DIV/0!</v>
      </c>
      <c r="X491" s="106" t="e">
        <f t="shared" si="132"/>
        <v>#DIV/0!</v>
      </c>
      <c r="Y491" s="106" t="e">
        <f t="shared" si="138"/>
        <v>#DIV/0!</v>
      </c>
      <c r="Z491" s="108" t="e">
        <f t="shared" si="133"/>
        <v>#DIV/0!</v>
      </c>
      <c r="AA491" s="108" t="e">
        <f>('Input &amp; Results'!$E$40-R491*7.48)/('Calcs active'!H491*1440)</f>
        <v>#DIV/0!</v>
      </c>
    </row>
    <row r="492" spans="2:27" x14ac:dyDescent="0.2">
      <c r="B492" s="31">
        <f t="shared" si="125"/>
        <v>2</v>
      </c>
      <c r="C492" s="31" t="s">
        <v>54</v>
      </c>
      <c r="D492" s="106">
        <v>478</v>
      </c>
      <c r="E492" s="106" t="e">
        <f t="shared" si="134"/>
        <v>#DIV/0!</v>
      </c>
      <c r="F492" s="106">
        <f>'Calcs Hist'!E493</f>
        <v>0</v>
      </c>
      <c r="G492" s="106" t="e">
        <f t="shared" si="135"/>
        <v>#DIV/0!</v>
      </c>
      <c r="H492" s="107" t="e">
        <f t="shared" si="136"/>
        <v>#DIV/0!</v>
      </c>
      <c r="I492" s="106" t="e">
        <f>IF(P492&gt;0,('Input &amp; Results'!F$28/12*$C$3)*('Input &amp; Results'!$D$21),('Input &amp; Results'!F$28/12*$C$3)*('Input &amp; Results'!$D$22))</f>
        <v>#DIV/0!</v>
      </c>
      <c r="J492" s="106" t="e">
        <f t="shared" si="140"/>
        <v>#DIV/0!</v>
      </c>
      <c r="K492" s="106" t="e">
        <f>IF(H492&gt;'Input &amp; Results'!$K$45,MIN('Input &amp; Results'!$K$30,J492-M492),0)</f>
        <v>#DIV/0!</v>
      </c>
      <c r="L492" s="106" t="e">
        <f t="shared" si="128"/>
        <v>#DIV/0!</v>
      </c>
      <c r="M492" s="106" t="e">
        <f>IF(J492&gt;0,MIN('Input &amp; Results'!$K$10*0.75/12*'Input &amp; Results'!$K$42,J492),0)</f>
        <v>#DIV/0!</v>
      </c>
      <c r="N492" s="106" t="e">
        <f t="shared" si="129"/>
        <v>#DIV/0!</v>
      </c>
      <c r="O492" s="106" t="e">
        <f t="shared" ref="O492:O555" si="141">J492-K492-M492</f>
        <v>#DIV/0!</v>
      </c>
      <c r="P492" s="106" t="e">
        <f>IF(O492&gt;'Input &amp; Results'!$E$49,MIN('Input &amp; Results'!$E$47,O492),0)</f>
        <v>#DIV/0!</v>
      </c>
      <c r="Q492" s="106" t="e">
        <f t="shared" si="130"/>
        <v>#DIV/0!</v>
      </c>
      <c r="R492" s="106" t="e">
        <f t="shared" si="126"/>
        <v>#DIV/0!</v>
      </c>
      <c r="S492" s="106" t="e">
        <f t="shared" si="127"/>
        <v>#DIV/0!</v>
      </c>
      <c r="T492" s="106" t="e">
        <f t="shared" si="131"/>
        <v>#DIV/0!</v>
      </c>
      <c r="U492" s="124" t="e">
        <f t="shared" si="124"/>
        <v>#DIV/0!</v>
      </c>
      <c r="V492" s="107" t="e">
        <f t="shared" si="139"/>
        <v>#DIV/0!</v>
      </c>
      <c r="W492" s="106" t="e">
        <f t="shared" si="137"/>
        <v>#DIV/0!</v>
      </c>
      <c r="X492" s="106" t="e">
        <f t="shared" si="132"/>
        <v>#DIV/0!</v>
      </c>
      <c r="Y492" s="106" t="e">
        <f t="shared" si="138"/>
        <v>#DIV/0!</v>
      </c>
      <c r="Z492" s="108" t="e">
        <f t="shared" si="133"/>
        <v>#DIV/0!</v>
      </c>
      <c r="AA492" s="108" t="e">
        <f>('Input &amp; Results'!$E$40-R492*7.48)/('Calcs active'!H492*1440)</f>
        <v>#DIV/0!</v>
      </c>
    </row>
    <row r="493" spans="2:27" x14ac:dyDescent="0.2">
      <c r="B493" s="31">
        <f t="shared" si="125"/>
        <v>2</v>
      </c>
      <c r="C493" s="31" t="s">
        <v>54</v>
      </c>
      <c r="D493" s="106">
        <v>479</v>
      </c>
      <c r="E493" s="106" t="e">
        <f t="shared" si="134"/>
        <v>#DIV/0!</v>
      </c>
      <c r="F493" s="106">
        <f>'Calcs Hist'!E494</f>
        <v>0</v>
      </c>
      <c r="G493" s="106" t="e">
        <f t="shared" si="135"/>
        <v>#DIV/0!</v>
      </c>
      <c r="H493" s="107" t="e">
        <f t="shared" si="136"/>
        <v>#DIV/0!</v>
      </c>
      <c r="I493" s="106" t="e">
        <f>IF(P493&gt;0,('Input &amp; Results'!F$28/12*$C$3)*('Input &amp; Results'!$D$21),('Input &amp; Results'!F$28/12*$C$3)*('Input &amp; Results'!$D$22))</f>
        <v>#DIV/0!</v>
      </c>
      <c r="J493" s="106" t="e">
        <f t="shared" si="140"/>
        <v>#DIV/0!</v>
      </c>
      <c r="K493" s="106" t="e">
        <f>IF(H493&gt;'Input &amp; Results'!$K$45,MIN('Input &amp; Results'!$K$30,J493-M493),0)</f>
        <v>#DIV/0!</v>
      </c>
      <c r="L493" s="106" t="e">
        <f t="shared" si="128"/>
        <v>#DIV/0!</v>
      </c>
      <c r="M493" s="106" t="e">
        <f>IF(J493&gt;0,MIN('Input &amp; Results'!$K$10*0.75/12*'Input &amp; Results'!$K$42,J493),0)</f>
        <v>#DIV/0!</v>
      </c>
      <c r="N493" s="106" t="e">
        <f t="shared" si="129"/>
        <v>#DIV/0!</v>
      </c>
      <c r="O493" s="106" t="e">
        <f t="shared" si="141"/>
        <v>#DIV/0!</v>
      </c>
      <c r="P493" s="106" t="e">
        <f>IF(O493&gt;'Input &amp; Results'!$E$49,MIN('Input &amp; Results'!$E$47,O493),0)</f>
        <v>#DIV/0!</v>
      </c>
      <c r="Q493" s="106" t="e">
        <f t="shared" si="130"/>
        <v>#DIV/0!</v>
      </c>
      <c r="R493" s="106" t="e">
        <f t="shared" si="126"/>
        <v>#DIV/0!</v>
      </c>
      <c r="S493" s="106" t="e">
        <f t="shared" si="127"/>
        <v>#DIV/0!</v>
      </c>
      <c r="T493" s="106" t="e">
        <f t="shared" si="131"/>
        <v>#DIV/0!</v>
      </c>
      <c r="U493" s="124" t="e">
        <f t="shared" si="124"/>
        <v>#DIV/0!</v>
      </c>
      <c r="V493" s="107" t="e">
        <f t="shared" si="139"/>
        <v>#DIV/0!</v>
      </c>
      <c r="W493" s="106" t="e">
        <f t="shared" si="137"/>
        <v>#DIV/0!</v>
      </c>
      <c r="X493" s="106" t="e">
        <f t="shared" si="132"/>
        <v>#DIV/0!</v>
      </c>
      <c r="Y493" s="106" t="e">
        <f t="shared" si="138"/>
        <v>#DIV/0!</v>
      </c>
      <c r="Z493" s="108" t="e">
        <f t="shared" si="133"/>
        <v>#DIV/0!</v>
      </c>
      <c r="AA493" s="108" t="e">
        <f>('Input &amp; Results'!$E$40-R493*7.48)/('Calcs active'!H493*1440)</f>
        <v>#DIV/0!</v>
      </c>
    </row>
    <row r="494" spans="2:27" x14ac:dyDescent="0.2">
      <c r="B494" s="31">
        <f t="shared" si="125"/>
        <v>2</v>
      </c>
      <c r="C494" s="31" t="s">
        <v>54</v>
      </c>
      <c r="D494" s="106">
        <v>480</v>
      </c>
      <c r="E494" s="106" t="e">
        <f t="shared" si="134"/>
        <v>#DIV/0!</v>
      </c>
      <c r="F494" s="106">
        <f>'Calcs Hist'!E495</f>
        <v>0</v>
      </c>
      <c r="G494" s="106" t="e">
        <f t="shared" si="135"/>
        <v>#DIV/0!</v>
      </c>
      <c r="H494" s="107" t="e">
        <f t="shared" si="136"/>
        <v>#DIV/0!</v>
      </c>
      <c r="I494" s="106" t="e">
        <f>IF(P494&gt;0,('Input &amp; Results'!F$28/12*$C$3)*('Input &amp; Results'!$D$21),('Input &amp; Results'!F$28/12*$C$3)*('Input &amp; Results'!$D$22))</f>
        <v>#DIV/0!</v>
      </c>
      <c r="J494" s="106" t="e">
        <f t="shared" si="140"/>
        <v>#DIV/0!</v>
      </c>
      <c r="K494" s="106" t="e">
        <f>IF(H494&gt;'Input &amp; Results'!$K$45,MIN('Input &amp; Results'!$K$30,J494-M494),0)</f>
        <v>#DIV/0!</v>
      </c>
      <c r="L494" s="106" t="e">
        <f t="shared" si="128"/>
        <v>#DIV/0!</v>
      </c>
      <c r="M494" s="106" t="e">
        <f>IF(J494&gt;0,MIN('Input &amp; Results'!$K$10*0.75/12*'Input &amp; Results'!$K$42,J494),0)</f>
        <v>#DIV/0!</v>
      </c>
      <c r="N494" s="106" t="e">
        <f t="shared" si="129"/>
        <v>#DIV/0!</v>
      </c>
      <c r="O494" s="106" t="e">
        <f t="shared" si="141"/>
        <v>#DIV/0!</v>
      </c>
      <c r="P494" s="106" t="e">
        <f>IF(O494&gt;'Input &amp; Results'!$E$49,MIN('Input &amp; Results'!$E$47,O494),0)</f>
        <v>#DIV/0!</v>
      </c>
      <c r="Q494" s="106" t="e">
        <f t="shared" si="130"/>
        <v>#DIV/0!</v>
      </c>
      <c r="R494" s="106" t="e">
        <f t="shared" si="126"/>
        <v>#DIV/0!</v>
      </c>
      <c r="S494" s="106" t="e">
        <f t="shared" si="127"/>
        <v>#DIV/0!</v>
      </c>
      <c r="T494" s="106" t="e">
        <f t="shared" si="131"/>
        <v>#DIV/0!</v>
      </c>
      <c r="U494" s="124" t="e">
        <f t="shared" si="124"/>
        <v>#DIV/0!</v>
      </c>
      <c r="V494" s="107" t="e">
        <f t="shared" si="139"/>
        <v>#DIV/0!</v>
      </c>
      <c r="W494" s="106" t="e">
        <f t="shared" si="137"/>
        <v>#DIV/0!</v>
      </c>
      <c r="X494" s="106" t="e">
        <f t="shared" si="132"/>
        <v>#DIV/0!</v>
      </c>
      <c r="Y494" s="106" t="e">
        <f t="shared" si="138"/>
        <v>#DIV/0!</v>
      </c>
      <c r="Z494" s="108" t="e">
        <f t="shared" si="133"/>
        <v>#DIV/0!</v>
      </c>
      <c r="AA494" s="108" t="e">
        <f>('Input &amp; Results'!$E$40-R494*7.48)/('Calcs active'!H494*1440)</f>
        <v>#DIV/0!</v>
      </c>
    </row>
    <row r="495" spans="2:27" x14ac:dyDescent="0.2">
      <c r="B495" s="31">
        <f t="shared" si="125"/>
        <v>2</v>
      </c>
      <c r="C495" s="31" t="s">
        <v>54</v>
      </c>
      <c r="D495" s="106">
        <v>481</v>
      </c>
      <c r="E495" s="106" t="e">
        <f t="shared" si="134"/>
        <v>#DIV/0!</v>
      </c>
      <c r="F495" s="106">
        <f>'Calcs Hist'!E496</f>
        <v>0</v>
      </c>
      <c r="G495" s="106" t="e">
        <f t="shared" si="135"/>
        <v>#DIV/0!</v>
      </c>
      <c r="H495" s="107" t="e">
        <f t="shared" si="136"/>
        <v>#DIV/0!</v>
      </c>
      <c r="I495" s="106" t="e">
        <f>IF(P495&gt;0,('Input &amp; Results'!F$28/12*$C$3)*('Input &amp; Results'!$D$21),('Input &amp; Results'!F$28/12*$C$3)*('Input &amp; Results'!$D$22))</f>
        <v>#DIV/0!</v>
      </c>
      <c r="J495" s="106" t="e">
        <f t="shared" si="140"/>
        <v>#DIV/0!</v>
      </c>
      <c r="K495" s="106" t="e">
        <f>IF(H495&gt;'Input &amp; Results'!$K$45,MIN('Input &amp; Results'!$K$30,J495-M495),0)</f>
        <v>#DIV/0!</v>
      </c>
      <c r="L495" s="106" t="e">
        <f t="shared" si="128"/>
        <v>#DIV/0!</v>
      </c>
      <c r="M495" s="106" t="e">
        <f>IF(J495&gt;0,MIN('Input &amp; Results'!$K$10*0.75/12*'Input &amp; Results'!$K$42,J495),0)</f>
        <v>#DIV/0!</v>
      </c>
      <c r="N495" s="106" t="e">
        <f t="shared" si="129"/>
        <v>#DIV/0!</v>
      </c>
      <c r="O495" s="106" t="e">
        <f t="shared" si="141"/>
        <v>#DIV/0!</v>
      </c>
      <c r="P495" s="106" t="e">
        <f>IF(O495&gt;'Input &amp; Results'!$E$49,MIN('Input &amp; Results'!$E$47,O495),0)</f>
        <v>#DIV/0!</v>
      </c>
      <c r="Q495" s="106" t="e">
        <f t="shared" si="130"/>
        <v>#DIV/0!</v>
      </c>
      <c r="R495" s="106" t="e">
        <f t="shared" si="126"/>
        <v>#DIV/0!</v>
      </c>
      <c r="S495" s="106" t="e">
        <f t="shared" si="127"/>
        <v>#DIV/0!</v>
      </c>
      <c r="T495" s="106" t="e">
        <f t="shared" si="131"/>
        <v>#DIV/0!</v>
      </c>
      <c r="U495" s="124" t="e">
        <f t="shared" si="124"/>
        <v>#DIV/0!</v>
      </c>
      <c r="V495" s="107" t="e">
        <f t="shared" si="139"/>
        <v>#DIV/0!</v>
      </c>
      <c r="W495" s="106" t="e">
        <f t="shared" si="137"/>
        <v>#DIV/0!</v>
      </c>
      <c r="X495" s="106" t="e">
        <f t="shared" si="132"/>
        <v>#DIV/0!</v>
      </c>
      <c r="Y495" s="106" t="e">
        <f t="shared" si="138"/>
        <v>#DIV/0!</v>
      </c>
      <c r="Z495" s="108" t="e">
        <f t="shared" si="133"/>
        <v>#DIV/0!</v>
      </c>
      <c r="AA495" s="108" t="e">
        <f>('Input &amp; Results'!$E$40-R495*7.48)/('Calcs active'!H495*1440)</f>
        <v>#DIV/0!</v>
      </c>
    </row>
    <row r="496" spans="2:27" x14ac:dyDescent="0.2">
      <c r="B496" s="31">
        <f t="shared" si="125"/>
        <v>2</v>
      </c>
      <c r="C496" s="31" t="s">
        <v>54</v>
      </c>
      <c r="D496" s="106">
        <v>482</v>
      </c>
      <c r="E496" s="106" t="e">
        <f t="shared" si="134"/>
        <v>#DIV/0!</v>
      </c>
      <c r="F496" s="106">
        <f>'Calcs Hist'!E497</f>
        <v>0</v>
      </c>
      <c r="G496" s="106" t="e">
        <f t="shared" si="135"/>
        <v>#DIV/0!</v>
      </c>
      <c r="H496" s="107" t="e">
        <f t="shared" si="136"/>
        <v>#DIV/0!</v>
      </c>
      <c r="I496" s="106" t="e">
        <f>IF(P496&gt;0,('Input &amp; Results'!F$28/12*$C$3)*('Input &amp; Results'!$D$21),('Input &amp; Results'!F$28/12*$C$3)*('Input &amp; Results'!$D$22))</f>
        <v>#DIV/0!</v>
      </c>
      <c r="J496" s="106" t="e">
        <f t="shared" si="140"/>
        <v>#DIV/0!</v>
      </c>
      <c r="K496" s="106" t="e">
        <f>IF(H496&gt;'Input &amp; Results'!$K$45,MIN('Input &amp; Results'!$K$30,J496-M496),0)</f>
        <v>#DIV/0!</v>
      </c>
      <c r="L496" s="106" t="e">
        <f t="shared" si="128"/>
        <v>#DIV/0!</v>
      </c>
      <c r="M496" s="106" t="e">
        <f>IF(J496&gt;0,MIN('Input &amp; Results'!$K$10*0.75/12*'Input &amp; Results'!$K$42,J496),0)</f>
        <v>#DIV/0!</v>
      </c>
      <c r="N496" s="106" t="e">
        <f t="shared" si="129"/>
        <v>#DIV/0!</v>
      </c>
      <c r="O496" s="106" t="e">
        <f t="shared" si="141"/>
        <v>#DIV/0!</v>
      </c>
      <c r="P496" s="106" t="e">
        <f>IF(O496&gt;'Input &amp; Results'!$E$49,MIN('Input &amp; Results'!$E$47,O496),0)</f>
        <v>#DIV/0!</v>
      </c>
      <c r="Q496" s="106" t="e">
        <f t="shared" si="130"/>
        <v>#DIV/0!</v>
      </c>
      <c r="R496" s="106" t="e">
        <f t="shared" si="126"/>
        <v>#DIV/0!</v>
      </c>
      <c r="S496" s="106" t="e">
        <f t="shared" si="127"/>
        <v>#DIV/0!</v>
      </c>
      <c r="T496" s="106" t="e">
        <f t="shared" si="131"/>
        <v>#DIV/0!</v>
      </c>
      <c r="U496" s="124" t="e">
        <f t="shared" si="124"/>
        <v>#DIV/0!</v>
      </c>
      <c r="V496" s="107" t="e">
        <f t="shared" si="139"/>
        <v>#DIV/0!</v>
      </c>
      <c r="W496" s="106" t="e">
        <f t="shared" si="137"/>
        <v>#DIV/0!</v>
      </c>
      <c r="X496" s="106" t="e">
        <f t="shared" si="132"/>
        <v>#DIV/0!</v>
      </c>
      <c r="Y496" s="106" t="e">
        <f t="shared" si="138"/>
        <v>#DIV/0!</v>
      </c>
      <c r="Z496" s="108" t="e">
        <f t="shared" si="133"/>
        <v>#DIV/0!</v>
      </c>
      <c r="AA496" s="108" t="e">
        <f>('Input &amp; Results'!$E$40-R496*7.48)/('Calcs active'!H496*1440)</f>
        <v>#DIV/0!</v>
      </c>
    </row>
    <row r="497" spans="2:27" x14ac:dyDescent="0.2">
      <c r="B497" s="31">
        <f t="shared" si="125"/>
        <v>2</v>
      </c>
      <c r="C497" s="31" t="s">
        <v>54</v>
      </c>
      <c r="D497" s="106">
        <v>483</v>
      </c>
      <c r="E497" s="106" t="e">
        <f t="shared" si="134"/>
        <v>#DIV/0!</v>
      </c>
      <c r="F497" s="106">
        <f>'Calcs Hist'!E498</f>
        <v>0</v>
      </c>
      <c r="G497" s="106" t="e">
        <f t="shared" si="135"/>
        <v>#DIV/0!</v>
      </c>
      <c r="H497" s="107" t="e">
        <f t="shared" si="136"/>
        <v>#DIV/0!</v>
      </c>
      <c r="I497" s="106" t="e">
        <f>IF(P497&gt;0,('Input &amp; Results'!F$28/12*$C$3)*('Input &amp; Results'!$D$21),('Input &amp; Results'!F$28/12*$C$3)*('Input &amp; Results'!$D$22))</f>
        <v>#DIV/0!</v>
      </c>
      <c r="J497" s="106" t="e">
        <f t="shared" si="140"/>
        <v>#DIV/0!</v>
      </c>
      <c r="K497" s="106" t="e">
        <f>IF(H497&gt;'Input &amp; Results'!$K$45,MIN('Input &amp; Results'!$K$30,J497-M497),0)</f>
        <v>#DIV/0!</v>
      </c>
      <c r="L497" s="106" t="e">
        <f t="shared" si="128"/>
        <v>#DIV/0!</v>
      </c>
      <c r="M497" s="106" t="e">
        <f>IF(J497&gt;0,MIN('Input &amp; Results'!$K$10*0.75/12*'Input &amp; Results'!$K$42,J497),0)</f>
        <v>#DIV/0!</v>
      </c>
      <c r="N497" s="106" t="e">
        <f t="shared" si="129"/>
        <v>#DIV/0!</v>
      </c>
      <c r="O497" s="106" t="e">
        <f t="shared" si="141"/>
        <v>#DIV/0!</v>
      </c>
      <c r="P497" s="106" t="e">
        <f>IF(O497&gt;'Input &amp; Results'!$E$49,MIN('Input &amp; Results'!$E$47,O497),0)</f>
        <v>#DIV/0!</v>
      </c>
      <c r="Q497" s="106" t="e">
        <f t="shared" si="130"/>
        <v>#DIV/0!</v>
      </c>
      <c r="R497" s="106" t="e">
        <f t="shared" si="126"/>
        <v>#DIV/0!</v>
      </c>
      <c r="S497" s="106" t="e">
        <f t="shared" si="127"/>
        <v>#DIV/0!</v>
      </c>
      <c r="T497" s="106" t="e">
        <f t="shared" si="131"/>
        <v>#DIV/0!</v>
      </c>
      <c r="U497" s="124" t="e">
        <f t="shared" si="124"/>
        <v>#DIV/0!</v>
      </c>
      <c r="V497" s="107" t="e">
        <f t="shared" si="139"/>
        <v>#DIV/0!</v>
      </c>
      <c r="W497" s="106" t="e">
        <f t="shared" si="137"/>
        <v>#DIV/0!</v>
      </c>
      <c r="X497" s="106" t="e">
        <f t="shared" si="132"/>
        <v>#DIV/0!</v>
      </c>
      <c r="Y497" s="106" t="e">
        <f t="shared" si="138"/>
        <v>#DIV/0!</v>
      </c>
      <c r="Z497" s="108" t="e">
        <f t="shared" si="133"/>
        <v>#DIV/0!</v>
      </c>
      <c r="AA497" s="108" t="e">
        <f>('Input &amp; Results'!$E$40-R497*7.48)/('Calcs active'!H497*1440)</f>
        <v>#DIV/0!</v>
      </c>
    </row>
    <row r="498" spans="2:27" x14ac:dyDescent="0.2">
      <c r="B498" s="31">
        <f t="shared" si="125"/>
        <v>2</v>
      </c>
      <c r="C498" s="31" t="s">
        <v>54</v>
      </c>
      <c r="D498" s="106">
        <v>484</v>
      </c>
      <c r="E498" s="106" t="e">
        <f t="shared" si="134"/>
        <v>#DIV/0!</v>
      </c>
      <c r="F498" s="106">
        <f>'Calcs Hist'!E499</f>
        <v>0</v>
      </c>
      <c r="G498" s="106" t="e">
        <f t="shared" si="135"/>
        <v>#DIV/0!</v>
      </c>
      <c r="H498" s="107" t="e">
        <f t="shared" si="136"/>
        <v>#DIV/0!</v>
      </c>
      <c r="I498" s="106" t="e">
        <f>IF(P498&gt;0,('Input &amp; Results'!F$28/12*$C$3)*('Input &amp; Results'!$D$21),('Input &amp; Results'!F$28/12*$C$3)*('Input &amp; Results'!$D$22))</f>
        <v>#DIV/0!</v>
      </c>
      <c r="J498" s="106" t="e">
        <f t="shared" si="140"/>
        <v>#DIV/0!</v>
      </c>
      <c r="K498" s="106" t="e">
        <f>IF(H498&gt;'Input &amp; Results'!$K$45,MIN('Input &amp; Results'!$K$30,J498-M498),0)</f>
        <v>#DIV/0!</v>
      </c>
      <c r="L498" s="106" t="e">
        <f t="shared" si="128"/>
        <v>#DIV/0!</v>
      </c>
      <c r="M498" s="106" t="e">
        <f>IF(J498&gt;0,MIN('Input &amp; Results'!$K$10*0.75/12*'Input &amp; Results'!$K$42,J498),0)</f>
        <v>#DIV/0!</v>
      </c>
      <c r="N498" s="106" t="e">
        <f t="shared" si="129"/>
        <v>#DIV/0!</v>
      </c>
      <c r="O498" s="106" t="e">
        <f t="shared" si="141"/>
        <v>#DIV/0!</v>
      </c>
      <c r="P498" s="106" t="e">
        <f>IF(O498&gt;'Input &amp; Results'!$E$49,MIN('Input &amp; Results'!$E$47,O498),0)</f>
        <v>#DIV/0!</v>
      </c>
      <c r="Q498" s="106" t="e">
        <f t="shared" si="130"/>
        <v>#DIV/0!</v>
      </c>
      <c r="R498" s="106" t="e">
        <f t="shared" si="126"/>
        <v>#DIV/0!</v>
      </c>
      <c r="S498" s="106" t="e">
        <f t="shared" si="127"/>
        <v>#DIV/0!</v>
      </c>
      <c r="T498" s="106" t="e">
        <f t="shared" si="131"/>
        <v>#DIV/0!</v>
      </c>
      <c r="U498" s="124" t="e">
        <f t="shared" si="124"/>
        <v>#DIV/0!</v>
      </c>
      <c r="V498" s="107" t="e">
        <f t="shared" si="139"/>
        <v>#DIV/0!</v>
      </c>
      <c r="W498" s="106" t="e">
        <f t="shared" si="137"/>
        <v>#DIV/0!</v>
      </c>
      <c r="X498" s="106" t="e">
        <f t="shared" si="132"/>
        <v>#DIV/0!</v>
      </c>
      <c r="Y498" s="106" t="e">
        <f t="shared" si="138"/>
        <v>#DIV/0!</v>
      </c>
      <c r="Z498" s="108" t="e">
        <f t="shared" si="133"/>
        <v>#DIV/0!</v>
      </c>
      <c r="AA498" s="108" t="e">
        <f>('Input &amp; Results'!$E$40-R498*7.48)/('Calcs active'!H498*1440)</f>
        <v>#DIV/0!</v>
      </c>
    </row>
    <row r="499" spans="2:27" x14ac:dyDescent="0.2">
      <c r="B499" s="31">
        <f t="shared" si="125"/>
        <v>2</v>
      </c>
      <c r="C499" s="31" t="s">
        <v>54</v>
      </c>
      <c r="D499" s="106">
        <v>485</v>
      </c>
      <c r="E499" s="106" t="e">
        <f t="shared" si="134"/>
        <v>#DIV/0!</v>
      </c>
      <c r="F499" s="106">
        <f>'Calcs Hist'!E500</f>
        <v>0</v>
      </c>
      <c r="G499" s="106" t="e">
        <f t="shared" si="135"/>
        <v>#DIV/0!</v>
      </c>
      <c r="H499" s="107" t="e">
        <f t="shared" si="136"/>
        <v>#DIV/0!</v>
      </c>
      <c r="I499" s="106" t="e">
        <f>IF(P499&gt;0,('Input &amp; Results'!F$28/12*$C$3)*('Input &amp; Results'!$D$21),('Input &amp; Results'!F$28/12*$C$3)*('Input &amp; Results'!$D$22))</f>
        <v>#DIV/0!</v>
      </c>
      <c r="J499" s="106" t="e">
        <f t="shared" si="140"/>
        <v>#DIV/0!</v>
      </c>
      <c r="K499" s="106" t="e">
        <f>IF(H499&gt;'Input &amp; Results'!$K$45,MIN('Input &amp; Results'!$K$30,J499-M499),0)</f>
        <v>#DIV/0!</v>
      </c>
      <c r="L499" s="106" t="e">
        <f t="shared" si="128"/>
        <v>#DIV/0!</v>
      </c>
      <c r="M499" s="106" t="e">
        <f>IF(J499&gt;0,MIN('Input &amp; Results'!$K$10*0.75/12*'Input &amp; Results'!$K$42,J499),0)</f>
        <v>#DIV/0!</v>
      </c>
      <c r="N499" s="106" t="e">
        <f t="shared" si="129"/>
        <v>#DIV/0!</v>
      </c>
      <c r="O499" s="106" t="e">
        <f t="shared" si="141"/>
        <v>#DIV/0!</v>
      </c>
      <c r="P499" s="106" t="e">
        <f>IF(O499&gt;'Input &amp; Results'!$E$49,MIN('Input &amp; Results'!$E$47,O499),0)</f>
        <v>#DIV/0!</v>
      </c>
      <c r="Q499" s="106" t="e">
        <f t="shared" si="130"/>
        <v>#DIV/0!</v>
      </c>
      <c r="R499" s="106" t="e">
        <f t="shared" si="126"/>
        <v>#DIV/0!</v>
      </c>
      <c r="S499" s="106" t="e">
        <f t="shared" si="127"/>
        <v>#DIV/0!</v>
      </c>
      <c r="T499" s="106" t="e">
        <f t="shared" si="131"/>
        <v>#DIV/0!</v>
      </c>
      <c r="U499" s="124" t="e">
        <f t="shared" si="124"/>
        <v>#DIV/0!</v>
      </c>
      <c r="V499" s="107" t="e">
        <f t="shared" si="139"/>
        <v>#DIV/0!</v>
      </c>
      <c r="W499" s="106" t="e">
        <f t="shared" si="137"/>
        <v>#DIV/0!</v>
      </c>
      <c r="X499" s="106" t="e">
        <f t="shared" si="132"/>
        <v>#DIV/0!</v>
      </c>
      <c r="Y499" s="106" t="e">
        <f t="shared" si="138"/>
        <v>#DIV/0!</v>
      </c>
      <c r="Z499" s="108" t="e">
        <f t="shared" si="133"/>
        <v>#DIV/0!</v>
      </c>
      <c r="AA499" s="108" t="e">
        <f>('Input &amp; Results'!$E$40-R499*7.48)/('Calcs active'!H499*1440)</f>
        <v>#DIV/0!</v>
      </c>
    </row>
    <row r="500" spans="2:27" x14ac:dyDescent="0.2">
      <c r="B500" s="31">
        <f t="shared" si="125"/>
        <v>2</v>
      </c>
      <c r="C500" s="31" t="s">
        <v>55</v>
      </c>
      <c r="D500" s="106">
        <v>486</v>
      </c>
      <c r="E500" s="106" t="e">
        <f t="shared" si="134"/>
        <v>#DIV/0!</v>
      </c>
      <c r="F500" s="106">
        <f>'Calcs Hist'!E501</f>
        <v>0</v>
      </c>
      <c r="G500" s="106" t="e">
        <f t="shared" si="135"/>
        <v>#DIV/0!</v>
      </c>
      <c r="H500" s="107" t="e">
        <f t="shared" si="136"/>
        <v>#DIV/0!</v>
      </c>
      <c r="I500" s="106" t="e">
        <f>IF(P500&gt;0,('Input &amp; Results'!F$29/12*$C$3)*('Input &amp; Results'!$D$21),('Input &amp; Results'!F$29/12*$C$3)*('Input &amp; Results'!$D$22))</f>
        <v>#DIV/0!</v>
      </c>
      <c r="J500" s="106" t="e">
        <f t="shared" si="140"/>
        <v>#DIV/0!</v>
      </c>
      <c r="K500" s="106" t="e">
        <f>IF(H500&gt;'Input &amp; Results'!$K$45,MIN('Input &amp; Results'!$K$31,J500-M500),0)</f>
        <v>#DIV/0!</v>
      </c>
      <c r="L500" s="106" t="e">
        <f t="shared" si="128"/>
        <v>#DIV/0!</v>
      </c>
      <c r="M500" s="106" t="e">
        <f>IF(J500&gt;0,MIN('Input &amp; Results'!$K$11*0.75/12*'Input &amp; Results'!$K$42,J500),0)</f>
        <v>#DIV/0!</v>
      </c>
      <c r="N500" s="106" t="e">
        <f t="shared" si="129"/>
        <v>#DIV/0!</v>
      </c>
      <c r="O500" s="106" t="e">
        <f t="shared" si="141"/>
        <v>#DIV/0!</v>
      </c>
      <c r="P500" s="106" t="e">
        <f>IF(O500&gt;'Input &amp; Results'!$E$49,MIN('Input &amp; Results'!$E$47,O500),0)</f>
        <v>#DIV/0!</v>
      </c>
      <c r="Q500" s="106" t="e">
        <f t="shared" si="130"/>
        <v>#DIV/0!</v>
      </c>
      <c r="R500" s="106" t="e">
        <f t="shared" si="126"/>
        <v>#DIV/0!</v>
      </c>
      <c r="S500" s="106" t="e">
        <f t="shared" si="127"/>
        <v>#DIV/0!</v>
      </c>
      <c r="T500" s="106" t="e">
        <f t="shared" si="131"/>
        <v>#DIV/0!</v>
      </c>
      <c r="U500" s="124" t="e">
        <f t="shared" si="124"/>
        <v>#DIV/0!</v>
      </c>
      <c r="V500" s="107" t="e">
        <f t="shared" si="139"/>
        <v>#DIV/0!</v>
      </c>
      <c r="W500" s="106" t="e">
        <f t="shared" si="137"/>
        <v>#DIV/0!</v>
      </c>
      <c r="X500" s="106" t="e">
        <f t="shared" si="132"/>
        <v>#DIV/0!</v>
      </c>
      <c r="Y500" s="106" t="e">
        <f t="shared" si="138"/>
        <v>#DIV/0!</v>
      </c>
      <c r="Z500" s="108" t="e">
        <f t="shared" si="133"/>
        <v>#DIV/0!</v>
      </c>
      <c r="AA500" s="108" t="e">
        <f>('Input &amp; Results'!$E$40-R500*7.48)/('Calcs active'!H500*1440)</f>
        <v>#DIV/0!</v>
      </c>
    </row>
    <row r="501" spans="2:27" x14ac:dyDescent="0.2">
      <c r="B501" s="31">
        <f t="shared" si="125"/>
        <v>2</v>
      </c>
      <c r="C501" s="31" t="s">
        <v>55</v>
      </c>
      <c r="D501" s="106">
        <v>487</v>
      </c>
      <c r="E501" s="106" t="e">
        <f t="shared" si="134"/>
        <v>#DIV/0!</v>
      </c>
      <c r="F501" s="106">
        <f>'Calcs Hist'!E502</f>
        <v>0</v>
      </c>
      <c r="G501" s="106" t="e">
        <f t="shared" si="135"/>
        <v>#DIV/0!</v>
      </c>
      <c r="H501" s="107" t="e">
        <f t="shared" si="136"/>
        <v>#DIV/0!</v>
      </c>
      <c r="I501" s="106" t="e">
        <f>IF(P501&gt;0,('Input &amp; Results'!F$29/12*$C$3)*('Input &amp; Results'!$D$21),('Input &amp; Results'!F$29/12*$C$3)*('Input &amp; Results'!$D$22))</f>
        <v>#DIV/0!</v>
      </c>
      <c r="J501" s="106" t="e">
        <f t="shared" si="140"/>
        <v>#DIV/0!</v>
      </c>
      <c r="K501" s="106" t="e">
        <f>IF(H501&gt;'Input &amp; Results'!$K$45,MIN('Input &amp; Results'!$K$31,J501-M501),0)</f>
        <v>#DIV/0!</v>
      </c>
      <c r="L501" s="106" t="e">
        <f t="shared" si="128"/>
        <v>#DIV/0!</v>
      </c>
      <c r="M501" s="106" t="e">
        <f>IF(J501&gt;0,MIN('Input &amp; Results'!$K$11*0.75/12*'Input &amp; Results'!$K$42,J501),0)</f>
        <v>#DIV/0!</v>
      </c>
      <c r="N501" s="106" t="e">
        <f t="shared" si="129"/>
        <v>#DIV/0!</v>
      </c>
      <c r="O501" s="106" t="e">
        <f t="shared" si="141"/>
        <v>#DIV/0!</v>
      </c>
      <c r="P501" s="106" t="e">
        <f>IF(O501&gt;'Input &amp; Results'!$E$49,MIN('Input &amp; Results'!$E$47,O501),0)</f>
        <v>#DIV/0!</v>
      </c>
      <c r="Q501" s="106" t="e">
        <f t="shared" si="130"/>
        <v>#DIV/0!</v>
      </c>
      <c r="R501" s="106" t="e">
        <f t="shared" si="126"/>
        <v>#DIV/0!</v>
      </c>
      <c r="S501" s="106" t="e">
        <f t="shared" si="127"/>
        <v>#DIV/0!</v>
      </c>
      <c r="T501" s="106" t="e">
        <f t="shared" si="131"/>
        <v>#DIV/0!</v>
      </c>
      <c r="U501" s="124" t="e">
        <f t="shared" si="124"/>
        <v>#DIV/0!</v>
      </c>
      <c r="V501" s="107" t="e">
        <f t="shared" si="139"/>
        <v>#DIV/0!</v>
      </c>
      <c r="W501" s="106" t="e">
        <f t="shared" si="137"/>
        <v>#DIV/0!</v>
      </c>
      <c r="X501" s="106" t="e">
        <f t="shared" si="132"/>
        <v>#DIV/0!</v>
      </c>
      <c r="Y501" s="106" t="e">
        <f t="shared" si="138"/>
        <v>#DIV/0!</v>
      </c>
      <c r="Z501" s="108" t="e">
        <f t="shared" si="133"/>
        <v>#DIV/0!</v>
      </c>
      <c r="AA501" s="108" t="e">
        <f>('Input &amp; Results'!$E$40-R501*7.48)/('Calcs active'!H501*1440)</f>
        <v>#DIV/0!</v>
      </c>
    </row>
    <row r="502" spans="2:27" x14ac:dyDescent="0.2">
      <c r="B502" s="31">
        <f t="shared" si="125"/>
        <v>2</v>
      </c>
      <c r="C502" s="31" t="s">
        <v>55</v>
      </c>
      <c r="D502" s="106">
        <v>488</v>
      </c>
      <c r="E502" s="106" t="e">
        <f t="shared" si="134"/>
        <v>#DIV/0!</v>
      </c>
      <c r="F502" s="106">
        <f>'Calcs Hist'!E503</f>
        <v>0</v>
      </c>
      <c r="G502" s="106" t="e">
        <f t="shared" si="135"/>
        <v>#DIV/0!</v>
      </c>
      <c r="H502" s="107" t="e">
        <f t="shared" si="136"/>
        <v>#DIV/0!</v>
      </c>
      <c r="I502" s="106" t="e">
        <f>IF(P502&gt;0,('Input &amp; Results'!F$29/12*$C$3)*('Input &amp; Results'!$D$21),('Input &amp; Results'!F$29/12*$C$3)*('Input &amp; Results'!$D$22))</f>
        <v>#DIV/0!</v>
      </c>
      <c r="J502" s="106" t="e">
        <f t="shared" si="140"/>
        <v>#DIV/0!</v>
      </c>
      <c r="K502" s="106" t="e">
        <f>IF(H502&gt;'Input &amp; Results'!$K$45,MIN('Input &amp; Results'!$K$31,J502-M502),0)</f>
        <v>#DIV/0!</v>
      </c>
      <c r="L502" s="106" t="e">
        <f t="shared" si="128"/>
        <v>#DIV/0!</v>
      </c>
      <c r="M502" s="106" t="e">
        <f>IF(J502&gt;0,MIN('Input &amp; Results'!$K$11*0.75/12*'Input &amp; Results'!$K$42,J502),0)</f>
        <v>#DIV/0!</v>
      </c>
      <c r="N502" s="106" t="e">
        <f t="shared" si="129"/>
        <v>#DIV/0!</v>
      </c>
      <c r="O502" s="106" t="e">
        <f t="shared" si="141"/>
        <v>#DIV/0!</v>
      </c>
      <c r="P502" s="106" t="e">
        <f>IF(O502&gt;'Input &amp; Results'!$E$49,MIN('Input &amp; Results'!$E$47,O502),0)</f>
        <v>#DIV/0!</v>
      </c>
      <c r="Q502" s="106" t="e">
        <f t="shared" si="130"/>
        <v>#DIV/0!</v>
      </c>
      <c r="R502" s="106" t="e">
        <f t="shared" si="126"/>
        <v>#DIV/0!</v>
      </c>
      <c r="S502" s="106" t="e">
        <f t="shared" si="127"/>
        <v>#DIV/0!</v>
      </c>
      <c r="T502" s="106" t="e">
        <f t="shared" si="131"/>
        <v>#DIV/0!</v>
      </c>
      <c r="U502" s="124" t="e">
        <f t="shared" ref="U502:U565" si="142">U501+S502</f>
        <v>#DIV/0!</v>
      </c>
      <c r="V502" s="107" t="e">
        <f t="shared" si="139"/>
        <v>#DIV/0!</v>
      </c>
      <c r="W502" s="106" t="e">
        <f t="shared" si="137"/>
        <v>#DIV/0!</v>
      </c>
      <c r="X502" s="106" t="e">
        <f t="shared" si="132"/>
        <v>#DIV/0!</v>
      </c>
      <c r="Y502" s="106" t="e">
        <f t="shared" si="138"/>
        <v>#DIV/0!</v>
      </c>
      <c r="Z502" s="108" t="e">
        <f t="shared" si="133"/>
        <v>#DIV/0!</v>
      </c>
      <c r="AA502" s="108" t="e">
        <f>('Input &amp; Results'!$E$40-R502*7.48)/('Calcs active'!H502*1440)</f>
        <v>#DIV/0!</v>
      </c>
    </row>
    <row r="503" spans="2:27" x14ac:dyDescent="0.2">
      <c r="B503" s="31">
        <f t="shared" si="125"/>
        <v>2</v>
      </c>
      <c r="C503" s="31" t="s">
        <v>55</v>
      </c>
      <c r="D503" s="106">
        <v>489</v>
      </c>
      <c r="E503" s="106" t="e">
        <f t="shared" si="134"/>
        <v>#DIV/0!</v>
      </c>
      <c r="F503" s="106">
        <f>'Calcs Hist'!E504</f>
        <v>0</v>
      </c>
      <c r="G503" s="106" t="e">
        <f t="shared" si="135"/>
        <v>#DIV/0!</v>
      </c>
      <c r="H503" s="107" t="e">
        <f t="shared" si="136"/>
        <v>#DIV/0!</v>
      </c>
      <c r="I503" s="106" t="e">
        <f>IF(P503&gt;0,('Input &amp; Results'!F$29/12*$C$3)*('Input &amp; Results'!$D$21),('Input &amp; Results'!F$29/12*$C$3)*('Input &amp; Results'!$D$22))</f>
        <v>#DIV/0!</v>
      </c>
      <c r="J503" s="106" t="e">
        <f t="shared" si="140"/>
        <v>#DIV/0!</v>
      </c>
      <c r="K503" s="106" t="e">
        <f>IF(H503&gt;'Input &amp; Results'!$K$45,MIN('Input &amp; Results'!$K$31,J503-M503),0)</f>
        <v>#DIV/0!</v>
      </c>
      <c r="L503" s="106" t="e">
        <f t="shared" si="128"/>
        <v>#DIV/0!</v>
      </c>
      <c r="M503" s="106" t="e">
        <f>IF(J503&gt;0,MIN('Input &amp; Results'!$K$11*0.75/12*'Input &amp; Results'!$K$42,J503),0)</f>
        <v>#DIV/0!</v>
      </c>
      <c r="N503" s="106" t="e">
        <f t="shared" si="129"/>
        <v>#DIV/0!</v>
      </c>
      <c r="O503" s="106" t="e">
        <f t="shared" si="141"/>
        <v>#DIV/0!</v>
      </c>
      <c r="P503" s="106" t="e">
        <f>IF(O503&gt;'Input &amp; Results'!$E$49,MIN('Input &amp; Results'!$E$47,O503),0)</f>
        <v>#DIV/0!</v>
      </c>
      <c r="Q503" s="106" t="e">
        <f t="shared" si="130"/>
        <v>#DIV/0!</v>
      </c>
      <c r="R503" s="106" t="e">
        <f t="shared" si="126"/>
        <v>#DIV/0!</v>
      </c>
      <c r="S503" s="106" t="e">
        <f t="shared" si="127"/>
        <v>#DIV/0!</v>
      </c>
      <c r="T503" s="106" t="e">
        <f t="shared" si="131"/>
        <v>#DIV/0!</v>
      </c>
      <c r="U503" s="124" t="e">
        <f t="shared" si="142"/>
        <v>#DIV/0!</v>
      </c>
      <c r="V503" s="107" t="e">
        <f t="shared" si="139"/>
        <v>#DIV/0!</v>
      </c>
      <c r="W503" s="106" t="e">
        <f t="shared" si="137"/>
        <v>#DIV/0!</v>
      </c>
      <c r="X503" s="106" t="e">
        <f t="shared" si="132"/>
        <v>#DIV/0!</v>
      </c>
      <c r="Y503" s="106" t="e">
        <f t="shared" si="138"/>
        <v>#DIV/0!</v>
      </c>
      <c r="Z503" s="108" t="e">
        <f t="shared" si="133"/>
        <v>#DIV/0!</v>
      </c>
      <c r="AA503" s="108" t="e">
        <f>('Input &amp; Results'!$E$40-R503*7.48)/('Calcs active'!H503*1440)</f>
        <v>#DIV/0!</v>
      </c>
    </row>
    <row r="504" spans="2:27" x14ac:dyDescent="0.2">
      <c r="B504" s="31">
        <f t="shared" si="125"/>
        <v>2</v>
      </c>
      <c r="C504" s="31" t="s">
        <v>55</v>
      </c>
      <c r="D504" s="106">
        <v>490</v>
      </c>
      <c r="E504" s="106" t="e">
        <f t="shared" si="134"/>
        <v>#DIV/0!</v>
      </c>
      <c r="F504" s="106">
        <f>'Calcs Hist'!E505</f>
        <v>0</v>
      </c>
      <c r="G504" s="106" t="e">
        <f t="shared" si="135"/>
        <v>#DIV/0!</v>
      </c>
      <c r="H504" s="107" t="e">
        <f t="shared" si="136"/>
        <v>#DIV/0!</v>
      </c>
      <c r="I504" s="106" t="e">
        <f>IF(P504&gt;0,('Input &amp; Results'!F$29/12*$C$3)*('Input &amp; Results'!$D$21),('Input &amp; Results'!F$29/12*$C$3)*('Input &amp; Results'!$D$22))</f>
        <v>#DIV/0!</v>
      </c>
      <c r="J504" s="106" t="e">
        <f t="shared" si="140"/>
        <v>#DIV/0!</v>
      </c>
      <c r="K504" s="106" t="e">
        <f>IF(H504&gt;'Input &amp; Results'!$K$45,MIN('Input &amp; Results'!$K$31,J504-M504),0)</f>
        <v>#DIV/0!</v>
      </c>
      <c r="L504" s="106" t="e">
        <f t="shared" si="128"/>
        <v>#DIV/0!</v>
      </c>
      <c r="M504" s="106" t="e">
        <f>IF(J504&gt;0,MIN('Input &amp; Results'!$K$11*0.75/12*'Input &amp; Results'!$K$42,J504),0)</f>
        <v>#DIV/0!</v>
      </c>
      <c r="N504" s="106" t="e">
        <f t="shared" si="129"/>
        <v>#DIV/0!</v>
      </c>
      <c r="O504" s="106" t="e">
        <f t="shared" si="141"/>
        <v>#DIV/0!</v>
      </c>
      <c r="P504" s="106" t="e">
        <f>IF(O504&gt;'Input &amp; Results'!$E$49,MIN('Input &amp; Results'!$E$47,O504),0)</f>
        <v>#DIV/0!</v>
      </c>
      <c r="Q504" s="106" t="e">
        <f t="shared" si="130"/>
        <v>#DIV/0!</v>
      </c>
      <c r="R504" s="106" t="e">
        <f t="shared" si="126"/>
        <v>#DIV/0!</v>
      </c>
      <c r="S504" s="106" t="e">
        <f t="shared" si="127"/>
        <v>#DIV/0!</v>
      </c>
      <c r="T504" s="106" t="e">
        <f t="shared" si="131"/>
        <v>#DIV/0!</v>
      </c>
      <c r="U504" s="124" t="e">
        <f t="shared" si="142"/>
        <v>#DIV/0!</v>
      </c>
      <c r="V504" s="107" t="e">
        <f t="shared" si="139"/>
        <v>#DIV/0!</v>
      </c>
      <c r="W504" s="106" t="e">
        <f t="shared" si="137"/>
        <v>#DIV/0!</v>
      </c>
      <c r="X504" s="106" t="e">
        <f t="shared" si="132"/>
        <v>#DIV/0!</v>
      </c>
      <c r="Y504" s="106" t="e">
        <f t="shared" si="138"/>
        <v>#DIV/0!</v>
      </c>
      <c r="Z504" s="108" t="e">
        <f t="shared" si="133"/>
        <v>#DIV/0!</v>
      </c>
      <c r="AA504" s="108" t="e">
        <f>('Input &amp; Results'!$E$40-R504*7.48)/('Calcs active'!H504*1440)</f>
        <v>#DIV/0!</v>
      </c>
    </row>
    <row r="505" spans="2:27" x14ac:dyDescent="0.2">
      <c r="B505" s="31">
        <f t="shared" si="125"/>
        <v>2</v>
      </c>
      <c r="C505" s="31" t="s">
        <v>55</v>
      </c>
      <c r="D505" s="106">
        <v>491</v>
      </c>
      <c r="E505" s="106" t="e">
        <f t="shared" si="134"/>
        <v>#DIV/0!</v>
      </c>
      <c r="F505" s="106">
        <f>'Calcs Hist'!E506</f>
        <v>0</v>
      </c>
      <c r="G505" s="106" t="e">
        <f t="shared" si="135"/>
        <v>#DIV/0!</v>
      </c>
      <c r="H505" s="107" t="e">
        <f t="shared" si="136"/>
        <v>#DIV/0!</v>
      </c>
      <c r="I505" s="106" t="e">
        <f>IF(P505&gt;0,('Input &amp; Results'!F$29/12*$C$3)*('Input &amp; Results'!$D$21),('Input &amp; Results'!F$29/12*$C$3)*('Input &amp; Results'!$D$22))</f>
        <v>#DIV/0!</v>
      </c>
      <c r="J505" s="106" t="e">
        <f t="shared" si="140"/>
        <v>#DIV/0!</v>
      </c>
      <c r="K505" s="106" t="e">
        <f>IF(H505&gt;'Input &amp; Results'!$K$45,MIN('Input &amp; Results'!$K$31,J505-M505),0)</f>
        <v>#DIV/0!</v>
      </c>
      <c r="L505" s="106" t="e">
        <f t="shared" si="128"/>
        <v>#DIV/0!</v>
      </c>
      <c r="M505" s="106" t="e">
        <f>IF(J505&gt;0,MIN('Input &amp; Results'!$K$11*0.75/12*'Input &amp; Results'!$K$42,J505),0)</f>
        <v>#DIV/0!</v>
      </c>
      <c r="N505" s="106" t="e">
        <f t="shared" si="129"/>
        <v>#DIV/0!</v>
      </c>
      <c r="O505" s="106" t="e">
        <f t="shared" si="141"/>
        <v>#DIV/0!</v>
      </c>
      <c r="P505" s="106" t="e">
        <f>IF(O505&gt;'Input &amp; Results'!$E$49,MIN('Input &amp; Results'!$E$47,O505),0)</f>
        <v>#DIV/0!</v>
      </c>
      <c r="Q505" s="106" t="e">
        <f t="shared" si="130"/>
        <v>#DIV/0!</v>
      </c>
      <c r="R505" s="106" t="e">
        <f t="shared" si="126"/>
        <v>#DIV/0!</v>
      </c>
      <c r="S505" s="106" t="e">
        <f t="shared" si="127"/>
        <v>#DIV/0!</v>
      </c>
      <c r="T505" s="106" t="e">
        <f t="shared" si="131"/>
        <v>#DIV/0!</v>
      </c>
      <c r="U505" s="124" t="e">
        <f t="shared" si="142"/>
        <v>#DIV/0!</v>
      </c>
      <c r="V505" s="107" t="e">
        <f t="shared" si="139"/>
        <v>#DIV/0!</v>
      </c>
      <c r="W505" s="106" t="e">
        <f t="shared" si="137"/>
        <v>#DIV/0!</v>
      </c>
      <c r="X505" s="106" t="e">
        <f t="shared" si="132"/>
        <v>#DIV/0!</v>
      </c>
      <c r="Y505" s="106" t="e">
        <f t="shared" si="138"/>
        <v>#DIV/0!</v>
      </c>
      <c r="Z505" s="108" t="e">
        <f t="shared" si="133"/>
        <v>#DIV/0!</v>
      </c>
      <c r="AA505" s="108" t="e">
        <f>('Input &amp; Results'!$E$40-R505*7.48)/('Calcs active'!H505*1440)</f>
        <v>#DIV/0!</v>
      </c>
    </row>
    <row r="506" spans="2:27" x14ac:dyDescent="0.2">
      <c r="B506" s="31">
        <f t="shared" si="125"/>
        <v>2</v>
      </c>
      <c r="C506" s="31" t="s">
        <v>55</v>
      </c>
      <c r="D506" s="106">
        <v>492</v>
      </c>
      <c r="E506" s="106" t="e">
        <f t="shared" si="134"/>
        <v>#DIV/0!</v>
      </c>
      <c r="F506" s="106">
        <f>'Calcs Hist'!E507</f>
        <v>0</v>
      </c>
      <c r="G506" s="106" t="e">
        <f t="shared" si="135"/>
        <v>#DIV/0!</v>
      </c>
      <c r="H506" s="107" t="e">
        <f t="shared" si="136"/>
        <v>#DIV/0!</v>
      </c>
      <c r="I506" s="106" t="e">
        <f>IF(P506&gt;0,('Input &amp; Results'!F$29/12*$C$3)*('Input &amp; Results'!$D$21),('Input &amp; Results'!F$29/12*$C$3)*('Input &amp; Results'!$D$22))</f>
        <v>#DIV/0!</v>
      </c>
      <c r="J506" s="106" t="e">
        <f t="shared" si="140"/>
        <v>#DIV/0!</v>
      </c>
      <c r="K506" s="106" t="e">
        <f>IF(H506&gt;'Input &amp; Results'!$K$45,MIN('Input &amp; Results'!$K$31,J506-M506),0)</f>
        <v>#DIV/0!</v>
      </c>
      <c r="L506" s="106" t="e">
        <f t="shared" si="128"/>
        <v>#DIV/0!</v>
      </c>
      <c r="M506" s="106" t="e">
        <f>IF(J506&gt;0,MIN('Input &amp; Results'!$K$11*0.75/12*'Input &amp; Results'!$K$42,J506),0)</f>
        <v>#DIV/0!</v>
      </c>
      <c r="N506" s="106" t="e">
        <f t="shared" si="129"/>
        <v>#DIV/0!</v>
      </c>
      <c r="O506" s="106" t="e">
        <f t="shared" si="141"/>
        <v>#DIV/0!</v>
      </c>
      <c r="P506" s="106" t="e">
        <f>IF(O506&gt;'Input &amp; Results'!$E$49,MIN('Input &amp; Results'!$E$47,O506),0)</f>
        <v>#DIV/0!</v>
      </c>
      <c r="Q506" s="106" t="e">
        <f t="shared" si="130"/>
        <v>#DIV/0!</v>
      </c>
      <c r="R506" s="106" t="e">
        <f t="shared" si="126"/>
        <v>#DIV/0!</v>
      </c>
      <c r="S506" s="106" t="e">
        <f t="shared" si="127"/>
        <v>#DIV/0!</v>
      </c>
      <c r="T506" s="106" t="e">
        <f t="shared" si="131"/>
        <v>#DIV/0!</v>
      </c>
      <c r="U506" s="124" t="e">
        <f t="shared" si="142"/>
        <v>#DIV/0!</v>
      </c>
      <c r="V506" s="107" t="e">
        <f t="shared" si="139"/>
        <v>#DIV/0!</v>
      </c>
      <c r="W506" s="106" t="e">
        <f t="shared" si="137"/>
        <v>#DIV/0!</v>
      </c>
      <c r="X506" s="106" t="e">
        <f t="shared" si="132"/>
        <v>#DIV/0!</v>
      </c>
      <c r="Y506" s="106" t="e">
        <f t="shared" si="138"/>
        <v>#DIV/0!</v>
      </c>
      <c r="Z506" s="108" t="e">
        <f t="shared" si="133"/>
        <v>#DIV/0!</v>
      </c>
      <c r="AA506" s="108" t="e">
        <f>('Input &amp; Results'!$E$40-R506*7.48)/('Calcs active'!H506*1440)</f>
        <v>#DIV/0!</v>
      </c>
    </row>
    <row r="507" spans="2:27" x14ac:dyDescent="0.2">
      <c r="B507" s="31">
        <f t="shared" si="125"/>
        <v>2</v>
      </c>
      <c r="C507" s="31" t="s">
        <v>55</v>
      </c>
      <c r="D507" s="106">
        <v>493</v>
      </c>
      <c r="E507" s="106" t="e">
        <f t="shared" si="134"/>
        <v>#DIV/0!</v>
      </c>
      <c r="F507" s="106">
        <f>'Calcs Hist'!E508</f>
        <v>0</v>
      </c>
      <c r="G507" s="106" t="e">
        <f t="shared" si="135"/>
        <v>#DIV/0!</v>
      </c>
      <c r="H507" s="107" t="e">
        <f t="shared" si="136"/>
        <v>#DIV/0!</v>
      </c>
      <c r="I507" s="106" t="e">
        <f>IF(P507&gt;0,('Input &amp; Results'!F$29/12*$C$3)*('Input &amp; Results'!$D$21),('Input &amp; Results'!F$29/12*$C$3)*('Input &amp; Results'!$D$22))</f>
        <v>#DIV/0!</v>
      </c>
      <c r="J507" s="106" t="e">
        <f t="shared" si="140"/>
        <v>#DIV/0!</v>
      </c>
      <c r="K507" s="106" t="e">
        <f>IF(H507&gt;'Input &amp; Results'!$K$45,MIN('Input &amp; Results'!$K$31,J507-M507),0)</f>
        <v>#DIV/0!</v>
      </c>
      <c r="L507" s="106" t="e">
        <f t="shared" si="128"/>
        <v>#DIV/0!</v>
      </c>
      <c r="M507" s="106" t="e">
        <f>IF(J507&gt;0,MIN('Input &amp; Results'!$K$11*0.75/12*'Input &amp; Results'!$K$42,J507),0)</f>
        <v>#DIV/0!</v>
      </c>
      <c r="N507" s="106" t="e">
        <f t="shared" si="129"/>
        <v>#DIV/0!</v>
      </c>
      <c r="O507" s="106" t="e">
        <f t="shared" si="141"/>
        <v>#DIV/0!</v>
      </c>
      <c r="P507" s="106" t="e">
        <f>IF(O507&gt;'Input &amp; Results'!$E$49,MIN('Input &amp; Results'!$E$47,O507),0)</f>
        <v>#DIV/0!</v>
      </c>
      <c r="Q507" s="106" t="e">
        <f t="shared" si="130"/>
        <v>#DIV/0!</v>
      </c>
      <c r="R507" s="106" t="e">
        <f t="shared" si="126"/>
        <v>#DIV/0!</v>
      </c>
      <c r="S507" s="106" t="e">
        <f t="shared" si="127"/>
        <v>#DIV/0!</v>
      </c>
      <c r="T507" s="106" t="e">
        <f t="shared" si="131"/>
        <v>#DIV/0!</v>
      </c>
      <c r="U507" s="124" t="e">
        <f t="shared" si="142"/>
        <v>#DIV/0!</v>
      </c>
      <c r="V507" s="107" t="e">
        <f t="shared" si="139"/>
        <v>#DIV/0!</v>
      </c>
      <c r="W507" s="106" t="e">
        <f t="shared" si="137"/>
        <v>#DIV/0!</v>
      </c>
      <c r="X507" s="106" t="e">
        <f t="shared" si="132"/>
        <v>#DIV/0!</v>
      </c>
      <c r="Y507" s="106" t="e">
        <f t="shared" si="138"/>
        <v>#DIV/0!</v>
      </c>
      <c r="Z507" s="108" t="e">
        <f t="shared" si="133"/>
        <v>#DIV/0!</v>
      </c>
      <c r="AA507" s="108" t="e">
        <f>('Input &amp; Results'!$E$40-R507*7.48)/('Calcs active'!H507*1440)</f>
        <v>#DIV/0!</v>
      </c>
    </row>
    <row r="508" spans="2:27" x14ac:dyDescent="0.2">
      <c r="B508" s="31">
        <f t="shared" si="125"/>
        <v>2</v>
      </c>
      <c r="C508" s="31" t="s">
        <v>55</v>
      </c>
      <c r="D508" s="106">
        <v>494</v>
      </c>
      <c r="E508" s="106" t="e">
        <f t="shared" si="134"/>
        <v>#DIV/0!</v>
      </c>
      <c r="F508" s="106">
        <f>'Calcs Hist'!E509</f>
        <v>0</v>
      </c>
      <c r="G508" s="106" t="e">
        <f t="shared" si="135"/>
        <v>#DIV/0!</v>
      </c>
      <c r="H508" s="107" t="e">
        <f t="shared" si="136"/>
        <v>#DIV/0!</v>
      </c>
      <c r="I508" s="106" t="e">
        <f>IF(P508&gt;0,('Input &amp; Results'!F$29/12*$C$3)*('Input &amp; Results'!$D$21),('Input &amp; Results'!F$29/12*$C$3)*('Input &amp; Results'!$D$22))</f>
        <v>#DIV/0!</v>
      </c>
      <c r="J508" s="106" t="e">
        <f t="shared" si="140"/>
        <v>#DIV/0!</v>
      </c>
      <c r="K508" s="106" t="e">
        <f>IF(H508&gt;'Input &amp; Results'!$K$45,MIN('Input &amp; Results'!$K$31,J508-M508),0)</f>
        <v>#DIV/0!</v>
      </c>
      <c r="L508" s="106" t="e">
        <f t="shared" si="128"/>
        <v>#DIV/0!</v>
      </c>
      <c r="M508" s="106" t="e">
        <f>IF(J508&gt;0,MIN('Input &amp; Results'!$K$11*0.75/12*'Input &amp; Results'!$K$42,J508),0)</f>
        <v>#DIV/0!</v>
      </c>
      <c r="N508" s="106" t="e">
        <f t="shared" si="129"/>
        <v>#DIV/0!</v>
      </c>
      <c r="O508" s="106" t="e">
        <f t="shared" si="141"/>
        <v>#DIV/0!</v>
      </c>
      <c r="P508" s="106" t="e">
        <f>IF(O508&gt;'Input &amp; Results'!$E$49,MIN('Input &amp; Results'!$E$47,O508),0)</f>
        <v>#DIV/0!</v>
      </c>
      <c r="Q508" s="106" t="e">
        <f t="shared" si="130"/>
        <v>#DIV/0!</v>
      </c>
      <c r="R508" s="106" t="e">
        <f t="shared" si="126"/>
        <v>#DIV/0!</v>
      </c>
      <c r="S508" s="106" t="e">
        <f t="shared" si="127"/>
        <v>#DIV/0!</v>
      </c>
      <c r="T508" s="106" t="e">
        <f t="shared" si="131"/>
        <v>#DIV/0!</v>
      </c>
      <c r="U508" s="124" t="e">
        <f t="shared" si="142"/>
        <v>#DIV/0!</v>
      </c>
      <c r="V508" s="107" t="e">
        <f t="shared" si="139"/>
        <v>#DIV/0!</v>
      </c>
      <c r="W508" s="106" t="e">
        <f t="shared" si="137"/>
        <v>#DIV/0!</v>
      </c>
      <c r="X508" s="106" t="e">
        <f t="shared" si="132"/>
        <v>#DIV/0!</v>
      </c>
      <c r="Y508" s="106" t="e">
        <f t="shared" si="138"/>
        <v>#DIV/0!</v>
      </c>
      <c r="Z508" s="108" t="e">
        <f t="shared" si="133"/>
        <v>#DIV/0!</v>
      </c>
      <c r="AA508" s="108" t="e">
        <f>('Input &amp; Results'!$E$40-R508*7.48)/('Calcs active'!H508*1440)</f>
        <v>#DIV/0!</v>
      </c>
    </row>
    <row r="509" spans="2:27" x14ac:dyDescent="0.2">
      <c r="B509" s="31">
        <f t="shared" ref="B509:B572" si="143">B144+1</f>
        <v>2</v>
      </c>
      <c r="C509" s="31" t="s">
        <v>55</v>
      </c>
      <c r="D509" s="106">
        <v>495</v>
      </c>
      <c r="E509" s="106" t="e">
        <f t="shared" si="134"/>
        <v>#DIV/0!</v>
      </c>
      <c r="F509" s="106">
        <f>'Calcs Hist'!E510</f>
        <v>0</v>
      </c>
      <c r="G509" s="106" t="e">
        <f t="shared" si="135"/>
        <v>#DIV/0!</v>
      </c>
      <c r="H509" s="107" t="e">
        <f t="shared" si="136"/>
        <v>#DIV/0!</v>
      </c>
      <c r="I509" s="106" t="e">
        <f>IF(P509&gt;0,('Input &amp; Results'!F$29/12*$C$3)*('Input &amp; Results'!$D$21),('Input &amp; Results'!F$29/12*$C$3)*('Input &amp; Results'!$D$22))</f>
        <v>#DIV/0!</v>
      </c>
      <c r="J509" s="106" t="e">
        <f t="shared" si="140"/>
        <v>#DIV/0!</v>
      </c>
      <c r="K509" s="106" t="e">
        <f>IF(H509&gt;'Input &amp; Results'!$K$45,MIN('Input &amp; Results'!$K$31,J509-M509),0)</f>
        <v>#DIV/0!</v>
      </c>
      <c r="L509" s="106" t="e">
        <f t="shared" si="128"/>
        <v>#DIV/0!</v>
      </c>
      <c r="M509" s="106" t="e">
        <f>IF(J509&gt;0,MIN('Input &amp; Results'!$K$11*0.75/12*'Input &amp; Results'!$K$42,J509),0)</f>
        <v>#DIV/0!</v>
      </c>
      <c r="N509" s="106" t="e">
        <f t="shared" si="129"/>
        <v>#DIV/0!</v>
      </c>
      <c r="O509" s="106" t="e">
        <f t="shared" si="141"/>
        <v>#DIV/0!</v>
      </c>
      <c r="P509" s="106" t="e">
        <f>IF(O509&gt;'Input &amp; Results'!$E$49,MIN('Input &amp; Results'!$E$47,O509),0)</f>
        <v>#DIV/0!</v>
      </c>
      <c r="Q509" s="106" t="e">
        <f t="shared" si="130"/>
        <v>#DIV/0!</v>
      </c>
      <c r="R509" s="106" t="e">
        <f t="shared" si="126"/>
        <v>#DIV/0!</v>
      </c>
      <c r="S509" s="106" t="e">
        <f t="shared" si="127"/>
        <v>#DIV/0!</v>
      </c>
      <c r="T509" s="106" t="e">
        <f t="shared" si="131"/>
        <v>#DIV/0!</v>
      </c>
      <c r="U509" s="124" t="e">
        <f t="shared" si="142"/>
        <v>#DIV/0!</v>
      </c>
      <c r="V509" s="107" t="e">
        <f t="shared" si="139"/>
        <v>#DIV/0!</v>
      </c>
      <c r="W509" s="106" t="e">
        <f t="shared" si="137"/>
        <v>#DIV/0!</v>
      </c>
      <c r="X509" s="106" t="e">
        <f t="shared" si="132"/>
        <v>#DIV/0!</v>
      </c>
      <c r="Y509" s="106" t="e">
        <f t="shared" si="138"/>
        <v>#DIV/0!</v>
      </c>
      <c r="Z509" s="108" t="e">
        <f t="shared" si="133"/>
        <v>#DIV/0!</v>
      </c>
      <c r="AA509" s="108" t="e">
        <f>('Input &amp; Results'!$E$40-R509*7.48)/('Calcs active'!H509*1440)</f>
        <v>#DIV/0!</v>
      </c>
    </row>
    <row r="510" spans="2:27" x14ac:dyDescent="0.2">
      <c r="B510" s="31">
        <f t="shared" si="143"/>
        <v>2</v>
      </c>
      <c r="C510" s="31" t="s">
        <v>55</v>
      </c>
      <c r="D510" s="106">
        <v>496</v>
      </c>
      <c r="E510" s="106" t="e">
        <f t="shared" si="134"/>
        <v>#DIV/0!</v>
      </c>
      <c r="F510" s="106">
        <f>'Calcs Hist'!E511</f>
        <v>0</v>
      </c>
      <c r="G510" s="106" t="e">
        <f t="shared" si="135"/>
        <v>#DIV/0!</v>
      </c>
      <c r="H510" s="107" t="e">
        <f t="shared" si="136"/>
        <v>#DIV/0!</v>
      </c>
      <c r="I510" s="106" t="e">
        <f>IF(P510&gt;0,('Input &amp; Results'!F$29/12*$C$3)*('Input &amp; Results'!$D$21),('Input &amp; Results'!F$29/12*$C$3)*('Input &amp; Results'!$D$22))</f>
        <v>#DIV/0!</v>
      </c>
      <c r="J510" s="106" t="e">
        <f t="shared" si="140"/>
        <v>#DIV/0!</v>
      </c>
      <c r="K510" s="106" t="e">
        <f>IF(H510&gt;'Input &amp; Results'!$K$45,MIN('Input &amp; Results'!$K$31,J510-M510),0)</f>
        <v>#DIV/0!</v>
      </c>
      <c r="L510" s="106" t="e">
        <f t="shared" si="128"/>
        <v>#DIV/0!</v>
      </c>
      <c r="M510" s="106" t="e">
        <f>IF(J510&gt;0,MIN('Input &amp; Results'!$K$11*0.75/12*'Input &amp; Results'!$K$42,J510),0)</f>
        <v>#DIV/0!</v>
      </c>
      <c r="N510" s="106" t="e">
        <f t="shared" si="129"/>
        <v>#DIV/0!</v>
      </c>
      <c r="O510" s="106" t="e">
        <f t="shared" si="141"/>
        <v>#DIV/0!</v>
      </c>
      <c r="P510" s="106" t="e">
        <f>IF(O510&gt;'Input &amp; Results'!$E$49,MIN('Input &amp; Results'!$E$47,O510),0)</f>
        <v>#DIV/0!</v>
      </c>
      <c r="Q510" s="106" t="e">
        <f t="shared" si="130"/>
        <v>#DIV/0!</v>
      </c>
      <c r="R510" s="106" t="e">
        <f t="shared" si="126"/>
        <v>#DIV/0!</v>
      </c>
      <c r="S510" s="106" t="e">
        <f t="shared" si="127"/>
        <v>#DIV/0!</v>
      </c>
      <c r="T510" s="106" t="e">
        <f t="shared" si="131"/>
        <v>#DIV/0!</v>
      </c>
      <c r="U510" s="124" t="e">
        <f t="shared" si="142"/>
        <v>#DIV/0!</v>
      </c>
      <c r="V510" s="107" t="e">
        <f t="shared" si="139"/>
        <v>#DIV/0!</v>
      </c>
      <c r="W510" s="106" t="e">
        <f t="shared" si="137"/>
        <v>#DIV/0!</v>
      </c>
      <c r="X510" s="106" t="e">
        <f t="shared" si="132"/>
        <v>#DIV/0!</v>
      </c>
      <c r="Y510" s="106" t="e">
        <f t="shared" si="138"/>
        <v>#DIV/0!</v>
      </c>
      <c r="Z510" s="108" t="e">
        <f t="shared" si="133"/>
        <v>#DIV/0!</v>
      </c>
      <c r="AA510" s="108" t="e">
        <f>('Input &amp; Results'!$E$40-R510*7.48)/('Calcs active'!H510*1440)</f>
        <v>#DIV/0!</v>
      </c>
    </row>
    <row r="511" spans="2:27" x14ac:dyDescent="0.2">
      <c r="B511" s="31">
        <f t="shared" si="143"/>
        <v>2</v>
      </c>
      <c r="C511" s="31" t="s">
        <v>55</v>
      </c>
      <c r="D511" s="106">
        <v>497</v>
      </c>
      <c r="E511" s="106" t="e">
        <f t="shared" si="134"/>
        <v>#DIV/0!</v>
      </c>
      <c r="F511" s="106">
        <f>'Calcs Hist'!E512</f>
        <v>0</v>
      </c>
      <c r="G511" s="106" t="e">
        <f t="shared" si="135"/>
        <v>#DIV/0!</v>
      </c>
      <c r="H511" s="107" t="e">
        <f t="shared" si="136"/>
        <v>#DIV/0!</v>
      </c>
      <c r="I511" s="106" t="e">
        <f>IF(P511&gt;0,('Input &amp; Results'!F$29/12*$C$3)*('Input &amp; Results'!$D$21),('Input &amp; Results'!F$29/12*$C$3)*('Input &amp; Results'!$D$22))</f>
        <v>#DIV/0!</v>
      </c>
      <c r="J511" s="106" t="e">
        <f t="shared" si="140"/>
        <v>#DIV/0!</v>
      </c>
      <c r="K511" s="106" t="e">
        <f>IF(H511&gt;'Input &amp; Results'!$K$45,MIN('Input &amp; Results'!$K$31,J511-M511),0)</f>
        <v>#DIV/0!</v>
      </c>
      <c r="L511" s="106" t="e">
        <f t="shared" si="128"/>
        <v>#DIV/0!</v>
      </c>
      <c r="M511" s="106" t="e">
        <f>IF(J511&gt;0,MIN('Input &amp; Results'!$K$11*0.75/12*'Input &amp; Results'!$K$42,J511),0)</f>
        <v>#DIV/0!</v>
      </c>
      <c r="N511" s="106" t="e">
        <f t="shared" si="129"/>
        <v>#DIV/0!</v>
      </c>
      <c r="O511" s="106" t="e">
        <f t="shared" si="141"/>
        <v>#DIV/0!</v>
      </c>
      <c r="P511" s="106" t="e">
        <f>IF(O511&gt;'Input &amp; Results'!$E$49,MIN('Input &amp; Results'!$E$47,O511),0)</f>
        <v>#DIV/0!</v>
      </c>
      <c r="Q511" s="106" t="e">
        <f t="shared" si="130"/>
        <v>#DIV/0!</v>
      </c>
      <c r="R511" s="106" t="e">
        <f t="shared" si="126"/>
        <v>#DIV/0!</v>
      </c>
      <c r="S511" s="106" t="e">
        <f t="shared" si="127"/>
        <v>#DIV/0!</v>
      </c>
      <c r="T511" s="106" t="e">
        <f t="shared" si="131"/>
        <v>#DIV/0!</v>
      </c>
      <c r="U511" s="124" t="e">
        <f t="shared" si="142"/>
        <v>#DIV/0!</v>
      </c>
      <c r="V511" s="107" t="e">
        <f t="shared" si="139"/>
        <v>#DIV/0!</v>
      </c>
      <c r="W511" s="106" t="e">
        <f t="shared" si="137"/>
        <v>#DIV/0!</v>
      </c>
      <c r="X511" s="106" t="e">
        <f t="shared" si="132"/>
        <v>#DIV/0!</v>
      </c>
      <c r="Y511" s="106" t="e">
        <f t="shared" si="138"/>
        <v>#DIV/0!</v>
      </c>
      <c r="Z511" s="108" t="e">
        <f t="shared" si="133"/>
        <v>#DIV/0!</v>
      </c>
      <c r="AA511" s="108" t="e">
        <f>('Input &amp; Results'!$E$40-R511*7.48)/('Calcs active'!H511*1440)</f>
        <v>#DIV/0!</v>
      </c>
    </row>
    <row r="512" spans="2:27" x14ac:dyDescent="0.2">
      <c r="B512" s="31">
        <f t="shared" si="143"/>
        <v>2</v>
      </c>
      <c r="C512" s="31" t="s">
        <v>55</v>
      </c>
      <c r="D512" s="106">
        <v>498</v>
      </c>
      <c r="E512" s="106" t="e">
        <f t="shared" si="134"/>
        <v>#DIV/0!</v>
      </c>
      <c r="F512" s="106">
        <f>'Calcs Hist'!E513</f>
        <v>0</v>
      </c>
      <c r="G512" s="106" t="e">
        <f t="shared" si="135"/>
        <v>#DIV/0!</v>
      </c>
      <c r="H512" s="107" t="e">
        <f t="shared" si="136"/>
        <v>#DIV/0!</v>
      </c>
      <c r="I512" s="106" t="e">
        <f>IF(P512&gt;0,('Input &amp; Results'!F$29/12*$C$3)*('Input &amp; Results'!$D$21),('Input &amp; Results'!F$29/12*$C$3)*('Input &amp; Results'!$D$22))</f>
        <v>#DIV/0!</v>
      </c>
      <c r="J512" s="106" t="e">
        <f t="shared" si="140"/>
        <v>#DIV/0!</v>
      </c>
      <c r="K512" s="106" t="e">
        <f>IF(H512&gt;'Input &amp; Results'!$K$45,MIN('Input &amp; Results'!$K$31,J512-M512),0)</f>
        <v>#DIV/0!</v>
      </c>
      <c r="L512" s="106" t="e">
        <f t="shared" si="128"/>
        <v>#DIV/0!</v>
      </c>
      <c r="M512" s="106" t="e">
        <f>IF(J512&gt;0,MIN('Input &amp; Results'!$K$11*0.75/12*'Input &amp; Results'!$K$42,J512),0)</f>
        <v>#DIV/0!</v>
      </c>
      <c r="N512" s="106" t="e">
        <f t="shared" si="129"/>
        <v>#DIV/0!</v>
      </c>
      <c r="O512" s="106" t="e">
        <f t="shared" si="141"/>
        <v>#DIV/0!</v>
      </c>
      <c r="P512" s="106" t="e">
        <f>IF(O512&gt;'Input &amp; Results'!$E$49,MIN('Input &amp; Results'!$E$47,O512),0)</f>
        <v>#DIV/0!</v>
      </c>
      <c r="Q512" s="106" t="e">
        <f t="shared" si="130"/>
        <v>#DIV/0!</v>
      </c>
      <c r="R512" s="106" t="e">
        <f t="shared" si="126"/>
        <v>#DIV/0!</v>
      </c>
      <c r="S512" s="106" t="e">
        <f t="shared" si="127"/>
        <v>#DIV/0!</v>
      </c>
      <c r="T512" s="106" t="e">
        <f t="shared" si="131"/>
        <v>#DIV/0!</v>
      </c>
      <c r="U512" s="124" t="e">
        <f t="shared" si="142"/>
        <v>#DIV/0!</v>
      </c>
      <c r="V512" s="107" t="e">
        <f t="shared" si="139"/>
        <v>#DIV/0!</v>
      </c>
      <c r="W512" s="106" t="e">
        <f t="shared" si="137"/>
        <v>#DIV/0!</v>
      </c>
      <c r="X512" s="106" t="e">
        <f t="shared" si="132"/>
        <v>#DIV/0!</v>
      </c>
      <c r="Y512" s="106" t="e">
        <f t="shared" si="138"/>
        <v>#DIV/0!</v>
      </c>
      <c r="Z512" s="108" t="e">
        <f t="shared" si="133"/>
        <v>#DIV/0!</v>
      </c>
      <c r="AA512" s="108" t="e">
        <f>('Input &amp; Results'!$E$40-R512*7.48)/('Calcs active'!H512*1440)</f>
        <v>#DIV/0!</v>
      </c>
    </row>
    <row r="513" spans="2:27" x14ac:dyDescent="0.2">
      <c r="B513" s="31">
        <f t="shared" si="143"/>
        <v>2</v>
      </c>
      <c r="C513" s="31" t="s">
        <v>55</v>
      </c>
      <c r="D513" s="106">
        <v>499</v>
      </c>
      <c r="E513" s="106" t="e">
        <f t="shared" si="134"/>
        <v>#DIV/0!</v>
      </c>
      <c r="F513" s="106">
        <f>'Calcs Hist'!E514</f>
        <v>0</v>
      </c>
      <c r="G513" s="106" t="e">
        <f t="shared" si="135"/>
        <v>#DIV/0!</v>
      </c>
      <c r="H513" s="107" t="e">
        <f t="shared" si="136"/>
        <v>#DIV/0!</v>
      </c>
      <c r="I513" s="106" t="e">
        <f>IF(P513&gt;0,('Input &amp; Results'!F$29/12*$C$3)*('Input &amp; Results'!$D$21),('Input &amp; Results'!F$29/12*$C$3)*('Input &amp; Results'!$D$22))</f>
        <v>#DIV/0!</v>
      </c>
      <c r="J513" s="106" t="e">
        <f t="shared" si="140"/>
        <v>#DIV/0!</v>
      </c>
      <c r="K513" s="106" t="e">
        <f>IF(H513&gt;'Input &amp; Results'!$K$45,MIN('Input &amp; Results'!$K$31,J513-M513),0)</f>
        <v>#DIV/0!</v>
      </c>
      <c r="L513" s="106" t="e">
        <f t="shared" si="128"/>
        <v>#DIV/0!</v>
      </c>
      <c r="M513" s="106" t="e">
        <f>IF(J513&gt;0,MIN('Input &amp; Results'!$K$11*0.75/12*'Input &amp; Results'!$K$42,J513),0)</f>
        <v>#DIV/0!</v>
      </c>
      <c r="N513" s="106" t="e">
        <f t="shared" si="129"/>
        <v>#DIV/0!</v>
      </c>
      <c r="O513" s="106" t="e">
        <f t="shared" si="141"/>
        <v>#DIV/0!</v>
      </c>
      <c r="P513" s="106" t="e">
        <f>IF(O513&gt;'Input &amp; Results'!$E$49,MIN('Input &amp; Results'!$E$47,O513),0)</f>
        <v>#DIV/0!</v>
      </c>
      <c r="Q513" s="106" t="e">
        <f t="shared" si="130"/>
        <v>#DIV/0!</v>
      </c>
      <c r="R513" s="106" t="e">
        <f t="shared" si="126"/>
        <v>#DIV/0!</v>
      </c>
      <c r="S513" s="106" t="e">
        <f t="shared" si="127"/>
        <v>#DIV/0!</v>
      </c>
      <c r="T513" s="106" t="e">
        <f t="shared" si="131"/>
        <v>#DIV/0!</v>
      </c>
      <c r="U513" s="124" t="e">
        <f t="shared" si="142"/>
        <v>#DIV/0!</v>
      </c>
      <c r="V513" s="107" t="e">
        <f t="shared" si="139"/>
        <v>#DIV/0!</v>
      </c>
      <c r="W513" s="106" t="e">
        <f t="shared" si="137"/>
        <v>#DIV/0!</v>
      </c>
      <c r="X513" s="106" t="e">
        <f t="shared" si="132"/>
        <v>#DIV/0!</v>
      </c>
      <c r="Y513" s="106" t="e">
        <f t="shared" si="138"/>
        <v>#DIV/0!</v>
      </c>
      <c r="Z513" s="108" t="e">
        <f t="shared" si="133"/>
        <v>#DIV/0!</v>
      </c>
      <c r="AA513" s="108" t="e">
        <f>('Input &amp; Results'!$E$40-R513*7.48)/('Calcs active'!H513*1440)</f>
        <v>#DIV/0!</v>
      </c>
    </row>
    <row r="514" spans="2:27" x14ac:dyDescent="0.2">
      <c r="B514" s="31">
        <f t="shared" si="143"/>
        <v>2</v>
      </c>
      <c r="C514" s="31" t="s">
        <v>55</v>
      </c>
      <c r="D514" s="106">
        <v>500</v>
      </c>
      <c r="E514" s="106" t="e">
        <f t="shared" si="134"/>
        <v>#DIV/0!</v>
      </c>
      <c r="F514" s="106">
        <f>'Calcs Hist'!E515</f>
        <v>0</v>
      </c>
      <c r="G514" s="106" t="e">
        <f t="shared" si="135"/>
        <v>#DIV/0!</v>
      </c>
      <c r="H514" s="107" t="e">
        <f t="shared" si="136"/>
        <v>#DIV/0!</v>
      </c>
      <c r="I514" s="106" t="e">
        <f>IF(P514&gt;0,('Input &amp; Results'!F$29/12*$C$3)*('Input &amp; Results'!$D$21),('Input &amp; Results'!F$29/12*$C$3)*('Input &amp; Results'!$D$22))</f>
        <v>#DIV/0!</v>
      </c>
      <c r="J514" s="106" t="e">
        <f t="shared" si="140"/>
        <v>#DIV/0!</v>
      </c>
      <c r="K514" s="106" t="e">
        <f>IF(H514&gt;'Input &amp; Results'!$K$45,MIN('Input &amp; Results'!$K$31,J514-M514),0)</f>
        <v>#DIV/0!</v>
      </c>
      <c r="L514" s="106" t="e">
        <f t="shared" si="128"/>
        <v>#DIV/0!</v>
      </c>
      <c r="M514" s="106" t="e">
        <f>IF(J514&gt;0,MIN('Input &amp; Results'!$K$11*0.75/12*'Input &amp; Results'!$K$42,J514),0)</f>
        <v>#DIV/0!</v>
      </c>
      <c r="N514" s="106" t="e">
        <f t="shared" si="129"/>
        <v>#DIV/0!</v>
      </c>
      <c r="O514" s="106" t="e">
        <f t="shared" si="141"/>
        <v>#DIV/0!</v>
      </c>
      <c r="P514" s="106" t="e">
        <f>IF(O514&gt;'Input &amp; Results'!$E$49,MIN('Input &amp; Results'!$E$47,O514),0)</f>
        <v>#DIV/0!</v>
      </c>
      <c r="Q514" s="106" t="e">
        <f t="shared" si="130"/>
        <v>#DIV/0!</v>
      </c>
      <c r="R514" s="106" t="e">
        <f t="shared" si="126"/>
        <v>#DIV/0!</v>
      </c>
      <c r="S514" s="106" t="e">
        <f t="shared" si="127"/>
        <v>#DIV/0!</v>
      </c>
      <c r="T514" s="106" t="e">
        <f t="shared" si="131"/>
        <v>#DIV/0!</v>
      </c>
      <c r="U514" s="124" t="e">
        <f t="shared" si="142"/>
        <v>#DIV/0!</v>
      </c>
      <c r="V514" s="107" t="e">
        <f t="shared" si="139"/>
        <v>#DIV/0!</v>
      </c>
      <c r="W514" s="106" t="e">
        <f t="shared" si="137"/>
        <v>#DIV/0!</v>
      </c>
      <c r="X514" s="106" t="e">
        <f t="shared" si="132"/>
        <v>#DIV/0!</v>
      </c>
      <c r="Y514" s="106" t="e">
        <f t="shared" si="138"/>
        <v>#DIV/0!</v>
      </c>
      <c r="Z514" s="108" t="e">
        <f t="shared" si="133"/>
        <v>#DIV/0!</v>
      </c>
      <c r="AA514" s="108" t="e">
        <f>('Input &amp; Results'!$E$40-R514*7.48)/('Calcs active'!H514*1440)</f>
        <v>#DIV/0!</v>
      </c>
    </row>
    <row r="515" spans="2:27" x14ac:dyDescent="0.2">
      <c r="B515" s="31">
        <f t="shared" si="143"/>
        <v>2</v>
      </c>
      <c r="C515" s="31" t="s">
        <v>55</v>
      </c>
      <c r="D515" s="106">
        <v>501</v>
      </c>
      <c r="E515" s="106" t="e">
        <f t="shared" si="134"/>
        <v>#DIV/0!</v>
      </c>
      <c r="F515" s="106">
        <f>'Calcs Hist'!E516</f>
        <v>0</v>
      </c>
      <c r="G515" s="106" t="e">
        <f t="shared" si="135"/>
        <v>#DIV/0!</v>
      </c>
      <c r="H515" s="107" t="e">
        <f t="shared" si="136"/>
        <v>#DIV/0!</v>
      </c>
      <c r="I515" s="106" t="e">
        <f>IF(P515&gt;0,('Input &amp; Results'!F$29/12*$C$3)*('Input &amp; Results'!$D$21),('Input &amp; Results'!F$29/12*$C$3)*('Input &amp; Results'!$D$22))</f>
        <v>#DIV/0!</v>
      </c>
      <c r="J515" s="106" t="e">
        <f t="shared" si="140"/>
        <v>#DIV/0!</v>
      </c>
      <c r="K515" s="106" t="e">
        <f>IF(H515&gt;'Input &amp; Results'!$K$45,MIN('Input &amp; Results'!$K$31,J515-M515),0)</f>
        <v>#DIV/0!</v>
      </c>
      <c r="L515" s="106" t="e">
        <f t="shared" si="128"/>
        <v>#DIV/0!</v>
      </c>
      <c r="M515" s="106" t="e">
        <f>IF(J515&gt;0,MIN('Input &amp; Results'!$K$11*0.75/12*'Input &amp; Results'!$K$42,J515),0)</f>
        <v>#DIV/0!</v>
      </c>
      <c r="N515" s="106" t="e">
        <f t="shared" si="129"/>
        <v>#DIV/0!</v>
      </c>
      <c r="O515" s="106" t="e">
        <f t="shared" si="141"/>
        <v>#DIV/0!</v>
      </c>
      <c r="P515" s="106" t="e">
        <f>IF(O515&gt;'Input &amp; Results'!$E$49,MIN('Input &amp; Results'!$E$47,O515),0)</f>
        <v>#DIV/0!</v>
      </c>
      <c r="Q515" s="106" t="e">
        <f t="shared" si="130"/>
        <v>#DIV/0!</v>
      </c>
      <c r="R515" s="106" t="e">
        <f t="shared" si="126"/>
        <v>#DIV/0!</v>
      </c>
      <c r="S515" s="106" t="e">
        <f t="shared" si="127"/>
        <v>#DIV/0!</v>
      </c>
      <c r="T515" s="106" t="e">
        <f t="shared" si="131"/>
        <v>#DIV/0!</v>
      </c>
      <c r="U515" s="124" t="e">
        <f t="shared" si="142"/>
        <v>#DIV/0!</v>
      </c>
      <c r="V515" s="107" t="e">
        <f t="shared" si="139"/>
        <v>#DIV/0!</v>
      </c>
      <c r="W515" s="106" t="e">
        <f t="shared" si="137"/>
        <v>#DIV/0!</v>
      </c>
      <c r="X515" s="106" t="e">
        <f t="shared" si="132"/>
        <v>#DIV/0!</v>
      </c>
      <c r="Y515" s="106" t="e">
        <f t="shared" si="138"/>
        <v>#DIV/0!</v>
      </c>
      <c r="Z515" s="108" t="e">
        <f t="shared" si="133"/>
        <v>#DIV/0!</v>
      </c>
      <c r="AA515" s="108" t="e">
        <f>('Input &amp; Results'!$E$40-R515*7.48)/('Calcs active'!H515*1440)</f>
        <v>#DIV/0!</v>
      </c>
    </row>
    <row r="516" spans="2:27" x14ac:dyDescent="0.2">
      <c r="B516" s="31">
        <f t="shared" si="143"/>
        <v>2</v>
      </c>
      <c r="C516" s="31" t="s">
        <v>55</v>
      </c>
      <c r="D516" s="106">
        <v>502</v>
      </c>
      <c r="E516" s="106" t="e">
        <f t="shared" si="134"/>
        <v>#DIV/0!</v>
      </c>
      <c r="F516" s="106">
        <f>'Calcs Hist'!E517</f>
        <v>0</v>
      </c>
      <c r="G516" s="106" t="e">
        <f t="shared" si="135"/>
        <v>#DIV/0!</v>
      </c>
      <c r="H516" s="107" t="e">
        <f t="shared" si="136"/>
        <v>#DIV/0!</v>
      </c>
      <c r="I516" s="106" t="e">
        <f>IF(P516&gt;0,('Input &amp; Results'!F$29/12*$C$3)*('Input &amp; Results'!$D$21),('Input &amp; Results'!F$29/12*$C$3)*('Input &amp; Results'!$D$22))</f>
        <v>#DIV/0!</v>
      </c>
      <c r="J516" s="106" t="e">
        <f t="shared" si="140"/>
        <v>#DIV/0!</v>
      </c>
      <c r="K516" s="106" t="e">
        <f>IF(H516&gt;'Input &amp; Results'!$K$45,MIN('Input &amp; Results'!$K$31,J516-M516),0)</f>
        <v>#DIV/0!</v>
      </c>
      <c r="L516" s="106" t="e">
        <f t="shared" si="128"/>
        <v>#DIV/0!</v>
      </c>
      <c r="M516" s="106" t="e">
        <f>IF(J516&gt;0,MIN('Input &amp; Results'!$K$11*0.75/12*'Input &amp; Results'!$K$42,J516),0)</f>
        <v>#DIV/0!</v>
      </c>
      <c r="N516" s="106" t="e">
        <f t="shared" si="129"/>
        <v>#DIV/0!</v>
      </c>
      <c r="O516" s="106" t="e">
        <f t="shared" si="141"/>
        <v>#DIV/0!</v>
      </c>
      <c r="P516" s="106" t="e">
        <f>IF(O516&gt;'Input &amp; Results'!$E$49,MIN('Input &amp; Results'!$E$47,O516),0)</f>
        <v>#DIV/0!</v>
      </c>
      <c r="Q516" s="106" t="e">
        <f t="shared" si="130"/>
        <v>#DIV/0!</v>
      </c>
      <c r="R516" s="106" t="e">
        <f t="shared" si="126"/>
        <v>#DIV/0!</v>
      </c>
      <c r="S516" s="106" t="e">
        <f t="shared" si="127"/>
        <v>#DIV/0!</v>
      </c>
      <c r="T516" s="106" t="e">
        <f t="shared" si="131"/>
        <v>#DIV/0!</v>
      </c>
      <c r="U516" s="124" t="e">
        <f t="shared" si="142"/>
        <v>#DIV/0!</v>
      </c>
      <c r="V516" s="107" t="e">
        <f t="shared" si="139"/>
        <v>#DIV/0!</v>
      </c>
      <c r="W516" s="106" t="e">
        <f t="shared" si="137"/>
        <v>#DIV/0!</v>
      </c>
      <c r="X516" s="106" t="e">
        <f t="shared" si="132"/>
        <v>#DIV/0!</v>
      </c>
      <c r="Y516" s="106" t="e">
        <f t="shared" si="138"/>
        <v>#DIV/0!</v>
      </c>
      <c r="Z516" s="108" t="e">
        <f t="shared" si="133"/>
        <v>#DIV/0!</v>
      </c>
      <c r="AA516" s="108" t="e">
        <f>('Input &amp; Results'!$E$40-R516*7.48)/('Calcs active'!H516*1440)</f>
        <v>#DIV/0!</v>
      </c>
    </row>
    <row r="517" spans="2:27" x14ac:dyDescent="0.2">
      <c r="B517" s="31">
        <f t="shared" si="143"/>
        <v>2</v>
      </c>
      <c r="C517" s="31" t="s">
        <v>55</v>
      </c>
      <c r="D517" s="106">
        <v>503</v>
      </c>
      <c r="E517" s="106" t="e">
        <f t="shared" si="134"/>
        <v>#DIV/0!</v>
      </c>
      <c r="F517" s="106">
        <f>'Calcs Hist'!E518</f>
        <v>0</v>
      </c>
      <c r="G517" s="106" t="e">
        <f t="shared" si="135"/>
        <v>#DIV/0!</v>
      </c>
      <c r="H517" s="107" t="e">
        <f t="shared" si="136"/>
        <v>#DIV/0!</v>
      </c>
      <c r="I517" s="106" t="e">
        <f>IF(P517&gt;0,('Input &amp; Results'!F$29/12*$C$3)*('Input &amp; Results'!$D$21),('Input &amp; Results'!F$29/12*$C$3)*('Input &amp; Results'!$D$22))</f>
        <v>#DIV/0!</v>
      </c>
      <c r="J517" s="106" t="e">
        <f t="shared" si="140"/>
        <v>#DIV/0!</v>
      </c>
      <c r="K517" s="106" t="e">
        <f>IF(H517&gt;'Input &amp; Results'!$K$45,MIN('Input &amp; Results'!$K$31,J517-M517),0)</f>
        <v>#DIV/0!</v>
      </c>
      <c r="L517" s="106" t="e">
        <f t="shared" si="128"/>
        <v>#DIV/0!</v>
      </c>
      <c r="M517" s="106" t="e">
        <f>IF(J517&gt;0,MIN('Input &amp; Results'!$K$11*0.75/12*'Input &amp; Results'!$K$42,J517),0)</f>
        <v>#DIV/0!</v>
      </c>
      <c r="N517" s="106" t="e">
        <f t="shared" si="129"/>
        <v>#DIV/0!</v>
      </c>
      <c r="O517" s="106" t="e">
        <f t="shared" si="141"/>
        <v>#DIV/0!</v>
      </c>
      <c r="P517" s="106" t="e">
        <f>IF(O517&gt;'Input &amp; Results'!$E$49,MIN('Input &amp; Results'!$E$47,O517),0)</f>
        <v>#DIV/0!</v>
      </c>
      <c r="Q517" s="106" t="e">
        <f t="shared" si="130"/>
        <v>#DIV/0!</v>
      </c>
      <c r="R517" s="106" t="e">
        <f t="shared" si="126"/>
        <v>#DIV/0!</v>
      </c>
      <c r="S517" s="106" t="e">
        <f t="shared" si="127"/>
        <v>#DIV/0!</v>
      </c>
      <c r="T517" s="106" t="e">
        <f t="shared" si="131"/>
        <v>#DIV/0!</v>
      </c>
      <c r="U517" s="124" t="e">
        <f t="shared" si="142"/>
        <v>#DIV/0!</v>
      </c>
      <c r="V517" s="107" t="e">
        <f t="shared" si="139"/>
        <v>#DIV/0!</v>
      </c>
      <c r="W517" s="106" t="e">
        <f t="shared" si="137"/>
        <v>#DIV/0!</v>
      </c>
      <c r="X517" s="106" t="e">
        <f t="shared" si="132"/>
        <v>#DIV/0!</v>
      </c>
      <c r="Y517" s="106" t="e">
        <f t="shared" si="138"/>
        <v>#DIV/0!</v>
      </c>
      <c r="Z517" s="108" t="e">
        <f t="shared" si="133"/>
        <v>#DIV/0!</v>
      </c>
      <c r="AA517" s="108" t="e">
        <f>('Input &amp; Results'!$E$40-R517*7.48)/('Calcs active'!H517*1440)</f>
        <v>#DIV/0!</v>
      </c>
    </row>
    <row r="518" spans="2:27" x14ac:dyDescent="0.2">
      <c r="B518" s="31">
        <f t="shared" si="143"/>
        <v>2</v>
      </c>
      <c r="C518" s="31" t="s">
        <v>55</v>
      </c>
      <c r="D518" s="106">
        <v>504</v>
      </c>
      <c r="E518" s="106" t="e">
        <f t="shared" si="134"/>
        <v>#DIV/0!</v>
      </c>
      <c r="F518" s="106">
        <f>'Calcs Hist'!E519</f>
        <v>0</v>
      </c>
      <c r="G518" s="106" t="e">
        <f t="shared" si="135"/>
        <v>#DIV/0!</v>
      </c>
      <c r="H518" s="107" t="e">
        <f t="shared" si="136"/>
        <v>#DIV/0!</v>
      </c>
      <c r="I518" s="106" t="e">
        <f>IF(P518&gt;0,('Input &amp; Results'!F$29/12*$C$3)*('Input &amp; Results'!$D$21),('Input &amp; Results'!F$29/12*$C$3)*('Input &amp; Results'!$D$22))</f>
        <v>#DIV/0!</v>
      </c>
      <c r="J518" s="106" t="e">
        <f t="shared" si="140"/>
        <v>#DIV/0!</v>
      </c>
      <c r="K518" s="106" t="e">
        <f>IF(H518&gt;'Input &amp; Results'!$K$45,MIN('Input &amp; Results'!$K$31,J518-M518),0)</f>
        <v>#DIV/0!</v>
      </c>
      <c r="L518" s="106" t="e">
        <f t="shared" si="128"/>
        <v>#DIV/0!</v>
      </c>
      <c r="M518" s="106" t="e">
        <f>IF(J518&gt;0,MIN('Input &amp; Results'!$K$11*0.75/12*'Input &amp; Results'!$K$42,J518),0)</f>
        <v>#DIV/0!</v>
      </c>
      <c r="N518" s="106" t="e">
        <f t="shared" si="129"/>
        <v>#DIV/0!</v>
      </c>
      <c r="O518" s="106" t="e">
        <f t="shared" si="141"/>
        <v>#DIV/0!</v>
      </c>
      <c r="P518" s="106" t="e">
        <f>IF(O518&gt;'Input &amp; Results'!$E$49,MIN('Input &amp; Results'!$E$47,O518),0)</f>
        <v>#DIV/0!</v>
      </c>
      <c r="Q518" s="106" t="e">
        <f t="shared" si="130"/>
        <v>#DIV/0!</v>
      </c>
      <c r="R518" s="106" t="e">
        <f t="shared" si="126"/>
        <v>#DIV/0!</v>
      </c>
      <c r="S518" s="106" t="e">
        <f t="shared" si="127"/>
        <v>#DIV/0!</v>
      </c>
      <c r="T518" s="106" t="e">
        <f t="shared" si="131"/>
        <v>#DIV/0!</v>
      </c>
      <c r="U518" s="124" t="e">
        <f t="shared" si="142"/>
        <v>#DIV/0!</v>
      </c>
      <c r="V518" s="107" t="e">
        <f t="shared" si="139"/>
        <v>#DIV/0!</v>
      </c>
      <c r="W518" s="106" t="e">
        <f t="shared" si="137"/>
        <v>#DIV/0!</v>
      </c>
      <c r="X518" s="106" t="e">
        <f t="shared" si="132"/>
        <v>#DIV/0!</v>
      </c>
      <c r="Y518" s="106" t="e">
        <f t="shared" si="138"/>
        <v>#DIV/0!</v>
      </c>
      <c r="Z518" s="108" t="e">
        <f t="shared" si="133"/>
        <v>#DIV/0!</v>
      </c>
      <c r="AA518" s="108" t="e">
        <f>('Input &amp; Results'!$E$40-R518*7.48)/('Calcs active'!H518*1440)</f>
        <v>#DIV/0!</v>
      </c>
    </row>
    <row r="519" spans="2:27" x14ac:dyDescent="0.2">
      <c r="B519" s="31">
        <f t="shared" si="143"/>
        <v>2</v>
      </c>
      <c r="C519" s="31" t="s">
        <v>55</v>
      </c>
      <c r="D519" s="106">
        <v>505</v>
      </c>
      <c r="E519" s="106" t="e">
        <f t="shared" si="134"/>
        <v>#DIV/0!</v>
      </c>
      <c r="F519" s="106">
        <f>'Calcs Hist'!E520</f>
        <v>0</v>
      </c>
      <c r="G519" s="106" t="e">
        <f t="shared" si="135"/>
        <v>#DIV/0!</v>
      </c>
      <c r="H519" s="107" t="e">
        <f t="shared" si="136"/>
        <v>#DIV/0!</v>
      </c>
      <c r="I519" s="106" t="e">
        <f>IF(P519&gt;0,('Input &amp; Results'!F$29/12*$C$3)*('Input &amp; Results'!$D$21),('Input &amp; Results'!F$29/12*$C$3)*('Input &amp; Results'!$D$22))</f>
        <v>#DIV/0!</v>
      </c>
      <c r="J519" s="106" t="e">
        <f t="shared" si="140"/>
        <v>#DIV/0!</v>
      </c>
      <c r="K519" s="106" t="e">
        <f>IF(H519&gt;'Input &amp; Results'!$K$45,MIN('Input &amp; Results'!$K$31,J519-M519),0)</f>
        <v>#DIV/0!</v>
      </c>
      <c r="L519" s="106" t="e">
        <f t="shared" si="128"/>
        <v>#DIV/0!</v>
      </c>
      <c r="M519" s="106" t="e">
        <f>IF(J519&gt;0,MIN('Input &amp; Results'!$K$11*0.75/12*'Input &amp; Results'!$K$42,J519),0)</f>
        <v>#DIV/0!</v>
      </c>
      <c r="N519" s="106" t="e">
        <f t="shared" si="129"/>
        <v>#DIV/0!</v>
      </c>
      <c r="O519" s="106" t="e">
        <f t="shared" si="141"/>
        <v>#DIV/0!</v>
      </c>
      <c r="P519" s="106" t="e">
        <f>IF(O519&gt;'Input &amp; Results'!$E$49,MIN('Input &amp; Results'!$E$47,O519),0)</f>
        <v>#DIV/0!</v>
      </c>
      <c r="Q519" s="106" t="e">
        <f t="shared" si="130"/>
        <v>#DIV/0!</v>
      </c>
      <c r="R519" s="106" t="e">
        <f t="shared" si="126"/>
        <v>#DIV/0!</v>
      </c>
      <c r="S519" s="106" t="e">
        <f t="shared" si="127"/>
        <v>#DIV/0!</v>
      </c>
      <c r="T519" s="106" t="e">
        <f t="shared" si="131"/>
        <v>#DIV/0!</v>
      </c>
      <c r="U519" s="124" t="e">
        <f t="shared" si="142"/>
        <v>#DIV/0!</v>
      </c>
      <c r="V519" s="107" t="e">
        <f t="shared" si="139"/>
        <v>#DIV/0!</v>
      </c>
      <c r="W519" s="106" t="e">
        <f t="shared" si="137"/>
        <v>#DIV/0!</v>
      </c>
      <c r="X519" s="106" t="e">
        <f t="shared" si="132"/>
        <v>#DIV/0!</v>
      </c>
      <c r="Y519" s="106" t="e">
        <f t="shared" si="138"/>
        <v>#DIV/0!</v>
      </c>
      <c r="Z519" s="108" t="e">
        <f t="shared" si="133"/>
        <v>#DIV/0!</v>
      </c>
      <c r="AA519" s="108" t="e">
        <f>('Input &amp; Results'!$E$40-R519*7.48)/('Calcs active'!H519*1440)</f>
        <v>#DIV/0!</v>
      </c>
    </row>
    <row r="520" spans="2:27" x14ac:dyDescent="0.2">
      <c r="B520" s="31">
        <f t="shared" si="143"/>
        <v>2</v>
      </c>
      <c r="C520" s="31" t="s">
        <v>55</v>
      </c>
      <c r="D520" s="106">
        <v>506</v>
      </c>
      <c r="E520" s="106" t="e">
        <f t="shared" si="134"/>
        <v>#DIV/0!</v>
      </c>
      <c r="F520" s="106">
        <f>'Calcs Hist'!E521</f>
        <v>0</v>
      </c>
      <c r="G520" s="106" t="e">
        <f t="shared" si="135"/>
        <v>#DIV/0!</v>
      </c>
      <c r="H520" s="107" t="e">
        <f t="shared" si="136"/>
        <v>#DIV/0!</v>
      </c>
      <c r="I520" s="106" t="e">
        <f>IF(P520&gt;0,('Input &amp; Results'!F$29/12*$C$3)*('Input &amp; Results'!$D$21),('Input &amp; Results'!F$29/12*$C$3)*('Input &amp; Results'!$D$22))</f>
        <v>#DIV/0!</v>
      </c>
      <c r="J520" s="106" t="e">
        <f t="shared" si="140"/>
        <v>#DIV/0!</v>
      </c>
      <c r="K520" s="106" t="e">
        <f>IF(H520&gt;'Input &amp; Results'!$K$45,MIN('Input &amp; Results'!$K$31,J520-M520),0)</f>
        <v>#DIV/0!</v>
      </c>
      <c r="L520" s="106" t="e">
        <f t="shared" si="128"/>
        <v>#DIV/0!</v>
      </c>
      <c r="M520" s="106" t="e">
        <f>IF(J520&gt;0,MIN('Input &amp; Results'!$K$11*0.75/12*'Input &amp; Results'!$K$42,J520),0)</f>
        <v>#DIV/0!</v>
      </c>
      <c r="N520" s="106" t="e">
        <f t="shared" si="129"/>
        <v>#DIV/0!</v>
      </c>
      <c r="O520" s="106" t="e">
        <f t="shared" si="141"/>
        <v>#DIV/0!</v>
      </c>
      <c r="P520" s="106" t="e">
        <f>IF(O520&gt;'Input &amp; Results'!$E$49,MIN('Input &amp; Results'!$E$47,O520),0)</f>
        <v>#DIV/0!</v>
      </c>
      <c r="Q520" s="106" t="e">
        <f t="shared" si="130"/>
        <v>#DIV/0!</v>
      </c>
      <c r="R520" s="106" t="e">
        <f t="shared" si="126"/>
        <v>#DIV/0!</v>
      </c>
      <c r="S520" s="106" t="e">
        <f t="shared" si="127"/>
        <v>#DIV/0!</v>
      </c>
      <c r="T520" s="106" t="e">
        <f t="shared" si="131"/>
        <v>#DIV/0!</v>
      </c>
      <c r="U520" s="124" t="e">
        <f t="shared" si="142"/>
        <v>#DIV/0!</v>
      </c>
      <c r="V520" s="107" t="e">
        <f t="shared" si="139"/>
        <v>#DIV/0!</v>
      </c>
      <c r="W520" s="106" t="e">
        <f t="shared" si="137"/>
        <v>#DIV/0!</v>
      </c>
      <c r="X520" s="106" t="e">
        <f t="shared" si="132"/>
        <v>#DIV/0!</v>
      </c>
      <c r="Y520" s="106" t="e">
        <f t="shared" si="138"/>
        <v>#DIV/0!</v>
      </c>
      <c r="Z520" s="108" t="e">
        <f t="shared" si="133"/>
        <v>#DIV/0!</v>
      </c>
      <c r="AA520" s="108" t="e">
        <f>('Input &amp; Results'!$E$40-R520*7.48)/('Calcs active'!H520*1440)</f>
        <v>#DIV/0!</v>
      </c>
    </row>
    <row r="521" spans="2:27" x14ac:dyDescent="0.2">
      <c r="B521" s="31">
        <f t="shared" si="143"/>
        <v>2</v>
      </c>
      <c r="C521" s="31" t="s">
        <v>55</v>
      </c>
      <c r="D521" s="106">
        <v>507</v>
      </c>
      <c r="E521" s="106" t="e">
        <f t="shared" si="134"/>
        <v>#DIV/0!</v>
      </c>
      <c r="F521" s="106">
        <f>'Calcs Hist'!E522</f>
        <v>0</v>
      </c>
      <c r="G521" s="106" t="e">
        <f t="shared" si="135"/>
        <v>#DIV/0!</v>
      </c>
      <c r="H521" s="107" t="e">
        <f t="shared" si="136"/>
        <v>#DIV/0!</v>
      </c>
      <c r="I521" s="106" t="e">
        <f>IF(P521&gt;0,('Input &amp; Results'!F$29/12*$C$3)*('Input &amp; Results'!$D$21),('Input &amp; Results'!F$29/12*$C$3)*('Input &amp; Results'!$D$22))</f>
        <v>#DIV/0!</v>
      </c>
      <c r="J521" s="106" t="e">
        <f t="shared" si="140"/>
        <v>#DIV/0!</v>
      </c>
      <c r="K521" s="106" t="e">
        <f>IF(H521&gt;'Input &amp; Results'!$K$45,MIN('Input &amp; Results'!$K$31,J521-M521),0)</f>
        <v>#DIV/0!</v>
      </c>
      <c r="L521" s="106" t="e">
        <f t="shared" si="128"/>
        <v>#DIV/0!</v>
      </c>
      <c r="M521" s="106" t="e">
        <f>IF(J521&gt;0,MIN('Input &amp; Results'!$K$11*0.75/12*'Input &amp; Results'!$K$42,J521),0)</f>
        <v>#DIV/0!</v>
      </c>
      <c r="N521" s="106" t="e">
        <f t="shared" si="129"/>
        <v>#DIV/0!</v>
      </c>
      <c r="O521" s="106" t="e">
        <f t="shared" si="141"/>
        <v>#DIV/0!</v>
      </c>
      <c r="P521" s="106" t="e">
        <f>IF(O521&gt;'Input &amp; Results'!$E$49,MIN('Input &amp; Results'!$E$47,O521),0)</f>
        <v>#DIV/0!</v>
      </c>
      <c r="Q521" s="106" t="e">
        <f t="shared" si="130"/>
        <v>#DIV/0!</v>
      </c>
      <c r="R521" s="106" t="e">
        <f t="shared" si="126"/>
        <v>#DIV/0!</v>
      </c>
      <c r="S521" s="106" t="e">
        <f t="shared" si="127"/>
        <v>#DIV/0!</v>
      </c>
      <c r="T521" s="106" t="e">
        <f t="shared" si="131"/>
        <v>#DIV/0!</v>
      </c>
      <c r="U521" s="124" t="e">
        <f t="shared" si="142"/>
        <v>#DIV/0!</v>
      </c>
      <c r="V521" s="107" t="e">
        <f t="shared" si="139"/>
        <v>#DIV/0!</v>
      </c>
      <c r="W521" s="106" t="e">
        <f t="shared" si="137"/>
        <v>#DIV/0!</v>
      </c>
      <c r="X521" s="106" t="e">
        <f t="shared" si="132"/>
        <v>#DIV/0!</v>
      </c>
      <c r="Y521" s="106" t="e">
        <f t="shared" si="138"/>
        <v>#DIV/0!</v>
      </c>
      <c r="Z521" s="108" t="e">
        <f t="shared" si="133"/>
        <v>#DIV/0!</v>
      </c>
      <c r="AA521" s="108" t="e">
        <f>('Input &amp; Results'!$E$40-R521*7.48)/('Calcs active'!H521*1440)</f>
        <v>#DIV/0!</v>
      </c>
    </row>
    <row r="522" spans="2:27" x14ac:dyDescent="0.2">
      <c r="B522" s="31">
        <f t="shared" si="143"/>
        <v>2</v>
      </c>
      <c r="C522" s="31" t="s">
        <v>55</v>
      </c>
      <c r="D522" s="106">
        <v>508</v>
      </c>
      <c r="E522" s="106" t="e">
        <f t="shared" si="134"/>
        <v>#DIV/0!</v>
      </c>
      <c r="F522" s="106">
        <f>'Calcs Hist'!E523</f>
        <v>0</v>
      </c>
      <c r="G522" s="106" t="e">
        <f t="shared" si="135"/>
        <v>#DIV/0!</v>
      </c>
      <c r="H522" s="107" t="e">
        <f t="shared" si="136"/>
        <v>#DIV/0!</v>
      </c>
      <c r="I522" s="106" t="e">
        <f>IF(P522&gt;0,('Input &amp; Results'!F$29/12*$C$3)*('Input &amp; Results'!$D$21),('Input &amp; Results'!F$29/12*$C$3)*('Input &amp; Results'!$D$22))</f>
        <v>#DIV/0!</v>
      </c>
      <c r="J522" s="106" t="e">
        <f t="shared" si="140"/>
        <v>#DIV/0!</v>
      </c>
      <c r="K522" s="106" t="e">
        <f>IF(H522&gt;'Input &amp; Results'!$K$45,MIN('Input &amp; Results'!$K$31,J522-M522),0)</f>
        <v>#DIV/0!</v>
      </c>
      <c r="L522" s="106" t="e">
        <f t="shared" si="128"/>
        <v>#DIV/0!</v>
      </c>
      <c r="M522" s="106" t="e">
        <f>IF(J522&gt;0,MIN('Input &amp; Results'!$K$11*0.75/12*'Input &amp; Results'!$K$42,J522),0)</f>
        <v>#DIV/0!</v>
      </c>
      <c r="N522" s="106" t="e">
        <f t="shared" si="129"/>
        <v>#DIV/0!</v>
      </c>
      <c r="O522" s="106" t="e">
        <f t="shared" si="141"/>
        <v>#DIV/0!</v>
      </c>
      <c r="P522" s="106" t="e">
        <f>IF(O522&gt;'Input &amp; Results'!$E$49,MIN('Input &amp; Results'!$E$47,O522),0)</f>
        <v>#DIV/0!</v>
      </c>
      <c r="Q522" s="106" t="e">
        <f t="shared" si="130"/>
        <v>#DIV/0!</v>
      </c>
      <c r="R522" s="106" t="e">
        <f t="shared" si="126"/>
        <v>#DIV/0!</v>
      </c>
      <c r="S522" s="106" t="e">
        <f t="shared" si="127"/>
        <v>#DIV/0!</v>
      </c>
      <c r="T522" s="106" t="e">
        <f t="shared" si="131"/>
        <v>#DIV/0!</v>
      </c>
      <c r="U522" s="124" t="e">
        <f t="shared" si="142"/>
        <v>#DIV/0!</v>
      </c>
      <c r="V522" s="107" t="e">
        <f t="shared" si="139"/>
        <v>#DIV/0!</v>
      </c>
      <c r="W522" s="106" t="e">
        <f t="shared" si="137"/>
        <v>#DIV/0!</v>
      </c>
      <c r="X522" s="106" t="e">
        <f t="shared" si="132"/>
        <v>#DIV/0!</v>
      </c>
      <c r="Y522" s="106" t="e">
        <f t="shared" si="138"/>
        <v>#DIV/0!</v>
      </c>
      <c r="Z522" s="108" t="e">
        <f t="shared" si="133"/>
        <v>#DIV/0!</v>
      </c>
      <c r="AA522" s="108" t="e">
        <f>('Input &amp; Results'!$E$40-R522*7.48)/('Calcs active'!H522*1440)</f>
        <v>#DIV/0!</v>
      </c>
    </row>
    <row r="523" spans="2:27" x14ac:dyDescent="0.2">
      <c r="B523" s="31">
        <f t="shared" si="143"/>
        <v>2</v>
      </c>
      <c r="C523" s="31" t="s">
        <v>55</v>
      </c>
      <c r="D523" s="106">
        <v>509</v>
      </c>
      <c r="E523" s="106" t="e">
        <f t="shared" si="134"/>
        <v>#DIV/0!</v>
      </c>
      <c r="F523" s="106">
        <f>'Calcs Hist'!E524</f>
        <v>0</v>
      </c>
      <c r="G523" s="106" t="e">
        <f t="shared" si="135"/>
        <v>#DIV/0!</v>
      </c>
      <c r="H523" s="107" t="e">
        <f t="shared" si="136"/>
        <v>#DIV/0!</v>
      </c>
      <c r="I523" s="106" t="e">
        <f>IF(P523&gt;0,('Input &amp; Results'!F$29/12*$C$3)*('Input &amp; Results'!$D$21),('Input &amp; Results'!F$29/12*$C$3)*('Input &amp; Results'!$D$22))</f>
        <v>#DIV/0!</v>
      </c>
      <c r="J523" s="106" t="e">
        <f t="shared" si="140"/>
        <v>#DIV/0!</v>
      </c>
      <c r="K523" s="106" t="e">
        <f>IF(H523&gt;'Input &amp; Results'!$K$45,MIN('Input &amp; Results'!$K$31,J523-M523),0)</f>
        <v>#DIV/0!</v>
      </c>
      <c r="L523" s="106" t="e">
        <f t="shared" si="128"/>
        <v>#DIV/0!</v>
      </c>
      <c r="M523" s="106" t="e">
        <f>IF(J523&gt;0,MIN('Input &amp; Results'!$K$11*0.75/12*'Input &amp; Results'!$K$42,J523),0)</f>
        <v>#DIV/0!</v>
      </c>
      <c r="N523" s="106" t="e">
        <f t="shared" si="129"/>
        <v>#DIV/0!</v>
      </c>
      <c r="O523" s="106" t="e">
        <f t="shared" si="141"/>
        <v>#DIV/0!</v>
      </c>
      <c r="P523" s="106" t="e">
        <f>IF(O523&gt;'Input &amp; Results'!$E$49,MIN('Input &amp; Results'!$E$47,O523),0)</f>
        <v>#DIV/0!</v>
      </c>
      <c r="Q523" s="106" t="e">
        <f t="shared" si="130"/>
        <v>#DIV/0!</v>
      </c>
      <c r="R523" s="106" t="e">
        <f t="shared" si="126"/>
        <v>#DIV/0!</v>
      </c>
      <c r="S523" s="106" t="e">
        <f t="shared" si="127"/>
        <v>#DIV/0!</v>
      </c>
      <c r="T523" s="106" t="e">
        <f t="shared" si="131"/>
        <v>#DIV/0!</v>
      </c>
      <c r="U523" s="124" t="e">
        <f t="shared" si="142"/>
        <v>#DIV/0!</v>
      </c>
      <c r="V523" s="107" t="e">
        <f t="shared" si="139"/>
        <v>#DIV/0!</v>
      </c>
      <c r="W523" s="106" t="e">
        <f t="shared" si="137"/>
        <v>#DIV/0!</v>
      </c>
      <c r="X523" s="106" t="e">
        <f t="shared" si="132"/>
        <v>#DIV/0!</v>
      </c>
      <c r="Y523" s="106" t="e">
        <f t="shared" si="138"/>
        <v>#DIV/0!</v>
      </c>
      <c r="Z523" s="108" t="e">
        <f t="shared" si="133"/>
        <v>#DIV/0!</v>
      </c>
      <c r="AA523" s="108" t="e">
        <f>('Input &amp; Results'!$E$40-R523*7.48)/('Calcs active'!H523*1440)</f>
        <v>#DIV/0!</v>
      </c>
    </row>
    <row r="524" spans="2:27" x14ac:dyDescent="0.2">
      <c r="B524" s="31">
        <f t="shared" si="143"/>
        <v>2</v>
      </c>
      <c r="C524" s="31" t="s">
        <v>55</v>
      </c>
      <c r="D524" s="106">
        <v>510</v>
      </c>
      <c r="E524" s="106" t="e">
        <f t="shared" si="134"/>
        <v>#DIV/0!</v>
      </c>
      <c r="F524" s="106">
        <f>'Calcs Hist'!E525</f>
        <v>0</v>
      </c>
      <c r="G524" s="106" t="e">
        <f t="shared" si="135"/>
        <v>#DIV/0!</v>
      </c>
      <c r="H524" s="107" t="e">
        <f t="shared" si="136"/>
        <v>#DIV/0!</v>
      </c>
      <c r="I524" s="106" t="e">
        <f>IF(P524&gt;0,('Input &amp; Results'!F$29/12*$C$3)*('Input &amp; Results'!$D$21),('Input &amp; Results'!F$29/12*$C$3)*('Input &amp; Results'!$D$22))</f>
        <v>#DIV/0!</v>
      </c>
      <c r="J524" s="106" t="e">
        <f t="shared" si="140"/>
        <v>#DIV/0!</v>
      </c>
      <c r="K524" s="106" t="e">
        <f>IF(H524&gt;'Input &amp; Results'!$K$45,MIN('Input &amp; Results'!$K$31,J524-M524),0)</f>
        <v>#DIV/0!</v>
      </c>
      <c r="L524" s="106" t="e">
        <f t="shared" si="128"/>
        <v>#DIV/0!</v>
      </c>
      <c r="M524" s="106" t="e">
        <f>IF(J524&gt;0,MIN('Input &amp; Results'!$K$11*0.75/12*'Input &amp; Results'!$K$42,J524),0)</f>
        <v>#DIV/0!</v>
      </c>
      <c r="N524" s="106" t="e">
        <f t="shared" si="129"/>
        <v>#DIV/0!</v>
      </c>
      <c r="O524" s="106" t="e">
        <f t="shared" si="141"/>
        <v>#DIV/0!</v>
      </c>
      <c r="P524" s="106" t="e">
        <f>IF(O524&gt;'Input &amp; Results'!$E$49,MIN('Input &amp; Results'!$E$47,O524),0)</f>
        <v>#DIV/0!</v>
      </c>
      <c r="Q524" s="106" t="e">
        <f t="shared" si="130"/>
        <v>#DIV/0!</v>
      </c>
      <c r="R524" s="106" t="e">
        <f t="shared" si="126"/>
        <v>#DIV/0!</v>
      </c>
      <c r="S524" s="106" t="e">
        <f t="shared" si="127"/>
        <v>#DIV/0!</v>
      </c>
      <c r="T524" s="106" t="e">
        <f t="shared" si="131"/>
        <v>#DIV/0!</v>
      </c>
      <c r="U524" s="124" t="e">
        <f t="shared" si="142"/>
        <v>#DIV/0!</v>
      </c>
      <c r="V524" s="107" t="e">
        <f t="shared" si="139"/>
        <v>#DIV/0!</v>
      </c>
      <c r="W524" s="106" t="e">
        <f t="shared" si="137"/>
        <v>#DIV/0!</v>
      </c>
      <c r="X524" s="106" t="e">
        <f t="shared" si="132"/>
        <v>#DIV/0!</v>
      </c>
      <c r="Y524" s="106" t="e">
        <f t="shared" si="138"/>
        <v>#DIV/0!</v>
      </c>
      <c r="Z524" s="108" t="e">
        <f t="shared" si="133"/>
        <v>#DIV/0!</v>
      </c>
      <c r="AA524" s="108" t="e">
        <f>('Input &amp; Results'!$E$40-R524*7.48)/('Calcs active'!H524*1440)</f>
        <v>#DIV/0!</v>
      </c>
    </row>
    <row r="525" spans="2:27" x14ac:dyDescent="0.2">
      <c r="B525" s="31">
        <f t="shared" si="143"/>
        <v>2</v>
      </c>
      <c r="C525" s="31" t="s">
        <v>55</v>
      </c>
      <c r="D525" s="106">
        <v>511</v>
      </c>
      <c r="E525" s="106" t="e">
        <f t="shared" si="134"/>
        <v>#DIV/0!</v>
      </c>
      <c r="F525" s="106">
        <f>'Calcs Hist'!E526</f>
        <v>0</v>
      </c>
      <c r="G525" s="106" t="e">
        <f t="shared" si="135"/>
        <v>#DIV/0!</v>
      </c>
      <c r="H525" s="107" t="e">
        <f t="shared" si="136"/>
        <v>#DIV/0!</v>
      </c>
      <c r="I525" s="106" t="e">
        <f>IF(P525&gt;0,('Input &amp; Results'!F$29/12*$C$3)*('Input &amp; Results'!$D$21),('Input &amp; Results'!F$29/12*$C$3)*('Input &amp; Results'!$D$22))</f>
        <v>#DIV/0!</v>
      </c>
      <c r="J525" s="106" t="e">
        <f t="shared" si="140"/>
        <v>#DIV/0!</v>
      </c>
      <c r="K525" s="106" t="e">
        <f>IF(H525&gt;'Input &amp; Results'!$K$45,MIN('Input &amp; Results'!$K$31,J525-M525),0)</f>
        <v>#DIV/0!</v>
      </c>
      <c r="L525" s="106" t="e">
        <f t="shared" si="128"/>
        <v>#DIV/0!</v>
      </c>
      <c r="M525" s="106" t="e">
        <f>IF(J525&gt;0,MIN('Input &amp; Results'!$K$11*0.75/12*'Input &amp; Results'!$K$42,J525),0)</f>
        <v>#DIV/0!</v>
      </c>
      <c r="N525" s="106" t="e">
        <f t="shared" si="129"/>
        <v>#DIV/0!</v>
      </c>
      <c r="O525" s="106" t="e">
        <f t="shared" si="141"/>
        <v>#DIV/0!</v>
      </c>
      <c r="P525" s="106" t="e">
        <f>IF(O525&gt;'Input &amp; Results'!$E$49,MIN('Input &amp; Results'!$E$47,O525),0)</f>
        <v>#DIV/0!</v>
      </c>
      <c r="Q525" s="106" t="e">
        <f t="shared" si="130"/>
        <v>#DIV/0!</v>
      </c>
      <c r="R525" s="106" t="e">
        <f t="shared" si="126"/>
        <v>#DIV/0!</v>
      </c>
      <c r="S525" s="106" t="e">
        <f t="shared" si="127"/>
        <v>#DIV/0!</v>
      </c>
      <c r="T525" s="106" t="e">
        <f t="shared" si="131"/>
        <v>#DIV/0!</v>
      </c>
      <c r="U525" s="124" t="e">
        <f t="shared" si="142"/>
        <v>#DIV/0!</v>
      </c>
      <c r="V525" s="107" t="e">
        <f t="shared" si="139"/>
        <v>#DIV/0!</v>
      </c>
      <c r="W525" s="106" t="e">
        <f t="shared" si="137"/>
        <v>#DIV/0!</v>
      </c>
      <c r="X525" s="106" t="e">
        <f t="shared" si="132"/>
        <v>#DIV/0!</v>
      </c>
      <c r="Y525" s="106" t="e">
        <f t="shared" si="138"/>
        <v>#DIV/0!</v>
      </c>
      <c r="Z525" s="108" t="e">
        <f t="shared" si="133"/>
        <v>#DIV/0!</v>
      </c>
      <c r="AA525" s="108" t="e">
        <f>('Input &amp; Results'!$E$40-R525*7.48)/('Calcs active'!H525*1440)</f>
        <v>#DIV/0!</v>
      </c>
    </row>
    <row r="526" spans="2:27" x14ac:dyDescent="0.2">
      <c r="B526" s="31">
        <f t="shared" si="143"/>
        <v>2</v>
      </c>
      <c r="C526" s="31" t="s">
        <v>55</v>
      </c>
      <c r="D526" s="106">
        <v>512</v>
      </c>
      <c r="E526" s="106" t="e">
        <f t="shared" si="134"/>
        <v>#DIV/0!</v>
      </c>
      <c r="F526" s="106">
        <f>'Calcs Hist'!E527</f>
        <v>0</v>
      </c>
      <c r="G526" s="106" t="e">
        <f t="shared" si="135"/>
        <v>#DIV/0!</v>
      </c>
      <c r="H526" s="107" t="e">
        <f t="shared" si="136"/>
        <v>#DIV/0!</v>
      </c>
      <c r="I526" s="106" t="e">
        <f>IF(P526&gt;0,('Input &amp; Results'!F$29/12*$C$3)*('Input &amp; Results'!$D$21),('Input &amp; Results'!F$29/12*$C$3)*('Input &amp; Results'!$D$22))</f>
        <v>#DIV/0!</v>
      </c>
      <c r="J526" s="106" t="e">
        <f t="shared" si="140"/>
        <v>#DIV/0!</v>
      </c>
      <c r="K526" s="106" t="e">
        <f>IF(H526&gt;'Input &amp; Results'!$K$45,MIN('Input &amp; Results'!$K$31,J526-M526),0)</f>
        <v>#DIV/0!</v>
      </c>
      <c r="L526" s="106" t="e">
        <f t="shared" si="128"/>
        <v>#DIV/0!</v>
      </c>
      <c r="M526" s="106" t="e">
        <f>IF(J526&gt;0,MIN('Input &amp; Results'!$K$11*0.75/12*'Input &amp; Results'!$K$42,J526),0)</f>
        <v>#DIV/0!</v>
      </c>
      <c r="N526" s="106" t="e">
        <f t="shared" si="129"/>
        <v>#DIV/0!</v>
      </c>
      <c r="O526" s="106" t="e">
        <f t="shared" si="141"/>
        <v>#DIV/0!</v>
      </c>
      <c r="P526" s="106" t="e">
        <f>IF(O526&gt;'Input &amp; Results'!$E$49,MIN('Input &amp; Results'!$E$47,O526),0)</f>
        <v>#DIV/0!</v>
      </c>
      <c r="Q526" s="106" t="e">
        <f t="shared" si="130"/>
        <v>#DIV/0!</v>
      </c>
      <c r="R526" s="106" t="e">
        <f t="shared" si="126"/>
        <v>#DIV/0!</v>
      </c>
      <c r="S526" s="106" t="e">
        <f t="shared" si="127"/>
        <v>#DIV/0!</v>
      </c>
      <c r="T526" s="106" t="e">
        <f t="shared" si="131"/>
        <v>#DIV/0!</v>
      </c>
      <c r="U526" s="124" t="e">
        <f t="shared" si="142"/>
        <v>#DIV/0!</v>
      </c>
      <c r="V526" s="107" t="e">
        <f t="shared" si="139"/>
        <v>#DIV/0!</v>
      </c>
      <c r="W526" s="106" t="e">
        <f t="shared" si="137"/>
        <v>#DIV/0!</v>
      </c>
      <c r="X526" s="106" t="e">
        <f t="shared" si="132"/>
        <v>#DIV/0!</v>
      </c>
      <c r="Y526" s="106" t="e">
        <f t="shared" si="138"/>
        <v>#DIV/0!</v>
      </c>
      <c r="Z526" s="108" t="e">
        <f t="shared" si="133"/>
        <v>#DIV/0!</v>
      </c>
      <c r="AA526" s="108" t="e">
        <f>('Input &amp; Results'!$E$40-R526*7.48)/('Calcs active'!H526*1440)</f>
        <v>#DIV/0!</v>
      </c>
    </row>
    <row r="527" spans="2:27" x14ac:dyDescent="0.2">
      <c r="B527" s="31">
        <f t="shared" si="143"/>
        <v>2</v>
      </c>
      <c r="C527" s="31" t="s">
        <v>55</v>
      </c>
      <c r="D527" s="106">
        <v>513</v>
      </c>
      <c r="E527" s="106" t="e">
        <f t="shared" si="134"/>
        <v>#DIV/0!</v>
      </c>
      <c r="F527" s="106">
        <f>'Calcs Hist'!E528</f>
        <v>0</v>
      </c>
      <c r="G527" s="106" t="e">
        <f t="shared" si="135"/>
        <v>#DIV/0!</v>
      </c>
      <c r="H527" s="107" t="e">
        <f t="shared" si="136"/>
        <v>#DIV/0!</v>
      </c>
      <c r="I527" s="106" t="e">
        <f>IF(P527&gt;0,('Input &amp; Results'!F$29/12*$C$3)*('Input &amp; Results'!$D$21),('Input &amp; Results'!F$29/12*$C$3)*('Input &amp; Results'!$D$22))</f>
        <v>#DIV/0!</v>
      </c>
      <c r="J527" s="106" t="e">
        <f t="shared" si="140"/>
        <v>#DIV/0!</v>
      </c>
      <c r="K527" s="106" t="e">
        <f>IF(H527&gt;'Input &amp; Results'!$K$45,MIN('Input &amp; Results'!$K$31,J527-M527),0)</f>
        <v>#DIV/0!</v>
      </c>
      <c r="L527" s="106" t="e">
        <f t="shared" si="128"/>
        <v>#DIV/0!</v>
      </c>
      <c r="M527" s="106" t="e">
        <f>IF(J527&gt;0,MIN('Input &amp; Results'!$K$11*0.75/12*'Input &amp; Results'!$K$42,J527),0)</f>
        <v>#DIV/0!</v>
      </c>
      <c r="N527" s="106" t="e">
        <f t="shared" si="129"/>
        <v>#DIV/0!</v>
      </c>
      <c r="O527" s="106" t="e">
        <f t="shared" si="141"/>
        <v>#DIV/0!</v>
      </c>
      <c r="P527" s="106" t="e">
        <f>IF(O527&gt;'Input &amp; Results'!$E$49,MIN('Input &amp; Results'!$E$47,O527),0)</f>
        <v>#DIV/0!</v>
      </c>
      <c r="Q527" s="106" t="e">
        <f t="shared" si="130"/>
        <v>#DIV/0!</v>
      </c>
      <c r="R527" s="106" t="e">
        <f t="shared" ref="R527:R590" si="144">O527-P527</f>
        <v>#DIV/0!</v>
      </c>
      <c r="S527" s="106" t="e">
        <f t="shared" ref="S527:S590" si="145">I527-E527+P527</f>
        <v>#DIV/0!</v>
      </c>
      <c r="T527" s="106" t="e">
        <f t="shared" si="131"/>
        <v>#DIV/0!</v>
      </c>
      <c r="U527" s="124" t="e">
        <f t="shared" si="142"/>
        <v>#DIV/0!</v>
      </c>
      <c r="V527" s="107" t="e">
        <f t="shared" si="139"/>
        <v>#DIV/0!</v>
      </c>
      <c r="W527" s="106" t="e">
        <f t="shared" si="137"/>
        <v>#DIV/0!</v>
      </c>
      <c r="X527" s="106" t="e">
        <f t="shared" si="132"/>
        <v>#DIV/0!</v>
      </c>
      <c r="Y527" s="106" t="e">
        <f t="shared" si="138"/>
        <v>#DIV/0!</v>
      </c>
      <c r="Z527" s="108" t="e">
        <f t="shared" si="133"/>
        <v>#DIV/0!</v>
      </c>
      <c r="AA527" s="108" t="e">
        <f>('Input &amp; Results'!$E$40-R527*7.48)/('Calcs active'!H527*1440)</f>
        <v>#DIV/0!</v>
      </c>
    </row>
    <row r="528" spans="2:27" x14ac:dyDescent="0.2">
      <c r="B528" s="31">
        <f t="shared" si="143"/>
        <v>2</v>
      </c>
      <c r="C528" s="31" t="s">
        <v>55</v>
      </c>
      <c r="D528" s="106">
        <v>514</v>
      </c>
      <c r="E528" s="106" t="e">
        <f t="shared" si="134"/>
        <v>#DIV/0!</v>
      </c>
      <c r="F528" s="106">
        <f>'Calcs Hist'!E529</f>
        <v>0</v>
      </c>
      <c r="G528" s="106" t="e">
        <f t="shared" si="135"/>
        <v>#DIV/0!</v>
      </c>
      <c r="H528" s="107" t="e">
        <f t="shared" si="136"/>
        <v>#DIV/0!</v>
      </c>
      <c r="I528" s="106" t="e">
        <f>IF(P528&gt;0,('Input &amp; Results'!F$29/12*$C$3)*('Input &amp; Results'!$D$21),('Input &amp; Results'!F$29/12*$C$3)*('Input &amp; Results'!$D$22))</f>
        <v>#DIV/0!</v>
      </c>
      <c r="J528" s="106" t="e">
        <f t="shared" si="140"/>
        <v>#DIV/0!</v>
      </c>
      <c r="K528" s="106" t="e">
        <f>IF(H528&gt;'Input &amp; Results'!$K$45,MIN('Input &amp; Results'!$K$31,J528-M528),0)</f>
        <v>#DIV/0!</v>
      </c>
      <c r="L528" s="106" t="e">
        <f t="shared" ref="L528:L591" si="146">K528*7.48</f>
        <v>#DIV/0!</v>
      </c>
      <c r="M528" s="106" t="e">
        <f>IF(J528&gt;0,MIN('Input &amp; Results'!$K$11*0.75/12*'Input &amp; Results'!$K$42,J528),0)</f>
        <v>#DIV/0!</v>
      </c>
      <c r="N528" s="106" t="e">
        <f t="shared" ref="N528:N591" si="147">M528*7.48</f>
        <v>#DIV/0!</v>
      </c>
      <c r="O528" s="106" t="e">
        <f t="shared" si="141"/>
        <v>#DIV/0!</v>
      </c>
      <c r="P528" s="106" t="e">
        <f>IF(O528&gt;'Input &amp; Results'!$E$49,MIN('Input &amp; Results'!$E$47,O528),0)</f>
        <v>#DIV/0!</v>
      </c>
      <c r="Q528" s="106" t="e">
        <f t="shared" ref="Q528:Q591" si="148">P528*7.48</f>
        <v>#DIV/0!</v>
      </c>
      <c r="R528" s="106" t="e">
        <f t="shared" si="144"/>
        <v>#DIV/0!</v>
      </c>
      <c r="S528" s="106" t="e">
        <f t="shared" si="145"/>
        <v>#DIV/0!</v>
      </c>
      <c r="T528" s="106" t="e">
        <f t="shared" ref="T528:T591" si="149">T527+S528</f>
        <v>#DIV/0!</v>
      </c>
      <c r="U528" s="124" t="e">
        <f t="shared" si="142"/>
        <v>#DIV/0!</v>
      </c>
      <c r="V528" s="107" t="e">
        <f t="shared" si="139"/>
        <v>#DIV/0!</v>
      </c>
      <c r="W528" s="106" t="e">
        <f t="shared" si="137"/>
        <v>#DIV/0!</v>
      </c>
      <c r="X528" s="106" t="e">
        <f t="shared" ref="X528:X591" si="150">W528*7.48</f>
        <v>#DIV/0!</v>
      </c>
      <c r="Y528" s="106" t="e">
        <f t="shared" si="138"/>
        <v>#DIV/0!</v>
      </c>
      <c r="Z528" s="108" t="e">
        <f t="shared" ref="Z528:Z591" si="151">Z527+Q528</f>
        <v>#DIV/0!</v>
      </c>
      <c r="AA528" s="108" t="e">
        <f>('Input &amp; Results'!$E$40-R528*7.48)/('Calcs active'!H528*1440)</f>
        <v>#DIV/0!</v>
      </c>
    </row>
    <row r="529" spans="2:27" x14ac:dyDescent="0.2">
      <c r="B529" s="31">
        <f t="shared" si="143"/>
        <v>2</v>
      </c>
      <c r="C529" s="31" t="s">
        <v>55</v>
      </c>
      <c r="D529" s="106">
        <v>515</v>
      </c>
      <c r="E529" s="106" t="e">
        <f t="shared" ref="E529:E592" si="152">$C$3*$C$10*(T528/$C$7)^$C$11</f>
        <v>#DIV/0!</v>
      </c>
      <c r="F529" s="106">
        <f>'Calcs Hist'!E530</f>
        <v>0</v>
      </c>
      <c r="G529" s="106" t="e">
        <f t="shared" ref="G529:G592" si="153">E529+F529</f>
        <v>#DIV/0!</v>
      </c>
      <c r="H529" s="107" t="e">
        <f t="shared" ref="H529:H592" si="154">G529*7.48/1440</f>
        <v>#DIV/0!</v>
      </c>
      <c r="I529" s="106" t="e">
        <f>IF(P529&gt;0,('Input &amp; Results'!F$29/12*$C$3)*('Input &amp; Results'!$D$21),('Input &amp; Results'!F$29/12*$C$3)*('Input &amp; Results'!$D$22))</f>
        <v>#DIV/0!</v>
      </c>
      <c r="J529" s="106" t="e">
        <f t="shared" si="140"/>
        <v>#DIV/0!</v>
      </c>
      <c r="K529" s="106" t="e">
        <f>IF(H529&gt;'Input &amp; Results'!$K$45,MIN('Input &amp; Results'!$K$31,J529-M529),0)</f>
        <v>#DIV/0!</v>
      </c>
      <c r="L529" s="106" t="e">
        <f t="shared" si="146"/>
        <v>#DIV/0!</v>
      </c>
      <c r="M529" s="106" t="e">
        <f>IF(J529&gt;0,MIN('Input &amp; Results'!$K$11*0.75/12*'Input &amp; Results'!$K$42,J529),0)</f>
        <v>#DIV/0!</v>
      </c>
      <c r="N529" s="106" t="e">
        <f t="shared" si="147"/>
        <v>#DIV/0!</v>
      </c>
      <c r="O529" s="106" t="e">
        <f t="shared" si="141"/>
        <v>#DIV/0!</v>
      </c>
      <c r="P529" s="106" t="e">
        <f>IF(O529&gt;'Input &amp; Results'!$E$49,MIN('Input &amp; Results'!$E$47,O529),0)</f>
        <v>#DIV/0!</v>
      </c>
      <c r="Q529" s="106" t="e">
        <f t="shared" si="148"/>
        <v>#DIV/0!</v>
      </c>
      <c r="R529" s="106" t="e">
        <f t="shared" si="144"/>
        <v>#DIV/0!</v>
      </c>
      <c r="S529" s="106" t="e">
        <f t="shared" si="145"/>
        <v>#DIV/0!</v>
      </c>
      <c r="T529" s="106" t="e">
        <f t="shared" si="149"/>
        <v>#DIV/0!</v>
      </c>
      <c r="U529" s="124" t="e">
        <f t="shared" si="142"/>
        <v>#DIV/0!</v>
      </c>
      <c r="V529" s="107" t="e">
        <f t="shared" si="139"/>
        <v>#DIV/0!</v>
      </c>
      <c r="W529" s="106" t="e">
        <f t="shared" ref="W529:W592" si="155">G529+W528</f>
        <v>#DIV/0!</v>
      </c>
      <c r="X529" s="106" t="e">
        <f t="shared" si="150"/>
        <v>#DIV/0!</v>
      </c>
      <c r="Y529" s="106" t="e">
        <f t="shared" ref="Y529:Y592" si="156">Y528+L529</f>
        <v>#DIV/0!</v>
      </c>
      <c r="Z529" s="108" t="e">
        <f t="shared" si="151"/>
        <v>#DIV/0!</v>
      </c>
      <c r="AA529" s="108" t="e">
        <f>('Input &amp; Results'!$E$40-R529*7.48)/('Calcs active'!H529*1440)</f>
        <v>#DIV/0!</v>
      </c>
    </row>
    <row r="530" spans="2:27" x14ac:dyDescent="0.2">
      <c r="B530" s="31">
        <f t="shared" si="143"/>
        <v>2</v>
      </c>
      <c r="C530" s="31" t="s">
        <v>55</v>
      </c>
      <c r="D530" s="106">
        <v>516</v>
      </c>
      <c r="E530" s="106" t="e">
        <f t="shared" si="152"/>
        <v>#DIV/0!</v>
      </c>
      <c r="F530" s="106">
        <f>'Calcs Hist'!E531</f>
        <v>0</v>
      </c>
      <c r="G530" s="106" t="e">
        <f t="shared" si="153"/>
        <v>#DIV/0!</v>
      </c>
      <c r="H530" s="107" t="e">
        <f t="shared" si="154"/>
        <v>#DIV/0!</v>
      </c>
      <c r="I530" s="106" t="e">
        <f>IF(P530&gt;0,('Input &amp; Results'!F$29/12*$C$3)*('Input &amp; Results'!$D$21),('Input &amp; Results'!F$29/12*$C$3)*('Input &amp; Results'!$D$22))</f>
        <v>#DIV/0!</v>
      </c>
      <c r="J530" s="106" t="e">
        <f t="shared" si="140"/>
        <v>#DIV/0!</v>
      </c>
      <c r="K530" s="106" t="e">
        <f>IF(H530&gt;'Input &amp; Results'!$K$45,MIN('Input &amp; Results'!$K$31,J530-M530),0)</f>
        <v>#DIV/0!</v>
      </c>
      <c r="L530" s="106" t="e">
        <f t="shared" si="146"/>
        <v>#DIV/0!</v>
      </c>
      <c r="M530" s="106" t="e">
        <f>IF(J530&gt;0,MIN('Input &amp; Results'!$K$11*0.75/12*'Input &amp; Results'!$K$42,J530),0)</f>
        <v>#DIV/0!</v>
      </c>
      <c r="N530" s="106" t="e">
        <f t="shared" si="147"/>
        <v>#DIV/0!</v>
      </c>
      <c r="O530" s="106" t="e">
        <f t="shared" si="141"/>
        <v>#DIV/0!</v>
      </c>
      <c r="P530" s="106" t="e">
        <f>IF(O530&gt;'Input &amp; Results'!$E$49,MIN('Input &amp; Results'!$E$47,O530),0)</f>
        <v>#DIV/0!</v>
      </c>
      <c r="Q530" s="106" t="e">
        <f t="shared" si="148"/>
        <v>#DIV/0!</v>
      </c>
      <c r="R530" s="106" t="e">
        <f t="shared" si="144"/>
        <v>#DIV/0!</v>
      </c>
      <c r="S530" s="106" t="e">
        <f t="shared" si="145"/>
        <v>#DIV/0!</v>
      </c>
      <c r="T530" s="106" t="e">
        <f t="shared" si="149"/>
        <v>#DIV/0!</v>
      </c>
      <c r="U530" s="124" t="e">
        <f t="shared" si="142"/>
        <v>#DIV/0!</v>
      </c>
      <c r="V530" s="107" t="e">
        <f t="shared" si="139"/>
        <v>#DIV/0!</v>
      </c>
      <c r="W530" s="106" t="e">
        <f t="shared" si="155"/>
        <v>#DIV/0!</v>
      </c>
      <c r="X530" s="106" t="e">
        <f t="shared" si="150"/>
        <v>#DIV/0!</v>
      </c>
      <c r="Y530" s="106" t="e">
        <f t="shared" si="156"/>
        <v>#DIV/0!</v>
      </c>
      <c r="Z530" s="108" t="e">
        <f t="shared" si="151"/>
        <v>#DIV/0!</v>
      </c>
      <c r="AA530" s="108" t="e">
        <f>('Input &amp; Results'!$E$40-R530*7.48)/('Calcs active'!H530*1440)</f>
        <v>#DIV/0!</v>
      </c>
    </row>
    <row r="531" spans="2:27" x14ac:dyDescent="0.2">
      <c r="B531" s="31">
        <f t="shared" si="143"/>
        <v>2</v>
      </c>
      <c r="C531" s="31" t="s">
        <v>56</v>
      </c>
      <c r="D531" s="106">
        <v>517</v>
      </c>
      <c r="E531" s="106" t="e">
        <f t="shared" si="152"/>
        <v>#DIV/0!</v>
      </c>
      <c r="F531" s="106">
        <f>'Calcs Hist'!E532</f>
        <v>0</v>
      </c>
      <c r="G531" s="106" t="e">
        <f t="shared" si="153"/>
        <v>#DIV/0!</v>
      </c>
      <c r="H531" s="107" t="e">
        <f t="shared" si="154"/>
        <v>#DIV/0!</v>
      </c>
      <c r="I531" s="106" t="e">
        <f>IF(P531&gt;0,('Input &amp; Results'!F$30/12*$C$3)*('Input &amp; Results'!$D$21),('Input &amp; Results'!F$30/12*$C$3)*('Input &amp; Results'!$D$22))</f>
        <v>#DIV/0!</v>
      </c>
      <c r="J531" s="106" t="e">
        <f t="shared" si="140"/>
        <v>#DIV/0!</v>
      </c>
      <c r="K531" s="106" t="e">
        <f>IF(H531&gt;'Input &amp; Results'!$K$45,MIN('Input &amp; Results'!$K$32,J531-M531),0)</f>
        <v>#DIV/0!</v>
      </c>
      <c r="L531" s="106" t="e">
        <f t="shared" si="146"/>
        <v>#DIV/0!</v>
      </c>
      <c r="M531" s="106" t="e">
        <f>IF(J531&gt;0,MIN('Input &amp; Results'!$K$12*0.75/12*'Input &amp; Results'!$K$42,J531),0)</f>
        <v>#DIV/0!</v>
      </c>
      <c r="N531" s="106" t="e">
        <f t="shared" si="147"/>
        <v>#DIV/0!</v>
      </c>
      <c r="O531" s="106" t="e">
        <f t="shared" si="141"/>
        <v>#DIV/0!</v>
      </c>
      <c r="P531" s="106" t="e">
        <f>IF(O531&gt;'Input &amp; Results'!$E$49,MIN('Input &amp; Results'!$E$47,O531),0)</f>
        <v>#DIV/0!</v>
      </c>
      <c r="Q531" s="106" t="e">
        <f t="shared" si="148"/>
        <v>#DIV/0!</v>
      </c>
      <c r="R531" s="106" t="e">
        <f t="shared" si="144"/>
        <v>#DIV/0!</v>
      </c>
      <c r="S531" s="106" t="e">
        <f t="shared" si="145"/>
        <v>#DIV/0!</v>
      </c>
      <c r="T531" s="106" t="e">
        <f t="shared" si="149"/>
        <v>#DIV/0!</v>
      </c>
      <c r="U531" s="124" t="e">
        <f t="shared" si="142"/>
        <v>#DIV/0!</v>
      </c>
      <c r="V531" s="107" t="e">
        <f t="shared" ref="V531:V594" si="157">U531/($C$3*$C$4)</f>
        <v>#DIV/0!</v>
      </c>
      <c r="W531" s="106" t="e">
        <f t="shared" si="155"/>
        <v>#DIV/0!</v>
      </c>
      <c r="X531" s="106" t="e">
        <f t="shared" si="150"/>
        <v>#DIV/0!</v>
      </c>
      <c r="Y531" s="106" t="e">
        <f t="shared" si="156"/>
        <v>#DIV/0!</v>
      </c>
      <c r="Z531" s="108" t="e">
        <f t="shared" si="151"/>
        <v>#DIV/0!</v>
      </c>
      <c r="AA531" s="108" t="e">
        <f>('Input &amp; Results'!$E$40-R531*7.48)/('Calcs active'!H531*1440)</f>
        <v>#DIV/0!</v>
      </c>
    </row>
    <row r="532" spans="2:27" x14ac:dyDescent="0.2">
      <c r="B532" s="31">
        <f t="shared" si="143"/>
        <v>2</v>
      </c>
      <c r="C532" s="31" t="s">
        <v>56</v>
      </c>
      <c r="D532" s="106">
        <v>518</v>
      </c>
      <c r="E532" s="106" t="e">
        <f t="shared" si="152"/>
        <v>#DIV/0!</v>
      </c>
      <c r="F532" s="106">
        <f>'Calcs Hist'!E533</f>
        <v>0</v>
      </c>
      <c r="G532" s="106" t="e">
        <f t="shared" si="153"/>
        <v>#DIV/0!</v>
      </c>
      <c r="H532" s="107" t="e">
        <f t="shared" si="154"/>
        <v>#DIV/0!</v>
      </c>
      <c r="I532" s="106" t="e">
        <f>IF(P532&gt;0,('Input &amp; Results'!F$30/12*$C$3)*('Input &amp; Results'!$D$21),('Input &amp; Results'!F$30/12*$C$3)*('Input &amp; Results'!$D$22))</f>
        <v>#DIV/0!</v>
      </c>
      <c r="J532" s="106" t="e">
        <f t="shared" si="140"/>
        <v>#DIV/0!</v>
      </c>
      <c r="K532" s="106" t="e">
        <f>IF(H532&gt;'Input &amp; Results'!$K$45,MIN('Input &amp; Results'!$K$32,J532-M532),0)</f>
        <v>#DIV/0!</v>
      </c>
      <c r="L532" s="106" t="e">
        <f t="shared" si="146"/>
        <v>#DIV/0!</v>
      </c>
      <c r="M532" s="106" t="e">
        <f>IF(J532&gt;0,MIN('Input &amp; Results'!$K$12*0.75/12*'Input &amp; Results'!$K$42,J532),0)</f>
        <v>#DIV/0!</v>
      </c>
      <c r="N532" s="106" t="e">
        <f t="shared" si="147"/>
        <v>#DIV/0!</v>
      </c>
      <c r="O532" s="106" t="e">
        <f t="shared" si="141"/>
        <v>#DIV/0!</v>
      </c>
      <c r="P532" s="106" t="e">
        <f>IF(O532&gt;'Input &amp; Results'!$E$49,MIN('Input &amp; Results'!$E$47,O532),0)</f>
        <v>#DIV/0!</v>
      </c>
      <c r="Q532" s="106" t="e">
        <f t="shared" si="148"/>
        <v>#DIV/0!</v>
      </c>
      <c r="R532" s="106" t="e">
        <f t="shared" si="144"/>
        <v>#DIV/0!</v>
      </c>
      <c r="S532" s="106" t="e">
        <f t="shared" si="145"/>
        <v>#DIV/0!</v>
      </c>
      <c r="T532" s="106" t="e">
        <f t="shared" si="149"/>
        <v>#DIV/0!</v>
      </c>
      <c r="U532" s="124" t="e">
        <f t="shared" si="142"/>
        <v>#DIV/0!</v>
      </c>
      <c r="V532" s="107" t="e">
        <f t="shared" si="157"/>
        <v>#DIV/0!</v>
      </c>
      <c r="W532" s="106" t="e">
        <f t="shared" si="155"/>
        <v>#DIV/0!</v>
      </c>
      <c r="X532" s="106" t="e">
        <f t="shared" si="150"/>
        <v>#DIV/0!</v>
      </c>
      <c r="Y532" s="106" t="e">
        <f t="shared" si="156"/>
        <v>#DIV/0!</v>
      </c>
      <c r="Z532" s="108" t="e">
        <f t="shared" si="151"/>
        <v>#DIV/0!</v>
      </c>
      <c r="AA532" s="108" t="e">
        <f>('Input &amp; Results'!$E$40-R532*7.48)/('Calcs active'!H532*1440)</f>
        <v>#DIV/0!</v>
      </c>
    </row>
    <row r="533" spans="2:27" x14ac:dyDescent="0.2">
      <c r="B533" s="31">
        <f t="shared" si="143"/>
        <v>2</v>
      </c>
      <c r="C533" s="31" t="s">
        <v>56</v>
      </c>
      <c r="D533" s="106">
        <v>519</v>
      </c>
      <c r="E533" s="106" t="e">
        <f t="shared" si="152"/>
        <v>#DIV/0!</v>
      </c>
      <c r="F533" s="106">
        <f>'Calcs Hist'!E534</f>
        <v>0</v>
      </c>
      <c r="G533" s="106" t="e">
        <f t="shared" si="153"/>
        <v>#DIV/0!</v>
      </c>
      <c r="H533" s="107" t="e">
        <f t="shared" si="154"/>
        <v>#DIV/0!</v>
      </c>
      <c r="I533" s="106" t="e">
        <f>IF(P533&gt;0,('Input &amp; Results'!F$30/12*$C$3)*('Input &amp; Results'!$D$21),('Input &amp; Results'!F$30/12*$C$3)*('Input &amp; Results'!$D$22))</f>
        <v>#DIV/0!</v>
      </c>
      <c r="J533" s="106" t="e">
        <f t="shared" ref="J533:J596" si="158">R532+G533</f>
        <v>#DIV/0!</v>
      </c>
      <c r="K533" s="106" t="e">
        <f>IF(H533&gt;'Input &amp; Results'!$K$45,MIN('Input &amp; Results'!$K$32,J533-M533),0)</f>
        <v>#DIV/0!</v>
      </c>
      <c r="L533" s="106" t="e">
        <f t="shared" si="146"/>
        <v>#DIV/0!</v>
      </c>
      <c r="M533" s="106" t="e">
        <f>IF(J533&gt;0,MIN('Input &amp; Results'!$K$12*0.75/12*'Input &amp; Results'!$K$42,J533),0)</f>
        <v>#DIV/0!</v>
      </c>
      <c r="N533" s="106" t="e">
        <f t="shared" si="147"/>
        <v>#DIV/0!</v>
      </c>
      <c r="O533" s="106" t="e">
        <f t="shared" si="141"/>
        <v>#DIV/0!</v>
      </c>
      <c r="P533" s="106" t="e">
        <f>IF(O533&gt;'Input &amp; Results'!$E$49,MIN('Input &amp; Results'!$E$47,O533),0)</f>
        <v>#DIV/0!</v>
      </c>
      <c r="Q533" s="106" t="e">
        <f t="shared" si="148"/>
        <v>#DIV/0!</v>
      </c>
      <c r="R533" s="106" t="e">
        <f t="shared" si="144"/>
        <v>#DIV/0!</v>
      </c>
      <c r="S533" s="106" t="e">
        <f t="shared" si="145"/>
        <v>#DIV/0!</v>
      </c>
      <c r="T533" s="106" t="e">
        <f t="shared" si="149"/>
        <v>#DIV/0!</v>
      </c>
      <c r="U533" s="124" t="e">
        <f t="shared" si="142"/>
        <v>#DIV/0!</v>
      </c>
      <c r="V533" s="107" t="e">
        <f t="shared" si="157"/>
        <v>#DIV/0!</v>
      </c>
      <c r="W533" s="106" t="e">
        <f t="shared" si="155"/>
        <v>#DIV/0!</v>
      </c>
      <c r="X533" s="106" t="e">
        <f t="shared" si="150"/>
        <v>#DIV/0!</v>
      </c>
      <c r="Y533" s="106" t="e">
        <f t="shared" si="156"/>
        <v>#DIV/0!</v>
      </c>
      <c r="Z533" s="108" t="e">
        <f t="shared" si="151"/>
        <v>#DIV/0!</v>
      </c>
      <c r="AA533" s="108" t="e">
        <f>('Input &amp; Results'!$E$40-R533*7.48)/('Calcs active'!H533*1440)</f>
        <v>#DIV/0!</v>
      </c>
    </row>
    <row r="534" spans="2:27" x14ac:dyDescent="0.2">
      <c r="B534" s="31">
        <f t="shared" si="143"/>
        <v>2</v>
      </c>
      <c r="C534" s="31" t="s">
        <v>56</v>
      </c>
      <c r="D534" s="106">
        <v>520</v>
      </c>
      <c r="E534" s="106" t="e">
        <f t="shared" si="152"/>
        <v>#DIV/0!</v>
      </c>
      <c r="F534" s="106">
        <f>'Calcs Hist'!E535</f>
        <v>0</v>
      </c>
      <c r="G534" s="106" t="e">
        <f t="shared" si="153"/>
        <v>#DIV/0!</v>
      </c>
      <c r="H534" s="107" t="e">
        <f t="shared" si="154"/>
        <v>#DIV/0!</v>
      </c>
      <c r="I534" s="106" t="e">
        <f>IF(P534&gt;0,('Input &amp; Results'!F$30/12*$C$3)*('Input &amp; Results'!$D$21),('Input &amp; Results'!F$30/12*$C$3)*('Input &amp; Results'!$D$22))</f>
        <v>#DIV/0!</v>
      </c>
      <c r="J534" s="106" t="e">
        <f t="shared" si="158"/>
        <v>#DIV/0!</v>
      </c>
      <c r="K534" s="106" t="e">
        <f>IF(H534&gt;'Input &amp; Results'!$K$45,MIN('Input &amp; Results'!$K$32,J534-M534),0)</f>
        <v>#DIV/0!</v>
      </c>
      <c r="L534" s="106" t="e">
        <f t="shared" si="146"/>
        <v>#DIV/0!</v>
      </c>
      <c r="M534" s="106" t="e">
        <f>IF(J534&gt;0,MIN('Input &amp; Results'!$K$12*0.75/12*'Input &amp; Results'!$K$42,J534),0)</f>
        <v>#DIV/0!</v>
      </c>
      <c r="N534" s="106" t="e">
        <f t="shared" si="147"/>
        <v>#DIV/0!</v>
      </c>
      <c r="O534" s="106" t="e">
        <f t="shared" si="141"/>
        <v>#DIV/0!</v>
      </c>
      <c r="P534" s="106" t="e">
        <f>IF(O534&gt;'Input &amp; Results'!$E$49,MIN('Input &amp; Results'!$E$47,O534),0)</f>
        <v>#DIV/0!</v>
      </c>
      <c r="Q534" s="106" t="e">
        <f t="shared" si="148"/>
        <v>#DIV/0!</v>
      </c>
      <c r="R534" s="106" t="e">
        <f t="shared" si="144"/>
        <v>#DIV/0!</v>
      </c>
      <c r="S534" s="106" t="e">
        <f t="shared" si="145"/>
        <v>#DIV/0!</v>
      </c>
      <c r="T534" s="106" t="e">
        <f t="shared" si="149"/>
        <v>#DIV/0!</v>
      </c>
      <c r="U534" s="124" t="e">
        <f t="shared" si="142"/>
        <v>#DIV/0!</v>
      </c>
      <c r="V534" s="107" t="e">
        <f t="shared" si="157"/>
        <v>#DIV/0!</v>
      </c>
      <c r="W534" s="106" t="e">
        <f t="shared" si="155"/>
        <v>#DIV/0!</v>
      </c>
      <c r="X534" s="106" t="e">
        <f t="shared" si="150"/>
        <v>#DIV/0!</v>
      </c>
      <c r="Y534" s="106" t="e">
        <f t="shared" si="156"/>
        <v>#DIV/0!</v>
      </c>
      <c r="Z534" s="108" t="e">
        <f t="shared" si="151"/>
        <v>#DIV/0!</v>
      </c>
      <c r="AA534" s="108" t="e">
        <f>('Input &amp; Results'!$E$40-R534*7.48)/('Calcs active'!H534*1440)</f>
        <v>#DIV/0!</v>
      </c>
    </row>
    <row r="535" spans="2:27" x14ac:dyDescent="0.2">
      <c r="B535" s="31">
        <f t="shared" si="143"/>
        <v>2</v>
      </c>
      <c r="C535" s="31" t="s">
        <v>56</v>
      </c>
      <c r="D535" s="106">
        <v>521</v>
      </c>
      <c r="E535" s="106" t="e">
        <f t="shared" si="152"/>
        <v>#DIV/0!</v>
      </c>
      <c r="F535" s="106">
        <f>'Calcs Hist'!E536</f>
        <v>0</v>
      </c>
      <c r="G535" s="106" t="e">
        <f t="shared" si="153"/>
        <v>#DIV/0!</v>
      </c>
      <c r="H535" s="107" t="e">
        <f t="shared" si="154"/>
        <v>#DIV/0!</v>
      </c>
      <c r="I535" s="106" t="e">
        <f>IF(P535&gt;0,('Input &amp; Results'!F$30/12*$C$3)*('Input &amp; Results'!$D$21),('Input &amp; Results'!F$30/12*$C$3)*('Input &amp; Results'!$D$22))</f>
        <v>#DIV/0!</v>
      </c>
      <c r="J535" s="106" t="e">
        <f t="shared" si="158"/>
        <v>#DIV/0!</v>
      </c>
      <c r="K535" s="106" t="e">
        <f>IF(H535&gt;'Input &amp; Results'!$K$45,MIN('Input &amp; Results'!$K$32,J535-M535),0)</f>
        <v>#DIV/0!</v>
      </c>
      <c r="L535" s="106" t="e">
        <f t="shared" si="146"/>
        <v>#DIV/0!</v>
      </c>
      <c r="M535" s="106" t="e">
        <f>IF(J535&gt;0,MIN('Input &amp; Results'!$K$12*0.75/12*'Input &amp; Results'!$K$42,J535),0)</f>
        <v>#DIV/0!</v>
      </c>
      <c r="N535" s="106" t="e">
        <f t="shared" si="147"/>
        <v>#DIV/0!</v>
      </c>
      <c r="O535" s="106" t="e">
        <f t="shared" si="141"/>
        <v>#DIV/0!</v>
      </c>
      <c r="P535" s="106" t="e">
        <f>IF(O535&gt;'Input &amp; Results'!$E$49,MIN('Input &amp; Results'!$E$47,O535),0)</f>
        <v>#DIV/0!</v>
      </c>
      <c r="Q535" s="106" t="e">
        <f t="shared" si="148"/>
        <v>#DIV/0!</v>
      </c>
      <c r="R535" s="106" t="e">
        <f t="shared" si="144"/>
        <v>#DIV/0!</v>
      </c>
      <c r="S535" s="106" t="e">
        <f t="shared" si="145"/>
        <v>#DIV/0!</v>
      </c>
      <c r="T535" s="106" t="e">
        <f t="shared" si="149"/>
        <v>#DIV/0!</v>
      </c>
      <c r="U535" s="124" t="e">
        <f t="shared" si="142"/>
        <v>#DIV/0!</v>
      </c>
      <c r="V535" s="107" t="e">
        <f t="shared" si="157"/>
        <v>#DIV/0!</v>
      </c>
      <c r="W535" s="106" t="e">
        <f t="shared" si="155"/>
        <v>#DIV/0!</v>
      </c>
      <c r="X535" s="106" t="e">
        <f t="shared" si="150"/>
        <v>#DIV/0!</v>
      </c>
      <c r="Y535" s="106" t="e">
        <f t="shared" si="156"/>
        <v>#DIV/0!</v>
      </c>
      <c r="Z535" s="108" t="e">
        <f t="shared" si="151"/>
        <v>#DIV/0!</v>
      </c>
      <c r="AA535" s="108" t="e">
        <f>('Input &amp; Results'!$E$40-R535*7.48)/('Calcs active'!H535*1440)</f>
        <v>#DIV/0!</v>
      </c>
    </row>
    <row r="536" spans="2:27" x14ac:dyDescent="0.2">
      <c r="B536" s="31">
        <f t="shared" si="143"/>
        <v>2</v>
      </c>
      <c r="C536" s="31" t="s">
        <v>56</v>
      </c>
      <c r="D536" s="106">
        <v>522</v>
      </c>
      <c r="E536" s="106" t="e">
        <f t="shared" si="152"/>
        <v>#DIV/0!</v>
      </c>
      <c r="F536" s="106">
        <f>'Calcs Hist'!E537</f>
        <v>0</v>
      </c>
      <c r="G536" s="106" t="e">
        <f t="shared" si="153"/>
        <v>#DIV/0!</v>
      </c>
      <c r="H536" s="107" t="e">
        <f t="shared" si="154"/>
        <v>#DIV/0!</v>
      </c>
      <c r="I536" s="106" t="e">
        <f>IF(P536&gt;0,('Input &amp; Results'!F$30/12*$C$3)*('Input &amp; Results'!$D$21),('Input &amp; Results'!F$30/12*$C$3)*('Input &amp; Results'!$D$22))</f>
        <v>#DIV/0!</v>
      </c>
      <c r="J536" s="106" t="e">
        <f t="shared" si="158"/>
        <v>#DIV/0!</v>
      </c>
      <c r="K536" s="106" t="e">
        <f>IF(H536&gt;'Input &amp; Results'!$K$45,MIN('Input &amp; Results'!$K$32,J536-M536),0)</f>
        <v>#DIV/0!</v>
      </c>
      <c r="L536" s="106" t="e">
        <f t="shared" si="146"/>
        <v>#DIV/0!</v>
      </c>
      <c r="M536" s="106" t="e">
        <f>IF(J536&gt;0,MIN('Input &amp; Results'!$K$12*0.75/12*'Input &amp; Results'!$K$42,J536),0)</f>
        <v>#DIV/0!</v>
      </c>
      <c r="N536" s="106" t="e">
        <f t="shared" si="147"/>
        <v>#DIV/0!</v>
      </c>
      <c r="O536" s="106" t="e">
        <f t="shared" si="141"/>
        <v>#DIV/0!</v>
      </c>
      <c r="P536" s="106" t="e">
        <f>IF(O536&gt;'Input &amp; Results'!$E$49,MIN('Input &amp; Results'!$E$47,O536),0)</f>
        <v>#DIV/0!</v>
      </c>
      <c r="Q536" s="106" t="e">
        <f t="shared" si="148"/>
        <v>#DIV/0!</v>
      </c>
      <c r="R536" s="106" t="e">
        <f t="shared" si="144"/>
        <v>#DIV/0!</v>
      </c>
      <c r="S536" s="106" t="e">
        <f t="shared" si="145"/>
        <v>#DIV/0!</v>
      </c>
      <c r="T536" s="106" t="e">
        <f t="shared" si="149"/>
        <v>#DIV/0!</v>
      </c>
      <c r="U536" s="124" t="e">
        <f t="shared" si="142"/>
        <v>#DIV/0!</v>
      </c>
      <c r="V536" s="107" t="e">
        <f t="shared" si="157"/>
        <v>#DIV/0!</v>
      </c>
      <c r="W536" s="106" t="e">
        <f t="shared" si="155"/>
        <v>#DIV/0!</v>
      </c>
      <c r="X536" s="106" t="e">
        <f t="shared" si="150"/>
        <v>#DIV/0!</v>
      </c>
      <c r="Y536" s="106" t="e">
        <f t="shared" si="156"/>
        <v>#DIV/0!</v>
      </c>
      <c r="Z536" s="108" t="e">
        <f t="shared" si="151"/>
        <v>#DIV/0!</v>
      </c>
      <c r="AA536" s="108" t="e">
        <f>('Input &amp; Results'!$E$40-R536*7.48)/('Calcs active'!H536*1440)</f>
        <v>#DIV/0!</v>
      </c>
    </row>
    <row r="537" spans="2:27" x14ac:dyDescent="0.2">
      <c r="B537" s="31">
        <f t="shared" si="143"/>
        <v>2</v>
      </c>
      <c r="C537" s="31" t="s">
        <v>56</v>
      </c>
      <c r="D537" s="106">
        <v>523</v>
      </c>
      <c r="E537" s="106" t="e">
        <f t="shared" si="152"/>
        <v>#DIV/0!</v>
      </c>
      <c r="F537" s="106">
        <f>'Calcs Hist'!E538</f>
        <v>0</v>
      </c>
      <c r="G537" s="106" t="e">
        <f t="shared" si="153"/>
        <v>#DIV/0!</v>
      </c>
      <c r="H537" s="107" t="e">
        <f t="shared" si="154"/>
        <v>#DIV/0!</v>
      </c>
      <c r="I537" s="106" t="e">
        <f>IF(P537&gt;0,('Input &amp; Results'!F$30/12*$C$3)*('Input &amp; Results'!$D$21),('Input &amp; Results'!F$30/12*$C$3)*('Input &amp; Results'!$D$22))</f>
        <v>#DIV/0!</v>
      </c>
      <c r="J537" s="106" t="e">
        <f t="shared" si="158"/>
        <v>#DIV/0!</v>
      </c>
      <c r="K537" s="106" t="e">
        <f>IF(H537&gt;'Input &amp; Results'!$K$45,MIN('Input &amp; Results'!$K$32,J537-M537),0)</f>
        <v>#DIV/0!</v>
      </c>
      <c r="L537" s="106" t="e">
        <f t="shared" si="146"/>
        <v>#DIV/0!</v>
      </c>
      <c r="M537" s="106" t="e">
        <f>IF(J537&gt;0,MIN('Input &amp; Results'!$K$12*0.75/12*'Input &amp; Results'!$K$42,J537),0)</f>
        <v>#DIV/0!</v>
      </c>
      <c r="N537" s="106" t="e">
        <f t="shared" si="147"/>
        <v>#DIV/0!</v>
      </c>
      <c r="O537" s="106" t="e">
        <f t="shared" si="141"/>
        <v>#DIV/0!</v>
      </c>
      <c r="P537" s="106" t="e">
        <f>IF(O537&gt;'Input &amp; Results'!$E$49,MIN('Input &amp; Results'!$E$47,O537),0)</f>
        <v>#DIV/0!</v>
      </c>
      <c r="Q537" s="106" t="e">
        <f t="shared" si="148"/>
        <v>#DIV/0!</v>
      </c>
      <c r="R537" s="106" t="e">
        <f t="shared" si="144"/>
        <v>#DIV/0!</v>
      </c>
      <c r="S537" s="106" t="e">
        <f t="shared" si="145"/>
        <v>#DIV/0!</v>
      </c>
      <c r="T537" s="106" t="e">
        <f t="shared" si="149"/>
        <v>#DIV/0!</v>
      </c>
      <c r="U537" s="124" t="e">
        <f t="shared" si="142"/>
        <v>#DIV/0!</v>
      </c>
      <c r="V537" s="107" t="e">
        <f t="shared" si="157"/>
        <v>#DIV/0!</v>
      </c>
      <c r="W537" s="106" t="e">
        <f t="shared" si="155"/>
        <v>#DIV/0!</v>
      </c>
      <c r="X537" s="106" t="e">
        <f t="shared" si="150"/>
        <v>#DIV/0!</v>
      </c>
      <c r="Y537" s="106" t="e">
        <f t="shared" si="156"/>
        <v>#DIV/0!</v>
      </c>
      <c r="Z537" s="108" t="e">
        <f t="shared" si="151"/>
        <v>#DIV/0!</v>
      </c>
      <c r="AA537" s="108" t="e">
        <f>('Input &amp; Results'!$E$40-R537*7.48)/('Calcs active'!H537*1440)</f>
        <v>#DIV/0!</v>
      </c>
    </row>
    <row r="538" spans="2:27" x14ac:dyDescent="0.2">
      <c r="B538" s="31">
        <f t="shared" si="143"/>
        <v>2</v>
      </c>
      <c r="C538" s="31" t="s">
        <v>56</v>
      </c>
      <c r="D538" s="106">
        <v>524</v>
      </c>
      <c r="E538" s="106" t="e">
        <f t="shared" si="152"/>
        <v>#DIV/0!</v>
      </c>
      <c r="F538" s="106">
        <f>'Calcs Hist'!E539</f>
        <v>0</v>
      </c>
      <c r="G538" s="106" t="e">
        <f t="shared" si="153"/>
        <v>#DIV/0!</v>
      </c>
      <c r="H538" s="107" t="e">
        <f t="shared" si="154"/>
        <v>#DIV/0!</v>
      </c>
      <c r="I538" s="106" t="e">
        <f>IF(P538&gt;0,('Input &amp; Results'!F$30/12*$C$3)*('Input &amp; Results'!$D$21),('Input &amp; Results'!F$30/12*$C$3)*('Input &amp; Results'!$D$22))</f>
        <v>#DIV/0!</v>
      </c>
      <c r="J538" s="106" t="e">
        <f t="shared" si="158"/>
        <v>#DIV/0!</v>
      </c>
      <c r="K538" s="106" t="e">
        <f>IF(H538&gt;'Input &amp; Results'!$K$45,MIN('Input &amp; Results'!$K$32,J538-M538),0)</f>
        <v>#DIV/0!</v>
      </c>
      <c r="L538" s="106" t="e">
        <f t="shared" si="146"/>
        <v>#DIV/0!</v>
      </c>
      <c r="M538" s="106" t="e">
        <f>IF(J538&gt;0,MIN('Input &amp; Results'!$K$12*0.75/12*'Input &amp; Results'!$K$42,J538),0)</f>
        <v>#DIV/0!</v>
      </c>
      <c r="N538" s="106" t="e">
        <f t="shared" si="147"/>
        <v>#DIV/0!</v>
      </c>
      <c r="O538" s="106" t="e">
        <f t="shared" si="141"/>
        <v>#DIV/0!</v>
      </c>
      <c r="P538" s="106" t="e">
        <f>IF(O538&gt;'Input &amp; Results'!$E$49,MIN('Input &amp; Results'!$E$47,O538),0)</f>
        <v>#DIV/0!</v>
      </c>
      <c r="Q538" s="106" t="e">
        <f t="shared" si="148"/>
        <v>#DIV/0!</v>
      </c>
      <c r="R538" s="106" t="e">
        <f t="shared" si="144"/>
        <v>#DIV/0!</v>
      </c>
      <c r="S538" s="106" t="e">
        <f t="shared" si="145"/>
        <v>#DIV/0!</v>
      </c>
      <c r="T538" s="106" t="e">
        <f t="shared" si="149"/>
        <v>#DIV/0!</v>
      </c>
      <c r="U538" s="124" t="e">
        <f t="shared" si="142"/>
        <v>#DIV/0!</v>
      </c>
      <c r="V538" s="107" t="e">
        <f t="shared" si="157"/>
        <v>#DIV/0!</v>
      </c>
      <c r="W538" s="106" t="e">
        <f t="shared" si="155"/>
        <v>#DIV/0!</v>
      </c>
      <c r="X538" s="106" t="e">
        <f t="shared" si="150"/>
        <v>#DIV/0!</v>
      </c>
      <c r="Y538" s="106" t="e">
        <f t="shared" si="156"/>
        <v>#DIV/0!</v>
      </c>
      <c r="Z538" s="108" t="e">
        <f t="shared" si="151"/>
        <v>#DIV/0!</v>
      </c>
      <c r="AA538" s="108" t="e">
        <f>('Input &amp; Results'!$E$40-R538*7.48)/('Calcs active'!H538*1440)</f>
        <v>#DIV/0!</v>
      </c>
    </row>
    <row r="539" spans="2:27" x14ac:dyDescent="0.2">
      <c r="B539" s="31">
        <f t="shared" si="143"/>
        <v>2</v>
      </c>
      <c r="C539" s="31" t="s">
        <v>56</v>
      </c>
      <c r="D539" s="106">
        <v>525</v>
      </c>
      <c r="E539" s="106" t="e">
        <f t="shared" si="152"/>
        <v>#DIV/0!</v>
      </c>
      <c r="F539" s="106">
        <f>'Calcs Hist'!E540</f>
        <v>0</v>
      </c>
      <c r="G539" s="106" t="e">
        <f t="shared" si="153"/>
        <v>#DIV/0!</v>
      </c>
      <c r="H539" s="107" t="e">
        <f t="shared" si="154"/>
        <v>#DIV/0!</v>
      </c>
      <c r="I539" s="106" t="e">
        <f>IF(P539&gt;0,('Input &amp; Results'!F$30/12*$C$3)*('Input &amp; Results'!$D$21),('Input &amp; Results'!F$30/12*$C$3)*('Input &amp; Results'!$D$22))</f>
        <v>#DIV/0!</v>
      </c>
      <c r="J539" s="106" t="e">
        <f t="shared" si="158"/>
        <v>#DIV/0!</v>
      </c>
      <c r="K539" s="106" t="e">
        <f>IF(H539&gt;'Input &amp; Results'!$K$45,MIN('Input &amp; Results'!$K$32,J539-M539),0)</f>
        <v>#DIV/0!</v>
      </c>
      <c r="L539" s="106" t="e">
        <f t="shared" si="146"/>
        <v>#DIV/0!</v>
      </c>
      <c r="M539" s="106" t="e">
        <f>IF(J539&gt;0,MIN('Input &amp; Results'!$K$12*0.75/12*'Input &amp; Results'!$K$42,J539),0)</f>
        <v>#DIV/0!</v>
      </c>
      <c r="N539" s="106" t="e">
        <f t="shared" si="147"/>
        <v>#DIV/0!</v>
      </c>
      <c r="O539" s="106" t="e">
        <f t="shared" si="141"/>
        <v>#DIV/0!</v>
      </c>
      <c r="P539" s="106" t="e">
        <f>IF(O539&gt;'Input &amp; Results'!$E$49,MIN('Input &amp; Results'!$E$47,O539),0)</f>
        <v>#DIV/0!</v>
      </c>
      <c r="Q539" s="106" t="e">
        <f t="shared" si="148"/>
        <v>#DIV/0!</v>
      </c>
      <c r="R539" s="106" t="e">
        <f t="shared" si="144"/>
        <v>#DIV/0!</v>
      </c>
      <c r="S539" s="106" t="e">
        <f t="shared" si="145"/>
        <v>#DIV/0!</v>
      </c>
      <c r="T539" s="106" t="e">
        <f t="shared" si="149"/>
        <v>#DIV/0!</v>
      </c>
      <c r="U539" s="124" t="e">
        <f t="shared" si="142"/>
        <v>#DIV/0!</v>
      </c>
      <c r="V539" s="107" t="e">
        <f t="shared" si="157"/>
        <v>#DIV/0!</v>
      </c>
      <c r="W539" s="106" t="e">
        <f t="shared" si="155"/>
        <v>#DIV/0!</v>
      </c>
      <c r="X539" s="106" t="e">
        <f t="shared" si="150"/>
        <v>#DIV/0!</v>
      </c>
      <c r="Y539" s="106" t="e">
        <f t="shared" si="156"/>
        <v>#DIV/0!</v>
      </c>
      <c r="Z539" s="108" t="e">
        <f t="shared" si="151"/>
        <v>#DIV/0!</v>
      </c>
      <c r="AA539" s="108" t="e">
        <f>('Input &amp; Results'!$E$40-R539*7.48)/('Calcs active'!H539*1440)</f>
        <v>#DIV/0!</v>
      </c>
    </row>
    <row r="540" spans="2:27" x14ac:dyDescent="0.2">
      <c r="B540" s="31">
        <f t="shared" si="143"/>
        <v>2</v>
      </c>
      <c r="C540" s="31" t="s">
        <v>56</v>
      </c>
      <c r="D540" s="106">
        <v>526</v>
      </c>
      <c r="E540" s="106" t="e">
        <f t="shared" si="152"/>
        <v>#DIV/0!</v>
      </c>
      <c r="F540" s="106">
        <f>'Calcs Hist'!E541</f>
        <v>0</v>
      </c>
      <c r="G540" s="106" t="e">
        <f t="shared" si="153"/>
        <v>#DIV/0!</v>
      </c>
      <c r="H540" s="107" t="e">
        <f t="shared" si="154"/>
        <v>#DIV/0!</v>
      </c>
      <c r="I540" s="106" t="e">
        <f>IF(P540&gt;0,('Input &amp; Results'!F$30/12*$C$3)*('Input &amp; Results'!$D$21),('Input &amp; Results'!F$30/12*$C$3)*('Input &amp; Results'!$D$22))</f>
        <v>#DIV/0!</v>
      </c>
      <c r="J540" s="106" t="e">
        <f t="shared" si="158"/>
        <v>#DIV/0!</v>
      </c>
      <c r="K540" s="106" t="e">
        <f>IF(H540&gt;'Input &amp; Results'!$K$45,MIN('Input &amp; Results'!$K$32,J540-M540),0)</f>
        <v>#DIV/0!</v>
      </c>
      <c r="L540" s="106" t="e">
        <f t="shared" si="146"/>
        <v>#DIV/0!</v>
      </c>
      <c r="M540" s="106" t="e">
        <f>IF(J540&gt;0,MIN('Input &amp; Results'!$K$12*0.75/12*'Input &amp; Results'!$K$42,J540),0)</f>
        <v>#DIV/0!</v>
      </c>
      <c r="N540" s="106" t="e">
        <f t="shared" si="147"/>
        <v>#DIV/0!</v>
      </c>
      <c r="O540" s="106" t="e">
        <f t="shared" si="141"/>
        <v>#DIV/0!</v>
      </c>
      <c r="P540" s="106" t="e">
        <f>IF(O540&gt;'Input &amp; Results'!$E$49,MIN('Input &amp; Results'!$E$47,O540),0)</f>
        <v>#DIV/0!</v>
      </c>
      <c r="Q540" s="106" t="e">
        <f t="shared" si="148"/>
        <v>#DIV/0!</v>
      </c>
      <c r="R540" s="106" t="e">
        <f t="shared" si="144"/>
        <v>#DIV/0!</v>
      </c>
      <c r="S540" s="106" t="e">
        <f t="shared" si="145"/>
        <v>#DIV/0!</v>
      </c>
      <c r="T540" s="106" t="e">
        <f t="shared" si="149"/>
        <v>#DIV/0!</v>
      </c>
      <c r="U540" s="124" t="e">
        <f t="shared" si="142"/>
        <v>#DIV/0!</v>
      </c>
      <c r="V540" s="107" t="e">
        <f t="shared" si="157"/>
        <v>#DIV/0!</v>
      </c>
      <c r="W540" s="106" t="e">
        <f t="shared" si="155"/>
        <v>#DIV/0!</v>
      </c>
      <c r="X540" s="106" t="e">
        <f t="shared" si="150"/>
        <v>#DIV/0!</v>
      </c>
      <c r="Y540" s="106" t="e">
        <f t="shared" si="156"/>
        <v>#DIV/0!</v>
      </c>
      <c r="Z540" s="108" t="e">
        <f t="shared" si="151"/>
        <v>#DIV/0!</v>
      </c>
      <c r="AA540" s="108" t="e">
        <f>('Input &amp; Results'!$E$40-R540*7.48)/('Calcs active'!H540*1440)</f>
        <v>#DIV/0!</v>
      </c>
    </row>
    <row r="541" spans="2:27" x14ac:dyDescent="0.2">
      <c r="B541" s="31">
        <f t="shared" si="143"/>
        <v>2</v>
      </c>
      <c r="C541" s="31" t="s">
        <v>56</v>
      </c>
      <c r="D541" s="106">
        <v>527</v>
      </c>
      <c r="E541" s="106" t="e">
        <f t="shared" si="152"/>
        <v>#DIV/0!</v>
      </c>
      <c r="F541" s="106">
        <f>'Calcs Hist'!E542</f>
        <v>0</v>
      </c>
      <c r="G541" s="106" t="e">
        <f t="shared" si="153"/>
        <v>#DIV/0!</v>
      </c>
      <c r="H541" s="107" t="e">
        <f t="shared" si="154"/>
        <v>#DIV/0!</v>
      </c>
      <c r="I541" s="106" t="e">
        <f>IF(P541&gt;0,('Input &amp; Results'!F$30/12*$C$3)*('Input &amp; Results'!$D$21),('Input &amp; Results'!F$30/12*$C$3)*('Input &amp; Results'!$D$22))</f>
        <v>#DIV/0!</v>
      </c>
      <c r="J541" s="106" t="e">
        <f t="shared" si="158"/>
        <v>#DIV/0!</v>
      </c>
      <c r="K541" s="106" t="e">
        <f>IF(H541&gt;'Input &amp; Results'!$K$45,MIN('Input &amp; Results'!$K$32,J541-M541),0)</f>
        <v>#DIV/0!</v>
      </c>
      <c r="L541" s="106" t="e">
        <f t="shared" si="146"/>
        <v>#DIV/0!</v>
      </c>
      <c r="M541" s="106" t="e">
        <f>IF(J541&gt;0,MIN('Input &amp; Results'!$K$12*0.75/12*'Input &amp; Results'!$K$42,J541),0)</f>
        <v>#DIV/0!</v>
      </c>
      <c r="N541" s="106" t="e">
        <f t="shared" si="147"/>
        <v>#DIV/0!</v>
      </c>
      <c r="O541" s="106" t="e">
        <f t="shared" si="141"/>
        <v>#DIV/0!</v>
      </c>
      <c r="P541" s="106" t="e">
        <f>IF(O541&gt;'Input &amp; Results'!$E$49,MIN('Input &amp; Results'!$E$47,O541),0)</f>
        <v>#DIV/0!</v>
      </c>
      <c r="Q541" s="106" t="e">
        <f t="shared" si="148"/>
        <v>#DIV/0!</v>
      </c>
      <c r="R541" s="106" t="e">
        <f t="shared" si="144"/>
        <v>#DIV/0!</v>
      </c>
      <c r="S541" s="106" t="e">
        <f t="shared" si="145"/>
        <v>#DIV/0!</v>
      </c>
      <c r="T541" s="106" t="e">
        <f t="shared" si="149"/>
        <v>#DIV/0!</v>
      </c>
      <c r="U541" s="124" t="e">
        <f t="shared" si="142"/>
        <v>#DIV/0!</v>
      </c>
      <c r="V541" s="107" t="e">
        <f t="shared" si="157"/>
        <v>#DIV/0!</v>
      </c>
      <c r="W541" s="106" t="e">
        <f t="shared" si="155"/>
        <v>#DIV/0!</v>
      </c>
      <c r="X541" s="106" t="e">
        <f t="shared" si="150"/>
        <v>#DIV/0!</v>
      </c>
      <c r="Y541" s="106" t="e">
        <f t="shared" si="156"/>
        <v>#DIV/0!</v>
      </c>
      <c r="Z541" s="108" t="e">
        <f t="shared" si="151"/>
        <v>#DIV/0!</v>
      </c>
      <c r="AA541" s="108" t="e">
        <f>('Input &amp; Results'!$E$40-R541*7.48)/('Calcs active'!H541*1440)</f>
        <v>#DIV/0!</v>
      </c>
    </row>
    <row r="542" spans="2:27" x14ac:dyDescent="0.2">
      <c r="B542" s="31">
        <f t="shared" si="143"/>
        <v>2</v>
      </c>
      <c r="C542" s="31" t="s">
        <v>56</v>
      </c>
      <c r="D542" s="106">
        <v>528</v>
      </c>
      <c r="E542" s="106" t="e">
        <f t="shared" si="152"/>
        <v>#DIV/0!</v>
      </c>
      <c r="F542" s="106">
        <f>'Calcs Hist'!E543</f>
        <v>0</v>
      </c>
      <c r="G542" s="106" t="e">
        <f t="shared" si="153"/>
        <v>#DIV/0!</v>
      </c>
      <c r="H542" s="107" t="e">
        <f t="shared" si="154"/>
        <v>#DIV/0!</v>
      </c>
      <c r="I542" s="106" t="e">
        <f>IF(P542&gt;0,('Input &amp; Results'!F$30/12*$C$3)*('Input &amp; Results'!$D$21),('Input &amp; Results'!F$30/12*$C$3)*('Input &amp; Results'!$D$22))</f>
        <v>#DIV/0!</v>
      </c>
      <c r="J542" s="106" t="e">
        <f t="shared" si="158"/>
        <v>#DIV/0!</v>
      </c>
      <c r="K542" s="106" t="e">
        <f>IF(H542&gt;'Input &amp; Results'!$K$45,MIN('Input &amp; Results'!$K$32,J542-M542),0)</f>
        <v>#DIV/0!</v>
      </c>
      <c r="L542" s="106" t="e">
        <f t="shared" si="146"/>
        <v>#DIV/0!</v>
      </c>
      <c r="M542" s="106" t="e">
        <f>IF(J542&gt;0,MIN('Input &amp; Results'!$K$12*0.75/12*'Input &amp; Results'!$K$42,J542),0)</f>
        <v>#DIV/0!</v>
      </c>
      <c r="N542" s="106" t="e">
        <f t="shared" si="147"/>
        <v>#DIV/0!</v>
      </c>
      <c r="O542" s="106" t="e">
        <f t="shared" si="141"/>
        <v>#DIV/0!</v>
      </c>
      <c r="P542" s="106" t="e">
        <f>IF(O542&gt;'Input &amp; Results'!$E$49,MIN('Input &amp; Results'!$E$47,O542),0)</f>
        <v>#DIV/0!</v>
      </c>
      <c r="Q542" s="106" t="e">
        <f t="shared" si="148"/>
        <v>#DIV/0!</v>
      </c>
      <c r="R542" s="106" t="e">
        <f t="shared" si="144"/>
        <v>#DIV/0!</v>
      </c>
      <c r="S542" s="106" t="e">
        <f t="shared" si="145"/>
        <v>#DIV/0!</v>
      </c>
      <c r="T542" s="106" t="e">
        <f t="shared" si="149"/>
        <v>#DIV/0!</v>
      </c>
      <c r="U542" s="124" t="e">
        <f t="shared" si="142"/>
        <v>#DIV/0!</v>
      </c>
      <c r="V542" s="107" t="e">
        <f t="shared" si="157"/>
        <v>#DIV/0!</v>
      </c>
      <c r="W542" s="106" t="e">
        <f t="shared" si="155"/>
        <v>#DIV/0!</v>
      </c>
      <c r="X542" s="106" t="e">
        <f t="shared" si="150"/>
        <v>#DIV/0!</v>
      </c>
      <c r="Y542" s="106" t="e">
        <f t="shared" si="156"/>
        <v>#DIV/0!</v>
      </c>
      <c r="Z542" s="108" t="e">
        <f t="shared" si="151"/>
        <v>#DIV/0!</v>
      </c>
      <c r="AA542" s="108" t="e">
        <f>('Input &amp; Results'!$E$40-R542*7.48)/('Calcs active'!H542*1440)</f>
        <v>#DIV/0!</v>
      </c>
    </row>
    <row r="543" spans="2:27" x14ac:dyDescent="0.2">
      <c r="B543" s="31">
        <f t="shared" si="143"/>
        <v>2</v>
      </c>
      <c r="C543" s="31" t="s">
        <v>56</v>
      </c>
      <c r="D543" s="106">
        <v>529</v>
      </c>
      <c r="E543" s="106" t="e">
        <f t="shared" si="152"/>
        <v>#DIV/0!</v>
      </c>
      <c r="F543" s="106">
        <f>'Calcs Hist'!E544</f>
        <v>0</v>
      </c>
      <c r="G543" s="106" t="e">
        <f t="shared" si="153"/>
        <v>#DIV/0!</v>
      </c>
      <c r="H543" s="107" t="e">
        <f t="shared" si="154"/>
        <v>#DIV/0!</v>
      </c>
      <c r="I543" s="106" t="e">
        <f>IF(P543&gt;0,('Input &amp; Results'!F$30/12*$C$3)*('Input &amp; Results'!$D$21),('Input &amp; Results'!F$30/12*$C$3)*('Input &amp; Results'!$D$22))</f>
        <v>#DIV/0!</v>
      </c>
      <c r="J543" s="106" t="e">
        <f t="shared" si="158"/>
        <v>#DIV/0!</v>
      </c>
      <c r="K543" s="106" t="e">
        <f>IF(H543&gt;'Input &amp; Results'!$K$45,MIN('Input &amp; Results'!$K$32,J543-M543),0)</f>
        <v>#DIV/0!</v>
      </c>
      <c r="L543" s="106" t="e">
        <f t="shared" si="146"/>
        <v>#DIV/0!</v>
      </c>
      <c r="M543" s="106" t="e">
        <f>IF(J543&gt;0,MIN('Input &amp; Results'!$K$12*0.75/12*'Input &amp; Results'!$K$42,J543),0)</f>
        <v>#DIV/0!</v>
      </c>
      <c r="N543" s="106" t="e">
        <f t="shared" si="147"/>
        <v>#DIV/0!</v>
      </c>
      <c r="O543" s="106" t="e">
        <f t="shared" si="141"/>
        <v>#DIV/0!</v>
      </c>
      <c r="P543" s="106" t="e">
        <f>IF(O543&gt;'Input &amp; Results'!$E$49,MIN('Input &amp; Results'!$E$47,O543),0)</f>
        <v>#DIV/0!</v>
      </c>
      <c r="Q543" s="106" t="e">
        <f t="shared" si="148"/>
        <v>#DIV/0!</v>
      </c>
      <c r="R543" s="106" t="e">
        <f t="shared" si="144"/>
        <v>#DIV/0!</v>
      </c>
      <c r="S543" s="106" t="e">
        <f t="shared" si="145"/>
        <v>#DIV/0!</v>
      </c>
      <c r="T543" s="106" t="e">
        <f t="shared" si="149"/>
        <v>#DIV/0!</v>
      </c>
      <c r="U543" s="124" t="e">
        <f t="shared" si="142"/>
        <v>#DIV/0!</v>
      </c>
      <c r="V543" s="107" t="e">
        <f t="shared" si="157"/>
        <v>#DIV/0!</v>
      </c>
      <c r="W543" s="106" t="e">
        <f t="shared" si="155"/>
        <v>#DIV/0!</v>
      </c>
      <c r="X543" s="106" t="e">
        <f t="shared" si="150"/>
        <v>#DIV/0!</v>
      </c>
      <c r="Y543" s="106" t="e">
        <f t="shared" si="156"/>
        <v>#DIV/0!</v>
      </c>
      <c r="Z543" s="108" t="e">
        <f t="shared" si="151"/>
        <v>#DIV/0!</v>
      </c>
      <c r="AA543" s="108" t="e">
        <f>('Input &amp; Results'!$E$40-R543*7.48)/('Calcs active'!H543*1440)</f>
        <v>#DIV/0!</v>
      </c>
    </row>
    <row r="544" spans="2:27" x14ac:dyDescent="0.2">
      <c r="B544" s="31">
        <f t="shared" si="143"/>
        <v>2</v>
      </c>
      <c r="C544" s="31" t="s">
        <v>56</v>
      </c>
      <c r="D544" s="106">
        <v>530</v>
      </c>
      <c r="E544" s="106" t="e">
        <f t="shared" si="152"/>
        <v>#DIV/0!</v>
      </c>
      <c r="F544" s="106">
        <f>'Calcs Hist'!E545</f>
        <v>0</v>
      </c>
      <c r="G544" s="106" t="e">
        <f t="shared" si="153"/>
        <v>#DIV/0!</v>
      </c>
      <c r="H544" s="107" t="e">
        <f t="shared" si="154"/>
        <v>#DIV/0!</v>
      </c>
      <c r="I544" s="106" t="e">
        <f>IF(P544&gt;0,('Input &amp; Results'!F$30/12*$C$3)*('Input &amp; Results'!$D$21),('Input &amp; Results'!F$30/12*$C$3)*('Input &amp; Results'!$D$22))</f>
        <v>#DIV/0!</v>
      </c>
      <c r="J544" s="106" t="e">
        <f t="shared" si="158"/>
        <v>#DIV/0!</v>
      </c>
      <c r="K544" s="106" t="e">
        <f>IF(H544&gt;'Input &amp; Results'!$K$45,MIN('Input &amp; Results'!$K$32,J544-M544),0)</f>
        <v>#DIV/0!</v>
      </c>
      <c r="L544" s="106" t="e">
        <f t="shared" si="146"/>
        <v>#DIV/0!</v>
      </c>
      <c r="M544" s="106" t="e">
        <f>IF(J544&gt;0,MIN('Input &amp; Results'!$K$12*0.75/12*'Input &amp; Results'!$K$42,J544),0)</f>
        <v>#DIV/0!</v>
      </c>
      <c r="N544" s="106" t="e">
        <f t="shared" si="147"/>
        <v>#DIV/0!</v>
      </c>
      <c r="O544" s="106" t="e">
        <f t="shared" si="141"/>
        <v>#DIV/0!</v>
      </c>
      <c r="P544" s="106" t="e">
        <f>IF(O544&gt;'Input &amp; Results'!$E$49,MIN('Input &amp; Results'!$E$47,O544),0)</f>
        <v>#DIV/0!</v>
      </c>
      <c r="Q544" s="106" t="e">
        <f t="shared" si="148"/>
        <v>#DIV/0!</v>
      </c>
      <c r="R544" s="106" t="e">
        <f t="shared" si="144"/>
        <v>#DIV/0!</v>
      </c>
      <c r="S544" s="106" t="e">
        <f t="shared" si="145"/>
        <v>#DIV/0!</v>
      </c>
      <c r="T544" s="106" t="e">
        <f t="shared" si="149"/>
        <v>#DIV/0!</v>
      </c>
      <c r="U544" s="124" t="e">
        <f t="shared" si="142"/>
        <v>#DIV/0!</v>
      </c>
      <c r="V544" s="107" t="e">
        <f t="shared" si="157"/>
        <v>#DIV/0!</v>
      </c>
      <c r="W544" s="106" t="e">
        <f t="shared" si="155"/>
        <v>#DIV/0!</v>
      </c>
      <c r="X544" s="106" t="e">
        <f t="shared" si="150"/>
        <v>#DIV/0!</v>
      </c>
      <c r="Y544" s="106" t="e">
        <f t="shared" si="156"/>
        <v>#DIV/0!</v>
      </c>
      <c r="Z544" s="108" t="e">
        <f t="shared" si="151"/>
        <v>#DIV/0!</v>
      </c>
      <c r="AA544" s="108" t="e">
        <f>('Input &amp; Results'!$E$40-R544*7.48)/('Calcs active'!H544*1440)</f>
        <v>#DIV/0!</v>
      </c>
    </row>
    <row r="545" spans="2:27" x14ac:dyDescent="0.2">
      <c r="B545" s="31">
        <f t="shared" si="143"/>
        <v>2</v>
      </c>
      <c r="C545" s="31" t="s">
        <v>56</v>
      </c>
      <c r="D545" s="106">
        <v>531</v>
      </c>
      <c r="E545" s="106" t="e">
        <f t="shared" si="152"/>
        <v>#DIV/0!</v>
      </c>
      <c r="F545" s="106">
        <f>'Calcs Hist'!E546</f>
        <v>0</v>
      </c>
      <c r="G545" s="106" t="e">
        <f t="shared" si="153"/>
        <v>#DIV/0!</v>
      </c>
      <c r="H545" s="107" t="e">
        <f t="shared" si="154"/>
        <v>#DIV/0!</v>
      </c>
      <c r="I545" s="106" t="e">
        <f>IF(P545&gt;0,('Input &amp; Results'!F$30/12*$C$3)*('Input &amp; Results'!$D$21),('Input &amp; Results'!F$30/12*$C$3)*('Input &amp; Results'!$D$22))</f>
        <v>#DIV/0!</v>
      </c>
      <c r="J545" s="106" t="e">
        <f t="shared" si="158"/>
        <v>#DIV/0!</v>
      </c>
      <c r="K545" s="106" t="e">
        <f>IF(H545&gt;'Input &amp; Results'!$K$45,MIN('Input &amp; Results'!$K$32,J545-M545),0)</f>
        <v>#DIV/0!</v>
      </c>
      <c r="L545" s="106" t="e">
        <f t="shared" si="146"/>
        <v>#DIV/0!</v>
      </c>
      <c r="M545" s="106" t="e">
        <f>IF(J545&gt;0,MIN('Input &amp; Results'!$K$12*0.75/12*'Input &amp; Results'!$K$42,J545),0)</f>
        <v>#DIV/0!</v>
      </c>
      <c r="N545" s="106" t="e">
        <f t="shared" si="147"/>
        <v>#DIV/0!</v>
      </c>
      <c r="O545" s="106" t="e">
        <f t="shared" si="141"/>
        <v>#DIV/0!</v>
      </c>
      <c r="P545" s="106" t="e">
        <f>IF(O545&gt;'Input &amp; Results'!$E$49,MIN('Input &amp; Results'!$E$47,O545),0)</f>
        <v>#DIV/0!</v>
      </c>
      <c r="Q545" s="106" t="e">
        <f t="shared" si="148"/>
        <v>#DIV/0!</v>
      </c>
      <c r="R545" s="106" t="e">
        <f t="shared" si="144"/>
        <v>#DIV/0!</v>
      </c>
      <c r="S545" s="106" t="e">
        <f t="shared" si="145"/>
        <v>#DIV/0!</v>
      </c>
      <c r="T545" s="106" t="e">
        <f t="shared" si="149"/>
        <v>#DIV/0!</v>
      </c>
      <c r="U545" s="124" t="e">
        <f t="shared" si="142"/>
        <v>#DIV/0!</v>
      </c>
      <c r="V545" s="107" t="e">
        <f t="shared" si="157"/>
        <v>#DIV/0!</v>
      </c>
      <c r="W545" s="106" t="e">
        <f t="shared" si="155"/>
        <v>#DIV/0!</v>
      </c>
      <c r="X545" s="106" t="e">
        <f t="shared" si="150"/>
        <v>#DIV/0!</v>
      </c>
      <c r="Y545" s="106" t="e">
        <f t="shared" si="156"/>
        <v>#DIV/0!</v>
      </c>
      <c r="Z545" s="108" t="e">
        <f t="shared" si="151"/>
        <v>#DIV/0!</v>
      </c>
      <c r="AA545" s="108" t="e">
        <f>('Input &amp; Results'!$E$40-R545*7.48)/('Calcs active'!H545*1440)</f>
        <v>#DIV/0!</v>
      </c>
    </row>
    <row r="546" spans="2:27" x14ac:dyDescent="0.2">
      <c r="B546" s="31">
        <f t="shared" si="143"/>
        <v>2</v>
      </c>
      <c r="C546" s="31" t="s">
        <v>56</v>
      </c>
      <c r="D546" s="106">
        <v>532</v>
      </c>
      <c r="E546" s="106" t="e">
        <f t="shared" si="152"/>
        <v>#DIV/0!</v>
      </c>
      <c r="F546" s="106">
        <f>'Calcs Hist'!E547</f>
        <v>0</v>
      </c>
      <c r="G546" s="106" t="e">
        <f t="shared" si="153"/>
        <v>#DIV/0!</v>
      </c>
      <c r="H546" s="107" t="e">
        <f t="shared" si="154"/>
        <v>#DIV/0!</v>
      </c>
      <c r="I546" s="106" t="e">
        <f>IF(P546&gt;0,('Input &amp; Results'!F$30/12*$C$3)*('Input &amp; Results'!$D$21),('Input &amp; Results'!F$30/12*$C$3)*('Input &amp; Results'!$D$22))</f>
        <v>#DIV/0!</v>
      </c>
      <c r="J546" s="106" t="e">
        <f t="shared" si="158"/>
        <v>#DIV/0!</v>
      </c>
      <c r="K546" s="106" t="e">
        <f>IF(H546&gt;'Input &amp; Results'!$K$45,MIN('Input &amp; Results'!$K$32,J546-M546),0)</f>
        <v>#DIV/0!</v>
      </c>
      <c r="L546" s="106" t="e">
        <f t="shared" si="146"/>
        <v>#DIV/0!</v>
      </c>
      <c r="M546" s="106" t="e">
        <f>IF(J546&gt;0,MIN('Input &amp; Results'!$K$12*0.75/12*'Input &amp; Results'!$K$42,J546),0)</f>
        <v>#DIV/0!</v>
      </c>
      <c r="N546" s="106" t="e">
        <f t="shared" si="147"/>
        <v>#DIV/0!</v>
      </c>
      <c r="O546" s="106" t="e">
        <f t="shared" si="141"/>
        <v>#DIV/0!</v>
      </c>
      <c r="P546" s="106" t="e">
        <f>IF(O546&gt;'Input &amp; Results'!$E$49,MIN('Input &amp; Results'!$E$47,O546),0)</f>
        <v>#DIV/0!</v>
      </c>
      <c r="Q546" s="106" t="e">
        <f t="shared" si="148"/>
        <v>#DIV/0!</v>
      </c>
      <c r="R546" s="106" t="e">
        <f t="shared" si="144"/>
        <v>#DIV/0!</v>
      </c>
      <c r="S546" s="106" t="e">
        <f t="shared" si="145"/>
        <v>#DIV/0!</v>
      </c>
      <c r="T546" s="106" t="e">
        <f t="shared" si="149"/>
        <v>#DIV/0!</v>
      </c>
      <c r="U546" s="124" t="e">
        <f t="shared" si="142"/>
        <v>#DIV/0!</v>
      </c>
      <c r="V546" s="107" t="e">
        <f t="shared" si="157"/>
        <v>#DIV/0!</v>
      </c>
      <c r="W546" s="106" t="e">
        <f t="shared" si="155"/>
        <v>#DIV/0!</v>
      </c>
      <c r="X546" s="106" t="e">
        <f t="shared" si="150"/>
        <v>#DIV/0!</v>
      </c>
      <c r="Y546" s="106" t="e">
        <f t="shared" si="156"/>
        <v>#DIV/0!</v>
      </c>
      <c r="Z546" s="108" t="e">
        <f t="shared" si="151"/>
        <v>#DIV/0!</v>
      </c>
      <c r="AA546" s="108" t="e">
        <f>('Input &amp; Results'!$E$40-R546*7.48)/('Calcs active'!H546*1440)</f>
        <v>#DIV/0!</v>
      </c>
    </row>
    <row r="547" spans="2:27" x14ac:dyDescent="0.2">
      <c r="B547" s="31">
        <f t="shared" si="143"/>
        <v>2</v>
      </c>
      <c r="C547" s="31" t="s">
        <v>56</v>
      </c>
      <c r="D547" s="106">
        <v>533</v>
      </c>
      <c r="E547" s="106" t="e">
        <f t="shared" si="152"/>
        <v>#DIV/0!</v>
      </c>
      <c r="F547" s="106">
        <f>'Calcs Hist'!E548</f>
        <v>0</v>
      </c>
      <c r="G547" s="106" t="e">
        <f t="shared" si="153"/>
        <v>#DIV/0!</v>
      </c>
      <c r="H547" s="107" t="e">
        <f t="shared" si="154"/>
        <v>#DIV/0!</v>
      </c>
      <c r="I547" s="106" t="e">
        <f>IF(P547&gt;0,('Input &amp; Results'!F$30/12*$C$3)*('Input &amp; Results'!$D$21),('Input &amp; Results'!F$30/12*$C$3)*('Input &amp; Results'!$D$22))</f>
        <v>#DIV/0!</v>
      </c>
      <c r="J547" s="106" t="e">
        <f t="shared" si="158"/>
        <v>#DIV/0!</v>
      </c>
      <c r="K547" s="106" t="e">
        <f>IF(H547&gt;'Input &amp; Results'!$K$45,MIN('Input &amp; Results'!$K$32,J547-M547),0)</f>
        <v>#DIV/0!</v>
      </c>
      <c r="L547" s="106" t="e">
        <f t="shared" si="146"/>
        <v>#DIV/0!</v>
      </c>
      <c r="M547" s="106" t="e">
        <f>IF(J547&gt;0,MIN('Input &amp; Results'!$K$12*0.75/12*'Input &amp; Results'!$K$42,J547),0)</f>
        <v>#DIV/0!</v>
      </c>
      <c r="N547" s="106" t="e">
        <f t="shared" si="147"/>
        <v>#DIV/0!</v>
      </c>
      <c r="O547" s="106" t="e">
        <f t="shared" si="141"/>
        <v>#DIV/0!</v>
      </c>
      <c r="P547" s="106" t="e">
        <f>IF(O547&gt;'Input &amp; Results'!$E$49,MIN('Input &amp; Results'!$E$47,O547),0)</f>
        <v>#DIV/0!</v>
      </c>
      <c r="Q547" s="106" t="e">
        <f t="shared" si="148"/>
        <v>#DIV/0!</v>
      </c>
      <c r="R547" s="106" t="e">
        <f t="shared" si="144"/>
        <v>#DIV/0!</v>
      </c>
      <c r="S547" s="106" t="e">
        <f t="shared" si="145"/>
        <v>#DIV/0!</v>
      </c>
      <c r="T547" s="106" t="e">
        <f t="shared" si="149"/>
        <v>#DIV/0!</v>
      </c>
      <c r="U547" s="124" t="e">
        <f t="shared" si="142"/>
        <v>#DIV/0!</v>
      </c>
      <c r="V547" s="107" t="e">
        <f t="shared" si="157"/>
        <v>#DIV/0!</v>
      </c>
      <c r="W547" s="106" t="e">
        <f t="shared" si="155"/>
        <v>#DIV/0!</v>
      </c>
      <c r="X547" s="106" t="e">
        <f t="shared" si="150"/>
        <v>#DIV/0!</v>
      </c>
      <c r="Y547" s="106" t="e">
        <f t="shared" si="156"/>
        <v>#DIV/0!</v>
      </c>
      <c r="Z547" s="108" t="e">
        <f t="shared" si="151"/>
        <v>#DIV/0!</v>
      </c>
      <c r="AA547" s="108" t="e">
        <f>('Input &amp; Results'!$E$40-R547*7.48)/('Calcs active'!H547*1440)</f>
        <v>#DIV/0!</v>
      </c>
    </row>
    <row r="548" spans="2:27" x14ac:dyDescent="0.2">
      <c r="B548" s="31">
        <f t="shared" si="143"/>
        <v>2</v>
      </c>
      <c r="C548" s="31" t="s">
        <v>56</v>
      </c>
      <c r="D548" s="106">
        <v>534</v>
      </c>
      <c r="E548" s="106" t="e">
        <f t="shared" si="152"/>
        <v>#DIV/0!</v>
      </c>
      <c r="F548" s="106">
        <f>'Calcs Hist'!E549</f>
        <v>0</v>
      </c>
      <c r="G548" s="106" t="e">
        <f t="shared" si="153"/>
        <v>#DIV/0!</v>
      </c>
      <c r="H548" s="107" t="e">
        <f t="shared" si="154"/>
        <v>#DIV/0!</v>
      </c>
      <c r="I548" s="106" t="e">
        <f>IF(P548&gt;0,('Input &amp; Results'!F$30/12*$C$3)*('Input &amp; Results'!$D$21),('Input &amp; Results'!F$30/12*$C$3)*('Input &amp; Results'!$D$22))</f>
        <v>#DIV/0!</v>
      </c>
      <c r="J548" s="106" t="e">
        <f t="shared" si="158"/>
        <v>#DIV/0!</v>
      </c>
      <c r="K548" s="106" t="e">
        <f>IF(H548&gt;'Input &amp; Results'!$K$45,MIN('Input &amp; Results'!$K$32,J548-M548),0)</f>
        <v>#DIV/0!</v>
      </c>
      <c r="L548" s="106" t="e">
        <f t="shared" si="146"/>
        <v>#DIV/0!</v>
      </c>
      <c r="M548" s="106" t="e">
        <f>IF(J548&gt;0,MIN('Input &amp; Results'!$K$12*0.75/12*'Input &amp; Results'!$K$42,J548),0)</f>
        <v>#DIV/0!</v>
      </c>
      <c r="N548" s="106" t="e">
        <f t="shared" si="147"/>
        <v>#DIV/0!</v>
      </c>
      <c r="O548" s="106" t="e">
        <f t="shared" si="141"/>
        <v>#DIV/0!</v>
      </c>
      <c r="P548" s="106" t="e">
        <f>IF(O548&gt;'Input &amp; Results'!$E$49,MIN('Input &amp; Results'!$E$47,O548),0)</f>
        <v>#DIV/0!</v>
      </c>
      <c r="Q548" s="106" t="e">
        <f t="shared" si="148"/>
        <v>#DIV/0!</v>
      </c>
      <c r="R548" s="106" t="e">
        <f t="shared" si="144"/>
        <v>#DIV/0!</v>
      </c>
      <c r="S548" s="106" t="e">
        <f t="shared" si="145"/>
        <v>#DIV/0!</v>
      </c>
      <c r="T548" s="106" t="e">
        <f t="shared" si="149"/>
        <v>#DIV/0!</v>
      </c>
      <c r="U548" s="124" t="e">
        <f t="shared" si="142"/>
        <v>#DIV/0!</v>
      </c>
      <c r="V548" s="107" t="e">
        <f t="shared" si="157"/>
        <v>#DIV/0!</v>
      </c>
      <c r="W548" s="106" t="e">
        <f t="shared" si="155"/>
        <v>#DIV/0!</v>
      </c>
      <c r="X548" s="106" t="e">
        <f t="shared" si="150"/>
        <v>#DIV/0!</v>
      </c>
      <c r="Y548" s="106" t="e">
        <f t="shared" si="156"/>
        <v>#DIV/0!</v>
      </c>
      <c r="Z548" s="108" t="e">
        <f t="shared" si="151"/>
        <v>#DIV/0!</v>
      </c>
      <c r="AA548" s="108" t="e">
        <f>('Input &amp; Results'!$E$40-R548*7.48)/('Calcs active'!H548*1440)</f>
        <v>#DIV/0!</v>
      </c>
    </row>
    <row r="549" spans="2:27" x14ac:dyDescent="0.2">
      <c r="B549" s="31">
        <f t="shared" si="143"/>
        <v>2</v>
      </c>
      <c r="C549" s="31" t="s">
        <v>56</v>
      </c>
      <c r="D549" s="106">
        <v>535</v>
      </c>
      <c r="E549" s="106" t="e">
        <f t="shared" si="152"/>
        <v>#DIV/0!</v>
      </c>
      <c r="F549" s="106">
        <f>'Calcs Hist'!E550</f>
        <v>0</v>
      </c>
      <c r="G549" s="106" t="e">
        <f t="shared" si="153"/>
        <v>#DIV/0!</v>
      </c>
      <c r="H549" s="107" t="e">
        <f t="shared" si="154"/>
        <v>#DIV/0!</v>
      </c>
      <c r="I549" s="106" t="e">
        <f>IF(P549&gt;0,('Input &amp; Results'!F$30/12*$C$3)*('Input &amp; Results'!$D$21),('Input &amp; Results'!F$30/12*$C$3)*('Input &amp; Results'!$D$22))</f>
        <v>#DIV/0!</v>
      </c>
      <c r="J549" s="106" t="e">
        <f t="shared" si="158"/>
        <v>#DIV/0!</v>
      </c>
      <c r="K549" s="106" t="e">
        <f>IF(H549&gt;'Input &amp; Results'!$K$45,MIN('Input &amp; Results'!$K$32,J549-M549),0)</f>
        <v>#DIV/0!</v>
      </c>
      <c r="L549" s="106" t="e">
        <f t="shared" si="146"/>
        <v>#DIV/0!</v>
      </c>
      <c r="M549" s="106" t="e">
        <f>IF(J549&gt;0,MIN('Input &amp; Results'!$K$12*0.75/12*'Input &amp; Results'!$K$42,J549),0)</f>
        <v>#DIV/0!</v>
      </c>
      <c r="N549" s="106" t="e">
        <f t="shared" si="147"/>
        <v>#DIV/0!</v>
      </c>
      <c r="O549" s="106" t="e">
        <f t="shared" si="141"/>
        <v>#DIV/0!</v>
      </c>
      <c r="P549" s="106" t="e">
        <f>IF(O549&gt;'Input &amp; Results'!$E$49,MIN('Input &amp; Results'!$E$47,O549),0)</f>
        <v>#DIV/0!</v>
      </c>
      <c r="Q549" s="106" t="e">
        <f t="shared" si="148"/>
        <v>#DIV/0!</v>
      </c>
      <c r="R549" s="106" t="e">
        <f t="shared" si="144"/>
        <v>#DIV/0!</v>
      </c>
      <c r="S549" s="106" t="e">
        <f t="shared" si="145"/>
        <v>#DIV/0!</v>
      </c>
      <c r="T549" s="106" t="e">
        <f t="shared" si="149"/>
        <v>#DIV/0!</v>
      </c>
      <c r="U549" s="124" t="e">
        <f t="shared" si="142"/>
        <v>#DIV/0!</v>
      </c>
      <c r="V549" s="107" t="e">
        <f t="shared" si="157"/>
        <v>#DIV/0!</v>
      </c>
      <c r="W549" s="106" t="e">
        <f t="shared" si="155"/>
        <v>#DIV/0!</v>
      </c>
      <c r="X549" s="106" t="e">
        <f t="shared" si="150"/>
        <v>#DIV/0!</v>
      </c>
      <c r="Y549" s="106" t="e">
        <f t="shared" si="156"/>
        <v>#DIV/0!</v>
      </c>
      <c r="Z549" s="108" t="e">
        <f t="shared" si="151"/>
        <v>#DIV/0!</v>
      </c>
      <c r="AA549" s="108" t="e">
        <f>('Input &amp; Results'!$E$40-R549*7.48)/('Calcs active'!H549*1440)</f>
        <v>#DIV/0!</v>
      </c>
    </row>
    <row r="550" spans="2:27" x14ac:dyDescent="0.2">
      <c r="B550" s="31">
        <f t="shared" si="143"/>
        <v>2</v>
      </c>
      <c r="C550" s="31" t="s">
        <v>56</v>
      </c>
      <c r="D550" s="106">
        <v>536</v>
      </c>
      <c r="E550" s="106" t="e">
        <f t="shared" si="152"/>
        <v>#DIV/0!</v>
      </c>
      <c r="F550" s="106">
        <f>'Calcs Hist'!E551</f>
        <v>0</v>
      </c>
      <c r="G550" s="106" t="e">
        <f t="shared" si="153"/>
        <v>#DIV/0!</v>
      </c>
      <c r="H550" s="107" t="e">
        <f t="shared" si="154"/>
        <v>#DIV/0!</v>
      </c>
      <c r="I550" s="106" t="e">
        <f>IF(P550&gt;0,('Input &amp; Results'!F$30/12*$C$3)*('Input &amp; Results'!$D$21),('Input &amp; Results'!F$30/12*$C$3)*('Input &amp; Results'!$D$22))</f>
        <v>#DIV/0!</v>
      </c>
      <c r="J550" s="106" t="e">
        <f t="shared" si="158"/>
        <v>#DIV/0!</v>
      </c>
      <c r="K550" s="106" t="e">
        <f>IF(H550&gt;'Input &amp; Results'!$K$45,MIN('Input &amp; Results'!$K$32,J550-M550),0)</f>
        <v>#DIV/0!</v>
      </c>
      <c r="L550" s="106" t="e">
        <f t="shared" si="146"/>
        <v>#DIV/0!</v>
      </c>
      <c r="M550" s="106" t="e">
        <f>IF(J550&gt;0,MIN('Input &amp; Results'!$K$12*0.75/12*'Input &amp; Results'!$K$42,J550),0)</f>
        <v>#DIV/0!</v>
      </c>
      <c r="N550" s="106" t="e">
        <f t="shared" si="147"/>
        <v>#DIV/0!</v>
      </c>
      <c r="O550" s="106" t="e">
        <f t="shared" si="141"/>
        <v>#DIV/0!</v>
      </c>
      <c r="P550" s="106" t="e">
        <f>IF(O550&gt;'Input &amp; Results'!$E$49,MIN('Input &amp; Results'!$E$47,O550),0)</f>
        <v>#DIV/0!</v>
      </c>
      <c r="Q550" s="106" t="e">
        <f t="shared" si="148"/>
        <v>#DIV/0!</v>
      </c>
      <c r="R550" s="106" t="e">
        <f t="shared" si="144"/>
        <v>#DIV/0!</v>
      </c>
      <c r="S550" s="106" t="e">
        <f t="shared" si="145"/>
        <v>#DIV/0!</v>
      </c>
      <c r="T550" s="106" t="e">
        <f t="shared" si="149"/>
        <v>#DIV/0!</v>
      </c>
      <c r="U550" s="124" t="e">
        <f t="shared" si="142"/>
        <v>#DIV/0!</v>
      </c>
      <c r="V550" s="107" t="e">
        <f t="shared" si="157"/>
        <v>#DIV/0!</v>
      </c>
      <c r="W550" s="106" t="e">
        <f t="shared" si="155"/>
        <v>#DIV/0!</v>
      </c>
      <c r="X550" s="106" t="e">
        <f t="shared" si="150"/>
        <v>#DIV/0!</v>
      </c>
      <c r="Y550" s="106" t="e">
        <f t="shared" si="156"/>
        <v>#DIV/0!</v>
      </c>
      <c r="Z550" s="108" t="e">
        <f t="shared" si="151"/>
        <v>#DIV/0!</v>
      </c>
      <c r="AA550" s="108" t="e">
        <f>('Input &amp; Results'!$E$40-R550*7.48)/('Calcs active'!H550*1440)</f>
        <v>#DIV/0!</v>
      </c>
    </row>
    <row r="551" spans="2:27" x14ac:dyDescent="0.2">
      <c r="B551" s="31">
        <f t="shared" si="143"/>
        <v>2</v>
      </c>
      <c r="C551" s="31" t="s">
        <v>56</v>
      </c>
      <c r="D551" s="106">
        <v>537</v>
      </c>
      <c r="E551" s="106" t="e">
        <f t="shared" si="152"/>
        <v>#DIV/0!</v>
      </c>
      <c r="F551" s="106">
        <f>'Calcs Hist'!E552</f>
        <v>0</v>
      </c>
      <c r="G551" s="106" t="e">
        <f t="shared" si="153"/>
        <v>#DIV/0!</v>
      </c>
      <c r="H551" s="107" t="e">
        <f t="shared" si="154"/>
        <v>#DIV/0!</v>
      </c>
      <c r="I551" s="106" t="e">
        <f>IF(P551&gt;0,('Input &amp; Results'!F$30/12*$C$3)*('Input &amp; Results'!$D$21),('Input &amp; Results'!F$30/12*$C$3)*('Input &amp; Results'!$D$22))</f>
        <v>#DIV/0!</v>
      </c>
      <c r="J551" s="106" t="e">
        <f t="shared" si="158"/>
        <v>#DIV/0!</v>
      </c>
      <c r="K551" s="106" t="e">
        <f>IF(H551&gt;'Input &amp; Results'!$K$45,MIN('Input &amp; Results'!$K$32,J551-M551),0)</f>
        <v>#DIV/0!</v>
      </c>
      <c r="L551" s="106" t="e">
        <f t="shared" si="146"/>
        <v>#DIV/0!</v>
      </c>
      <c r="M551" s="106" t="e">
        <f>IF(J551&gt;0,MIN('Input &amp; Results'!$K$12*0.75/12*'Input &amp; Results'!$K$42,J551),0)</f>
        <v>#DIV/0!</v>
      </c>
      <c r="N551" s="106" t="e">
        <f t="shared" si="147"/>
        <v>#DIV/0!</v>
      </c>
      <c r="O551" s="106" t="e">
        <f t="shared" si="141"/>
        <v>#DIV/0!</v>
      </c>
      <c r="P551" s="106" t="e">
        <f>IF(O551&gt;'Input &amp; Results'!$E$49,MIN('Input &amp; Results'!$E$47,O551),0)</f>
        <v>#DIV/0!</v>
      </c>
      <c r="Q551" s="106" t="e">
        <f t="shared" si="148"/>
        <v>#DIV/0!</v>
      </c>
      <c r="R551" s="106" t="e">
        <f t="shared" si="144"/>
        <v>#DIV/0!</v>
      </c>
      <c r="S551" s="106" t="e">
        <f t="shared" si="145"/>
        <v>#DIV/0!</v>
      </c>
      <c r="T551" s="106" t="e">
        <f t="shared" si="149"/>
        <v>#DIV/0!</v>
      </c>
      <c r="U551" s="124" t="e">
        <f t="shared" si="142"/>
        <v>#DIV/0!</v>
      </c>
      <c r="V551" s="107" t="e">
        <f t="shared" si="157"/>
        <v>#DIV/0!</v>
      </c>
      <c r="W551" s="106" t="e">
        <f t="shared" si="155"/>
        <v>#DIV/0!</v>
      </c>
      <c r="X551" s="106" t="e">
        <f t="shared" si="150"/>
        <v>#DIV/0!</v>
      </c>
      <c r="Y551" s="106" t="e">
        <f t="shared" si="156"/>
        <v>#DIV/0!</v>
      </c>
      <c r="Z551" s="108" t="e">
        <f t="shared" si="151"/>
        <v>#DIV/0!</v>
      </c>
      <c r="AA551" s="108" t="e">
        <f>('Input &amp; Results'!$E$40-R551*7.48)/('Calcs active'!H551*1440)</f>
        <v>#DIV/0!</v>
      </c>
    </row>
    <row r="552" spans="2:27" x14ac:dyDescent="0.2">
      <c r="B552" s="31">
        <f t="shared" si="143"/>
        <v>2</v>
      </c>
      <c r="C552" s="31" t="s">
        <v>56</v>
      </c>
      <c r="D552" s="106">
        <v>538</v>
      </c>
      <c r="E552" s="106" t="e">
        <f t="shared" si="152"/>
        <v>#DIV/0!</v>
      </c>
      <c r="F552" s="106">
        <f>'Calcs Hist'!E553</f>
        <v>0</v>
      </c>
      <c r="G552" s="106" t="e">
        <f t="shared" si="153"/>
        <v>#DIV/0!</v>
      </c>
      <c r="H552" s="107" t="e">
        <f t="shared" si="154"/>
        <v>#DIV/0!</v>
      </c>
      <c r="I552" s="106" t="e">
        <f>IF(P552&gt;0,('Input &amp; Results'!F$30/12*$C$3)*('Input &amp; Results'!$D$21),('Input &amp; Results'!F$30/12*$C$3)*('Input &amp; Results'!$D$22))</f>
        <v>#DIV/0!</v>
      </c>
      <c r="J552" s="106" t="e">
        <f t="shared" si="158"/>
        <v>#DIV/0!</v>
      </c>
      <c r="K552" s="106" t="e">
        <f>IF(H552&gt;'Input &amp; Results'!$K$45,MIN('Input &amp; Results'!$K$32,J552-M552),0)</f>
        <v>#DIV/0!</v>
      </c>
      <c r="L552" s="106" t="e">
        <f t="shared" si="146"/>
        <v>#DIV/0!</v>
      </c>
      <c r="M552" s="106" t="e">
        <f>IF(J552&gt;0,MIN('Input &amp; Results'!$K$12*0.75/12*'Input &amp; Results'!$K$42,J552),0)</f>
        <v>#DIV/0!</v>
      </c>
      <c r="N552" s="106" t="e">
        <f t="shared" si="147"/>
        <v>#DIV/0!</v>
      </c>
      <c r="O552" s="106" t="e">
        <f t="shared" si="141"/>
        <v>#DIV/0!</v>
      </c>
      <c r="P552" s="106" t="e">
        <f>IF(O552&gt;'Input &amp; Results'!$E$49,MIN('Input &amp; Results'!$E$47,O552),0)</f>
        <v>#DIV/0!</v>
      </c>
      <c r="Q552" s="106" t="e">
        <f t="shared" si="148"/>
        <v>#DIV/0!</v>
      </c>
      <c r="R552" s="106" t="e">
        <f t="shared" si="144"/>
        <v>#DIV/0!</v>
      </c>
      <c r="S552" s="106" t="e">
        <f t="shared" si="145"/>
        <v>#DIV/0!</v>
      </c>
      <c r="T552" s="106" t="e">
        <f t="shared" si="149"/>
        <v>#DIV/0!</v>
      </c>
      <c r="U552" s="124" t="e">
        <f t="shared" si="142"/>
        <v>#DIV/0!</v>
      </c>
      <c r="V552" s="107" t="e">
        <f t="shared" si="157"/>
        <v>#DIV/0!</v>
      </c>
      <c r="W552" s="106" t="e">
        <f t="shared" si="155"/>
        <v>#DIV/0!</v>
      </c>
      <c r="X552" s="106" t="e">
        <f t="shared" si="150"/>
        <v>#DIV/0!</v>
      </c>
      <c r="Y552" s="106" t="e">
        <f t="shared" si="156"/>
        <v>#DIV/0!</v>
      </c>
      <c r="Z552" s="108" t="e">
        <f t="shared" si="151"/>
        <v>#DIV/0!</v>
      </c>
      <c r="AA552" s="108" t="e">
        <f>('Input &amp; Results'!$E$40-R552*7.48)/('Calcs active'!H552*1440)</f>
        <v>#DIV/0!</v>
      </c>
    </row>
    <row r="553" spans="2:27" x14ac:dyDescent="0.2">
      <c r="B553" s="31">
        <f t="shared" si="143"/>
        <v>2</v>
      </c>
      <c r="C553" s="31" t="s">
        <v>56</v>
      </c>
      <c r="D553" s="106">
        <v>539</v>
      </c>
      <c r="E553" s="106" t="e">
        <f t="shared" si="152"/>
        <v>#DIV/0!</v>
      </c>
      <c r="F553" s="106">
        <f>'Calcs Hist'!E554</f>
        <v>0</v>
      </c>
      <c r="G553" s="106" t="e">
        <f t="shared" si="153"/>
        <v>#DIV/0!</v>
      </c>
      <c r="H553" s="107" t="e">
        <f t="shared" si="154"/>
        <v>#DIV/0!</v>
      </c>
      <c r="I553" s="106" t="e">
        <f>IF(P553&gt;0,('Input &amp; Results'!F$30/12*$C$3)*('Input &amp; Results'!$D$21),('Input &amp; Results'!F$30/12*$C$3)*('Input &amp; Results'!$D$22))</f>
        <v>#DIV/0!</v>
      </c>
      <c r="J553" s="106" t="e">
        <f t="shared" si="158"/>
        <v>#DIV/0!</v>
      </c>
      <c r="K553" s="106" t="e">
        <f>IF(H553&gt;'Input &amp; Results'!$K$45,MIN('Input &amp; Results'!$K$32,J553-M553),0)</f>
        <v>#DIV/0!</v>
      </c>
      <c r="L553" s="106" t="e">
        <f t="shared" si="146"/>
        <v>#DIV/0!</v>
      </c>
      <c r="M553" s="106" t="e">
        <f>IF(J553&gt;0,MIN('Input &amp; Results'!$K$12*0.75/12*'Input &amp; Results'!$K$42,J553),0)</f>
        <v>#DIV/0!</v>
      </c>
      <c r="N553" s="106" t="e">
        <f t="shared" si="147"/>
        <v>#DIV/0!</v>
      </c>
      <c r="O553" s="106" t="e">
        <f t="shared" si="141"/>
        <v>#DIV/0!</v>
      </c>
      <c r="P553" s="106" t="e">
        <f>IF(O553&gt;'Input &amp; Results'!$E$49,MIN('Input &amp; Results'!$E$47,O553),0)</f>
        <v>#DIV/0!</v>
      </c>
      <c r="Q553" s="106" t="e">
        <f t="shared" si="148"/>
        <v>#DIV/0!</v>
      </c>
      <c r="R553" s="106" t="e">
        <f t="shared" si="144"/>
        <v>#DIV/0!</v>
      </c>
      <c r="S553" s="106" t="e">
        <f t="shared" si="145"/>
        <v>#DIV/0!</v>
      </c>
      <c r="T553" s="106" t="e">
        <f t="shared" si="149"/>
        <v>#DIV/0!</v>
      </c>
      <c r="U553" s="124" t="e">
        <f t="shared" si="142"/>
        <v>#DIV/0!</v>
      </c>
      <c r="V553" s="107" t="e">
        <f t="shared" si="157"/>
        <v>#DIV/0!</v>
      </c>
      <c r="W553" s="106" t="e">
        <f t="shared" si="155"/>
        <v>#DIV/0!</v>
      </c>
      <c r="X553" s="106" t="e">
        <f t="shared" si="150"/>
        <v>#DIV/0!</v>
      </c>
      <c r="Y553" s="106" t="e">
        <f t="shared" si="156"/>
        <v>#DIV/0!</v>
      </c>
      <c r="Z553" s="108" t="e">
        <f t="shared" si="151"/>
        <v>#DIV/0!</v>
      </c>
      <c r="AA553" s="108" t="e">
        <f>('Input &amp; Results'!$E$40-R553*7.48)/('Calcs active'!H553*1440)</f>
        <v>#DIV/0!</v>
      </c>
    </row>
    <row r="554" spans="2:27" x14ac:dyDescent="0.2">
      <c r="B554" s="31">
        <f t="shared" si="143"/>
        <v>2</v>
      </c>
      <c r="C554" s="31" t="s">
        <v>56</v>
      </c>
      <c r="D554" s="106">
        <v>540</v>
      </c>
      <c r="E554" s="106" t="e">
        <f t="shared" si="152"/>
        <v>#DIV/0!</v>
      </c>
      <c r="F554" s="106">
        <f>'Calcs Hist'!E555</f>
        <v>0</v>
      </c>
      <c r="G554" s="106" t="e">
        <f t="shared" si="153"/>
        <v>#DIV/0!</v>
      </c>
      <c r="H554" s="107" t="e">
        <f t="shared" si="154"/>
        <v>#DIV/0!</v>
      </c>
      <c r="I554" s="106" t="e">
        <f>IF(P554&gt;0,('Input &amp; Results'!F$30/12*$C$3)*('Input &amp; Results'!$D$21),('Input &amp; Results'!F$30/12*$C$3)*('Input &amp; Results'!$D$22))</f>
        <v>#DIV/0!</v>
      </c>
      <c r="J554" s="106" t="e">
        <f t="shared" si="158"/>
        <v>#DIV/0!</v>
      </c>
      <c r="K554" s="106" t="e">
        <f>IF(H554&gt;'Input &amp; Results'!$K$45,MIN('Input &amp; Results'!$K$32,J554-M554),0)</f>
        <v>#DIV/0!</v>
      </c>
      <c r="L554" s="106" t="e">
        <f t="shared" si="146"/>
        <v>#DIV/0!</v>
      </c>
      <c r="M554" s="106" t="e">
        <f>IF(J554&gt;0,MIN('Input &amp; Results'!$K$12*0.75/12*'Input &amp; Results'!$K$42,J554),0)</f>
        <v>#DIV/0!</v>
      </c>
      <c r="N554" s="106" t="e">
        <f t="shared" si="147"/>
        <v>#DIV/0!</v>
      </c>
      <c r="O554" s="106" t="e">
        <f t="shared" si="141"/>
        <v>#DIV/0!</v>
      </c>
      <c r="P554" s="106" t="e">
        <f>IF(O554&gt;'Input &amp; Results'!$E$49,MIN('Input &amp; Results'!$E$47,O554),0)</f>
        <v>#DIV/0!</v>
      </c>
      <c r="Q554" s="106" t="e">
        <f t="shared" si="148"/>
        <v>#DIV/0!</v>
      </c>
      <c r="R554" s="106" t="e">
        <f t="shared" si="144"/>
        <v>#DIV/0!</v>
      </c>
      <c r="S554" s="106" t="e">
        <f t="shared" si="145"/>
        <v>#DIV/0!</v>
      </c>
      <c r="T554" s="106" t="e">
        <f t="shared" si="149"/>
        <v>#DIV/0!</v>
      </c>
      <c r="U554" s="124" t="e">
        <f t="shared" si="142"/>
        <v>#DIV/0!</v>
      </c>
      <c r="V554" s="107" t="e">
        <f t="shared" si="157"/>
        <v>#DIV/0!</v>
      </c>
      <c r="W554" s="106" t="e">
        <f t="shared" si="155"/>
        <v>#DIV/0!</v>
      </c>
      <c r="X554" s="106" t="e">
        <f t="shared" si="150"/>
        <v>#DIV/0!</v>
      </c>
      <c r="Y554" s="106" t="e">
        <f t="shared" si="156"/>
        <v>#DIV/0!</v>
      </c>
      <c r="Z554" s="108" t="e">
        <f t="shared" si="151"/>
        <v>#DIV/0!</v>
      </c>
      <c r="AA554" s="108" t="e">
        <f>('Input &amp; Results'!$E$40-R554*7.48)/('Calcs active'!H554*1440)</f>
        <v>#DIV/0!</v>
      </c>
    </row>
    <row r="555" spans="2:27" x14ac:dyDescent="0.2">
      <c r="B555" s="31">
        <f t="shared" si="143"/>
        <v>2</v>
      </c>
      <c r="C555" s="31" t="s">
        <v>56</v>
      </c>
      <c r="D555" s="106">
        <v>541</v>
      </c>
      <c r="E555" s="106" t="e">
        <f t="shared" si="152"/>
        <v>#DIV/0!</v>
      </c>
      <c r="F555" s="106">
        <f>'Calcs Hist'!E556</f>
        <v>0</v>
      </c>
      <c r="G555" s="106" t="e">
        <f t="shared" si="153"/>
        <v>#DIV/0!</v>
      </c>
      <c r="H555" s="107" t="e">
        <f t="shared" si="154"/>
        <v>#DIV/0!</v>
      </c>
      <c r="I555" s="106" t="e">
        <f>IF(P555&gt;0,('Input &amp; Results'!F$30/12*$C$3)*('Input &amp; Results'!$D$21),('Input &amp; Results'!F$30/12*$C$3)*('Input &amp; Results'!$D$22))</f>
        <v>#DIV/0!</v>
      </c>
      <c r="J555" s="106" t="e">
        <f t="shared" si="158"/>
        <v>#DIV/0!</v>
      </c>
      <c r="K555" s="106" t="e">
        <f>IF(H555&gt;'Input &amp; Results'!$K$45,MIN('Input &amp; Results'!$K$32,J555-M555),0)</f>
        <v>#DIV/0!</v>
      </c>
      <c r="L555" s="106" t="e">
        <f t="shared" si="146"/>
        <v>#DIV/0!</v>
      </c>
      <c r="M555" s="106" t="e">
        <f>IF(J555&gt;0,MIN('Input &amp; Results'!$K$12*0.75/12*'Input &amp; Results'!$K$42,J555),0)</f>
        <v>#DIV/0!</v>
      </c>
      <c r="N555" s="106" t="e">
        <f t="shared" si="147"/>
        <v>#DIV/0!</v>
      </c>
      <c r="O555" s="106" t="e">
        <f t="shared" si="141"/>
        <v>#DIV/0!</v>
      </c>
      <c r="P555" s="106" t="e">
        <f>IF(O555&gt;'Input &amp; Results'!$E$49,MIN('Input &amp; Results'!$E$47,O555),0)</f>
        <v>#DIV/0!</v>
      </c>
      <c r="Q555" s="106" t="e">
        <f t="shared" si="148"/>
        <v>#DIV/0!</v>
      </c>
      <c r="R555" s="106" t="e">
        <f t="shared" si="144"/>
        <v>#DIV/0!</v>
      </c>
      <c r="S555" s="106" t="e">
        <f t="shared" si="145"/>
        <v>#DIV/0!</v>
      </c>
      <c r="T555" s="106" t="e">
        <f t="shared" si="149"/>
        <v>#DIV/0!</v>
      </c>
      <c r="U555" s="124" t="e">
        <f t="shared" si="142"/>
        <v>#DIV/0!</v>
      </c>
      <c r="V555" s="107" t="e">
        <f t="shared" si="157"/>
        <v>#DIV/0!</v>
      </c>
      <c r="W555" s="106" t="e">
        <f t="shared" si="155"/>
        <v>#DIV/0!</v>
      </c>
      <c r="X555" s="106" t="e">
        <f t="shared" si="150"/>
        <v>#DIV/0!</v>
      </c>
      <c r="Y555" s="106" t="e">
        <f t="shared" si="156"/>
        <v>#DIV/0!</v>
      </c>
      <c r="Z555" s="108" t="e">
        <f t="shared" si="151"/>
        <v>#DIV/0!</v>
      </c>
      <c r="AA555" s="108" t="e">
        <f>('Input &amp; Results'!$E$40-R555*7.48)/('Calcs active'!H555*1440)</f>
        <v>#DIV/0!</v>
      </c>
    </row>
    <row r="556" spans="2:27" x14ac:dyDescent="0.2">
      <c r="B556" s="31">
        <f t="shared" si="143"/>
        <v>2</v>
      </c>
      <c r="C556" s="31" t="s">
        <v>56</v>
      </c>
      <c r="D556" s="106">
        <v>542</v>
      </c>
      <c r="E556" s="106" t="e">
        <f t="shared" si="152"/>
        <v>#DIV/0!</v>
      </c>
      <c r="F556" s="106">
        <f>'Calcs Hist'!E557</f>
        <v>0</v>
      </c>
      <c r="G556" s="106" t="e">
        <f t="shared" si="153"/>
        <v>#DIV/0!</v>
      </c>
      <c r="H556" s="107" t="e">
        <f t="shared" si="154"/>
        <v>#DIV/0!</v>
      </c>
      <c r="I556" s="106" t="e">
        <f>IF(P556&gt;0,('Input &amp; Results'!F$30/12*$C$3)*('Input &amp; Results'!$D$21),('Input &amp; Results'!F$30/12*$C$3)*('Input &amp; Results'!$D$22))</f>
        <v>#DIV/0!</v>
      </c>
      <c r="J556" s="106" t="e">
        <f t="shared" si="158"/>
        <v>#DIV/0!</v>
      </c>
      <c r="K556" s="106" t="e">
        <f>IF(H556&gt;'Input &amp; Results'!$K$45,MIN('Input &amp; Results'!$K$32,J556-M556),0)</f>
        <v>#DIV/0!</v>
      </c>
      <c r="L556" s="106" t="e">
        <f t="shared" si="146"/>
        <v>#DIV/0!</v>
      </c>
      <c r="M556" s="106" t="e">
        <f>IF(J556&gt;0,MIN('Input &amp; Results'!$K$12*0.75/12*'Input &amp; Results'!$K$42,J556),0)</f>
        <v>#DIV/0!</v>
      </c>
      <c r="N556" s="106" t="e">
        <f t="shared" si="147"/>
        <v>#DIV/0!</v>
      </c>
      <c r="O556" s="106" t="e">
        <f t="shared" ref="O556:O619" si="159">J556-K556-M556</f>
        <v>#DIV/0!</v>
      </c>
      <c r="P556" s="106" t="e">
        <f>IF(O556&gt;'Input &amp; Results'!$E$49,MIN('Input &amp; Results'!$E$47,O556),0)</f>
        <v>#DIV/0!</v>
      </c>
      <c r="Q556" s="106" t="e">
        <f t="shared" si="148"/>
        <v>#DIV/0!</v>
      </c>
      <c r="R556" s="106" t="e">
        <f t="shared" si="144"/>
        <v>#DIV/0!</v>
      </c>
      <c r="S556" s="106" t="e">
        <f t="shared" si="145"/>
        <v>#DIV/0!</v>
      </c>
      <c r="T556" s="106" t="e">
        <f t="shared" si="149"/>
        <v>#DIV/0!</v>
      </c>
      <c r="U556" s="124" t="e">
        <f t="shared" si="142"/>
        <v>#DIV/0!</v>
      </c>
      <c r="V556" s="107" t="e">
        <f t="shared" si="157"/>
        <v>#DIV/0!</v>
      </c>
      <c r="W556" s="106" t="e">
        <f t="shared" si="155"/>
        <v>#DIV/0!</v>
      </c>
      <c r="X556" s="106" t="e">
        <f t="shared" si="150"/>
        <v>#DIV/0!</v>
      </c>
      <c r="Y556" s="106" t="e">
        <f t="shared" si="156"/>
        <v>#DIV/0!</v>
      </c>
      <c r="Z556" s="108" t="e">
        <f t="shared" si="151"/>
        <v>#DIV/0!</v>
      </c>
      <c r="AA556" s="108" t="e">
        <f>('Input &amp; Results'!$E$40-R556*7.48)/('Calcs active'!H556*1440)</f>
        <v>#DIV/0!</v>
      </c>
    </row>
    <row r="557" spans="2:27" x14ac:dyDescent="0.2">
      <c r="B557" s="31">
        <f t="shared" si="143"/>
        <v>2</v>
      </c>
      <c r="C557" s="31" t="s">
        <v>56</v>
      </c>
      <c r="D557" s="106">
        <v>543</v>
      </c>
      <c r="E557" s="106" t="e">
        <f t="shared" si="152"/>
        <v>#DIV/0!</v>
      </c>
      <c r="F557" s="106">
        <f>'Calcs Hist'!E558</f>
        <v>0</v>
      </c>
      <c r="G557" s="106" t="e">
        <f t="shared" si="153"/>
        <v>#DIV/0!</v>
      </c>
      <c r="H557" s="107" t="e">
        <f t="shared" si="154"/>
        <v>#DIV/0!</v>
      </c>
      <c r="I557" s="106" t="e">
        <f>IF(P557&gt;0,('Input &amp; Results'!F$30/12*$C$3)*('Input &amp; Results'!$D$21),('Input &amp; Results'!F$30/12*$C$3)*('Input &amp; Results'!$D$22))</f>
        <v>#DIV/0!</v>
      </c>
      <c r="J557" s="106" t="e">
        <f t="shared" si="158"/>
        <v>#DIV/0!</v>
      </c>
      <c r="K557" s="106" t="e">
        <f>IF(H557&gt;'Input &amp; Results'!$K$45,MIN('Input &amp; Results'!$K$32,J557-M557),0)</f>
        <v>#DIV/0!</v>
      </c>
      <c r="L557" s="106" t="e">
        <f t="shared" si="146"/>
        <v>#DIV/0!</v>
      </c>
      <c r="M557" s="106" t="e">
        <f>IF(J557&gt;0,MIN('Input &amp; Results'!$K$12*0.75/12*'Input &amp; Results'!$K$42,J557),0)</f>
        <v>#DIV/0!</v>
      </c>
      <c r="N557" s="106" t="e">
        <f t="shared" si="147"/>
        <v>#DIV/0!</v>
      </c>
      <c r="O557" s="106" t="e">
        <f t="shared" si="159"/>
        <v>#DIV/0!</v>
      </c>
      <c r="P557" s="106" t="e">
        <f>IF(O557&gt;'Input &amp; Results'!$E$49,MIN('Input &amp; Results'!$E$47,O557),0)</f>
        <v>#DIV/0!</v>
      </c>
      <c r="Q557" s="106" t="e">
        <f t="shared" si="148"/>
        <v>#DIV/0!</v>
      </c>
      <c r="R557" s="106" t="e">
        <f t="shared" si="144"/>
        <v>#DIV/0!</v>
      </c>
      <c r="S557" s="106" t="e">
        <f t="shared" si="145"/>
        <v>#DIV/0!</v>
      </c>
      <c r="T557" s="106" t="e">
        <f t="shared" si="149"/>
        <v>#DIV/0!</v>
      </c>
      <c r="U557" s="124" t="e">
        <f t="shared" si="142"/>
        <v>#DIV/0!</v>
      </c>
      <c r="V557" s="107" t="e">
        <f t="shared" si="157"/>
        <v>#DIV/0!</v>
      </c>
      <c r="W557" s="106" t="e">
        <f t="shared" si="155"/>
        <v>#DIV/0!</v>
      </c>
      <c r="X557" s="106" t="e">
        <f t="shared" si="150"/>
        <v>#DIV/0!</v>
      </c>
      <c r="Y557" s="106" t="e">
        <f t="shared" si="156"/>
        <v>#DIV/0!</v>
      </c>
      <c r="Z557" s="108" t="e">
        <f t="shared" si="151"/>
        <v>#DIV/0!</v>
      </c>
      <c r="AA557" s="108" t="e">
        <f>('Input &amp; Results'!$E$40-R557*7.48)/('Calcs active'!H557*1440)</f>
        <v>#DIV/0!</v>
      </c>
    </row>
    <row r="558" spans="2:27" x14ac:dyDescent="0.2">
      <c r="B558" s="31">
        <f t="shared" si="143"/>
        <v>2</v>
      </c>
      <c r="C558" s="31" t="s">
        <v>56</v>
      </c>
      <c r="D558" s="106">
        <v>544</v>
      </c>
      <c r="E558" s="106" t="e">
        <f t="shared" si="152"/>
        <v>#DIV/0!</v>
      </c>
      <c r="F558" s="106">
        <f>'Calcs Hist'!E559</f>
        <v>0</v>
      </c>
      <c r="G558" s="106" t="e">
        <f t="shared" si="153"/>
        <v>#DIV/0!</v>
      </c>
      <c r="H558" s="107" t="e">
        <f t="shared" si="154"/>
        <v>#DIV/0!</v>
      </c>
      <c r="I558" s="106" t="e">
        <f>IF(P558&gt;0,('Input &amp; Results'!F$30/12*$C$3)*('Input &amp; Results'!$D$21),('Input &amp; Results'!F$30/12*$C$3)*('Input &amp; Results'!$D$22))</f>
        <v>#DIV/0!</v>
      </c>
      <c r="J558" s="106" t="e">
        <f t="shared" si="158"/>
        <v>#DIV/0!</v>
      </c>
      <c r="K558" s="106" t="e">
        <f>IF(H558&gt;'Input &amp; Results'!$K$45,MIN('Input &amp; Results'!$K$32,J558-M558),0)</f>
        <v>#DIV/0!</v>
      </c>
      <c r="L558" s="106" t="e">
        <f t="shared" si="146"/>
        <v>#DIV/0!</v>
      </c>
      <c r="M558" s="106" t="e">
        <f>IF(J558&gt;0,MIN('Input &amp; Results'!$K$12*0.75/12*'Input &amp; Results'!$K$42,J558),0)</f>
        <v>#DIV/0!</v>
      </c>
      <c r="N558" s="106" t="e">
        <f t="shared" si="147"/>
        <v>#DIV/0!</v>
      </c>
      <c r="O558" s="106" t="e">
        <f t="shared" si="159"/>
        <v>#DIV/0!</v>
      </c>
      <c r="P558" s="106" t="e">
        <f>IF(O558&gt;'Input &amp; Results'!$E$49,MIN('Input &amp; Results'!$E$47,O558),0)</f>
        <v>#DIV/0!</v>
      </c>
      <c r="Q558" s="106" t="e">
        <f t="shared" si="148"/>
        <v>#DIV/0!</v>
      </c>
      <c r="R558" s="106" t="e">
        <f t="shared" si="144"/>
        <v>#DIV/0!</v>
      </c>
      <c r="S558" s="106" t="e">
        <f t="shared" si="145"/>
        <v>#DIV/0!</v>
      </c>
      <c r="T558" s="106" t="e">
        <f t="shared" si="149"/>
        <v>#DIV/0!</v>
      </c>
      <c r="U558" s="124" t="e">
        <f t="shared" si="142"/>
        <v>#DIV/0!</v>
      </c>
      <c r="V558" s="107" t="e">
        <f t="shared" si="157"/>
        <v>#DIV/0!</v>
      </c>
      <c r="W558" s="106" t="e">
        <f t="shared" si="155"/>
        <v>#DIV/0!</v>
      </c>
      <c r="X558" s="106" t="e">
        <f t="shared" si="150"/>
        <v>#DIV/0!</v>
      </c>
      <c r="Y558" s="106" t="e">
        <f t="shared" si="156"/>
        <v>#DIV/0!</v>
      </c>
      <c r="Z558" s="108" t="e">
        <f t="shared" si="151"/>
        <v>#DIV/0!</v>
      </c>
      <c r="AA558" s="108" t="e">
        <f>('Input &amp; Results'!$E$40-R558*7.48)/('Calcs active'!H558*1440)</f>
        <v>#DIV/0!</v>
      </c>
    </row>
    <row r="559" spans="2:27" x14ac:dyDescent="0.2">
      <c r="B559" s="31">
        <f t="shared" si="143"/>
        <v>2</v>
      </c>
      <c r="C559" s="31" t="s">
        <v>56</v>
      </c>
      <c r="D559" s="106">
        <v>545</v>
      </c>
      <c r="E559" s="106" t="e">
        <f t="shared" si="152"/>
        <v>#DIV/0!</v>
      </c>
      <c r="F559" s="106">
        <f>'Calcs Hist'!E560</f>
        <v>0</v>
      </c>
      <c r="G559" s="106" t="e">
        <f t="shared" si="153"/>
        <v>#DIV/0!</v>
      </c>
      <c r="H559" s="107" t="e">
        <f t="shared" si="154"/>
        <v>#DIV/0!</v>
      </c>
      <c r="I559" s="106" t="e">
        <f>IF(P559&gt;0,('Input &amp; Results'!F$30/12*$C$3)*('Input &amp; Results'!$D$21),('Input &amp; Results'!F$30/12*$C$3)*('Input &amp; Results'!$D$22))</f>
        <v>#DIV/0!</v>
      </c>
      <c r="J559" s="106" t="e">
        <f t="shared" si="158"/>
        <v>#DIV/0!</v>
      </c>
      <c r="K559" s="106" t="e">
        <f>IF(H559&gt;'Input &amp; Results'!$K$45,MIN('Input &amp; Results'!$K$32,J559-M559),0)</f>
        <v>#DIV/0!</v>
      </c>
      <c r="L559" s="106" t="e">
        <f t="shared" si="146"/>
        <v>#DIV/0!</v>
      </c>
      <c r="M559" s="106" t="e">
        <f>IF(J559&gt;0,MIN('Input &amp; Results'!$K$12*0.75/12*'Input &amp; Results'!$K$42,J559),0)</f>
        <v>#DIV/0!</v>
      </c>
      <c r="N559" s="106" t="e">
        <f t="shared" si="147"/>
        <v>#DIV/0!</v>
      </c>
      <c r="O559" s="106" t="e">
        <f t="shared" si="159"/>
        <v>#DIV/0!</v>
      </c>
      <c r="P559" s="106" t="e">
        <f>IF(O559&gt;'Input &amp; Results'!$E$49,MIN('Input &amp; Results'!$E$47,O559),0)</f>
        <v>#DIV/0!</v>
      </c>
      <c r="Q559" s="106" t="e">
        <f t="shared" si="148"/>
        <v>#DIV/0!</v>
      </c>
      <c r="R559" s="106" t="e">
        <f t="shared" si="144"/>
        <v>#DIV/0!</v>
      </c>
      <c r="S559" s="106" t="e">
        <f t="shared" si="145"/>
        <v>#DIV/0!</v>
      </c>
      <c r="T559" s="106" t="e">
        <f t="shared" si="149"/>
        <v>#DIV/0!</v>
      </c>
      <c r="U559" s="124" t="e">
        <f t="shared" si="142"/>
        <v>#DIV/0!</v>
      </c>
      <c r="V559" s="107" t="e">
        <f t="shared" si="157"/>
        <v>#DIV/0!</v>
      </c>
      <c r="W559" s="106" t="e">
        <f t="shared" si="155"/>
        <v>#DIV/0!</v>
      </c>
      <c r="X559" s="106" t="e">
        <f t="shared" si="150"/>
        <v>#DIV/0!</v>
      </c>
      <c r="Y559" s="106" t="e">
        <f t="shared" si="156"/>
        <v>#DIV/0!</v>
      </c>
      <c r="Z559" s="108" t="e">
        <f t="shared" si="151"/>
        <v>#DIV/0!</v>
      </c>
      <c r="AA559" s="108" t="e">
        <f>('Input &amp; Results'!$E$40-R559*7.48)/('Calcs active'!H559*1440)</f>
        <v>#DIV/0!</v>
      </c>
    </row>
    <row r="560" spans="2:27" x14ac:dyDescent="0.2">
      <c r="B560" s="31">
        <f t="shared" si="143"/>
        <v>2</v>
      </c>
      <c r="C560" s="31" t="s">
        <v>56</v>
      </c>
      <c r="D560" s="106">
        <v>546</v>
      </c>
      <c r="E560" s="106" t="e">
        <f t="shared" si="152"/>
        <v>#DIV/0!</v>
      </c>
      <c r="F560" s="106">
        <f>'Calcs Hist'!E561</f>
        <v>0</v>
      </c>
      <c r="G560" s="106" t="e">
        <f t="shared" si="153"/>
        <v>#DIV/0!</v>
      </c>
      <c r="H560" s="107" t="e">
        <f t="shared" si="154"/>
        <v>#DIV/0!</v>
      </c>
      <c r="I560" s="106" t="e">
        <f>IF(P560&gt;0,('Input &amp; Results'!F$30/12*$C$3)*('Input &amp; Results'!$D$21),('Input &amp; Results'!F$30/12*$C$3)*('Input &amp; Results'!$D$22))</f>
        <v>#DIV/0!</v>
      </c>
      <c r="J560" s="106" t="e">
        <f t="shared" si="158"/>
        <v>#DIV/0!</v>
      </c>
      <c r="K560" s="106" t="e">
        <f>IF(H560&gt;'Input &amp; Results'!$K$45,MIN('Input &amp; Results'!$K$32,J560-M560),0)</f>
        <v>#DIV/0!</v>
      </c>
      <c r="L560" s="106" t="e">
        <f t="shared" si="146"/>
        <v>#DIV/0!</v>
      </c>
      <c r="M560" s="106" t="e">
        <f>IF(J560&gt;0,MIN('Input &amp; Results'!$K$12*0.75/12*'Input &amp; Results'!$K$42,J560),0)</f>
        <v>#DIV/0!</v>
      </c>
      <c r="N560" s="106" t="e">
        <f t="shared" si="147"/>
        <v>#DIV/0!</v>
      </c>
      <c r="O560" s="106" t="e">
        <f t="shared" si="159"/>
        <v>#DIV/0!</v>
      </c>
      <c r="P560" s="106" t="e">
        <f>IF(O560&gt;'Input &amp; Results'!$E$49,MIN('Input &amp; Results'!$E$47,O560),0)</f>
        <v>#DIV/0!</v>
      </c>
      <c r="Q560" s="106" t="e">
        <f t="shared" si="148"/>
        <v>#DIV/0!</v>
      </c>
      <c r="R560" s="106" t="e">
        <f t="shared" si="144"/>
        <v>#DIV/0!</v>
      </c>
      <c r="S560" s="106" t="e">
        <f t="shared" si="145"/>
        <v>#DIV/0!</v>
      </c>
      <c r="T560" s="106" t="e">
        <f t="shared" si="149"/>
        <v>#DIV/0!</v>
      </c>
      <c r="U560" s="124" t="e">
        <f t="shared" si="142"/>
        <v>#DIV/0!</v>
      </c>
      <c r="V560" s="107" t="e">
        <f t="shared" si="157"/>
        <v>#DIV/0!</v>
      </c>
      <c r="W560" s="106" t="e">
        <f t="shared" si="155"/>
        <v>#DIV/0!</v>
      </c>
      <c r="X560" s="106" t="e">
        <f t="shared" si="150"/>
        <v>#DIV/0!</v>
      </c>
      <c r="Y560" s="106" t="e">
        <f t="shared" si="156"/>
        <v>#DIV/0!</v>
      </c>
      <c r="Z560" s="108" t="e">
        <f t="shared" si="151"/>
        <v>#DIV/0!</v>
      </c>
      <c r="AA560" s="108" t="e">
        <f>('Input &amp; Results'!$E$40-R560*7.48)/('Calcs active'!H560*1440)</f>
        <v>#DIV/0!</v>
      </c>
    </row>
    <row r="561" spans="2:27" x14ac:dyDescent="0.2">
      <c r="B561" s="31">
        <f t="shared" si="143"/>
        <v>2</v>
      </c>
      <c r="C561" s="31" t="s">
        <v>57</v>
      </c>
      <c r="D561" s="106">
        <v>547</v>
      </c>
      <c r="E561" s="106" t="e">
        <f t="shared" si="152"/>
        <v>#DIV/0!</v>
      </c>
      <c r="F561" s="106">
        <f>'Calcs Hist'!E562</f>
        <v>0</v>
      </c>
      <c r="G561" s="106" t="e">
        <f t="shared" si="153"/>
        <v>#DIV/0!</v>
      </c>
      <c r="H561" s="107" t="e">
        <f t="shared" si="154"/>
        <v>#DIV/0!</v>
      </c>
      <c r="I561" s="106" t="e">
        <f>IF(P561&gt;0,('Input &amp; Results'!F$31/12*$C$3)*('Input &amp; Results'!$D$21),('Input &amp; Results'!F$31/12*$C$3)*('Input &amp; Results'!$D$22))</f>
        <v>#DIV/0!</v>
      </c>
      <c r="J561" s="106" t="e">
        <f t="shared" si="158"/>
        <v>#DIV/0!</v>
      </c>
      <c r="K561" s="106" t="e">
        <f>IF(H561&gt;'Input &amp; Results'!$K$45,MIN('Input &amp; Results'!$K$33,J561-M561),0)</f>
        <v>#DIV/0!</v>
      </c>
      <c r="L561" s="106" t="e">
        <f t="shared" si="146"/>
        <v>#DIV/0!</v>
      </c>
      <c r="M561" s="106" t="e">
        <f>IF(J561&gt;0,MIN('Input &amp; Results'!$K$13*0.75/12*'Input &amp; Results'!$K$42,J561),0)</f>
        <v>#DIV/0!</v>
      </c>
      <c r="N561" s="106" t="e">
        <f t="shared" si="147"/>
        <v>#DIV/0!</v>
      </c>
      <c r="O561" s="106" t="e">
        <f t="shared" si="159"/>
        <v>#DIV/0!</v>
      </c>
      <c r="P561" s="106" t="e">
        <f>IF(O561&gt;'Input &amp; Results'!$E$49,MIN('Input &amp; Results'!$E$47,O561),0)</f>
        <v>#DIV/0!</v>
      </c>
      <c r="Q561" s="106" t="e">
        <f t="shared" si="148"/>
        <v>#DIV/0!</v>
      </c>
      <c r="R561" s="106" t="e">
        <f t="shared" si="144"/>
        <v>#DIV/0!</v>
      </c>
      <c r="S561" s="106" t="e">
        <f t="shared" si="145"/>
        <v>#DIV/0!</v>
      </c>
      <c r="T561" s="106" t="e">
        <f t="shared" si="149"/>
        <v>#DIV/0!</v>
      </c>
      <c r="U561" s="124" t="e">
        <f t="shared" si="142"/>
        <v>#DIV/0!</v>
      </c>
      <c r="V561" s="107" t="e">
        <f t="shared" si="157"/>
        <v>#DIV/0!</v>
      </c>
      <c r="W561" s="106" t="e">
        <f t="shared" si="155"/>
        <v>#DIV/0!</v>
      </c>
      <c r="X561" s="106" t="e">
        <f t="shared" si="150"/>
        <v>#DIV/0!</v>
      </c>
      <c r="Y561" s="106" t="e">
        <f t="shared" si="156"/>
        <v>#DIV/0!</v>
      </c>
      <c r="Z561" s="108" t="e">
        <f t="shared" si="151"/>
        <v>#DIV/0!</v>
      </c>
      <c r="AA561" s="108" t="e">
        <f>('Input &amp; Results'!$E$40-R561*7.48)/('Calcs active'!H561*1440)</f>
        <v>#DIV/0!</v>
      </c>
    </row>
    <row r="562" spans="2:27" x14ac:dyDescent="0.2">
      <c r="B562" s="31">
        <f t="shared" si="143"/>
        <v>2</v>
      </c>
      <c r="C562" s="31" t="s">
        <v>57</v>
      </c>
      <c r="D562" s="106">
        <v>548</v>
      </c>
      <c r="E562" s="106" t="e">
        <f t="shared" si="152"/>
        <v>#DIV/0!</v>
      </c>
      <c r="F562" s="106">
        <f>'Calcs Hist'!E563</f>
        <v>0</v>
      </c>
      <c r="G562" s="106" t="e">
        <f t="shared" si="153"/>
        <v>#DIV/0!</v>
      </c>
      <c r="H562" s="107" t="e">
        <f t="shared" si="154"/>
        <v>#DIV/0!</v>
      </c>
      <c r="I562" s="106" t="e">
        <f>IF(P562&gt;0,('Input &amp; Results'!F$31/12*$C$3)*('Input &amp; Results'!$D$21),('Input &amp; Results'!F$31/12*$C$3)*('Input &amp; Results'!$D$22))</f>
        <v>#DIV/0!</v>
      </c>
      <c r="J562" s="106" t="e">
        <f t="shared" si="158"/>
        <v>#DIV/0!</v>
      </c>
      <c r="K562" s="106" t="e">
        <f>IF(H562&gt;'Input &amp; Results'!$K$45,MIN('Input &amp; Results'!$K$33,J562-M562),0)</f>
        <v>#DIV/0!</v>
      </c>
      <c r="L562" s="106" t="e">
        <f t="shared" si="146"/>
        <v>#DIV/0!</v>
      </c>
      <c r="M562" s="106" t="e">
        <f>IF(J562&gt;0,MIN('Input &amp; Results'!$K$13*0.75/12*'Input &amp; Results'!$K$42,J562),0)</f>
        <v>#DIV/0!</v>
      </c>
      <c r="N562" s="106" t="e">
        <f t="shared" si="147"/>
        <v>#DIV/0!</v>
      </c>
      <c r="O562" s="106" t="e">
        <f t="shared" si="159"/>
        <v>#DIV/0!</v>
      </c>
      <c r="P562" s="106" t="e">
        <f>IF(O562&gt;'Input &amp; Results'!$E$49,MIN('Input &amp; Results'!$E$47,O562),0)</f>
        <v>#DIV/0!</v>
      </c>
      <c r="Q562" s="106" t="e">
        <f t="shared" si="148"/>
        <v>#DIV/0!</v>
      </c>
      <c r="R562" s="106" t="e">
        <f t="shared" si="144"/>
        <v>#DIV/0!</v>
      </c>
      <c r="S562" s="106" t="e">
        <f t="shared" si="145"/>
        <v>#DIV/0!</v>
      </c>
      <c r="T562" s="106" t="e">
        <f t="shared" si="149"/>
        <v>#DIV/0!</v>
      </c>
      <c r="U562" s="124" t="e">
        <f t="shared" si="142"/>
        <v>#DIV/0!</v>
      </c>
      <c r="V562" s="107" t="e">
        <f t="shared" si="157"/>
        <v>#DIV/0!</v>
      </c>
      <c r="W562" s="106" t="e">
        <f t="shared" si="155"/>
        <v>#DIV/0!</v>
      </c>
      <c r="X562" s="106" t="e">
        <f t="shared" si="150"/>
        <v>#DIV/0!</v>
      </c>
      <c r="Y562" s="106" t="e">
        <f t="shared" si="156"/>
        <v>#DIV/0!</v>
      </c>
      <c r="Z562" s="108" t="e">
        <f t="shared" si="151"/>
        <v>#DIV/0!</v>
      </c>
      <c r="AA562" s="108" t="e">
        <f>('Input &amp; Results'!$E$40-R562*7.48)/('Calcs active'!H562*1440)</f>
        <v>#DIV/0!</v>
      </c>
    </row>
    <row r="563" spans="2:27" x14ac:dyDescent="0.2">
      <c r="B563" s="31">
        <f t="shared" si="143"/>
        <v>2</v>
      </c>
      <c r="C563" s="31" t="s">
        <v>57</v>
      </c>
      <c r="D563" s="106">
        <v>549</v>
      </c>
      <c r="E563" s="106" t="e">
        <f t="shared" si="152"/>
        <v>#DIV/0!</v>
      </c>
      <c r="F563" s="106">
        <f>'Calcs Hist'!E564</f>
        <v>0</v>
      </c>
      <c r="G563" s="106" t="e">
        <f t="shared" si="153"/>
        <v>#DIV/0!</v>
      </c>
      <c r="H563" s="107" t="e">
        <f t="shared" si="154"/>
        <v>#DIV/0!</v>
      </c>
      <c r="I563" s="106" t="e">
        <f>IF(P563&gt;0,('Input &amp; Results'!F$31/12*$C$3)*('Input &amp; Results'!$D$21),('Input &amp; Results'!F$31/12*$C$3)*('Input &amp; Results'!$D$22))</f>
        <v>#DIV/0!</v>
      </c>
      <c r="J563" s="106" t="e">
        <f t="shared" si="158"/>
        <v>#DIV/0!</v>
      </c>
      <c r="K563" s="106" t="e">
        <f>IF(H563&gt;'Input &amp; Results'!$K$45,MIN('Input &amp; Results'!$K$33,J563-M563),0)</f>
        <v>#DIV/0!</v>
      </c>
      <c r="L563" s="106" t="e">
        <f t="shared" si="146"/>
        <v>#DIV/0!</v>
      </c>
      <c r="M563" s="106" t="e">
        <f>IF(J563&gt;0,MIN('Input &amp; Results'!$K$13*0.75/12*'Input &amp; Results'!$K$42,J563),0)</f>
        <v>#DIV/0!</v>
      </c>
      <c r="N563" s="106" t="e">
        <f t="shared" si="147"/>
        <v>#DIV/0!</v>
      </c>
      <c r="O563" s="106" t="e">
        <f t="shared" si="159"/>
        <v>#DIV/0!</v>
      </c>
      <c r="P563" s="106" t="e">
        <f>IF(O563&gt;'Input &amp; Results'!$E$49,MIN('Input &amp; Results'!$E$47,O563),0)</f>
        <v>#DIV/0!</v>
      </c>
      <c r="Q563" s="106" t="e">
        <f t="shared" si="148"/>
        <v>#DIV/0!</v>
      </c>
      <c r="R563" s="106" t="e">
        <f t="shared" si="144"/>
        <v>#DIV/0!</v>
      </c>
      <c r="S563" s="106" t="e">
        <f t="shared" si="145"/>
        <v>#DIV/0!</v>
      </c>
      <c r="T563" s="106" t="e">
        <f t="shared" si="149"/>
        <v>#DIV/0!</v>
      </c>
      <c r="U563" s="124" t="e">
        <f t="shared" si="142"/>
        <v>#DIV/0!</v>
      </c>
      <c r="V563" s="107" t="e">
        <f t="shared" si="157"/>
        <v>#DIV/0!</v>
      </c>
      <c r="W563" s="106" t="e">
        <f t="shared" si="155"/>
        <v>#DIV/0!</v>
      </c>
      <c r="X563" s="106" t="e">
        <f t="shared" si="150"/>
        <v>#DIV/0!</v>
      </c>
      <c r="Y563" s="106" t="e">
        <f t="shared" si="156"/>
        <v>#DIV/0!</v>
      </c>
      <c r="Z563" s="108" t="e">
        <f t="shared" si="151"/>
        <v>#DIV/0!</v>
      </c>
      <c r="AA563" s="108" t="e">
        <f>('Input &amp; Results'!$E$40-R563*7.48)/('Calcs active'!H563*1440)</f>
        <v>#DIV/0!</v>
      </c>
    </row>
    <row r="564" spans="2:27" x14ac:dyDescent="0.2">
      <c r="B564" s="31">
        <f t="shared" si="143"/>
        <v>2</v>
      </c>
      <c r="C564" s="31" t="s">
        <v>57</v>
      </c>
      <c r="D564" s="106">
        <v>550</v>
      </c>
      <c r="E564" s="106" t="e">
        <f t="shared" si="152"/>
        <v>#DIV/0!</v>
      </c>
      <c r="F564" s="106">
        <f>'Calcs Hist'!E565</f>
        <v>0</v>
      </c>
      <c r="G564" s="106" t="e">
        <f t="shared" si="153"/>
        <v>#DIV/0!</v>
      </c>
      <c r="H564" s="107" t="e">
        <f t="shared" si="154"/>
        <v>#DIV/0!</v>
      </c>
      <c r="I564" s="106" t="e">
        <f>IF(P564&gt;0,('Input &amp; Results'!F$31/12*$C$3)*('Input &amp; Results'!$D$21),('Input &amp; Results'!F$31/12*$C$3)*('Input &amp; Results'!$D$22))</f>
        <v>#DIV/0!</v>
      </c>
      <c r="J564" s="106" t="e">
        <f t="shared" si="158"/>
        <v>#DIV/0!</v>
      </c>
      <c r="K564" s="106" t="e">
        <f>IF(H564&gt;'Input &amp; Results'!$K$45,MIN('Input &amp; Results'!$K$33,J564-M564),0)</f>
        <v>#DIV/0!</v>
      </c>
      <c r="L564" s="106" t="e">
        <f t="shared" si="146"/>
        <v>#DIV/0!</v>
      </c>
      <c r="M564" s="106" t="e">
        <f>IF(J564&gt;0,MIN('Input &amp; Results'!$K$13*0.75/12*'Input &amp; Results'!$K$42,J564),0)</f>
        <v>#DIV/0!</v>
      </c>
      <c r="N564" s="106" t="e">
        <f t="shared" si="147"/>
        <v>#DIV/0!</v>
      </c>
      <c r="O564" s="106" t="e">
        <f t="shared" si="159"/>
        <v>#DIV/0!</v>
      </c>
      <c r="P564" s="106" t="e">
        <f>IF(O564&gt;'Input &amp; Results'!$E$49,MIN('Input &amp; Results'!$E$47,O564),0)</f>
        <v>#DIV/0!</v>
      </c>
      <c r="Q564" s="106" t="e">
        <f t="shared" si="148"/>
        <v>#DIV/0!</v>
      </c>
      <c r="R564" s="106" t="e">
        <f t="shared" si="144"/>
        <v>#DIV/0!</v>
      </c>
      <c r="S564" s="106" t="e">
        <f t="shared" si="145"/>
        <v>#DIV/0!</v>
      </c>
      <c r="T564" s="106" t="e">
        <f t="shared" si="149"/>
        <v>#DIV/0!</v>
      </c>
      <c r="U564" s="124" t="e">
        <f t="shared" si="142"/>
        <v>#DIV/0!</v>
      </c>
      <c r="V564" s="107" t="e">
        <f t="shared" si="157"/>
        <v>#DIV/0!</v>
      </c>
      <c r="W564" s="106" t="e">
        <f t="shared" si="155"/>
        <v>#DIV/0!</v>
      </c>
      <c r="X564" s="106" t="e">
        <f t="shared" si="150"/>
        <v>#DIV/0!</v>
      </c>
      <c r="Y564" s="106" t="e">
        <f t="shared" si="156"/>
        <v>#DIV/0!</v>
      </c>
      <c r="Z564" s="108" t="e">
        <f t="shared" si="151"/>
        <v>#DIV/0!</v>
      </c>
      <c r="AA564" s="108" t="e">
        <f>('Input &amp; Results'!$E$40-R564*7.48)/('Calcs active'!H564*1440)</f>
        <v>#DIV/0!</v>
      </c>
    </row>
    <row r="565" spans="2:27" x14ac:dyDescent="0.2">
      <c r="B565" s="31">
        <f t="shared" si="143"/>
        <v>2</v>
      </c>
      <c r="C565" s="31" t="s">
        <v>57</v>
      </c>
      <c r="D565" s="106">
        <v>551</v>
      </c>
      <c r="E565" s="106" t="e">
        <f t="shared" si="152"/>
        <v>#DIV/0!</v>
      </c>
      <c r="F565" s="106">
        <f>'Calcs Hist'!E566</f>
        <v>0</v>
      </c>
      <c r="G565" s="106" t="e">
        <f t="shared" si="153"/>
        <v>#DIV/0!</v>
      </c>
      <c r="H565" s="107" t="e">
        <f t="shared" si="154"/>
        <v>#DIV/0!</v>
      </c>
      <c r="I565" s="106" t="e">
        <f>IF(P565&gt;0,('Input &amp; Results'!F$31/12*$C$3)*('Input &amp; Results'!$D$21),('Input &amp; Results'!F$31/12*$C$3)*('Input &amp; Results'!$D$22))</f>
        <v>#DIV/0!</v>
      </c>
      <c r="J565" s="106" t="e">
        <f t="shared" si="158"/>
        <v>#DIV/0!</v>
      </c>
      <c r="K565" s="106" t="e">
        <f>IF(H565&gt;'Input &amp; Results'!$K$45,MIN('Input &amp; Results'!$K$33,J565-M565),0)</f>
        <v>#DIV/0!</v>
      </c>
      <c r="L565" s="106" t="e">
        <f t="shared" si="146"/>
        <v>#DIV/0!</v>
      </c>
      <c r="M565" s="106" t="e">
        <f>IF(J565&gt;0,MIN('Input &amp; Results'!$K$13*0.75/12*'Input &amp; Results'!$K$42,J565),0)</f>
        <v>#DIV/0!</v>
      </c>
      <c r="N565" s="106" t="e">
        <f t="shared" si="147"/>
        <v>#DIV/0!</v>
      </c>
      <c r="O565" s="106" t="e">
        <f t="shared" si="159"/>
        <v>#DIV/0!</v>
      </c>
      <c r="P565" s="106" t="e">
        <f>IF(O565&gt;'Input &amp; Results'!$E$49,MIN('Input &amp; Results'!$E$47,O565),0)</f>
        <v>#DIV/0!</v>
      </c>
      <c r="Q565" s="106" t="e">
        <f t="shared" si="148"/>
        <v>#DIV/0!</v>
      </c>
      <c r="R565" s="106" t="e">
        <f t="shared" si="144"/>
        <v>#DIV/0!</v>
      </c>
      <c r="S565" s="106" t="e">
        <f t="shared" si="145"/>
        <v>#DIV/0!</v>
      </c>
      <c r="T565" s="106" t="e">
        <f t="shared" si="149"/>
        <v>#DIV/0!</v>
      </c>
      <c r="U565" s="124" t="e">
        <f t="shared" si="142"/>
        <v>#DIV/0!</v>
      </c>
      <c r="V565" s="107" t="e">
        <f t="shared" si="157"/>
        <v>#DIV/0!</v>
      </c>
      <c r="W565" s="106" t="e">
        <f t="shared" si="155"/>
        <v>#DIV/0!</v>
      </c>
      <c r="X565" s="106" t="e">
        <f t="shared" si="150"/>
        <v>#DIV/0!</v>
      </c>
      <c r="Y565" s="106" t="e">
        <f t="shared" si="156"/>
        <v>#DIV/0!</v>
      </c>
      <c r="Z565" s="108" t="e">
        <f t="shared" si="151"/>
        <v>#DIV/0!</v>
      </c>
      <c r="AA565" s="108" t="e">
        <f>('Input &amp; Results'!$E$40-R565*7.48)/('Calcs active'!H565*1440)</f>
        <v>#DIV/0!</v>
      </c>
    </row>
    <row r="566" spans="2:27" x14ac:dyDescent="0.2">
      <c r="B566" s="31">
        <f t="shared" si="143"/>
        <v>2</v>
      </c>
      <c r="C566" s="31" t="s">
        <v>57</v>
      </c>
      <c r="D566" s="106">
        <v>552</v>
      </c>
      <c r="E566" s="106" t="e">
        <f t="shared" si="152"/>
        <v>#DIV/0!</v>
      </c>
      <c r="F566" s="106">
        <f>'Calcs Hist'!E567</f>
        <v>0</v>
      </c>
      <c r="G566" s="106" t="e">
        <f t="shared" si="153"/>
        <v>#DIV/0!</v>
      </c>
      <c r="H566" s="107" t="e">
        <f t="shared" si="154"/>
        <v>#DIV/0!</v>
      </c>
      <c r="I566" s="106" t="e">
        <f>IF(P566&gt;0,('Input &amp; Results'!F$31/12*$C$3)*('Input &amp; Results'!$D$21),('Input &amp; Results'!F$31/12*$C$3)*('Input &amp; Results'!$D$22))</f>
        <v>#DIV/0!</v>
      </c>
      <c r="J566" s="106" t="e">
        <f t="shared" si="158"/>
        <v>#DIV/0!</v>
      </c>
      <c r="K566" s="106" t="e">
        <f>IF(H566&gt;'Input &amp; Results'!$K$45,MIN('Input &amp; Results'!$K$33,J566-M566),0)</f>
        <v>#DIV/0!</v>
      </c>
      <c r="L566" s="106" t="e">
        <f t="shared" si="146"/>
        <v>#DIV/0!</v>
      </c>
      <c r="M566" s="106" t="e">
        <f>IF(J566&gt;0,MIN('Input &amp; Results'!$K$13*0.75/12*'Input &amp; Results'!$K$42,J566),0)</f>
        <v>#DIV/0!</v>
      </c>
      <c r="N566" s="106" t="e">
        <f t="shared" si="147"/>
        <v>#DIV/0!</v>
      </c>
      <c r="O566" s="106" t="e">
        <f t="shared" si="159"/>
        <v>#DIV/0!</v>
      </c>
      <c r="P566" s="106" t="e">
        <f>IF(O566&gt;'Input &amp; Results'!$E$49,MIN('Input &amp; Results'!$E$47,O566),0)</f>
        <v>#DIV/0!</v>
      </c>
      <c r="Q566" s="106" t="e">
        <f t="shared" si="148"/>
        <v>#DIV/0!</v>
      </c>
      <c r="R566" s="106" t="e">
        <f t="shared" si="144"/>
        <v>#DIV/0!</v>
      </c>
      <c r="S566" s="106" t="e">
        <f t="shared" si="145"/>
        <v>#DIV/0!</v>
      </c>
      <c r="T566" s="106" t="e">
        <f t="shared" si="149"/>
        <v>#DIV/0!</v>
      </c>
      <c r="U566" s="124" t="e">
        <f t="shared" ref="U566:U629" si="160">U565+S566</f>
        <v>#DIV/0!</v>
      </c>
      <c r="V566" s="107" t="e">
        <f t="shared" si="157"/>
        <v>#DIV/0!</v>
      </c>
      <c r="W566" s="106" t="e">
        <f t="shared" si="155"/>
        <v>#DIV/0!</v>
      </c>
      <c r="X566" s="106" t="e">
        <f t="shared" si="150"/>
        <v>#DIV/0!</v>
      </c>
      <c r="Y566" s="106" t="e">
        <f t="shared" si="156"/>
        <v>#DIV/0!</v>
      </c>
      <c r="Z566" s="108" t="e">
        <f t="shared" si="151"/>
        <v>#DIV/0!</v>
      </c>
      <c r="AA566" s="108" t="e">
        <f>('Input &amp; Results'!$E$40-R566*7.48)/('Calcs active'!H566*1440)</f>
        <v>#DIV/0!</v>
      </c>
    </row>
    <row r="567" spans="2:27" x14ac:dyDescent="0.2">
      <c r="B567" s="31">
        <f t="shared" si="143"/>
        <v>2</v>
      </c>
      <c r="C567" s="31" t="s">
        <v>57</v>
      </c>
      <c r="D567" s="106">
        <v>553</v>
      </c>
      <c r="E567" s="106" t="e">
        <f t="shared" si="152"/>
        <v>#DIV/0!</v>
      </c>
      <c r="F567" s="106">
        <f>'Calcs Hist'!E568</f>
        <v>0</v>
      </c>
      <c r="G567" s="106" t="e">
        <f t="shared" si="153"/>
        <v>#DIV/0!</v>
      </c>
      <c r="H567" s="107" t="e">
        <f t="shared" si="154"/>
        <v>#DIV/0!</v>
      </c>
      <c r="I567" s="106" t="e">
        <f>IF(P567&gt;0,('Input &amp; Results'!F$31/12*$C$3)*('Input &amp; Results'!$D$21),('Input &amp; Results'!F$31/12*$C$3)*('Input &amp; Results'!$D$22))</f>
        <v>#DIV/0!</v>
      </c>
      <c r="J567" s="106" t="e">
        <f t="shared" si="158"/>
        <v>#DIV/0!</v>
      </c>
      <c r="K567" s="106" t="e">
        <f>IF(H567&gt;'Input &amp; Results'!$K$45,MIN('Input &amp; Results'!$K$33,J567-M567),0)</f>
        <v>#DIV/0!</v>
      </c>
      <c r="L567" s="106" t="e">
        <f t="shared" si="146"/>
        <v>#DIV/0!</v>
      </c>
      <c r="M567" s="106" t="e">
        <f>IF(J567&gt;0,MIN('Input &amp; Results'!$K$13*0.75/12*'Input &amp; Results'!$K$42,J567),0)</f>
        <v>#DIV/0!</v>
      </c>
      <c r="N567" s="106" t="e">
        <f t="shared" si="147"/>
        <v>#DIV/0!</v>
      </c>
      <c r="O567" s="106" t="e">
        <f t="shared" si="159"/>
        <v>#DIV/0!</v>
      </c>
      <c r="P567" s="106" t="e">
        <f>IF(O567&gt;'Input &amp; Results'!$E$49,MIN('Input &amp; Results'!$E$47,O567),0)</f>
        <v>#DIV/0!</v>
      </c>
      <c r="Q567" s="106" t="e">
        <f t="shared" si="148"/>
        <v>#DIV/0!</v>
      </c>
      <c r="R567" s="106" t="e">
        <f t="shared" si="144"/>
        <v>#DIV/0!</v>
      </c>
      <c r="S567" s="106" t="e">
        <f t="shared" si="145"/>
        <v>#DIV/0!</v>
      </c>
      <c r="T567" s="106" t="e">
        <f t="shared" si="149"/>
        <v>#DIV/0!</v>
      </c>
      <c r="U567" s="124" t="e">
        <f t="shared" si="160"/>
        <v>#DIV/0!</v>
      </c>
      <c r="V567" s="107" t="e">
        <f t="shared" si="157"/>
        <v>#DIV/0!</v>
      </c>
      <c r="W567" s="106" t="e">
        <f t="shared" si="155"/>
        <v>#DIV/0!</v>
      </c>
      <c r="X567" s="106" t="e">
        <f t="shared" si="150"/>
        <v>#DIV/0!</v>
      </c>
      <c r="Y567" s="106" t="e">
        <f t="shared" si="156"/>
        <v>#DIV/0!</v>
      </c>
      <c r="Z567" s="108" t="e">
        <f t="shared" si="151"/>
        <v>#DIV/0!</v>
      </c>
      <c r="AA567" s="108" t="e">
        <f>('Input &amp; Results'!$E$40-R567*7.48)/('Calcs active'!H567*1440)</f>
        <v>#DIV/0!</v>
      </c>
    </row>
    <row r="568" spans="2:27" x14ac:dyDescent="0.2">
      <c r="B568" s="31">
        <f t="shared" si="143"/>
        <v>2</v>
      </c>
      <c r="C568" s="31" t="s">
        <v>57</v>
      </c>
      <c r="D568" s="106">
        <v>554</v>
      </c>
      <c r="E568" s="106" t="e">
        <f t="shared" si="152"/>
        <v>#DIV/0!</v>
      </c>
      <c r="F568" s="106">
        <f>'Calcs Hist'!E569</f>
        <v>0</v>
      </c>
      <c r="G568" s="106" t="e">
        <f t="shared" si="153"/>
        <v>#DIV/0!</v>
      </c>
      <c r="H568" s="107" t="e">
        <f t="shared" si="154"/>
        <v>#DIV/0!</v>
      </c>
      <c r="I568" s="106" t="e">
        <f>IF(P568&gt;0,('Input &amp; Results'!F$31/12*$C$3)*('Input &amp; Results'!$D$21),('Input &amp; Results'!F$31/12*$C$3)*('Input &amp; Results'!$D$22))</f>
        <v>#DIV/0!</v>
      </c>
      <c r="J568" s="106" t="e">
        <f t="shared" si="158"/>
        <v>#DIV/0!</v>
      </c>
      <c r="K568" s="106" t="e">
        <f>IF(H568&gt;'Input &amp; Results'!$K$45,MIN('Input &amp; Results'!$K$33,J568-M568),0)</f>
        <v>#DIV/0!</v>
      </c>
      <c r="L568" s="106" t="e">
        <f t="shared" si="146"/>
        <v>#DIV/0!</v>
      </c>
      <c r="M568" s="106" t="e">
        <f>IF(J568&gt;0,MIN('Input &amp; Results'!$K$13*0.75/12*'Input &amp; Results'!$K$42,J568),0)</f>
        <v>#DIV/0!</v>
      </c>
      <c r="N568" s="106" t="e">
        <f t="shared" si="147"/>
        <v>#DIV/0!</v>
      </c>
      <c r="O568" s="106" t="e">
        <f t="shared" si="159"/>
        <v>#DIV/0!</v>
      </c>
      <c r="P568" s="106" t="e">
        <f>IF(O568&gt;'Input &amp; Results'!$E$49,MIN('Input &amp; Results'!$E$47,O568),0)</f>
        <v>#DIV/0!</v>
      </c>
      <c r="Q568" s="106" t="e">
        <f t="shared" si="148"/>
        <v>#DIV/0!</v>
      </c>
      <c r="R568" s="106" t="e">
        <f t="shared" si="144"/>
        <v>#DIV/0!</v>
      </c>
      <c r="S568" s="106" t="e">
        <f t="shared" si="145"/>
        <v>#DIV/0!</v>
      </c>
      <c r="T568" s="106" t="e">
        <f t="shared" si="149"/>
        <v>#DIV/0!</v>
      </c>
      <c r="U568" s="124" t="e">
        <f t="shared" si="160"/>
        <v>#DIV/0!</v>
      </c>
      <c r="V568" s="107" t="e">
        <f t="shared" si="157"/>
        <v>#DIV/0!</v>
      </c>
      <c r="W568" s="106" t="e">
        <f t="shared" si="155"/>
        <v>#DIV/0!</v>
      </c>
      <c r="X568" s="106" t="e">
        <f t="shared" si="150"/>
        <v>#DIV/0!</v>
      </c>
      <c r="Y568" s="106" t="e">
        <f t="shared" si="156"/>
        <v>#DIV/0!</v>
      </c>
      <c r="Z568" s="108" t="e">
        <f t="shared" si="151"/>
        <v>#DIV/0!</v>
      </c>
      <c r="AA568" s="108" t="e">
        <f>('Input &amp; Results'!$E$40-R568*7.48)/('Calcs active'!H568*1440)</f>
        <v>#DIV/0!</v>
      </c>
    </row>
    <row r="569" spans="2:27" x14ac:dyDescent="0.2">
      <c r="B569" s="31">
        <f t="shared" si="143"/>
        <v>2</v>
      </c>
      <c r="C569" s="31" t="s">
        <v>57</v>
      </c>
      <c r="D569" s="106">
        <v>555</v>
      </c>
      <c r="E569" s="106" t="e">
        <f t="shared" si="152"/>
        <v>#DIV/0!</v>
      </c>
      <c r="F569" s="106">
        <f>'Calcs Hist'!E570</f>
        <v>0</v>
      </c>
      <c r="G569" s="106" t="e">
        <f t="shared" si="153"/>
        <v>#DIV/0!</v>
      </c>
      <c r="H569" s="107" t="e">
        <f t="shared" si="154"/>
        <v>#DIV/0!</v>
      </c>
      <c r="I569" s="106" t="e">
        <f>IF(P569&gt;0,('Input &amp; Results'!F$31/12*$C$3)*('Input &amp; Results'!$D$21),('Input &amp; Results'!F$31/12*$C$3)*('Input &amp; Results'!$D$22))</f>
        <v>#DIV/0!</v>
      </c>
      <c r="J569" s="106" t="e">
        <f t="shared" si="158"/>
        <v>#DIV/0!</v>
      </c>
      <c r="K569" s="106" t="e">
        <f>IF(H569&gt;'Input &amp; Results'!$K$45,MIN('Input &amp; Results'!$K$33,J569-M569),0)</f>
        <v>#DIV/0!</v>
      </c>
      <c r="L569" s="106" t="e">
        <f t="shared" si="146"/>
        <v>#DIV/0!</v>
      </c>
      <c r="M569" s="106" t="e">
        <f>IF(J569&gt;0,MIN('Input &amp; Results'!$K$13*0.75/12*'Input &amp; Results'!$K$42,J569),0)</f>
        <v>#DIV/0!</v>
      </c>
      <c r="N569" s="106" t="e">
        <f t="shared" si="147"/>
        <v>#DIV/0!</v>
      </c>
      <c r="O569" s="106" t="e">
        <f t="shared" si="159"/>
        <v>#DIV/0!</v>
      </c>
      <c r="P569" s="106" t="e">
        <f>IF(O569&gt;'Input &amp; Results'!$E$49,MIN('Input &amp; Results'!$E$47,O569),0)</f>
        <v>#DIV/0!</v>
      </c>
      <c r="Q569" s="106" t="e">
        <f t="shared" si="148"/>
        <v>#DIV/0!</v>
      </c>
      <c r="R569" s="106" t="e">
        <f t="shared" si="144"/>
        <v>#DIV/0!</v>
      </c>
      <c r="S569" s="106" t="e">
        <f t="shared" si="145"/>
        <v>#DIV/0!</v>
      </c>
      <c r="T569" s="106" t="e">
        <f t="shared" si="149"/>
        <v>#DIV/0!</v>
      </c>
      <c r="U569" s="124" t="e">
        <f t="shared" si="160"/>
        <v>#DIV/0!</v>
      </c>
      <c r="V569" s="107" t="e">
        <f t="shared" si="157"/>
        <v>#DIV/0!</v>
      </c>
      <c r="W569" s="106" t="e">
        <f t="shared" si="155"/>
        <v>#DIV/0!</v>
      </c>
      <c r="X569" s="106" t="e">
        <f t="shared" si="150"/>
        <v>#DIV/0!</v>
      </c>
      <c r="Y569" s="106" t="e">
        <f t="shared" si="156"/>
        <v>#DIV/0!</v>
      </c>
      <c r="Z569" s="108" t="e">
        <f t="shared" si="151"/>
        <v>#DIV/0!</v>
      </c>
      <c r="AA569" s="108" t="e">
        <f>('Input &amp; Results'!$E$40-R569*7.48)/('Calcs active'!H569*1440)</f>
        <v>#DIV/0!</v>
      </c>
    </row>
    <row r="570" spans="2:27" x14ac:dyDescent="0.2">
      <c r="B570" s="31">
        <f t="shared" si="143"/>
        <v>2</v>
      </c>
      <c r="C570" s="31" t="s">
        <v>57</v>
      </c>
      <c r="D570" s="106">
        <v>556</v>
      </c>
      <c r="E570" s="106" t="e">
        <f t="shared" si="152"/>
        <v>#DIV/0!</v>
      </c>
      <c r="F570" s="106">
        <f>'Calcs Hist'!E571</f>
        <v>0</v>
      </c>
      <c r="G570" s="106" t="e">
        <f t="shared" si="153"/>
        <v>#DIV/0!</v>
      </c>
      <c r="H570" s="107" t="e">
        <f t="shared" si="154"/>
        <v>#DIV/0!</v>
      </c>
      <c r="I570" s="106" t="e">
        <f>IF(P570&gt;0,('Input &amp; Results'!F$31/12*$C$3)*('Input &amp; Results'!$D$21),('Input &amp; Results'!F$31/12*$C$3)*('Input &amp; Results'!$D$22))</f>
        <v>#DIV/0!</v>
      </c>
      <c r="J570" s="106" t="e">
        <f t="shared" si="158"/>
        <v>#DIV/0!</v>
      </c>
      <c r="K570" s="106" t="e">
        <f>IF(H570&gt;'Input &amp; Results'!$K$45,MIN('Input &amp; Results'!$K$33,J570-M570),0)</f>
        <v>#DIV/0!</v>
      </c>
      <c r="L570" s="106" t="e">
        <f t="shared" si="146"/>
        <v>#DIV/0!</v>
      </c>
      <c r="M570" s="106" t="e">
        <f>IF(J570&gt;0,MIN('Input &amp; Results'!$K$13*0.75/12*'Input &amp; Results'!$K$42,J570),0)</f>
        <v>#DIV/0!</v>
      </c>
      <c r="N570" s="106" t="e">
        <f t="shared" si="147"/>
        <v>#DIV/0!</v>
      </c>
      <c r="O570" s="106" t="e">
        <f t="shared" si="159"/>
        <v>#DIV/0!</v>
      </c>
      <c r="P570" s="106" t="e">
        <f>IF(O570&gt;'Input &amp; Results'!$E$49,MIN('Input &amp; Results'!$E$47,O570),0)</f>
        <v>#DIV/0!</v>
      </c>
      <c r="Q570" s="106" t="e">
        <f t="shared" si="148"/>
        <v>#DIV/0!</v>
      </c>
      <c r="R570" s="106" t="e">
        <f t="shared" si="144"/>
        <v>#DIV/0!</v>
      </c>
      <c r="S570" s="106" t="e">
        <f t="shared" si="145"/>
        <v>#DIV/0!</v>
      </c>
      <c r="T570" s="106" t="e">
        <f t="shared" si="149"/>
        <v>#DIV/0!</v>
      </c>
      <c r="U570" s="124" t="e">
        <f t="shared" si="160"/>
        <v>#DIV/0!</v>
      </c>
      <c r="V570" s="107" t="e">
        <f t="shared" si="157"/>
        <v>#DIV/0!</v>
      </c>
      <c r="W570" s="106" t="e">
        <f t="shared" si="155"/>
        <v>#DIV/0!</v>
      </c>
      <c r="X570" s="106" t="e">
        <f t="shared" si="150"/>
        <v>#DIV/0!</v>
      </c>
      <c r="Y570" s="106" t="e">
        <f t="shared" si="156"/>
        <v>#DIV/0!</v>
      </c>
      <c r="Z570" s="108" t="e">
        <f t="shared" si="151"/>
        <v>#DIV/0!</v>
      </c>
      <c r="AA570" s="108" t="e">
        <f>('Input &amp; Results'!$E$40-R570*7.48)/('Calcs active'!H570*1440)</f>
        <v>#DIV/0!</v>
      </c>
    </row>
    <row r="571" spans="2:27" x14ac:dyDescent="0.2">
      <c r="B571" s="31">
        <f t="shared" si="143"/>
        <v>2</v>
      </c>
      <c r="C571" s="31" t="s">
        <v>57</v>
      </c>
      <c r="D571" s="106">
        <v>557</v>
      </c>
      <c r="E571" s="106" t="e">
        <f t="shared" si="152"/>
        <v>#DIV/0!</v>
      </c>
      <c r="F571" s="106">
        <f>'Calcs Hist'!E572</f>
        <v>0</v>
      </c>
      <c r="G571" s="106" t="e">
        <f t="shared" si="153"/>
        <v>#DIV/0!</v>
      </c>
      <c r="H571" s="107" t="e">
        <f t="shared" si="154"/>
        <v>#DIV/0!</v>
      </c>
      <c r="I571" s="106" t="e">
        <f>IF(P571&gt;0,('Input &amp; Results'!F$31/12*$C$3)*('Input &amp; Results'!$D$21),('Input &amp; Results'!F$31/12*$C$3)*('Input &amp; Results'!$D$22))</f>
        <v>#DIV/0!</v>
      </c>
      <c r="J571" s="106" t="e">
        <f t="shared" si="158"/>
        <v>#DIV/0!</v>
      </c>
      <c r="K571" s="106" t="e">
        <f>IF(H571&gt;'Input &amp; Results'!$K$45,MIN('Input &amp; Results'!$K$33,J571-M571),0)</f>
        <v>#DIV/0!</v>
      </c>
      <c r="L571" s="106" t="e">
        <f t="shared" si="146"/>
        <v>#DIV/0!</v>
      </c>
      <c r="M571" s="106" t="e">
        <f>IF(J571&gt;0,MIN('Input &amp; Results'!$K$13*0.75/12*'Input &amp; Results'!$K$42,J571),0)</f>
        <v>#DIV/0!</v>
      </c>
      <c r="N571" s="106" t="e">
        <f t="shared" si="147"/>
        <v>#DIV/0!</v>
      </c>
      <c r="O571" s="106" t="e">
        <f t="shared" si="159"/>
        <v>#DIV/0!</v>
      </c>
      <c r="P571" s="106" t="e">
        <f>IF(O571&gt;'Input &amp; Results'!$E$49,MIN('Input &amp; Results'!$E$47,O571),0)</f>
        <v>#DIV/0!</v>
      </c>
      <c r="Q571" s="106" t="e">
        <f t="shared" si="148"/>
        <v>#DIV/0!</v>
      </c>
      <c r="R571" s="106" t="e">
        <f t="shared" si="144"/>
        <v>#DIV/0!</v>
      </c>
      <c r="S571" s="106" t="e">
        <f t="shared" si="145"/>
        <v>#DIV/0!</v>
      </c>
      <c r="T571" s="106" t="e">
        <f t="shared" si="149"/>
        <v>#DIV/0!</v>
      </c>
      <c r="U571" s="124" t="e">
        <f t="shared" si="160"/>
        <v>#DIV/0!</v>
      </c>
      <c r="V571" s="107" t="e">
        <f t="shared" si="157"/>
        <v>#DIV/0!</v>
      </c>
      <c r="W571" s="106" t="e">
        <f t="shared" si="155"/>
        <v>#DIV/0!</v>
      </c>
      <c r="X571" s="106" t="e">
        <f t="shared" si="150"/>
        <v>#DIV/0!</v>
      </c>
      <c r="Y571" s="106" t="e">
        <f t="shared" si="156"/>
        <v>#DIV/0!</v>
      </c>
      <c r="Z571" s="108" t="e">
        <f t="shared" si="151"/>
        <v>#DIV/0!</v>
      </c>
      <c r="AA571" s="108" t="e">
        <f>('Input &amp; Results'!$E$40-R571*7.48)/('Calcs active'!H571*1440)</f>
        <v>#DIV/0!</v>
      </c>
    </row>
    <row r="572" spans="2:27" x14ac:dyDescent="0.2">
      <c r="B572" s="31">
        <f t="shared" si="143"/>
        <v>2</v>
      </c>
      <c r="C572" s="31" t="s">
        <v>57</v>
      </c>
      <c r="D572" s="106">
        <v>558</v>
      </c>
      <c r="E572" s="106" t="e">
        <f t="shared" si="152"/>
        <v>#DIV/0!</v>
      </c>
      <c r="F572" s="106">
        <f>'Calcs Hist'!E573</f>
        <v>0</v>
      </c>
      <c r="G572" s="106" t="e">
        <f t="shared" si="153"/>
        <v>#DIV/0!</v>
      </c>
      <c r="H572" s="107" t="e">
        <f t="shared" si="154"/>
        <v>#DIV/0!</v>
      </c>
      <c r="I572" s="106" t="e">
        <f>IF(P572&gt;0,('Input &amp; Results'!F$31/12*$C$3)*('Input &amp; Results'!$D$21),('Input &amp; Results'!F$31/12*$C$3)*('Input &amp; Results'!$D$22))</f>
        <v>#DIV/0!</v>
      </c>
      <c r="J572" s="106" t="e">
        <f t="shared" si="158"/>
        <v>#DIV/0!</v>
      </c>
      <c r="K572" s="106" t="e">
        <f>IF(H572&gt;'Input &amp; Results'!$K$45,MIN('Input &amp; Results'!$K$33,J572-M572),0)</f>
        <v>#DIV/0!</v>
      </c>
      <c r="L572" s="106" t="e">
        <f t="shared" si="146"/>
        <v>#DIV/0!</v>
      </c>
      <c r="M572" s="106" t="e">
        <f>IF(J572&gt;0,MIN('Input &amp; Results'!$K$13*0.75/12*'Input &amp; Results'!$K$42,J572),0)</f>
        <v>#DIV/0!</v>
      </c>
      <c r="N572" s="106" t="e">
        <f t="shared" si="147"/>
        <v>#DIV/0!</v>
      </c>
      <c r="O572" s="106" t="e">
        <f t="shared" si="159"/>
        <v>#DIV/0!</v>
      </c>
      <c r="P572" s="106" t="e">
        <f>IF(O572&gt;'Input &amp; Results'!$E$49,MIN('Input &amp; Results'!$E$47,O572),0)</f>
        <v>#DIV/0!</v>
      </c>
      <c r="Q572" s="106" t="e">
        <f t="shared" si="148"/>
        <v>#DIV/0!</v>
      </c>
      <c r="R572" s="106" t="e">
        <f t="shared" si="144"/>
        <v>#DIV/0!</v>
      </c>
      <c r="S572" s="106" t="e">
        <f t="shared" si="145"/>
        <v>#DIV/0!</v>
      </c>
      <c r="T572" s="106" t="e">
        <f t="shared" si="149"/>
        <v>#DIV/0!</v>
      </c>
      <c r="U572" s="124" t="e">
        <f t="shared" si="160"/>
        <v>#DIV/0!</v>
      </c>
      <c r="V572" s="107" t="e">
        <f t="shared" si="157"/>
        <v>#DIV/0!</v>
      </c>
      <c r="W572" s="106" t="e">
        <f t="shared" si="155"/>
        <v>#DIV/0!</v>
      </c>
      <c r="X572" s="106" t="e">
        <f t="shared" si="150"/>
        <v>#DIV/0!</v>
      </c>
      <c r="Y572" s="106" t="e">
        <f t="shared" si="156"/>
        <v>#DIV/0!</v>
      </c>
      <c r="Z572" s="108" t="e">
        <f t="shared" si="151"/>
        <v>#DIV/0!</v>
      </c>
      <c r="AA572" s="108" t="e">
        <f>('Input &amp; Results'!$E$40-R572*7.48)/('Calcs active'!H572*1440)</f>
        <v>#DIV/0!</v>
      </c>
    </row>
    <row r="573" spans="2:27" x14ac:dyDescent="0.2">
      <c r="B573" s="31">
        <f t="shared" ref="B573:B636" si="161">B208+1</f>
        <v>2</v>
      </c>
      <c r="C573" s="31" t="s">
        <v>57</v>
      </c>
      <c r="D573" s="106">
        <v>559</v>
      </c>
      <c r="E573" s="106" t="e">
        <f t="shared" si="152"/>
        <v>#DIV/0!</v>
      </c>
      <c r="F573" s="106">
        <f>'Calcs Hist'!E574</f>
        <v>0</v>
      </c>
      <c r="G573" s="106" t="e">
        <f t="shared" si="153"/>
        <v>#DIV/0!</v>
      </c>
      <c r="H573" s="107" t="e">
        <f t="shared" si="154"/>
        <v>#DIV/0!</v>
      </c>
      <c r="I573" s="106" t="e">
        <f>IF(P573&gt;0,('Input &amp; Results'!F$31/12*$C$3)*('Input &amp; Results'!$D$21),('Input &amp; Results'!F$31/12*$C$3)*('Input &amp; Results'!$D$22))</f>
        <v>#DIV/0!</v>
      </c>
      <c r="J573" s="106" t="e">
        <f t="shared" si="158"/>
        <v>#DIV/0!</v>
      </c>
      <c r="K573" s="106" t="e">
        <f>IF(H573&gt;'Input &amp; Results'!$K$45,MIN('Input &amp; Results'!$K$33,J573-M573),0)</f>
        <v>#DIV/0!</v>
      </c>
      <c r="L573" s="106" t="e">
        <f t="shared" si="146"/>
        <v>#DIV/0!</v>
      </c>
      <c r="M573" s="106" t="e">
        <f>IF(J573&gt;0,MIN('Input &amp; Results'!$K$13*0.75/12*'Input &amp; Results'!$K$42,J573),0)</f>
        <v>#DIV/0!</v>
      </c>
      <c r="N573" s="106" t="e">
        <f t="shared" si="147"/>
        <v>#DIV/0!</v>
      </c>
      <c r="O573" s="106" t="e">
        <f t="shared" si="159"/>
        <v>#DIV/0!</v>
      </c>
      <c r="P573" s="106" t="e">
        <f>IF(O573&gt;'Input &amp; Results'!$E$49,MIN('Input &amp; Results'!$E$47,O573),0)</f>
        <v>#DIV/0!</v>
      </c>
      <c r="Q573" s="106" t="e">
        <f t="shared" si="148"/>
        <v>#DIV/0!</v>
      </c>
      <c r="R573" s="106" t="e">
        <f t="shared" si="144"/>
        <v>#DIV/0!</v>
      </c>
      <c r="S573" s="106" t="e">
        <f t="shared" si="145"/>
        <v>#DIV/0!</v>
      </c>
      <c r="T573" s="106" t="e">
        <f t="shared" si="149"/>
        <v>#DIV/0!</v>
      </c>
      <c r="U573" s="124" t="e">
        <f t="shared" si="160"/>
        <v>#DIV/0!</v>
      </c>
      <c r="V573" s="107" t="e">
        <f t="shared" si="157"/>
        <v>#DIV/0!</v>
      </c>
      <c r="W573" s="106" t="e">
        <f t="shared" si="155"/>
        <v>#DIV/0!</v>
      </c>
      <c r="X573" s="106" t="e">
        <f t="shared" si="150"/>
        <v>#DIV/0!</v>
      </c>
      <c r="Y573" s="106" t="e">
        <f t="shared" si="156"/>
        <v>#DIV/0!</v>
      </c>
      <c r="Z573" s="108" t="e">
        <f t="shared" si="151"/>
        <v>#DIV/0!</v>
      </c>
      <c r="AA573" s="108" t="e">
        <f>('Input &amp; Results'!$E$40-R573*7.48)/('Calcs active'!H573*1440)</f>
        <v>#DIV/0!</v>
      </c>
    </row>
    <row r="574" spans="2:27" x14ac:dyDescent="0.2">
      <c r="B574" s="31">
        <f t="shared" si="161"/>
        <v>2</v>
      </c>
      <c r="C574" s="31" t="s">
        <v>57</v>
      </c>
      <c r="D574" s="106">
        <v>560</v>
      </c>
      <c r="E574" s="106" t="e">
        <f t="shared" si="152"/>
        <v>#DIV/0!</v>
      </c>
      <c r="F574" s="106">
        <f>'Calcs Hist'!E575</f>
        <v>0</v>
      </c>
      <c r="G574" s="106" t="e">
        <f t="shared" si="153"/>
        <v>#DIV/0!</v>
      </c>
      <c r="H574" s="107" t="e">
        <f t="shared" si="154"/>
        <v>#DIV/0!</v>
      </c>
      <c r="I574" s="106" t="e">
        <f>IF(P574&gt;0,('Input &amp; Results'!F$31/12*$C$3)*('Input &amp; Results'!$D$21),('Input &amp; Results'!F$31/12*$C$3)*('Input &amp; Results'!$D$22))</f>
        <v>#DIV/0!</v>
      </c>
      <c r="J574" s="106" t="e">
        <f t="shared" si="158"/>
        <v>#DIV/0!</v>
      </c>
      <c r="K574" s="106" t="e">
        <f>IF(H574&gt;'Input &amp; Results'!$K$45,MIN('Input &amp; Results'!$K$33,J574-M574),0)</f>
        <v>#DIV/0!</v>
      </c>
      <c r="L574" s="106" t="e">
        <f t="shared" si="146"/>
        <v>#DIV/0!</v>
      </c>
      <c r="M574" s="106" t="e">
        <f>IF(J574&gt;0,MIN('Input &amp; Results'!$K$13*0.75/12*'Input &amp; Results'!$K$42,J574),0)</f>
        <v>#DIV/0!</v>
      </c>
      <c r="N574" s="106" t="e">
        <f t="shared" si="147"/>
        <v>#DIV/0!</v>
      </c>
      <c r="O574" s="106" t="e">
        <f t="shared" si="159"/>
        <v>#DIV/0!</v>
      </c>
      <c r="P574" s="106" t="e">
        <f>IF(O574&gt;'Input &amp; Results'!$E$49,MIN('Input &amp; Results'!$E$47,O574),0)</f>
        <v>#DIV/0!</v>
      </c>
      <c r="Q574" s="106" t="e">
        <f t="shared" si="148"/>
        <v>#DIV/0!</v>
      </c>
      <c r="R574" s="106" t="e">
        <f t="shared" si="144"/>
        <v>#DIV/0!</v>
      </c>
      <c r="S574" s="106" t="e">
        <f t="shared" si="145"/>
        <v>#DIV/0!</v>
      </c>
      <c r="T574" s="106" t="e">
        <f t="shared" si="149"/>
        <v>#DIV/0!</v>
      </c>
      <c r="U574" s="124" t="e">
        <f t="shared" si="160"/>
        <v>#DIV/0!</v>
      </c>
      <c r="V574" s="107" t="e">
        <f t="shared" si="157"/>
        <v>#DIV/0!</v>
      </c>
      <c r="W574" s="106" t="e">
        <f t="shared" si="155"/>
        <v>#DIV/0!</v>
      </c>
      <c r="X574" s="106" t="e">
        <f t="shared" si="150"/>
        <v>#DIV/0!</v>
      </c>
      <c r="Y574" s="106" t="e">
        <f t="shared" si="156"/>
        <v>#DIV/0!</v>
      </c>
      <c r="Z574" s="108" t="e">
        <f t="shared" si="151"/>
        <v>#DIV/0!</v>
      </c>
      <c r="AA574" s="108" t="e">
        <f>('Input &amp; Results'!$E$40-R574*7.48)/('Calcs active'!H574*1440)</f>
        <v>#DIV/0!</v>
      </c>
    </row>
    <row r="575" spans="2:27" x14ac:dyDescent="0.2">
      <c r="B575" s="31">
        <f t="shared" si="161"/>
        <v>2</v>
      </c>
      <c r="C575" s="31" t="s">
        <v>57</v>
      </c>
      <c r="D575" s="106">
        <v>561</v>
      </c>
      <c r="E575" s="106" t="e">
        <f t="shared" si="152"/>
        <v>#DIV/0!</v>
      </c>
      <c r="F575" s="106">
        <f>'Calcs Hist'!E576</f>
        <v>0</v>
      </c>
      <c r="G575" s="106" t="e">
        <f t="shared" si="153"/>
        <v>#DIV/0!</v>
      </c>
      <c r="H575" s="107" t="e">
        <f t="shared" si="154"/>
        <v>#DIV/0!</v>
      </c>
      <c r="I575" s="106" t="e">
        <f>IF(P575&gt;0,('Input &amp; Results'!F$31/12*$C$3)*('Input &amp; Results'!$D$21),('Input &amp; Results'!F$31/12*$C$3)*('Input &amp; Results'!$D$22))</f>
        <v>#DIV/0!</v>
      </c>
      <c r="J575" s="106" t="e">
        <f t="shared" si="158"/>
        <v>#DIV/0!</v>
      </c>
      <c r="K575" s="106" t="e">
        <f>IF(H575&gt;'Input &amp; Results'!$K$45,MIN('Input &amp; Results'!$K$33,J575-M575),0)</f>
        <v>#DIV/0!</v>
      </c>
      <c r="L575" s="106" t="e">
        <f t="shared" si="146"/>
        <v>#DIV/0!</v>
      </c>
      <c r="M575" s="106" t="e">
        <f>IF(J575&gt;0,MIN('Input &amp; Results'!$K$13*0.75/12*'Input &amp; Results'!$K$42,J575),0)</f>
        <v>#DIV/0!</v>
      </c>
      <c r="N575" s="106" t="e">
        <f t="shared" si="147"/>
        <v>#DIV/0!</v>
      </c>
      <c r="O575" s="106" t="e">
        <f t="shared" si="159"/>
        <v>#DIV/0!</v>
      </c>
      <c r="P575" s="106" t="e">
        <f>IF(O575&gt;'Input &amp; Results'!$E$49,MIN('Input &amp; Results'!$E$47,O575),0)</f>
        <v>#DIV/0!</v>
      </c>
      <c r="Q575" s="106" t="e">
        <f t="shared" si="148"/>
        <v>#DIV/0!</v>
      </c>
      <c r="R575" s="106" t="e">
        <f t="shared" si="144"/>
        <v>#DIV/0!</v>
      </c>
      <c r="S575" s="106" t="e">
        <f t="shared" si="145"/>
        <v>#DIV/0!</v>
      </c>
      <c r="T575" s="106" t="e">
        <f t="shared" si="149"/>
        <v>#DIV/0!</v>
      </c>
      <c r="U575" s="124" t="e">
        <f t="shared" si="160"/>
        <v>#DIV/0!</v>
      </c>
      <c r="V575" s="107" t="e">
        <f t="shared" si="157"/>
        <v>#DIV/0!</v>
      </c>
      <c r="W575" s="106" t="e">
        <f t="shared" si="155"/>
        <v>#DIV/0!</v>
      </c>
      <c r="X575" s="106" t="e">
        <f t="shared" si="150"/>
        <v>#DIV/0!</v>
      </c>
      <c r="Y575" s="106" t="e">
        <f t="shared" si="156"/>
        <v>#DIV/0!</v>
      </c>
      <c r="Z575" s="108" t="e">
        <f t="shared" si="151"/>
        <v>#DIV/0!</v>
      </c>
      <c r="AA575" s="108" t="e">
        <f>('Input &amp; Results'!$E$40-R575*7.48)/('Calcs active'!H575*1440)</f>
        <v>#DIV/0!</v>
      </c>
    </row>
    <row r="576" spans="2:27" x14ac:dyDescent="0.2">
      <c r="B576" s="31">
        <f t="shared" si="161"/>
        <v>2</v>
      </c>
      <c r="C576" s="31" t="s">
        <v>57</v>
      </c>
      <c r="D576" s="106">
        <v>562</v>
      </c>
      <c r="E576" s="106" t="e">
        <f t="shared" si="152"/>
        <v>#DIV/0!</v>
      </c>
      <c r="F576" s="106">
        <f>'Calcs Hist'!E577</f>
        <v>0</v>
      </c>
      <c r="G576" s="106" t="e">
        <f t="shared" si="153"/>
        <v>#DIV/0!</v>
      </c>
      <c r="H576" s="107" t="e">
        <f t="shared" si="154"/>
        <v>#DIV/0!</v>
      </c>
      <c r="I576" s="106" t="e">
        <f>IF(P576&gt;0,('Input &amp; Results'!F$31/12*$C$3)*('Input &amp; Results'!$D$21),('Input &amp; Results'!F$31/12*$C$3)*('Input &amp; Results'!$D$22))</f>
        <v>#DIV/0!</v>
      </c>
      <c r="J576" s="106" t="e">
        <f t="shared" si="158"/>
        <v>#DIV/0!</v>
      </c>
      <c r="K576" s="106" t="e">
        <f>IF(H576&gt;'Input &amp; Results'!$K$45,MIN('Input &amp; Results'!$K$33,J576-M576),0)</f>
        <v>#DIV/0!</v>
      </c>
      <c r="L576" s="106" t="e">
        <f t="shared" si="146"/>
        <v>#DIV/0!</v>
      </c>
      <c r="M576" s="106" t="e">
        <f>IF(J576&gt;0,MIN('Input &amp; Results'!$K$13*0.75/12*'Input &amp; Results'!$K$42,J576),0)</f>
        <v>#DIV/0!</v>
      </c>
      <c r="N576" s="106" t="e">
        <f t="shared" si="147"/>
        <v>#DIV/0!</v>
      </c>
      <c r="O576" s="106" t="e">
        <f t="shared" si="159"/>
        <v>#DIV/0!</v>
      </c>
      <c r="P576" s="106" t="e">
        <f>IF(O576&gt;'Input &amp; Results'!$E$49,MIN('Input &amp; Results'!$E$47,O576),0)</f>
        <v>#DIV/0!</v>
      </c>
      <c r="Q576" s="106" t="e">
        <f t="shared" si="148"/>
        <v>#DIV/0!</v>
      </c>
      <c r="R576" s="106" t="e">
        <f t="shared" si="144"/>
        <v>#DIV/0!</v>
      </c>
      <c r="S576" s="106" t="e">
        <f t="shared" si="145"/>
        <v>#DIV/0!</v>
      </c>
      <c r="T576" s="106" t="e">
        <f t="shared" si="149"/>
        <v>#DIV/0!</v>
      </c>
      <c r="U576" s="124" t="e">
        <f t="shared" si="160"/>
        <v>#DIV/0!</v>
      </c>
      <c r="V576" s="107" t="e">
        <f t="shared" si="157"/>
        <v>#DIV/0!</v>
      </c>
      <c r="W576" s="106" t="e">
        <f t="shared" si="155"/>
        <v>#DIV/0!</v>
      </c>
      <c r="X576" s="106" t="e">
        <f t="shared" si="150"/>
        <v>#DIV/0!</v>
      </c>
      <c r="Y576" s="106" t="e">
        <f t="shared" si="156"/>
        <v>#DIV/0!</v>
      </c>
      <c r="Z576" s="108" t="e">
        <f t="shared" si="151"/>
        <v>#DIV/0!</v>
      </c>
      <c r="AA576" s="108" t="e">
        <f>('Input &amp; Results'!$E$40-R576*7.48)/('Calcs active'!H576*1440)</f>
        <v>#DIV/0!</v>
      </c>
    </row>
    <row r="577" spans="2:27" x14ac:dyDescent="0.2">
      <c r="B577" s="31">
        <f t="shared" si="161"/>
        <v>2</v>
      </c>
      <c r="C577" s="31" t="s">
        <v>57</v>
      </c>
      <c r="D577" s="106">
        <v>563</v>
      </c>
      <c r="E577" s="106" t="e">
        <f t="shared" si="152"/>
        <v>#DIV/0!</v>
      </c>
      <c r="F577" s="106">
        <f>'Calcs Hist'!E578</f>
        <v>0</v>
      </c>
      <c r="G577" s="106" t="e">
        <f t="shared" si="153"/>
        <v>#DIV/0!</v>
      </c>
      <c r="H577" s="107" t="e">
        <f t="shared" si="154"/>
        <v>#DIV/0!</v>
      </c>
      <c r="I577" s="106" t="e">
        <f>IF(P577&gt;0,('Input &amp; Results'!F$31/12*$C$3)*('Input &amp; Results'!$D$21),('Input &amp; Results'!F$31/12*$C$3)*('Input &amp; Results'!$D$22))</f>
        <v>#DIV/0!</v>
      </c>
      <c r="J577" s="106" t="e">
        <f t="shared" si="158"/>
        <v>#DIV/0!</v>
      </c>
      <c r="K577" s="106" t="e">
        <f>IF(H577&gt;'Input &amp; Results'!$K$45,MIN('Input &amp; Results'!$K$33,J577-M577),0)</f>
        <v>#DIV/0!</v>
      </c>
      <c r="L577" s="106" t="e">
        <f t="shared" si="146"/>
        <v>#DIV/0!</v>
      </c>
      <c r="M577" s="106" t="e">
        <f>IF(J577&gt;0,MIN('Input &amp; Results'!$K$13*0.75/12*'Input &amp; Results'!$K$42,J577),0)</f>
        <v>#DIV/0!</v>
      </c>
      <c r="N577" s="106" t="e">
        <f t="shared" si="147"/>
        <v>#DIV/0!</v>
      </c>
      <c r="O577" s="106" t="e">
        <f t="shared" si="159"/>
        <v>#DIV/0!</v>
      </c>
      <c r="P577" s="106" t="e">
        <f>IF(O577&gt;'Input &amp; Results'!$E$49,MIN('Input &amp; Results'!$E$47,O577),0)</f>
        <v>#DIV/0!</v>
      </c>
      <c r="Q577" s="106" t="e">
        <f t="shared" si="148"/>
        <v>#DIV/0!</v>
      </c>
      <c r="R577" s="106" t="e">
        <f t="shared" si="144"/>
        <v>#DIV/0!</v>
      </c>
      <c r="S577" s="106" t="e">
        <f t="shared" si="145"/>
        <v>#DIV/0!</v>
      </c>
      <c r="T577" s="106" t="e">
        <f t="shared" si="149"/>
        <v>#DIV/0!</v>
      </c>
      <c r="U577" s="124" t="e">
        <f t="shared" si="160"/>
        <v>#DIV/0!</v>
      </c>
      <c r="V577" s="107" t="e">
        <f t="shared" si="157"/>
        <v>#DIV/0!</v>
      </c>
      <c r="W577" s="106" t="e">
        <f t="shared" si="155"/>
        <v>#DIV/0!</v>
      </c>
      <c r="X577" s="106" t="e">
        <f t="shared" si="150"/>
        <v>#DIV/0!</v>
      </c>
      <c r="Y577" s="106" t="e">
        <f t="shared" si="156"/>
        <v>#DIV/0!</v>
      </c>
      <c r="Z577" s="108" t="e">
        <f t="shared" si="151"/>
        <v>#DIV/0!</v>
      </c>
      <c r="AA577" s="108" t="e">
        <f>('Input &amp; Results'!$E$40-R577*7.48)/('Calcs active'!H577*1440)</f>
        <v>#DIV/0!</v>
      </c>
    </row>
    <row r="578" spans="2:27" x14ac:dyDescent="0.2">
      <c r="B578" s="31">
        <f t="shared" si="161"/>
        <v>2</v>
      </c>
      <c r="C578" s="31" t="s">
        <v>57</v>
      </c>
      <c r="D578" s="106">
        <v>564</v>
      </c>
      <c r="E578" s="106" t="e">
        <f t="shared" si="152"/>
        <v>#DIV/0!</v>
      </c>
      <c r="F578" s="106">
        <f>'Calcs Hist'!E579</f>
        <v>0</v>
      </c>
      <c r="G578" s="106" t="e">
        <f t="shared" si="153"/>
        <v>#DIV/0!</v>
      </c>
      <c r="H578" s="107" t="e">
        <f t="shared" si="154"/>
        <v>#DIV/0!</v>
      </c>
      <c r="I578" s="106" t="e">
        <f>IF(P578&gt;0,('Input &amp; Results'!F$31/12*$C$3)*('Input &amp; Results'!$D$21),('Input &amp; Results'!F$31/12*$C$3)*('Input &amp; Results'!$D$22))</f>
        <v>#DIV/0!</v>
      </c>
      <c r="J578" s="106" t="e">
        <f t="shared" si="158"/>
        <v>#DIV/0!</v>
      </c>
      <c r="K578" s="106" t="e">
        <f>IF(H578&gt;'Input &amp; Results'!$K$45,MIN('Input &amp; Results'!$K$33,J578-M578),0)</f>
        <v>#DIV/0!</v>
      </c>
      <c r="L578" s="106" t="e">
        <f t="shared" si="146"/>
        <v>#DIV/0!</v>
      </c>
      <c r="M578" s="106" t="e">
        <f>IF(J578&gt;0,MIN('Input &amp; Results'!$K$13*0.75/12*'Input &amp; Results'!$K$42,J578),0)</f>
        <v>#DIV/0!</v>
      </c>
      <c r="N578" s="106" t="e">
        <f t="shared" si="147"/>
        <v>#DIV/0!</v>
      </c>
      <c r="O578" s="106" t="e">
        <f t="shared" si="159"/>
        <v>#DIV/0!</v>
      </c>
      <c r="P578" s="106" t="e">
        <f>IF(O578&gt;'Input &amp; Results'!$E$49,MIN('Input &amp; Results'!$E$47,O578),0)</f>
        <v>#DIV/0!</v>
      </c>
      <c r="Q578" s="106" t="e">
        <f t="shared" si="148"/>
        <v>#DIV/0!</v>
      </c>
      <c r="R578" s="106" t="e">
        <f t="shared" si="144"/>
        <v>#DIV/0!</v>
      </c>
      <c r="S578" s="106" t="e">
        <f t="shared" si="145"/>
        <v>#DIV/0!</v>
      </c>
      <c r="T578" s="106" t="e">
        <f t="shared" si="149"/>
        <v>#DIV/0!</v>
      </c>
      <c r="U578" s="124" t="e">
        <f t="shared" si="160"/>
        <v>#DIV/0!</v>
      </c>
      <c r="V578" s="107" t="e">
        <f t="shared" si="157"/>
        <v>#DIV/0!</v>
      </c>
      <c r="W578" s="106" t="e">
        <f t="shared" si="155"/>
        <v>#DIV/0!</v>
      </c>
      <c r="X578" s="106" t="e">
        <f t="shared" si="150"/>
        <v>#DIV/0!</v>
      </c>
      <c r="Y578" s="106" t="e">
        <f t="shared" si="156"/>
        <v>#DIV/0!</v>
      </c>
      <c r="Z578" s="108" t="e">
        <f t="shared" si="151"/>
        <v>#DIV/0!</v>
      </c>
      <c r="AA578" s="108" t="e">
        <f>('Input &amp; Results'!$E$40-R578*7.48)/('Calcs active'!H578*1440)</f>
        <v>#DIV/0!</v>
      </c>
    </row>
    <row r="579" spans="2:27" x14ac:dyDescent="0.2">
      <c r="B579" s="31">
        <f t="shared" si="161"/>
        <v>2</v>
      </c>
      <c r="C579" s="31" t="s">
        <v>57</v>
      </c>
      <c r="D579" s="106">
        <v>565</v>
      </c>
      <c r="E579" s="106" t="e">
        <f t="shared" si="152"/>
        <v>#DIV/0!</v>
      </c>
      <c r="F579" s="106">
        <f>'Calcs Hist'!E580</f>
        <v>0</v>
      </c>
      <c r="G579" s="106" t="e">
        <f t="shared" si="153"/>
        <v>#DIV/0!</v>
      </c>
      <c r="H579" s="107" t="e">
        <f t="shared" si="154"/>
        <v>#DIV/0!</v>
      </c>
      <c r="I579" s="106" t="e">
        <f>IF(P579&gt;0,('Input &amp; Results'!F$31/12*$C$3)*('Input &amp; Results'!$D$21),('Input &amp; Results'!F$31/12*$C$3)*('Input &amp; Results'!$D$22))</f>
        <v>#DIV/0!</v>
      </c>
      <c r="J579" s="106" t="e">
        <f t="shared" si="158"/>
        <v>#DIV/0!</v>
      </c>
      <c r="K579" s="106" t="e">
        <f>IF(H579&gt;'Input &amp; Results'!$K$45,MIN('Input &amp; Results'!$K$33,J579-M579),0)</f>
        <v>#DIV/0!</v>
      </c>
      <c r="L579" s="106" t="e">
        <f t="shared" si="146"/>
        <v>#DIV/0!</v>
      </c>
      <c r="M579" s="106" t="e">
        <f>IF(J579&gt;0,MIN('Input &amp; Results'!$K$13*0.75/12*'Input &amp; Results'!$K$42,J579),0)</f>
        <v>#DIV/0!</v>
      </c>
      <c r="N579" s="106" t="e">
        <f t="shared" si="147"/>
        <v>#DIV/0!</v>
      </c>
      <c r="O579" s="106" t="e">
        <f t="shared" si="159"/>
        <v>#DIV/0!</v>
      </c>
      <c r="P579" s="106" t="e">
        <f>IF(O579&gt;'Input &amp; Results'!$E$49,MIN('Input &amp; Results'!$E$47,O579),0)</f>
        <v>#DIV/0!</v>
      </c>
      <c r="Q579" s="106" t="e">
        <f t="shared" si="148"/>
        <v>#DIV/0!</v>
      </c>
      <c r="R579" s="106" t="e">
        <f t="shared" si="144"/>
        <v>#DIV/0!</v>
      </c>
      <c r="S579" s="106" t="e">
        <f t="shared" si="145"/>
        <v>#DIV/0!</v>
      </c>
      <c r="T579" s="106" t="e">
        <f t="shared" si="149"/>
        <v>#DIV/0!</v>
      </c>
      <c r="U579" s="124" t="e">
        <f t="shared" si="160"/>
        <v>#DIV/0!</v>
      </c>
      <c r="V579" s="107" t="e">
        <f t="shared" si="157"/>
        <v>#DIV/0!</v>
      </c>
      <c r="W579" s="106" t="e">
        <f t="shared" si="155"/>
        <v>#DIV/0!</v>
      </c>
      <c r="X579" s="106" t="e">
        <f t="shared" si="150"/>
        <v>#DIV/0!</v>
      </c>
      <c r="Y579" s="106" t="e">
        <f t="shared" si="156"/>
        <v>#DIV/0!</v>
      </c>
      <c r="Z579" s="108" t="e">
        <f t="shared" si="151"/>
        <v>#DIV/0!</v>
      </c>
      <c r="AA579" s="108" t="e">
        <f>('Input &amp; Results'!$E$40-R579*7.48)/('Calcs active'!H579*1440)</f>
        <v>#DIV/0!</v>
      </c>
    </row>
    <row r="580" spans="2:27" x14ac:dyDescent="0.2">
      <c r="B580" s="31">
        <f t="shared" si="161"/>
        <v>2</v>
      </c>
      <c r="C580" s="31" t="s">
        <v>57</v>
      </c>
      <c r="D580" s="106">
        <v>566</v>
      </c>
      <c r="E580" s="106" t="e">
        <f t="shared" si="152"/>
        <v>#DIV/0!</v>
      </c>
      <c r="F580" s="106">
        <f>'Calcs Hist'!E581</f>
        <v>0</v>
      </c>
      <c r="G580" s="106" t="e">
        <f t="shared" si="153"/>
        <v>#DIV/0!</v>
      </c>
      <c r="H580" s="107" t="e">
        <f t="shared" si="154"/>
        <v>#DIV/0!</v>
      </c>
      <c r="I580" s="106" t="e">
        <f>IF(P580&gt;0,('Input &amp; Results'!F$31/12*$C$3)*('Input &amp; Results'!$D$21),('Input &amp; Results'!F$31/12*$C$3)*('Input &amp; Results'!$D$22))</f>
        <v>#DIV/0!</v>
      </c>
      <c r="J580" s="106" t="e">
        <f t="shared" si="158"/>
        <v>#DIV/0!</v>
      </c>
      <c r="K580" s="106" t="e">
        <f>IF(H580&gt;'Input &amp; Results'!$K$45,MIN('Input &amp; Results'!$K$33,J580-M580),0)</f>
        <v>#DIV/0!</v>
      </c>
      <c r="L580" s="106" t="e">
        <f t="shared" si="146"/>
        <v>#DIV/0!</v>
      </c>
      <c r="M580" s="106" t="e">
        <f>IF(J580&gt;0,MIN('Input &amp; Results'!$K$13*0.75/12*'Input &amp; Results'!$K$42,J580),0)</f>
        <v>#DIV/0!</v>
      </c>
      <c r="N580" s="106" t="e">
        <f t="shared" si="147"/>
        <v>#DIV/0!</v>
      </c>
      <c r="O580" s="106" t="e">
        <f t="shared" si="159"/>
        <v>#DIV/0!</v>
      </c>
      <c r="P580" s="106" t="e">
        <f>IF(O580&gt;'Input &amp; Results'!$E$49,MIN('Input &amp; Results'!$E$47,O580),0)</f>
        <v>#DIV/0!</v>
      </c>
      <c r="Q580" s="106" t="e">
        <f t="shared" si="148"/>
        <v>#DIV/0!</v>
      </c>
      <c r="R580" s="106" t="e">
        <f t="shared" si="144"/>
        <v>#DIV/0!</v>
      </c>
      <c r="S580" s="106" t="e">
        <f t="shared" si="145"/>
        <v>#DIV/0!</v>
      </c>
      <c r="T580" s="106" t="e">
        <f t="shared" si="149"/>
        <v>#DIV/0!</v>
      </c>
      <c r="U580" s="124" t="e">
        <f t="shared" si="160"/>
        <v>#DIV/0!</v>
      </c>
      <c r="V580" s="107" t="e">
        <f t="shared" si="157"/>
        <v>#DIV/0!</v>
      </c>
      <c r="W580" s="106" t="e">
        <f t="shared" si="155"/>
        <v>#DIV/0!</v>
      </c>
      <c r="X580" s="106" t="e">
        <f t="shared" si="150"/>
        <v>#DIV/0!</v>
      </c>
      <c r="Y580" s="106" t="e">
        <f t="shared" si="156"/>
        <v>#DIV/0!</v>
      </c>
      <c r="Z580" s="108" t="e">
        <f t="shared" si="151"/>
        <v>#DIV/0!</v>
      </c>
      <c r="AA580" s="108" t="e">
        <f>('Input &amp; Results'!$E$40-R580*7.48)/('Calcs active'!H580*1440)</f>
        <v>#DIV/0!</v>
      </c>
    </row>
    <row r="581" spans="2:27" x14ac:dyDescent="0.2">
      <c r="B581" s="31">
        <f t="shared" si="161"/>
        <v>2</v>
      </c>
      <c r="C581" s="31" t="s">
        <v>57</v>
      </c>
      <c r="D581" s="106">
        <v>567</v>
      </c>
      <c r="E581" s="106" t="e">
        <f t="shared" si="152"/>
        <v>#DIV/0!</v>
      </c>
      <c r="F581" s="106">
        <f>'Calcs Hist'!E582</f>
        <v>0</v>
      </c>
      <c r="G581" s="106" t="e">
        <f t="shared" si="153"/>
        <v>#DIV/0!</v>
      </c>
      <c r="H581" s="107" t="e">
        <f t="shared" si="154"/>
        <v>#DIV/0!</v>
      </c>
      <c r="I581" s="106" t="e">
        <f>IF(P581&gt;0,('Input &amp; Results'!F$31/12*$C$3)*('Input &amp; Results'!$D$21),('Input &amp; Results'!F$31/12*$C$3)*('Input &amp; Results'!$D$22))</f>
        <v>#DIV/0!</v>
      </c>
      <c r="J581" s="106" t="e">
        <f t="shared" si="158"/>
        <v>#DIV/0!</v>
      </c>
      <c r="K581" s="106" t="e">
        <f>IF(H581&gt;'Input &amp; Results'!$K$45,MIN('Input &amp; Results'!$K$33,J581-M581),0)</f>
        <v>#DIV/0!</v>
      </c>
      <c r="L581" s="106" t="e">
        <f t="shared" si="146"/>
        <v>#DIV/0!</v>
      </c>
      <c r="M581" s="106" t="e">
        <f>IF(J581&gt;0,MIN('Input &amp; Results'!$K$13*0.75/12*'Input &amp; Results'!$K$42,J581),0)</f>
        <v>#DIV/0!</v>
      </c>
      <c r="N581" s="106" t="e">
        <f t="shared" si="147"/>
        <v>#DIV/0!</v>
      </c>
      <c r="O581" s="106" t="e">
        <f t="shared" si="159"/>
        <v>#DIV/0!</v>
      </c>
      <c r="P581" s="106" t="e">
        <f>IF(O581&gt;'Input &amp; Results'!$E$49,MIN('Input &amp; Results'!$E$47,O581),0)</f>
        <v>#DIV/0!</v>
      </c>
      <c r="Q581" s="106" t="e">
        <f t="shared" si="148"/>
        <v>#DIV/0!</v>
      </c>
      <c r="R581" s="106" t="e">
        <f t="shared" si="144"/>
        <v>#DIV/0!</v>
      </c>
      <c r="S581" s="106" t="e">
        <f t="shared" si="145"/>
        <v>#DIV/0!</v>
      </c>
      <c r="T581" s="106" t="e">
        <f t="shared" si="149"/>
        <v>#DIV/0!</v>
      </c>
      <c r="U581" s="124" t="e">
        <f t="shared" si="160"/>
        <v>#DIV/0!</v>
      </c>
      <c r="V581" s="107" t="e">
        <f t="shared" si="157"/>
        <v>#DIV/0!</v>
      </c>
      <c r="W581" s="106" t="e">
        <f t="shared" si="155"/>
        <v>#DIV/0!</v>
      </c>
      <c r="X581" s="106" t="e">
        <f t="shared" si="150"/>
        <v>#DIV/0!</v>
      </c>
      <c r="Y581" s="106" t="e">
        <f t="shared" si="156"/>
        <v>#DIV/0!</v>
      </c>
      <c r="Z581" s="108" t="e">
        <f t="shared" si="151"/>
        <v>#DIV/0!</v>
      </c>
      <c r="AA581" s="108" t="e">
        <f>('Input &amp; Results'!$E$40-R581*7.48)/('Calcs active'!H581*1440)</f>
        <v>#DIV/0!</v>
      </c>
    </row>
    <row r="582" spans="2:27" x14ac:dyDescent="0.2">
      <c r="B582" s="31">
        <f t="shared" si="161"/>
        <v>2</v>
      </c>
      <c r="C582" s="31" t="s">
        <v>57</v>
      </c>
      <c r="D582" s="106">
        <v>568</v>
      </c>
      <c r="E582" s="106" t="e">
        <f t="shared" si="152"/>
        <v>#DIV/0!</v>
      </c>
      <c r="F582" s="106">
        <f>'Calcs Hist'!E583</f>
        <v>0</v>
      </c>
      <c r="G582" s="106" t="e">
        <f t="shared" si="153"/>
        <v>#DIV/0!</v>
      </c>
      <c r="H582" s="107" t="e">
        <f t="shared" si="154"/>
        <v>#DIV/0!</v>
      </c>
      <c r="I582" s="106" t="e">
        <f>IF(P582&gt;0,('Input &amp; Results'!F$31/12*$C$3)*('Input &amp; Results'!$D$21),('Input &amp; Results'!F$31/12*$C$3)*('Input &amp; Results'!$D$22))</f>
        <v>#DIV/0!</v>
      </c>
      <c r="J582" s="106" t="e">
        <f t="shared" si="158"/>
        <v>#DIV/0!</v>
      </c>
      <c r="K582" s="106" t="e">
        <f>IF(H582&gt;'Input &amp; Results'!$K$45,MIN('Input &amp; Results'!$K$33,J582-M582),0)</f>
        <v>#DIV/0!</v>
      </c>
      <c r="L582" s="106" t="e">
        <f t="shared" si="146"/>
        <v>#DIV/0!</v>
      </c>
      <c r="M582" s="106" t="e">
        <f>IF(J582&gt;0,MIN('Input &amp; Results'!$K$13*0.75/12*'Input &amp; Results'!$K$42,J582),0)</f>
        <v>#DIV/0!</v>
      </c>
      <c r="N582" s="106" t="e">
        <f t="shared" si="147"/>
        <v>#DIV/0!</v>
      </c>
      <c r="O582" s="106" t="e">
        <f t="shared" si="159"/>
        <v>#DIV/0!</v>
      </c>
      <c r="P582" s="106" t="e">
        <f>IF(O582&gt;'Input &amp; Results'!$E$49,MIN('Input &amp; Results'!$E$47,O582),0)</f>
        <v>#DIV/0!</v>
      </c>
      <c r="Q582" s="106" t="e">
        <f t="shared" si="148"/>
        <v>#DIV/0!</v>
      </c>
      <c r="R582" s="106" t="e">
        <f t="shared" si="144"/>
        <v>#DIV/0!</v>
      </c>
      <c r="S582" s="106" t="e">
        <f t="shared" si="145"/>
        <v>#DIV/0!</v>
      </c>
      <c r="T582" s="106" t="e">
        <f t="shared" si="149"/>
        <v>#DIV/0!</v>
      </c>
      <c r="U582" s="124" t="e">
        <f t="shared" si="160"/>
        <v>#DIV/0!</v>
      </c>
      <c r="V582" s="107" t="e">
        <f t="shared" si="157"/>
        <v>#DIV/0!</v>
      </c>
      <c r="W582" s="106" t="e">
        <f t="shared" si="155"/>
        <v>#DIV/0!</v>
      </c>
      <c r="X582" s="106" t="e">
        <f t="shared" si="150"/>
        <v>#DIV/0!</v>
      </c>
      <c r="Y582" s="106" t="e">
        <f t="shared" si="156"/>
        <v>#DIV/0!</v>
      </c>
      <c r="Z582" s="108" t="e">
        <f t="shared" si="151"/>
        <v>#DIV/0!</v>
      </c>
      <c r="AA582" s="108" t="e">
        <f>('Input &amp; Results'!$E$40-R582*7.48)/('Calcs active'!H582*1440)</f>
        <v>#DIV/0!</v>
      </c>
    </row>
    <row r="583" spans="2:27" x14ac:dyDescent="0.2">
      <c r="B583" s="31">
        <f t="shared" si="161"/>
        <v>2</v>
      </c>
      <c r="C583" s="31" t="s">
        <v>57</v>
      </c>
      <c r="D583" s="106">
        <v>569</v>
      </c>
      <c r="E583" s="106" t="e">
        <f t="shared" si="152"/>
        <v>#DIV/0!</v>
      </c>
      <c r="F583" s="106">
        <f>'Calcs Hist'!E584</f>
        <v>0</v>
      </c>
      <c r="G583" s="106" t="e">
        <f t="shared" si="153"/>
        <v>#DIV/0!</v>
      </c>
      <c r="H583" s="107" t="e">
        <f t="shared" si="154"/>
        <v>#DIV/0!</v>
      </c>
      <c r="I583" s="106" t="e">
        <f>IF(P583&gt;0,('Input &amp; Results'!F$31/12*$C$3)*('Input &amp; Results'!$D$21),('Input &amp; Results'!F$31/12*$C$3)*('Input &amp; Results'!$D$22))</f>
        <v>#DIV/0!</v>
      </c>
      <c r="J583" s="106" t="e">
        <f t="shared" si="158"/>
        <v>#DIV/0!</v>
      </c>
      <c r="K583" s="106" t="e">
        <f>IF(H583&gt;'Input &amp; Results'!$K$45,MIN('Input &amp; Results'!$K$33,J583-M583),0)</f>
        <v>#DIV/0!</v>
      </c>
      <c r="L583" s="106" t="e">
        <f t="shared" si="146"/>
        <v>#DIV/0!</v>
      </c>
      <c r="M583" s="106" t="e">
        <f>IF(J583&gt;0,MIN('Input &amp; Results'!$K$13*0.75/12*'Input &amp; Results'!$K$42,J583),0)</f>
        <v>#DIV/0!</v>
      </c>
      <c r="N583" s="106" t="e">
        <f t="shared" si="147"/>
        <v>#DIV/0!</v>
      </c>
      <c r="O583" s="106" t="e">
        <f t="shared" si="159"/>
        <v>#DIV/0!</v>
      </c>
      <c r="P583" s="106" t="e">
        <f>IF(O583&gt;'Input &amp; Results'!$E$49,MIN('Input &amp; Results'!$E$47,O583),0)</f>
        <v>#DIV/0!</v>
      </c>
      <c r="Q583" s="106" t="e">
        <f t="shared" si="148"/>
        <v>#DIV/0!</v>
      </c>
      <c r="R583" s="106" t="e">
        <f t="shared" si="144"/>
        <v>#DIV/0!</v>
      </c>
      <c r="S583" s="106" t="e">
        <f t="shared" si="145"/>
        <v>#DIV/0!</v>
      </c>
      <c r="T583" s="106" t="e">
        <f t="shared" si="149"/>
        <v>#DIV/0!</v>
      </c>
      <c r="U583" s="124" t="e">
        <f t="shared" si="160"/>
        <v>#DIV/0!</v>
      </c>
      <c r="V583" s="107" t="e">
        <f t="shared" si="157"/>
        <v>#DIV/0!</v>
      </c>
      <c r="W583" s="106" t="e">
        <f t="shared" si="155"/>
        <v>#DIV/0!</v>
      </c>
      <c r="X583" s="106" t="e">
        <f t="shared" si="150"/>
        <v>#DIV/0!</v>
      </c>
      <c r="Y583" s="106" t="e">
        <f t="shared" si="156"/>
        <v>#DIV/0!</v>
      </c>
      <c r="Z583" s="108" t="e">
        <f t="shared" si="151"/>
        <v>#DIV/0!</v>
      </c>
      <c r="AA583" s="108" t="e">
        <f>('Input &amp; Results'!$E$40-R583*7.48)/('Calcs active'!H583*1440)</f>
        <v>#DIV/0!</v>
      </c>
    </row>
    <row r="584" spans="2:27" x14ac:dyDescent="0.2">
      <c r="B584" s="31">
        <f t="shared" si="161"/>
        <v>2</v>
      </c>
      <c r="C584" s="31" t="s">
        <v>57</v>
      </c>
      <c r="D584" s="106">
        <v>570</v>
      </c>
      <c r="E584" s="106" t="e">
        <f t="shared" si="152"/>
        <v>#DIV/0!</v>
      </c>
      <c r="F584" s="106">
        <f>'Calcs Hist'!E585</f>
        <v>0</v>
      </c>
      <c r="G584" s="106" t="e">
        <f t="shared" si="153"/>
        <v>#DIV/0!</v>
      </c>
      <c r="H584" s="107" t="e">
        <f t="shared" si="154"/>
        <v>#DIV/0!</v>
      </c>
      <c r="I584" s="106" t="e">
        <f>IF(P584&gt;0,('Input &amp; Results'!F$31/12*$C$3)*('Input &amp; Results'!$D$21),('Input &amp; Results'!F$31/12*$C$3)*('Input &amp; Results'!$D$22))</f>
        <v>#DIV/0!</v>
      </c>
      <c r="J584" s="106" t="e">
        <f t="shared" si="158"/>
        <v>#DIV/0!</v>
      </c>
      <c r="K584" s="106" t="e">
        <f>IF(H584&gt;'Input &amp; Results'!$K$45,MIN('Input &amp; Results'!$K$33,J584-M584),0)</f>
        <v>#DIV/0!</v>
      </c>
      <c r="L584" s="106" t="e">
        <f t="shared" si="146"/>
        <v>#DIV/0!</v>
      </c>
      <c r="M584" s="106" t="e">
        <f>IF(J584&gt;0,MIN('Input &amp; Results'!$K$13*0.75/12*'Input &amp; Results'!$K$42,J584),0)</f>
        <v>#DIV/0!</v>
      </c>
      <c r="N584" s="106" t="e">
        <f t="shared" si="147"/>
        <v>#DIV/0!</v>
      </c>
      <c r="O584" s="106" t="e">
        <f t="shared" si="159"/>
        <v>#DIV/0!</v>
      </c>
      <c r="P584" s="106" t="e">
        <f>IF(O584&gt;'Input &amp; Results'!$E$49,MIN('Input &amp; Results'!$E$47,O584),0)</f>
        <v>#DIV/0!</v>
      </c>
      <c r="Q584" s="106" t="e">
        <f t="shared" si="148"/>
        <v>#DIV/0!</v>
      </c>
      <c r="R584" s="106" t="e">
        <f t="shared" si="144"/>
        <v>#DIV/0!</v>
      </c>
      <c r="S584" s="106" t="e">
        <f t="shared" si="145"/>
        <v>#DIV/0!</v>
      </c>
      <c r="T584" s="106" t="e">
        <f t="shared" si="149"/>
        <v>#DIV/0!</v>
      </c>
      <c r="U584" s="124" t="e">
        <f t="shared" si="160"/>
        <v>#DIV/0!</v>
      </c>
      <c r="V584" s="107" t="e">
        <f t="shared" si="157"/>
        <v>#DIV/0!</v>
      </c>
      <c r="W584" s="106" t="e">
        <f t="shared" si="155"/>
        <v>#DIV/0!</v>
      </c>
      <c r="X584" s="106" t="e">
        <f t="shared" si="150"/>
        <v>#DIV/0!</v>
      </c>
      <c r="Y584" s="106" t="e">
        <f t="shared" si="156"/>
        <v>#DIV/0!</v>
      </c>
      <c r="Z584" s="108" t="e">
        <f t="shared" si="151"/>
        <v>#DIV/0!</v>
      </c>
      <c r="AA584" s="108" t="e">
        <f>('Input &amp; Results'!$E$40-R584*7.48)/('Calcs active'!H584*1440)</f>
        <v>#DIV/0!</v>
      </c>
    </row>
    <row r="585" spans="2:27" x14ac:dyDescent="0.2">
      <c r="B585" s="31">
        <f t="shared" si="161"/>
        <v>2</v>
      </c>
      <c r="C585" s="31" t="s">
        <v>57</v>
      </c>
      <c r="D585" s="106">
        <v>571</v>
      </c>
      <c r="E585" s="106" t="e">
        <f t="shared" si="152"/>
        <v>#DIV/0!</v>
      </c>
      <c r="F585" s="106">
        <f>'Calcs Hist'!E586</f>
        <v>0</v>
      </c>
      <c r="G585" s="106" t="e">
        <f t="shared" si="153"/>
        <v>#DIV/0!</v>
      </c>
      <c r="H585" s="107" t="e">
        <f t="shared" si="154"/>
        <v>#DIV/0!</v>
      </c>
      <c r="I585" s="106" t="e">
        <f>IF(P585&gt;0,('Input &amp; Results'!F$31/12*$C$3)*('Input &amp; Results'!$D$21),('Input &amp; Results'!F$31/12*$C$3)*('Input &amp; Results'!$D$22))</f>
        <v>#DIV/0!</v>
      </c>
      <c r="J585" s="106" t="e">
        <f t="shared" si="158"/>
        <v>#DIV/0!</v>
      </c>
      <c r="K585" s="106" t="e">
        <f>IF(H585&gt;'Input &amp; Results'!$K$45,MIN('Input &amp; Results'!$K$33,J585-M585),0)</f>
        <v>#DIV/0!</v>
      </c>
      <c r="L585" s="106" t="e">
        <f t="shared" si="146"/>
        <v>#DIV/0!</v>
      </c>
      <c r="M585" s="106" t="e">
        <f>IF(J585&gt;0,MIN('Input &amp; Results'!$K$13*0.75/12*'Input &amp; Results'!$K$42,J585),0)</f>
        <v>#DIV/0!</v>
      </c>
      <c r="N585" s="106" t="e">
        <f t="shared" si="147"/>
        <v>#DIV/0!</v>
      </c>
      <c r="O585" s="106" t="e">
        <f t="shared" si="159"/>
        <v>#DIV/0!</v>
      </c>
      <c r="P585" s="106" t="e">
        <f>IF(O585&gt;'Input &amp; Results'!$E$49,MIN('Input &amp; Results'!$E$47,O585),0)</f>
        <v>#DIV/0!</v>
      </c>
      <c r="Q585" s="106" t="e">
        <f t="shared" si="148"/>
        <v>#DIV/0!</v>
      </c>
      <c r="R585" s="106" t="e">
        <f t="shared" si="144"/>
        <v>#DIV/0!</v>
      </c>
      <c r="S585" s="106" t="e">
        <f t="shared" si="145"/>
        <v>#DIV/0!</v>
      </c>
      <c r="T585" s="106" t="e">
        <f t="shared" si="149"/>
        <v>#DIV/0!</v>
      </c>
      <c r="U585" s="124" t="e">
        <f t="shared" si="160"/>
        <v>#DIV/0!</v>
      </c>
      <c r="V585" s="107" t="e">
        <f t="shared" si="157"/>
        <v>#DIV/0!</v>
      </c>
      <c r="W585" s="106" t="e">
        <f t="shared" si="155"/>
        <v>#DIV/0!</v>
      </c>
      <c r="X585" s="106" t="e">
        <f t="shared" si="150"/>
        <v>#DIV/0!</v>
      </c>
      <c r="Y585" s="106" t="e">
        <f t="shared" si="156"/>
        <v>#DIV/0!</v>
      </c>
      <c r="Z585" s="108" t="e">
        <f t="shared" si="151"/>
        <v>#DIV/0!</v>
      </c>
      <c r="AA585" s="108" t="e">
        <f>('Input &amp; Results'!$E$40-R585*7.48)/('Calcs active'!H585*1440)</f>
        <v>#DIV/0!</v>
      </c>
    </row>
    <row r="586" spans="2:27" x14ac:dyDescent="0.2">
      <c r="B586" s="31">
        <f t="shared" si="161"/>
        <v>2</v>
      </c>
      <c r="C586" s="31" t="s">
        <v>57</v>
      </c>
      <c r="D586" s="106">
        <v>572</v>
      </c>
      <c r="E586" s="106" t="e">
        <f t="shared" si="152"/>
        <v>#DIV/0!</v>
      </c>
      <c r="F586" s="106">
        <f>'Calcs Hist'!E587</f>
        <v>0</v>
      </c>
      <c r="G586" s="106" t="e">
        <f t="shared" si="153"/>
        <v>#DIV/0!</v>
      </c>
      <c r="H586" s="107" t="e">
        <f t="shared" si="154"/>
        <v>#DIV/0!</v>
      </c>
      <c r="I586" s="106" t="e">
        <f>IF(P586&gt;0,('Input &amp; Results'!F$31/12*$C$3)*('Input &amp; Results'!$D$21),('Input &amp; Results'!F$31/12*$C$3)*('Input &amp; Results'!$D$22))</f>
        <v>#DIV/0!</v>
      </c>
      <c r="J586" s="106" t="e">
        <f t="shared" si="158"/>
        <v>#DIV/0!</v>
      </c>
      <c r="K586" s="106" t="e">
        <f>IF(H586&gt;'Input &amp; Results'!$K$45,MIN('Input &amp; Results'!$K$33,J586-M586),0)</f>
        <v>#DIV/0!</v>
      </c>
      <c r="L586" s="106" t="e">
        <f t="shared" si="146"/>
        <v>#DIV/0!</v>
      </c>
      <c r="M586" s="106" t="e">
        <f>IF(J586&gt;0,MIN('Input &amp; Results'!$K$13*0.75/12*'Input &amp; Results'!$K$42,J586),0)</f>
        <v>#DIV/0!</v>
      </c>
      <c r="N586" s="106" t="e">
        <f t="shared" si="147"/>
        <v>#DIV/0!</v>
      </c>
      <c r="O586" s="106" t="e">
        <f t="shared" si="159"/>
        <v>#DIV/0!</v>
      </c>
      <c r="P586" s="106" t="e">
        <f>IF(O586&gt;'Input &amp; Results'!$E$49,MIN('Input &amp; Results'!$E$47,O586),0)</f>
        <v>#DIV/0!</v>
      </c>
      <c r="Q586" s="106" t="e">
        <f t="shared" si="148"/>
        <v>#DIV/0!</v>
      </c>
      <c r="R586" s="106" t="e">
        <f t="shared" si="144"/>
        <v>#DIV/0!</v>
      </c>
      <c r="S586" s="106" t="e">
        <f t="shared" si="145"/>
        <v>#DIV/0!</v>
      </c>
      <c r="T586" s="106" t="e">
        <f t="shared" si="149"/>
        <v>#DIV/0!</v>
      </c>
      <c r="U586" s="124" t="e">
        <f t="shared" si="160"/>
        <v>#DIV/0!</v>
      </c>
      <c r="V586" s="107" t="e">
        <f t="shared" si="157"/>
        <v>#DIV/0!</v>
      </c>
      <c r="W586" s="106" t="e">
        <f t="shared" si="155"/>
        <v>#DIV/0!</v>
      </c>
      <c r="X586" s="106" t="e">
        <f t="shared" si="150"/>
        <v>#DIV/0!</v>
      </c>
      <c r="Y586" s="106" t="e">
        <f t="shared" si="156"/>
        <v>#DIV/0!</v>
      </c>
      <c r="Z586" s="108" t="e">
        <f t="shared" si="151"/>
        <v>#DIV/0!</v>
      </c>
      <c r="AA586" s="108" t="e">
        <f>('Input &amp; Results'!$E$40-R586*7.48)/('Calcs active'!H586*1440)</f>
        <v>#DIV/0!</v>
      </c>
    </row>
    <row r="587" spans="2:27" x14ac:dyDescent="0.2">
      <c r="B587" s="31">
        <f t="shared" si="161"/>
        <v>2</v>
      </c>
      <c r="C587" s="31" t="s">
        <v>57</v>
      </c>
      <c r="D587" s="106">
        <v>573</v>
      </c>
      <c r="E587" s="106" t="e">
        <f t="shared" si="152"/>
        <v>#DIV/0!</v>
      </c>
      <c r="F587" s="106">
        <f>'Calcs Hist'!E588</f>
        <v>0</v>
      </c>
      <c r="G587" s="106" t="e">
        <f t="shared" si="153"/>
        <v>#DIV/0!</v>
      </c>
      <c r="H587" s="107" t="e">
        <f t="shared" si="154"/>
        <v>#DIV/0!</v>
      </c>
      <c r="I587" s="106" t="e">
        <f>IF(P587&gt;0,('Input &amp; Results'!F$31/12*$C$3)*('Input &amp; Results'!$D$21),('Input &amp; Results'!F$31/12*$C$3)*('Input &amp; Results'!$D$22))</f>
        <v>#DIV/0!</v>
      </c>
      <c r="J587" s="106" t="e">
        <f t="shared" si="158"/>
        <v>#DIV/0!</v>
      </c>
      <c r="K587" s="106" t="e">
        <f>IF(H587&gt;'Input &amp; Results'!$K$45,MIN('Input &amp; Results'!$K$33,J587-M587),0)</f>
        <v>#DIV/0!</v>
      </c>
      <c r="L587" s="106" t="e">
        <f t="shared" si="146"/>
        <v>#DIV/0!</v>
      </c>
      <c r="M587" s="106" t="e">
        <f>IF(J587&gt;0,MIN('Input &amp; Results'!$K$13*0.75/12*'Input &amp; Results'!$K$42,J587),0)</f>
        <v>#DIV/0!</v>
      </c>
      <c r="N587" s="106" t="e">
        <f t="shared" si="147"/>
        <v>#DIV/0!</v>
      </c>
      <c r="O587" s="106" t="e">
        <f t="shared" si="159"/>
        <v>#DIV/0!</v>
      </c>
      <c r="P587" s="106" t="e">
        <f>IF(O587&gt;'Input &amp; Results'!$E$49,MIN('Input &amp; Results'!$E$47,O587),0)</f>
        <v>#DIV/0!</v>
      </c>
      <c r="Q587" s="106" t="e">
        <f t="shared" si="148"/>
        <v>#DIV/0!</v>
      </c>
      <c r="R587" s="106" t="e">
        <f t="shared" si="144"/>
        <v>#DIV/0!</v>
      </c>
      <c r="S587" s="106" t="e">
        <f t="shared" si="145"/>
        <v>#DIV/0!</v>
      </c>
      <c r="T587" s="106" t="e">
        <f t="shared" si="149"/>
        <v>#DIV/0!</v>
      </c>
      <c r="U587" s="124" t="e">
        <f t="shared" si="160"/>
        <v>#DIV/0!</v>
      </c>
      <c r="V587" s="107" t="e">
        <f t="shared" si="157"/>
        <v>#DIV/0!</v>
      </c>
      <c r="W587" s="106" t="e">
        <f t="shared" si="155"/>
        <v>#DIV/0!</v>
      </c>
      <c r="X587" s="106" t="e">
        <f t="shared" si="150"/>
        <v>#DIV/0!</v>
      </c>
      <c r="Y587" s="106" t="e">
        <f t="shared" si="156"/>
        <v>#DIV/0!</v>
      </c>
      <c r="Z587" s="108" t="e">
        <f t="shared" si="151"/>
        <v>#DIV/0!</v>
      </c>
      <c r="AA587" s="108" t="e">
        <f>('Input &amp; Results'!$E$40-R587*7.48)/('Calcs active'!H587*1440)</f>
        <v>#DIV/0!</v>
      </c>
    </row>
    <row r="588" spans="2:27" x14ac:dyDescent="0.2">
      <c r="B588" s="31">
        <f t="shared" si="161"/>
        <v>2</v>
      </c>
      <c r="C588" s="31" t="s">
        <v>57</v>
      </c>
      <c r="D588" s="106">
        <v>574</v>
      </c>
      <c r="E588" s="106" t="e">
        <f t="shared" si="152"/>
        <v>#DIV/0!</v>
      </c>
      <c r="F588" s="106">
        <f>'Calcs Hist'!E589</f>
        <v>0</v>
      </c>
      <c r="G588" s="106" t="e">
        <f t="shared" si="153"/>
        <v>#DIV/0!</v>
      </c>
      <c r="H588" s="107" t="e">
        <f t="shared" si="154"/>
        <v>#DIV/0!</v>
      </c>
      <c r="I588" s="106" t="e">
        <f>IF(P588&gt;0,('Input &amp; Results'!F$31/12*$C$3)*('Input &amp; Results'!$D$21),('Input &amp; Results'!F$31/12*$C$3)*('Input &amp; Results'!$D$22))</f>
        <v>#DIV/0!</v>
      </c>
      <c r="J588" s="106" t="e">
        <f t="shared" si="158"/>
        <v>#DIV/0!</v>
      </c>
      <c r="K588" s="106" t="e">
        <f>IF(H588&gt;'Input &amp; Results'!$K$45,MIN('Input &amp; Results'!$K$33,J588-M588),0)</f>
        <v>#DIV/0!</v>
      </c>
      <c r="L588" s="106" t="e">
        <f t="shared" si="146"/>
        <v>#DIV/0!</v>
      </c>
      <c r="M588" s="106" t="e">
        <f>IF(J588&gt;0,MIN('Input &amp; Results'!$K$13*0.75/12*'Input &amp; Results'!$K$42,J588),0)</f>
        <v>#DIV/0!</v>
      </c>
      <c r="N588" s="106" t="e">
        <f t="shared" si="147"/>
        <v>#DIV/0!</v>
      </c>
      <c r="O588" s="106" t="e">
        <f t="shared" si="159"/>
        <v>#DIV/0!</v>
      </c>
      <c r="P588" s="106" t="e">
        <f>IF(O588&gt;'Input &amp; Results'!$E$49,MIN('Input &amp; Results'!$E$47,O588),0)</f>
        <v>#DIV/0!</v>
      </c>
      <c r="Q588" s="106" t="e">
        <f t="shared" si="148"/>
        <v>#DIV/0!</v>
      </c>
      <c r="R588" s="106" t="e">
        <f t="shared" si="144"/>
        <v>#DIV/0!</v>
      </c>
      <c r="S588" s="106" t="e">
        <f t="shared" si="145"/>
        <v>#DIV/0!</v>
      </c>
      <c r="T588" s="106" t="e">
        <f t="shared" si="149"/>
        <v>#DIV/0!</v>
      </c>
      <c r="U588" s="124" t="e">
        <f t="shared" si="160"/>
        <v>#DIV/0!</v>
      </c>
      <c r="V588" s="107" t="e">
        <f t="shared" si="157"/>
        <v>#DIV/0!</v>
      </c>
      <c r="W588" s="106" t="e">
        <f t="shared" si="155"/>
        <v>#DIV/0!</v>
      </c>
      <c r="X588" s="106" t="e">
        <f t="shared" si="150"/>
        <v>#DIV/0!</v>
      </c>
      <c r="Y588" s="106" t="e">
        <f t="shared" si="156"/>
        <v>#DIV/0!</v>
      </c>
      <c r="Z588" s="108" t="e">
        <f t="shared" si="151"/>
        <v>#DIV/0!</v>
      </c>
      <c r="AA588" s="108" t="e">
        <f>('Input &amp; Results'!$E$40-R588*7.48)/('Calcs active'!H588*1440)</f>
        <v>#DIV/0!</v>
      </c>
    </row>
    <row r="589" spans="2:27" x14ac:dyDescent="0.2">
      <c r="B589" s="31">
        <f t="shared" si="161"/>
        <v>2</v>
      </c>
      <c r="C589" s="31" t="s">
        <v>57</v>
      </c>
      <c r="D589" s="106">
        <v>575</v>
      </c>
      <c r="E589" s="106" t="e">
        <f t="shared" si="152"/>
        <v>#DIV/0!</v>
      </c>
      <c r="F589" s="106">
        <f>'Calcs Hist'!E590</f>
        <v>0</v>
      </c>
      <c r="G589" s="106" t="e">
        <f t="shared" si="153"/>
        <v>#DIV/0!</v>
      </c>
      <c r="H589" s="107" t="e">
        <f t="shared" si="154"/>
        <v>#DIV/0!</v>
      </c>
      <c r="I589" s="106" t="e">
        <f>IF(P589&gt;0,('Input &amp; Results'!F$31/12*$C$3)*('Input &amp; Results'!$D$21),('Input &amp; Results'!F$31/12*$C$3)*('Input &amp; Results'!$D$22))</f>
        <v>#DIV/0!</v>
      </c>
      <c r="J589" s="106" t="e">
        <f t="shared" si="158"/>
        <v>#DIV/0!</v>
      </c>
      <c r="K589" s="106" t="e">
        <f>IF(H589&gt;'Input &amp; Results'!$K$45,MIN('Input &amp; Results'!$K$33,J589-M589),0)</f>
        <v>#DIV/0!</v>
      </c>
      <c r="L589" s="106" t="e">
        <f t="shared" si="146"/>
        <v>#DIV/0!</v>
      </c>
      <c r="M589" s="106" t="e">
        <f>IF(J589&gt;0,MIN('Input &amp; Results'!$K$13*0.75/12*'Input &amp; Results'!$K$42,J589),0)</f>
        <v>#DIV/0!</v>
      </c>
      <c r="N589" s="106" t="e">
        <f t="shared" si="147"/>
        <v>#DIV/0!</v>
      </c>
      <c r="O589" s="106" t="e">
        <f t="shared" si="159"/>
        <v>#DIV/0!</v>
      </c>
      <c r="P589" s="106" t="e">
        <f>IF(O589&gt;'Input &amp; Results'!$E$49,MIN('Input &amp; Results'!$E$47,O589),0)</f>
        <v>#DIV/0!</v>
      </c>
      <c r="Q589" s="106" t="e">
        <f t="shared" si="148"/>
        <v>#DIV/0!</v>
      </c>
      <c r="R589" s="106" t="e">
        <f t="shared" si="144"/>
        <v>#DIV/0!</v>
      </c>
      <c r="S589" s="106" t="e">
        <f t="shared" si="145"/>
        <v>#DIV/0!</v>
      </c>
      <c r="T589" s="106" t="e">
        <f t="shared" si="149"/>
        <v>#DIV/0!</v>
      </c>
      <c r="U589" s="124" t="e">
        <f t="shared" si="160"/>
        <v>#DIV/0!</v>
      </c>
      <c r="V589" s="107" t="e">
        <f t="shared" si="157"/>
        <v>#DIV/0!</v>
      </c>
      <c r="W589" s="106" t="e">
        <f t="shared" si="155"/>
        <v>#DIV/0!</v>
      </c>
      <c r="X589" s="106" t="e">
        <f t="shared" si="150"/>
        <v>#DIV/0!</v>
      </c>
      <c r="Y589" s="106" t="e">
        <f t="shared" si="156"/>
        <v>#DIV/0!</v>
      </c>
      <c r="Z589" s="108" t="e">
        <f t="shared" si="151"/>
        <v>#DIV/0!</v>
      </c>
      <c r="AA589" s="108" t="e">
        <f>('Input &amp; Results'!$E$40-R589*7.48)/('Calcs active'!H589*1440)</f>
        <v>#DIV/0!</v>
      </c>
    </row>
    <row r="590" spans="2:27" x14ac:dyDescent="0.2">
      <c r="B590" s="31">
        <f t="shared" si="161"/>
        <v>2</v>
      </c>
      <c r="C590" s="31" t="s">
        <v>57</v>
      </c>
      <c r="D590" s="106">
        <v>576</v>
      </c>
      <c r="E590" s="106" t="e">
        <f t="shared" si="152"/>
        <v>#DIV/0!</v>
      </c>
      <c r="F590" s="106">
        <f>'Calcs Hist'!E591</f>
        <v>0</v>
      </c>
      <c r="G590" s="106" t="e">
        <f t="shared" si="153"/>
        <v>#DIV/0!</v>
      </c>
      <c r="H590" s="107" t="e">
        <f t="shared" si="154"/>
        <v>#DIV/0!</v>
      </c>
      <c r="I590" s="106" t="e">
        <f>IF(P590&gt;0,('Input &amp; Results'!F$31/12*$C$3)*('Input &amp; Results'!$D$21),('Input &amp; Results'!F$31/12*$C$3)*('Input &amp; Results'!$D$22))</f>
        <v>#DIV/0!</v>
      </c>
      <c r="J590" s="106" t="e">
        <f t="shared" si="158"/>
        <v>#DIV/0!</v>
      </c>
      <c r="K590" s="106" t="e">
        <f>IF(H590&gt;'Input &amp; Results'!$K$45,MIN('Input &amp; Results'!$K$33,J590-M590),0)</f>
        <v>#DIV/0!</v>
      </c>
      <c r="L590" s="106" t="e">
        <f t="shared" si="146"/>
        <v>#DIV/0!</v>
      </c>
      <c r="M590" s="106" t="e">
        <f>IF(J590&gt;0,MIN('Input &amp; Results'!$K$13*0.75/12*'Input &amp; Results'!$K$42,J590),0)</f>
        <v>#DIV/0!</v>
      </c>
      <c r="N590" s="106" t="e">
        <f t="shared" si="147"/>
        <v>#DIV/0!</v>
      </c>
      <c r="O590" s="106" t="e">
        <f t="shared" si="159"/>
        <v>#DIV/0!</v>
      </c>
      <c r="P590" s="106" t="e">
        <f>IF(O590&gt;'Input &amp; Results'!$E$49,MIN('Input &amp; Results'!$E$47,O590),0)</f>
        <v>#DIV/0!</v>
      </c>
      <c r="Q590" s="106" t="e">
        <f t="shared" si="148"/>
        <v>#DIV/0!</v>
      </c>
      <c r="R590" s="106" t="e">
        <f t="shared" si="144"/>
        <v>#DIV/0!</v>
      </c>
      <c r="S590" s="106" t="e">
        <f t="shared" si="145"/>
        <v>#DIV/0!</v>
      </c>
      <c r="T590" s="106" t="e">
        <f t="shared" si="149"/>
        <v>#DIV/0!</v>
      </c>
      <c r="U590" s="124" t="e">
        <f t="shared" si="160"/>
        <v>#DIV/0!</v>
      </c>
      <c r="V590" s="107" t="e">
        <f t="shared" si="157"/>
        <v>#DIV/0!</v>
      </c>
      <c r="W590" s="106" t="e">
        <f t="shared" si="155"/>
        <v>#DIV/0!</v>
      </c>
      <c r="X590" s="106" t="e">
        <f t="shared" si="150"/>
        <v>#DIV/0!</v>
      </c>
      <c r="Y590" s="106" t="e">
        <f t="shared" si="156"/>
        <v>#DIV/0!</v>
      </c>
      <c r="Z590" s="108" t="e">
        <f t="shared" si="151"/>
        <v>#DIV/0!</v>
      </c>
      <c r="AA590" s="108" t="e">
        <f>('Input &amp; Results'!$E$40-R590*7.48)/('Calcs active'!H590*1440)</f>
        <v>#DIV/0!</v>
      </c>
    </row>
    <row r="591" spans="2:27" x14ac:dyDescent="0.2">
      <c r="B591" s="31">
        <f t="shared" si="161"/>
        <v>2</v>
      </c>
      <c r="C591" s="31" t="s">
        <v>57</v>
      </c>
      <c r="D591" s="106">
        <v>577</v>
      </c>
      <c r="E591" s="106" t="e">
        <f t="shared" si="152"/>
        <v>#DIV/0!</v>
      </c>
      <c r="F591" s="106">
        <f>'Calcs Hist'!E592</f>
        <v>0</v>
      </c>
      <c r="G591" s="106" t="e">
        <f t="shared" si="153"/>
        <v>#DIV/0!</v>
      </c>
      <c r="H591" s="107" t="e">
        <f t="shared" si="154"/>
        <v>#DIV/0!</v>
      </c>
      <c r="I591" s="106" t="e">
        <f>IF(P591&gt;0,('Input &amp; Results'!F$31/12*$C$3)*('Input &amp; Results'!$D$21),('Input &amp; Results'!F$31/12*$C$3)*('Input &amp; Results'!$D$22))</f>
        <v>#DIV/0!</v>
      </c>
      <c r="J591" s="106" t="e">
        <f t="shared" si="158"/>
        <v>#DIV/0!</v>
      </c>
      <c r="K591" s="106" t="e">
        <f>IF(H591&gt;'Input &amp; Results'!$K$45,MIN('Input &amp; Results'!$K$33,J591-M591),0)</f>
        <v>#DIV/0!</v>
      </c>
      <c r="L591" s="106" t="e">
        <f t="shared" si="146"/>
        <v>#DIV/0!</v>
      </c>
      <c r="M591" s="106" t="e">
        <f>IF(J591&gt;0,MIN('Input &amp; Results'!$K$13*0.75/12*'Input &amp; Results'!$K$42,J591),0)</f>
        <v>#DIV/0!</v>
      </c>
      <c r="N591" s="106" t="e">
        <f t="shared" si="147"/>
        <v>#DIV/0!</v>
      </c>
      <c r="O591" s="106" t="e">
        <f t="shared" si="159"/>
        <v>#DIV/0!</v>
      </c>
      <c r="P591" s="106" t="e">
        <f>IF(O591&gt;'Input &amp; Results'!$E$49,MIN('Input &amp; Results'!$E$47,O591),0)</f>
        <v>#DIV/0!</v>
      </c>
      <c r="Q591" s="106" t="e">
        <f t="shared" si="148"/>
        <v>#DIV/0!</v>
      </c>
      <c r="R591" s="106" t="e">
        <f t="shared" ref="R591:R654" si="162">O591-P591</f>
        <v>#DIV/0!</v>
      </c>
      <c r="S591" s="106" t="e">
        <f t="shared" ref="S591:S654" si="163">I591-E591+P591</f>
        <v>#DIV/0!</v>
      </c>
      <c r="T591" s="106" t="e">
        <f t="shared" si="149"/>
        <v>#DIV/0!</v>
      </c>
      <c r="U591" s="124" t="e">
        <f t="shared" si="160"/>
        <v>#DIV/0!</v>
      </c>
      <c r="V591" s="107" t="e">
        <f t="shared" si="157"/>
        <v>#DIV/0!</v>
      </c>
      <c r="W591" s="106" t="e">
        <f t="shared" si="155"/>
        <v>#DIV/0!</v>
      </c>
      <c r="X591" s="106" t="e">
        <f t="shared" si="150"/>
        <v>#DIV/0!</v>
      </c>
      <c r="Y591" s="106" t="e">
        <f t="shared" si="156"/>
        <v>#DIV/0!</v>
      </c>
      <c r="Z591" s="108" t="e">
        <f t="shared" si="151"/>
        <v>#DIV/0!</v>
      </c>
      <c r="AA591" s="108" t="e">
        <f>('Input &amp; Results'!$E$40-R591*7.48)/('Calcs active'!H591*1440)</f>
        <v>#DIV/0!</v>
      </c>
    </row>
    <row r="592" spans="2:27" x14ac:dyDescent="0.2">
      <c r="B592" s="31">
        <f t="shared" si="161"/>
        <v>2</v>
      </c>
      <c r="C592" s="31" t="s">
        <v>58</v>
      </c>
      <c r="D592" s="106">
        <v>578</v>
      </c>
      <c r="E592" s="106" t="e">
        <f t="shared" si="152"/>
        <v>#DIV/0!</v>
      </c>
      <c r="F592" s="106">
        <f>'Calcs Hist'!E593</f>
        <v>0</v>
      </c>
      <c r="G592" s="106" t="e">
        <f t="shared" si="153"/>
        <v>#DIV/0!</v>
      </c>
      <c r="H592" s="107" t="e">
        <f t="shared" si="154"/>
        <v>#DIV/0!</v>
      </c>
      <c r="I592" s="106" t="e">
        <f>IF(P592&gt;0,('Input &amp; Results'!F$32/12*$C$3)*('Input &amp; Results'!$D$21),('Input &amp; Results'!F$32/12*$C$3)*('Input &amp; Results'!$D$22))</f>
        <v>#DIV/0!</v>
      </c>
      <c r="J592" s="106" t="e">
        <f t="shared" si="158"/>
        <v>#DIV/0!</v>
      </c>
      <c r="K592" s="106" t="e">
        <f>IF(H592&gt;'Input &amp; Results'!$K$45,MIN('Input &amp; Results'!$K$34,J592-M592),0)</f>
        <v>#DIV/0!</v>
      </c>
      <c r="L592" s="106" t="e">
        <f t="shared" ref="L592:L655" si="164">K592*7.48</f>
        <v>#DIV/0!</v>
      </c>
      <c r="M592" s="106" t="e">
        <f>IF(J592&gt;0,MIN('Input &amp; Results'!$K$14*0.75/12*'Input &amp; Results'!$K$42,J592),0)</f>
        <v>#DIV/0!</v>
      </c>
      <c r="N592" s="106" t="e">
        <f t="shared" ref="N592:N655" si="165">M592*7.48</f>
        <v>#DIV/0!</v>
      </c>
      <c r="O592" s="106" t="e">
        <f t="shared" si="159"/>
        <v>#DIV/0!</v>
      </c>
      <c r="P592" s="106" t="e">
        <f>IF(O592&gt;'Input &amp; Results'!$E$49,MIN('Input &amp; Results'!$E$47,O592),0)</f>
        <v>#DIV/0!</v>
      </c>
      <c r="Q592" s="106" t="e">
        <f t="shared" ref="Q592:Q655" si="166">P592*7.48</f>
        <v>#DIV/0!</v>
      </c>
      <c r="R592" s="106" t="e">
        <f t="shared" si="162"/>
        <v>#DIV/0!</v>
      </c>
      <c r="S592" s="106" t="e">
        <f t="shared" si="163"/>
        <v>#DIV/0!</v>
      </c>
      <c r="T592" s="106" t="e">
        <f t="shared" ref="T592:T655" si="167">T591+S592</f>
        <v>#DIV/0!</v>
      </c>
      <c r="U592" s="124" t="e">
        <f t="shared" si="160"/>
        <v>#DIV/0!</v>
      </c>
      <c r="V592" s="107" t="e">
        <f t="shared" si="157"/>
        <v>#DIV/0!</v>
      </c>
      <c r="W592" s="106" t="e">
        <f t="shared" si="155"/>
        <v>#DIV/0!</v>
      </c>
      <c r="X592" s="106" t="e">
        <f t="shared" ref="X592:X655" si="168">W592*7.48</f>
        <v>#DIV/0!</v>
      </c>
      <c r="Y592" s="106" t="e">
        <f t="shared" si="156"/>
        <v>#DIV/0!</v>
      </c>
      <c r="Z592" s="108" t="e">
        <f t="shared" ref="Z592:Z655" si="169">Z591+Q592</f>
        <v>#DIV/0!</v>
      </c>
      <c r="AA592" s="108" t="e">
        <f>('Input &amp; Results'!$E$40-R592*7.48)/('Calcs active'!H592*1440)</f>
        <v>#DIV/0!</v>
      </c>
    </row>
    <row r="593" spans="2:27" x14ac:dyDescent="0.2">
      <c r="B593" s="31">
        <f t="shared" si="161"/>
        <v>2</v>
      </c>
      <c r="C593" s="31" t="s">
        <v>58</v>
      </c>
      <c r="D593" s="106">
        <v>579</v>
      </c>
      <c r="E593" s="106" t="e">
        <f t="shared" ref="E593:E656" si="170">$C$3*$C$10*(T592/$C$7)^$C$11</f>
        <v>#DIV/0!</v>
      </c>
      <c r="F593" s="106">
        <f>'Calcs Hist'!E594</f>
        <v>0</v>
      </c>
      <c r="G593" s="106" t="e">
        <f t="shared" ref="G593:G656" si="171">E593+F593</f>
        <v>#DIV/0!</v>
      </c>
      <c r="H593" s="107" t="e">
        <f t="shared" ref="H593:H656" si="172">G593*7.48/1440</f>
        <v>#DIV/0!</v>
      </c>
      <c r="I593" s="106" t="e">
        <f>IF(P593&gt;0,('Input &amp; Results'!F$32/12*$C$3)*('Input &amp; Results'!$D$21),('Input &amp; Results'!F$32/12*$C$3)*('Input &amp; Results'!$D$22))</f>
        <v>#DIV/0!</v>
      </c>
      <c r="J593" s="106" t="e">
        <f t="shared" si="158"/>
        <v>#DIV/0!</v>
      </c>
      <c r="K593" s="106" t="e">
        <f>IF(H593&gt;'Input &amp; Results'!$K$45,MIN('Input &amp; Results'!$K$34,J593-M593),0)</f>
        <v>#DIV/0!</v>
      </c>
      <c r="L593" s="106" t="e">
        <f t="shared" si="164"/>
        <v>#DIV/0!</v>
      </c>
      <c r="M593" s="106" t="e">
        <f>IF(J593&gt;0,MIN('Input &amp; Results'!$K$14*0.75/12*'Input &amp; Results'!$K$42,J593),0)</f>
        <v>#DIV/0!</v>
      </c>
      <c r="N593" s="106" t="e">
        <f t="shared" si="165"/>
        <v>#DIV/0!</v>
      </c>
      <c r="O593" s="106" t="e">
        <f t="shared" si="159"/>
        <v>#DIV/0!</v>
      </c>
      <c r="P593" s="106" t="e">
        <f>IF(O593&gt;'Input &amp; Results'!$E$49,MIN('Input &amp; Results'!$E$47,O593),0)</f>
        <v>#DIV/0!</v>
      </c>
      <c r="Q593" s="106" t="e">
        <f t="shared" si="166"/>
        <v>#DIV/0!</v>
      </c>
      <c r="R593" s="106" t="e">
        <f t="shared" si="162"/>
        <v>#DIV/0!</v>
      </c>
      <c r="S593" s="106" t="e">
        <f t="shared" si="163"/>
        <v>#DIV/0!</v>
      </c>
      <c r="T593" s="106" t="e">
        <f t="shared" si="167"/>
        <v>#DIV/0!</v>
      </c>
      <c r="U593" s="124" t="e">
        <f t="shared" si="160"/>
        <v>#DIV/0!</v>
      </c>
      <c r="V593" s="107" t="e">
        <f t="shared" si="157"/>
        <v>#DIV/0!</v>
      </c>
      <c r="W593" s="106" t="e">
        <f t="shared" ref="W593:W656" si="173">G593+W592</f>
        <v>#DIV/0!</v>
      </c>
      <c r="X593" s="106" t="e">
        <f t="shared" si="168"/>
        <v>#DIV/0!</v>
      </c>
      <c r="Y593" s="106" t="e">
        <f t="shared" ref="Y593:Y656" si="174">Y592+L593</f>
        <v>#DIV/0!</v>
      </c>
      <c r="Z593" s="108" t="e">
        <f t="shared" si="169"/>
        <v>#DIV/0!</v>
      </c>
      <c r="AA593" s="108" t="e">
        <f>('Input &amp; Results'!$E$40-R593*7.48)/('Calcs active'!H593*1440)</f>
        <v>#DIV/0!</v>
      </c>
    </row>
    <row r="594" spans="2:27" x14ac:dyDescent="0.2">
      <c r="B594" s="31">
        <f t="shared" si="161"/>
        <v>2</v>
      </c>
      <c r="C594" s="31" t="s">
        <v>58</v>
      </c>
      <c r="D594" s="106">
        <v>580</v>
      </c>
      <c r="E594" s="106" t="e">
        <f t="shared" si="170"/>
        <v>#DIV/0!</v>
      </c>
      <c r="F594" s="106">
        <f>'Calcs Hist'!E595</f>
        <v>0</v>
      </c>
      <c r="G594" s="106" t="e">
        <f t="shared" si="171"/>
        <v>#DIV/0!</v>
      </c>
      <c r="H594" s="107" t="e">
        <f t="shared" si="172"/>
        <v>#DIV/0!</v>
      </c>
      <c r="I594" s="106" t="e">
        <f>IF(P594&gt;0,('Input &amp; Results'!F$32/12*$C$3)*('Input &amp; Results'!$D$21),('Input &amp; Results'!F$32/12*$C$3)*('Input &amp; Results'!$D$22))</f>
        <v>#DIV/0!</v>
      </c>
      <c r="J594" s="106" t="e">
        <f t="shared" si="158"/>
        <v>#DIV/0!</v>
      </c>
      <c r="K594" s="106" t="e">
        <f>IF(H594&gt;'Input &amp; Results'!$K$45,MIN('Input &amp; Results'!$K$34,J594-M594),0)</f>
        <v>#DIV/0!</v>
      </c>
      <c r="L594" s="106" t="e">
        <f t="shared" si="164"/>
        <v>#DIV/0!</v>
      </c>
      <c r="M594" s="106" t="e">
        <f>IF(J594&gt;0,MIN('Input &amp; Results'!$K$14*0.75/12*'Input &amp; Results'!$K$42,J594),0)</f>
        <v>#DIV/0!</v>
      </c>
      <c r="N594" s="106" t="e">
        <f t="shared" si="165"/>
        <v>#DIV/0!</v>
      </c>
      <c r="O594" s="106" t="e">
        <f t="shared" si="159"/>
        <v>#DIV/0!</v>
      </c>
      <c r="P594" s="106" t="e">
        <f>IF(O594&gt;'Input &amp; Results'!$E$49,MIN('Input &amp; Results'!$E$47,O594),0)</f>
        <v>#DIV/0!</v>
      </c>
      <c r="Q594" s="106" t="e">
        <f t="shared" si="166"/>
        <v>#DIV/0!</v>
      </c>
      <c r="R594" s="106" t="e">
        <f t="shared" si="162"/>
        <v>#DIV/0!</v>
      </c>
      <c r="S594" s="106" t="e">
        <f t="shared" si="163"/>
        <v>#DIV/0!</v>
      </c>
      <c r="T594" s="106" t="e">
        <f t="shared" si="167"/>
        <v>#DIV/0!</v>
      </c>
      <c r="U594" s="124" t="e">
        <f t="shared" si="160"/>
        <v>#DIV/0!</v>
      </c>
      <c r="V594" s="107" t="e">
        <f t="shared" si="157"/>
        <v>#DIV/0!</v>
      </c>
      <c r="W594" s="106" t="e">
        <f t="shared" si="173"/>
        <v>#DIV/0!</v>
      </c>
      <c r="X594" s="106" t="e">
        <f t="shared" si="168"/>
        <v>#DIV/0!</v>
      </c>
      <c r="Y594" s="106" t="e">
        <f t="shared" si="174"/>
        <v>#DIV/0!</v>
      </c>
      <c r="Z594" s="108" t="e">
        <f t="shared" si="169"/>
        <v>#DIV/0!</v>
      </c>
      <c r="AA594" s="108" t="e">
        <f>('Input &amp; Results'!$E$40-R594*7.48)/('Calcs active'!H594*1440)</f>
        <v>#DIV/0!</v>
      </c>
    </row>
    <row r="595" spans="2:27" x14ac:dyDescent="0.2">
      <c r="B595" s="31">
        <f t="shared" si="161"/>
        <v>2</v>
      </c>
      <c r="C595" s="31" t="s">
        <v>58</v>
      </c>
      <c r="D595" s="106">
        <v>581</v>
      </c>
      <c r="E595" s="106" t="e">
        <f t="shared" si="170"/>
        <v>#DIV/0!</v>
      </c>
      <c r="F595" s="106">
        <f>'Calcs Hist'!E596</f>
        <v>0</v>
      </c>
      <c r="G595" s="106" t="e">
        <f t="shared" si="171"/>
        <v>#DIV/0!</v>
      </c>
      <c r="H595" s="107" t="e">
        <f t="shared" si="172"/>
        <v>#DIV/0!</v>
      </c>
      <c r="I595" s="106" t="e">
        <f>IF(P595&gt;0,('Input &amp; Results'!F$32/12*$C$3)*('Input &amp; Results'!$D$21),('Input &amp; Results'!F$32/12*$C$3)*('Input &amp; Results'!$D$22))</f>
        <v>#DIV/0!</v>
      </c>
      <c r="J595" s="106" t="e">
        <f t="shared" si="158"/>
        <v>#DIV/0!</v>
      </c>
      <c r="K595" s="106" t="e">
        <f>IF(H595&gt;'Input &amp; Results'!$K$45,MIN('Input &amp; Results'!$K$34,J595-M595),0)</f>
        <v>#DIV/0!</v>
      </c>
      <c r="L595" s="106" t="e">
        <f t="shared" si="164"/>
        <v>#DIV/0!</v>
      </c>
      <c r="M595" s="106" t="e">
        <f>IF(J595&gt;0,MIN('Input &amp; Results'!$K$14*0.75/12*'Input &amp; Results'!$K$42,J595),0)</f>
        <v>#DIV/0!</v>
      </c>
      <c r="N595" s="106" t="e">
        <f t="shared" si="165"/>
        <v>#DIV/0!</v>
      </c>
      <c r="O595" s="106" t="e">
        <f t="shared" si="159"/>
        <v>#DIV/0!</v>
      </c>
      <c r="P595" s="106" t="e">
        <f>IF(O595&gt;'Input &amp; Results'!$E$49,MIN('Input &amp; Results'!$E$47,O595),0)</f>
        <v>#DIV/0!</v>
      </c>
      <c r="Q595" s="106" t="e">
        <f t="shared" si="166"/>
        <v>#DIV/0!</v>
      </c>
      <c r="R595" s="106" t="e">
        <f t="shared" si="162"/>
        <v>#DIV/0!</v>
      </c>
      <c r="S595" s="106" t="e">
        <f t="shared" si="163"/>
        <v>#DIV/0!</v>
      </c>
      <c r="T595" s="106" t="e">
        <f t="shared" si="167"/>
        <v>#DIV/0!</v>
      </c>
      <c r="U595" s="124" t="e">
        <f t="shared" si="160"/>
        <v>#DIV/0!</v>
      </c>
      <c r="V595" s="107" t="e">
        <f t="shared" ref="V595:V658" si="175">U595/($C$3*$C$4)</f>
        <v>#DIV/0!</v>
      </c>
      <c r="W595" s="106" t="e">
        <f t="shared" si="173"/>
        <v>#DIV/0!</v>
      </c>
      <c r="X595" s="106" t="e">
        <f t="shared" si="168"/>
        <v>#DIV/0!</v>
      </c>
      <c r="Y595" s="106" t="e">
        <f t="shared" si="174"/>
        <v>#DIV/0!</v>
      </c>
      <c r="Z595" s="108" t="e">
        <f t="shared" si="169"/>
        <v>#DIV/0!</v>
      </c>
      <c r="AA595" s="108" t="e">
        <f>('Input &amp; Results'!$E$40-R595*7.48)/('Calcs active'!H595*1440)</f>
        <v>#DIV/0!</v>
      </c>
    </row>
    <row r="596" spans="2:27" x14ac:dyDescent="0.2">
      <c r="B596" s="31">
        <f t="shared" si="161"/>
        <v>2</v>
      </c>
      <c r="C596" s="31" t="s">
        <v>58</v>
      </c>
      <c r="D596" s="106">
        <v>582</v>
      </c>
      <c r="E596" s="106" t="e">
        <f t="shared" si="170"/>
        <v>#DIV/0!</v>
      </c>
      <c r="F596" s="106">
        <f>'Calcs Hist'!E597</f>
        <v>0</v>
      </c>
      <c r="G596" s="106" t="e">
        <f t="shared" si="171"/>
        <v>#DIV/0!</v>
      </c>
      <c r="H596" s="107" t="e">
        <f t="shared" si="172"/>
        <v>#DIV/0!</v>
      </c>
      <c r="I596" s="106" t="e">
        <f>IF(P596&gt;0,('Input &amp; Results'!F$32/12*$C$3)*('Input &amp; Results'!$D$21),('Input &amp; Results'!F$32/12*$C$3)*('Input &amp; Results'!$D$22))</f>
        <v>#DIV/0!</v>
      </c>
      <c r="J596" s="106" t="e">
        <f t="shared" si="158"/>
        <v>#DIV/0!</v>
      </c>
      <c r="K596" s="106" t="e">
        <f>IF(H596&gt;'Input &amp; Results'!$K$45,MIN('Input &amp; Results'!$K$34,J596-M596),0)</f>
        <v>#DIV/0!</v>
      </c>
      <c r="L596" s="106" t="e">
        <f t="shared" si="164"/>
        <v>#DIV/0!</v>
      </c>
      <c r="M596" s="106" t="e">
        <f>IF(J596&gt;0,MIN('Input &amp; Results'!$K$14*0.75/12*'Input &amp; Results'!$K$42,J596),0)</f>
        <v>#DIV/0!</v>
      </c>
      <c r="N596" s="106" t="e">
        <f t="shared" si="165"/>
        <v>#DIV/0!</v>
      </c>
      <c r="O596" s="106" t="e">
        <f t="shared" si="159"/>
        <v>#DIV/0!</v>
      </c>
      <c r="P596" s="106" t="e">
        <f>IF(O596&gt;'Input &amp; Results'!$E$49,MIN('Input &amp; Results'!$E$47,O596),0)</f>
        <v>#DIV/0!</v>
      </c>
      <c r="Q596" s="106" t="e">
        <f t="shared" si="166"/>
        <v>#DIV/0!</v>
      </c>
      <c r="R596" s="106" t="e">
        <f t="shared" si="162"/>
        <v>#DIV/0!</v>
      </c>
      <c r="S596" s="106" t="e">
        <f t="shared" si="163"/>
        <v>#DIV/0!</v>
      </c>
      <c r="T596" s="106" t="e">
        <f t="shared" si="167"/>
        <v>#DIV/0!</v>
      </c>
      <c r="U596" s="124" t="e">
        <f t="shared" si="160"/>
        <v>#DIV/0!</v>
      </c>
      <c r="V596" s="107" t="e">
        <f t="shared" si="175"/>
        <v>#DIV/0!</v>
      </c>
      <c r="W596" s="106" t="e">
        <f t="shared" si="173"/>
        <v>#DIV/0!</v>
      </c>
      <c r="X596" s="106" t="e">
        <f t="shared" si="168"/>
        <v>#DIV/0!</v>
      </c>
      <c r="Y596" s="106" t="e">
        <f t="shared" si="174"/>
        <v>#DIV/0!</v>
      </c>
      <c r="Z596" s="108" t="e">
        <f t="shared" si="169"/>
        <v>#DIV/0!</v>
      </c>
      <c r="AA596" s="108" t="e">
        <f>('Input &amp; Results'!$E$40-R596*7.48)/('Calcs active'!H596*1440)</f>
        <v>#DIV/0!</v>
      </c>
    </row>
    <row r="597" spans="2:27" x14ac:dyDescent="0.2">
      <c r="B597" s="31">
        <f t="shared" si="161"/>
        <v>2</v>
      </c>
      <c r="C597" s="31" t="s">
        <v>58</v>
      </c>
      <c r="D597" s="106">
        <v>583</v>
      </c>
      <c r="E597" s="106" t="e">
        <f t="shared" si="170"/>
        <v>#DIV/0!</v>
      </c>
      <c r="F597" s="106">
        <f>'Calcs Hist'!E598</f>
        <v>0</v>
      </c>
      <c r="G597" s="106" t="e">
        <f t="shared" si="171"/>
        <v>#DIV/0!</v>
      </c>
      <c r="H597" s="107" t="e">
        <f t="shared" si="172"/>
        <v>#DIV/0!</v>
      </c>
      <c r="I597" s="106" t="e">
        <f>IF(P597&gt;0,('Input &amp; Results'!F$32/12*$C$3)*('Input &amp; Results'!$D$21),('Input &amp; Results'!F$32/12*$C$3)*('Input &amp; Results'!$D$22))</f>
        <v>#DIV/0!</v>
      </c>
      <c r="J597" s="106" t="e">
        <f t="shared" ref="J597:J660" si="176">R596+G597</f>
        <v>#DIV/0!</v>
      </c>
      <c r="K597" s="106" t="e">
        <f>IF(H597&gt;'Input &amp; Results'!$K$45,MIN('Input &amp; Results'!$K$34,J597-M597),0)</f>
        <v>#DIV/0!</v>
      </c>
      <c r="L597" s="106" t="e">
        <f t="shared" si="164"/>
        <v>#DIV/0!</v>
      </c>
      <c r="M597" s="106" t="e">
        <f>IF(J597&gt;0,MIN('Input &amp; Results'!$K$14*0.75/12*'Input &amp; Results'!$K$42,J597),0)</f>
        <v>#DIV/0!</v>
      </c>
      <c r="N597" s="106" t="e">
        <f t="shared" si="165"/>
        <v>#DIV/0!</v>
      </c>
      <c r="O597" s="106" t="e">
        <f t="shared" si="159"/>
        <v>#DIV/0!</v>
      </c>
      <c r="P597" s="106" t="e">
        <f>IF(O597&gt;'Input &amp; Results'!$E$49,MIN('Input &amp; Results'!$E$47,O597),0)</f>
        <v>#DIV/0!</v>
      </c>
      <c r="Q597" s="106" t="e">
        <f t="shared" si="166"/>
        <v>#DIV/0!</v>
      </c>
      <c r="R597" s="106" t="e">
        <f t="shared" si="162"/>
        <v>#DIV/0!</v>
      </c>
      <c r="S597" s="106" t="e">
        <f t="shared" si="163"/>
        <v>#DIV/0!</v>
      </c>
      <c r="T597" s="106" t="e">
        <f t="shared" si="167"/>
        <v>#DIV/0!</v>
      </c>
      <c r="U597" s="124" t="e">
        <f t="shared" si="160"/>
        <v>#DIV/0!</v>
      </c>
      <c r="V597" s="107" t="e">
        <f t="shared" si="175"/>
        <v>#DIV/0!</v>
      </c>
      <c r="W597" s="106" t="e">
        <f t="shared" si="173"/>
        <v>#DIV/0!</v>
      </c>
      <c r="X597" s="106" t="e">
        <f t="shared" si="168"/>
        <v>#DIV/0!</v>
      </c>
      <c r="Y597" s="106" t="e">
        <f t="shared" si="174"/>
        <v>#DIV/0!</v>
      </c>
      <c r="Z597" s="108" t="e">
        <f t="shared" si="169"/>
        <v>#DIV/0!</v>
      </c>
      <c r="AA597" s="108" t="e">
        <f>('Input &amp; Results'!$E$40-R597*7.48)/('Calcs active'!H597*1440)</f>
        <v>#DIV/0!</v>
      </c>
    </row>
    <row r="598" spans="2:27" x14ac:dyDescent="0.2">
      <c r="B598" s="31">
        <f t="shared" si="161"/>
        <v>2</v>
      </c>
      <c r="C598" s="31" t="s">
        <v>58</v>
      </c>
      <c r="D598" s="106">
        <v>584</v>
      </c>
      <c r="E598" s="106" t="e">
        <f t="shared" si="170"/>
        <v>#DIV/0!</v>
      </c>
      <c r="F598" s="106">
        <f>'Calcs Hist'!E599</f>
        <v>0</v>
      </c>
      <c r="G598" s="106" t="e">
        <f t="shared" si="171"/>
        <v>#DIV/0!</v>
      </c>
      <c r="H598" s="107" t="e">
        <f t="shared" si="172"/>
        <v>#DIV/0!</v>
      </c>
      <c r="I598" s="106" t="e">
        <f>IF(P598&gt;0,('Input &amp; Results'!F$32/12*$C$3)*('Input &amp; Results'!$D$21),('Input &amp; Results'!F$32/12*$C$3)*('Input &amp; Results'!$D$22))</f>
        <v>#DIV/0!</v>
      </c>
      <c r="J598" s="106" t="e">
        <f t="shared" si="176"/>
        <v>#DIV/0!</v>
      </c>
      <c r="K598" s="106" t="e">
        <f>IF(H598&gt;'Input &amp; Results'!$K$45,MIN('Input &amp; Results'!$K$34,J598-M598),0)</f>
        <v>#DIV/0!</v>
      </c>
      <c r="L598" s="106" t="e">
        <f t="shared" si="164"/>
        <v>#DIV/0!</v>
      </c>
      <c r="M598" s="106" t="e">
        <f>IF(J598&gt;0,MIN('Input &amp; Results'!$K$14*0.75/12*'Input &amp; Results'!$K$42,J598),0)</f>
        <v>#DIV/0!</v>
      </c>
      <c r="N598" s="106" t="e">
        <f t="shared" si="165"/>
        <v>#DIV/0!</v>
      </c>
      <c r="O598" s="106" t="e">
        <f t="shared" si="159"/>
        <v>#DIV/0!</v>
      </c>
      <c r="P598" s="106" t="e">
        <f>IF(O598&gt;'Input &amp; Results'!$E$49,MIN('Input &amp; Results'!$E$47,O598),0)</f>
        <v>#DIV/0!</v>
      </c>
      <c r="Q598" s="106" t="e">
        <f t="shared" si="166"/>
        <v>#DIV/0!</v>
      </c>
      <c r="R598" s="106" t="e">
        <f t="shared" si="162"/>
        <v>#DIV/0!</v>
      </c>
      <c r="S598" s="106" t="e">
        <f t="shared" si="163"/>
        <v>#DIV/0!</v>
      </c>
      <c r="T598" s="106" t="e">
        <f t="shared" si="167"/>
        <v>#DIV/0!</v>
      </c>
      <c r="U598" s="124" t="e">
        <f t="shared" si="160"/>
        <v>#DIV/0!</v>
      </c>
      <c r="V598" s="107" t="e">
        <f t="shared" si="175"/>
        <v>#DIV/0!</v>
      </c>
      <c r="W598" s="106" t="e">
        <f t="shared" si="173"/>
        <v>#DIV/0!</v>
      </c>
      <c r="X598" s="106" t="e">
        <f t="shared" si="168"/>
        <v>#DIV/0!</v>
      </c>
      <c r="Y598" s="106" t="e">
        <f t="shared" si="174"/>
        <v>#DIV/0!</v>
      </c>
      <c r="Z598" s="108" t="e">
        <f t="shared" si="169"/>
        <v>#DIV/0!</v>
      </c>
      <c r="AA598" s="108" t="e">
        <f>('Input &amp; Results'!$E$40-R598*7.48)/('Calcs active'!H598*1440)</f>
        <v>#DIV/0!</v>
      </c>
    </row>
    <row r="599" spans="2:27" x14ac:dyDescent="0.2">
      <c r="B599" s="31">
        <f t="shared" si="161"/>
        <v>2</v>
      </c>
      <c r="C599" s="31" t="s">
        <v>58</v>
      </c>
      <c r="D599" s="106">
        <v>585</v>
      </c>
      <c r="E599" s="106" t="e">
        <f t="shared" si="170"/>
        <v>#DIV/0!</v>
      </c>
      <c r="F599" s="106">
        <f>'Calcs Hist'!E600</f>
        <v>0</v>
      </c>
      <c r="G599" s="106" t="e">
        <f t="shared" si="171"/>
        <v>#DIV/0!</v>
      </c>
      <c r="H599" s="107" t="e">
        <f t="shared" si="172"/>
        <v>#DIV/0!</v>
      </c>
      <c r="I599" s="106" t="e">
        <f>IF(P599&gt;0,('Input &amp; Results'!F$32/12*$C$3)*('Input &amp; Results'!$D$21),('Input &amp; Results'!F$32/12*$C$3)*('Input &amp; Results'!$D$22))</f>
        <v>#DIV/0!</v>
      </c>
      <c r="J599" s="106" t="e">
        <f t="shared" si="176"/>
        <v>#DIV/0!</v>
      </c>
      <c r="K599" s="106" t="e">
        <f>IF(H599&gt;'Input &amp; Results'!$K$45,MIN('Input &amp; Results'!$K$34,J599-M599),0)</f>
        <v>#DIV/0!</v>
      </c>
      <c r="L599" s="106" t="e">
        <f t="shared" si="164"/>
        <v>#DIV/0!</v>
      </c>
      <c r="M599" s="106" t="e">
        <f>IF(J599&gt;0,MIN('Input &amp; Results'!$K$14*0.75/12*'Input &amp; Results'!$K$42,J599),0)</f>
        <v>#DIV/0!</v>
      </c>
      <c r="N599" s="106" t="e">
        <f t="shared" si="165"/>
        <v>#DIV/0!</v>
      </c>
      <c r="O599" s="106" t="e">
        <f t="shared" si="159"/>
        <v>#DIV/0!</v>
      </c>
      <c r="P599" s="106" t="e">
        <f>IF(O599&gt;'Input &amp; Results'!$E$49,MIN('Input &amp; Results'!$E$47,O599),0)</f>
        <v>#DIV/0!</v>
      </c>
      <c r="Q599" s="106" t="e">
        <f t="shared" si="166"/>
        <v>#DIV/0!</v>
      </c>
      <c r="R599" s="106" t="e">
        <f t="shared" si="162"/>
        <v>#DIV/0!</v>
      </c>
      <c r="S599" s="106" t="e">
        <f t="shared" si="163"/>
        <v>#DIV/0!</v>
      </c>
      <c r="T599" s="106" t="e">
        <f t="shared" si="167"/>
        <v>#DIV/0!</v>
      </c>
      <c r="U599" s="124" t="e">
        <f t="shared" si="160"/>
        <v>#DIV/0!</v>
      </c>
      <c r="V599" s="107" t="e">
        <f t="shared" si="175"/>
        <v>#DIV/0!</v>
      </c>
      <c r="W599" s="106" t="e">
        <f t="shared" si="173"/>
        <v>#DIV/0!</v>
      </c>
      <c r="X599" s="106" t="e">
        <f t="shared" si="168"/>
        <v>#DIV/0!</v>
      </c>
      <c r="Y599" s="106" t="e">
        <f t="shared" si="174"/>
        <v>#DIV/0!</v>
      </c>
      <c r="Z599" s="108" t="e">
        <f t="shared" si="169"/>
        <v>#DIV/0!</v>
      </c>
      <c r="AA599" s="108" t="e">
        <f>('Input &amp; Results'!$E$40-R599*7.48)/('Calcs active'!H599*1440)</f>
        <v>#DIV/0!</v>
      </c>
    </row>
    <row r="600" spans="2:27" x14ac:dyDescent="0.2">
      <c r="B600" s="31">
        <f t="shared" si="161"/>
        <v>2</v>
      </c>
      <c r="C600" s="31" t="s">
        <v>58</v>
      </c>
      <c r="D600" s="106">
        <v>586</v>
      </c>
      <c r="E600" s="106" t="e">
        <f t="shared" si="170"/>
        <v>#DIV/0!</v>
      </c>
      <c r="F600" s="106">
        <f>'Calcs Hist'!E601</f>
        <v>0</v>
      </c>
      <c r="G600" s="106" t="e">
        <f t="shared" si="171"/>
        <v>#DIV/0!</v>
      </c>
      <c r="H600" s="107" t="e">
        <f t="shared" si="172"/>
        <v>#DIV/0!</v>
      </c>
      <c r="I600" s="106" t="e">
        <f>IF(P600&gt;0,('Input &amp; Results'!F$32/12*$C$3)*('Input &amp; Results'!$D$21),('Input &amp; Results'!F$32/12*$C$3)*('Input &amp; Results'!$D$22))</f>
        <v>#DIV/0!</v>
      </c>
      <c r="J600" s="106" t="e">
        <f t="shared" si="176"/>
        <v>#DIV/0!</v>
      </c>
      <c r="K600" s="106" t="e">
        <f>IF(H600&gt;'Input &amp; Results'!$K$45,MIN('Input &amp; Results'!$K$34,J600-M600),0)</f>
        <v>#DIV/0!</v>
      </c>
      <c r="L600" s="106" t="e">
        <f t="shared" si="164"/>
        <v>#DIV/0!</v>
      </c>
      <c r="M600" s="106" t="e">
        <f>IF(J600&gt;0,MIN('Input &amp; Results'!$K$14*0.75/12*'Input &amp; Results'!$K$42,J600),0)</f>
        <v>#DIV/0!</v>
      </c>
      <c r="N600" s="106" t="e">
        <f t="shared" si="165"/>
        <v>#DIV/0!</v>
      </c>
      <c r="O600" s="106" t="e">
        <f t="shared" si="159"/>
        <v>#DIV/0!</v>
      </c>
      <c r="P600" s="106" t="e">
        <f>IF(O600&gt;'Input &amp; Results'!$E$49,MIN('Input &amp; Results'!$E$47,O600),0)</f>
        <v>#DIV/0!</v>
      </c>
      <c r="Q600" s="106" t="e">
        <f t="shared" si="166"/>
        <v>#DIV/0!</v>
      </c>
      <c r="R600" s="106" t="e">
        <f t="shared" si="162"/>
        <v>#DIV/0!</v>
      </c>
      <c r="S600" s="106" t="e">
        <f t="shared" si="163"/>
        <v>#DIV/0!</v>
      </c>
      <c r="T600" s="106" t="e">
        <f t="shared" si="167"/>
        <v>#DIV/0!</v>
      </c>
      <c r="U600" s="124" t="e">
        <f t="shared" si="160"/>
        <v>#DIV/0!</v>
      </c>
      <c r="V600" s="107" t="e">
        <f t="shared" si="175"/>
        <v>#DIV/0!</v>
      </c>
      <c r="W600" s="106" t="e">
        <f t="shared" si="173"/>
        <v>#DIV/0!</v>
      </c>
      <c r="X600" s="106" t="e">
        <f t="shared" si="168"/>
        <v>#DIV/0!</v>
      </c>
      <c r="Y600" s="106" t="e">
        <f t="shared" si="174"/>
        <v>#DIV/0!</v>
      </c>
      <c r="Z600" s="108" t="e">
        <f t="shared" si="169"/>
        <v>#DIV/0!</v>
      </c>
      <c r="AA600" s="108" t="e">
        <f>('Input &amp; Results'!$E$40-R600*7.48)/('Calcs active'!H600*1440)</f>
        <v>#DIV/0!</v>
      </c>
    </row>
    <row r="601" spans="2:27" x14ac:dyDescent="0.2">
      <c r="B601" s="31">
        <f t="shared" si="161"/>
        <v>2</v>
      </c>
      <c r="C601" s="31" t="s">
        <v>58</v>
      </c>
      <c r="D601" s="106">
        <v>587</v>
      </c>
      <c r="E601" s="106" t="e">
        <f t="shared" si="170"/>
        <v>#DIV/0!</v>
      </c>
      <c r="F601" s="106">
        <f>'Calcs Hist'!E602</f>
        <v>0</v>
      </c>
      <c r="G601" s="106" t="e">
        <f t="shared" si="171"/>
        <v>#DIV/0!</v>
      </c>
      <c r="H601" s="107" t="e">
        <f t="shared" si="172"/>
        <v>#DIV/0!</v>
      </c>
      <c r="I601" s="106" t="e">
        <f>IF(P601&gt;0,('Input &amp; Results'!F$32/12*$C$3)*('Input &amp; Results'!$D$21),('Input &amp; Results'!F$32/12*$C$3)*('Input &amp; Results'!$D$22))</f>
        <v>#DIV/0!</v>
      </c>
      <c r="J601" s="106" t="e">
        <f t="shared" si="176"/>
        <v>#DIV/0!</v>
      </c>
      <c r="K601" s="106" t="e">
        <f>IF(H601&gt;'Input &amp; Results'!$K$45,MIN('Input &amp; Results'!$K$34,J601-M601),0)</f>
        <v>#DIV/0!</v>
      </c>
      <c r="L601" s="106" t="e">
        <f t="shared" si="164"/>
        <v>#DIV/0!</v>
      </c>
      <c r="M601" s="106" t="e">
        <f>IF(J601&gt;0,MIN('Input &amp; Results'!$K$14*0.75/12*'Input &amp; Results'!$K$42,J601),0)</f>
        <v>#DIV/0!</v>
      </c>
      <c r="N601" s="106" t="e">
        <f t="shared" si="165"/>
        <v>#DIV/0!</v>
      </c>
      <c r="O601" s="106" t="e">
        <f t="shared" si="159"/>
        <v>#DIV/0!</v>
      </c>
      <c r="P601" s="106" t="e">
        <f>IF(O601&gt;'Input &amp; Results'!$E$49,MIN('Input &amp; Results'!$E$47,O601),0)</f>
        <v>#DIV/0!</v>
      </c>
      <c r="Q601" s="106" t="e">
        <f t="shared" si="166"/>
        <v>#DIV/0!</v>
      </c>
      <c r="R601" s="106" t="e">
        <f t="shared" si="162"/>
        <v>#DIV/0!</v>
      </c>
      <c r="S601" s="106" t="e">
        <f t="shared" si="163"/>
        <v>#DIV/0!</v>
      </c>
      <c r="T601" s="106" t="e">
        <f t="shared" si="167"/>
        <v>#DIV/0!</v>
      </c>
      <c r="U601" s="124" t="e">
        <f t="shared" si="160"/>
        <v>#DIV/0!</v>
      </c>
      <c r="V601" s="107" t="e">
        <f t="shared" si="175"/>
        <v>#DIV/0!</v>
      </c>
      <c r="W601" s="106" t="e">
        <f t="shared" si="173"/>
        <v>#DIV/0!</v>
      </c>
      <c r="X601" s="106" t="e">
        <f t="shared" si="168"/>
        <v>#DIV/0!</v>
      </c>
      <c r="Y601" s="106" t="e">
        <f t="shared" si="174"/>
        <v>#DIV/0!</v>
      </c>
      <c r="Z601" s="108" t="e">
        <f t="shared" si="169"/>
        <v>#DIV/0!</v>
      </c>
      <c r="AA601" s="108" t="e">
        <f>('Input &amp; Results'!$E$40-R601*7.48)/('Calcs active'!H601*1440)</f>
        <v>#DIV/0!</v>
      </c>
    </row>
    <row r="602" spans="2:27" x14ac:dyDescent="0.2">
      <c r="B602" s="31">
        <f t="shared" si="161"/>
        <v>2</v>
      </c>
      <c r="C602" s="31" t="s">
        <v>58</v>
      </c>
      <c r="D602" s="106">
        <v>588</v>
      </c>
      <c r="E602" s="106" t="e">
        <f t="shared" si="170"/>
        <v>#DIV/0!</v>
      </c>
      <c r="F602" s="106">
        <f>'Calcs Hist'!E603</f>
        <v>0</v>
      </c>
      <c r="G602" s="106" t="e">
        <f t="shared" si="171"/>
        <v>#DIV/0!</v>
      </c>
      <c r="H602" s="107" t="e">
        <f t="shared" si="172"/>
        <v>#DIV/0!</v>
      </c>
      <c r="I602" s="106" t="e">
        <f>IF(P602&gt;0,('Input &amp; Results'!F$32/12*$C$3)*('Input &amp; Results'!$D$21),('Input &amp; Results'!F$32/12*$C$3)*('Input &amp; Results'!$D$22))</f>
        <v>#DIV/0!</v>
      </c>
      <c r="J602" s="106" t="e">
        <f t="shared" si="176"/>
        <v>#DIV/0!</v>
      </c>
      <c r="K602" s="106" t="e">
        <f>IF(H602&gt;'Input &amp; Results'!$K$45,MIN('Input &amp; Results'!$K$34,J602-M602),0)</f>
        <v>#DIV/0!</v>
      </c>
      <c r="L602" s="106" t="e">
        <f t="shared" si="164"/>
        <v>#DIV/0!</v>
      </c>
      <c r="M602" s="106" t="e">
        <f>IF(J602&gt;0,MIN('Input &amp; Results'!$K$14*0.75/12*'Input &amp; Results'!$K$42,J602),0)</f>
        <v>#DIV/0!</v>
      </c>
      <c r="N602" s="106" t="e">
        <f t="shared" si="165"/>
        <v>#DIV/0!</v>
      </c>
      <c r="O602" s="106" t="e">
        <f t="shared" si="159"/>
        <v>#DIV/0!</v>
      </c>
      <c r="P602" s="106" t="e">
        <f>IF(O602&gt;'Input &amp; Results'!$E$49,MIN('Input &amp; Results'!$E$47,O602),0)</f>
        <v>#DIV/0!</v>
      </c>
      <c r="Q602" s="106" t="e">
        <f t="shared" si="166"/>
        <v>#DIV/0!</v>
      </c>
      <c r="R602" s="106" t="e">
        <f t="shared" si="162"/>
        <v>#DIV/0!</v>
      </c>
      <c r="S602" s="106" t="e">
        <f t="shared" si="163"/>
        <v>#DIV/0!</v>
      </c>
      <c r="T602" s="106" t="e">
        <f t="shared" si="167"/>
        <v>#DIV/0!</v>
      </c>
      <c r="U602" s="124" t="e">
        <f t="shared" si="160"/>
        <v>#DIV/0!</v>
      </c>
      <c r="V602" s="107" t="e">
        <f t="shared" si="175"/>
        <v>#DIV/0!</v>
      </c>
      <c r="W602" s="106" t="e">
        <f t="shared" si="173"/>
        <v>#DIV/0!</v>
      </c>
      <c r="X602" s="106" t="e">
        <f t="shared" si="168"/>
        <v>#DIV/0!</v>
      </c>
      <c r="Y602" s="106" t="e">
        <f t="shared" si="174"/>
        <v>#DIV/0!</v>
      </c>
      <c r="Z602" s="108" t="e">
        <f t="shared" si="169"/>
        <v>#DIV/0!</v>
      </c>
      <c r="AA602" s="108" t="e">
        <f>('Input &amp; Results'!$E$40-R602*7.48)/('Calcs active'!H602*1440)</f>
        <v>#DIV/0!</v>
      </c>
    </row>
    <row r="603" spans="2:27" x14ac:dyDescent="0.2">
      <c r="B603" s="31">
        <f t="shared" si="161"/>
        <v>2</v>
      </c>
      <c r="C603" s="31" t="s">
        <v>58</v>
      </c>
      <c r="D603" s="106">
        <v>589</v>
      </c>
      <c r="E603" s="106" t="e">
        <f t="shared" si="170"/>
        <v>#DIV/0!</v>
      </c>
      <c r="F603" s="106">
        <f>'Calcs Hist'!E604</f>
        <v>0</v>
      </c>
      <c r="G603" s="106" t="e">
        <f t="shared" si="171"/>
        <v>#DIV/0!</v>
      </c>
      <c r="H603" s="107" t="e">
        <f t="shared" si="172"/>
        <v>#DIV/0!</v>
      </c>
      <c r="I603" s="106" t="e">
        <f>IF(P603&gt;0,('Input &amp; Results'!F$32/12*$C$3)*('Input &amp; Results'!$D$21),('Input &amp; Results'!F$32/12*$C$3)*('Input &amp; Results'!$D$22))</f>
        <v>#DIV/0!</v>
      </c>
      <c r="J603" s="106" t="e">
        <f t="shared" si="176"/>
        <v>#DIV/0!</v>
      </c>
      <c r="K603" s="106" t="e">
        <f>IF(H603&gt;'Input &amp; Results'!$K$45,MIN('Input &amp; Results'!$K$34,J603-M603),0)</f>
        <v>#DIV/0!</v>
      </c>
      <c r="L603" s="106" t="e">
        <f t="shared" si="164"/>
        <v>#DIV/0!</v>
      </c>
      <c r="M603" s="106" t="e">
        <f>IF(J603&gt;0,MIN('Input &amp; Results'!$K$14*0.75/12*'Input &amp; Results'!$K$42,J603),0)</f>
        <v>#DIV/0!</v>
      </c>
      <c r="N603" s="106" t="e">
        <f t="shared" si="165"/>
        <v>#DIV/0!</v>
      </c>
      <c r="O603" s="106" t="e">
        <f t="shared" si="159"/>
        <v>#DIV/0!</v>
      </c>
      <c r="P603" s="106" t="e">
        <f>IF(O603&gt;'Input &amp; Results'!$E$49,MIN('Input &amp; Results'!$E$47,O603),0)</f>
        <v>#DIV/0!</v>
      </c>
      <c r="Q603" s="106" t="e">
        <f t="shared" si="166"/>
        <v>#DIV/0!</v>
      </c>
      <c r="R603" s="106" t="e">
        <f t="shared" si="162"/>
        <v>#DIV/0!</v>
      </c>
      <c r="S603" s="106" t="e">
        <f t="shared" si="163"/>
        <v>#DIV/0!</v>
      </c>
      <c r="T603" s="106" t="e">
        <f t="shared" si="167"/>
        <v>#DIV/0!</v>
      </c>
      <c r="U603" s="124" t="e">
        <f t="shared" si="160"/>
        <v>#DIV/0!</v>
      </c>
      <c r="V603" s="107" t="e">
        <f t="shared" si="175"/>
        <v>#DIV/0!</v>
      </c>
      <c r="W603" s="106" t="e">
        <f t="shared" si="173"/>
        <v>#DIV/0!</v>
      </c>
      <c r="X603" s="106" t="e">
        <f t="shared" si="168"/>
        <v>#DIV/0!</v>
      </c>
      <c r="Y603" s="106" t="e">
        <f t="shared" si="174"/>
        <v>#DIV/0!</v>
      </c>
      <c r="Z603" s="108" t="e">
        <f t="shared" si="169"/>
        <v>#DIV/0!</v>
      </c>
      <c r="AA603" s="108" t="e">
        <f>('Input &amp; Results'!$E$40-R603*7.48)/('Calcs active'!H603*1440)</f>
        <v>#DIV/0!</v>
      </c>
    </row>
    <row r="604" spans="2:27" x14ac:dyDescent="0.2">
      <c r="B604" s="31">
        <f t="shared" si="161"/>
        <v>2</v>
      </c>
      <c r="C604" s="31" t="s">
        <v>58</v>
      </c>
      <c r="D604" s="106">
        <v>590</v>
      </c>
      <c r="E604" s="106" t="e">
        <f t="shared" si="170"/>
        <v>#DIV/0!</v>
      </c>
      <c r="F604" s="106">
        <f>'Calcs Hist'!E605</f>
        <v>0</v>
      </c>
      <c r="G604" s="106" t="e">
        <f t="shared" si="171"/>
        <v>#DIV/0!</v>
      </c>
      <c r="H604" s="107" t="e">
        <f t="shared" si="172"/>
        <v>#DIV/0!</v>
      </c>
      <c r="I604" s="106" t="e">
        <f>IF(P604&gt;0,('Input &amp; Results'!F$32/12*$C$3)*('Input &amp; Results'!$D$21),('Input &amp; Results'!F$32/12*$C$3)*('Input &amp; Results'!$D$22))</f>
        <v>#DIV/0!</v>
      </c>
      <c r="J604" s="106" t="e">
        <f t="shared" si="176"/>
        <v>#DIV/0!</v>
      </c>
      <c r="K604" s="106" t="e">
        <f>IF(H604&gt;'Input &amp; Results'!$K$45,MIN('Input &amp; Results'!$K$34,J604-M604),0)</f>
        <v>#DIV/0!</v>
      </c>
      <c r="L604" s="106" t="e">
        <f t="shared" si="164"/>
        <v>#DIV/0!</v>
      </c>
      <c r="M604" s="106" t="e">
        <f>IF(J604&gt;0,MIN('Input &amp; Results'!$K$14*0.75/12*'Input &amp; Results'!$K$42,J604),0)</f>
        <v>#DIV/0!</v>
      </c>
      <c r="N604" s="106" t="e">
        <f t="shared" si="165"/>
        <v>#DIV/0!</v>
      </c>
      <c r="O604" s="106" t="e">
        <f t="shared" si="159"/>
        <v>#DIV/0!</v>
      </c>
      <c r="P604" s="106" t="e">
        <f>IF(O604&gt;'Input &amp; Results'!$E$49,MIN('Input &amp; Results'!$E$47,O604),0)</f>
        <v>#DIV/0!</v>
      </c>
      <c r="Q604" s="106" t="e">
        <f t="shared" si="166"/>
        <v>#DIV/0!</v>
      </c>
      <c r="R604" s="106" t="e">
        <f t="shared" si="162"/>
        <v>#DIV/0!</v>
      </c>
      <c r="S604" s="106" t="e">
        <f t="shared" si="163"/>
        <v>#DIV/0!</v>
      </c>
      <c r="T604" s="106" t="e">
        <f t="shared" si="167"/>
        <v>#DIV/0!</v>
      </c>
      <c r="U604" s="124" t="e">
        <f t="shared" si="160"/>
        <v>#DIV/0!</v>
      </c>
      <c r="V604" s="107" t="e">
        <f t="shared" si="175"/>
        <v>#DIV/0!</v>
      </c>
      <c r="W604" s="106" t="e">
        <f t="shared" si="173"/>
        <v>#DIV/0!</v>
      </c>
      <c r="X604" s="106" t="e">
        <f t="shared" si="168"/>
        <v>#DIV/0!</v>
      </c>
      <c r="Y604" s="106" t="e">
        <f t="shared" si="174"/>
        <v>#DIV/0!</v>
      </c>
      <c r="Z604" s="108" t="e">
        <f t="shared" si="169"/>
        <v>#DIV/0!</v>
      </c>
      <c r="AA604" s="108" t="e">
        <f>('Input &amp; Results'!$E$40-R604*7.48)/('Calcs active'!H604*1440)</f>
        <v>#DIV/0!</v>
      </c>
    </row>
    <row r="605" spans="2:27" x14ac:dyDescent="0.2">
      <c r="B605" s="31">
        <f t="shared" si="161"/>
        <v>2</v>
      </c>
      <c r="C605" s="31" t="s">
        <v>58</v>
      </c>
      <c r="D605" s="106">
        <v>591</v>
      </c>
      <c r="E605" s="106" t="e">
        <f t="shared" si="170"/>
        <v>#DIV/0!</v>
      </c>
      <c r="F605" s="106">
        <f>'Calcs Hist'!E606</f>
        <v>0</v>
      </c>
      <c r="G605" s="106" t="e">
        <f t="shared" si="171"/>
        <v>#DIV/0!</v>
      </c>
      <c r="H605" s="107" t="e">
        <f t="shared" si="172"/>
        <v>#DIV/0!</v>
      </c>
      <c r="I605" s="106" t="e">
        <f>IF(P605&gt;0,('Input &amp; Results'!F$32/12*$C$3)*('Input &amp; Results'!$D$21),('Input &amp; Results'!F$32/12*$C$3)*('Input &amp; Results'!$D$22))</f>
        <v>#DIV/0!</v>
      </c>
      <c r="J605" s="106" t="e">
        <f t="shared" si="176"/>
        <v>#DIV/0!</v>
      </c>
      <c r="K605" s="106" t="e">
        <f>IF(H605&gt;'Input &amp; Results'!$K$45,MIN('Input &amp; Results'!$K$34,J605-M605),0)</f>
        <v>#DIV/0!</v>
      </c>
      <c r="L605" s="106" t="e">
        <f t="shared" si="164"/>
        <v>#DIV/0!</v>
      </c>
      <c r="M605" s="106" t="e">
        <f>IF(J605&gt;0,MIN('Input &amp; Results'!$K$14*0.75/12*'Input &amp; Results'!$K$42,J605),0)</f>
        <v>#DIV/0!</v>
      </c>
      <c r="N605" s="106" t="e">
        <f t="shared" si="165"/>
        <v>#DIV/0!</v>
      </c>
      <c r="O605" s="106" t="e">
        <f t="shared" si="159"/>
        <v>#DIV/0!</v>
      </c>
      <c r="P605" s="106" t="e">
        <f>IF(O605&gt;'Input &amp; Results'!$E$49,MIN('Input &amp; Results'!$E$47,O605),0)</f>
        <v>#DIV/0!</v>
      </c>
      <c r="Q605" s="106" t="e">
        <f t="shared" si="166"/>
        <v>#DIV/0!</v>
      </c>
      <c r="R605" s="106" t="e">
        <f t="shared" si="162"/>
        <v>#DIV/0!</v>
      </c>
      <c r="S605" s="106" t="e">
        <f t="shared" si="163"/>
        <v>#DIV/0!</v>
      </c>
      <c r="T605" s="106" t="e">
        <f t="shared" si="167"/>
        <v>#DIV/0!</v>
      </c>
      <c r="U605" s="124" t="e">
        <f t="shared" si="160"/>
        <v>#DIV/0!</v>
      </c>
      <c r="V605" s="107" t="e">
        <f t="shared" si="175"/>
        <v>#DIV/0!</v>
      </c>
      <c r="W605" s="106" t="e">
        <f t="shared" si="173"/>
        <v>#DIV/0!</v>
      </c>
      <c r="X605" s="106" t="e">
        <f t="shared" si="168"/>
        <v>#DIV/0!</v>
      </c>
      <c r="Y605" s="106" t="e">
        <f t="shared" si="174"/>
        <v>#DIV/0!</v>
      </c>
      <c r="Z605" s="108" t="e">
        <f t="shared" si="169"/>
        <v>#DIV/0!</v>
      </c>
      <c r="AA605" s="108" t="e">
        <f>('Input &amp; Results'!$E$40-R605*7.48)/('Calcs active'!H605*1440)</f>
        <v>#DIV/0!</v>
      </c>
    </row>
    <row r="606" spans="2:27" x14ac:dyDescent="0.2">
      <c r="B606" s="31">
        <f t="shared" si="161"/>
        <v>2</v>
      </c>
      <c r="C606" s="31" t="s">
        <v>58</v>
      </c>
      <c r="D606" s="106">
        <v>592</v>
      </c>
      <c r="E606" s="106" t="e">
        <f t="shared" si="170"/>
        <v>#DIV/0!</v>
      </c>
      <c r="F606" s="106">
        <f>'Calcs Hist'!E607</f>
        <v>0</v>
      </c>
      <c r="G606" s="106" t="e">
        <f t="shared" si="171"/>
        <v>#DIV/0!</v>
      </c>
      <c r="H606" s="107" t="e">
        <f t="shared" si="172"/>
        <v>#DIV/0!</v>
      </c>
      <c r="I606" s="106" t="e">
        <f>IF(P606&gt;0,('Input &amp; Results'!F$32/12*$C$3)*('Input &amp; Results'!$D$21),('Input &amp; Results'!F$32/12*$C$3)*('Input &amp; Results'!$D$22))</f>
        <v>#DIV/0!</v>
      </c>
      <c r="J606" s="106" t="e">
        <f t="shared" si="176"/>
        <v>#DIV/0!</v>
      </c>
      <c r="K606" s="106" t="e">
        <f>IF(H606&gt;'Input &amp; Results'!$K$45,MIN('Input &amp; Results'!$K$34,J606-M606),0)</f>
        <v>#DIV/0!</v>
      </c>
      <c r="L606" s="106" t="e">
        <f t="shared" si="164"/>
        <v>#DIV/0!</v>
      </c>
      <c r="M606" s="106" t="e">
        <f>IF(J606&gt;0,MIN('Input &amp; Results'!$K$14*0.75/12*'Input &amp; Results'!$K$42,J606),0)</f>
        <v>#DIV/0!</v>
      </c>
      <c r="N606" s="106" t="e">
        <f t="shared" si="165"/>
        <v>#DIV/0!</v>
      </c>
      <c r="O606" s="106" t="e">
        <f t="shared" si="159"/>
        <v>#DIV/0!</v>
      </c>
      <c r="P606" s="106" t="e">
        <f>IF(O606&gt;'Input &amp; Results'!$E$49,MIN('Input &amp; Results'!$E$47,O606),0)</f>
        <v>#DIV/0!</v>
      </c>
      <c r="Q606" s="106" t="e">
        <f t="shared" si="166"/>
        <v>#DIV/0!</v>
      </c>
      <c r="R606" s="106" t="e">
        <f t="shared" si="162"/>
        <v>#DIV/0!</v>
      </c>
      <c r="S606" s="106" t="e">
        <f t="shared" si="163"/>
        <v>#DIV/0!</v>
      </c>
      <c r="T606" s="106" t="e">
        <f t="shared" si="167"/>
        <v>#DIV/0!</v>
      </c>
      <c r="U606" s="124" t="e">
        <f t="shared" si="160"/>
        <v>#DIV/0!</v>
      </c>
      <c r="V606" s="107" t="e">
        <f t="shared" si="175"/>
        <v>#DIV/0!</v>
      </c>
      <c r="W606" s="106" t="e">
        <f t="shared" si="173"/>
        <v>#DIV/0!</v>
      </c>
      <c r="X606" s="106" t="e">
        <f t="shared" si="168"/>
        <v>#DIV/0!</v>
      </c>
      <c r="Y606" s="106" t="e">
        <f t="shared" si="174"/>
        <v>#DIV/0!</v>
      </c>
      <c r="Z606" s="108" t="e">
        <f t="shared" si="169"/>
        <v>#DIV/0!</v>
      </c>
      <c r="AA606" s="108" t="e">
        <f>('Input &amp; Results'!$E$40-R606*7.48)/('Calcs active'!H606*1440)</f>
        <v>#DIV/0!</v>
      </c>
    </row>
    <row r="607" spans="2:27" x14ac:dyDescent="0.2">
      <c r="B607" s="31">
        <f t="shared" si="161"/>
        <v>2</v>
      </c>
      <c r="C607" s="31" t="s">
        <v>58</v>
      </c>
      <c r="D607" s="106">
        <v>593</v>
      </c>
      <c r="E607" s="106" t="e">
        <f t="shared" si="170"/>
        <v>#DIV/0!</v>
      </c>
      <c r="F607" s="106">
        <f>'Calcs Hist'!E608</f>
        <v>0</v>
      </c>
      <c r="G607" s="106" t="e">
        <f t="shared" si="171"/>
        <v>#DIV/0!</v>
      </c>
      <c r="H607" s="107" t="e">
        <f t="shared" si="172"/>
        <v>#DIV/0!</v>
      </c>
      <c r="I607" s="106" t="e">
        <f>IF(P607&gt;0,('Input &amp; Results'!F$32/12*$C$3)*('Input &amp; Results'!$D$21),('Input &amp; Results'!F$32/12*$C$3)*('Input &amp; Results'!$D$22))</f>
        <v>#DIV/0!</v>
      </c>
      <c r="J607" s="106" t="e">
        <f t="shared" si="176"/>
        <v>#DIV/0!</v>
      </c>
      <c r="K607" s="106" t="e">
        <f>IF(H607&gt;'Input &amp; Results'!$K$45,MIN('Input &amp; Results'!$K$34,J607-M607),0)</f>
        <v>#DIV/0!</v>
      </c>
      <c r="L607" s="106" t="e">
        <f t="shared" si="164"/>
        <v>#DIV/0!</v>
      </c>
      <c r="M607" s="106" t="e">
        <f>IF(J607&gt;0,MIN('Input &amp; Results'!$K$14*0.75/12*'Input &amp; Results'!$K$42,J607),0)</f>
        <v>#DIV/0!</v>
      </c>
      <c r="N607" s="106" t="e">
        <f t="shared" si="165"/>
        <v>#DIV/0!</v>
      </c>
      <c r="O607" s="106" t="e">
        <f t="shared" si="159"/>
        <v>#DIV/0!</v>
      </c>
      <c r="P607" s="106" t="e">
        <f>IF(O607&gt;'Input &amp; Results'!$E$49,MIN('Input &amp; Results'!$E$47,O607),0)</f>
        <v>#DIV/0!</v>
      </c>
      <c r="Q607" s="106" t="e">
        <f t="shared" si="166"/>
        <v>#DIV/0!</v>
      </c>
      <c r="R607" s="106" t="e">
        <f t="shared" si="162"/>
        <v>#DIV/0!</v>
      </c>
      <c r="S607" s="106" t="e">
        <f t="shared" si="163"/>
        <v>#DIV/0!</v>
      </c>
      <c r="T607" s="106" t="e">
        <f t="shared" si="167"/>
        <v>#DIV/0!</v>
      </c>
      <c r="U607" s="124" t="e">
        <f t="shared" si="160"/>
        <v>#DIV/0!</v>
      </c>
      <c r="V607" s="107" t="e">
        <f t="shared" si="175"/>
        <v>#DIV/0!</v>
      </c>
      <c r="W607" s="106" t="e">
        <f t="shared" si="173"/>
        <v>#DIV/0!</v>
      </c>
      <c r="X607" s="106" t="e">
        <f t="shared" si="168"/>
        <v>#DIV/0!</v>
      </c>
      <c r="Y607" s="106" t="e">
        <f t="shared" si="174"/>
        <v>#DIV/0!</v>
      </c>
      <c r="Z607" s="108" t="e">
        <f t="shared" si="169"/>
        <v>#DIV/0!</v>
      </c>
      <c r="AA607" s="108" t="e">
        <f>('Input &amp; Results'!$E$40-R607*7.48)/('Calcs active'!H607*1440)</f>
        <v>#DIV/0!</v>
      </c>
    </row>
    <row r="608" spans="2:27" x14ac:dyDescent="0.2">
      <c r="B608" s="31">
        <f t="shared" si="161"/>
        <v>2</v>
      </c>
      <c r="C608" s="31" t="s">
        <v>58</v>
      </c>
      <c r="D608" s="106">
        <v>594</v>
      </c>
      <c r="E608" s="106" t="e">
        <f t="shared" si="170"/>
        <v>#DIV/0!</v>
      </c>
      <c r="F608" s="106">
        <f>'Calcs Hist'!E609</f>
        <v>0</v>
      </c>
      <c r="G608" s="106" t="e">
        <f t="shared" si="171"/>
        <v>#DIV/0!</v>
      </c>
      <c r="H608" s="107" t="e">
        <f t="shared" si="172"/>
        <v>#DIV/0!</v>
      </c>
      <c r="I608" s="106" t="e">
        <f>IF(P608&gt;0,('Input &amp; Results'!F$32/12*$C$3)*('Input &amp; Results'!$D$21),('Input &amp; Results'!F$32/12*$C$3)*('Input &amp; Results'!$D$22))</f>
        <v>#DIV/0!</v>
      </c>
      <c r="J608" s="106" t="e">
        <f t="shared" si="176"/>
        <v>#DIV/0!</v>
      </c>
      <c r="K608" s="106" t="e">
        <f>IF(H608&gt;'Input &amp; Results'!$K$45,MIN('Input &amp; Results'!$K$34,J608-M608),0)</f>
        <v>#DIV/0!</v>
      </c>
      <c r="L608" s="106" t="e">
        <f t="shared" si="164"/>
        <v>#DIV/0!</v>
      </c>
      <c r="M608" s="106" t="e">
        <f>IF(J608&gt;0,MIN('Input &amp; Results'!$K$14*0.75/12*'Input &amp; Results'!$K$42,J608),0)</f>
        <v>#DIV/0!</v>
      </c>
      <c r="N608" s="106" t="e">
        <f t="shared" si="165"/>
        <v>#DIV/0!</v>
      </c>
      <c r="O608" s="106" t="e">
        <f t="shared" si="159"/>
        <v>#DIV/0!</v>
      </c>
      <c r="P608" s="106" t="e">
        <f>IF(O608&gt;'Input &amp; Results'!$E$49,MIN('Input &amp; Results'!$E$47,O608),0)</f>
        <v>#DIV/0!</v>
      </c>
      <c r="Q608" s="106" t="e">
        <f t="shared" si="166"/>
        <v>#DIV/0!</v>
      </c>
      <c r="R608" s="106" t="e">
        <f t="shared" si="162"/>
        <v>#DIV/0!</v>
      </c>
      <c r="S608" s="106" t="e">
        <f t="shared" si="163"/>
        <v>#DIV/0!</v>
      </c>
      <c r="T608" s="106" t="e">
        <f t="shared" si="167"/>
        <v>#DIV/0!</v>
      </c>
      <c r="U608" s="124" t="e">
        <f t="shared" si="160"/>
        <v>#DIV/0!</v>
      </c>
      <c r="V608" s="107" t="e">
        <f t="shared" si="175"/>
        <v>#DIV/0!</v>
      </c>
      <c r="W608" s="106" t="e">
        <f t="shared" si="173"/>
        <v>#DIV/0!</v>
      </c>
      <c r="X608" s="106" t="e">
        <f t="shared" si="168"/>
        <v>#DIV/0!</v>
      </c>
      <c r="Y608" s="106" t="e">
        <f t="shared" si="174"/>
        <v>#DIV/0!</v>
      </c>
      <c r="Z608" s="108" t="e">
        <f t="shared" si="169"/>
        <v>#DIV/0!</v>
      </c>
      <c r="AA608" s="108" t="e">
        <f>('Input &amp; Results'!$E$40-R608*7.48)/('Calcs active'!H608*1440)</f>
        <v>#DIV/0!</v>
      </c>
    </row>
    <row r="609" spans="2:27" x14ac:dyDescent="0.2">
      <c r="B609" s="31">
        <f t="shared" si="161"/>
        <v>2</v>
      </c>
      <c r="C609" s="31" t="s">
        <v>58</v>
      </c>
      <c r="D609" s="106">
        <v>595</v>
      </c>
      <c r="E609" s="106" t="e">
        <f t="shared" si="170"/>
        <v>#DIV/0!</v>
      </c>
      <c r="F609" s="106">
        <f>'Calcs Hist'!E610</f>
        <v>0</v>
      </c>
      <c r="G609" s="106" t="e">
        <f t="shared" si="171"/>
        <v>#DIV/0!</v>
      </c>
      <c r="H609" s="107" t="e">
        <f t="shared" si="172"/>
        <v>#DIV/0!</v>
      </c>
      <c r="I609" s="106" t="e">
        <f>IF(P609&gt;0,('Input &amp; Results'!F$32/12*$C$3)*('Input &amp; Results'!$D$21),('Input &amp; Results'!F$32/12*$C$3)*('Input &amp; Results'!$D$22))</f>
        <v>#DIV/0!</v>
      </c>
      <c r="J609" s="106" t="e">
        <f t="shared" si="176"/>
        <v>#DIV/0!</v>
      </c>
      <c r="K609" s="106" t="e">
        <f>IF(H609&gt;'Input &amp; Results'!$K$45,MIN('Input &amp; Results'!$K$34,J609-M609),0)</f>
        <v>#DIV/0!</v>
      </c>
      <c r="L609" s="106" t="e">
        <f t="shared" si="164"/>
        <v>#DIV/0!</v>
      </c>
      <c r="M609" s="106" t="e">
        <f>IF(J609&gt;0,MIN('Input &amp; Results'!$K$14*0.75/12*'Input &amp; Results'!$K$42,J609),0)</f>
        <v>#DIV/0!</v>
      </c>
      <c r="N609" s="106" t="e">
        <f t="shared" si="165"/>
        <v>#DIV/0!</v>
      </c>
      <c r="O609" s="106" t="e">
        <f t="shared" si="159"/>
        <v>#DIV/0!</v>
      </c>
      <c r="P609" s="106" t="e">
        <f>IF(O609&gt;'Input &amp; Results'!$E$49,MIN('Input &amp; Results'!$E$47,O609),0)</f>
        <v>#DIV/0!</v>
      </c>
      <c r="Q609" s="106" t="e">
        <f t="shared" si="166"/>
        <v>#DIV/0!</v>
      </c>
      <c r="R609" s="106" t="e">
        <f t="shared" si="162"/>
        <v>#DIV/0!</v>
      </c>
      <c r="S609" s="106" t="e">
        <f t="shared" si="163"/>
        <v>#DIV/0!</v>
      </c>
      <c r="T609" s="106" t="e">
        <f t="shared" si="167"/>
        <v>#DIV/0!</v>
      </c>
      <c r="U609" s="124" t="e">
        <f t="shared" si="160"/>
        <v>#DIV/0!</v>
      </c>
      <c r="V609" s="107" t="e">
        <f t="shared" si="175"/>
        <v>#DIV/0!</v>
      </c>
      <c r="W609" s="106" t="e">
        <f t="shared" si="173"/>
        <v>#DIV/0!</v>
      </c>
      <c r="X609" s="106" t="e">
        <f t="shared" si="168"/>
        <v>#DIV/0!</v>
      </c>
      <c r="Y609" s="106" t="e">
        <f t="shared" si="174"/>
        <v>#DIV/0!</v>
      </c>
      <c r="Z609" s="108" t="e">
        <f t="shared" si="169"/>
        <v>#DIV/0!</v>
      </c>
      <c r="AA609" s="108" t="e">
        <f>('Input &amp; Results'!$E$40-R609*7.48)/('Calcs active'!H609*1440)</f>
        <v>#DIV/0!</v>
      </c>
    </row>
    <row r="610" spans="2:27" x14ac:dyDescent="0.2">
      <c r="B610" s="31">
        <f t="shared" si="161"/>
        <v>2</v>
      </c>
      <c r="C610" s="31" t="s">
        <v>58</v>
      </c>
      <c r="D610" s="106">
        <v>596</v>
      </c>
      <c r="E610" s="106" t="e">
        <f t="shared" si="170"/>
        <v>#DIV/0!</v>
      </c>
      <c r="F610" s="106">
        <f>'Calcs Hist'!E611</f>
        <v>0</v>
      </c>
      <c r="G610" s="106" t="e">
        <f t="shared" si="171"/>
        <v>#DIV/0!</v>
      </c>
      <c r="H610" s="107" t="e">
        <f t="shared" si="172"/>
        <v>#DIV/0!</v>
      </c>
      <c r="I610" s="106" t="e">
        <f>IF(P610&gt;0,('Input &amp; Results'!F$32/12*$C$3)*('Input &amp; Results'!$D$21),('Input &amp; Results'!F$32/12*$C$3)*('Input &amp; Results'!$D$22))</f>
        <v>#DIV/0!</v>
      </c>
      <c r="J610" s="106" t="e">
        <f t="shared" si="176"/>
        <v>#DIV/0!</v>
      </c>
      <c r="K610" s="106" t="e">
        <f>IF(H610&gt;'Input &amp; Results'!$K$45,MIN('Input &amp; Results'!$K$34,J610-M610),0)</f>
        <v>#DIV/0!</v>
      </c>
      <c r="L610" s="106" t="e">
        <f t="shared" si="164"/>
        <v>#DIV/0!</v>
      </c>
      <c r="M610" s="106" t="e">
        <f>IF(J610&gt;0,MIN('Input &amp; Results'!$K$14*0.75/12*'Input &amp; Results'!$K$42,J610),0)</f>
        <v>#DIV/0!</v>
      </c>
      <c r="N610" s="106" t="e">
        <f t="shared" si="165"/>
        <v>#DIV/0!</v>
      </c>
      <c r="O610" s="106" t="e">
        <f t="shared" si="159"/>
        <v>#DIV/0!</v>
      </c>
      <c r="P610" s="106" t="e">
        <f>IF(O610&gt;'Input &amp; Results'!$E$49,MIN('Input &amp; Results'!$E$47,O610),0)</f>
        <v>#DIV/0!</v>
      </c>
      <c r="Q610" s="106" t="e">
        <f t="shared" si="166"/>
        <v>#DIV/0!</v>
      </c>
      <c r="R610" s="106" t="e">
        <f t="shared" si="162"/>
        <v>#DIV/0!</v>
      </c>
      <c r="S610" s="106" t="e">
        <f t="shared" si="163"/>
        <v>#DIV/0!</v>
      </c>
      <c r="T610" s="106" t="e">
        <f t="shared" si="167"/>
        <v>#DIV/0!</v>
      </c>
      <c r="U610" s="124" t="e">
        <f t="shared" si="160"/>
        <v>#DIV/0!</v>
      </c>
      <c r="V610" s="107" t="e">
        <f t="shared" si="175"/>
        <v>#DIV/0!</v>
      </c>
      <c r="W610" s="106" t="e">
        <f t="shared" si="173"/>
        <v>#DIV/0!</v>
      </c>
      <c r="X610" s="106" t="e">
        <f t="shared" si="168"/>
        <v>#DIV/0!</v>
      </c>
      <c r="Y610" s="106" t="e">
        <f t="shared" si="174"/>
        <v>#DIV/0!</v>
      </c>
      <c r="Z610" s="108" t="e">
        <f t="shared" si="169"/>
        <v>#DIV/0!</v>
      </c>
      <c r="AA610" s="108" t="e">
        <f>('Input &amp; Results'!$E$40-R610*7.48)/('Calcs active'!H610*1440)</f>
        <v>#DIV/0!</v>
      </c>
    </row>
    <row r="611" spans="2:27" x14ac:dyDescent="0.2">
      <c r="B611" s="31">
        <f t="shared" si="161"/>
        <v>2</v>
      </c>
      <c r="C611" s="31" t="s">
        <v>58</v>
      </c>
      <c r="D611" s="106">
        <v>597</v>
      </c>
      <c r="E611" s="106" t="e">
        <f t="shared" si="170"/>
        <v>#DIV/0!</v>
      </c>
      <c r="F611" s="106">
        <f>'Calcs Hist'!E612</f>
        <v>0</v>
      </c>
      <c r="G611" s="106" t="e">
        <f t="shared" si="171"/>
        <v>#DIV/0!</v>
      </c>
      <c r="H611" s="107" t="e">
        <f t="shared" si="172"/>
        <v>#DIV/0!</v>
      </c>
      <c r="I611" s="106" t="e">
        <f>IF(P611&gt;0,('Input &amp; Results'!F$32/12*$C$3)*('Input &amp; Results'!$D$21),('Input &amp; Results'!F$32/12*$C$3)*('Input &amp; Results'!$D$22))</f>
        <v>#DIV/0!</v>
      </c>
      <c r="J611" s="106" t="e">
        <f t="shared" si="176"/>
        <v>#DIV/0!</v>
      </c>
      <c r="K611" s="106" t="e">
        <f>IF(H611&gt;'Input &amp; Results'!$K$45,MIN('Input &amp; Results'!$K$34,J611-M611),0)</f>
        <v>#DIV/0!</v>
      </c>
      <c r="L611" s="106" t="e">
        <f t="shared" si="164"/>
        <v>#DIV/0!</v>
      </c>
      <c r="M611" s="106" t="e">
        <f>IF(J611&gt;0,MIN('Input &amp; Results'!$K$14*0.75/12*'Input &amp; Results'!$K$42,J611),0)</f>
        <v>#DIV/0!</v>
      </c>
      <c r="N611" s="106" t="e">
        <f t="shared" si="165"/>
        <v>#DIV/0!</v>
      </c>
      <c r="O611" s="106" t="e">
        <f t="shared" si="159"/>
        <v>#DIV/0!</v>
      </c>
      <c r="P611" s="106" t="e">
        <f>IF(O611&gt;'Input &amp; Results'!$E$49,MIN('Input &amp; Results'!$E$47,O611),0)</f>
        <v>#DIV/0!</v>
      </c>
      <c r="Q611" s="106" t="e">
        <f t="shared" si="166"/>
        <v>#DIV/0!</v>
      </c>
      <c r="R611" s="106" t="e">
        <f t="shared" si="162"/>
        <v>#DIV/0!</v>
      </c>
      <c r="S611" s="106" t="e">
        <f t="shared" si="163"/>
        <v>#DIV/0!</v>
      </c>
      <c r="T611" s="106" t="e">
        <f t="shared" si="167"/>
        <v>#DIV/0!</v>
      </c>
      <c r="U611" s="124" t="e">
        <f t="shared" si="160"/>
        <v>#DIV/0!</v>
      </c>
      <c r="V611" s="107" t="e">
        <f t="shared" si="175"/>
        <v>#DIV/0!</v>
      </c>
      <c r="W611" s="106" t="e">
        <f t="shared" si="173"/>
        <v>#DIV/0!</v>
      </c>
      <c r="X611" s="106" t="e">
        <f t="shared" si="168"/>
        <v>#DIV/0!</v>
      </c>
      <c r="Y611" s="106" t="e">
        <f t="shared" si="174"/>
        <v>#DIV/0!</v>
      </c>
      <c r="Z611" s="108" t="e">
        <f t="shared" si="169"/>
        <v>#DIV/0!</v>
      </c>
      <c r="AA611" s="108" t="e">
        <f>('Input &amp; Results'!$E$40-R611*7.48)/('Calcs active'!H611*1440)</f>
        <v>#DIV/0!</v>
      </c>
    </row>
    <row r="612" spans="2:27" x14ac:dyDescent="0.2">
      <c r="B612" s="31">
        <f t="shared" si="161"/>
        <v>2</v>
      </c>
      <c r="C612" s="31" t="s">
        <v>58</v>
      </c>
      <c r="D612" s="106">
        <v>598</v>
      </c>
      <c r="E612" s="106" t="e">
        <f t="shared" si="170"/>
        <v>#DIV/0!</v>
      </c>
      <c r="F612" s="106">
        <f>'Calcs Hist'!E613</f>
        <v>0</v>
      </c>
      <c r="G612" s="106" t="e">
        <f t="shared" si="171"/>
        <v>#DIV/0!</v>
      </c>
      <c r="H612" s="107" t="e">
        <f t="shared" si="172"/>
        <v>#DIV/0!</v>
      </c>
      <c r="I612" s="106" t="e">
        <f>IF(P612&gt;0,('Input &amp; Results'!F$32/12*$C$3)*('Input &amp; Results'!$D$21),('Input &amp; Results'!F$32/12*$C$3)*('Input &amp; Results'!$D$22))</f>
        <v>#DIV/0!</v>
      </c>
      <c r="J612" s="106" t="e">
        <f t="shared" si="176"/>
        <v>#DIV/0!</v>
      </c>
      <c r="K612" s="106" t="e">
        <f>IF(H612&gt;'Input &amp; Results'!$K$45,MIN('Input &amp; Results'!$K$34,J612-M612),0)</f>
        <v>#DIV/0!</v>
      </c>
      <c r="L612" s="106" t="e">
        <f t="shared" si="164"/>
        <v>#DIV/0!</v>
      </c>
      <c r="M612" s="106" t="e">
        <f>IF(J612&gt;0,MIN('Input &amp; Results'!$K$14*0.75/12*'Input &amp; Results'!$K$42,J612),0)</f>
        <v>#DIV/0!</v>
      </c>
      <c r="N612" s="106" t="e">
        <f t="shared" si="165"/>
        <v>#DIV/0!</v>
      </c>
      <c r="O612" s="106" t="e">
        <f t="shared" si="159"/>
        <v>#DIV/0!</v>
      </c>
      <c r="P612" s="106" t="e">
        <f>IF(O612&gt;'Input &amp; Results'!$E$49,MIN('Input &amp; Results'!$E$47,O612),0)</f>
        <v>#DIV/0!</v>
      </c>
      <c r="Q612" s="106" t="e">
        <f t="shared" si="166"/>
        <v>#DIV/0!</v>
      </c>
      <c r="R612" s="106" t="e">
        <f t="shared" si="162"/>
        <v>#DIV/0!</v>
      </c>
      <c r="S612" s="106" t="e">
        <f t="shared" si="163"/>
        <v>#DIV/0!</v>
      </c>
      <c r="T612" s="106" t="e">
        <f t="shared" si="167"/>
        <v>#DIV/0!</v>
      </c>
      <c r="U612" s="124" t="e">
        <f t="shared" si="160"/>
        <v>#DIV/0!</v>
      </c>
      <c r="V612" s="107" t="e">
        <f t="shared" si="175"/>
        <v>#DIV/0!</v>
      </c>
      <c r="W612" s="106" t="e">
        <f t="shared" si="173"/>
        <v>#DIV/0!</v>
      </c>
      <c r="X612" s="106" t="e">
        <f t="shared" si="168"/>
        <v>#DIV/0!</v>
      </c>
      <c r="Y612" s="106" t="e">
        <f t="shared" si="174"/>
        <v>#DIV/0!</v>
      </c>
      <c r="Z612" s="108" t="e">
        <f t="shared" si="169"/>
        <v>#DIV/0!</v>
      </c>
      <c r="AA612" s="108" t="e">
        <f>('Input &amp; Results'!$E$40-R612*7.48)/('Calcs active'!H612*1440)</f>
        <v>#DIV/0!</v>
      </c>
    </row>
    <row r="613" spans="2:27" x14ac:dyDescent="0.2">
      <c r="B613" s="31">
        <f t="shared" si="161"/>
        <v>2</v>
      </c>
      <c r="C613" s="31" t="s">
        <v>58</v>
      </c>
      <c r="D613" s="106">
        <v>599</v>
      </c>
      <c r="E613" s="106" t="e">
        <f t="shared" si="170"/>
        <v>#DIV/0!</v>
      </c>
      <c r="F613" s="106">
        <f>'Calcs Hist'!E614</f>
        <v>0</v>
      </c>
      <c r="G613" s="106" t="e">
        <f t="shared" si="171"/>
        <v>#DIV/0!</v>
      </c>
      <c r="H613" s="107" t="e">
        <f t="shared" si="172"/>
        <v>#DIV/0!</v>
      </c>
      <c r="I613" s="106" t="e">
        <f>IF(P613&gt;0,('Input &amp; Results'!F$32/12*$C$3)*('Input &amp; Results'!$D$21),('Input &amp; Results'!F$32/12*$C$3)*('Input &amp; Results'!$D$22))</f>
        <v>#DIV/0!</v>
      </c>
      <c r="J613" s="106" t="e">
        <f t="shared" si="176"/>
        <v>#DIV/0!</v>
      </c>
      <c r="K613" s="106" t="e">
        <f>IF(H613&gt;'Input &amp; Results'!$K$45,MIN('Input &amp; Results'!$K$34,J613-M613),0)</f>
        <v>#DIV/0!</v>
      </c>
      <c r="L613" s="106" t="e">
        <f t="shared" si="164"/>
        <v>#DIV/0!</v>
      </c>
      <c r="M613" s="106" t="e">
        <f>IF(J613&gt;0,MIN('Input &amp; Results'!$K$14*0.75/12*'Input &amp; Results'!$K$42,J613),0)</f>
        <v>#DIV/0!</v>
      </c>
      <c r="N613" s="106" t="e">
        <f t="shared" si="165"/>
        <v>#DIV/0!</v>
      </c>
      <c r="O613" s="106" t="e">
        <f t="shared" si="159"/>
        <v>#DIV/0!</v>
      </c>
      <c r="P613" s="106" t="e">
        <f>IF(O613&gt;'Input &amp; Results'!$E$49,MIN('Input &amp; Results'!$E$47,O613),0)</f>
        <v>#DIV/0!</v>
      </c>
      <c r="Q613" s="106" t="e">
        <f t="shared" si="166"/>
        <v>#DIV/0!</v>
      </c>
      <c r="R613" s="106" t="e">
        <f t="shared" si="162"/>
        <v>#DIV/0!</v>
      </c>
      <c r="S613" s="106" t="e">
        <f t="shared" si="163"/>
        <v>#DIV/0!</v>
      </c>
      <c r="T613" s="106" t="e">
        <f t="shared" si="167"/>
        <v>#DIV/0!</v>
      </c>
      <c r="U613" s="124" t="e">
        <f t="shared" si="160"/>
        <v>#DIV/0!</v>
      </c>
      <c r="V613" s="107" t="e">
        <f t="shared" si="175"/>
        <v>#DIV/0!</v>
      </c>
      <c r="W613" s="106" t="e">
        <f t="shared" si="173"/>
        <v>#DIV/0!</v>
      </c>
      <c r="X613" s="106" t="e">
        <f t="shared" si="168"/>
        <v>#DIV/0!</v>
      </c>
      <c r="Y613" s="106" t="e">
        <f t="shared" si="174"/>
        <v>#DIV/0!</v>
      </c>
      <c r="Z613" s="108" t="e">
        <f t="shared" si="169"/>
        <v>#DIV/0!</v>
      </c>
      <c r="AA613" s="108" t="e">
        <f>('Input &amp; Results'!$E$40-R613*7.48)/('Calcs active'!H613*1440)</f>
        <v>#DIV/0!</v>
      </c>
    </row>
    <row r="614" spans="2:27" x14ac:dyDescent="0.2">
      <c r="B614" s="31">
        <f t="shared" si="161"/>
        <v>2</v>
      </c>
      <c r="C614" s="31" t="s">
        <v>58</v>
      </c>
      <c r="D614" s="106">
        <v>600</v>
      </c>
      <c r="E614" s="106" t="e">
        <f t="shared" si="170"/>
        <v>#DIV/0!</v>
      </c>
      <c r="F614" s="106">
        <f>'Calcs Hist'!E615</f>
        <v>0</v>
      </c>
      <c r="G614" s="106" t="e">
        <f t="shared" si="171"/>
        <v>#DIV/0!</v>
      </c>
      <c r="H614" s="107" t="e">
        <f t="shared" si="172"/>
        <v>#DIV/0!</v>
      </c>
      <c r="I614" s="106" t="e">
        <f>IF(P614&gt;0,('Input &amp; Results'!F$32/12*$C$3)*('Input &amp; Results'!$D$21),('Input &amp; Results'!F$32/12*$C$3)*('Input &amp; Results'!$D$22))</f>
        <v>#DIV/0!</v>
      </c>
      <c r="J614" s="106" t="e">
        <f t="shared" si="176"/>
        <v>#DIV/0!</v>
      </c>
      <c r="K614" s="106" t="e">
        <f>IF(H614&gt;'Input &amp; Results'!$K$45,MIN('Input &amp; Results'!$K$34,J614-M614),0)</f>
        <v>#DIV/0!</v>
      </c>
      <c r="L614" s="106" t="e">
        <f t="shared" si="164"/>
        <v>#DIV/0!</v>
      </c>
      <c r="M614" s="106" t="e">
        <f>IF(J614&gt;0,MIN('Input &amp; Results'!$K$14*0.75/12*'Input &amp; Results'!$K$42,J614),0)</f>
        <v>#DIV/0!</v>
      </c>
      <c r="N614" s="106" t="e">
        <f t="shared" si="165"/>
        <v>#DIV/0!</v>
      </c>
      <c r="O614" s="106" t="e">
        <f t="shared" si="159"/>
        <v>#DIV/0!</v>
      </c>
      <c r="P614" s="106" t="e">
        <f>IF(O614&gt;'Input &amp; Results'!$E$49,MIN('Input &amp; Results'!$E$47,O614),0)</f>
        <v>#DIV/0!</v>
      </c>
      <c r="Q614" s="106" t="e">
        <f t="shared" si="166"/>
        <v>#DIV/0!</v>
      </c>
      <c r="R614" s="106" t="e">
        <f t="shared" si="162"/>
        <v>#DIV/0!</v>
      </c>
      <c r="S614" s="106" t="e">
        <f t="shared" si="163"/>
        <v>#DIV/0!</v>
      </c>
      <c r="T614" s="106" t="e">
        <f t="shared" si="167"/>
        <v>#DIV/0!</v>
      </c>
      <c r="U614" s="124" t="e">
        <f t="shared" si="160"/>
        <v>#DIV/0!</v>
      </c>
      <c r="V614" s="107" t="e">
        <f t="shared" si="175"/>
        <v>#DIV/0!</v>
      </c>
      <c r="W614" s="106" t="e">
        <f t="shared" si="173"/>
        <v>#DIV/0!</v>
      </c>
      <c r="X614" s="106" t="e">
        <f t="shared" si="168"/>
        <v>#DIV/0!</v>
      </c>
      <c r="Y614" s="106" t="e">
        <f t="shared" si="174"/>
        <v>#DIV/0!</v>
      </c>
      <c r="Z614" s="108" t="e">
        <f t="shared" si="169"/>
        <v>#DIV/0!</v>
      </c>
      <c r="AA614" s="108" t="e">
        <f>('Input &amp; Results'!$E$40-R614*7.48)/('Calcs active'!H614*1440)</f>
        <v>#DIV/0!</v>
      </c>
    </row>
    <row r="615" spans="2:27" x14ac:dyDescent="0.2">
      <c r="B615" s="31">
        <f t="shared" si="161"/>
        <v>2</v>
      </c>
      <c r="C615" s="31" t="s">
        <v>58</v>
      </c>
      <c r="D615" s="106">
        <v>601</v>
      </c>
      <c r="E615" s="106" t="e">
        <f t="shared" si="170"/>
        <v>#DIV/0!</v>
      </c>
      <c r="F615" s="106">
        <f>'Calcs Hist'!E616</f>
        <v>0</v>
      </c>
      <c r="G615" s="106" t="e">
        <f t="shared" si="171"/>
        <v>#DIV/0!</v>
      </c>
      <c r="H615" s="107" t="e">
        <f t="shared" si="172"/>
        <v>#DIV/0!</v>
      </c>
      <c r="I615" s="106" t="e">
        <f>IF(P615&gt;0,('Input &amp; Results'!F$32/12*$C$3)*('Input &amp; Results'!$D$21),('Input &amp; Results'!F$32/12*$C$3)*('Input &amp; Results'!$D$22))</f>
        <v>#DIV/0!</v>
      </c>
      <c r="J615" s="106" t="e">
        <f t="shared" si="176"/>
        <v>#DIV/0!</v>
      </c>
      <c r="K615" s="106" t="e">
        <f>IF(H615&gt;'Input &amp; Results'!$K$45,MIN('Input &amp; Results'!$K$34,J615-M615),0)</f>
        <v>#DIV/0!</v>
      </c>
      <c r="L615" s="106" t="e">
        <f t="shared" si="164"/>
        <v>#DIV/0!</v>
      </c>
      <c r="M615" s="106" t="e">
        <f>IF(J615&gt;0,MIN('Input &amp; Results'!$K$14*0.75/12*'Input &amp; Results'!$K$42,J615),0)</f>
        <v>#DIV/0!</v>
      </c>
      <c r="N615" s="106" t="e">
        <f t="shared" si="165"/>
        <v>#DIV/0!</v>
      </c>
      <c r="O615" s="106" t="e">
        <f t="shared" si="159"/>
        <v>#DIV/0!</v>
      </c>
      <c r="P615" s="106" t="e">
        <f>IF(O615&gt;'Input &amp; Results'!$E$49,MIN('Input &amp; Results'!$E$47,O615),0)</f>
        <v>#DIV/0!</v>
      </c>
      <c r="Q615" s="106" t="e">
        <f t="shared" si="166"/>
        <v>#DIV/0!</v>
      </c>
      <c r="R615" s="106" t="e">
        <f t="shared" si="162"/>
        <v>#DIV/0!</v>
      </c>
      <c r="S615" s="106" t="e">
        <f t="shared" si="163"/>
        <v>#DIV/0!</v>
      </c>
      <c r="T615" s="106" t="e">
        <f t="shared" si="167"/>
        <v>#DIV/0!</v>
      </c>
      <c r="U615" s="124" t="e">
        <f t="shared" si="160"/>
        <v>#DIV/0!</v>
      </c>
      <c r="V615" s="107" t="e">
        <f t="shared" si="175"/>
        <v>#DIV/0!</v>
      </c>
      <c r="W615" s="106" t="e">
        <f t="shared" si="173"/>
        <v>#DIV/0!</v>
      </c>
      <c r="X615" s="106" t="e">
        <f t="shared" si="168"/>
        <v>#DIV/0!</v>
      </c>
      <c r="Y615" s="106" t="e">
        <f t="shared" si="174"/>
        <v>#DIV/0!</v>
      </c>
      <c r="Z615" s="108" t="e">
        <f t="shared" si="169"/>
        <v>#DIV/0!</v>
      </c>
      <c r="AA615" s="108" t="e">
        <f>('Input &amp; Results'!$E$40-R615*7.48)/('Calcs active'!H615*1440)</f>
        <v>#DIV/0!</v>
      </c>
    </row>
    <row r="616" spans="2:27" x14ac:dyDescent="0.2">
      <c r="B616" s="31">
        <f t="shared" si="161"/>
        <v>2</v>
      </c>
      <c r="C616" s="31" t="s">
        <v>58</v>
      </c>
      <c r="D616" s="106">
        <v>602</v>
      </c>
      <c r="E616" s="106" t="e">
        <f t="shared" si="170"/>
        <v>#DIV/0!</v>
      </c>
      <c r="F616" s="106">
        <f>'Calcs Hist'!E617</f>
        <v>0</v>
      </c>
      <c r="G616" s="106" t="e">
        <f t="shared" si="171"/>
        <v>#DIV/0!</v>
      </c>
      <c r="H616" s="107" t="e">
        <f t="shared" si="172"/>
        <v>#DIV/0!</v>
      </c>
      <c r="I616" s="106" t="e">
        <f>IF(P616&gt;0,('Input &amp; Results'!F$32/12*$C$3)*('Input &amp; Results'!$D$21),('Input &amp; Results'!F$32/12*$C$3)*('Input &amp; Results'!$D$22))</f>
        <v>#DIV/0!</v>
      </c>
      <c r="J616" s="106" t="e">
        <f t="shared" si="176"/>
        <v>#DIV/0!</v>
      </c>
      <c r="K616" s="106" t="e">
        <f>IF(H616&gt;'Input &amp; Results'!$K$45,MIN('Input &amp; Results'!$K$34,J616-M616),0)</f>
        <v>#DIV/0!</v>
      </c>
      <c r="L616" s="106" t="e">
        <f t="shared" si="164"/>
        <v>#DIV/0!</v>
      </c>
      <c r="M616" s="106" t="e">
        <f>IF(J616&gt;0,MIN('Input &amp; Results'!$K$14*0.75/12*'Input &amp; Results'!$K$42,J616),0)</f>
        <v>#DIV/0!</v>
      </c>
      <c r="N616" s="106" t="e">
        <f t="shared" si="165"/>
        <v>#DIV/0!</v>
      </c>
      <c r="O616" s="106" t="e">
        <f t="shared" si="159"/>
        <v>#DIV/0!</v>
      </c>
      <c r="P616" s="106" t="e">
        <f>IF(O616&gt;'Input &amp; Results'!$E$49,MIN('Input &amp; Results'!$E$47,O616),0)</f>
        <v>#DIV/0!</v>
      </c>
      <c r="Q616" s="106" t="e">
        <f t="shared" si="166"/>
        <v>#DIV/0!</v>
      </c>
      <c r="R616" s="106" t="e">
        <f t="shared" si="162"/>
        <v>#DIV/0!</v>
      </c>
      <c r="S616" s="106" t="e">
        <f t="shared" si="163"/>
        <v>#DIV/0!</v>
      </c>
      <c r="T616" s="106" t="e">
        <f t="shared" si="167"/>
        <v>#DIV/0!</v>
      </c>
      <c r="U616" s="124" t="e">
        <f t="shared" si="160"/>
        <v>#DIV/0!</v>
      </c>
      <c r="V616" s="107" t="e">
        <f t="shared" si="175"/>
        <v>#DIV/0!</v>
      </c>
      <c r="W616" s="106" t="e">
        <f t="shared" si="173"/>
        <v>#DIV/0!</v>
      </c>
      <c r="X616" s="106" t="e">
        <f t="shared" si="168"/>
        <v>#DIV/0!</v>
      </c>
      <c r="Y616" s="106" t="e">
        <f t="shared" si="174"/>
        <v>#DIV/0!</v>
      </c>
      <c r="Z616" s="108" t="e">
        <f t="shared" si="169"/>
        <v>#DIV/0!</v>
      </c>
      <c r="AA616" s="108" t="e">
        <f>('Input &amp; Results'!$E$40-R616*7.48)/('Calcs active'!H616*1440)</f>
        <v>#DIV/0!</v>
      </c>
    </row>
    <row r="617" spans="2:27" x14ac:dyDescent="0.2">
      <c r="B617" s="31">
        <f t="shared" si="161"/>
        <v>2</v>
      </c>
      <c r="C617" s="31" t="s">
        <v>58</v>
      </c>
      <c r="D617" s="106">
        <v>603</v>
      </c>
      <c r="E617" s="106" t="e">
        <f t="shared" si="170"/>
        <v>#DIV/0!</v>
      </c>
      <c r="F617" s="106">
        <f>'Calcs Hist'!E618</f>
        <v>0</v>
      </c>
      <c r="G617" s="106" t="e">
        <f t="shared" si="171"/>
        <v>#DIV/0!</v>
      </c>
      <c r="H617" s="107" t="e">
        <f t="shared" si="172"/>
        <v>#DIV/0!</v>
      </c>
      <c r="I617" s="106" t="e">
        <f>IF(P617&gt;0,('Input &amp; Results'!F$32/12*$C$3)*('Input &amp; Results'!$D$21),('Input &amp; Results'!F$32/12*$C$3)*('Input &amp; Results'!$D$22))</f>
        <v>#DIV/0!</v>
      </c>
      <c r="J617" s="106" t="e">
        <f t="shared" si="176"/>
        <v>#DIV/0!</v>
      </c>
      <c r="K617" s="106" t="e">
        <f>IF(H617&gt;'Input &amp; Results'!$K$45,MIN('Input &amp; Results'!$K$34,J617-M617),0)</f>
        <v>#DIV/0!</v>
      </c>
      <c r="L617" s="106" t="e">
        <f t="shared" si="164"/>
        <v>#DIV/0!</v>
      </c>
      <c r="M617" s="106" t="e">
        <f>IF(J617&gt;0,MIN('Input &amp; Results'!$K$14*0.75/12*'Input &amp; Results'!$K$42,J617),0)</f>
        <v>#DIV/0!</v>
      </c>
      <c r="N617" s="106" t="e">
        <f t="shared" si="165"/>
        <v>#DIV/0!</v>
      </c>
      <c r="O617" s="106" t="e">
        <f t="shared" si="159"/>
        <v>#DIV/0!</v>
      </c>
      <c r="P617" s="106" t="e">
        <f>IF(O617&gt;'Input &amp; Results'!$E$49,MIN('Input &amp; Results'!$E$47,O617),0)</f>
        <v>#DIV/0!</v>
      </c>
      <c r="Q617" s="106" t="e">
        <f t="shared" si="166"/>
        <v>#DIV/0!</v>
      </c>
      <c r="R617" s="106" t="e">
        <f t="shared" si="162"/>
        <v>#DIV/0!</v>
      </c>
      <c r="S617" s="106" t="e">
        <f t="shared" si="163"/>
        <v>#DIV/0!</v>
      </c>
      <c r="T617" s="106" t="e">
        <f t="shared" si="167"/>
        <v>#DIV/0!</v>
      </c>
      <c r="U617" s="124" t="e">
        <f t="shared" si="160"/>
        <v>#DIV/0!</v>
      </c>
      <c r="V617" s="107" t="e">
        <f t="shared" si="175"/>
        <v>#DIV/0!</v>
      </c>
      <c r="W617" s="106" t="e">
        <f t="shared" si="173"/>
        <v>#DIV/0!</v>
      </c>
      <c r="X617" s="106" t="e">
        <f t="shared" si="168"/>
        <v>#DIV/0!</v>
      </c>
      <c r="Y617" s="106" t="e">
        <f t="shared" si="174"/>
        <v>#DIV/0!</v>
      </c>
      <c r="Z617" s="108" t="e">
        <f t="shared" si="169"/>
        <v>#DIV/0!</v>
      </c>
      <c r="AA617" s="108" t="e">
        <f>('Input &amp; Results'!$E$40-R617*7.48)/('Calcs active'!H617*1440)</f>
        <v>#DIV/0!</v>
      </c>
    </row>
    <row r="618" spans="2:27" x14ac:dyDescent="0.2">
      <c r="B618" s="31">
        <f t="shared" si="161"/>
        <v>2</v>
      </c>
      <c r="C618" s="31" t="s">
        <v>58</v>
      </c>
      <c r="D618" s="106">
        <v>604</v>
      </c>
      <c r="E618" s="106" t="e">
        <f t="shared" si="170"/>
        <v>#DIV/0!</v>
      </c>
      <c r="F618" s="106">
        <f>'Calcs Hist'!E619</f>
        <v>0</v>
      </c>
      <c r="G618" s="106" t="e">
        <f t="shared" si="171"/>
        <v>#DIV/0!</v>
      </c>
      <c r="H618" s="107" t="e">
        <f t="shared" si="172"/>
        <v>#DIV/0!</v>
      </c>
      <c r="I618" s="106" t="e">
        <f>IF(P618&gt;0,('Input &amp; Results'!F$32/12*$C$3)*('Input &amp; Results'!$D$21),('Input &amp; Results'!F$32/12*$C$3)*('Input &amp; Results'!$D$22))</f>
        <v>#DIV/0!</v>
      </c>
      <c r="J618" s="106" t="e">
        <f t="shared" si="176"/>
        <v>#DIV/0!</v>
      </c>
      <c r="K618" s="106" t="e">
        <f>IF(H618&gt;'Input &amp; Results'!$K$45,MIN('Input &amp; Results'!$K$34,J618-M618),0)</f>
        <v>#DIV/0!</v>
      </c>
      <c r="L618" s="106" t="e">
        <f t="shared" si="164"/>
        <v>#DIV/0!</v>
      </c>
      <c r="M618" s="106" t="e">
        <f>IF(J618&gt;0,MIN('Input &amp; Results'!$K$14*0.75/12*'Input &amp; Results'!$K$42,J618),0)</f>
        <v>#DIV/0!</v>
      </c>
      <c r="N618" s="106" t="e">
        <f t="shared" si="165"/>
        <v>#DIV/0!</v>
      </c>
      <c r="O618" s="106" t="e">
        <f t="shared" si="159"/>
        <v>#DIV/0!</v>
      </c>
      <c r="P618" s="106" t="e">
        <f>IF(O618&gt;'Input &amp; Results'!$E$49,MIN('Input &amp; Results'!$E$47,O618),0)</f>
        <v>#DIV/0!</v>
      </c>
      <c r="Q618" s="106" t="e">
        <f t="shared" si="166"/>
        <v>#DIV/0!</v>
      </c>
      <c r="R618" s="106" t="e">
        <f t="shared" si="162"/>
        <v>#DIV/0!</v>
      </c>
      <c r="S618" s="106" t="e">
        <f t="shared" si="163"/>
        <v>#DIV/0!</v>
      </c>
      <c r="T618" s="106" t="e">
        <f t="shared" si="167"/>
        <v>#DIV/0!</v>
      </c>
      <c r="U618" s="124" t="e">
        <f t="shared" si="160"/>
        <v>#DIV/0!</v>
      </c>
      <c r="V618" s="107" t="e">
        <f t="shared" si="175"/>
        <v>#DIV/0!</v>
      </c>
      <c r="W618" s="106" t="e">
        <f t="shared" si="173"/>
        <v>#DIV/0!</v>
      </c>
      <c r="X618" s="106" t="e">
        <f t="shared" si="168"/>
        <v>#DIV/0!</v>
      </c>
      <c r="Y618" s="106" t="e">
        <f t="shared" si="174"/>
        <v>#DIV/0!</v>
      </c>
      <c r="Z618" s="108" t="e">
        <f t="shared" si="169"/>
        <v>#DIV/0!</v>
      </c>
      <c r="AA618" s="108" t="e">
        <f>('Input &amp; Results'!$E$40-R618*7.48)/('Calcs active'!H618*1440)</f>
        <v>#DIV/0!</v>
      </c>
    </row>
    <row r="619" spans="2:27" x14ac:dyDescent="0.2">
      <c r="B619" s="31">
        <f t="shared" si="161"/>
        <v>2</v>
      </c>
      <c r="C619" s="31" t="s">
        <v>58</v>
      </c>
      <c r="D619" s="106">
        <v>605</v>
      </c>
      <c r="E619" s="106" t="e">
        <f t="shared" si="170"/>
        <v>#DIV/0!</v>
      </c>
      <c r="F619" s="106">
        <f>'Calcs Hist'!E620</f>
        <v>0</v>
      </c>
      <c r="G619" s="106" t="e">
        <f t="shared" si="171"/>
        <v>#DIV/0!</v>
      </c>
      <c r="H619" s="107" t="e">
        <f t="shared" si="172"/>
        <v>#DIV/0!</v>
      </c>
      <c r="I619" s="106" t="e">
        <f>IF(P619&gt;0,('Input &amp; Results'!F$32/12*$C$3)*('Input &amp; Results'!$D$21),('Input &amp; Results'!F$32/12*$C$3)*('Input &amp; Results'!$D$22))</f>
        <v>#DIV/0!</v>
      </c>
      <c r="J619" s="106" t="e">
        <f t="shared" si="176"/>
        <v>#DIV/0!</v>
      </c>
      <c r="K619" s="106" t="e">
        <f>IF(H619&gt;'Input &amp; Results'!$K$45,MIN('Input &amp; Results'!$K$34,J619-M619),0)</f>
        <v>#DIV/0!</v>
      </c>
      <c r="L619" s="106" t="e">
        <f t="shared" si="164"/>
        <v>#DIV/0!</v>
      </c>
      <c r="M619" s="106" t="e">
        <f>IF(J619&gt;0,MIN('Input &amp; Results'!$K$14*0.75/12*'Input &amp; Results'!$K$42,J619),0)</f>
        <v>#DIV/0!</v>
      </c>
      <c r="N619" s="106" t="e">
        <f t="shared" si="165"/>
        <v>#DIV/0!</v>
      </c>
      <c r="O619" s="106" t="e">
        <f t="shared" si="159"/>
        <v>#DIV/0!</v>
      </c>
      <c r="P619" s="106" t="e">
        <f>IF(O619&gt;'Input &amp; Results'!$E$49,MIN('Input &amp; Results'!$E$47,O619),0)</f>
        <v>#DIV/0!</v>
      </c>
      <c r="Q619" s="106" t="e">
        <f t="shared" si="166"/>
        <v>#DIV/0!</v>
      </c>
      <c r="R619" s="106" t="e">
        <f t="shared" si="162"/>
        <v>#DIV/0!</v>
      </c>
      <c r="S619" s="106" t="e">
        <f t="shared" si="163"/>
        <v>#DIV/0!</v>
      </c>
      <c r="T619" s="106" t="e">
        <f t="shared" si="167"/>
        <v>#DIV/0!</v>
      </c>
      <c r="U619" s="124" t="e">
        <f t="shared" si="160"/>
        <v>#DIV/0!</v>
      </c>
      <c r="V619" s="107" t="e">
        <f t="shared" si="175"/>
        <v>#DIV/0!</v>
      </c>
      <c r="W619" s="106" t="e">
        <f t="shared" si="173"/>
        <v>#DIV/0!</v>
      </c>
      <c r="X619" s="106" t="e">
        <f t="shared" si="168"/>
        <v>#DIV/0!</v>
      </c>
      <c r="Y619" s="106" t="e">
        <f t="shared" si="174"/>
        <v>#DIV/0!</v>
      </c>
      <c r="Z619" s="108" t="e">
        <f t="shared" si="169"/>
        <v>#DIV/0!</v>
      </c>
      <c r="AA619" s="108" t="e">
        <f>('Input &amp; Results'!$E$40-R619*7.48)/('Calcs active'!H619*1440)</f>
        <v>#DIV/0!</v>
      </c>
    </row>
    <row r="620" spans="2:27" x14ac:dyDescent="0.2">
      <c r="B620" s="31">
        <f t="shared" si="161"/>
        <v>2</v>
      </c>
      <c r="C620" s="31" t="s">
        <v>58</v>
      </c>
      <c r="D620" s="106">
        <v>606</v>
      </c>
      <c r="E620" s="106" t="e">
        <f t="shared" si="170"/>
        <v>#DIV/0!</v>
      </c>
      <c r="F620" s="106">
        <f>'Calcs Hist'!E621</f>
        <v>0</v>
      </c>
      <c r="G620" s="106" t="e">
        <f t="shared" si="171"/>
        <v>#DIV/0!</v>
      </c>
      <c r="H620" s="107" t="e">
        <f t="shared" si="172"/>
        <v>#DIV/0!</v>
      </c>
      <c r="I620" s="106" t="e">
        <f>IF(P620&gt;0,('Input &amp; Results'!F$32/12*$C$3)*('Input &amp; Results'!$D$21),('Input &amp; Results'!F$32/12*$C$3)*('Input &amp; Results'!$D$22))</f>
        <v>#DIV/0!</v>
      </c>
      <c r="J620" s="106" t="e">
        <f t="shared" si="176"/>
        <v>#DIV/0!</v>
      </c>
      <c r="K620" s="106" t="e">
        <f>IF(H620&gt;'Input &amp; Results'!$K$45,MIN('Input &amp; Results'!$K$34,J620-M620),0)</f>
        <v>#DIV/0!</v>
      </c>
      <c r="L620" s="106" t="e">
        <f t="shared" si="164"/>
        <v>#DIV/0!</v>
      </c>
      <c r="M620" s="106" t="e">
        <f>IF(J620&gt;0,MIN('Input &amp; Results'!$K$14*0.75/12*'Input &amp; Results'!$K$42,J620),0)</f>
        <v>#DIV/0!</v>
      </c>
      <c r="N620" s="106" t="e">
        <f t="shared" si="165"/>
        <v>#DIV/0!</v>
      </c>
      <c r="O620" s="106" t="e">
        <f t="shared" ref="O620:O683" si="177">J620-K620-M620</f>
        <v>#DIV/0!</v>
      </c>
      <c r="P620" s="106" t="e">
        <f>IF(O620&gt;'Input &amp; Results'!$E$49,MIN('Input &amp; Results'!$E$47,O620),0)</f>
        <v>#DIV/0!</v>
      </c>
      <c r="Q620" s="106" t="e">
        <f t="shared" si="166"/>
        <v>#DIV/0!</v>
      </c>
      <c r="R620" s="106" t="e">
        <f t="shared" si="162"/>
        <v>#DIV/0!</v>
      </c>
      <c r="S620" s="106" t="e">
        <f t="shared" si="163"/>
        <v>#DIV/0!</v>
      </c>
      <c r="T620" s="106" t="e">
        <f t="shared" si="167"/>
        <v>#DIV/0!</v>
      </c>
      <c r="U620" s="124" t="e">
        <f t="shared" si="160"/>
        <v>#DIV/0!</v>
      </c>
      <c r="V620" s="107" t="e">
        <f t="shared" si="175"/>
        <v>#DIV/0!</v>
      </c>
      <c r="W620" s="106" t="e">
        <f t="shared" si="173"/>
        <v>#DIV/0!</v>
      </c>
      <c r="X620" s="106" t="e">
        <f t="shared" si="168"/>
        <v>#DIV/0!</v>
      </c>
      <c r="Y620" s="106" t="e">
        <f t="shared" si="174"/>
        <v>#DIV/0!</v>
      </c>
      <c r="Z620" s="108" t="e">
        <f t="shared" si="169"/>
        <v>#DIV/0!</v>
      </c>
      <c r="AA620" s="108" t="e">
        <f>('Input &amp; Results'!$E$40-R620*7.48)/('Calcs active'!H620*1440)</f>
        <v>#DIV/0!</v>
      </c>
    </row>
    <row r="621" spans="2:27" x14ac:dyDescent="0.2">
      <c r="B621" s="31">
        <f t="shared" si="161"/>
        <v>2</v>
      </c>
      <c r="C621" s="31" t="s">
        <v>58</v>
      </c>
      <c r="D621" s="106">
        <v>607</v>
      </c>
      <c r="E621" s="106" t="e">
        <f t="shared" si="170"/>
        <v>#DIV/0!</v>
      </c>
      <c r="F621" s="106">
        <f>'Calcs Hist'!E622</f>
        <v>0</v>
      </c>
      <c r="G621" s="106" t="e">
        <f t="shared" si="171"/>
        <v>#DIV/0!</v>
      </c>
      <c r="H621" s="107" t="e">
        <f t="shared" si="172"/>
        <v>#DIV/0!</v>
      </c>
      <c r="I621" s="106" t="e">
        <f>IF(P621&gt;0,('Input &amp; Results'!F$32/12*$C$3)*('Input &amp; Results'!$D$21),('Input &amp; Results'!F$32/12*$C$3)*('Input &amp; Results'!$D$22))</f>
        <v>#DIV/0!</v>
      </c>
      <c r="J621" s="106" t="e">
        <f t="shared" si="176"/>
        <v>#DIV/0!</v>
      </c>
      <c r="K621" s="106" t="e">
        <f>IF(H621&gt;'Input &amp; Results'!$K$45,MIN('Input &amp; Results'!$K$34,J621-M621),0)</f>
        <v>#DIV/0!</v>
      </c>
      <c r="L621" s="106" t="e">
        <f t="shared" si="164"/>
        <v>#DIV/0!</v>
      </c>
      <c r="M621" s="106" t="e">
        <f>IF(J621&gt;0,MIN('Input &amp; Results'!$K$14*0.75/12*'Input &amp; Results'!$K$42,J621),0)</f>
        <v>#DIV/0!</v>
      </c>
      <c r="N621" s="106" t="e">
        <f t="shared" si="165"/>
        <v>#DIV/0!</v>
      </c>
      <c r="O621" s="106" t="e">
        <f t="shared" si="177"/>
        <v>#DIV/0!</v>
      </c>
      <c r="P621" s="106" t="e">
        <f>IF(O621&gt;'Input &amp; Results'!$E$49,MIN('Input &amp; Results'!$E$47,O621),0)</f>
        <v>#DIV/0!</v>
      </c>
      <c r="Q621" s="106" t="e">
        <f t="shared" si="166"/>
        <v>#DIV/0!</v>
      </c>
      <c r="R621" s="106" t="e">
        <f t="shared" si="162"/>
        <v>#DIV/0!</v>
      </c>
      <c r="S621" s="106" t="e">
        <f t="shared" si="163"/>
        <v>#DIV/0!</v>
      </c>
      <c r="T621" s="106" t="e">
        <f t="shared" si="167"/>
        <v>#DIV/0!</v>
      </c>
      <c r="U621" s="124" t="e">
        <f t="shared" si="160"/>
        <v>#DIV/0!</v>
      </c>
      <c r="V621" s="107" t="e">
        <f t="shared" si="175"/>
        <v>#DIV/0!</v>
      </c>
      <c r="W621" s="106" t="e">
        <f t="shared" si="173"/>
        <v>#DIV/0!</v>
      </c>
      <c r="X621" s="106" t="e">
        <f t="shared" si="168"/>
        <v>#DIV/0!</v>
      </c>
      <c r="Y621" s="106" t="e">
        <f t="shared" si="174"/>
        <v>#DIV/0!</v>
      </c>
      <c r="Z621" s="108" t="e">
        <f t="shared" si="169"/>
        <v>#DIV/0!</v>
      </c>
      <c r="AA621" s="108" t="e">
        <f>('Input &amp; Results'!$E$40-R621*7.48)/('Calcs active'!H621*1440)</f>
        <v>#DIV/0!</v>
      </c>
    </row>
    <row r="622" spans="2:27" x14ac:dyDescent="0.2">
      <c r="B622" s="31">
        <f t="shared" si="161"/>
        <v>2</v>
      </c>
      <c r="C622" s="31" t="s">
        <v>58</v>
      </c>
      <c r="D622" s="106">
        <v>608</v>
      </c>
      <c r="E622" s="106" t="e">
        <f t="shared" si="170"/>
        <v>#DIV/0!</v>
      </c>
      <c r="F622" s="106">
        <f>'Calcs Hist'!E623</f>
        <v>0</v>
      </c>
      <c r="G622" s="106" t="e">
        <f t="shared" si="171"/>
        <v>#DIV/0!</v>
      </c>
      <c r="H622" s="107" t="e">
        <f t="shared" si="172"/>
        <v>#DIV/0!</v>
      </c>
      <c r="I622" s="106" t="e">
        <f>IF(P622&gt;0,('Input &amp; Results'!F$32/12*$C$3)*('Input &amp; Results'!$D$21),('Input &amp; Results'!F$32/12*$C$3)*('Input &amp; Results'!$D$22))</f>
        <v>#DIV/0!</v>
      </c>
      <c r="J622" s="106" t="e">
        <f t="shared" si="176"/>
        <v>#DIV/0!</v>
      </c>
      <c r="K622" s="106" t="e">
        <f>IF(H622&gt;'Input &amp; Results'!$K$45,MIN('Input &amp; Results'!$K$34,J622-M622),0)</f>
        <v>#DIV/0!</v>
      </c>
      <c r="L622" s="106" t="e">
        <f t="shared" si="164"/>
        <v>#DIV/0!</v>
      </c>
      <c r="M622" s="106" t="e">
        <f>IF(J622&gt;0,MIN('Input &amp; Results'!$K$14*0.75/12*'Input &amp; Results'!$K$42,J622),0)</f>
        <v>#DIV/0!</v>
      </c>
      <c r="N622" s="106" t="e">
        <f t="shared" si="165"/>
        <v>#DIV/0!</v>
      </c>
      <c r="O622" s="106" t="e">
        <f t="shared" si="177"/>
        <v>#DIV/0!</v>
      </c>
      <c r="P622" s="106" t="e">
        <f>IF(O622&gt;'Input &amp; Results'!$E$49,MIN('Input &amp; Results'!$E$47,O622),0)</f>
        <v>#DIV/0!</v>
      </c>
      <c r="Q622" s="106" t="e">
        <f t="shared" si="166"/>
        <v>#DIV/0!</v>
      </c>
      <c r="R622" s="106" t="e">
        <f t="shared" si="162"/>
        <v>#DIV/0!</v>
      </c>
      <c r="S622" s="106" t="e">
        <f t="shared" si="163"/>
        <v>#DIV/0!</v>
      </c>
      <c r="T622" s="106" t="e">
        <f t="shared" si="167"/>
        <v>#DIV/0!</v>
      </c>
      <c r="U622" s="124" t="e">
        <f t="shared" si="160"/>
        <v>#DIV/0!</v>
      </c>
      <c r="V622" s="107" t="e">
        <f t="shared" si="175"/>
        <v>#DIV/0!</v>
      </c>
      <c r="W622" s="106" t="e">
        <f t="shared" si="173"/>
        <v>#DIV/0!</v>
      </c>
      <c r="X622" s="106" t="e">
        <f t="shared" si="168"/>
        <v>#DIV/0!</v>
      </c>
      <c r="Y622" s="106" t="e">
        <f t="shared" si="174"/>
        <v>#DIV/0!</v>
      </c>
      <c r="Z622" s="108" t="e">
        <f t="shared" si="169"/>
        <v>#DIV/0!</v>
      </c>
      <c r="AA622" s="108" t="e">
        <f>('Input &amp; Results'!$E$40-R622*7.48)/('Calcs active'!H622*1440)</f>
        <v>#DIV/0!</v>
      </c>
    </row>
    <row r="623" spans="2:27" x14ac:dyDescent="0.2">
      <c r="B623" s="31">
        <f t="shared" si="161"/>
        <v>2</v>
      </c>
      <c r="C623" s="31" t="s">
        <v>59</v>
      </c>
      <c r="D623" s="106">
        <v>609</v>
      </c>
      <c r="E623" s="106" t="e">
        <f t="shared" si="170"/>
        <v>#DIV/0!</v>
      </c>
      <c r="F623" s="106">
        <f>'Calcs Hist'!E624</f>
        <v>0</v>
      </c>
      <c r="G623" s="106" t="e">
        <f t="shared" si="171"/>
        <v>#DIV/0!</v>
      </c>
      <c r="H623" s="107" t="e">
        <f t="shared" si="172"/>
        <v>#DIV/0!</v>
      </c>
      <c r="I623" s="106" t="e">
        <f>IF(P623&gt;0,('Input &amp; Results'!F$33/12*$C$3)*('Input &amp; Results'!$D$21),('Input &amp; Results'!F$33/12*$C$3)*('Input &amp; Results'!$D$22))</f>
        <v>#DIV/0!</v>
      </c>
      <c r="J623" s="106" t="e">
        <f t="shared" si="176"/>
        <v>#DIV/0!</v>
      </c>
      <c r="K623" s="106" t="e">
        <f>IF(H623&gt;'Input &amp; Results'!$K$45,MIN('Input &amp; Results'!$K$35,J623-M623),0)</f>
        <v>#DIV/0!</v>
      </c>
      <c r="L623" s="106" t="e">
        <f t="shared" si="164"/>
        <v>#DIV/0!</v>
      </c>
      <c r="M623" s="106" t="e">
        <f>IF(J623&gt;0,MIN('Input &amp; Results'!$K$15*0.75/12*'Input &amp; Results'!$K$42,J623),0)</f>
        <v>#DIV/0!</v>
      </c>
      <c r="N623" s="106" t="e">
        <f t="shared" si="165"/>
        <v>#DIV/0!</v>
      </c>
      <c r="O623" s="106" t="e">
        <f t="shared" si="177"/>
        <v>#DIV/0!</v>
      </c>
      <c r="P623" s="106" t="e">
        <f>IF(O623&gt;'Input &amp; Results'!$E$49,MIN('Input &amp; Results'!$E$47,O623),0)</f>
        <v>#DIV/0!</v>
      </c>
      <c r="Q623" s="106" t="e">
        <f t="shared" si="166"/>
        <v>#DIV/0!</v>
      </c>
      <c r="R623" s="106" t="e">
        <f t="shared" si="162"/>
        <v>#DIV/0!</v>
      </c>
      <c r="S623" s="106" t="e">
        <f t="shared" si="163"/>
        <v>#DIV/0!</v>
      </c>
      <c r="T623" s="106" t="e">
        <f t="shared" si="167"/>
        <v>#DIV/0!</v>
      </c>
      <c r="U623" s="124" t="e">
        <f t="shared" si="160"/>
        <v>#DIV/0!</v>
      </c>
      <c r="V623" s="107" t="e">
        <f t="shared" si="175"/>
        <v>#DIV/0!</v>
      </c>
      <c r="W623" s="106" t="e">
        <f t="shared" si="173"/>
        <v>#DIV/0!</v>
      </c>
      <c r="X623" s="106" t="e">
        <f t="shared" si="168"/>
        <v>#DIV/0!</v>
      </c>
      <c r="Y623" s="106" t="e">
        <f t="shared" si="174"/>
        <v>#DIV/0!</v>
      </c>
      <c r="Z623" s="108" t="e">
        <f t="shared" si="169"/>
        <v>#DIV/0!</v>
      </c>
      <c r="AA623" s="108" t="e">
        <f>('Input &amp; Results'!$E$40-R623*7.48)/('Calcs active'!H623*1440)</f>
        <v>#DIV/0!</v>
      </c>
    </row>
    <row r="624" spans="2:27" x14ac:dyDescent="0.2">
      <c r="B624" s="31">
        <f t="shared" si="161"/>
        <v>2</v>
      </c>
      <c r="C624" s="31" t="s">
        <v>59</v>
      </c>
      <c r="D624" s="106">
        <v>610</v>
      </c>
      <c r="E624" s="106" t="e">
        <f t="shared" si="170"/>
        <v>#DIV/0!</v>
      </c>
      <c r="F624" s="106">
        <f>'Calcs Hist'!E625</f>
        <v>0</v>
      </c>
      <c r="G624" s="106" t="e">
        <f t="shared" si="171"/>
        <v>#DIV/0!</v>
      </c>
      <c r="H624" s="107" t="e">
        <f t="shared" si="172"/>
        <v>#DIV/0!</v>
      </c>
      <c r="I624" s="106" t="e">
        <f>IF(P624&gt;0,('Input &amp; Results'!F$33/12*$C$3)*('Input &amp; Results'!$D$21),('Input &amp; Results'!F$33/12*$C$3)*('Input &amp; Results'!$D$22))</f>
        <v>#DIV/0!</v>
      </c>
      <c r="J624" s="106" t="e">
        <f t="shared" si="176"/>
        <v>#DIV/0!</v>
      </c>
      <c r="K624" s="106" t="e">
        <f>IF(H624&gt;'Input &amp; Results'!$K$45,MIN('Input &amp; Results'!$K$35,J624-M624),0)</f>
        <v>#DIV/0!</v>
      </c>
      <c r="L624" s="106" t="e">
        <f t="shared" si="164"/>
        <v>#DIV/0!</v>
      </c>
      <c r="M624" s="106" t="e">
        <f>IF(J624&gt;0,MIN('Input &amp; Results'!$K$15*0.75/12*'Input &amp; Results'!$K$42,J624),0)</f>
        <v>#DIV/0!</v>
      </c>
      <c r="N624" s="106" t="e">
        <f t="shared" si="165"/>
        <v>#DIV/0!</v>
      </c>
      <c r="O624" s="106" t="e">
        <f t="shared" si="177"/>
        <v>#DIV/0!</v>
      </c>
      <c r="P624" s="106" t="e">
        <f>IF(O624&gt;'Input &amp; Results'!$E$49,MIN('Input &amp; Results'!$E$47,O624),0)</f>
        <v>#DIV/0!</v>
      </c>
      <c r="Q624" s="106" t="e">
        <f t="shared" si="166"/>
        <v>#DIV/0!</v>
      </c>
      <c r="R624" s="106" t="e">
        <f t="shared" si="162"/>
        <v>#DIV/0!</v>
      </c>
      <c r="S624" s="106" t="e">
        <f t="shared" si="163"/>
        <v>#DIV/0!</v>
      </c>
      <c r="T624" s="106" t="e">
        <f t="shared" si="167"/>
        <v>#DIV/0!</v>
      </c>
      <c r="U624" s="124" t="e">
        <f t="shared" si="160"/>
        <v>#DIV/0!</v>
      </c>
      <c r="V624" s="107" t="e">
        <f t="shared" si="175"/>
        <v>#DIV/0!</v>
      </c>
      <c r="W624" s="106" t="e">
        <f t="shared" si="173"/>
        <v>#DIV/0!</v>
      </c>
      <c r="X624" s="106" t="e">
        <f t="shared" si="168"/>
        <v>#DIV/0!</v>
      </c>
      <c r="Y624" s="106" t="e">
        <f t="shared" si="174"/>
        <v>#DIV/0!</v>
      </c>
      <c r="Z624" s="108" t="e">
        <f t="shared" si="169"/>
        <v>#DIV/0!</v>
      </c>
      <c r="AA624" s="108" t="e">
        <f>('Input &amp; Results'!$E$40-R624*7.48)/('Calcs active'!H624*1440)</f>
        <v>#DIV/0!</v>
      </c>
    </row>
    <row r="625" spans="2:27" x14ac:dyDescent="0.2">
      <c r="B625" s="31">
        <f t="shared" si="161"/>
        <v>2</v>
      </c>
      <c r="C625" s="31" t="s">
        <v>59</v>
      </c>
      <c r="D625" s="106">
        <v>611</v>
      </c>
      <c r="E625" s="106" t="e">
        <f t="shared" si="170"/>
        <v>#DIV/0!</v>
      </c>
      <c r="F625" s="106">
        <f>'Calcs Hist'!E626</f>
        <v>0</v>
      </c>
      <c r="G625" s="106" t="e">
        <f t="shared" si="171"/>
        <v>#DIV/0!</v>
      </c>
      <c r="H625" s="107" t="e">
        <f t="shared" si="172"/>
        <v>#DIV/0!</v>
      </c>
      <c r="I625" s="106" t="e">
        <f>IF(P625&gt;0,('Input &amp; Results'!F$33/12*$C$3)*('Input &amp; Results'!$D$21),('Input &amp; Results'!F$33/12*$C$3)*('Input &amp; Results'!$D$22))</f>
        <v>#DIV/0!</v>
      </c>
      <c r="J625" s="106" t="e">
        <f t="shared" si="176"/>
        <v>#DIV/0!</v>
      </c>
      <c r="K625" s="106" t="e">
        <f>IF(H625&gt;'Input &amp; Results'!$K$45,MIN('Input &amp; Results'!$K$35,J625-M625),0)</f>
        <v>#DIV/0!</v>
      </c>
      <c r="L625" s="106" t="e">
        <f t="shared" si="164"/>
        <v>#DIV/0!</v>
      </c>
      <c r="M625" s="106" t="e">
        <f>IF(J625&gt;0,MIN('Input &amp; Results'!$K$15*0.75/12*'Input &amp; Results'!$K$42,J625),0)</f>
        <v>#DIV/0!</v>
      </c>
      <c r="N625" s="106" t="e">
        <f t="shared" si="165"/>
        <v>#DIV/0!</v>
      </c>
      <c r="O625" s="106" t="e">
        <f t="shared" si="177"/>
        <v>#DIV/0!</v>
      </c>
      <c r="P625" s="106" t="e">
        <f>IF(O625&gt;'Input &amp; Results'!$E$49,MIN('Input &amp; Results'!$E$47,O625),0)</f>
        <v>#DIV/0!</v>
      </c>
      <c r="Q625" s="106" t="e">
        <f t="shared" si="166"/>
        <v>#DIV/0!</v>
      </c>
      <c r="R625" s="106" t="e">
        <f t="shared" si="162"/>
        <v>#DIV/0!</v>
      </c>
      <c r="S625" s="106" t="e">
        <f t="shared" si="163"/>
        <v>#DIV/0!</v>
      </c>
      <c r="T625" s="106" t="e">
        <f t="shared" si="167"/>
        <v>#DIV/0!</v>
      </c>
      <c r="U625" s="124" t="e">
        <f t="shared" si="160"/>
        <v>#DIV/0!</v>
      </c>
      <c r="V625" s="107" t="e">
        <f t="shared" si="175"/>
        <v>#DIV/0!</v>
      </c>
      <c r="W625" s="106" t="e">
        <f t="shared" si="173"/>
        <v>#DIV/0!</v>
      </c>
      <c r="X625" s="106" t="e">
        <f t="shared" si="168"/>
        <v>#DIV/0!</v>
      </c>
      <c r="Y625" s="106" t="e">
        <f t="shared" si="174"/>
        <v>#DIV/0!</v>
      </c>
      <c r="Z625" s="108" t="e">
        <f t="shared" si="169"/>
        <v>#DIV/0!</v>
      </c>
      <c r="AA625" s="108" t="e">
        <f>('Input &amp; Results'!$E$40-R625*7.48)/('Calcs active'!H625*1440)</f>
        <v>#DIV/0!</v>
      </c>
    </row>
    <row r="626" spans="2:27" x14ac:dyDescent="0.2">
      <c r="B626" s="31">
        <f t="shared" si="161"/>
        <v>2</v>
      </c>
      <c r="C626" s="31" t="s">
        <v>59</v>
      </c>
      <c r="D626" s="106">
        <v>612</v>
      </c>
      <c r="E626" s="106" t="e">
        <f t="shared" si="170"/>
        <v>#DIV/0!</v>
      </c>
      <c r="F626" s="106">
        <f>'Calcs Hist'!E627</f>
        <v>0</v>
      </c>
      <c r="G626" s="106" t="e">
        <f t="shared" si="171"/>
        <v>#DIV/0!</v>
      </c>
      <c r="H626" s="107" t="e">
        <f t="shared" si="172"/>
        <v>#DIV/0!</v>
      </c>
      <c r="I626" s="106" t="e">
        <f>IF(P626&gt;0,('Input &amp; Results'!F$33/12*$C$3)*('Input &amp; Results'!$D$21),('Input &amp; Results'!F$33/12*$C$3)*('Input &amp; Results'!$D$22))</f>
        <v>#DIV/0!</v>
      </c>
      <c r="J626" s="106" t="e">
        <f t="shared" si="176"/>
        <v>#DIV/0!</v>
      </c>
      <c r="K626" s="106" t="e">
        <f>IF(H626&gt;'Input &amp; Results'!$K$45,MIN('Input &amp; Results'!$K$35,J626-M626),0)</f>
        <v>#DIV/0!</v>
      </c>
      <c r="L626" s="106" t="e">
        <f t="shared" si="164"/>
        <v>#DIV/0!</v>
      </c>
      <c r="M626" s="106" t="e">
        <f>IF(J626&gt;0,MIN('Input &amp; Results'!$K$15*0.75/12*'Input &amp; Results'!$K$42,J626),0)</f>
        <v>#DIV/0!</v>
      </c>
      <c r="N626" s="106" t="e">
        <f t="shared" si="165"/>
        <v>#DIV/0!</v>
      </c>
      <c r="O626" s="106" t="e">
        <f t="shared" si="177"/>
        <v>#DIV/0!</v>
      </c>
      <c r="P626" s="106" t="e">
        <f>IF(O626&gt;'Input &amp; Results'!$E$49,MIN('Input &amp; Results'!$E$47,O626),0)</f>
        <v>#DIV/0!</v>
      </c>
      <c r="Q626" s="106" t="e">
        <f t="shared" si="166"/>
        <v>#DIV/0!</v>
      </c>
      <c r="R626" s="106" t="e">
        <f t="shared" si="162"/>
        <v>#DIV/0!</v>
      </c>
      <c r="S626" s="106" t="e">
        <f t="shared" si="163"/>
        <v>#DIV/0!</v>
      </c>
      <c r="T626" s="106" t="e">
        <f t="shared" si="167"/>
        <v>#DIV/0!</v>
      </c>
      <c r="U626" s="124" t="e">
        <f t="shared" si="160"/>
        <v>#DIV/0!</v>
      </c>
      <c r="V626" s="107" t="e">
        <f t="shared" si="175"/>
        <v>#DIV/0!</v>
      </c>
      <c r="W626" s="106" t="e">
        <f t="shared" si="173"/>
        <v>#DIV/0!</v>
      </c>
      <c r="X626" s="106" t="e">
        <f t="shared" si="168"/>
        <v>#DIV/0!</v>
      </c>
      <c r="Y626" s="106" t="e">
        <f t="shared" si="174"/>
        <v>#DIV/0!</v>
      </c>
      <c r="Z626" s="108" t="e">
        <f t="shared" si="169"/>
        <v>#DIV/0!</v>
      </c>
      <c r="AA626" s="108" t="e">
        <f>('Input &amp; Results'!$E$40-R626*7.48)/('Calcs active'!H626*1440)</f>
        <v>#DIV/0!</v>
      </c>
    </row>
    <row r="627" spans="2:27" x14ac:dyDescent="0.2">
      <c r="B627" s="31">
        <f t="shared" si="161"/>
        <v>2</v>
      </c>
      <c r="C627" s="31" t="s">
        <v>59</v>
      </c>
      <c r="D627" s="106">
        <v>613</v>
      </c>
      <c r="E627" s="106" t="e">
        <f t="shared" si="170"/>
        <v>#DIV/0!</v>
      </c>
      <c r="F627" s="106">
        <f>'Calcs Hist'!E628</f>
        <v>0</v>
      </c>
      <c r="G627" s="106" t="e">
        <f t="shared" si="171"/>
        <v>#DIV/0!</v>
      </c>
      <c r="H627" s="107" t="e">
        <f t="shared" si="172"/>
        <v>#DIV/0!</v>
      </c>
      <c r="I627" s="106" t="e">
        <f>IF(P627&gt;0,('Input &amp; Results'!F$33/12*$C$3)*('Input &amp; Results'!$D$21),('Input &amp; Results'!F$33/12*$C$3)*('Input &amp; Results'!$D$22))</f>
        <v>#DIV/0!</v>
      </c>
      <c r="J627" s="106" t="e">
        <f t="shared" si="176"/>
        <v>#DIV/0!</v>
      </c>
      <c r="K627" s="106" t="e">
        <f>IF(H627&gt;'Input &amp; Results'!$K$45,MIN('Input &amp; Results'!$K$35,J627-M627),0)</f>
        <v>#DIV/0!</v>
      </c>
      <c r="L627" s="106" t="e">
        <f t="shared" si="164"/>
        <v>#DIV/0!</v>
      </c>
      <c r="M627" s="106" t="e">
        <f>IF(J627&gt;0,MIN('Input &amp; Results'!$K$15*0.75/12*'Input &amp; Results'!$K$42,J627),0)</f>
        <v>#DIV/0!</v>
      </c>
      <c r="N627" s="106" t="e">
        <f t="shared" si="165"/>
        <v>#DIV/0!</v>
      </c>
      <c r="O627" s="106" t="e">
        <f t="shared" si="177"/>
        <v>#DIV/0!</v>
      </c>
      <c r="P627" s="106" t="e">
        <f>IF(O627&gt;'Input &amp; Results'!$E$49,MIN('Input &amp; Results'!$E$47,O627),0)</f>
        <v>#DIV/0!</v>
      </c>
      <c r="Q627" s="106" t="e">
        <f t="shared" si="166"/>
        <v>#DIV/0!</v>
      </c>
      <c r="R627" s="106" t="e">
        <f t="shared" si="162"/>
        <v>#DIV/0!</v>
      </c>
      <c r="S627" s="106" t="e">
        <f t="shared" si="163"/>
        <v>#DIV/0!</v>
      </c>
      <c r="T627" s="106" t="e">
        <f t="shared" si="167"/>
        <v>#DIV/0!</v>
      </c>
      <c r="U627" s="124" t="e">
        <f t="shared" si="160"/>
        <v>#DIV/0!</v>
      </c>
      <c r="V627" s="107" t="e">
        <f t="shared" si="175"/>
        <v>#DIV/0!</v>
      </c>
      <c r="W627" s="106" t="e">
        <f t="shared" si="173"/>
        <v>#DIV/0!</v>
      </c>
      <c r="X627" s="106" t="e">
        <f t="shared" si="168"/>
        <v>#DIV/0!</v>
      </c>
      <c r="Y627" s="106" t="e">
        <f t="shared" si="174"/>
        <v>#DIV/0!</v>
      </c>
      <c r="Z627" s="108" t="e">
        <f t="shared" si="169"/>
        <v>#DIV/0!</v>
      </c>
      <c r="AA627" s="108" t="e">
        <f>('Input &amp; Results'!$E$40-R627*7.48)/('Calcs active'!H627*1440)</f>
        <v>#DIV/0!</v>
      </c>
    </row>
    <row r="628" spans="2:27" x14ac:dyDescent="0.2">
      <c r="B628" s="31">
        <f t="shared" si="161"/>
        <v>2</v>
      </c>
      <c r="C628" s="31" t="s">
        <v>59</v>
      </c>
      <c r="D628" s="106">
        <v>614</v>
      </c>
      <c r="E628" s="106" t="e">
        <f t="shared" si="170"/>
        <v>#DIV/0!</v>
      </c>
      <c r="F628" s="106">
        <f>'Calcs Hist'!E629</f>
        <v>0</v>
      </c>
      <c r="G628" s="106" t="e">
        <f t="shared" si="171"/>
        <v>#DIV/0!</v>
      </c>
      <c r="H628" s="107" t="e">
        <f t="shared" si="172"/>
        <v>#DIV/0!</v>
      </c>
      <c r="I628" s="106" t="e">
        <f>IF(P628&gt;0,('Input &amp; Results'!F$33/12*$C$3)*('Input &amp; Results'!$D$21),('Input &amp; Results'!F$33/12*$C$3)*('Input &amp; Results'!$D$22))</f>
        <v>#DIV/0!</v>
      </c>
      <c r="J628" s="106" t="e">
        <f t="shared" si="176"/>
        <v>#DIV/0!</v>
      </c>
      <c r="K628" s="106" t="e">
        <f>IF(H628&gt;'Input &amp; Results'!$K$45,MIN('Input &amp; Results'!$K$35,J628-M628),0)</f>
        <v>#DIV/0!</v>
      </c>
      <c r="L628" s="106" t="e">
        <f t="shared" si="164"/>
        <v>#DIV/0!</v>
      </c>
      <c r="M628" s="106" t="e">
        <f>IF(J628&gt;0,MIN('Input &amp; Results'!$K$15*0.75/12*'Input &amp; Results'!$K$42,J628),0)</f>
        <v>#DIV/0!</v>
      </c>
      <c r="N628" s="106" t="e">
        <f t="shared" si="165"/>
        <v>#DIV/0!</v>
      </c>
      <c r="O628" s="106" t="e">
        <f t="shared" si="177"/>
        <v>#DIV/0!</v>
      </c>
      <c r="P628" s="106" t="e">
        <f>IF(O628&gt;'Input &amp; Results'!$E$49,MIN('Input &amp; Results'!$E$47,O628),0)</f>
        <v>#DIV/0!</v>
      </c>
      <c r="Q628" s="106" t="e">
        <f t="shared" si="166"/>
        <v>#DIV/0!</v>
      </c>
      <c r="R628" s="106" t="e">
        <f t="shared" si="162"/>
        <v>#DIV/0!</v>
      </c>
      <c r="S628" s="106" t="e">
        <f t="shared" si="163"/>
        <v>#DIV/0!</v>
      </c>
      <c r="T628" s="106" t="e">
        <f t="shared" si="167"/>
        <v>#DIV/0!</v>
      </c>
      <c r="U628" s="124" t="e">
        <f t="shared" si="160"/>
        <v>#DIV/0!</v>
      </c>
      <c r="V628" s="107" t="e">
        <f t="shared" si="175"/>
        <v>#DIV/0!</v>
      </c>
      <c r="W628" s="106" t="e">
        <f t="shared" si="173"/>
        <v>#DIV/0!</v>
      </c>
      <c r="X628" s="106" t="e">
        <f t="shared" si="168"/>
        <v>#DIV/0!</v>
      </c>
      <c r="Y628" s="106" t="e">
        <f t="shared" si="174"/>
        <v>#DIV/0!</v>
      </c>
      <c r="Z628" s="108" t="e">
        <f t="shared" si="169"/>
        <v>#DIV/0!</v>
      </c>
      <c r="AA628" s="108" t="e">
        <f>('Input &amp; Results'!$E$40-R628*7.48)/('Calcs active'!H628*1440)</f>
        <v>#DIV/0!</v>
      </c>
    </row>
    <row r="629" spans="2:27" x14ac:dyDescent="0.2">
      <c r="B629" s="31">
        <f t="shared" si="161"/>
        <v>2</v>
      </c>
      <c r="C629" s="31" t="s">
        <v>59</v>
      </c>
      <c r="D629" s="106">
        <v>615</v>
      </c>
      <c r="E629" s="106" t="e">
        <f t="shared" si="170"/>
        <v>#DIV/0!</v>
      </c>
      <c r="F629" s="106">
        <f>'Calcs Hist'!E630</f>
        <v>0</v>
      </c>
      <c r="G629" s="106" t="e">
        <f t="shared" si="171"/>
        <v>#DIV/0!</v>
      </c>
      <c r="H629" s="107" t="e">
        <f t="shared" si="172"/>
        <v>#DIV/0!</v>
      </c>
      <c r="I629" s="106" t="e">
        <f>IF(P629&gt;0,('Input &amp; Results'!F$33/12*$C$3)*('Input &amp; Results'!$D$21),('Input &amp; Results'!F$33/12*$C$3)*('Input &amp; Results'!$D$22))</f>
        <v>#DIV/0!</v>
      </c>
      <c r="J629" s="106" t="e">
        <f t="shared" si="176"/>
        <v>#DIV/0!</v>
      </c>
      <c r="K629" s="106" t="e">
        <f>IF(H629&gt;'Input &amp; Results'!$K$45,MIN('Input &amp; Results'!$K$35,J629-M629),0)</f>
        <v>#DIV/0!</v>
      </c>
      <c r="L629" s="106" t="e">
        <f t="shared" si="164"/>
        <v>#DIV/0!</v>
      </c>
      <c r="M629" s="106" t="e">
        <f>IF(J629&gt;0,MIN('Input &amp; Results'!$K$15*0.75/12*'Input &amp; Results'!$K$42,J629),0)</f>
        <v>#DIV/0!</v>
      </c>
      <c r="N629" s="106" t="e">
        <f t="shared" si="165"/>
        <v>#DIV/0!</v>
      </c>
      <c r="O629" s="106" t="e">
        <f t="shared" si="177"/>
        <v>#DIV/0!</v>
      </c>
      <c r="P629" s="106" t="e">
        <f>IF(O629&gt;'Input &amp; Results'!$E$49,MIN('Input &amp; Results'!$E$47,O629),0)</f>
        <v>#DIV/0!</v>
      </c>
      <c r="Q629" s="106" t="e">
        <f t="shared" si="166"/>
        <v>#DIV/0!</v>
      </c>
      <c r="R629" s="106" t="e">
        <f t="shared" si="162"/>
        <v>#DIV/0!</v>
      </c>
      <c r="S629" s="106" t="e">
        <f t="shared" si="163"/>
        <v>#DIV/0!</v>
      </c>
      <c r="T629" s="106" t="e">
        <f t="shared" si="167"/>
        <v>#DIV/0!</v>
      </c>
      <c r="U629" s="124" t="e">
        <f t="shared" si="160"/>
        <v>#DIV/0!</v>
      </c>
      <c r="V629" s="107" t="e">
        <f t="shared" si="175"/>
        <v>#DIV/0!</v>
      </c>
      <c r="W629" s="106" t="e">
        <f t="shared" si="173"/>
        <v>#DIV/0!</v>
      </c>
      <c r="X629" s="106" t="e">
        <f t="shared" si="168"/>
        <v>#DIV/0!</v>
      </c>
      <c r="Y629" s="106" t="e">
        <f t="shared" si="174"/>
        <v>#DIV/0!</v>
      </c>
      <c r="Z629" s="108" t="e">
        <f t="shared" si="169"/>
        <v>#DIV/0!</v>
      </c>
      <c r="AA629" s="108" t="e">
        <f>('Input &amp; Results'!$E$40-R629*7.48)/('Calcs active'!H629*1440)</f>
        <v>#DIV/0!</v>
      </c>
    </row>
    <row r="630" spans="2:27" x14ac:dyDescent="0.2">
      <c r="B630" s="31">
        <f t="shared" si="161"/>
        <v>2</v>
      </c>
      <c r="C630" s="31" t="s">
        <v>59</v>
      </c>
      <c r="D630" s="106">
        <v>616</v>
      </c>
      <c r="E630" s="106" t="e">
        <f t="shared" si="170"/>
        <v>#DIV/0!</v>
      </c>
      <c r="F630" s="106">
        <f>'Calcs Hist'!E631</f>
        <v>0</v>
      </c>
      <c r="G630" s="106" t="e">
        <f t="shared" si="171"/>
        <v>#DIV/0!</v>
      </c>
      <c r="H630" s="107" t="e">
        <f t="shared" si="172"/>
        <v>#DIV/0!</v>
      </c>
      <c r="I630" s="106" t="e">
        <f>IF(P630&gt;0,('Input &amp; Results'!F$33/12*$C$3)*('Input &amp; Results'!$D$21),('Input &amp; Results'!F$33/12*$C$3)*('Input &amp; Results'!$D$22))</f>
        <v>#DIV/0!</v>
      </c>
      <c r="J630" s="106" t="e">
        <f t="shared" si="176"/>
        <v>#DIV/0!</v>
      </c>
      <c r="K630" s="106" t="e">
        <f>IF(H630&gt;'Input &amp; Results'!$K$45,MIN('Input &amp; Results'!$K$35,J630-M630),0)</f>
        <v>#DIV/0!</v>
      </c>
      <c r="L630" s="106" t="e">
        <f t="shared" si="164"/>
        <v>#DIV/0!</v>
      </c>
      <c r="M630" s="106" t="e">
        <f>IF(J630&gt;0,MIN('Input &amp; Results'!$K$15*0.75/12*'Input &amp; Results'!$K$42,J630),0)</f>
        <v>#DIV/0!</v>
      </c>
      <c r="N630" s="106" t="e">
        <f t="shared" si="165"/>
        <v>#DIV/0!</v>
      </c>
      <c r="O630" s="106" t="e">
        <f t="shared" si="177"/>
        <v>#DIV/0!</v>
      </c>
      <c r="P630" s="106" t="e">
        <f>IF(O630&gt;'Input &amp; Results'!$E$49,MIN('Input &amp; Results'!$E$47,O630),0)</f>
        <v>#DIV/0!</v>
      </c>
      <c r="Q630" s="106" t="e">
        <f t="shared" si="166"/>
        <v>#DIV/0!</v>
      </c>
      <c r="R630" s="106" t="e">
        <f t="shared" si="162"/>
        <v>#DIV/0!</v>
      </c>
      <c r="S630" s="106" t="e">
        <f t="shared" si="163"/>
        <v>#DIV/0!</v>
      </c>
      <c r="T630" s="106" t="e">
        <f t="shared" si="167"/>
        <v>#DIV/0!</v>
      </c>
      <c r="U630" s="124" t="e">
        <f t="shared" ref="U630:U693" si="178">U629+S630</f>
        <v>#DIV/0!</v>
      </c>
      <c r="V630" s="107" t="e">
        <f t="shared" si="175"/>
        <v>#DIV/0!</v>
      </c>
      <c r="W630" s="106" t="e">
        <f t="shared" si="173"/>
        <v>#DIV/0!</v>
      </c>
      <c r="X630" s="106" t="e">
        <f t="shared" si="168"/>
        <v>#DIV/0!</v>
      </c>
      <c r="Y630" s="106" t="e">
        <f t="shared" si="174"/>
        <v>#DIV/0!</v>
      </c>
      <c r="Z630" s="108" t="e">
        <f t="shared" si="169"/>
        <v>#DIV/0!</v>
      </c>
      <c r="AA630" s="108" t="e">
        <f>('Input &amp; Results'!$E$40-R630*7.48)/('Calcs active'!H630*1440)</f>
        <v>#DIV/0!</v>
      </c>
    </row>
    <row r="631" spans="2:27" x14ac:dyDescent="0.2">
      <c r="B631" s="31">
        <f t="shared" si="161"/>
        <v>2</v>
      </c>
      <c r="C631" s="31" t="s">
        <v>59</v>
      </c>
      <c r="D631" s="106">
        <v>617</v>
      </c>
      <c r="E631" s="106" t="e">
        <f t="shared" si="170"/>
        <v>#DIV/0!</v>
      </c>
      <c r="F631" s="106">
        <f>'Calcs Hist'!E632</f>
        <v>0</v>
      </c>
      <c r="G631" s="106" t="e">
        <f t="shared" si="171"/>
        <v>#DIV/0!</v>
      </c>
      <c r="H631" s="107" t="e">
        <f t="shared" si="172"/>
        <v>#DIV/0!</v>
      </c>
      <c r="I631" s="106" t="e">
        <f>IF(P631&gt;0,('Input &amp; Results'!F$33/12*$C$3)*('Input &amp; Results'!$D$21),('Input &amp; Results'!F$33/12*$C$3)*('Input &amp; Results'!$D$22))</f>
        <v>#DIV/0!</v>
      </c>
      <c r="J631" s="106" t="e">
        <f t="shared" si="176"/>
        <v>#DIV/0!</v>
      </c>
      <c r="K631" s="106" t="e">
        <f>IF(H631&gt;'Input &amp; Results'!$K$45,MIN('Input &amp; Results'!$K$35,J631-M631),0)</f>
        <v>#DIV/0!</v>
      </c>
      <c r="L631" s="106" t="e">
        <f t="shared" si="164"/>
        <v>#DIV/0!</v>
      </c>
      <c r="M631" s="106" t="e">
        <f>IF(J631&gt;0,MIN('Input &amp; Results'!$K$15*0.75/12*'Input &amp; Results'!$K$42,J631),0)</f>
        <v>#DIV/0!</v>
      </c>
      <c r="N631" s="106" t="e">
        <f t="shared" si="165"/>
        <v>#DIV/0!</v>
      </c>
      <c r="O631" s="106" t="e">
        <f t="shared" si="177"/>
        <v>#DIV/0!</v>
      </c>
      <c r="P631" s="106" t="e">
        <f>IF(O631&gt;'Input &amp; Results'!$E$49,MIN('Input &amp; Results'!$E$47,O631),0)</f>
        <v>#DIV/0!</v>
      </c>
      <c r="Q631" s="106" t="e">
        <f t="shared" si="166"/>
        <v>#DIV/0!</v>
      </c>
      <c r="R631" s="106" t="e">
        <f t="shared" si="162"/>
        <v>#DIV/0!</v>
      </c>
      <c r="S631" s="106" t="e">
        <f t="shared" si="163"/>
        <v>#DIV/0!</v>
      </c>
      <c r="T631" s="106" t="e">
        <f t="shared" si="167"/>
        <v>#DIV/0!</v>
      </c>
      <c r="U631" s="124" t="e">
        <f t="shared" si="178"/>
        <v>#DIV/0!</v>
      </c>
      <c r="V631" s="107" t="e">
        <f t="shared" si="175"/>
        <v>#DIV/0!</v>
      </c>
      <c r="W631" s="106" t="e">
        <f t="shared" si="173"/>
        <v>#DIV/0!</v>
      </c>
      <c r="X631" s="106" t="e">
        <f t="shared" si="168"/>
        <v>#DIV/0!</v>
      </c>
      <c r="Y631" s="106" t="e">
        <f t="shared" si="174"/>
        <v>#DIV/0!</v>
      </c>
      <c r="Z631" s="108" t="e">
        <f t="shared" si="169"/>
        <v>#DIV/0!</v>
      </c>
      <c r="AA631" s="108" t="e">
        <f>('Input &amp; Results'!$E$40-R631*7.48)/('Calcs active'!H631*1440)</f>
        <v>#DIV/0!</v>
      </c>
    </row>
    <row r="632" spans="2:27" x14ac:dyDescent="0.2">
      <c r="B632" s="31">
        <f t="shared" si="161"/>
        <v>2</v>
      </c>
      <c r="C632" s="31" t="s">
        <v>59</v>
      </c>
      <c r="D632" s="106">
        <v>618</v>
      </c>
      <c r="E632" s="106" t="e">
        <f t="shared" si="170"/>
        <v>#DIV/0!</v>
      </c>
      <c r="F632" s="106">
        <f>'Calcs Hist'!E633</f>
        <v>0</v>
      </c>
      <c r="G632" s="106" t="e">
        <f t="shared" si="171"/>
        <v>#DIV/0!</v>
      </c>
      <c r="H632" s="107" t="e">
        <f t="shared" si="172"/>
        <v>#DIV/0!</v>
      </c>
      <c r="I632" s="106" t="e">
        <f>IF(P632&gt;0,('Input &amp; Results'!F$33/12*$C$3)*('Input &amp; Results'!$D$21),('Input &amp; Results'!F$33/12*$C$3)*('Input &amp; Results'!$D$22))</f>
        <v>#DIV/0!</v>
      </c>
      <c r="J632" s="106" t="e">
        <f t="shared" si="176"/>
        <v>#DIV/0!</v>
      </c>
      <c r="K632" s="106" t="e">
        <f>IF(H632&gt;'Input &amp; Results'!$K$45,MIN('Input &amp; Results'!$K$35,J632-M632),0)</f>
        <v>#DIV/0!</v>
      </c>
      <c r="L632" s="106" t="e">
        <f t="shared" si="164"/>
        <v>#DIV/0!</v>
      </c>
      <c r="M632" s="106" t="e">
        <f>IF(J632&gt;0,MIN('Input &amp; Results'!$K$15*0.75/12*'Input &amp; Results'!$K$42,J632),0)</f>
        <v>#DIV/0!</v>
      </c>
      <c r="N632" s="106" t="e">
        <f t="shared" si="165"/>
        <v>#DIV/0!</v>
      </c>
      <c r="O632" s="106" t="e">
        <f t="shared" si="177"/>
        <v>#DIV/0!</v>
      </c>
      <c r="P632" s="106" t="e">
        <f>IF(O632&gt;'Input &amp; Results'!$E$49,MIN('Input &amp; Results'!$E$47,O632),0)</f>
        <v>#DIV/0!</v>
      </c>
      <c r="Q632" s="106" t="e">
        <f t="shared" si="166"/>
        <v>#DIV/0!</v>
      </c>
      <c r="R632" s="106" t="e">
        <f t="shared" si="162"/>
        <v>#DIV/0!</v>
      </c>
      <c r="S632" s="106" t="e">
        <f t="shared" si="163"/>
        <v>#DIV/0!</v>
      </c>
      <c r="T632" s="106" t="e">
        <f t="shared" si="167"/>
        <v>#DIV/0!</v>
      </c>
      <c r="U632" s="124" t="e">
        <f t="shared" si="178"/>
        <v>#DIV/0!</v>
      </c>
      <c r="V632" s="107" t="e">
        <f t="shared" si="175"/>
        <v>#DIV/0!</v>
      </c>
      <c r="W632" s="106" t="e">
        <f t="shared" si="173"/>
        <v>#DIV/0!</v>
      </c>
      <c r="X632" s="106" t="e">
        <f t="shared" si="168"/>
        <v>#DIV/0!</v>
      </c>
      <c r="Y632" s="106" t="e">
        <f t="shared" si="174"/>
        <v>#DIV/0!</v>
      </c>
      <c r="Z632" s="108" t="e">
        <f t="shared" si="169"/>
        <v>#DIV/0!</v>
      </c>
      <c r="AA632" s="108" t="e">
        <f>('Input &amp; Results'!$E$40-R632*7.48)/('Calcs active'!H632*1440)</f>
        <v>#DIV/0!</v>
      </c>
    </row>
    <row r="633" spans="2:27" x14ac:dyDescent="0.2">
      <c r="B633" s="31">
        <f t="shared" si="161"/>
        <v>2</v>
      </c>
      <c r="C633" s="31" t="s">
        <v>59</v>
      </c>
      <c r="D633" s="106">
        <v>619</v>
      </c>
      <c r="E633" s="106" t="e">
        <f t="shared" si="170"/>
        <v>#DIV/0!</v>
      </c>
      <c r="F633" s="106">
        <f>'Calcs Hist'!E634</f>
        <v>0</v>
      </c>
      <c r="G633" s="106" t="e">
        <f t="shared" si="171"/>
        <v>#DIV/0!</v>
      </c>
      <c r="H633" s="107" t="e">
        <f t="shared" si="172"/>
        <v>#DIV/0!</v>
      </c>
      <c r="I633" s="106" t="e">
        <f>IF(P633&gt;0,('Input &amp; Results'!F$33/12*$C$3)*('Input &amp; Results'!$D$21),('Input &amp; Results'!F$33/12*$C$3)*('Input &amp; Results'!$D$22))</f>
        <v>#DIV/0!</v>
      </c>
      <c r="J633" s="106" t="e">
        <f t="shared" si="176"/>
        <v>#DIV/0!</v>
      </c>
      <c r="K633" s="106" t="e">
        <f>IF(H633&gt;'Input &amp; Results'!$K$45,MIN('Input &amp; Results'!$K$35,J633-M633),0)</f>
        <v>#DIV/0!</v>
      </c>
      <c r="L633" s="106" t="e">
        <f t="shared" si="164"/>
        <v>#DIV/0!</v>
      </c>
      <c r="M633" s="106" t="e">
        <f>IF(J633&gt;0,MIN('Input &amp; Results'!$K$15*0.75/12*'Input &amp; Results'!$K$42,J633),0)</f>
        <v>#DIV/0!</v>
      </c>
      <c r="N633" s="106" t="e">
        <f t="shared" si="165"/>
        <v>#DIV/0!</v>
      </c>
      <c r="O633" s="106" t="e">
        <f t="shared" si="177"/>
        <v>#DIV/0!</v>
      </c>
      <c r="P633" s="106" t="e">
        <f>IF(O633&gt;'Input &amp; Results'!$E$49,MIN('Input &amp; Results'!$E$47,O633),0)</f>
        <v>#DIV/0!</v>
      </c>
      <c r="Q633" s="106" t="e">
        <f t="shared" si="166"/>
        <v>#DIV/0!</v>
      </c>
      <c r="R633" s="106" t="e">
        <f t="shared" si="162"/>
        <v>#DIV/0!</v>
      </c>
      <c r="S633" s="106" t="e">
        <f t="shared" si="163"/>
        <v>#DIV/0!</v>
      </c>
      <c r="T633" s="106" t="e">
        <f t="shared" si="167"/>
        <v>#DIV/0!</v>
      </c>
      <c r="U633" s="124" t="e">
        <f t="shared" si="178"/>
        <v>#DIV/0!</v>
      </c>
      <c r="V633" s="107" t="e">
        <f t="shared" si="175"/>
        <v>#DIV/0!</v>
      </c>
      <c r="W633" s="106" t="e">
        <f t="shared" si="173"/>
        <v>#DIV/0!</v>
      </c>
      <c r="X633" s="106" t="e">
        <f t="shared" si="168"/>
        <v>#DIV/0!</v>
      </c>
      <c r="Y633" s="106" t="e">
        <f t="shared" si="174"/>
        <v>#DIV/0!</v>
      </c>
      <c r="Z633" s="108" t="e">
        <f t="shared" si="169"/>
        <v>#DIV/0!</v>
      </c>
      <c r="AA633" s="108" t="e">
        <f>('Input &amp; Results'!$E$40-R633*7.48)/('Calcs active'!H633*1440)</f>
        <v>#DIV/0!</v>
      </c>
    </row>
    <row r="634" spans="2:27" x14ac:dyDescent="0.2">
      <c r="B634" s="31">
        <f t="shared" si="161"/>
        <v>2</v>
      </c>
      <c r="C634" s="31" t="s">
        <v>59</v>
      </c>
      <c r="D634" s="106">
        <v>620</v>
      </c>
      <c r="E634" s="106" t="e">
        <f t="shared" si="170"/>
        <v>#DIV/0!</v>
      </c>
      <c r="F634" s="106">
        <f>'Calcs Hist'!E635</f>
        <v>0</v>
      </c>
      <c r="G634" s="106" t="e">
        <f t="shared" si="171"/>
        <v>#DIV/0!</v>
      </c>
      <c r="H634" s="107" t="e">
        <f t="shared" si="172"/>
        <v>#DIV/0!</v>
      </c>
      <c r="I634" s="106" t="e">
        <f>IF(P634&gt;0,('Input &amp; Results'!F$33/12*$C$3)*('Input &amp; Results'!$D$21),('Input &amp; Results'!F$33/12*$C$3)*('Input &amp; Results'!$D$22))</f>
        <v>#DIV/0!</v>
      </c>
      <c r="J634" s="106" t="e">
        <f t="shared" si="176"/>
        <v>#DIV/0!</v>
      </c>
      <c r="K634" s="106" t="e">
        <f>IF(H634&gt;'Input &amp; Results'!$K$45,MIN('Input &amp; Results'!$K$35,J634-M634),0)</f>
        <v>#DIV/0!</v>
      </c>
      <c r="L634" s="106" t="e">
        <f t="shared" si="164"/>
        <v>#DIV/0!</v>
      </c>
      <c r="M634" s="106" t="e">
        <f>IF(J634&gt;0,MIN('Input &amp; Results'!$K$15*0.75/12*'Input &amp; Results'!$K$42,J634),0)</f>
        <v>#DIV/0!</v>
      </c>
      <c r="N634" s="106" t="e">
        <f t="shared" si="165"/>
        <v>#DIV/0!</v>
      </c>
      <c r="O634" s="106" t="e">
        <f t="shared" si="177"/>
        <v>#DIV/0!</v>
      </c>
      <c r="P634" s="106" t="e">
        <f>IF(O634&gt;'Input &amp; Results'!$E$49,MIN('Input &amp; Results'!$E$47,O634),0)</f>
        <v>#DIV/0!</v>
      </c>
      <c r="Q634" s="106" t="e">
        <f t="shared" si="166"/>
        <v>#DIV/0!</v>
      </c>
      <c r="R634" s="106" t="e">
        <f t="shared" si="162"/>
        <v>#DIV/0!</v>
      </c>
      <c r="S634" s="106" t="e">
        <f t="shared" si="163"/>
        <v>#DIV/0!</v>
      </c>
      <c r="T634" s="106" t="e">
        <f t="shared" si="167"/>
        <v>#DIV/0!</v>
      </c>
      <c r="U634" s="124" t="e">
        <f t="shared" si="178"/>
        <v>#DIV/0!</v>
      </c>
      <c r="V634" s="107" t="e">
        <f t="shared" si="175"/>
        <v>#DIV/0!</v>
      </c>
      <c r="W634" s="106" t="e">
        <f t="shared" si="173"/>
        <v>#DIV/0!</v>
      </c>
      <c r="X634" s="106" t="e">
        <f t="shared" si="168"/>
        <v>#DIV/0!</v>
      </c>
      <c r="Y634" s="106" t="e">
        <f t="shared" si="174"/>
        <v>#DIV/0!</v>
      </c>
      <c r="Z634" s="108" t="e">
        <f t="shared" si="169"/>
        <v>#DIV/0!</v>
      </c>
      <c r="AA634" s="108" t="e">
        <f>('Input &amp; Results'!$E$40-R634*7.48)/('Calcs active'!H634*1440)</f>
        <v>#DIV/0!</v>
      </c>
    </row>
    <row r="635" spans="2:27" x14ac:dyDescent="0.2">
      <c r="B635" s="31">
        <f t="shared" si="161"/>
        <v>2</v>
      </c>
      <c r="C635" s="31" t="s">
        <v>59</v>
      </c>
      <c r="D635" s="106">
        <v>621</v>
      </c>
      <c r="E635" s="106" t="e">
        <f t="shared" si="170"/>
        <v>#DIV/0!</v>
      </c>
      <c r="F635" s="106">
        <f>'Calcs Hist'!E636</f>
        <v>0</v>
      </c>
      <c r="G635" s="106" t="e">
        <f t="shared" si="171"/>
        <v>#DIV/0!</v>
      </c>
      <c r="H635" s="107" t="e">
        <f t="shared" si="172"/>
        <v>#DIV/0!</v>
      </c>
      <c r="I635" s="106" t="e">
        <f>IF(P635&gt;0,('Input &amp; Results'!F$33/12*$C$3)*('Input &amp; Results'!$D$21),('Input &amp; Results'!F$33/12*$C$3)*('Input &amp; Results'!$D$22))</f>
        <v>#DIV/0!</v>
      </c>
      <c r="J635" s="106" t="e">
        <f t="shared" si="176"/>
        <v>#DIV/0!</v>
      </c>
      <c r="K635" s="106" t="e">
        <f>IF(H635&gt;'Input &amp; Results'!$K$45,MIN('Input &amp; Results'!$K$35,J635-M635),0)</f>
        <v>#DIV/0!</v>
      </c>
      <c r="L635" s="106" t="e">
        <f t="shared" si="164"/>
        <v>#DIV/0!</v>
      </c>
      <c r="M635" s="106" t="e">
        <f>IF(J635&gt;0,MIN('Input &amp; Results'!$K$15*0.75/12*'Input &amp; Results'!$K$42,J635),0)</f>
        <v>#DIV/0!</v>
      </c>
      <c r="N635" s="106" t="e">
        <f t="shared" si="165"/>
        <v>#DIV/0!</v>
      </c>
      <c r="O635" s="106" t="e">
        <f t="shared" si="177"/>
        <v>#DIV/0!</v>
      </c>
      <c r="P635" s="106" t="e">
        <f>IF(O635&gt;'Input &amp; Results'!$E$49,MIN('Input &amp; Results'!$E$47,O635),0)</f>
        <v>#DIV/0!</v>
      </c>
      <c r="Q635" s="106" t="e">
        <f t="shared" si="166"/>
        <v>#DIV/0!</v>
      </c>
      <c r="R635" s="106" t="e">
        <f t="shared" si="162"/>
        <v>#DIV/0!</v>
      </c>
      <c r="S635" s="106" t="e">
        <f t="shared" si="163"/>
        <v>#DIV/0!</v>
      </c>
      <c r="T635" s="106" t="e">
        <f t="shared" si="167"/>
        <v>#DIV/0!</v>
      </c>
      <c r="U635" s="124" t="e">
        <f t="shared" si="178"/>
        <v>#DIV/0!</v>
      </c>
      <c r="V635" s="107" t="e">
        <f t="shared" si="175"/>
        <v>#DIV/0!</v>
      </c>
      <c r="W635" s="106" t="e">
        <f t="shared" si="173"/>
        <v>#DIV/0!</v>
      </c>
      <c r="X635" s="106" t="e">
        <f t="shared" si="168"/>
        <v>#DIV/0!</v>
      </c>
      <c r="Y635" s="106" t="e">
        <f t="shared" si="174"/>
        <v>#DIV/0!</v>
      </c>
      <c r="Z635" s="108" t="e">
        <f t="shared" si="169"/>
        <v>#DIV/0!</v>
      </c>
      <c r="AA635" s="108" t="e">
        <f>('Input &amp; Results'!$E$40-R635*7.48)/('Calcs active'!H635*1440)</f>
        <v>#DIV/0!</v>
      </c>
    </row>
    <row r="636" spans="2:27" x14ac:dyDescent="0.2">
      <c r="B636" s="31">
        <f t="shared" si="161"/>
        <v>2</v>
      </c>
      <c r="C636" s="31" t="s">
        <v>59</v>
      </c>
      <c r="D636" s="106">
        <v>622</v>
      </c>
      <c r="E636" s="106" t="e">
        <f t="shared" si="170"/>
        <v>#DIV/0!</v>
      </c>
      <c r="F636" s="106">
        <f>'Calcs Hist'!E637</f>
        <v>0</v>
      </c>
      <c r="G636" s="106" t="e">
        <f t="shared" si="171"/>
        <v>#DIV/0!</v>
      </c>
      <c r="H636" s="107" t="e">
        <f t="shared" si="172"/>
        <v>#DIV/0!</v>
      </c>
      <c r="I636" s="106" t="e">
        <f>IF(P636&gt;0,('Input &amp; Results'!F$33/12*$C$3)*('Input &amp; Results'!$D$21),('Input &amp; Results'!F$33/12*$C$3)*('Input &amp; Results'!$D$22))</f>
        <v>#DIV/0!</v>
      </c>
      <c r="J636" s="106" t="e">
        <f t="shared" si="176"/>
        <v>#DIV/0!</v>
      </c>
      <c r="K636" s="106" t="e">
        <f>IF(H636&gt;'Input &amp; Results'!$K$45,MIN('Input &amp; Results'!$K$35,J636-M636),0)</f>
        <v>#DIV/0!</v>
      </c>
      <c r="L636" s="106" t="e">
        <f t="shared" si="164"/>
        <v>#DIV/0!</v>
      </c>
      <c r="M636" s="106" t="e">
        <f>IF(J636&gt;0,MIN('Input &amp; Results'!$K$15*0.75/12*'Input &amp; Results'!$K$42,J636),0)</f>
        <v>#DIV/0!</v>
      </c>
      <c r="N636" s="106" t="e">
        <f t="shared" si="165"/>
        <v>#DIV/0!</v>
      </c>
      <c r="O636" s="106" t="e">
        <f t="shared" si="177"/>
        <v>#DIV/0!</v>
      </c>
      <c r="P636" s="106" t="e">
        <f>IF(O636&gt;'Input &amp; Results'!$E$49,MIN('Input &amp; Results'!$E$47,O636),0)</f>
        <v>#DIV/0!</v>
      </c>
      <c r="Q636" s="106" t="e">
        <f t="shared" si="166"/>
        <v>#DIV/0!</v>
      </c>
      <c r="R636" s="106" t="e">
        <f t="shared" si="162"/>
        <v>#DIV/0!</v>
      </c>
      <c r="S636" s="106" t="e">
        <f t="shared" si="163"/>
        <v>#DIV/0!</v>
      </c>
      <c r="T636" s="106" t="e">
        <f t="shared" si="167"/>
        <v>#DIV/0!</v>
      </c>
      <c r="U636" s="124" t="e">
        <f t="shared" si="178"/>
        <v>#DIV/0!</v>
      </c>
      <c r="V636" s="107" t="e">
        <f t="shared" si="175"/>
        <v>#DIV/0!</v>
      </c>
      <c r="W636" s="106" t="e">
        <f t="shared" si="173"/>
        <v>#DIV/0!</v>
      </c>
      <c r="X636" s="106" t="e">
        <f t="shared" si="168"/>
        <v>#DIV/0!</v>
      </c>
      <c r="Y636" s="106" t="e">
        <f t="shared" si="174"/>
        <v>#DIV/0!</v>
      </c>
      <c r="Z636" s="108" t="e">
        <f t="shared" si="169"/>
        <v>#DIV/0!</v>
      </c>
      <c r="AA636" s="108" t="e">
        <f>('Input &amp; Results'!$E$40-R636*7.48)/('Calcs active'!H636*1440)</f>
        <v>#DIV/0!</v>
      </c>
    </row>
    <row r="637" spans="2:27" x14ac:dyDescent="0.2">
      <c r="B637" s="31">
        <f t="shared" ref="B637:B700" si="179">B272+1</f>
        <v>2</v>
      </c>
      <c r="C637" s="31" t="s">
        <v>59</v>
      </c>
      <c r="D637" s="106">
        <v>623</v>
      </c>
      <c r="E637" s="106" t="e">
        <f t="shared" si="170"/>
        <v>#DIV/0!</v>
      </c>
      <c r="F637" s="106">
        <f>'Calcs Hist'!E638</f>
        <v>0</v>
      </c>
      <c r="G637" s="106" t="e">
        <f t="shared" si="171"/>
        <v>#DIV/0!</v>
      </c>
      <c r="H637" s="107" t="e">
        <f t="shared" si="172"/>
        <v>#DIV/0!</v>
      </c>
      <c r="I637" s="106" t="e">
        <f>IF(P637&gt;0,('Input &amp; Results'!F$33/12*$C$3)*('Input &amp; Results'!$D$21),('Input &amp; Results'!F$33/12*$C$3)*('Input &amp; Results'!$D$22))</f>
        <v>#DIV/0!</v>
      </c>
      <c r="J637" s="106" t="e">
        <f t="shared" si="176"/>
        <v>#DIV/0!</v>
      </c>
      <c r="K637" s="106" t="e">
        <f>IF(H637&gt;'Input &amp; Results'!$K$45,MIN('Input &amp; Results'!$K$35,J637-M637),0)</f>
        <v>#DIV/0!</v>
      </c>
      <c r="L637" s="106" t="e">
        <f t="shared" si="164"/>
        <v>#DIV/0!</v>
      </c>
      <c r="M637" s="106" t="e">
        <f>IF(J637&gt;0,MIN('Input &amp; Results'!$K$15*0.75/12*'Input &amp; Results'!$K$42,J637),0)</f>
        <v>#DIV/0!</v>
      </c>
      <c r="N637" s="106" t="e">
        <f t="shared" si="165"/>
        <v>#DIV/0!</v>
      </c>
      <c r="O637" s="106" t="e">
        <f t="shared" si="177"/>
        <v>#DIV/0!</v>
      </c>
      <c r="P637" s="106" t="e">
        <f>IF(O637&gt;'Input &amp; Results'!$E$49,MIN('Input &amp; Results'!$E$47,O637),0)</f>
        <v>#DIV/0!</v>
      </c>
      <c r="Q637" s="106" t="e">
        <f t="shared" si="166"/>
        <v>#DIV/0!</v>
      </c>
      <c r="R637" s="106" t="e">
        <f t="shared" si="162"/>
        <v>#DIV/0!</v>
      </c>
      <c r="S637" s="106" t="e">
        <f t="shared" si="163"/>
        <v>#DIV/0!</v>
      </c>
      <c r="T637" s="106" t="e">
        <f t="shared" si="167"/>
        <v>#DIV/0!</v>
      </c>
      <c r="U637" s="124" t="e">
        <f t="shared" si="178"/>
        <v>#DIV/0!</v>
      </c>
      <c r="V637" s="107" t="e">
        <f t="shared" si="175"/>
        <v>#DIV/0!</v>
      </c>
      <c r="W637" s="106" t="e">
        <f t="shared" si="173"/>
        <v>#DIV/0!</v>
      </c>
      <c r="X637" s="106" t="e">
        <f t="shared" si="168"/>
        <v>#DIV/0!</v>
      </c>
      <c r="Y637" s="106" t="e">
        <f t="shared" si="174"/>
        <v>#DIV/0!</v>
      </c>
      <c r="Z637" s="108" t="e">
        <f t="shared" si="169"/>
        <v>#DIV/0!</v>
      </c>
      <c r="AA637" s="108" t="e">
        <f>('Input &amp; Results'!$E$40-R637*7.48)/('Calcs active'!H637*1440)</f>
        <v>#DIV/0!</v>
      </c>
    </row>
    <row r="638" spans="2:27" x14ac:dyDescent="0.2">
      <c r="B638" s="31">
        <f t="shared" si="179"/>
        <v>2</v>
      </c>
      <c r="C638" s="31" t="s">
        <v>59</v>
      </c>
      <c r="D638" s="106">
        <v>624</v>
      </c>
      <c r="E638" s="106" t="e">
        <f t="shared" si="170"/>
        <v>#DIV/0!</v>
      </c>
      <c r="F638" s="106">
        <f>'Calcs Hist'!E639</f>
        <v>0</v>
      </c>
      <c r="G638" s="106" t="e">
        <f t="shared" si="171"/>
        <v>#DIV/0!</v>
      </c>
      <c r="H638" s="107" t="e">
        <f t="shared" si="172"/>
        <v>#DIV/0!</v>
      </c>
      <c r="I638" s="106" t="e">
        <f>IF(P638&gt;0,('Input &amp; Results'!F$33/12*$C$3)*('Input &amp; Results'!$D$21),('Input &amp; Results'!F$33/12*$C$3)*('Input &amp; Results'!$D$22))</f>
        <v>#DIV/0!</v>
      </c>
      <c r="J638" s="106" t="e">
        <f t="shared" si="176"/>
        <v>#DIV/0!</v>
      </c>
      <c r="K638" s="106" t="e">
        <f>IF(H638&gt;'Input &amp; Results'!$K$45,MIN('Input &amp; Results'!$K$35,J638-M638),0)</f>
        <v>#DIV/0!</v>
      </c>
      <c r="L638" s="106" t="e">
        <f t="shared" si="164"/>
        <v>#DIV/0!</v>
      </c>
      <c r="M638" s="106" t="e">
        <f>IF(J638&gt;0,MIN('Input &amp; Results'!$K$15*0.75/12*'Input &amp; Results'!$K$42,J638),0)</f>
        <v>#DIV/0!</v>
      </c>
      <c r="N638" s="106" t="e">
        <f t="shared" si="165"/>
        <v>#DIV/0!</v>
      </c>
      <c r="O638" s="106" t="e">
        <f t="shared" si="177"/>
        <v>#DIV/0!</v>
      </c>
      <c r="P638" s="106" t="e">
        <f>IF(O638&gt;'Input &amp; Results'!$E$49,MIN('Input &amp; Results'!$E$47,O638),0)</f>
        <v>#DIV/0!</v>
      </c>
      <c r="Q638" s="106" t="e">
        <f t="shared" si="166"/>
        <v>#DIV/0!</v>
      </c>
      <c r="R638" s="106" t="e">
        <f t="shared" si="162"/>
        <v>#DIV/0!</v>
      </c>
      <c r="S638" s="106" t="e">
        <f t="shared" si="163"/>
        <v>#DIV/0!</v>
      </c>
      <c r="T638" s="106" t="e">
        <f t="shared" si="167"/>
        <v>#DIV/0!</v>
      </c>
      <c r="U638" s="124" t="e">
        <f t="shared" si="178"/>
        <v>#DIV/0!</v>
      </c>
      <c r="V638" s="107" t="e">
        <f t="shared" si="175"/>
        <v>#DIV/0!</v>
      </c>
      <c r="W638" s="106" t="e">
        <f t="shared" si="173"/>
        <v>#DIV/0!</v>
      </c>
      <c r="X638" s="106" t="e">
        <f t="shared" si="168"/>
        <v>#DIV/0!</v>
      </c>
      <c r="Y638" s="106" t="e">
        <f t="shared" si="174"/>
        <v>#DIV/0!</v>
      </c>
      <c r="Z638" s="108" t="e">
        <f t="shared" si="169"/>
        <v>#DIV/0!</v>
      </c>
      <c r="AA638" s="108" t="e">
        <f>('Input &amp; Results'!$E$40-R638*7.48)/('Calcs active'!H638*1440)</f>
        <v>#DIV/0!</v>
      </c>
    </row>
    <row r="639" spans="2:27" x14ac:dyDescent="0.2">
      <c r="B639" s="31">
        <f t="shared" si="179"/>
        <v>2</v>
      </c>
      <c r="C639" s="31" t="s">
        <v>59</v>
      </c>
      <c r="D639" s="106">
        <v>625</v>
      </c>
      <c r="E639" s="106" t="e">
        <f t="shared" si="170"/>
        <v>#DIV/0!</v>
      </c>
      <c r="F639" s="106">
        <f>'Calcs Hist'!E640</f>
        <v>0</v>
      </c>
      <c r="G639" s="106" t="e">
        <f t="shared" si="171"/>
        <v>#DIV/0!</v>
      </c>
      <c r="H639" s="107" t="e">
        <f t="shared" si="172"/>
        <v>#DIV/0!</v>
      </c>
      <c r="I639" s="106" t="e">
        <f>IF(P639&gt;0,('Input &amp; Results'!F$33/12*$C$3)*('Input &amp; Results'!$D$21),('Input &amp; Results'!F$33/12*$C$3)*('Input &amp; Results'!$D$22))</f>
        <v>#DIV/0!</v>
      </c>
      <c r="J639" s="106" t="e">
        <f t="shared" si="176"/>
        <v>#DIV/0!</v>
      </c>
      <c r="K639" s="106" t="e">
        <f>IF(H639&gt;'Input &amp; Results'!$K$45,MIN('Input &amp; Results'!$K$35,J639-M639),0)</f>
        <v>#DIV/0!</v>
      </c>
      <c r="L639" s="106" t="e">
        <f t="shared" si="164"/>
        <v>#DIV/0!</v>
      </c>
      <c r="M639" s="106" t="e">
        <f>IF(J639&gt;0,MIN('Input &amp; Results'!$K$15*0.75/12*'Input &amp; Results'!$K$42,J639),0)</f>
        <v>#DIV/0!</v>
      </c>
      <c r="N639" s="106" t="e">
        <f t="shared" si="165"/>
        <v>#DIV/0!</v>
      </c>
      <c r="O639" s="106" t="e">
        <f t="shared" si="177"/>
        <v>#DIV/0!</v>
      </c>
      <c r="P639" s="106" t="e">
        <f>IF(O639&gt;'Input &amp; Results'!$E$49,MIN('Input &amp; Results'!$E$47,O639),0)</f>
        <v>#DIV/0!</v>
      </c>
      <c r="Q639" s="106" t="e">
        <f t="shared" si="166"/>
        <v>#DIV/0!</v>
      </c>
      <c r="R639" s="106" t="e">
        <f t="shared" si="162"/>
        <v>#DIV/0!</v>
      </c>
      <c r="S639" s="106" t="e">
        <f t="shared" si="163"/>
        <v>#DIV/0!</v>
      </c>
      <c r="T639" s="106" t="e">
        <f t="shared" si="167"/>
        <v>#DIV/0!</v>
      </c>
      <c r="U639" s="124" t="e">
        <f t="shared" si="178"/>
        <v>#DIV/0!</v>
      </c>
      <c r="V639" s="107" t="e">
        <f t="shared" si="175"/>
        <v>#DIV/0!</v>
      </c>
      <c r="W639" s="106" t="e">
        <f t="shared" si="173"/>
        <v>#DIV/0!</v>
      </c>
      <c r="X639" s="106" t="e">
        <f t="shared" si="168"/>
        <v>#DIV/0!</v>
      </c>
      <c r="Y639" s="106" t="e">
        <f t="shared" si="174"/>
        <v>#DIV/0!</v>
      </c>
      <c r="Z639" s="108" t="e">
        <f t="shared" si="169"/>
        <v>#DIV/0!</v>
      </c>
      <c r="AA639" s="108" t="e">
        <f>('Input &amp; Results'!$E$40-R639*7.48)/('Calcs active'!H639*1440)</f>
        <v>#DIV/0!</v>
      </c>
    </row>
    <row r="640" spans="2:27" x14ac:dyDescent="0.2">
      <c r="B640" s="31">
        <f t="shared" si="179"/>
        <v>2</v>
      </c>
      <c r="C640" s="31" t="s">
        <v>59</v>
      </c>
      <c r="D640" s="106">
        <v>626</v>
      </c>
      <c r="E640" s="106" t="e">
        <f t="shared" si="170"/>
        <v>#DIV/0!</v>
      </c>
      <c r="F640" s="106">
        <f>'Calcs Hist'!E641</f>
        <v>0</v>
      </c>
      <c r="G640" s="106" t="e">
        <f t="shared" si="171"/>
        <v>#DIV/0!</v>
      </c>
      <c r="H640" s="107" t="e">
        <f t="shared" si="172"/>
        <v>#DIV/0!</v>
      </c>
      <c r="I640" s="106" t="e">
        <f>IF(P640&gt;0,('Input &amp; Results'!F$33/12*$C$3)*('Input &amp; Results'!$D$21),('Input &amp; Results'!F$33/12*$C$3)*('Input &amp; Results'!$D$22))</f>
        <v>#DIV/0!</v>
      </c>
      <c r="J640" s="106" t="e">
        <f t="shared" si="176"/>
        <v>#DIV/0!</v>
      </c>
      <c r="K640" s="106" t="e">
        <f>IF(H640&gt;'Input &amp; Results'!$K$45,MIN('Input &amp; Results'!$K$35,J640-M640),0)</f>
        <v>#DIV/0!</v>
      </c>
      <c r="L640" s="106" t="e">
        <f t="shared" si="164"/>
        <v>#DIV/0!</v>
      </c>
      <c r="M640" s="106" t="e">
        <f>IF(J640&gt;0,MIN('Input &amp; Results'!$K$15*0.75/12*'Input &amp; Results'!$K$42,J640),0)</f>
        <v>#DIV/0!</v>
      </c>
      <c r="N640" s="106" t="e">
        <f t="shared" si="165"/>
        <v>#DIV/0!</v>
      </c>
      <c r="O640" s="106" t="e">
        <f t="shared" si="177"/>
        <v>#DIV/0!</v>
      </c>
      <c r="P640" s="106" t="e">
        <f>IF(O640&gt;'Input &amp; Results'!$E$49,MIN('Input &amp; Results'!$E$47,O640),0)</f>
        <v>#DIV/0!</v>
      </c>
      <c r="Q640" s="106" t="e">
        <f t="shared" si="166"/>
        <v>#DIV/0!</v>
      </c>
      <c r="R640" s="106" t="e">
        <f t="shared" si="162"/>
        <v>#DIV/0!</v>
      </c>
      <c r="S640" s="106" t="e">
        <f t="shared" si="163"/>
        <v>#DIV/0!</v>
      </c>
      <c r="T640" s="106" t="e">
        <f t="shared" si="167"/>
        <v>#DIV/0!</v>
      </c>
      <c r="U640" s="124" t="e">
        <f t="shared" si="178"/>
        <v>#DIV/0!</v>
      </c>
      <c r="V640" s="107" t="e">
        <f t="shared" si="175"/>
        <v>#DIV/0!</v>
      </c>
      <c r="W640" s="106" t="e">
        <f t="shared" si="173"/>
        <v>#DIV/0!</v>
      </c>
      <c r="X640" s="106" t="e">
        <f t="shared" si="168"/>
        <v>#DIV/0!</v>
      </c>
      <c r="Y640" s="106" t="e">
        <f t="shared" si="174"/>
        <v>#DIV/0!</v>
      </c>
      <c r="Z640" s="108" t="e">
        <f t="shared" si="169"/>
        <v>#DIV/0!</v>
      </c>
      <c r="AA640" s="108" t="e">
        <f>('Input &amp; Results'!$E$40-R640*7.48)/('Calcs active'!H640*1440)</f>
        <v>#DIV/0!</v>
      </c>
    </row>
    <row r="641" spans="2:27" x14ac:dyDescent="0.2">
      <c r="B641" s="31">
        <f t="shared" si="179"/>
        <v>2</v>
      </c>
      <c r="C641" s="31" t="s">
        <v>59</v>
      </c>
      <c r="D641" s="106">
        <v>627</v>
      </c>
      <c r="E641" s="106" t="e">
        <f t="shared" si="170"/>
        <v>#DIV/0!</v>
      </c>
      <c r="F641" s="106">
        <f>'Calcs Hist'!E642</f>
        <v>0</v>
      </c>
      <c r="G641" s="106" t="e">
        <f t="shared" si="171"/>
        <v>#DIV/0!</v>
      </c>
      <c r="H641" s="107" t="e">
        <f t="shared" si="172"/>
        <v>#DIV/0!</v>
      </c>
      <c r="I641" s="106" t="e">
        <f>IF(P641&gt;0,('Input &amp; Results'!F$33/12*$C$3)*('Input &amp; Results'!$D$21),('Input &amp; Results'!F$33/12*$C$3)*('Input &amp; Results'!$D$22))</f>
        <v>#DIV/0!</v>
      </c>
      <c r="J641" s="106" t="e">
        <f t="shared" si="176"/>
        <v>#DIV/0!</v>
      </c>
      <c r="K641" s="106" t="e">
        <f>IF(H641&gt;'Input &amp; Results'!$K$45,MIN('Input &amp; Results'!$K$35,J641-M641),0)</f>
        <v>#DIV/0!</v>
      </c>
      <c r="L641" s="106" t="e">
        <f t="shared" si="164"/>
        <v>#DIV/0!</v>
      </c>
      <c r="M641" s="106" t="e">
        <f>IF(J641&gt;0,MIN('Input &amp; Results'!$K$15*0.75/12*'Input &amp; Results'!$K$42,J641),0)</f>
        <v>#DIV/0!</v>
      </c>
      <c r="N641" s="106" t="e">
        <f t="shared" si="165"/>
        <v>#DIV/0!</v>
      </c>
      <c r="O641" s="106" t="e">
        <f t="shared" si="177"/>
        <v>#DIV/0!</v>
      </c>
      <c r="P641" s="106" t="e">
        <f>IF(O641&gt;'Input &amp; Results'!$E$49,MIN('Input &amp; Results'!$E$47,O641),0)</f>
        <v>#DIV/0!</v>
      </c>
      <c r="Q641" s="106" t="e">
        <f t="shared" si="166"/>
        <v>#DIV/0!</v>
      </c>
      <c r="R641" s="106" t="e">
        <f t="shared" si="162"/>
        <v>#DIV/0!</v>
      </c>
      <c r="S641" s="106" t="e">
        <f t="shared" si="163"/>
        <v>#DIV/0!</v>
      </c>
      <c r="T641" s="106" t="e">
        <f t="shared" si="167"/>
        <v>#DIV/0!</v>
      </c>
      <c r="U641" s="124" t="e">
        <f t="shared" si="178"/>
        <v>#DIV/0!</v>
      </c>
      <c r="V641" s="107" t="e">
        <f t="shared" si="175"/>
        <v>#DIV/0!</v>
      </c>
      <c r="W641" s="106" t="e">
        <f t="shared" si="173"/>
        <v>#DIV/0!</v>
      </c>
      <c r="X641" s="106" t="e">
        <f t="shared" si="168"/>
        <v>#DIV/0!</v>
      </c>
      <c r="Y641" s="106" t="e">
        <f t="shared" si="174"/>
        <v>#DIV/0!</v>
      </c>
      <c r="Z641" s="108" t="e">
        <f t="shared" si="169"/>
        <v>#DIV/0!</v>
      </c>
      <c r="AA641" s="108" t="e">
        <f>('Input &amp; Results'!$E$40-R641*7.48)/('Calcs active'!H641*1440)</f>
        <v>#DIV/0!</v>
      </c>
    </row>
    <row r="642" spans="2:27" x14ac:dyDescent="0.2">
      <c r="B642" s="31">
        <f t="shared" si="179"/>
        <v>2</v>
      </c>
      <c r="C642" s="31" t="s">
        <v>59</v>
      </c>
      <c r="D642" s="106">
        <v>628</v>
      </c>
      <c r="E642" s="106" t="e">
        <f t="shared" si="170"/>
        <v>#DIV/0!</v>
      </c>
      <c r="F642" s="106">
        <f>'Calcs Hist'!E643</f>
        <v>0</v>
      </c>
      <c r="G642" s="106" t="e">
        <f t="shared" si="171"/>
        <v>#DIV/0!</v>
      </c>
      <c r="H642" s="107" t="e">
        <f t="shared" si="172"/>
        <v>#DIV/0!</v>
      </c>
      <c r="I642" s="106" t="e">
        <f>IF(P642&gt;0,('Input &amp; Results'!F$33/12*$C$3)*('Input &amp; Results'!$D$21),('Input &amp; Results'!F$33/12*$C$3)*('Input &amp; Results'!$D$22))</f>
        <v>#DIV/0!</v>
      </c>
      <c r="J642" s="106" t="e">
        <f t="shared" si="176"/>
        <v>#DIV/0!</v>
      </c>
      <c r="K642" s="106" t="e">
        <f>IF(H642&gt;'Input &amp; Results'!$K$45,MIN('Input &amp; Results'!$K$35,J642-M642),0)</f>
        <v>#DIV/0!</v>
      </c>
      <c r="L642" s="106" t="e">
        <f t="shared" si="164"/>
        <v>#DIV/0!</v>
      </c>
      <c r="M642" s="106" t="e">
        <f>IF(J642&gt;0,MIN('Input &amp; Results'!$K$15*0.75/12*'Input &amp; Results'!$K$42,J642),0)</f>
        <v>#DIV/0!</v>
      </c>
      <c r="N642" s="106" t="e">
        <f t="shared" si="165"/>
        <v>#DIV/0!</v>
      </c>
      <c r="O642" s="106" t="e">
        <f t="shared" si="177"/>
        <v>#DIV/0!</v>
      </c>
      <c r="P642" s="106" t="e">
        <f>IF(O642&gt;'Input &amp; Results'!$E$49,MIN('Input &amp; Results'!$E$47,O642),0)</f>
        <v>#DIV/0!</v>
      </c>
      <c r="Q642" s="106" t="e">
        <f t="shared" si="166"/>
        <v>#DIV/0!</v>
      </c>
      <c r="R642" s="106" t="e">
        <f t="shared" si="162"/>
        <v>#DIV/0!</v>
      </c>
      <c r="S642" s="106" t="e">
        <f t="shared" si="163"/>
        <v>#DIV/0!</v>
      </c>
      <c r="T642" s="106" t="e">
        <f t="shared" si="167"/>
        <v>#DIV/0!</v>
      </c>
      <c r="U642" s="124" t="e">
        <f t="shared" si="178"/>
        <v>#DIV/0!</v>
      </c>
      <c r="V642" s="107" t="e">
        <f t="shared" si="175"/>
        <v>#DIV/0!</v>
      </c>
      <c r="W642" s="106" t="e">
        <f t="shared" si="173"/>
        <v>#DIV/0!</v>
      </c>
      <c r="X642" s="106" t="e">
        <f t="shared" si="168"/>
        <v>#DIV/0!</v>
      </c>
      <c r="Y642" s="106" t="e">
        <f t="shared" si="174"/>
        <v>#DIV/0!</v>
      </c>
      <c r="Z642" s="108" t="e">
        <f t="shared" si="169"/>
        <v>#DIV/0!</v>
      </c>
      <c r="AA642" s="108" t="e">
        <f>('Input &amp; Results'!$E$40-R642*7.48)/('Calcs active'!H642*1440)</f>
        <v>#DIV/0!</v>
      </c>
    </row>
    <row r="643" spans="2:27" x14ac:dyDescent="0.2">
      <c r="B643" s="31">
        <f t="shared" si="179"/>
        <v>2</v>
      </c>
      <c r="C643" s="31" t="s">
        <v>59</v>
      </c>
      <c r="D643" s="106">
        <v>629</v>
      </c>
      <c r="E643" s="106" t="e">
        <f t="shared" si="170"/>
        <v>#DIV/0!</v>
      </c>
      <c r="F643" s="106">
        <f>'Calcs Hist'!E644</f>
        <v>0</v>
      </c>
      <c r="G643" s="106" t="e">
        <f t="shared" si="171"/>
        <v>#DIV/0!</v>
      </c>
      <c r="H643" s="107" t="e">
        <f t="shared" si="172"/>
        <v>#DIV/0!</v>
      </c>
      <c r="I643" s="106" t="e">
        <f>IF(P643&gt;0,('Input &amp; Results'!F$33/12*$C$3)*('Input &amp; Results'!$D$21),('Input &amp; Results'!F$33/12*$C$3)*('Input &amp; Results'!$D$22))</f>
        <v>#DIV/0!</v>
      </c>
      <c r="J643" s="106" t="e">
        <f t="shared" si="176"/>
        <v>#DIV/0!</v>
      </c>
      <c r="K643" s="106" t="e">
        <f>IF(H643&gt;'Input &amp; Results'!$K$45,MIN('Input &amp; Results'!$K$35,J643-M643),0)</f>
        <v>#DIV/0!</v>
      </c>
      <c r="L643" s="106" t="e">
        <f t="shared" si="164"/>
        <v>#DIV/0!</v>
      </c>
      <c r="M643" s="106" t="e">
        <f>IF(J643&gt;0,MIN('Input &amp; Results'!$K$15*0.75/12*'Input &amp; Results'!$K$42,J643),0)</f>
        <v>#DIV/0!</v>
      </c>
      <c r="N643" s="106" t="e">
        <f t="shared" si="165"/>
        <v>#DIV/0!</v>
      </c>
      <c r="O643" s="106" t="e">
        <f t="shared" si="177"/>
        <v>#DIV/0!</v>
      </c>
      <c r="P643" s="106" t="e">
        <f>IF(O643&gt;'Input &amp; Results'!$E$49,MIN('Input &amp; Results'!$E$47,O643),0)</f>
        <v>#DIV/0!</v>
      </c>
      <c r="Q643" s="106" t="e">
        <f t="shared" si="166"/>
        <v>#DIV/0!</v>
      </c>
      <c r="R643" s="106" t="e">
        <f t="shared" si="162"/>
        <v>#DIV/0!</v>
      </c>
      <c r="S643" s="106" t="e">
        <f t="shared" si="163"/>
        <v>#DIV/0!</v>
      </c>
      <c r="T643" s="106" t="e">
        <f t="shared" si="167"/>
        <v>#DIV/0!</v>
      </c>
      <c r="U643" s="124" t="e">
        <f t="shared" si="178"/>
        <v>#DIV/0!</v>
      </c>
      <c r="V643" s="107" t="e">
        <f t="shared" si="175"/>
        <v>#DIV/0!</v>
      </c>
      <c r="W643" s="106" t="e">
        <f t="shared" si="173"/>
        <v>#DIV/0!</v>
      </c>
      <c r="X643" s="106" t="e">
        <f t="shared" si="168"/>
        <v>#DIV/0!</v>
      </c>
      <c r="Y643" s="106" t="e">
        <f t="shared" si="174"/>
        <v>#DIV/0!</v>
      </c>
      <c r="Z643" s="108" t="e">
        <f t="shared" si="169"/>
        <v>#DIV/0!</v>
      </c>
      <c r="AA643" s="108" t="e">
        <f>('Input &amp; Results'!$E$40-R643*7.48)/('Calcs active'!H643*1440)</f>
        <v>#DIV/0!</v>
      </c>
    </row>
    <row r="644" spans="2:27" x14ac:dyDescent="0.2">
      <c r="B644" s="31">
        <f t="shared" si="179"/>
        <v>2</v>
      </c>
      <c r="C644" s="31" t="s">
        <v>59</v>
      </c>
      <c r="D644" s="106">
        <v>630</v>
      </c>
      <c r="E644" s="106" t="e">
        <f t="shared" si="170"/>
        <v>#DIV/0!</v>
      </c>
      <c r="F644" s="106">
        <f>'Calcs Hist'!E645</f>
        <v>0</v>
      </c>
      <c r="G644" s="106" t="e">
        <f t="shared" si="171"/>
        <v>#DIV/0!</v>
      </c>
      <c r="H644" s="107" t="e">
        <f t="shared" si="172"/>
        <v>#DIV/0!</v>
      </c>
      <c r="I644" s="106" t="e">
        <f>IF(P644&gt;0,('Input &amp; Results'!F$33/12*$C$3)*('Input &amp; Results'!$D$21),('Input &amp; Results'!F$33/12*$C$3)*('Input &amp; Results'!$D$22))</f>
        <v>#DIV/0!</v>
      </c>
      <c r="J644" s="106" t="e">
        <f t="shared" si="176"/>
        <v>#DIV/0!</v>
      </c>
      <c r="K644" s="106" t="e">
        <f>IF(H644&gt;'Input &amp; Results'!$K$45,MIN('Input &amp; Results'!$K$35,J644-M644),0)</f>
        <v>#DIV/0!</v>
      </c>
      <c r="L644" s="106" t="e">
        <f t="shared" si="164"/>
        <v>#DIV/0!</v>
      </c>
      <c r="M644" s="106" t="e">
        <f>IF(J644&gt;0,MIN('Input &amp; Results'!$K$15*0.75/12*'Input &amp; Results'!$K$42,J644),0)</f>
        <v>#DIV/0!</v>
      </c>
      <c r="N644" s="106" t="e">
        <f t="shared" si="165"/>
        <v>#DIV/0!</v>
      </c>
      <c r="O644" s="106" t="e">
        <f t="shared" si="177"/>
        <v>#DIV/0!</v>
      </c>
      <c r="P644" s="106" t="e">
        <f>IF(O644&gt;'Input &amp; Results'!$E$49,MIN('Input &amp; Results'!$E$47,O644),0)</f>
        <v>#DIV/0!</v>
      </c>
      <c r="Q644" s="106" t="e">
        <f t="shared" si="166"/>
        <v>#DIV/0!</v>
      </c>
      <c r="R644" s="106" t="e">
        <f t="shared" si="162"/>
        <v>#DIV/0!</v>
      </c>
      <c r="S644" s="106" t="e">
        <f t="shared" si="163"/>
        <v>#DIV/0!</v>
      </c>
      <c r="T644" s="106" t="e">
        <f t="shared" si="167"/>
        <v>#DIV/0!</v>
      </c>
      <c r="U644" s="124" t="e">
        <f t="shared" si="178"/>
        <v>#DIV/0!</v>
      </c>
      <c r="V644" s="107" t="e">
        <f t="shared" si="175"/>
        <v>#DIV/0!</v>
      </c>
      <c r="W644" s="106" t="e">
        <f t="shared" si="173"/>
        <v>#DIV/0!</v>
      </c>
      <c r="X644" s="106" t="e">
        <f t="shared" si="168"/>
        <v>#DIV/0!</v>
      </c>
      <c r="Y644" s="106" t="e">
        <f t="shared" si="174"/>
        <v>#DIV/0!</v>
      </c>
      <c r="Z644" s="108" t="e">
        <f t="shared" si="169"/>
        <v>#DIV/0!</v>
      </c>
      <c r="AA644" s="108" t="e">
        <f>('Input &amp; Results'!$E$40-R644*7.48)/('Calcs active'!H644*1440)</f>
        <v>#DIV/0!</v>
      </c>
    </row>
    <row r="645" spans="2:27" x14ac:dyDescent="0.2">
      <c r="B645" s="31">
        <f t="shared" si="179"/>
        <v>2</v>
      </c>
      <c r="C645" s="31" t="s">
        <v>59</v>
      </c>
      <c r="D645" s="106">
        <v>631</v>
      </c>
      <c r="E645" s="106" t="e">
        <f t="shared" si="170"/>
        <v>#DIV/0!</v>
      </c>
      <c r="F645" s="106">
        <f>'Calcs Hist'!E646</f>
        <v>0</v>
      </c>
      <c r="G645" s="106" t="e">
        <f t="shared" si="171"/>
        <v>#DIV/0!</v>
      </c>
      <c r="H645" s="107" t="e">
        <f t="shared" si="172"/>
        <v>#DIV/0!</v>
      </c>
      <c r="I645" s="106" t="e">
        <f>IF(P645&gt;0,('Input &amp; Results'!F$33/12*$C$3)*('Input &amp; Results'!$D$21),('Input &amp; Results'!F$33/12*$C$3)*('Input &amp; Results'!$D$22))</f>
        <v>#DIV/0!</v>
      </c>
      <c r="J645" s="106" t="e">
        <f t="shared" si="176"/>
        <v>#DIV/0!</v>
      </c>
      <c r="K645" s="106" t="e">
        <f>IF(H645&gt;'Input &amp; Results'!$K$45,MIN('Input &amp; Results'!$K$35,J645-M645),0)</f>
        <v>#DIV/0!</v>
      </c>
      <c r="L645" s="106" t="e">
        <f t="shared" si="164"/>
        <v>#DIV/0!</v>
      </c>
      <c r="M645" s="106" t="e">
        <f>IF(J645&gt;0,MIN('Input &amp; Results'!$K$15*0.75/12*'Input &amp; Results'!$K$42,J645),0)</f>
        <v>#DIV/0!</v>
      </c>
      <c r="N645" s="106" t="e">
        <f t="shared" si="165"/>
        <v>#DIV/0!</v>
      </c>
      <c r="O645" s="106" t="e">
        <f t="shared" si="177"/>
        <v>#DIV/0!</v>
      </c>
      <c r="P645" s="106" t="e">
        <f>IF(O645&gt;'Input &amp; Results'!$E$49,MIN('Input &amp; Results'!$E$47,O645),0)</f>
        <v>#DIV/0!</v>
      </c>
      <c r="Q645" s="106" t="e">
        <f t="shared" si="166"/>
        <v>#DIV/0!</v>
      </c>
      <c r="R645" s="106" t="e">
        <f t="shared" si="162"/>
        <v>#DIV/0!</v>
      </c>
      <c r="S645" s="106" t="e">
        <f t="shared" si="163"/>
        <v>#DIV/0!</v>
      </c>
      <c r="T645" s="106" t="e">
        <f t="shared" si="167"/>
        <v>#DIV/0!</v>
      </c>
      <c r="U645" s="124" t="e">
        <f t="shared" si="178"/>
        <v>#DIV/0!</v>
      </c>
      <c r="V645" s="107" t="e">
        <f t="shared" si="175"/>
        <v>#DIV/0!</v>
      </c>
      <c r="W645" s="106" t="e">
        <f t="shared" si="173"/>
        <v>#DIV/0!</v>
      </c>
      <c r="X645" s="106" t="e">
        <f t="shared" si="168"/>
        <v>#DIV/0!</v>
      </c>
      <c r="Y645" s="106" t="e">
        <f t="shared" si="174"/>
        <v>#DIV/0!</v>
      </c>
      <c r="Z645" s="108" t="e">
        <f t="shared" si="169"/>
        <v>#DIV/0!</v>
      </c>
      <c r="AA645" s="108" t="e">
        <f>('Input &amp; Results'!$E$40-R645*7.48)/('Calcs active'!H645*1440)</f>
        <v>#DIV/0!</v>
      </c>
    </row>
    <row r="646" spans="2:27" x14ac:dyDescent="0.2">
      <c r="B646" s="31">
        <f t="shared" si="179"/>
        <v>2</v>
      </c>
      <c r="C646" s="31" t="s">
        <v>59</v>
      </c>
      <c r="D646" s="106">
        <v>632</v>
      </c>
      <c r="E646" s="106" t="e">
        <f t="shared" si="170"/>
        <v>#DIV/0!</v>
      </c>
      <c r="F646" s="106">
        <f>'Calcs Hist'!E647</f>
        <v>0</v>
      </c>
      <c r="G646" s="106" t="e">
        <f t="shared" si="171"/>
        <v>#DIV/0!</v>
      </c>
      <c r="H646" s="107" t="e">
        <f t="shared" si="172"/>
        <v>#DIV/0!</v>
      </c>
      <c r="I646" s="106" t="e">
        <f>IF(P646&gt;0,('Input &amp; Results'!F$33/12*$C$3)*('Input &amp; Results'!$D$21),('Input &amp; Results'!F$33/12*$C$3)*('Input &amp; Results'!$D$22))</f>
        <v>#DIV/0!</v>
      </c>
      <c r="J646" s="106" t="e">
        <f t="shared" si="176"/>
        <v>#DIV/0!</v>
      </c>
      <c r="K646" s="106" t="e">
        <f>IF(H646&gt;'Input &amp; Results'!$K$45,MIN('Input &amp; Results'!$K$35,J646-M646),0)</f>
        <v>#DIV/0!</v>
      </c>
      <c r="L646" s="106" t="e">
        <f t="shared" si="164"/>
        <v>#DIV/0!</v>
      </c>
      <c r="M646" s="106" t="e">
        <f>IF(J646&gt;0,MIN('Input &amp; Results'!$K$15*0.75/12*'Input &amp; Results'!$K$42,J646),0)</f>
        <v>#DIV/0!</v>
      </c>
      <c r="N646" s="106" t="e">
        <f t="shared" si="165"/>
        <v>#DIV/0!</v>
      </c>
      <c r="O646" s="106" t="e">
        <f t="shared" si="177"/>
        <v>#DIV/0!</v>
      </c>
      <c r="P646" s="106" t="e">
        <f>IF(O646&gt;'Input &amp; Results'!$E$49,MIN('Input &amp; Results'!$E$47,O646),0)</f>
        <v>#DIV/0!</v>
      </c>
      <c r="Q646" s="106" t="e">
        <f t="shared" si="166"/>
        <v>#DIV/0!</v>
      </c>
      <c r="R646" s="106" t="e">
        <f t="shared" si="162"/>
        <v>#DIV/0!</v>
      </c>
      <c r="S646" s="106" t="e">
        <f t="shared" si="163"/>
        <v>#DIV/0!</v>
      </c>
      <c r="T646" s="106" t="e">
        <f t="shared" si="167"/>
        <v>#DIV/0!</v>
      </c>
      <c r="U646" s="124" t="e">
        <f t="shared" si="178"/>
        <v>#DIV/0!</v>
      </c>
      <c r="V646" s="107" t="e">
        <f t="shared" si="175"/>
        <v>#DIV/0!</v>
      </c>
      <c r="W646" s="106" t="e">
        <f t="shared" si="173"/>
        <v>#DIV/0!</v>
      </c>
      <c r="X646" s="106" t="e">
        <f t="shared" si="168"/>
        <v>#DIV/0!</v>
      </c>
      <c r="Y646" s="106" t="e">
        <f t="shared" si="174"/>
        <v>#DIV/0!</v>
      </c>
      <c r="Z646" s="108" t="e">
        <f t="shared" si="169"/>
        <v>#DIV/0!</v>
      </c>
      <c r="AA646" s="108" t="e">
        <f>('Input &amp; Results'!$E$40-R646*7.48)/('Calcs active'!H646*1440)</f>
        <v>#DIV/0!</v>
      </c>
    </row>
    <row r="647" spans="2:27" x14ac:dyDescent="0.2">
      <c r="B647" s="31">
        <f t="shared" si="179"/>
        <v>2</v>
      </c>
      <c r="C647" s="31" t="s">
        <v>59</v>
      </c>
      <c r="D647" s="106">
        <v>633</v>
      </c>
      <c r="E647" s="106" t="e">
        <f t="shared" si="170"/>
        <v>#DIV/0!</v>
      </c>
      <c r="F647" s="106">
        <f>'Calcs Hist'!E648</f>
        <v>0</v>
      </c>
      <c r="G647" s="106" t="e">
        <f t="shared" si="171"/>
        <v>#DIV/0!</v>
      </c>
      <c r="H647" s="107" t="e">
        <f t="shared" si="172"/>
        <v>#DIV/0!</v>
      </c>
      <c r="I647" s="106" t="e">
        <f>IF(P647&gt;0,('Input &amp; Results'!F$33/12*$C$3)*('Input &amp; Results'!$D$21),('Input &amp; Results'!F$33/12*$C$3)*('Input &amp; Results'!$D$22))</f>
        <v>#DIV/0!</v>
      </c>
      <c r="J647" s="106" t="e">
        <f t="shared" si="176"/>
        <v>#DIV/0!</v>
      </c>
      <c r="K647" s="106" t="e">
        <f>IF(H647&gt;'Input &amp; Results'!$K$45,MIN('Input &amp; Results'!$K$35,J647-M647),0)</f>
        <v>#DIV/0!</v>
      </c>
      <c r="L647" s="106" t="e">
        <f t="shared" si="164"/>
        <v>#DIV/0!</v>
      </c>
      <c r="M647" s="106" t="e">
        <f>IF(J647&gt;0,MIN('Input &amp; Results'!$K$15*0.75/12*'Input &amp; Results'!$K$42,J647),0)</f>
        <v>#DIV/0!</v>
      </c>
      <c r="N647" s="106" t="e">
        <f t="shared" si="165"/>
        <v>#DIV/0!</v>
      </c>
      <c r="O647" s="106" t="e">
        <f t="shared" si="177"/>
        <v>#DIV/0!</v>
      </c>
      <c r="P647" s="106" t="e">
        <f>IF(O647&gt;'Input &amp; Results'!$E$49,MIN('Input &amp; Results'!$E$47,O647),0)</f>
        <v>#DIV/0!</v>
      </c>
      <c r="Q647" s="106" t="e">
        <f t="shared" si="166"/>
        <v>#DIV/0!</v>
      </c>
      <c r="R647" s="106" t="e">
        <f t="shared" si="162"/>
        <v>#DIV/0!</v>
      </c>
      <c r="S647" s="106" t="e">
        <f t="shared" si="163"/>
        <v>#DIV/0!</v>
      </c>
      <c r="T647" s="106" t="e">
        <f t="shared" si="167"/>
        <v>#DIV/0!</v>
      </c>
      <c r="U647" s="124" t="e">
        <f t="shared" si="178"/>
        <v>#DIV/0!</v>
      </c>
      <c r="V647" s="107" t="e">
        <f t="shared" si="175"/>
        <v>#DIV/0!</v>
      </c>
      <c r="W647" s="106" t="e">
        <f t="shared" si="173"/>
        <v>#DIV/0!</v>
      </c>
      <c r="X647" s="106" t="e">
        <f t="shared" si="168"/>
        <v>#DIV/0!</v>
      </c>
      <c r="Y647" s="106" t="e">
        <f t="shared" si="174"/>
        <v>#DIV/0!</v>
      </c>
      <c r="Z647" s="108" t="e">
        <f t="shared" si="169"/>
        <v>#DIV/0!</v>
      </c>
      <c r="AA647" s="108" t="e">
        <f>('Input &amp; Results'!$E$40-R647*7.48)/('Calcs active'!H647*1440)</f>
        <v>#DIV/0!</v>
      </c>
    </row>
    <row r="648" spans="2:27" x14ac:dyDescent="0.2">
      <c r="B648" s="31">
        <f t="shared" si="179"/>
        <v>2</v>
      </c>
      <c r="C648" s="31" t="s">
        <v>59</v>
      </c>
      <c r="D648" s="106">
        <v>634</v>
      </c>
      <c r="E648" s="106" t="e">
        <f t="shared" si="170"/>
        <v>#DIV/0!</v>
      </c>
      <c r="F648" s="106">
        <f>'Calcs Hist'!E649</f>
        <v>0</v>
      </c>
      <c r="G648" s="106" t="e">
        <f t="shared" si="171"/>
        <v>#DIV/0!</v>
      </c>
      <c r="H648" s="107" t="e">
        <f t="shared" si="172"/>
        <v>#DIV/0!</v>
      </c>
      <c r="I648" s="106" t="e">
        <f>IF(P648&gt;0,('Input &amp; Results'!F$33/12*$C$3)*('Input &amp; Results'!$D$21),('Input &amp; Results'!F$33/12*$C$3)*('Input &amp; Results'!$D$22))</f>
        <v>#DIV/0!</v>
      </c>
      <c r="J648" s="106" t="e">
        <f t="shared" si="176"/>
        <v>#DIV/0!</v>
      </c>
      <c r="K648" s="106" t="e">
        <f>IF(H648&gt;'Input &amp; Results'!$K$45,MIN('Input &amp; Results'!$K$35,J648-M648),0)</f>
        <v>#DIV/0!</v>
      </c>
      <c r="L648" s="106" t="e">
        <f t="shared" si="164"/>
        <v>#DIV/0!</v>
      </c>
      <c r="M648" s="106" t="e">
        <f>IF(J648&gt;0,MIN('Input &amp; Results'!$K$15*0.75/12*'Input &amp; Results'!$K$42,J648),0)</f>
        <v>#DIV/0!</v>
      </c>
      <c r="N648" s="106" t="e">
        <f t="shared" si="165"/>
        <v>#DIV/0!</v>
      </c>
      <c r="O648" s="106" t="e">
        <f t="shared" si="177"/>
        <v>#DIV/0!</v>
      </c>
      <c r="P648" s="106" t="e">
        <f>IF(O648&gt;'Input &amp; Results'!$E$49,MIN('Input &amp; Results'!$E$47,O648),0)</f>
        <v>#DIV/0!</v>
      </c>
      <c r="Q648" s="106" t="e">
        <f t="shared" si="166"/>
        <v>#DIV/0!</v>
      </c>
      <c r="R648" s="106" t="e">
        <f t="shared" si="162"/>
        <v>#DIV/0!</v>
      </c>
      <c r="S648" s="106" t="e">
        <f t="shared" si="163"/>
        <v>#DIV/0!</v>
      </c>
      <c r="T648" s="106" t="e">
        <f t="shared" si="167"/>
        <v>#DIV/0!</v>
      </c>
      <c r="U648" s="124" t="e">
        <f t="shared" si="178"/>
        <v>#DIV/0!</v>
      </c>
      <c r="V648" s="107" t="e">
        <f t="shared" si="175"/>
        <v>#DIV/0!</v>
      </c>
      <c r="W648" s="106" t="e">
        <f t="shared" si="173"/>
        <v>#DIV/0!</v>
      </c>
      <c r="X648" s="106" t="e">
        <f t="shared" si="168"/>
        <v>#DIV/0!</v>
      </c>
      <c r="Y648" s="106" t="e">
        <f t="shared" si="174"/>
        <v>#DIV/0!</v>
      </c>
      <c r="Z648" s="108" t="e">
        <f t="shared" si="169"/>
        <v>#DIV/0!</v>
      </c>
      <c r="AA648" s="108" t="e">
        <f>('Input &amp; Results'!$E$40-R648*7.48)/('Calcs active'!H648*1440)</f>
        <v>#DIV/0!</v>
      </c>
    </row>
    <row r="649" spans="2:27" x14ac:dyDescent="0.2">
      <c r="B649" s="31">
        <f t="shared" si="179"/>
        <v>2</v>
      </c>
      <c r="C649" s="31" t="s">
        <v>59</v>
      </c>
      <c r="D649" s="106">
        <v>635</v>
      </c>
      <c r="E649" s="106" t="e">
        <f t="shared" si="170"/>
        <v>#DIV/0!</v>
      </c>
      <c r="F649" s="106">
        <f>'Calcs Hist'!E650</f>
        <v>0</v>
      </c>
      <c r="G649" s="106" t="e">
        <f t="shared" si="171"/>
        <v>#DIV/0!</v>
      </c>
      <c r="H649" s="107" t="e">
        <f t="shared" si="172"/>
        <v>#DIV/0!</v>
      </c>
      <c r="I649" s="106" t="e">
        <f>IF(P649&gt;0,('Input &amp; Results'!F$33/12*$C$3)*('Input &amp; Results'!$D$21),('Input &amp; Results'!F$33/12*$C$3)*('Input &amp; Results'!$D$22))</f>
        <v>#DIV/0!</v>
      </c>
      <c r="J649" s="106" t="e">
        <f t="shared" si="176"/>
        <v>#DIV/0!</v>
      </c>
      <c r="K649" s="106" t="e">
        <f>IF(H649&gt;'Input &amp; Results'!$K$45,MIN('Input &amp; Results'!$K$35,J649-M649),0)</f>
        <v>#DIV/0!</v>
      </c>
      <c r="L649" s="106" t="e">
        <f t="shared" si="164"/>
        <v>#DIV/0!</v>
      </c>
      <c r="M649" s="106" t="e">
        <f>IF(J649&gt;0,MIN('Input &amp; Results'!$K$15*0.75/12*'Input &amp; Results'!$K$42,J649),0)</f>
        <v>#DIV/0!</v>
      </c>
      <c r="N649" s="106" t="e">
        <f t="shared" si="165"/>
        <v>#DIV/0!</v>
      </c>
      <c r="O649" s="106" t="e">
        <f t="shared" si="177"/>
        <v>#DIV/0!</v>
      </c>
      <c r="P649" s="106" t="e">
        <f>IF(O649&gt;'Input &amp; Results'!$E$49,MIN('Input &amp; Results'!$E$47,O649),0)</f>
        <v>#DIV/0!</v>
      </c>
      <c r="Q649" s="106" t="e">
        <f t="shared" si="166"/>
        <v>#DIV/0!</v>
      </c>
      <c r="R649" s="106" t="e">
        <f t="shared" si="162"/>
        <v>#DIV/0!</v>
      </c>
      <c r="S649" s="106" t="e">
        <f t="shared" si="163"/>
        <v>#DIV/0!</v>
      </c>
      <c r="T649" s="106" t="e">
        <f t="shared" si="167"/>
        <v>#DIV/0!</v>
      </c>
      <c r="U649" s="124" t="e">
        <f t="shared" si="178"/>
        <v>#DIV/0!</v>
      </c>
      <c r="V649" s="107" t="e">
        <f t="shared" si="175"/>
        <v>#DIV/0!</v>
      </c>
      <c r="W649" s="106" t="e">
        <f t="shared" si="173"/>
        <v>#DIV/0!</v>
      </c>
      <c r="X649" s="106" t="e">
        <f t="shared" si="168"/>
        <v>#DIV/0!</v>
      </c>
      <c r="Y649" s="106" t="e">
        <f t="shared" si="174"/>
        <v>#DIV/0!</v>
      </c>
      <c r="Z649" s="108" t="e">
        <f t="shared" si="169"/>
        <v>#DIV/0!</v>
      </c>
      <c r="AA649" s="108" t="e">
        <f>('Input &amp; Results'!$E$40-R649*7.48)/('Calcs active'!H649*1440)</f>
        <v>#DIV/0!</v>
      </c>
    </row>
    <row r="650" spans="2:27" x14ac:dyDescent="0.2">
      <c r="B650" s="31">
        <f t="shared" si="179"/>
        <v>2</v>
      </c>
      <c r="C650" s="31" t="s">
        <v>59</v>
      </c>
      <c r="D650" s="106">
        <v>636</v>
      </c>
      <c r="E650" s="106" t="e">
        <f t="shared" si="170"/>
        <v>#DIV/0!</v>
      </c>
      <c r="F650" s="106">
        <f>'Calcs Hist'!E651</f>
        <v>0</v>
      </c>
      <c r="G650" s="106" t="e">
        <f t="shared" si="171"/>
        <v>#DIV/0!</v>
      </c>
      <c r="H650" s="107" t="e">
        <f t="shared" si="172"/>
        <v>#DIV/0!</v>
      </c>
      <c r="I650" s="106" t="e">
        <f>IF(P650&gt;0,('Input &amp; Results'!F$33/12*$C$3)*('Input &amp; Results'!$D$21),('Input &amp; Results'!F$33/12*$C$3)*('Input &amp; Results'!$D$22))</f>
        <v>#DIV/0!</v>
      </c>
      <c r="J650" s="106" t="e">
        <f t="shared" si="176"/>
        <v>#DIV/0!</v>
      </c>
      <c r="K650" s="106" t="e">
        <f>IF(H650&gt;'Input &amp; Results'!$K$45,MIN('Input &amp; Results'!$K$35,J650-M650),0)</f>
        <v>#DIV/0!</v>
      </c>
      <c r="L650" s="106" t="e">
        <f t="shared" si="164"/>
        <v>#DIV/0!</v>
      </c>
      <c r="M650" s="106" t="e">
        <f>IF(J650&gt;0,MIN('Input &amp; Results'!$K$15*0.75/12*'Input &amp; Results'!$K$42,J650),0)</f>
        <v>#DIV/0!</v>
      </c>
      <c r="N650" s="106" t="e">
        <f t="shared" si="165"/>
        <v>#DIV/0!</v>
      </c>
      <c r="O650" s="106" t="e">
        <f t="shared" si="177"/>
        <v>#DIV/0!</v>
      </c>
      <c r="P650" s="106" t="e">
        <f>IF(O650&gt;'Input &amp; Results'!$E$49,MIN('Input &amp; Results'!$E$47,O650),0)</f>
        <v>#DIV/0!</v>
      </c>
      <c r="Q650" s="106" t="e">
        <f t="shared" si="166"/>
        <v>#DIV/0!</v>
      </c>
      <c r="R650" s="106" t="e">
        <f t="shared" si="162"/>
        <v>#DIV/0!</v>
      </c>
      <c r="S650" s="106" t="e">
        <f t="shared" si="163"/>
        <v>#DIV/0!</v>
      </c>
      <c r="T650" s="106" t="e">
        <f t="shared" si="167"/>
        <v>#DIV/0!</v>
      </c>
      <c r="U650" s="124" t="e">
        <f t="shared" si="178"/>
        <v>#DIV/0!</v>
      </c>
      <c r="V650" s="107" t="e">
        <f t="shared" si="175"/>
        <v>#DIV/0!</v>
      </c>
      <c r="W650" s="106" t="e">
        <f t="shared" si="173"/>
        <v>#DIV/0!</v>
      </c>
      <c r="X650" s="106" t="e">
        <f t="shared" si="168"/>
        <v>#DIV/0!</v>
      </c>
      <c r="Y650" s="106" t="e">
        <f t="shared" si="174"/>
        <v>#DIV/0!</v>
      </c>
      <c r="Z650" s="108" t="e">
        <f t="shared" si="169"/>
        <v>#DIV/0!</v>
      </c>
      <c r="AA650" s="108" t="e">
        <f>('Input &amp; Results'!$E$40-R650*7.48)/('Calcs active'!H650*1440)</f>
        <v>#DIV/0!</v>
      </c>
    </row>
    <row r="651" spans="2:27" x14ac:dyDescent="0.2">
      <c r="B651" s="31">
        <f t="shared" si="179"/>
        <v>2</v>
      </c>
      <c r="C651" s="31" t="s">
        <v>59</v>
      </c>
      <c r="D651" s="106">
        <v>637</v>
      </c>
      <c r="E651" s="106" t="e">
        <f t="shared" si="170"/>
        <v>#DIV/0!</v>
      </c>
      <c r="F651" s="106">
        <f>'Calcs Hist'!E652</f>
        <v>0</v>
      </c>
      <c r="G651" s="106" t="e">
        <f t="shared" si="171"/>
        <v>#DIV/0!</v>
      </c>
      <c r="H651" s="107" t="e">
        <f t="shared" si="172"/>
        <v>#DIV/0!</v>
      </c>
      <c r="I651" s="106" t="e">
        <f>IF(P651&gt;0,('Input &amp; Results'!F$33/12*$C$3)*('Input &amp; Results'!$D$21),('Input &amp; Results'!F$33/12*$C$3)*('Input &amp; Results'!$D$22))</f>
        <v>#DIV/0!</v>
      </c>
      <c r="J651" s="106" t="e">
        <f t="shared" si="176"/>
        <v>#DIV/0!</v>
      </c>
      <c r="K651" s="106" t="e">
        <f>IF(H651&gt;'Input &amp; Results'!$K$45,MIN('Input &amp; Results'!$K$35,J651-M651),0)</f>
        <v>#DIV/0!</v>
      </c>
      <c r="L651" s="106" t="e">
        <f t="shared" si="164"/>
        <v>#DIV/0!</v>
      </c>
      <c r="M651" s="106" t="e">
        <f>IF(J651&gt;0,MIN('Input &amp; Results'!$K$15*0.75/12*'Input &amp; Results'!$K$42,J651),0)</f>
        <v>#DIV/0!</v>
      </c>
      <c r="N651" s="106" t="e">
        <f t="shared" si="165"/>
        <v>#DIV/0!</v>
      </c>
      <c r="O651" s="106" t="e">
        <f t="shared" si="177"/>
        <v>#DIV/0!</v>
      </c>
      <c r="P651" s="106" t="e">
        <f>IF(O651&gt;'Input &amp; Results'!$E$49,MIN('Input &amp; Results'!$E$47,O651),0)</f>
        <v>#DIV/0!</v>
      </c>
      <c r="Q651" s="106" t="e">
        <f t="shared" si="166"/>
        <v>#DIV/0!</v>
      </c>
      <c r="R651" s="106" t="e">
        <f t="shared" si="162"/>
        <v>#DIV/0!</v>
      </c>
      <c r="S651" s="106" t="e">
        <f t="shared" si="163"/>
        <v>#DIV/0!</v>
      </c>
      <c r="T651" s="106" t="e">
        <f t="shared" si="167"/>
        <v>#DIV/0!</v>
      </c>
      <c r="U651" s="124" t="e">
        <f t="shared" si="178"/>
        <v>#DIV/0!</v>
      </c>
      <c r="V651" s="107" t="e">
        <f t="shared" si="175"/>
        <v>#DIV/0!</v>
      </c>
      <c r="W651" s="106" t="e">
        <f t="shared" si="173"/>
        <v>#DIV/0!</v>
      </c>
      <c r="X651" s="106" t="e">
        <f t="shared" si="168"/>
        <v>#DIV/0!</v>
      </c>
      <c r="Y651" s="106" t="e">
        <f t="shared" si="174"/>
        <v>#DIV/0!</v>
      </c>
      <c r="Z651" s="108" t="e">
        <f t="shared" si="169"/>
        <v>#DIV/0!</v>
      </c>
      <c r="AA651" s="108" t="e">
        <f>('Input &amp; Results'!$E$40-R651*7.48)/('Calcs active'!H651*1440)</f>
        <v>#DIV/0!</v>
      </c>
    </row>
    <row r="652" spans="2:27" x14ac:dyDescent="0.2">
      <c r="B652" s="31">
        <f t="shared" si="179"/>
        <v>2</v>
      </c>
      <c r="C652" s="31" t="s">
        <v>59</v>
      </c>
      <c r="D652" s="106">
        <v>638</v>
      </c>
      <c r="E652" s="106" t="e">
        <f t="shared" si="170"/>
        <v>#DIV/0!</v>
      </c>
      <c r="F652" s="106">
        <f>'Calcs Hist'!E653</f>
        <v>0</v>
      </c>
      <c r="G652" s="106" t="e">
        <f t="shared" si="171"/>
        <v>#DIV/0!</v>
      </c>
      <c r="H652" s="107" t="e">
        <f t="shared" si="172"/>
        <v>#DIV/0!</v>
      </c>
      <c r="I652" s="106" t="e">
        <f>IF(P652&gt;0,('Input &amp; Results'!F$33/12*$C$3)*('Input &amp; Results'!$D$21),('Input &amp; Results'!F$33/12*$C$3)*('Input &amp; Results'!$D$22))</f>
        <v>#DIV/0!</v>
      </c>
      <c r="J652" s="106" t="e">
        <f t="shared" si="176"/>
        <v>#DIV/0!</v>
      </c>
      <c r="K652" s="106" t="e">
        <f>IF(H652&gt;'Input &amp; Results'!$K$45,MIN('Input &amp; Results'!$K$35,J652-M652),0)</f>
        <v>#DIV/0!</v>
      </c>
      <c r="L652" s="106" t="e">
        <f t="shared" si="164"/>
        <v>#DIV/0!</v>
      </c>
      <c r="M652" s="106" t="e">
        <f>IF(J652&gt;0,MIN('Input &amp; Results'!$K$15*0.75/12*'Input &amp; Results'!$K$42,J652),0)</f>
        <v>#DIV/0!</v>
      </c>
      <c r="N652" s="106" t="e">
        <f t="shared" si="165"/>
        <v>#DIV/0!</v>
      </c>
      <c r="O652" s="106" t="e">
        <f t="shared" si="177"/>
        <v>#DIV/0!</v>
      </c>
      <c r="P652" s="106" t="e">
        <f>IF(O652&gt;'Input &amp; Results'!$E$49,MIN('Input &amp; Results'!$E$47,O652),0)</f>
        <v>#DIV/0!</v>
      </c>
      <c r="Q652" s="106" t="e">
        <f t="shared" si="166"/>
        <v>#DIV/0!</v>
      </c>
      <c r="R652" s="106" t="e">
        <f t="shared" si="162"/>
        <v>#DIV/0!</v>
      </c>
      <c r="S652" s="106" t="e">
        <f t="shared" si="163"/>
        <v>#DIV/0!</v>
      </c>
      <c r="T652" s="106" t="e">
        <f t="shared" si="167"/>
        <v>#DIV/0!</v>
      </c>
      <c r="U652" s="124" t="e">
        <f t="shared" si="178"/>
        <v>#DIV/0!</v>
      </c>
      <c r="V652" s="107" t="e">
        <f t="shared" si="175"/>
        <v>#DIV/0!</v>
      </c>
      <c r="W652" s="106" t="e">
        <f t="shared" si="173"/>
        <v>#DIV/0!</v>
      </c>
      <c r="X652" s="106" t="e">
        <f t="shared" si="168"/>
        <v>#DIV/0!</v>
      </c>
      <c r="Y652" s="106" t="e">
        <f t="shared" si="174"/>
        <v>#DIV/0!</v>
      </c>
      <c r="Z652" s="108" t="e">
        <f t="shared" si="169"/>
        <v>#DIV/0!</v>
      </c>
      <c r="AA652" s="108" t="e">
        <f>('Input &amp; Results'!$E$40-R652*7.48)/('Calcs active'!H652*1440)</f>
        <v>#DIV/0!</v>
      </c>
    </row>
    <row r="653" spans="2:27" x14ac:dyDescent="0.2">
      <c r="B653" s="31">
        <f t="shared" si="179"/>
        <v>2</v>
      </c>
      <c r="C653" s="31" t="s">
        <v>60</v>
      </c>
      <c r="D653" s="106">
        <v>639</v>
      </c>
      <c r="E653" s="106" t="e">
        <f t="shared" si="170"/>
        <v>#DIV/0!</v>
      </c>
      <c r="F653" s="106">
        <f>'Calcs Hist'!E654</f>
        <v>0</v>
      </c>
      <c r="G653" s="106" t="e">
        <f t="shared" si="171"/>
        <v>#DIV/0!</v>
      </c>
      <c r="H653" s="107" t="e">
        <f t="shared" si="172"/>
        <v>#DIV/0!</v>
      </c>
      <c r="I653" s="106" t="e">
        <f>IF(P653&gt;0,('Input &amp; Results'!F$34/12*$C$3)*('Input &amp; Results'!$D$21),('Input &amp; Results'!F$34/12*$C$3)*('Input &amp; Results'!$D$22))</f>
        <v>#DIV/0!</v>
      </c>
      <c r="J653" s="106" t="e">
        <f t="shared" si="176"/>
        <v>#DIV/0!</v>
      </c>
      <c r="K653" s="106" t="e">
        <f>IF(H653&gt;'Input &amp; Results'!$K$45,MIN('Input &amp; Results'!$K$36,J653-M653),0)</f>
        <v>#DIV/0!</v>
      </c>
      <c r="L653" s="106" t="e">
        <f t="shared" si="164"/>
        <v>#DIV/0!</v>
      </c>
      <c r="M653" s="106" t="e">
        <f>IF(J653&gt;0,MIN('Input &amp; Results'!$K$16*0.75/12*'Input &amp; Results'!$K$42,J653),0)</f>
        <v>#DIV/0!</v>
      </c>
      <c r="N653" s="106" t="e">
        <f t="shared" si="165"/>
        <v>#DIV/0!</v>
      </c>
      <c r="O653" s="106" t="e">
        <f t="shared" si="177"/>
        <v>#DIV/0!</v>
      </c>
      <c r="P653" s="106" t="e">
        <f>IF(O653&gt;'Input &amp; Results'!$E$49,MIN('Input &amp; Results'!$E$47,O653),0)</f>
        <v>#DIV/0!</v>
      </c>
      <c r="Q653" s="106" t="e">
        <f t="shared" si="166"/>
        <v>#DIV/0!</v>
      </c>
      <c r="R653" s="106" t="e">
        <f t="shared" si="162"/>
        <v>#DIV/0!</v>
      </c>
      <c r="S653" s="106" t="e">
        <f t="shared" si="163"/>
        <v>#DIV/0!</v>
      </c>
      <c r="T653" s="106" t="e">
        <f t="shared" si="167"/>
        <v>#DIV/0!</v>
      </c>
      <c r="U653" s="124" t="e">
        <f t="shared" si="178"/>
        <v>#DIV/0!</v>
      </c>
      <c r="V653" s="107" t="e">
        <f t="shared" si="175"/>
        <v>#DIV/0!</v>
      </c>
      <c r="W653" s="106" t="e">
        <f t="shared" si="173"/>
        <v>#DIV/0!</v>
      </c>
      <c r="X653" s="106" t="e">
        <f t="shared" si="168"/>
        <v>#DIV/0!</v>
      </c>
      <c r="Y653" s="106" t="e">
        <f t="shared" si="174"/>
        <v>#DIV/0!</v>
      </c>
      <c r="Z653" s="108" t="e">
        <f t="shared" si="169"/>
        <v>#DIV/0!</v>
      </c>
      <c r="AA653" s="108" t="e">
        <f>('Input &amp; Results'!$E$40-R653*7.48)/('Calcs active'!H653*1440)</f>
        <v>#DIV/0!</v>
      </c>
    </row>
    <row r="654" spans="2:27" x14ac:dyDescent="0.2">
      <c r="B654" s="31">
        <f t="shared" si="179"/>
        <v>2</v>
      </c>
      <c r="C654" s="31" t="s">
        <v>60</v>
      </c>
      <c r="D654" s="106">
        <v>640</v>
      </c>
      <c r="E654" s="106" t="e">
        <f t="shared" si="170"/>
        <v>#DIV/0!</v>
      </c>
      <c r="F654" s="106">
        <f>'Calcs Hist'!E655</f>
        <v>0</v>
      </c>
      <c r="G654" s="106" t="e">
        <f t="shared" si="171"/>
        <v>#DIV/0!</v>
      </c>
      <c r="H654" s="107" t="e">
        <f t="shared" si="172"/>
        <v>#DIV/0!</v>
      </c>
      <c r="I654" s="106" t="e">
        <f>IF(P654&gt;0,('Input &amp; Results'!F$34/12*$C$3)*('Input &amp; Results'!$D$21),('Input &amp; Results'!F$34/12*$C$3)*('Input &amp; Results'!$D$22))</f>
        <v>#DIV/0!</v>
      </c>
      <c r="J654" s="106" t="e">
        <f t="shared" si="176"/>
        <v>#DIV/0!</v>
      </c>
      <c r="K654" s="106" t="e">
        <f>IF(H654&gt;'Input &amp; Results'!$K$45,MIN('Input &amp; Results'!$K$36,J654-M654),0)</f>
        <v>#DIV/0!</v>
      </c>
      <c r="L654" s="106" t="e">
        <f t="shared" si="164"/>
        <v>#DIV/0!</v>
      </c>
      <c r="M654" s="106" t="e">
        <f>IF(J654&gt;0,MIN('Input &amp; Results'!$K$16*0.75/12*'Input &amp; Results'!$K$42,J654),0)</f>
        <v>#DIV/0!</v>
      </c>
      <c r="N654" s="106" t="e">
        <f t="shared" si="165"/>
        <v>#DIV/0!</v>
      </c>
      <c r="O654" s="106" t="e">
        <f t="shared" si="177"/>
        <v>#DIV/0!</v>
      </c>
      <c r="P654" s="106" t="e">
        <f>IF(O654&gt;'Input &amp; Results'!$E$49,MIN('Input &amp; Results'!$E$47,O654),0)</f>
        <v>#DIV/0!</v>
      </c>
      <c r="Q654" s="106" t="e">
        <f t="shared" si="166"/>
        <v>#DIV/0!</v>
      </c>
      <c r="R654" s="106" t="e">
        <f t="shared" si="162"/>
        <v>#DIV/0!</v>
      </c>
      <c r="S654" s="106" t="e">
        <f t="shared" si="163"/>
        <v>#DIV/0!</v>
      </c>
      <c r="T654" s="106" t="e">
        <f t="shared" si="167"/>
        <v>#DIV/0!</v>
      </c>
      <c r="U654" s="124" t="e">
        <f t="shared" si="178"/>
        <v>#DIV/0!</v>
      </c>
      <c r="V654" s="107" t="e">
        <f t="shared" si="175"/>
        <v>#DIV/0!</v>
      </c>
      <c r="W654" s="106" t="e">
        <f t="shared" si="173"/>
        <v>#DIV/0!</v>
      </c>
      <c r="X654" s="106" t="e">
        <f t="shared" si="168"/>
        <v>#DIV/0!</v>
      </c>
      <c r="Y654" s="106" t="e">
        <f t="shared" si="174"/>
        <v>#DIV/0!</v>
      </c>
      <c r="Z654" s="108" t="e">
        <f t="shared" si="169"/>
        <v>#DIV/0!</v>
      </c>
      <c r="AA654" s="108" t="e">
        <f>('Input &amp; Results'!$E$40-R654*7.48)/('Calcs active'!H654*1440)</f>
        <v>#DIV/0!</v>
      </c>
    </row>
    <row r="655" spans="2:27" x14ac:dyDescent="0.2">
      <c r="B655" s="31">
        <f t="shared" si="179"/>
        <v>2</v>
      </c>
      <c r="C655" s="31" t="s">
        <v>60</v>
      </c>
      <c r="D655" s="106">
        <v>641</v>
      </c>
      <c r="E655" s="106" t="e">
        <f t="shared" si="170"/>
        <v>#DIV/0!</v>
      </c>
      <c r="F655" s="106">
        <f>'Calcs Hist'!E656</f>
        <v>0</v>
      </c>
      <c r="G655" s="106" t="e">
        <f t="shared" si="171"/>
        <v>#DIV/0!</v>
      </c>
      <c r="H655" s="107" t="e">
        <f t="shared" si="172"/>
        <v>#DIV/0!</v>
      </c>
      <c r="I655" s="106" t="e">
        <f>IF(P655&gt;0,('Input &amp; Results'!F$34/12*$C$3)*('Input &amp; Results'!$D$21),('Input &amp; Results'!F$34/12*$C$3)*('Input &amp; Results'!$D$22))</f>
        <v>#DIV/0!</v>
      </c>
      <c r="J655" s="106" t="e">
        <f t="shared" si="176"/>
        <v>#DIV/0!</v>
      </c>
      <c r="K655" s="106" t="e">
        <f>IF(H655&gt;'Input &amp; Results'!$K$45,MIN('Input &amp; Results'!$K$36,J655-M655),0)</f>
        <v>#DIV/0!</v>
      </c>
      <c r="L655" s="106" t="e">
        <f t="shared" si="164"/>
        <v>#DIV/0!</v>
      </c>
      <c r="M655" s="106" t="e">
        <f>IF(J655&gt;0,MIN('Input &amp; Results'!$K$16*0.75/12*'Input &amp; Results'!$K$42,J655),0)</f>
        <v>#DIV/0!</v>
      </c>
      <c r="N655" s="106" t="e">
        <f t="shared" si="165"/>
        <v>#DIV/0!</v>
      </c>
      <c r="O655" s="106" t="e">
        <f t="shared" si="177"/>
        <v>#DIV/0!</v>
      </c>
      <c r="P655" s="106" t="e">
        <f>IF(O655&gt;'Input &amp; Results'!$E$49,MIN('Input &amp; Results'!$E$47,O655),0)</f>
        <v>#DIV/0!</v>
      </c>
      <c r="Q655" s="106" t="e">
        <f t="shared" si="166"/>
        <v>#DIV/0!</v>
      </c>
      <c r="R655" s="106" t="e">
        <f t="shared" ref="R655:R718" si="180">O655-P655</f>
        <v>#DIV/0!</v>
      </c>
      <c r="S655" s="106" t="e">
        <f t="shared" ref="S655:S718" si="181">I655-E655+P655</f>
        <v>#DIV/0!</v>
      </c>
      <c r="T655" s="106" t="e">
        <f t="shared" si="167"/>
        <v>#DIV/0!</v>
      </c>
      <c r="U655" s="124" t="e">
        <f t="shared" si="178"/>
        <v>#DIV/0!</v>
      </c>
      <c r="V655" s="107" t="e">
        <f t="shared" si="175"/>
        <v>#DIV/0!</v>
      </c>
      <c r="W655" s="106" t="e">
        <f t="shared" si="173"/>
        <v>#DIV/0!</v>
      </c>
      <c r="X655" s="106" t="e">
        <f t="shared" si="168"/>
        <v>#DIV/0!</v>
      </c>
      <c r="Y655" s="106" t="e">
        <f t="shared" si="174"/>
        <v>#DIV/0!</v>
      </c>
      <c r="Z655" s="108" t="e">
        <f t="shared" si="169"/>
        <v>#DIV/0!</v>
      </c>
      <c r="AA655" s="108" t="e">
        <f>('Input &amp; Results'!$E$40-R655*7.48)/('Calcs active'!H655*1440)</f>
        <v>#DIV/0!</v>
      </c>
    </row>
    <row r="656" spans="2:27" x14ac:dyDescent="0.2">
      <c r="B656" s="31">
        <f t="shared" si="179"/>
        <v>2</v>
      </c>
      <c r="C656" s="31" t="s">
        <v>60</v>
      </c>
      <c r="D656" s="106">
        <v>642</v>
      </c>
      <c r="E656" s="106" t="e">
        <f t="shared" si="170"/>
        <v>#DIV/0!</v>
      </c>
      <c r="F656" s="106">
        <f>'Calcs Hist'!E657</f>
        <v>0</v>
      </c>
      <c r="G656" s="106" t="e">
        <f t="shared" si="171"/>
        <v>#DIV/0!</v>
      </c>
      <c r="H656" s="107" t="e">
        <f t="shared" si="172"/>
        <v>#DIV/0!</v>
      </c>
      <c r="I656" s="106" t="e">
        <f>IF(P656&gt;0,('Input &amp; Results'!F$34/12*$C$3)*('Input &amp; Results'!$D$21),('Input &amp; Results'!F$34/12*$C$3)*('Input &amp; Results'!$D$22))</f>
        <v>#DIV/0!</v>
      </c>
      <c r="J656" s="106" t="e">
        <f t="shared" si="176"/>
        <v>#DIV/0!</v>
      </c>
      <c r="K656" s="106" t="e">
        <f>IF(H656&gt;'Input &amp; Results'!$K$45,MIN('Input &amp; Results'!$K$36,J656-M656),0)</f>
        <v>#DIV/0!</v>
      </c>
      <c r="L656" s="106" t="e">
        <f t="shared" ref="L656:L719" si="182">K656*7.48</f>
        <v>#DIV/0!</v>
      </c>
      <c r="M656" s="106" t="e">
        <f>IF(J656&gt;0,MIN('Input &amp; Results'!$K$16*0.75/12*'Input &amp; Results'!$K$42,J656),0)</f>
        <v>#DIV/0!</v>
      </c>
      <c r="N656" s="106" t="e">
        <f t="shared" ref="N656:N719" si="183">M656*7.48</f>
        <v>#DIV/0!</v>
      </c>
      <c r="O656" s="106" t="e">
        <f t="shared" si="177"/>
        <v>#DIV/0!</v>
      </c>
      <c r="P656" s="106" t="e">
        <f>IF(O656&gt;'Input &amp; Results'!$E$49,MIN('Input &amp; Results'!$E$47,O656),0)</f>
        <v>#DIV/0!</v>
      </c>
      <c r="Q656" s="106" t="e">
        <f t="shared" ref="Q656:Q719" si="184">P656*7.48</f>
        <v>#DIV/0!</v>
      </c>
      <c r="R656" s="106" t="e">
        <f t="shared" si="180"/>
        <v>#DIV/0!</v>
      </c>
      <c r="S656" s="106" t="e">
        <f t="shared" si="181"/>
        <v>#DIV/0!</v>
      </c>
      <c r="T656" s="106" t="e">
        <f t="shared" ref="T656:T719" si="185">T655+S656</f>
        <v>#DIV/0!</v>
      </c>
      <c r="U656" s="124" t="e">
        <f t="shared" si="178"/>
        <v>#DIV/0!</v>
      </c>
      <c r="V656" s="107" t="e">
        <f t="shared" si="175"/>
        <v>#DIV/0!</v>
      </c>
      <c r="W656" s="106" t="e">
        <f t="shared" si="173"/>
        <v>#DIV/0!</v>
      </c>
      <c r="X656" s="106" t="e">
        <f t="shared" ref="X656:X719" si="186">W656*7.48</f>
        <v>#DIV/0!</v>
      </c>
      <c r="Y656" s="106" t="e">
        <f t="shared" si="174"/>
        <v>#DIV/0!</v>
      </c>
      <c r="Z656" s="108" t="e">
        <f t="shared" ref="Z656:Z719" si="187">Z655+Q656</f>
        <v>#DIV/0!</v>
      </c>
      <c r="AA656" s="108" t="e">
        <f>('Input &amp; Results'!$E$40-R656*7.48)/('Calcs active'!H656*1440)</f>
        <v>#DIV/0!</v>
      </c>
    </row>
    <row r="657" spans="2:27" x14ac:dyDescent="0.2">
      <c r="B657" s="31">
        <f t="shared" si="179"/>
        <v>2</v>
      </c>
      <c r="C657" s="31" t="s">
        <v>60</v>
      </c>
      <c r="D657" s="106">
        <v>643</v>
      </c>
      <c r="E657" s="106" t="e">
        <f t="shared" ref="E657:E720" si="188">$C$3*$C$10*(T656/$C$7)^$C$11</f>
        <v>#DIV/0!</v>
      </c>
      <c r="F657" s="106">
        <f>'Calcs Hist'!E658</f>
        <v>0</v>
      </c>
      <c r="G657" s="106" t="e">
        <f t="shared" ref="G657:G720" si="189">E657+F657</f>
        <v>#DIV/0!</v>
      </c>
      <c r="H657" s="107" t="e">
        <f t="shared" ref="H657:H720" si="190">G657*7.48/1440</f>
        <v>#DIV/0!</v>
      </c>
      <c r="I657" s="106" t="e">
        <f>IF(P657&gt;0,('Input &amp; Results'!F$34/12*$C$3)*('Input &amp; Results'!$D$21),('Input &amp; Results'!F$34/12*$C$3)*('Input &amp; Results'!$D$22))</f>
        <v>#DIV/0!</v>
      </c>
      <c r="J657" s="106" t="e">
        <f t="shared" si="176"/>
        <v>#DIV/0!</v>
      </c>
      <c r="K657" s="106" t="e">
        <f>IF(H657&gt;'Input &amp; Results'!$K$45,MIN('Input &amp; Results'!$K$36,J657-M657),0)</f>
        <v>#DIV/0!</v>
      </c>
      <c r="L657" s="106" t="e">
        <f t="shared" si="182"/>
        <v>#DIV/0!</v>
      </c>
      <c r="M657" s="106" t="e">
        <f>IF(J657&gt;0,MIN('Input &amp; Results'!$K$16*0.75/12*'Input &amp; Results'!$K$42,J657),0)</f>
        <v>#DIV/0!</v>
      </c>
      <c r="N657" s="106" t="e">
        <f t="shared" si="183"/>
        <v>#DIV/0!</v>
      </c>
      <c r="O657" s="106" t="e">
        <f t="shared" si="177"/>
        <v>#DIV/0!</v>
      </c>
      <c r="P657" s="106" t="e">
        <f>IF(O657&gt;'Input &amp; Results'!$E$49,MIN('Input &amp; Results'!$E$47,O657),0)</f>
        <v>#DIV/0!</v>
      </c>
      <c r="Q657" s="106" t="e">
        <f t="shared" si="184"/>
        <v>#DIV/0!</v>
      </c>
      <c r="R657" s="106" t="e">
        <f t="shared" si="180"/>
        <v>#DIV/0!</v>
      </c>
      <c r="S657" s="106" t="e">
        <f t="shared" si="181"/>
        <v>#DIV/0!</v>
      </c>
      <c r="T657" s="106" t="e">
        <f t="shared" si="185"/>
        <v>#DIV/0!</v>
      </c>
      <c r="U657" s="124" t="e">
        <f t="shared" si="178"/>
        <v>#DIV/0!</v>
      </c>
      <c r="V657" s="107" t="e">
        <f t="shared" si="175"/>
        <v>#DIV/0!</v>
      </c>
      <c r="W657" s="106" t="e">
        <f t="shared" ref="W657:W720" si="191">G657+W656</f>
        <v>#DIV/0!</v>
      </c>
      <c r="X657" s="106" t="e">
        <f t="shared" si="186"/>
        <v>#DIV/0!</v>
      </c>
      <c r="Y657" s="106" t="e">
        <f t="shared" ref="Y657:Y720" si="192">Y656+L657</f>
        <v>#DIV/0!</v>
      </c>
      <c r="Z657" s="108" t="e">
        <f t="shared" si="187"/>
        <v>#DIV/0!</v>
      </c>
      <c r="AA657" s="108" t="e">
        <f>('Input &amp; Results'!$E$40-R657*7.48)/('Calcs active'!H657*1440)</f>
        <v>#DIV/0!</v>
      </c>
    </row>
    <row r="658" spans="2:27" x14ac:dyDescent="0.2">
      <c r="B658" s="31">
        <f t="shared" si="179"/>
        <v>2</v>
      </c>
      <c r="C658" s="31" t="s">
        <v>60</v>
      </c>
      <c r="D658" s="106">
        <v>644</v>
      </c>
      <c r="E658" s="106" t="e">
        <f t="shared" si="188"/>
        <v>#DIV/0!</v>
      </c>
      <c r="F658" s="106">
        <f>'Calcs Hist'!E659</f>
        <v>0</v>
      </c>
      <c r="G658" s="106" t="e">
        <f t="shared" si="189"/>
        <v>#DIV/0!</v>
      </c>
      <c r="H658" s="107" t="e">
        <f t="shared" si="190"/>
        <v>#DIV/0!</v>
      </c>
      <c r="I658" s="106" t="e">
        <f>IF(P658&gt;0,('Input &amp; Results'!F$34/12*$C$3)*('Input &amp; Results'!$D$21),('Input &amp; Results'!F$34/12*$C$3)*('Input &amp; Results'!$D$22))</f>
        <v>#DIV/0!</v>
      </c>
      <c r="J658" s="106" t="e">
        <f t="shared" si="176"/>
        <v>#DIV/0!</v>
      </c>
      <c r="K658" s="106" t="e">
        <f>IF(H658&gt;'Input &amp; Results'!$K$45,MIN('Input &amp; Results'!$K$36,J658-M658),0)</f>
        <v>#DIV/0!</v>
      </c>
      <c r="L658" s="106" t="e">
        <f t="shared" si="182"/>
        <v>#DIV/0!</v>
      </c>
      <c r="M658" s="106" t="e">
        <f>IF(J658&gt;0,MIN('Input &amp; Results'!$K$16*0.75/12*'Input &amp; Results'!$K$42,J658),0)</f>
        <v>#DIV/0!</v>
      </c>
      <c r="N658" s="106" t="e">
        <f t="shared" si="183"/>
        <v>#DIV/0!</v>
      </c>
      <c r="O658" s="106" t="e">
        <f t="shared" si="177"/>
        <v>#DIV/0!</v>
      </c>
      <c r="P658" s="106" t="e">
        <f>IF(O658&gt;'Input &amp; Results'!$E$49,MIN('Input &amp; Results'!$E$47,O658),0)</f>
        <v>#DIV/0!</v>
      </c>
      <c r="Q658" s="106" t="e">
        <f t="shared" si="184"/>
        <v>#DIV/0!</v>
      </c>
      <c r="R658" s="106" t="e">
        <f t="shared" si="180"/>
        <v>#DIV/0!</v>
      </c>
      <c r="S658" s="106" t="e">
        <f t="shared" si="181"/>
        <v>#DIV/0!</v>
      </c>
      <c r="T658" s="106" t="e">
        <f t="shared" si="185"/>
        <v>#DIV/0!</v>
      </c>
      <c r="U658" s="124" t="e">
        <f t="shared" si="178"/>
        <v>#DIV/0!</v>
      </c>
      <c r="V658" s="107" t="e">
        <f t="shared" si="175"/>
        <v>#DIV/0!</v>
      </c>
      <c r="W658" s="106" t="e">
        <f t="shared" si="191"/>
        <v>#DIV/0!</v>
      </c>
      <c r="X658" s="106" t="e">
        <f t="shared" si="186"/>
        <v>#DIV/0!</v>
      </c>
      <c r="Y658" s="106" t="e">
        <f t="shared" si="192"/>
        <v>#DIV/0!</v>
      </c>
      <c r="Z658" s="108" t="e">
        <f t="shared" si="187"/>
        <v>#DIV/0!</v>
      </c>
      <c r="AA658" s="108" t="e">
        <f>('Input &amp; Results'!$E$40-R658*7.48)/('Calcs active'!H658*1440)</f>
        <v>#DIV/0!</v>
      </c>
    </row>
    <row r="659" spans="2:27" x14ac:dyDescent="0.2">
      <c r="B659" s="31">
        <f t="shared" si="179"/>
        <v>2</v>
      </c>
      <c r="C659" s="31" t="s">
        <v>60</v>
      </c>
      <c r="D659" s="106">
        <v>645</v>
      </c>
      <c r="E659" s="106" t="e">
        <f t="shared" si="188"/>
        <v>#DIV/0!</v>
      </c>
      <c r="F659" s="106">
        <f>'Calcs Hist'!E660</f>
        <v>0</v>
      </c>
      <c r="G659" s="106" t="e">
        <f t="shared" si="189"/>
        <v>#DIV/0!</v>
      </c>
      <c r="H659" s="107" t="e">
        <f t="shared" si="190"/>
        <v>#DIV/0!</v>
      </c>
      <c r="I659" s="106" t="e">
        <f>IF(P659&gt;0,('Input &amp; Results'!F$34/12*$C$3)*('Input &amp; Results'!$D$21),('Input &amp; Results'!F$34/12*$C$3)*('Input &amp; Results'!$D$22))</f>
        <v>#DIV/0!</v>
      </c>
      <c r="J659" s="106" t="e">
        <f t="shared" si="176"/>
        <v>#DIV/0!</v>
      </c>
      <c r="K659" s="106" t="e">
        <f>IF(H659&gt;'Input &amp; Results'!$K$45,MIN('Input &amp; Results'!$K$36,J659-M659),0)</f>
        <v>#DIV/0!</v>
      </c>
      <c r="L659" s="106" t="e">
        <f t="shared" si="182"/>
        <v>#DIV/0!</v>
      </c>
      <c r="M659" s="106" t="e">
        <f>IF(J659&gt;0,MIN('Input &amp; Results'!$K$16*0.75/12*'Input &amp; Results'!$K$42,J659),0)</f>
        <v>#DIV/0!</v>
      </c>
      <c r="N659" s="106" t="e">
        <f t="shared" si="183"/>
        <v>#DIV/0!</v>
      </c>
      <c r="O659" s="106" t="e">
        <f t="shared" si="177"/>
        <v>#DIV/0!</v>
      </c>
      <c r="P659" s="106" t="e">
        <f>IF(O659&gt;'Input &amp; Results'!$E$49,MIN('Input &amp; Results'!$E$47,O659),0)</f>
        <v>#DIV/0!</v>
      </c>
      <c r="Q659" s="106" t="e">
        <f t="shared" si="184"/>
        <v>#DIV/0!</v>
      </c>
      <c r="R659" s="106" t="e">
        <f t="shared" si="180"/>
        <v>#DIV/0!</v>
      </c>
      <c r="S659" s="106" t="e">
        <f t="shared" si="181"/>
        <v>#DIV/0!</v>
      </c>
      <c r="T659" s="106" t="e">
        <f t="shared" si="185"/>
        <v>#DIV/0!</v>
      </c>
      <c r="U659" s="124" t="e">
        <f t="shared" si="178"/>
        <v>#DIV/0!</v>
      </c>
      <c r="V659" s="107" t="e">
        <f t="shared" ref="V659:V722" si="193">U659/($C$3*$C$4)</f>
        <v>#DIV/0!</v>
      </c>
      <c r="W659" s="106" t="e">
        <f t="shared" si="191"/>
        <v>#DIV/0!</v>
      </c>
      <c r="X659" s="106" t="e">
        <f t="shared" si="186"/>
        <v>#DIV/0!</v>
      </c>
      <c r="Y659" s="106" t="e">
        <f t="shared" si="192"/>
        <v>#DIV/0!</v>
      </c>
      <c r="Z659" s="108" t="e">
        <f t="shared" si="187"/>
        <v>#DIV/0!</v>
      </c>
      <c r="AA659" s="108" t="e">
        <f>('Input &amp; Results'!$E$40-R659*7.48)/('Calcs active'!H659*1440)</f>
        <v>#DIV/0!</v>
      </c>
    </row>
    <row r="660" spans="2:27" x14ac:dyDescent="0.2">
      <c r="B660" s="31">
        <f t="shared" si="179"/>
        <v>2</v>
      </c>
      <c r="C660" s="31" t="s">
        <v>60</v>
      </c>
      <c r="D660" s="106">
        <v>646</v>
      </c>
      <c r="E660" s="106" t="e">
        <f t="shared" si="188"/>
        <v>#DIV/0!</v>
      </c>
      <c r="F660" s="106">
        <f>'Calcs Hist'!E661</f>
        <v>0</v>
      </c>
      <c r="G660" s="106" t="e">
        <f t="shared" si="189"/>
        <v>#DIV/0!</v>
      </c>
      <c r="H660" s="107" t="e">
        <f t="shared" si="190"/>
        <v>#DIV/0!</v>
      </c>
      <c r="I660" s="106" t="e">
        <f>IF(P660&gt;0,('Input &amp; Results'!F$34/12*$C$3)*('Input &amp; Results'!$D$21),('Input &amp; Results'!F$34/12*$C$3)*('Input &amp; Results'!$D$22))</f>
        <v>#DIV/0!</v>
      </c>
      <c r="J660" s="106" t="e">
        <f t="shared" si="176"/>
        <v>#DIV/0!</v>
      </c>
      <c r="K660" s="106" t="e">
        <f>IF(H660&gt;'Input &amp; Results'!$K$45,MIN('Input &amp; Results'!$K$36,J660-M660),0)</f>
        <v>#DIV/0!</v>
      </c>
      <c r="L660" s="106" t="e">
        <f t="shared" si="182"/>
        <v>#DIV/0!</v>
      </c>
      <c r="M660" s="106" t="e">
        <f>IF(J660&gt;0,MIN('Input &amp; Results'!$K$16*0.75/12*'Input &amp; Results'!$K$42,J660),0)</f>
        <v>#DIV/0!</v>
      </c>
      <c r="N660" s="106" t="e">
        <f t="shared" si="183"/>
        <v>#DIV/0!</v>
      </c>
      <c r="O660" s="106" t="e">
        <f t="shared" si="177"/>
        <v>#DIV/0!</v>
      </c>
      <c r="P660" s="106" t="e">
        <f>IF(O660&gt;'Input &amp; Results'!$E$49,MIN('Input &amp; Results'!$E$47,O660),0)</f>
        <v>#DIV/0!</v>
      </c>
      <c r="Q660" s="106" t="e">
        <f t="shared" si="184"/>
        <v>#DIV/0!</v>
      </c>
      <c r="R660" s="106" t="e">
        <f t="shared" si="180"/>
        <v>#DIV/0!</v>
      </c>
      <c r="S660" s="106" t="e">
        <f t="shared" si="181"/>
        <v>#DIV/0!</v>
      </c>
      <c r="T660" s="106" t="e">
        <f t="shared" si="185"/>
        <v>#DIV/0!</v>
      </c>
      <c r="U660" s="124" t="e">
        <f t="shared" si="178"/>
        <v>#DIV/0!</v>
      </c>
      <c r="V660" s="107" t="e">
        <f t="shared" si="193"/>
        <v>#DIV/0!</v>
      </c>
      <c r="W660" s="106" t="e">
        <f t="shared" si="191"/>
        <v>#DIV/0!</v>
      </c>
      <c r="X660" s="106" t="e">
        <f t="shared" si="186"/>
        <v>#DIV/0!</v>
      </c>
      <c r="Y660" s="106" t="e">
        <f t="shared" si="192"/>
        <v>#DIV/0!</v>
      </c>
      <c r="Z660" s="108" t="e">
        <f t="shared" si="187"/>
        <v>#DIV/0!</v>
      </c>
      <c r="AA660" s="108" t="e">
        <f>('Input &amp; Results'!$E$40-R660*7.48)/('Calcs active'!H660*1440)</f>
        <v>#DIV/0!</v>
      </c>
    </row>
    <row r="661" spans="2:27" x14ac:dyDescent="0.2">
      <c r="B661" s="31">
        <f t="shared" si="179"/>
        <v>2</v>
      </c>
      <c r="C661" s="31" t="s">
        <v>60</v>
      </c>
      <c r="D661" s="106">
        <v>647</v>
      </c>
      <c r="E661" s="106" t="e">
        <f t="shared" si="188"/>
        <v>#DIV/0!</v>
      </c>
      <c r="F661" s="106">
        <f>'Calcs Hist'!E662</f>
        <v>0</v>
      </c>
      <c r="G661" s="106" t="e">
        <f t="shared" si="189"/>
        <v>#DIV/0!</v>
      </c>
      <c r="H661" s="107" t="e">
        <f t="shared" si="190"/>
        <v>#DIV/0!</v>
      </c>
      <c r="I661" s="106" t="e">
        <f>IF(P661&gt;0,('Input &amp; Results'!F$34/12*$C$3)*('Input &amp; Results'!$D$21),('Input &amp; Results'!F$34/12*$C$3)*('Input &amp; Results'!$D$22))</f>
        <v>#DIV/0!</v>
      </c>
      <c r="J661" s="106" t="e">
        <f t="shared" ref="J661:J724" si="194">R660+G661</f>
        <v>#DIV/0!</v>
      </c>
      <c r="K661" s="106" t="e">
        <f>IF(H661&gt;'Input &amp; Results'!$K$45,MIN('Input &amp; Results'!$K$36,J661-M661),0)</f>
        <v>#DIV/0!</v>
      </c>
      <c r="L661" s="106" t="e">
        <f t="shared" si="182"/>
        <v>#DIV/0!</v>
      </c>
      <c r="M661" s="106" t="e">
        <f>IF(J661&gt;0,MIN('Input &amp; Results'!$K$16*0.75/12*'Input &amp; Results'!$K$42,J661),0)</f>
        <v>#DIV/0!</v>
      </c>
      <c r="N661" s="106" t="e">
        <f t="shared" si="183"/>
        <v>#DIV/0!</v>
      </c>
      <c r="O661" s="106" t="e">
        <f t="shared" si="177"/>
        <v>#DIV/0!</v>
      </c>
      <c r="P661" s="106" t="e">
        <f>IF(O661&gt;'Input &amp; Results'!$E$49,MIN('Input &amp; Results'!$E$47,O661),0)</f>
        <v>#DIV/0!</v>
      </c>
      <c r="Q661" s="106" t="e">
        <f t="shared" si="184"/>
        <v>#DIV/0!</v>
      </c>
      <c r="R661" s="106" t="e">
        <f t="shared" si="180"/>
        <v>#DIV/0!</v>
      </c>
      <c r="S661" s="106" t="e">
        <f t="shared" si="181"/>
        <v>#DIV/0!</v>
      </c>
      <c r="T661" s="106" t="e">
        <f t="shared" si="185"/>
        <v>#DIV/0!</v>
      </c>
      <c r="U661" s="124" t="e">
        <f t="shared" si="178"/>
        <v>#DIV/0!</v>
      </c>
      <c r="V661" s="107" t="e">
        <f t="shared" si="193"/>
        <v>#DIV/0!</v>
      </c>
      <c r="W661" s="106" t="e">
        <f t="shared" si="191"/>
        <v>#DIV/0!</v>
      </c>
      <c r="X661" s="106" t="e">
        <f t="shared" si="186"/>
        <v>#DIV/0!</v>
      </c>
      <c r="Y661" s="106" t="e">
        <f t="shared" si="192"/>
        <v>#DIV/0!</v>
      </c>
      <c r="Z661" s="108" t="e">
        <f t="shared" si="187"/>
        <v>#DIV/0!</v>
      </c>
      <c r="AA661" s="108" t="e">
        <f>('Input &amp; Results'!$E$40-R661*7.48)/('Calcs active'!H661*1440)</f>
        <v>#DIV/0!</v>
      </c>
    </row>
    <row r="662" spans="2:27" x14ac:dyDescent="0.2">
      <c r="B662" s="31">
        <f t="shared" si="179"/>
        <v>2</v>
      </c>
      <c r="C662" s="31" t="s">
        <v>60</v>
      </c>
      <c r="D662" s="106">
        <v>648</v>
      </c>
      <c r="E662" s="106" t="e">
        <f t="shared" si="188"/>
        <v>#DIV/0!</v>
      </c>
      <c r="F662" s="106">
        <f>'Calcs Hist'!E663</f>
        <v>0</v>
      </c>
      <c r="G662" s="106" t="e">
        <f t="shared" si="189"/>
        <v>#DIV/0!</v>
      </c>
      <c r="H662" s="107" t="e">
        <f t="shared" si="190"/>
        <v>#DIV/0!</v>
      </c>
      <c r="I662" s="106" t="e">
        <f>IF(P662&gt;0,('Input &amp; Results'!F$34/12*$C$3)*('Input &amp; Results'!$D$21),('Input &amp; Results'!F$34/12*$C$3)*('Input &amp; Results'!$D$22))</f>
        <v>#DIV/0!</v>
      </c>
      <c r="J662" s="106" t="e">
        <f t="shared" si="194"/>
        <v>#DIV/0!</v>
      </c>
      <c r="K662" s="106" t="e">
        <f>IF(H662&gt;'Input &amp; Results'!$K$45,MIN('Input &amp; Results'!$K$36,J662-M662),0)</f>
        <v>#DIV/0!</v>
      </c>
      <c r="L662" s="106" t="e">
        <f t="shared" si="182"/>
        <v>#DIV/0!</v>
      </c>
      <c r="M662" s="106" t="e">
        <f>IF(J662&gt;0,MIN('Input &amp; Results'!$K$16*0.75/12*'Input &amp; Results'!$K$42,J662),0)</f>
        <v>#DIV/0!</v>
      </c>
      <c r="N662" s="106" t="e">
        <f t="shared" si="183"/>
        <v>#DIV/0!</v>
      </c>
      <c r="O662" s="106" t="e">
        <f t="shared" si="177"/>
        <v>#DIV/0!</v>
      </c>
      <c r="P662" s="106" t="e">
        <f>IF(O662&gt;'Input &amp; Results'!$E$49,MIN('Input &amp; Results'!$E$47,O662),0)</f>
        <v>#DIV/0!</v>
      </c>
      <c r="Q662" s="106" t="e">
        <f t="shared" si="184"/>
        <v>#DIV/0!</v>
      </c>
      <c r="R662" s="106" t="e">
        <f t="shared" si="180"/>
        <v>#DIV/0!</v>
      </c>
      <c r="S662" s="106" t="e">
        <f t="shared" si="181"/>
        <v>#DIV/0!</v>
      </c>
      <c r="T662" s="106" t="e">
        <f t="shared" si="185"/>
        <v>#DIV/0!</v>
      </c>
      <c r="U662" s="124" t="e">
        <f t="shared" si="178"/>
        <v>#DIV/0!</v>
      </c>
      <c r="V662" s="107" t="e">
        <f t="shared" si="193"/>
        <v>#DIV/0!</v>
      </c>
      <c r="W662" s="106" t="e">
        <f t="shared" si="191"/>
        <v>#DIV/0!</v>
      </c>
      <c r="X662" s="106" t="e">
        <f t="shared" si="186"/>
        <v>#DIV/0!</v>
      </c>
      <c r="Y662" s="106" t="e">
        <f t="shared" si="192"/>
        <v>#DIV/0!</v>
      </c>
      <c r="Z662" s="108" t="e">
        <f t="shared" si="187"/>
        <v>#DIV/0!</v>
      </c>
      <c r="AA662" s="108" t="e">
        <f>('Input &amp; Results'!$E$40-R662*7.48)/('Calcs active'!H662*1440)</f>
        <v>#DIV/0!</v>
      </c>
    </row>
    <row r="663" spans="2:27" x14ac:dyDescent="0.2">
      <c r="B663" s="31">
        <f t="shared" si="179"/>
        <v>2</v>
      </c>
      <c r="C663" s="31" t="s">
        <v>60</v>
      </c>
      <c r="D663" s="106">
        <v>649</v>
      </c>
      <c r="E663" s="106" t="e">
        <f t="shared" si="188"/>
        <v>#DIV/0!</v>
      </c>
      <c r="F663" s="106">
        <f>'Calcs Hist'!E664</f>
        <v>0</v>
      </c>
      <c r="G663" s="106" t="e">
        <f t="shared" si="189"/>
        <v>#DIV/0!</v>
      </c>
      <c r="H663" s="107" t="e">
        <f t="shared" si="190"/>
        <v>#DIV/0!</v>
      </c>
      <c r="I663" s="106" t="e">
        <f>IF(P663&gt;0,('Input &amp; Results'!F$34/12*$C$3)*('Input &amp; Results'!$D$21),('Input &amp; Results'!F$34/12*$C$3)*('Input &amp; Results'!$D$22))</f>
        <v>#DIV/0!</v>
      </c>
      <c r="J663" s="106" t="e">
        <f t="shared" si="194"/>
        <v>#DIV/0!</v>
      </c>
      <c r="K663" s="106" t="e">
        <f>IF(H663&gt;'Input &amp; Results'!$K$45,MIN('Input &amp; Results'!$K$36,J663-M663),0)</f>
        <v>#DIV/0!</v>
      </c>
      <c r="L663" s="106" t="e">
        <f t="shared" si="182"/>
        <v>#DIV/0!</v>
      </c>
      <c r="M663" s="106" t="e">
        <f>IF(J663&gt;0,MIN('Input &amp; Results'!$K$16*0.75/12*'Input &amp; Results'!$K$42,J663),0)</f>
        <v>#DIV/0!</v>
      </c>
      <c r="N663" s="106" t="e">
        <f t="shared" si="183"/>
        <v>#DIV/0!</v>
      </c>
      <c r="O663" s="106" t="e">
        <f t="shared" si="177"/>
        <v>#DIV/0!</v>
      </c>
      <c r="P663" s="106" t="e">
        <f>IF(O663&gt;'Input &amp; Results'!$E$49,MIN('Input &amp; Results'!$E$47,O663),0)</f>
        <v>#DIV/0!</v>
      </c>
      <c r="Q663" s="106" t="e">
        <f t="shared" si="184"/>
        <v>#DIV/0!</v>
      </c>
      <c r="R663" s="106" t="e">
        <f t="shared" si="180"/>
        <v>#DIV/0!</v>
      </c>
      <c r="S663" s="106" t="e">
        <f t="shared" si="181"/>
        <v>#DIV/0!</v>
      </c>
      <c r="T663" s="106" t="e">
        <f t="shared" si="185"/>
        <v>#DIV/0!</v>
      </c>
      <c r="U663" s="124" t="e">
        <f t="shared" si="178"/>
        <v>#DIV/0!</v>
      </c>
      <c r="V663" s="107" t="e">
        <f t="shared" si="193"/>
        <v>#DIV/0!</v>
      </c>
      <c r="W663" s="106" t="e">
        <f t="shared" si="191"/>
        <v>#DIV/0!</v>
      </c>
      <c r="X663" s="106" t="e">
        <f t="shared" si="186"/>
        <v>#DIV/0!</v>
      </c>
      <c r="Y663" s="106" t="e">
        <f t="shared" si="192"/>
        <v>#DIV/0!</v>
      </c>
      <c r="Z663" s="108" t="e">
        <f t="shared" si="187"/>
        <v>#DIV/0!</v>
      </c>
      <c r="AA663" s="108" t="e">
        <f>('Input &amp; Results'!$E$40-R663*7.48)/('Calcs active'!H663*1440)</f>
        <v>#DIV/0!</v>
      </c>
    </row>
    <row r="664" spans="2:27" x14ac:dyDescent="0.2">
      <c r="B664" s="31">
        <f t="shared" si="179"/>
        <v>2</v>
      </c>
      <c r="C664" s="31" t="s">
        <v>60</v>
      </c>
      <c r="D664" s="106">
        <v>650</v>
      </c>
      <c r="E664" s="106" t="e">
        <f t="shared" si="188"/>
        <v>#DIV/0!</v>
      </c>
      <c r="F664" s="106">
        <f>'Calcs Hist'!E665</f>
        <v>0</v>
      </c>
      <c r="G664" s="106" t="e">
        <f t="shared" si="189"/>
        <v>#DIV/0!</v>
      </c>
      <c r="H664" s="107" t="e">
        <f t="shared" si="190"/>
        <v>#DIV/0!</v>
      </c>
      <c r="I664" s="106" t="e">
        <f>IF(P664&gt;0,('Input &amp; Results'!F$34/12*$C$3)*('Input &amp; Results'!$D$21),('Input &amp; Results'!F$34/12*$C$3)*('Input &amp; Results'!$D$22))</f>
        <v>#DIV/0!</v>
      </c>
      <c r="J664" s="106" t="e">
        <f t="shared" si="194"/>
        <v>#DIV/0!</v>
      </c>
      <c r="K664" s="106" t="e">
        <f>IF(H664&gt;'Input &amp; Results'!$K$45,MIN('Input &amp; Results'!$K$36,J664-M664),0)</f>
        <v>#DIV/0!</v>
      </c>
      <c r="L664" s="106" t="e">
        <f t="shared" si="182"/>
        <v>#DIV/0!</v>
      </c>
      <c r="M664" s="106" t="e">
        <f>IF(J664&gt;0,MIN('Input &amp; Results'!$K$16*0.75/12*'Input &amp; Results'!$K$42,J664),0)</f>
        <v>#DIV/0!</v>
      </c>
      <c r="N664" s="106" t="e">
        <f t="shared" si="183"/>
        <v>#DIV/0!</v>
      </c>
      <c r="O664" s="106" t="e">
        <f t="shared" si="177"/>
        <v>#DIV/0!</v>
      </c>
      <c r="P664" s="106" t="e">
        <f>IF(O664&gt;'Input &amp; Results'!$E$49,MIN('Input &amp; Results'!$E$47,O664),0)</f>
        <v>#DIV/0!</v>
      </c>
      <c r="Q664" s="106" t="e">
        <f t="shared" si="184"/>
        <v>#DIV/0!</v>
      </c>
      <c r="R664" s="106" t="e">
        <f t="shared" si="180"/>
        <v>#DIV/0!</v>
      </c>
      <c r="S664" s="106" t="e">
        <f t="shared" si="181"/>
        <v>#DIV/0!</v>
      </c>
      <c r="T664" s="106" t="e">
        <f t="shared" si="185"/>
        <v>#DIV/0!</v>
      </c>
      <c r="U664" s="124" t="e">
        <f t="shared" si="178"/>
        <v>#DIV/0!</v>
      </c>
      <c r="V664" s="107" t="e">
        <f t="shared" si="193"/>
        <v>#DIV/0!</v>
      </c>
      <c r="W664" s="106" t="e">
        <f t="shared" si="191"/>
        <v>#DIV/0!</v>
      </c>
      <c r="X664" s="106" t="e">
        <f t="shared" si="186"/>
        <v>#DIV/0!</v>
      </c>
      <c r="Y664" s="106" t="e">
        <f t="shared" si="192"/>
        <v>#DIV/0!</v>
      </c>
      <c r="Z664" s="108" t="e">
        <f t="shared" si="187"/>
        <v>#DIV/0!</v>
      </c>
      <c r="AA664" s="108" t="e">
        <f>('Input &amp; Results'!$E$40-R664*7.48)/('Calcs active'!H664*1440)</f>
        <v>#DIV/0!</v>
      </c>
    </row>
    <row r="665" spans="2:27" x14ac:dyDescent="0.2">
      <c r="B665" s="31">
        <f t="shared" si="179"/>
        <v>2</v>
      </c>
      <c r="C665" s="31" t="s">
        <v>60</v>
      </c>
      <c r="D665" s="106">
        <v>651</v>
      </c>
      <c r="E665" s="106" t="e">
        <f t="shared" si="188"/>
        <v>#DIV/0!</v>
      </c>
      <c r="F665" s="106">
        <f>'Calcs Hist'!E666</f>
        <v>0</v>
      </c>
      <c r="G665" s="106" t="e">
        <f t="shared" si="189"/>
        <v>#DIV/0!</v>
      </c>
      <c r="H665" s="107" t="e">
        <f t="shared" si="190"/>
        <v>#DIV/0!</v>
      </c>
      <c r="I665" s="106" t="e">
        <f>IF(P665&gt;0,('Input &amp; Results'!F$34/12*$C$3)*('Input &amp; Results'!$D$21),('Input &amp; Results'!F$34/12*$C$3)*('Input &amp; Results'!$D$22))</f>
        <v>#DIV/0!</v>
      </c>
      <c r="J665" s="106" t="e">
        <f t="shared" si="194"/>
        <v>#DIV/0!</v>
      </c>
      <c r="K665" s="106" t="e">
        <f>IF(H665&gt;'Input &amp; Results'!$K$45,MIN('Input &amp; Results'!$K$36,J665-M665),0)</f>
        <v>#DIV/0!</v>
      </c>
      <c r="L665" s="106" t="e">
        <f t="shared" si="182"/>
        <v>#DIV/0!</v>
      </c>
      <c r="M665" s="106" t="e">
        <f>IF(J665&gt;0,MIN('Input &amp; Results'!$K$16*0.75/12*'Input &amp; Results'!$K$42,J665),0)</f>
        <v>#DIV/0!</v>
      </c>
      <c r="N665" s="106" t="e">
        <f t="shared" si="183"/>
        <v>#DIV/0!</v>
      </c>
      <c r="O665" s="106" t="e">
        <f t="shared" si="177"/>
        <v>#DIV/0!</v>
      </c>
      <c r="P665" s="106" t="e">
        <f>IF(O665&gt;'Input &amp; Results'!$E$49,MIN('Input &amp; Results'!$E$47,O665),0)</f>
        <v>#DIV/0!</v>
      </c>
      <c r="Q665" s="106" t="e">
        <f t="shared" si="184"/>
        <v>#DIV/0!</v>
      </c>
      <c r="R665" s="106" t="e">
        <f t="shared" si="180"/>
        <v>#DIV/0!</v>
      </c>
      <c r="S665" s="106" t="e">
        <f t="shared" si="181"/>
        <v>#DIV/0!</v>
      </c>
      <c r="T665" s="106" t="e">
        <f t="shared" si="185"/>
        <v>#DIV/0!</v>
      </c>
      <c r="U665" s="124" t="e">
        <f t="shared" si="178"/>
        <v>#DIV/0!</v>
      </c>
      <c r="V665" s="107" t="e">
        <f t="shared" si="193"/>
        <v>#DIV/0!</v>
      </c>
      <c r="W665" s="106" t="e">
        <f t="shared" si="191"/>
        <v>#DIV/0!</v>
      </c>
      <c r="X665" s="106" t="e">
        <f t="shared" si="186"/>
        <v>#DIV/0!</v>
      </c>
      <c r="Y665" s="106" t="e">
        <f t="shared" si="192"/>
        <v>#DIV/0!</v>
      </c>
      <c r="Z665" s="108" t="e">
        <f t="shared" si="187"/>
        <v>#DIV/0!</v>
      </c>
      <c r="AA665" s="108" t="e">
        <f>('Input &amp; Results'!$E$40-R665*7.48)/('Calcs active'!H665*1440)</f>
        <v>#DIV/0!</v>
      </c>
    </row>
    <row r="666" spans="2:27" x14ac:dyDescent="0.2">
      <c r="B666" s="31">
        <f t="shared" si="179"/>
        <v>2</v>
      </c>
      <c r="C666" s="31" t="s">
        <v>60</v>
      </c>
      <c r="D666" s="106">
        <v>652</v>
      </c>
      <c r="E666" s="106" t="e">
        <f t="shared" si="188"/>
        <v>#DIV/0!</v>
      </c>
      <c r="F666" s="106">
        <f>'Calcs Hist'!E667</f>
        <v>0</v>
      </c>
      <c r="G666" s="106" t="e">
        <f t="shared" si="189"/>
        <v>#DIV/0!</v>
      </c>
      <c r="H666" s="107" t="e">
        <f t="shared" si="190"/>
        <v>#DIV/0!</v>
      </c>
      <c r="I666" s="106" t="e">
        <f>IF(P666&gt;0,('Input &amp; Results'!F$34/12*$C$3)*('Input &amp; Results'!$D$21),('Input &amp; Results'!F$34/12*$C$3)*('Input &amp; Results'!$D$22))</f>
        <v>#DIV/0!</v>
      </c>
      <c r="J666" s="106" t="e">
        <f t="shared" si="194"/>
        <v>#DIV/0!</v>
      </c>
      <c r="K666" s="106" t="e">
        <f>IF(H666&gt;'Input &amp; Results'!$K$45,MIN('Input &amp; Results'!$K$36,J666-M666),0)</f>
        <v>#DIV/0!</v>
      </c>
      <c r="L666" s="106" t="e">
        <f t="shared" si="182"/>
        <v>#DIV/0!</v>
      </c>
      <c r="M666" s="106" t="e">
        <f>IF(J666&gt;0,MIN('Input &amp; Results'!$K$16*0.75/12*'Input &amp; Results'!$K$42,J666),0)</f>
        <v>#DIV/0!</v>
      </c>
      <c r="N666" s="106" t="e">
        <f t="shared" si="183"/>
        <v>#DIV/0!</v>
      </c>
      <c r="O666" s="106" t="e">
        <f t="shared" si="177"/>
        <v>#DIV/0!</v>
      </c>
      <c r="P666" s="106" t="e">
        <f>IF(O666&gt;'Input &amp; Results'!$E$49,MIN('Input &amp; Results'!$E$47,O666),0)</f>
        <v>#DIV/0!</v>
      </c>
      <c r="Q666" s="106" t="e">
        <f t="shared" si="184"/>
        <v>#DIV/0!</v>
      </c>
      <c r="R666" s="106" t="e">
        <f t="shared" si="180"/>
        <v>#DIV/0!</v>
      </c>
      <c r="S666" s="106" t="e">
        <f t="shared" si="181"/>
        <v>#DIV/0!</v>
      </c>
      <c r="T666" s="106" t="e">
        <f t="shared" si="185"/>
        <v>#DIV/0!</v>
      </c>
      <c r="U666" s="124" t="e">
        <f t="shared" si="178"/>
        <v>#DIV/0!</v>
      </c>
      <c r="V666" s="107" t="e">
        <f t="shared" si="193"/>
        <v>#DIV/0!</v>
      </c>
      <c r="W666" s="106" t="e">
        <f t="shared" si="191"/>
        <v>#DIV/0!</v>
      </c>
      <c r="X666" s="106" t="e">
        <f t="shared" si="186"/>
        <v>#DIV/0!</v>
      </c>
      <c r="Y666" s="106" t="e">
        <f t="shared" si="192"/>
        <v>#DIV/0!</v>
      </c>
      <c r="Z666" s="108" t="e">
        <f t="shared" si="187"/>
        <v>#DIV/0!</v>
      </c>
      <c r="AA666" s="108" t="e">
        <f>('Input &amp; Results'!$E$40-R666*7.48)/('Calcs active'!H666*1440)</f>
        <v>#DIV/0!</v>
      </c>
    </row>
    <row r="667" spans="2:27" x14ac:dyDescent="0.2">
      <c r="B667" s="31">
        <f t="shared" si="179"/>
        <v>2</v>
      </c>
      <c r="C667" s="31" t="s">
        <v>60</v>
      </c>
      <c r="D667" s="106">
        <v>653</v>
      </c>
      <c r="E667" s="106" t="e">
        <f t="shared" si="188"/>
        <v>#DIV/0!</v>
      </c>
      <c r="F667" s="106">
        <f>'Calcs Hist'!E668</f>
        <v>0</v>
      </c>
      <c r="G667" s="106" t="e">
        <f t="shared" si="189"/>
        <v>#DIV/0!</v>
      </c>
      <c r="H667" s="107" t="e">
        <f t="shared" si="190"/>
        <v>#DIV/0!</v>
      </c>
      <c r="I667" s="106" t="e">
        <f>IF(P667&gt;0,('Input &amp; Results'!F$34/12*$C$3)*('Input &amp; Results'!$D$21),('Input &amp; Results'!F$34/12*$C$3)*('Input &amp; Results'!$D$22))</f>
        <v>#DIV/0!</v>
      </c>
      <c r="J667" s="106" t="e">
        <f t="shared" si="194"/>
        <v>#DIV/0!</v>
      </c>
      <c r="K667" s="106" t="e">
        <f>IF(H667&gt;'Input &amp; Results'!$K$45,MIN('Input &amp; Results'!$K$36,J667-M667),0)</f>
        <v>#DIV/0!</v>
      </c>
      <c r="L667" s="106" t="e">
        <f t="shared" si="182"/>
        <v>#DIV/0!</v>
      </c>
      <c r="M667" s="106" t="e">
        <f>IF(J667&gt;0,MIN('Input &amp; Results'!$K$16*0.75/12*'Input &amp; Results'!$K$42,J667),0)</f>
        <v>#DIV/0!</v>
      </c>
      <c r="N667" s="106" t="e">
        <f t="shared" si="183"/>
        <v>#DIV/0!</v>
      </c>
      <c r="O667" s="106" t="e">
        <f t="shared" si="177"/>
        <v>#DIV/0!</v>
      </c>
      <c r="P667" s="106" t="e">
        <f>IF(O667&gt;'Input &amp; Results'!$E$49,MIN('Input &amp; Results'!$E$47,O667),0)</f>
        <v>#DIV/0!</v>
      </c>
      <c r="Q667" s="106" t="e">
        <f t="shared" si="184"/>
        <v>#DIV/0!</v>
      </c>
      <c r="R667" s="106" t="e">
        <f t="shared" si="180"/>
        <v>#DIV/0!</v>
      </c>
      <c r="S667" s="106" t="e">
        <f t="shared" si="181"/>
        <v>#DIV/0!</v>
      </c>
      <c r="T667" s="106" t="e">
        <f t="shared" si="185"/>
        <v>#DIV/0!</v>
      </c>
      <c r="U667" s="124" t="e">
        <f t="shared" si="178"/>
        <v>#DIV/0!</v>
      </c>
      <c r="V667" s="107" t="e">
        <f t="shared" si="193"/>
        <v>#DIV/0!</v>
      </c>
      <c r="W667" s="106" t="e">
        <f t="shared" si="191"/>
        <v>#DIV/0!</v>
      </c>
      <c r="X667" s="106" t="e">
        <f t="shared" si="186"/>
        <v>#DIV/0!</v>
      </c>
      <c r="Y667" s="106" t="e">
        <f t="shared" si="192"/>
        <v>#DIV/0!</v>
      </c>
      <c r="Z667" s="108" t="e">
        <f t="shared" si="187"/>
        <v>#DIV/0!</v>
      </c>
      <c r="AA667" s="108" t="e">
        <f>('Input &amp; Results'!$E$40-R667*7.48)/('Calcs active'!H667*1440)</f>
        <v>#DIV/0!</v>
      </c>
    </row>
    <row r="668" spans="2:27" x14ac:dyDescent="0.2">
      <c r="B668" s="31">
        <f t="shared" si="179"/>
        <v>2</v>
      </c>
      <c r="C668" s="31" t="s">
        <v>60</v>
      </c>
      <c r="D668" s="106">
        <v>654</v>
      </c>
      <c r="E668" s="106" t="e">
        <f t="shared" si="188"/>
        <v>#DIV/0!</v>
      </c>
      <c r="F668" s="106">
        <f>'Calcs Hist'!E669</f>
        <v>0</v>
      </c>
      <c r="G668" s="106" t="e">
        <f t="shared" si="189"/>
        <v>#DIV/0!</v>
      </c>
      <c r="H668" s="107" t="e">
        <f t="shared" si="190"/>
        <v>#DIV/0!</v>
      </c>
      <c r="I668" s="106" t="e">
        <f>IF(P668&gt;0,('Input &amp; Results'!F$34/12*$C$3)*('Input &amp; Results'!$D$21),('Input &amp; Results'!F$34/12*$C$3)*('Input &amp; Results'!$D$22))</f>
        <v>#DIV/0!</v>
      </c>
      <c r="J668" s="106" t="e">
        <f t="shared" si="194"/>
        <v>#DIV/0!</v>
      </c>
      <c r="K668" s="106" t="e">
        <f>IF(H668&gt;'Input &amp; Results'!$K$45,MIN('Input &amp; Results'!$K$36,J668-M668),0)</f>
        <v>#DIV/0!</v>
      </c>
      <c r="L668" s="106" t="e">
        <f t="shared" si="182"/>
        <v>#DIV/0!</v>
      </c>
      <c r="M668" s="106" t="e">
        <f>IF(J668&gt;0,MIN('Input &amp; Results'!$K$16*0.75/12*'Input &amp; Results'!$K$42,J668),0)</f>
        <v>#DIV/0!</v>
      </c>
      <c r="N668" s="106" t="e">
        <f t="shared" si="183"/>
        <v>#DIV/0!</v>
      </c>
      <c r="O668" s="106" t="e">
        <f t="shared" si="177"/>
        <v>#DIV/0!</v>
      </c>
      <c r="P668" s="106" t="e">
        <f>IF(O668&gt;'Input &amp; Results'!$E$49,MIN('Input &amp; Results'!$E$47,O668),0)</f>
        <v>#DIV/0!</v>
      </c>
      <c r="Q668" s="106" t="e">
        <f t="shared" si="184"/>
        <v>#DIV/0!</v>
      </c>
      <c r="R668" s="106" t="e">
        <f t="shared" si="180"/>
        <v>#DIV/0!</v>
      </c>
      <c r="S668" s="106" t="e">
        <f t="shared" si="181"/>
        <v>#DIV/0!</v>
      </c>
      <c r="T668" s="106" t="e">
        <f t="shared" si="185"/>
        <v>#DIV/0!</v>
      </c>
      <c r="U668" s="124" t="e">
        <f t="shared" si="178"/>
        <v>#DIV/0!</v>
      </c>
      <c r="V668" s="107" t="e">
        <f t="shared" si="193"/>
        <v>#DIV/0!</v>
      </c>
      <c r="W668" s="106" t="e">
        <f t="shared" si="191"/>
        <v>#DIV/0!</v>
      </c>
      <c r="X668" s="106" t="e">
        <f t="shared" si="186"/>
        <v>#DIV/0!</v>
      </c>
      <c r="Y668" s="106" t="e">
        <f t="shared" si="192"/>
        <v>#DIV/0!</v>
      </c>
      <c r="Z668" s="108" t="e">
        <f t="shared" si="187"/>
        <v>#DIV/0!</v>
      </c>
      <c r="AA668" s="108" t="e">
        <f>('Input &amp; Results'!$E$40-R668*7.48)/('Calcs active'!H668*1440)</f>
        <v>#DIV/0!</v>
      </c>
    </row>
    <row r="669" spans="2:27" x14ac:dyDescent="0.2">
      <c r="B669" s="31">
        <f t="shared" si="179"/>
        <v>2</v>
      </c>
      <c r="C669" s="31" t="s">
        <v>60</v>
      </c>
      <c r="D669" s="106">
        <v>655</v>
      </c>
      <c r="E669" s="106" t="e">
        <f t="shared" si="188"/>
        <v>#DIV/0!</v>
      </c>
      <c r="F669" s="106">
        <f>'Calcs Hist'!E670</f>
        <v>0</v>
      </c>
      <c r="G669" s="106" t="e">
        <f t="shared" si="189"/>
        <v>#DIV/0!</v>
      </c>
      <c r="H669" s="107" t="e">
        <f t="shared" si="190"/>
        <v>#DIV/0!</v>
      </c>
      <c r="I669" s="106" t="e">
        <f>IF(P669&gt;0,('Input &amp; Results'!F$34/12*$C$3)*('Input &amp; Results'!$D$21),('Input &amp; Results'!F$34/12*$C$3)*('Input &amp; Results'!$D$22))</f>
        <v>#DIV/0!</v>
      </c>
      <c r="J669" s="106" t="e">
        <f t="shared" si="194"/>
        <v>#DIV/0!</v>
      </c>
      <c r="K669" s="106" t="e">
        <f>IF(H669&gt;'Input &amp; Results'!$K$45,MIN('Input &amp; Results'!$K$36,J669-M669),0)</f>
        <v>#DIV/0!</v>
      </c>
      <c r="L669" s="106" t="e">
        <f t="shared" si="182"/>
        <v>#DIV/0!</v>
      </c>
      <c r="M669" s="106" t="e">
        <f>IF(J669&gt;0,MIN('Input &amp; Results'!$K$16*0.75/12*'Input &amp; Results'!$K$42,J669),0)</f>
        <v>#DIV/0!</v>
      </c>
      <c r="N669" s="106" t="e">
        <f t="shared" si="183"/>
        <v>#DIV/0!</v>
      </c>
      <c r="O669" s="106" t="e">
        <f t="shared" si="177"/>
        <v>#DIV/0!</v>
      </c>
      <c r="P669" s="106" t="e">
        <f>IF(O669&gt;'Input &amp; Results'!$E$49,MIN('Input &amp; Results'!$E$47,O669),0)</f>
        <v>#DIV/0!</v>
      </c>
      <c r="Q669" s="106" t="e">
        <f t="shared" si="184"/>
        <v>#DIV/0!</v>
      </c>
      <c r="R669" s="106" t="e">
        <f t="shared" si="180"/>
        <v>#DIV/0!</v>
      </c>
      <c r="S669" s="106" t="e">
        <f t="shared" si="181"/>
        <v>#DIV/0!</v>
      </c>
      <c r="T669" s="106" t="e">
        <f t="shared" si="185"/>
        <v>#DIV/0!</v>
      </c>
      <c r="U669" s="124" t="e">
        <f t="shared" si="178"/>
        <v>#DIV/0!</v>
      </c>
      <c r="V669" s="107" t="e">
        <f t="shared" si="193"/>
        <v>#DIV/0!</v>
      </c>
      <c r="W669" s="106" t="e">
        <f t="shared" si="191"/>
        <v>#DIV/0!</v>
      </c>
      <c r="X669" s="106" t="e">
        <f t="shared" si="186"/>
        <v>#DIV/0!</v>
      </c>
      <c r="Y669" s="106" t="e">
        <f t="shared" si="192"/>
        <v>#DIV/0!</v>
      </c>
      <c r="Z669" s="108" t="e">
        <f t="shared" si="187"/>
        <v>#DIV/0!</v>
      </c>
      <c r="AA669" s="108" t="e">
        <f>('Input &amp; Results'!$E$40-R669*7.48)/('Calcs active'!H669*1440)</f>
        <v>#DIV/0!</v>
      </c>
    </row>
    <row r="670" spans="2:27" x14ac:dyDescent="0.2">
      <c r="B670" s="31">
        <f t="shared" si="179"/>
        <v>2</v>
      </c>
      <c r="C670" s="31" t="s">
        <v>60</v>
      </c>
      <c r="D670" s="106">
        <v>656</v>
      </c>
      <c r="E670" s="106" t="e">
        <f t="shared" si="188"/>
        <v>#DIV/0!</v>
      </c>
      <c r="F670" s="106">
        <f>'Calcs Hist'!E671</f>
        <v>0</v>
      </c>
      <c r="G670" s="106" t="e">
        <f t="shared" si="189"/>
        <v>#DIV/0!</v>
      </c>
      <c r="H670" s="107" t="e">
        <f t="shared" si="190"/>
        <v>#DIV/0!</v>
      </c>
      <c r="I670" s="106" t="e">
        <f>IF(P670&gt;0,('Input &amp; Results'!F$34/12*$C$3)*('Input &amp; Results'!$D$21),('Input &amp; Results'!F$34/12*$C$3)*('Input &amp; Results'!$D$22))</f>
        <v>#DIV/0!</v>
      </c>
      <c r="J670" s="106" t="e">
        <f t="shared" si="194"/>
        <v>#DIV/0!</v>
      </c>
      <c r="K670" s="106" t="e">
        <f>IF(H670&gt;'Input &amp; Results'!$K$45,MIN('Input &amp; Results'!$K$36,J670-M670),0)</f>
        <v>#DIV/0!</v>
      </c>
      <c r="L670" s="106" t="e">
        <f t="shared" si="182"/>
        <v>#DIV/0!</v>
      </c>
      <c r="M670" s="106" t="e">
        <f>IF(J670&gt;0,MIN('Input &amp; Results'!$K$16*0.75/12*'Input &amp; Results'!$K$42,J670),0)</f>
        <v>#DIV/0!</v>
      </c>
      <c r="N670" s="106" t="e">
        <f t="shared" si="183"/>
        <v>#DIV/0!</v>
      </c>
      <c r="O670" s="106" t="e">
        <f t="shared" si="177"/>
        <v>#DIV/0!</v>
      </c>
      <c r="P670" s="106" t="e">
        <f>IF(O670&gt;'Input &amp; Results'!$E$49,MIN('Input &amp; Results'!$E$47,O670),0)</f>
        <v>#DIV/0!</v>
      </c>
      <c r="Q670" s="106" t="e">
        <f t="shared" si="184"/>
        <v>#DIV/0!</v>
      </c>
      <c r="R670" s="106" t="e">
        <f t="shared" si="180"/>
        <v>#DIV/0!</v>
      </c>
      <c r="S670" s="106" t="e">
        <f t="shared" si="181"/>
        <v>#DIV/0!</v>
      </c>
      <c r="T670" s="106" t="e">
        <f t="shared" si="185"/>
        <v>#DIV/0!</v>
      </c>
      <c r="U670" s="124" t="e">
        <f t="shared" si="178"/>
        <v>#DIV/0!</v>
      </c>
      <c r="V670" s="107" t="e">
        <f t="shared" si="193"/>
        <v>#DIV/0!</v>
      </c>
      <c r="W670" s="106" t="e">
        <f t="shared" si="191"/>
        <v>#DIV/0!</v>
      </c>
      <c r="X670" s="106" t="e">
        <f t="shared" si="186"/>
        <v>#DIV/0!</v>
      </c>
      <c r="Y670" s="106" t="e">
        <f t="shared" si="192"/>
        <v>#DIV/0!</v>
      </c>
      <c r="Z670" s="108" t="e">
        <f t="shared" si="187"/>
        <v>#DIV/0!</v>
      </c>
      <c r="AA670" s="108" t="e">
        <f>('Input &amp; Results'!$E$40-R670*7.48)/('Calcs active'!H670*1440)</f>
        <v>#DIV/0!</v>
      </c>
    </row>
    <row r="671" spans="2:27" x14ac:dyDescent="0.2">
      <c r="B671" s="31">
        <f t="shared" si="179"/>
        <v>2</v>
      </c>
      <c r="C671" s="31" t="s">
        <v>60</v>
      </c>
      <c r="D671" s="106">
        <v>657</v>
      </c>
      <c r="E671" s="106" t="e">
        <f t="shared" si="188"/>
        <v>#DIV/0!</v>
      </c>
      <c r="F671" s="106">
        <f>'Calcs Hist'!E672</f>
        <v>0</v>
      </c>
      <c r="G671" s="106" t="e">
        <f t="shared" si="189"/>
        <v>#DIV/0!</v>
      </c>
      <c r="H671" s="107" t="e">
        <f t="shared" si="190"/>
        <v>#DIV/0!</v>
      </c>
      <c r="I671" s="106" t="e">
        <f>IF(P671&gt;0,('Input &amp; Results'!F$34/12*$C$3)*('Input &amp; Results'!$D$21),('Input &amp; Results'!F$34/12*$C$3)*('Input &amp; Results'!$D$22))</f>
        <v>#DIV/0!</v>
      </c>
      <c r="J671" s="106" t="e">
        <f t="shared" si="194"/>
        <v>#DIV/0!</v>
      </c>
      <c r="K671" s="106" t="e">
        <f>IF(H671&gt;'Input &amp; Results'!$K$45,MIN('Input &amp; Results'!$K$36,J671-M671),0)</f>
        <v>#DIV/0!</v>
      </c>
      <c r="L671" s="106" t="e">
        <f t="shared" si="182"/>
        <v>#DIV/0!</v>
      </c>
      <c r="M671" s="106" t="e">
        <f>IF(J671&gt;0,MIN('Input &amp; Results'!$K$16*0.75/12*'Input &amp; Results'!$K$42,J671),0)</f>
        <v>#DIV/0!</v>
      </c>
      <c r="N671" s="106" t="e">
        <f t="shared" si="183"/>
        <v>#DIV/0!</v>
      </c>
      <c r="O671" s="106" t="e">
        <f t="shared" si="177"/>
        <v>#DIV/0!</v>
      </c>
      <c r="P671" s="106" t="e">
        <f>IF(O671&gt;'Input &amp; Results'!$E$49,MIN('Input &amp; Results'!$E$47,O671),0)</f>
        <v>#DIV/0!</v>
      </c>
      <c r="Q671" s="106" t="e">
        <f t="shared" si="184"/>
        <v>#DIV/0!</v>
      </c>
      <c r="R671" s="106" t="e">
        <f t="shared" si="180"/>
        <v>#DIV/0!</v>
      </c>
      <c r="S671" s="106" t="e">
        <f t="shared" si="181"/>
        <v>#DIV/0!</v>
      </c>
      <c r="T671" s="106" t="e">
        <f t="shared" si="185"/>
        <v>#DIV/0!</v>
      </c>
      <c r="U671" s="124" t="e">
        <f t="shared" si="178"/>
        <v>#DIV/0!</v>
      </c>
      <c r="V671" s="107" t="e">
        <f t="shared" si="193"/>
        <v>#DIV/0!</v>
      </c>
      <c r="W671" s="106" t="e">
        <f t="shared" si="191"/>
        <v>#DIV/0!</v>
      </c>
      <c r="X671" s="106" t="e">
        <f t="shared" si="186"/>
        <v>#DIV/0!</v>
      </c>
      <c r="Y671" s="106" t="e">
        <f t="shared" si="192"/>
        <v>#DIV/0!</v>
      </c>
      <c r="Z671" s="108" t="e">
        <f t="shared" si="187"/>
        <v>#DIV/0!</v>
      </c>
      <c r="AA671" s="108" t="e">
        <f>('Input &amp; Results'!$E$40-R671*7.48)/('Calcs active'!H671*1440)</f>
        <v>#DIV/0!</v>
      </c>
    </row>
    <row r="672" spans="2:27" x14ac:dyDescent="0.2">
      <c r="B672" s="31">
        <f t="shared" si="179"/>
        <v>2</v>
      </c>
      <c r="C672" s="31" t="s">
        <v>60</v>
      </c>
      <c r="D672" s="106">
        <v>658</v>
      </c>
      <c r="E672" s="106" t="e">
        <f t="shared" si="188"/>
        <v>#DIV/0!</v>
      </c>
      <c r="F672" s="106">
        <f>'Calcs Hist'!E673</f>
        <v>0</v>
      </c>
      <c r="G672" s="106" t="e">
        <f t="shared" si="189"/>
        <v>#DIV/0!</v>
      </c>
      <c r="H672" s="107" t="e">
        <f t="shared" si="190"/>
        <v>#DIV/0!</v>
      </c>
      <c r="I672" s="106" t="e">
        <f>IF(P672&gt;0,('Input &amp; Results'!F$34/12*$C$3)*('Input &amp; Results'!$D$21),('Input &amp; Results'!F$34/12*$C$3)*('Input &amp; Results'!$D$22))</f>
        <v>#DIV/0!</v>
      </c>
      <c r="J672" s="106" t="e">
        <f t="shared" si="194"/>
        <v>#DIV/0!</v>
      </c>
      <c r="K672" s="106" t="e">
        <f>IF(H672&gt;'Input &amp; Results'!$K$45,MIN('Input &amp; Results'!$K$36,J672-M672),0)</f>
        <v>#DIV/0!</v>
      </c>
      <c r="L672" s="106" t="e">
        <f t="shared" si="182"/>
        <v>#DIV/0!</v>
      </c>
      <c r="M672" s="106" t="e">
        <f>IF(J672&gt;0,MIN('Input &amp; Results'!$K$16*0.75/12*'Input &amp; Results'!$K$42,J672),0)</f>
        <v>#DIV/0!</v>
      </c>
      <c r="N672" s="106" t="e">
        <f t="shared" si="183"/>
        <v>#DIV/0!</v>
      </c>
      <c r="O672" s="106" t="e">
        <f t="shared" si="177"/>
        <v>#DIV/0!</v>
      </c>
      <c r="P672" s="106" t="e">
        <f>IF(O672&gt;'Input &amp; Results'!$E$49,MIN('Input &amp; Results'!$E$47,O672),0)</f>
        <v>#DIV/0!</v>
      </c>
      <c r="Q672" s="106" t="e">
        <f t="shared" si="184"/>
        <v>#DIV/0!</v>
      </c>
      <c r="R672" s="106" t="e">
        <f t="shared" si="180"/>
        <v>#DIV/0!</v>
      </c>
      <c r="S672" s="106" t="e">
        <f t="shared" si="181"/>
        <v>#DIV/0!</v>
      </c>
      <c r="T672" s="106" t="e">
        <f t="shared" si="185"/>
        <v>#DIV/0!</v>
      </c>
      <c r="U672" s="124" t="e">
        <f t="shared" si="178"/>
        <v>#DIV/0!</v>
      </c>
      <c r="V672" s="107" t="e">
        <f t="shared" si="193"/>
        <v>#DIV/0!</v>
      </c>
      <c r="W672" s="106" t="e">
        <f t="shared" si="191"/>
        <v>#DIV/0!</v>
      </c>
      <c r="X672" s="106" t="e">
        <f t="shared" si="186"/>
        <v>#DIV/0!</v>
      </c>
      <c r="Y672" s="106" t="e">
        <f t="shared" si="192"/>
        <v>#DIV/0!</v>
      </c>
      <c r="Z672" s="108" t="e">
        <f t="shared" si="187"/>
        <v>#DIV/0!</v>
      </c>
      <c r="AA672" s="108" t="e">
        <f>('Input &amp; Results'!$E$40-R672*7.48)/('Calcs active'!H672*1440)</f>
        <v>#DIV/0!</v>
      </c>
    </row>
    <row r="673" spans="2:27" x14ac:dyDescent="0.2">
      <c r="B673" s="31">
        <f t="shared" si="179"/>
        <v>2</v>
      </c>
      <c r="C673" s="31" t="s">
        <v>60</v>
      </c>
      <c r="D673" s="106">
        <v>659</v>
      </c>
      <c r="E673" s="106" t="e">
        <f t="shared" si="188"/>
        <v>#DIV/0!</v>
      </c>
      <c r="F673" s="106">
        <f>'Calcs Hist'!E674</f>
        <v>0</v>
      </c>
      <c r="G673" s="106" t="e">
        <f t="shared" si="189"/>
        <v>#DIV/0!</v>
      </c>
      <c r="H673" s="107" t="e">
        <f t="shared" si="190"/>
        <v>#DIV/0!</v>
      </c>
      <c r="I673" s="106" t="e">
        <f>IF(P673&gt;0,('Input &amp; Results'!F$34/12*$C$3)*('Input &amp; Results'!$D$21),('Input &amp; Results'!F$34/12*$C$3)*('Input &amp; Results'!$D$22))</f>
        <v>#DIV/0!</v>
      </c>
      <c r="J673" s="106" t="e">
        <f t="shared" si="194"/>
        <v>#DIV/0!</v>
      </c>
      <c r="K673" s="106" t="e">
        <f>IF(H673&gt;'Input &amp; Results'!$K$45,MIN('Input &amp; Results'!$K$36,J673-M673),0)</f>
        <v>#DIV/0!</v>
      </c>
      <c r="L673" s="106" t="e">
        <f t="shared" si="182"/>
        <v>#DIV/0!</v>
      </c>
      <c r="M673" s="106" t="e">
        <f>IF(J673&gt;0,MIN('Input &amp; Results'!$K$16*0.75/12*'Input &amp; Results'!$K$42,J673),0)</f>
        <v>#DIV/0!</v>
      </c>
      <c r="N673" s="106" t="e">
        <f t="shared" si="183"/>
        <v>#DIV/0!</v>
      </c>
      <c r="O673" s="106" t="e">
        <f t="shared" si="177"/>
        <v>#DIV/0!</v>
      </c>
      <c r="P673" s="106" t="e">
        <f>IF(O673&gt;'Input &amp; Results'!$E$49,MIN('Input &amp; Results'!$E$47,O673),0)</f>
        <v>#DIV/0!</v>
      </c>
      <c r="Q673" s="106" t="e">
        <f t="shared" si="184"/>
        <v>#DIV/0!</v>
      </c>
      <c r="R673" s="106" t="e">
        <f t="shared" si="180"/>
        <v>#DIV/0!</v>
      </c>
      <c r="S673" s="106" t="e">
        <f t="shared" si="181"/>
        <v>#DIV/0!</v>
      </c>
      <c r="T673" s="106" t="e">
        <f t="shared" si="185"/>
        <v>#DIV/0!</v>
      </c>
      <c r="U673" s="124" t="e">
        <f t="shared" si="178"/>
        <v>#DIV/0!</v>
      </c>
      <c r="V673" s="107" t="e">
        <f t="shared" si="193"/>
        <v>#DIV/0!</v>
      </c>
      <c r="W673" s="106" t="e">
        <f t="shared" si="191"/>
        <v>#DIV/0!</v>
      </c>
      <c r="X673" s="106" t="e">
        <f t="shared" si="186"/>
        <v>#DIV/0!</v>
      </c>
      <c r="Y673" s="106" t="e">
        <f t="shared" si="192"/>
        <v>#DIV/0!</v>
      </c>
      <c r="Z673" s="108" t="e">
        <f t="shared" si="187"/>
        <v>#DIV/0!</v>
      </c>
      <c r="AA673" s="108" t="e">
        <f>('Input &amp; Results'!$E$40-R673*7.48)/('Calcs active'!H673*1440)</f>
        <v>#DIV/0!</v>
      </c>
    </row>
    <row r="674" spans="2:27" x14ac:dyDescent="0.2">
      <c r="B674" s="31">
        <f t="shared" si="179"/>
        <v>2</v>
      </c>
      <c r="C674" s="31" t="s">
        <v>60</v>
      </c>
      <c r="D674" s="106">
        <v>660</v>
      </c>
      <c r="E674" s="106" t="e">
        <f t="shared" si="188"/>
        <v>#DIV/0!</v>
      </c>
      <c r="F674" s="106">
        <f>'Calcs Hist'!E675</f>
        <v>0</v>
      </c>
      <c r="G674" s="106" t="e">
        <f t="shared" si="189"/>
        <v>#DIV/0!</v>
      </c>
      <c r="H674" s="107" t="e">
        <f t="shared" si="190"/>
        <v>#DIV/0!</v>
      </c>
      <c r="I674" s="106" t="e">
        <f>IF(P674&gt;0,('Input &amp; Results'!F$34/12*$C$3)*('Input &amp; Results'!$D$21),('Input &amp; Results'!F$34/12*$C$3)*('Input &amp; Results'!$D$22))</f>
        <v>#DIV/0!</v>
      </c>
      <c r="J674" s="106" t="e">
        <f t="shared" si="194"/>
        <v>#DIV/0!</v>
      </c>
      <c r="K674" s="106" t="e">
        <f>IF(H674&gt;'Input &amp; Results'!$K$45,MIN('Input &amp; Results'!$K$36,J674-M674),0)</f>
        <v>#DIV/0!</v>
      </c>
      <c r="L674" s="106" t="e">
        <f t="shared" si="182"/>
        <v>#DIV/0!</v>
      </c>
      <c r="M674" s="106" t="e">
        <f>IF(J674&gt;0,MIN('Input &amp; Results'!$K$16*0.75/12*'Input &amp; Results'!$K$42,J674),0)</f>
        <v>#DIV/0!</v>
      </c>
      <c r="N674" s="106" t="e">
        <f t="shared" si="183"/>
        <v>#DIV/0!</v>
      </c>
      <c r="O674" s="106" t="e">
        <f t="shared" si="177"/>
        <v>#DIV/0!</v>
      </c>
      <c r="P674" s="106" t="e">
        <f>IF(O674&gt;'Input &amp; Results'!$E$49,MIN('Input &amp; Results'!$E$47,O674),0)</f>
        <v>#DIV/0!</v>
      </c>
      <c r="Q674" s="106" t="e">
        <f t="shared" si="184"/>
        <v>#DIV/0!</v>
      </c>
      <c r="R674" s="106" t="e">
        <f t="shared" si="180"/>
        <v>#DIV/0!</v>
      </c>
      <c r="S674" s="106" t="e">
        <f t="shared" si="181"/>
        <v>#DIV/0!</v>
      </c>
      <c r="T674" s="106" t="e">
        <f t="shared" si="185"/>
        <v>#DIV/0!</v>
      </c>
      <c r="U674" s="124" t="e">
        <f t="shared" si="178"/>
        <v>#DIV/0!</v>
      </c>
      <c r="V674" s="107" t="e">
        <f t="shared" si="193"/>
        <v>#DIV/0!</v>
      </c>
      <c r="W674" s="106" t="e">
        <f t="shared" si="191"/>
        <v>#DIV/0!</v>
      </c>
      <c r="X674" s="106" t="e">
        <f t="shared" si="186"/>
        <v>#DIV/0!</v>
      </c>
      <c r="Y674" s="106" t="e">
        <f t="shared" si="192"/>
        <v>#DIV/0!</v>
      </c>
      <c r="Z674" s="108" t="e">
        <f t="shared" si="187"/>
        <v>#DIV/0!</v>
      </c>
      <c r="AA674" s="108" t="e">
        <f>('Input &amp; Results'!$E$40-R674*7.48)/('Calcs active'!H674*1440)</f>
        <v>#DIV/0!</v>
      </c>
    </row>
    <row r="675" spans="2:27" x14ac:dyDescent="0.2">
      <c r="B675" s="31">
        <f t="shared" si="179"/>
        <v>2</v>
      </c>
      <c r="C675" s="31" t="s">
        <v>60</v>
      </c>
      <c r="D675" s="106">
        <v>661</v>
      </c>
      <c r="E675" s="106" t="e">
        <f t="shared" si="188"/>
        <v>#DIV/0!</v>
      </c>
      <c r="F675" s="106">
        <f>'Calcs Hist'!E676</f>
        <v>0</v>
      </c>
      <c r="G675" s="106" t="e">
        <f t="shared" si="189"/>
        <v>#DIV/0!</v>
      </c>
      <c r="H675" s="107" t="e">
        <f t="shared" si="190"/>
        <v>#DIV/0!</v>
      </c>
      <c r="I675" s="106" t="e">
        <f>IF(P675&gt;0,('Input &amp; Results'!F$34/12*$C$3)*('Input &amp; Results'!$D$21),('Input &amp; Results'!F$34/12*$C$3)*('Input &amp; Results'!$D$22))</f>
        <v>#DIV/0!</v>
      </c>
      <c r="J675" s="106" t="e">
        <f t="shared" si="194"/>
        <v>#DIV/0!</v>
      </c>
      <c r="K675" s="106" t="e">
        <f>IF(H675&gt;'Input &amp; Results'!$K$45,MIN('Input &amp; Results'!$K$36,J675-M675),0)</f>
        <v>#DIV/0!</v>
      </c>
      <c r="L675" s="106" t="e">
        <f t="shared" si="182"/>
        <v>#DIV/0!</v>
      </c>
      <c r="M675" s="106" t="e">
        <f>IF(J675&gt;0,MIN('Input &amp; Results'!$K$16*0.75/12*'Input &amp; Results'!$K$42,J675),0)</f>
        <v>#DIV/0!</v>
      </c>
      <c r="N675" s="106" t="e">
        <f t="shared" si="183"/>
        <v>#DIV/0!</v>
      </c>
      <c r="O675" s="106" t="e">
        <f t="shared" si="177"/>
        <v>#DIV/0!</v>
      </c>
      <c r="P675" s="106" t="e">
        <f>IF(O675&gt;'Input &amp; Results'!$E$49,MIN('Input &amp; Results'!$E$47,O675),0)</f>
        <v>#DIV/0!</v>
      </c>
      <c r="Q675" s="106" t="e">
        <f t="shared" si="184"/>
        <v>#DIV/0!</v>
      </c>
      <c r="R675" s="106" t="e">
        <f t="shared" si="180"/>
        <v>#DIV/0!</v>
      </c>
      <c r="S675" s="106" t="e">
        <f t="shared" si="181"/>
        <v>#DIV/0!</v>
      </c>
      <c r="T675" s="106" t="e">
        <f t="shared" si="185"/>
        <v>#DIV/0!</v>
      </c>
      <c r="U675" s="124" t="e">
        <f t="shared" si="178"/>
        <v>#DIV/0!</v>
      </c>
      <c r="V675" s="107" t="e">
        <f t="shared" si="193"/>
        <v>#DIV/0!</v>
      </c>
      <c r="W675" s="106" t="e">
        <f t="shared" si="191"/>
        <v>#DIV/0!</v>
      </c>
      <c r="X675" s="106" t="e">
        <f t="shared" si="186"/>
        <v>#DIV/0!</v>
      </c>
      <c r="Y675" s="106" t="e">
        <f t="shared" si="192"/>
        <v>#DIV/0!</v>
      </c>
      <c r="Z675" s="108" t="e">
        <f t="shared" si="187"/>
        <v>#DIV/0!</v>
      </c>
      <c r="AA675" s="108" t="e">
        <f>('Input &amp; Results'!$E$40-R675*7.48)/('Calcs active'!H675*1440)</f>
        <v>#DIV/0!</v>
      </c>
    </row>
    <row r="676" spans="2:27" x14ac:dyDescent="0.2">
      <c r="B676" s="31">
        <f t="shared" si="179"/>
        <v>2</v>
      </c>
      <c r="C676" s="31" t="s">
        <v>60</v>
      </c>
      <c r="D676" s="106">
        <v>662</v>
      </c>
      <c r="E676" s="106" t="e">
        <f t="shared" si="188"/>
        <v>#DIV/0!</v>
      </c>
      <c r="F676" s="106">
        <f>'Calcs Hist'!E677</f>
        <v>0</v>
      </c>
      <c r="G676" s="106" t="e">
        <f t="shared" si="189"/>
        <v>#DIV/0!</v>
      </c>
      <c r="H676" s="107" t="e">
        <f t="shared" si="190"/>
        <v>#DIV/0!</v>
      </c>
      <c r="I676" s="106" t="e">
        <f>IF(P676&gt;0,('Input &amp; Results'!F$34/12*$C$3)*('Input &amp; Results'!$D$21),('Input &amp; Results'!F$34/12*$C$3)*('Input &amp; Results'!$D$22))</f>
        <v>#DIV/0!</v>
      </c>
      <c r="J676" s="106" t="e">
        <f t="shared" si="194"/>
        <v>#DIV/0!</v>
      </c>
      <c r="K676" s="106" t="e">
        <f>IF(H676&gt;'Input &amp; Results'!$K$45,MIN('Input &amp; Results'!$K$36,J676-M676),0)</f>
        <v>#DIV/0!</v>
      </c>
      <c r="L676" s="106" t="e">
        <f t="shared" si="182"/>
        <v>#DIV/0!</v>
      </c>
      <c r="M676" s="106" t="e">
        <f>IF(J676&gt;0,MIN('Input &amp; Results'!$K$16*0.75/12*'Input &amp; Results'!$K$42,J676),0)</f>
        <v>#DIV/0!</v>
      </c>
      <c r="N676" s="106" t="e">
        <f t="shared" si="183"/>
        <v>#DIV/0!</v>
      </c>
      <c r="O676" s="106" t="e">
        <f t="shared" si="177"/>
        <v>#DIV/0!</v>
      </c>
      <c r="P676" s="106" t="e">
        <f>IF(O676&gt;'Input &amp; Results'!$E$49,MIN('Input &amp; Results'!$E$47,O676),0)</f>
        <v>#DIV/0!</v>
      </c>
      <c r="Q676" s="106" t="e">
        <f t="shared" si="184"/>
        <v>#DIV/0!</v>
      </c>
      <c r="R676" s="106" t="e">
        <f t="shared" si="180"/>
        <v>#DIV/0!</v>
      </c>
      <c r="S676" s="106" t="e">
        <f t="shared" si="181"/>
        <v>#DIV/0!</v>
      </c>
      <c r="T676" s="106" t="e">
        <f t="shared" si="185"/>
        <v>#DIV/0!</v>
      </c>
      <c r="U676" s="124" t="e">
        <f t="shared" si="178"/>
        <v>#DIV/0!</v>
      </c>
      <c r="V676" s="107" t="e">
        <f t="shared" si="193"/>
        <v>#DIV/0!</v>
      </c>
      <c r="W676" s="106" t="e">
        <f t="shared" si="191"/>
        <v>#DIV/0!</v>
      </c>
      <c r="X676" s="106" t="e">
        <f t="shared" si="186"/>
        <v>#DIV/0!</v>
      </c>
      <c r="Y676" s="106" t="e">
        <f t="shared" si="192"/>
        <v>#DIV/0!</v>
      </c>
      <c r="Z676" s="108" t="e">
        <f t="shared" si="187"/>
        <v>#DIV/0!</v>
      </c>
      <c r="AA676" s="108" t="e">
        <f>('Input &amp; Results'!$E$40-R676*7.48)/('Calcs active'!H676*1440)</f>
        <v>#DIV/0!</v>
      </c>
    </row>
    <row r="677" spans="2:27" x14ac:dyDescent="0.2">
      <c r="B677" s="31">
        <f t="shared" si="179"/>
        <v>2</v>
      </c>
      <c r="C677" s="31" t="s">
        <v>60</v>
      </c>
      <c r="D677" s="106">
        <v>663</v>
      </c>
      <c r="E677" s="106" t="e">
        <f t="shared" si="188"/>
        <v>#DIV/0!</v>
      </c>
      <c r="F677" s="106">
        <f>'Calcs Hist'!E678</f>
        <v>0</v>
      </c>
      <c r="G677" s="106" t="e">
        <f t="shared" si="189"/>
        <v>#DIV/0!</v>
      </c>
      <c r="H677" s="107" t="e">
        <f t="shared" si="190"/>
        <v>#DIV/0!</v>
      </c>
      <c r="I677" s="106" t="e">
        <f>IF(P677&gt;0,('Input &amp; Results'!F$34/12*$C$3)*('Input &amp; Results'!$D$21),('Input &amp; Results'!F$34/12*$C$3)*('Input &amp; Results'!$D$22))</f>
        <v>#DIV/0!</v>
      </c>
      <c r="J677" s="106" t="e">
        <f t="shared" si="194"/>
        <v>#DIV/0!</v>
      </c>
      <c r="K677" s="106" t="e">
        <f>IF(H677&gt;'Input &amp; Results'!$K$45,MIN('Input &amp; Results'!$K$36,J677-M677),0)</f>
        <v>#DIV/0!</v>
      </c>
      <c r="L677" s="106" t="e">
        <f t="shared" si="182"/>
        <v>#DIV/0!</v>
      </c>
      <c r="M677" s="106" t="e">
        <f>IF(J677&gt;0,MIN('Input &amp; Results'!$K$16*0.75/12*'Input &amp; Results'!$K$42,J677),0)</f>
        <v>#DIV/0!</v>
      </c>
      <c r="N677" s="106" t="e">
        <f t="shared" si="183"/>
        <v>#DIV/0!</v>
      </c>
      <c r="O677" s="106" t="e">
        <f t="shared" si="177"/>
        <v>#DIV/0!</v>
      </c>
      <c r="P677" s="106" t="e">
        <f>IF(O677&gt;'Input &amp; Results'!$E$49,MIN('Input &amp; Results'!$E$47,O677),0)</f>
        <v>#DIV/0!</v>
      </c>
      <c r="Q677" s="106" t="e">
        <f t="shared" si="184"/>
        <v>#DIV/0!</v>
      </c>
      <c r="R677" s="106" t="e">
        <f t="shared" si="180"/>
        <v>#DIV/0!</v>
      </c>
      <c r="S677" s="106" t="e">
        <f t="shared" si="181"/>
        <v>#DIV/0!</v>
      </c>
      <c r="T677" s="106" t="e">
        <f t="shared" si="185"/>
        <v>#DIV/0!</v>
      </c>
      <c r="U677" s="124" t="e">
        <f t="shared" si="178"/>
        <v>#DIV/0!</v>
      </c>
      <c r="V677" s="107" t="e">
        <f t="shared" si="193"/>
        <v>#DIV/0!</v>
      </c>
      <c r="W677" s="106" t="e">
        <f t="shared" si="191"/>
        <v>#DIV/0!</v>
      </c>
      <c r="X677" s="106" t="e">
        <f t="shared" si="186"/>
        <v>#DIV/0!</v>
      </c>
      <c r="Y677" s="106" t="e">
        <f t="shared" si="192"/>
        <v>#DIV/0!</v>
      </c>
      <c r="Z677" s="108" t="e">
        <f t="shared" si="187"/>
        <v>#DIV/0!</v>
      </c>
      <c r="AA677" s="108" t="e">
        <f>('Input &amp; Results'!$E$40-R677*7.48)/('Calcs active'!H677*1440)</f>
        <v>#DIV/0!</v>
      </c>
    </row>
    <row r="678" spans="2:27" x14ac:dyDescent="0.2">
      <c r="B678" s="31">
        <f t="shared" si="179"/>
        <v>2</v>
      </c>
      <c r="C678" s="31" t="s">
        <v>60</v>
      </c>
      <c r="D678" s="106">
        <v>664</v>
      </c>
      <c r="E678" s="106" t="e">
        <f t="shared" si="188"/>
        <v>#DIV/0!</v>
      </c>
      <c r="F678" s="106">
        <f>'Calcs Hist'!E679</f>
        <v>0</v>
      </c>
      <c r="G678" s="106" t="e">
        <f t="shared" si="189"/>
        <v>#DIV/0!</v>
      </c>
      <c r="H678" s="107" t="e">
        <f t="shared" si="190"/>
        <v>#DIV/0!</v>
      </c>
      <c r="I678" s="106" t="e">
        <f>IF(P678&gt;0,('Input &amp; Results'!F$34/12*$C$3)*('Input &amp; Results'!$D$21),('Input &amp; Results'!F$34/12*$C$3)*('Input &amp; Results'!$D$22))</f>
        <v>#DIV/0!</v>
      </c>
      <c r="J678" s="106" t="e">
        <f t="shared" si="194"/>
        <v>#DIV/0!</v>
      </c>
      <c r="K678" s="106" t="e">
        <f>IF(H678&gt;'Input &amp; Results'!$K$45,MIN('Input &amp; Results'!$K$36,J678-M678),0)</f>
        <v>#DIV/0!</v>
      </c>
      <c r="L678" s="106" t="e">
        <f t="shared" si="182"/>
        <v>#DIV/0!</v>
      </c>
      <c r="M678" s="106" t="e">
        <f>IF(J678&gt;0,MIN('Input &amp; Results'!$K$16*0.75/12*'Input &amp; Results'!$K$42,J678),0)</f>
        <v>#DIV/0!</v>
      </c>
      <c r="N678" s="106" t="e">
        <f t="shared" si="183"/>
        <v>#DIV/0!</v>
      </c>
      <c r="O678" s="106" t="e">
        <f t="shared" si="177"/>
        <v>#DIV/0!</v>
      </c>
      <c r="P678" s="106" t="e">
        <f>IF(O678&gt;'Input &amp; Results'!$E$49,MIN('Input &amp; Results'!$E$47,O678),0)</f>
        <v>#DIV/0!</v>
      </c>
      <c r="Q678" s="106" t="e">
        <f t="shared" si="184"/>
        <v>#DIV/0!</v>
      </c>
      <c r="R678" s="106" t="e">
        <f t="shared" si="180"/>
        <v>#DIV/0!</v>
      </c>
      <c r="S678" s="106" t="e">
        <f t="shared" si="181"/>
        <v>#DIV/0!</v>
      </c>
      <c r="T678" s="106" t="e">
        <f t="shared" si="185"/>
        <v>#DIV/0!</v>
      </c>
      <c r="U678" s="124" t="e">
        <f t="shared" si="178"/>
        <v>#DIV/0!</v>
      </c>
      <c r="V678" s="107" t="e">
        <f t="shared" si="193"/>
        <v>#DIV/0!</v>
      </c>
      <c r="W678" s="106" t="e">
        <f t="shared" si="191"/>
        <v>#DIV/0!</v>
      </c>
      <c r="X678" s="106" t="e">
        <f t="shared" si="186"/>
        <v>#DIV/0!</v>
      </c>
      <c r="Y678" s="106" t="e">
        <f t="shared" si="192"/>
        <v>#DIV/0!</v>
      </c>
      <c r="Z678" s="108" t="e">
        <f t="shared" si="187"/>
        <v>#DIV/0!</v>
      </c>
      <c r="AA678" s="108" t="e">
        <f>('Input &amp; Results'!$E$40-R678*7.48)/('Calcs active'!H678*1440)</f>
        <v>#DIV/0!</v>
      </c>
    </row>
    <row r="679" spans="2:27" x14ac:dyDescent="0.2">
      <c r="B679" s="31">
        <f t="shared" si="179"/>
        <v>2</v>
      </c>
      <c r="C679" s="31" t="s">
        <v>60</v>
      </c>
      <c r="D679" s="106">
        <v>665</v>
      </c>
      <c r="E679" s="106" t="e">
        <f t="shared" si="188"/>
        <v>#DIV/0!</v>
      </c>
      <c r="F679" s="106">
        <f>'Calcs Hist'!E680</f>
        <v>0</v>
      </c>
      <c r="G679" s="106" t="e">
        <f t="shared" si="189"/>
        <v>#DIV/0!</v>
      </c>
      <c r="H679" s="107" t="e">
        <f t="shared" si="190"/>
        <v>#DIV/0!</v>
      </c>
      <c r="I679" s="106" t="e">
        <f>IF(P679&gt;0,('Input &amp; Results'!F$34/12*$C$3)*('Input &amp; Results'!$D$21),('Input &amp; Results'!F$34/12*$C$3)*('Input &amp; Results'!$D$22))</f>
        <v>#DIV/0!</v>
      </c>
      <c r="J679" s="106" t="e">
        <f t="shared" si="194"/>
        <v>#DIV/0!</v>
      </c>
      <c r="K679" s="106" t="e">
        <f>IF(H679&gt;'Input &amp; Results'!$K$45,MIN('Input &amp; Results'!$K$36,J679-M679),0)</f>
        <v>#DIV/0!</v>
      </c>
      <c r="L679" s="106" t="e">
        <f t="shared" si="182"/>
        <v>#DIV/0!</v>
      </c>
      <c r="M679" s="106" t="e">
        <f>IF(J679&gt;0,MIN('Input &amp; Results'!$K$16*0.75/12*'Input &amp; Results'!$K$42,J679),0)</f>
        <v>#DIV/0!</v>
      </c>
      <c r="N679" s="106" t="e">
        <f t="shared" si="183"/>
        <v>#DIV/0!</v>
      </c>
      <c r="O679" s="106" t="e">
        <f t="shared" si="177"/>
        <v>#DIV/0!</v>
      </c>
      <c r="P679" s="106" t="e">
        <f>IF(O679&gt;'Input &amp; Results'!$E$49,MIN('Input &amp; Results'!$E$47,O679),0)</f>
        <v>#DIV/0!</v>
      </c>
      <c r="Q679" s="106" t="e">
        <f t="shared" si="184"/>
        <v>#DIV/0!</v>
      </c>
      <c r="R679" s="106" t="e">
        <f t="shared" si="180"/>
        <v>#DIV/0!</v>
      </c>
      <c r="S679" s="106" t="e">
        <f t="shared" si="181"/>
        <v>#DIV/0!</v>
      </c>
      <c r="T679" s="106" t="e">
        <f t="shared" si="185"/>
        <v>#DIV/0!</v>
      </c>
      <c r="U679" s="124" t="e">
        <f t="shared" si="178"/>
        <v>#DIV/0!</v>
      </c>
      <c r="V679" s="107" t="e">
        <f t="shared" si="193"/>
        <v>#DIV/0!</v>
      </c>
      <c r="W679" s="106" t="e">
        <f t="shared" si="191"/>
        <v>#DIV/0!</v>
      </c>
      <c r="X679" s="106" t="e">
        <f t="shared" si="186"/>
        <v>#DIV/0!</v>
      </c>
      <c r="Y679" s="106" t="e">
        <f t="shared" si="192"/>
        <v>#DIV/0!</v>
      </c>
      <c r="Z679" s="108" t="e">
        <f t="shared" si="187"/>
        <v>#DIV/0!</v>
      </c>
      <c r="AA679" s="108" t="e">
        <f>('Input &amp; Results'!$E$40-R679*7.48)/('Calcs active'!H679*1440)</f>
        <v>#DIV/0!</v>
      </c>
    </row>
    <row r="680" spans="2:27" x14ac:dyDescent="0.2">
      <c r="B680" s="31">
        <f t="shared" si="179"/>
        <v>2</v>
      </c>
      <c r="C680" s="31" t="s">
        <v>60</v>
      </c>
      <c r="D680" s="106">
        <v>666</v>
      </c>
      <c r="E680" s="106" t="e">
        <f t="shared" si="188"/>
        <v>#DIV/0!</v>
      </c>
      <c r="F680" s="106">
        <f>'Calcs Hist'!E681</f>
        <v>0</v>
      </c>
      <c r="G680" s="106" t="e">
        <f t="shared" si="189"/>
        <v>#DIV/0!</v>
      </c>
      <c r="H680" s="107" t="e">
        <f t="shared" si="190"/>
        <v>#DIV/0!</v>
      </c>
      <c r="I680" s="106" t="e">
        <f>IF(P680&gt;0,('Input &amp; Results'!F$34/12*$C$3)*('Input &amp; Results'!$D$21),('Input &amp; Results'!F$34/12*$C$3)*('Input &amp; Results'!$D$22))</f>
        <v>#DIV/0!</v>
      </c>
      <c r="J680" s="106" t="e">
        <f t="shared" si="194"/>
        <v>#DIV/0!</v>
      </c>
      <c r="K680" s="106" t="e">
        <f>IF(H680&gt;'Input &amp; Results'!$K$45,MIN('Input &amp; Results'!$K$36,J680-M680),0)</f>
        <v>#DIV/0!</v>
      </c>
      <c r="L680" s="106" t="e">
        <f t="shared" si="182"/>
        <v>#DIV/0!</v>
      </c>
      <c r="M680" s="106" t="e">
        <f>IF(J680&gt;0,MIN('Input &amp; Results'!$K$16*0.75/12*'Input &amp; Results'!$K$42,J680),0)</f>
        <v>#DIV/0!</v>
      </c>
      <c r="N680" s="106" t="e">
        <f t="shared" si="183"/>
        <v>#DIV/0!</v>
      </c>
      <c r="O680" s="106" t="e">
        <f t="shared" si="177"/>
        <v>#DIV/0!</v>
      </c>
      <c r="P680" s="106" t="e">
        <f>IF(O680&gt;'Input &amp; Results'!$E$49,MIN('Input &amp; Results'!$E$47,O680),0)</f>
        <v>#DIV/0!</v>
      </c>
      <c r="Q680" s="106" t="e">
        <f t="shared" si="184"/>
        <v>#DIV/0!</v>
      </c>
      <c r="R680" s="106" t="e">
        <f t="shared" si="180"/>
        <v>#DIV/0!</v>
      </c>
      <c r="S680" s="106" t="e">
        <f t="shared" si="181"/>
        <v>#DIV/0!</v>
      </c>
      <c r="T680" s="106" t="e">
        <f t="shared" si="185"/>
        <v>#DIV/0!</v>
      </c>
      <c r="U680" s="124" t="e">
        <f t="shared" si="178"/>
        <v>#DIV/0!</v>
      </c>
      <c r="V680" s="107" t="e">
        <f t="shared" si="193"/>
        <v>#DIV/0!</v>
      </c>
      <c r="W680" s="106" t="e">
        <f t="shared" si="191"/>
        <v>#DIV/0!</v>
      </c>
      <c r="X680" s="106" t="e">
        <f t="shared" si="186"/>
        <v>#DIV/0!</v>
      </c>
      <c r="Y680" s="106" t="e">
        <f t="shared" si="192"/>
        <v>#DIV/0!</v>
      </c>
      <c r="Z680" s="108" t="e">
        <f t="shared" si="187"/>
        <v>#DIV/0!</v>
      </c>
      <c r="AA680" s="108" t="e">
        <f>('Input &amp; Results'!$E$40-R680*7.48)/('Calcs active'!H680*1440)</f>
        <v>#DIV/0!</v>
      </c>
    </row>
    <row r="681" spans="2:27" x14ac:dyDescent="0.2">
      <c r="B681" s="31">
        <f t="shared" si="179"/>
        <v>2</v>
      </c>
      <c r="C681" s="31" t="s">
        <v>60</v>
      </c>
      <c r="D681" s="106">
        <v>667</v>
      </c>
      <c r="E681" s="106" t="e">
        <f t="shared" si="188"/>
        <v>#DIV/0!</v>
      </c>
      <c r="F681" s="106">
        <f>'Calcs Hist'!E682</f>
        <v>0</v>
      </c>
      <c r="G681" s="106" t="e">
        <f t="shared" si="189"/>
        <v>#DIV/0!</v>
      </c>
      <c r="H681" s="107" t="e">
        <f t="shared" si="190"/>
        <v>#DIV/0!</v>
      </c>
      <c r="I681" s="106" t="e">
        <f>IF(P681&gt;0,('Input &amp; Results'!F$34/12*$C$3)*('Input &amp; Results'!$D$21),('Input &amp; Results'!F$34/12*$C$3)*('Input &amp; Results'!$D$22))</f>
        <v>#DIV/0!</v>
      </c>
      <c r="J681" s="106" t="e">
        <f t="shared" si="194"/>
        <v>#DIV/0!</v>
      </c>
      <c r="K681" s="106" t="e">
        <f>IF(H681&gt;'Input &amp; Results'!$K$45,MIN('Input &amp; Results'!$K$36,J681-M681),0)</f>
        <v>#DIV/0!</v>
      </c>
      <c r="L681" s="106" t="e">
        <f t="shared" si="182"/>
        <v>#DIV/0!</v>
      </c>
      <c r="M681" s="106" t="e">
        <f>IF(J681&gt;0,MIN('Input &amp; Results'!$K$16*0.75/12*'Input &amp; Results'!$K$42,J681),0)</f>
        <v>#DIV/0!</v>
      </c>
      <c r="N681" s="106" t="e">
        <f t="shared" si="183"/>
        <v>#DIV/0!</v>
      </c>
      <c r="O681" s="106" t="e">
        <f t="shared" si="177"/>
        <v>#DIV/0!</v>
      </c>
      <c r="P681" s="106" t="e">
        <f>IF(O681&gt;'Input &amp; Results'!$E$49,MIN('Input &amp; Results'!$E$47,O681),0)</f>
        <v>#DIV/0!</v>
      </c>
      <c r="Q681" s="106" t="e">
        <f t="shared" si="184"/>
        <v>#DIV/0!</v>
      </c>
      <c r="R681" s="106" t="e">
        <f t="shared" si="180"/>
        <v>#DIV/0!</v>
      </c>
      <c r="S681" s="106" t="e">
        <f t="shared" si="181"/>
        <v>#DIV/0!</v>
      </c>
      <c r="T681" s="106" t="e">
        <f t="shared" si="185"/>
        <v>#DIV/0!</v>
      </c>
      <c r="U681" s="124" t="e">
        <f t="shared" si="178"/>
        <v>#DIV/0!</v>
      </c>
      <c r="V681" s="107" t="e">
        <f t="shared" si="193"/>
        <v>#DIV/0!</v>
      </c>
      <c r="W681" s="106" t="e">
        <f t="shared" si="191"/>
        <v>#DIV/0!</v>
      </c>
      <c r="X681" s="106" t="e">
        <f t="shared" si="186"/>
        <v>#DIV/0!</v>
      </c>
      <c r="Y681" s="106" t="e">
        <f t="shared" si="192"/>
        <v>#DIV/0!</v>
      </c>
      <c r="Z681" s="108" t="e">
        <f t="shared" si="187"/>
        <v>#DIV/0!</v>
      </c>
      <c r="AA681" s="108" t="e">
        <f>('Input &amp; Results'!$E$40-R681*7.48)/('Calcs active'!H681*1440)</f>
        <v>#DIV/0!</v>
      </c>
    </row>
    <row r="682" spans="2:27" x14ac:dyDescent="0.2">
      <c r="B682" s="31">
        <f t="shared" si="179"/>
        <v>2</v>
      </c>
      <c r="C682" s="31" t="s">
        <v>60</v>
      </c>
      <c r="D682" s="106">
        <v>668</v>
      </c>
      <c r="E682" s="106" t="e">
        <f t="shared" si="188"/>
        <v>#DIV/0!</v>
      </c>
      <c r="F682" s="106">
        <f>'Calcs Hist'!E683</f>
        <v>0</v>
      </c>
      <c r="G682" s="106" t="e">
        <f t="shared" si="189"/>
        <v>#DIV/0!</v>
      </c>
      <c r="H682" s="107" t="e">
        <f t="shared" si="190"/>
        <v>#DIV/0!</v>
      </c>
      <c r="I682" s="106" t="e">
        <f>IF(P682&gt;0,('Input &amp; Results'!F$34/12*$C$3)*('Input &amp; Results'!$D$21),('Input &amp; Results'!F$34/12*$C$3)*('Input &amp; Results'!$D$22))</f>
        <v>#DIV/0!</v>
      </c>
      <c r="J682" s="106" t="e">
        <f t="shared" si="194"/>
        <v>#DIV/0!</v>
      </c>
      <c r="K682" s="106" t="e">
        <f>IF(H682&gt;'Input &amp; Results'!$K$45,MIN('Input &amp; Results'!$K$36,J682-M682),0)</f>
        <v>#DIV/0!</v>
      </c>
      <c r="L682" s="106" t="e">
        <f t="shared" si="182"/>
        <v>#DIV/0!</v>
      </c>
      <c r="M682" s="106" t="e">
        <f>IF(J682&gt;0,MIN('Input &amp; Results'!$K$16*0.75/12*'Input &amp; Results'!$K$42,J682),0)</f>
        <v>#DIV/0!</v>
      </c>
      <c r="N682" s="106" t="e">
        <f t="shared" si="183"/>
        <v>#DIV/0!</v>
      </c>
      <c r="O682" s="106" t="e">
        <f t="shared" si="177"/>
        <v>#DIV/0!</v>
      </c>
      <c r="P682" s="106" t="e">
        <f>IF(O682&gt;'Input &amp; Results'!$E$49,MIN('Input &amp; Results'!$E$47,O682),0)</f>
        <v>#DIV/0!</v>
      </c>
      <c r="Q682" s="106" t="e">
        <f t="shared" si="184"/>
        <v>#DIV/0!</v>
      </c>
      <c r="R682" s="106" t="e">
        <f t="shared" si="180"/>
        <v>#DIV/0!</v>
      </c>
      <c r="S682" s="106" t="e">
        <f t="shared" si="181"/>
        <v>#DIV/0!</v>
      </c>
      <c r="T682" s="106" t="e">
        <f t="shared" si="185"/>
        <v>#DIV/0!</v>
      </c>
      <c r="U682" s="124" t="e">
        <f t="shared" si="178"/>
        <v>#DIV/0!</v>
      </c>
      <c r="V682" s="107" t="e">
        <f t="shared" si="193"/>
        <v>#DIV/0!</v>
      </c>
      <c r="W682" s="106" t="e">
        <f t="shared" si="191"/>
        <v>#DIV/0!</v>
      </c>
      <c r="X682" s="106" t="e">
        <f t="shared" si="186"/>
        <v>#DIV/0!</v>
      </c>
      <c r="Y682" s="106" t="e">
        <f t="shared" si="192"/>
        <v>#DIV/0!</v>
      </c>
      <c r="Z682" s="108" t="e">
        <f t="shared" si="187"/>
        <v>#DIV/0!</v>
      </c>
      <c r="AA682" s="108" t="e">
        <f>('Input &amp; Results'!$E$40-R682*7.48)/('Calcs active'!H682*1440)</f>
        <v>#DIV/0!</v>
      </c>
    </row>
    <row r="683" spans="2:27" x14ac:dyDescent="0.2">
      <c r="B683" s="31">
        <f t="shared" si="179"/>
        <v>2</v>
      </c>
      <c r="C683" s="31" t="s">
        <v>60</v>
      </c>
      <c r="D683" s="106">
        <v>669</v>
      </c>
      <c r="E683" s="106" t="e">
        <f t="shared" si="188"/>
        <v>#DIV/0!</v>
      </c>
      <c r="F683" s="106">
        <f>'Calcs Hist'!E684</f>
        <v>0</v>
      </c>
      <c r="G683" s="106" t="e">
        <f t="shared" si="189"/>
        <v>#DIV/0!</v>
      </c>
      <c r="H683" s="107" t="e">
        <f t="shared" si="190"/>
        <v>#DIV/0!</v>
      </c>
      <c r="I683" s="106" t="e">
        <f>IF(P683&gt;0,('Input &amp; Results'!F$34/12*$C$3)*('Input &amp; Results'!$D$21),('Input &amp; Results'!F$34/12*$C$3)*('Input &amp; Results'!$D$22))</f>
        <v>#DIV/0!</v>
      </c>
      <c r="J683" s="106" t="e">
        <f t="shared" si="194"/>
        <v>#DIV/0!</v>
      </c>
      <c r="K683" s="106" t="e">
        <f>IF(H683&gt;'Input &amp; Results'!$K$45,MIN('Input &amp; Results'!$K$36,J683-M683),0)</f>
        <v>#DIV/0!</v>
      </c>
      <c r="L683" s="106" t="e">
        <f t="shared" si="182"/>
        <v>#DIV/0!</v>
      </c>
      <c r="M683" s="106" t="e">
        <f>IF(J683&gt;0,MIN('Input &amp; Results'!$K$16*0.75/12*'Input &amp; Results'!$K$42,J683),0)</f>
        <v>#DIV/0!</v>
      </c>
      <c r="N683" s="106" t="e">
        <f t="shared" si="183"/>
        <v>#DIV/0!</v>
      </c>
      <c r="O683" s="106" t="e">
        <f t="shared" si="177"/>
        <v>#DIV/0!</v>
      </c>
      <c r="P683" s="106" t="e">
        <f>IF(O683&gt;'Input &amp; Results'!$E$49,MIN('Input &amp; Results'!$E$47,O683),0)</f>
        <v>#DIV/0!</v>
      </c>
      <c r="Q683" s="106" t="e">
        <f t="shared" si="184"/>
        <v>#DIV/0!</v>
      </c>
      <c r="R683" s="106" t="e">
        <f t="shared" si="180"/>
        <v>#DIV/0!</v>
      </c>
      <c r="S683" s="106" t="e">
        <f t="shared" si="181"/>
        <v>#DIV/0!</v>
      </c>
      <c r="T683" s="106" t="e">
        <f t="shared" si="185"/>
        <v>#DIV/0!</v>
      </c>
      <c r="U683" s="124" t="e">
        <f t="shared" si="178"/>
        <v>#DIV/0!</v>
      </c>
      <c r="V683" s="107" t="e">
        <f t="shared" si="193"/>
        <v>#DIV/0!</v>
      </c>
      <c r="W683" s="106" t="e">
        <f t="shared" si="191"/>
        <v>#DIV/0!</v>
      </c>
      <c r="X683" s="106" t="e">
        <f t="shared" si="186"/>
        <v>#DIV/0!</v>
      </c>
      <c r="Y683" s="106" t="e">
        <f t="shared" si="192"/>
        <v>#DIV/0!</v>
      </c>
      <c r="Z683" s="108" t="e">
        <f t="shared" si="187"/>
        <v>#DIV/0!</v>
      </c>
      <c r="AA683" s="108" t="e">
        <f>('Input &amp; Results'!$E$40-R683*7.48)/('Calcs active'!H683*1440)</f>
        <v>#DIV/0!</v>
      </c>
    </row>
    <row r="684" spans="2:27" x14ac:dyDescent="0.2">
      <c r="B684" s="31">
        <f t="shared" si="179"/>
        <v>2</v>
      </c>
      <c r="C684" s="31" t="s">
        <v>61</v>
      </c>
      <c r="D684" s="106">
        <v>670</v>
      </c>
      <c r="E684" s="106" t="e">
        <f t="shared" si="188"/>
        <v>#DIV/0!</v>
      </c>
      <c r="F684" s="106">
        <f>'Calcs Hist'!E685</f>
        <v>0</v>
      </c>
      <c r="G684" s="106" t="e">
        <f t="shared" si="189"/>
        <v>#DIV/0!</v>
      </c>
      <c r="H684" s="107" t="e">
        <f t="shared" si="190"/>
        <v>#DIV/0!</v>
      </c>
      <c r="I684" s="106" t="e">
        <f>IF(P684&gt;0,('Input &amp; Results'!F$35/12*$C$3)*('Input &amp; Results'!$D$21),('Input &amp; Results'!F$35/12*$C$3)*('Input &amp; Results'!$D$22))</f>
        <v>#DIV/0!</v>
      </c>
      <c r="J684" s="106" t="e">
        <f t="shared" si="194"/>
        <v>#DIV/0!</v>
      </c>
      <c r="K684" s="106" t="e">
        <f>IF(H684&gt;'Input &amp; Results'!$K$45,MIN('Input &amp; Results'!$K$37,J684-M684),0)</f>
        <v>#DIV/0!</v>
      </c>
      <c r="L684" s="106" t="e">
        <f t="shared" si="182"/>
        <v>#DIV/0!</v>
      </c>
      <c r="M684" s="106" t="e">
        <f>IF(J684&gt;0,MIN('Input &amp; Results'!$K$17*0.75/12*'Input &amp; Results'!$K$42,J684),0)</f>
        <v>#DIV/0!</v>
      </c>
      <c r="N684" s="106" t="e">
        <f t="shared" si="183"/>
        <v>#DIV/0!</v>
      </c>
      <c r="O684" s="106" t="e">
        <f t="shared" ref="O684:O747" si="195">J684-K684-M684</f>
        <v>#DIV/0!</v>
      </c>
      <c r="P684" s="106" t="e">
        <f>IF(O684&gt;'Input &amp; Results'!$E$49,MIN('Input &amp; Results'!$E$47,O684),0)</f>
        <v>#DIV/0!</v>
      </c>
      <c r="Q684" s="106" t="e">
        <f t="shared" si="184"/>
        <v>#DIV/0!</v>
      </c>
      <c r="R684" s="106" t="e">
        <f t="shared" si="180"/>
        <v>#DIV/0!</v>
      </c>
      <c r="S684" s="106" t="e">
        <f t="shared" si="181"/>
        <v>#DIV/0!</v>
      </c>
      <c r="T684" s="106" t="e">
        <f t="shared" si="185"/>
        <v>#DIV/0!</v>
      </c>
      <c r="U684" s="124" t="e">
        <f t="shared" si="178"/>
        <v>#DIV/0!</v>
      </c>
      <c r="V684" s="107" t="e">
        <f t="shared" si="193"/>
        <v>#DIV/0!</v>
      </c>
      <c r="W684" s="106" t="e">
        <f t="shared" si="191"/>
        <v>#DIV/0!</v>
      </c>
      <c r="X684" s="106" t="e">
        <f t="shared" si="186"/>
        <v>#DIV/0!</v>
      </c>
      <c r="Y684" s="106" t="e">
        <f t="shared" si="192"/>
        <v>#DIV/0!</v>
      </c>
      <c r="Z684" s="108" t="e">
        <f t="shared" si="187"/>
        <v>#DIV/0!</v>
      </c>
      <c r="AA684" s="108" t="e">
        <f>('Input &amp; Results'!$E$40-R684*7.48)/('Calcs active'!H684*1440)</f>
        <v>#DIV/0!</v>
      </c>
    </row>
    <row r="685" spans="2:27" x14ac:dyDescent="0.2">
      <c r="B685" s="31">
        <f t="shared" si="179"/>
        <v>2</v>
      </c>
      <c r="C685" s="31" t="s">
        <v>61</v>
      </c>
      <c r="D685" s="106">
        <v>671</v>
      </c>
      <c r="E685" s="106" t="e">
        <f t="shared" si="188"/>
        <v>#DIV/0!</v>
      </c>
      <c r="F685" s="106">
        <f>'Calcs Hist'!E686</f>
        <v>0</v>
      </c>
      <c r="G685" s="106" t="e">
        <f t="shared" si="189"/>
        <v>#DIV/0!</v>
      </c>
      <c r="H685" s="107" t="e">
        <f t="shared" si="190"/>
        <v>#DIV/0!</v>
      </c>
      <c r="I685" s="106" t="e">
        <f>IF(P685&gt;0,('Input &amp; Results'!F$35/12*$C$3)*('Input &amp; Results'!$D$21),('Input &amp; Results'!F$35/12*$C$3)*('Input &amp; Results'!$D$22))</f>
        <v>#DIV/0!</v>
      </c>
      <c r="J685" s="106" t="e">
        <f t="shared" si="194"/>
        <v>#DIV/0!</v>
      </c>
      <c r="K685" s="106" t="e">
        <f>IF(H685&gt;'Input &amp; Results'!$K$45,MIN('Input &amp; Results'!$K$37,J685-M685),0)</f>
        <v>#DIV/0!</v>
      </c>
      <c r="L685" s="106" t="e">
        <f t="shared" si="182"/>
        <v>#DIV/0!</v>
      </c>
      <c r="M685" s="106" t="e">
        <f>IF(J685&gt;0,MIN('Input &amp; Results'!$K$17*0.75/12*'Input &amp; Results'!$K$42,J685),0)</f>
        <v>#DIV/0!</v>
      </c>
      <c r="N685" s="106" t="e">
        <f t="shared" si="183"/>
        <v>#DIV/0!</v>
      </c>
      <c r="O685" s="106" t="e">
        <f t="shared" si="195"/>
        <v>#DIV/0!</v>
      </c>
      <c r="P685" s="106" t="e">
        <f>IF(O685&gt;'Input &amp; Results'!$E$49,MIN('Input &amp; Results'!$E$47,O685),0)</f>
        <v>#DIV/0!</v>
      </c>
      <c r="Q685" s="106" t="e">
        <f t="shared" si="184"/>
        <v>#DIV/0!</v>
      </c>
      <c r="R685" s="106" t="e">
        <f t="shared" si="180"/>
        <v>#DIV/0!</v>
      </c>
      <c r="S685" s="106" t="e">
        <f t="shared" si="181"/>
        <v>#DIV/0!</v>
      </c>
      <c r="T685" s="106" t="e">
        <f t="shared" si="185"/>
        <v>#DIV/0!</v>
      </c>
      <c r="U685" s="124" t="e">
        <f t="shared" si="178"/>
        <v>#DIV/0!</v>
      </c>
      <c r="V685" s="107" t="e">
        <f t="shared" si="193"/>
        <v>#DIV/0!</v>
      </c>
      <c r="W685" s="106" t="e">
        <f t="shared" si="191"/>
        <v>#DIV/0!</v>
      </c>
      <c r="X685" s="106" t="e">
        <f t="shared" si="186"/>
        <v>#DIV/0!</v>
      </c>
      <c r="Y685" s="106" t="e">
        <f t="shared" si="192"/>
        <v>#DIV/0!</v>
      </c>
      <c r="Z685" s="108" t="e">
        <f t="shared" si="187"/>
        <v>#DIV/0!</v>
      </c>
      <c r="AA685" s="108" t="e">
        <f>('Input &amp; Results'!$E$40-R685*7.48)/('Calcs active'!H685*1440)</f>
        <v>#DIV/0!</v>
      </c>
    </row>
    <row r="686" spans="2:27" x14ac:dyDescent="0.2">
      <c r="B686" s="31">
        <f t="shared" si="179"/>
        <v>2</v>
      </c>
      <c r="C686" s="31" t="s">
        <v>61</v>
      </c>
      <c r="D686" s="106">
        <v>672</v>
      </c>
      <c r="E686" s="106" t="e">
        <f t="shared" si="188"/>
        <v>#DIV/0!</v>
      </c>
      <c r="F686" s="106">
        <f>'Calcs Hist'!E687</f>
        <v>0</v>
      </c>
      <c r="G686" s="106" t="e">
        <f t="shared" si="189"/>
        <v>#DIV/0!</v>
      </c>
      <c r="H686" s="107" t="e">
        <f t="shared" si="190"/>
        <v>#DIV/0!</v>
      </c>
      <c r="I686" s="106" t="e">
        <f>IF(P686&gt;0,('Input &amp; Results'!F$35/12*$C$3)*('Input &amp; Results'!$D$21),('Input &amp; Results'!F$35/12*$C$3)*('Input &amp; Results'!$D$22))</f>
        <v>#DIV/0!</v>
      </c>
      <c r="J686" s="106" t="e">
        <f t="shared" si="194"/>
        <v>#DIV/0!</v>
      </c>
      <c r="K686" s="106" t="e">
        <f>IF(H686&gt;'Input &amp; Results'!$K$45,MIN('Input &amp; Results'!$K$37,J686-M686),0)</f>
        <v>#DIV/0!</v>
      </c>
      <c r="L686" s="106" t="e">
        <f t="shared" si="182"/>
        <v>#DIV/0!</v>
      </c>
      <c r="M686" s="106" t="e">
        <f>IF(J686&gt;0,MIN('Input &amp; Results'!$K$17*0.75/12*'Input &amp; Results'!$K$42,J686),0)</f>
        <v>#DIV/0!</v>
      </c>
      <c r="N686" s="106" t="e">
        <f t="shared" si="183"/>
        <v>#DIV/0!</v>
      </c>
      <c r="O686" s="106" t="e">
        <f t="shared" si="195"/>
        <v>#DIV/0!</v>
      </c>
      <c r="P686" s="106" t="e">
        <f>IF(O686&gt;'Input &amp; Results'!$E$49,MIN('Input &amp; Results'!$E$47,O686),0)</f>
        <v>#DIV/0!</v>
      </c>
      <c r="Q686" s="106" t="e">
        <f t="shared" si="184"/>
        <v>#DIV/0!</v>
      </c>
      <c r="R686" s="106" t="e">
        <f t="shared" si="180"/>
        <v>#DIV/0!</v>
      </c>
      <c r="S686" s="106" t="e">
        <f t="shared" si="181"/>
        <v>#DIV/0!</v>
      </c>
      <c r="T686" s="106" t="e">
        <f t="shared" si="185"/>
        <v>#DIV/0!</v>
      </c>
      <c r="U686" s="124" t="e">
        <f t="shared" si="178"/>
        <v>#DIV/0!</v>
      </c>
      <c r="V686" s="107" t="e">
        <f t="shared" si="193"/>
        <v>#DIV/0!</v>
      </c>
      <c r="W686" s="106" t="e">
        <f t="shared" si="191"/>
        <v>#DIV/0!</v>
      </c>
      <c r="X686" s="106" t="e">
        <f t="shared" si="186"/>
        <v>#DIV/0!</v>
      </c>
      <c r="Y686" s="106" t="e">
        <f t="shared" si="192"/>
        <v>#DIV/0!</v>
      </c>
      <c r="Z686" s="108" t="e">
        <f t="shared" si="187"/>
        <v>#DIV/0!</v>
      </c>
      <c r="AA686" s="108" t="e">
        <f>('Input &amp; Results'!$E$40-R686*7.48)/('Calcs active'!H686*1440)</f>
        <v>#DIV/0!</v>
      </c>
    </row>
    <row r="687" spans="2:27" x14ac:dyDescent="0.2">
      <c r="B687" s="31">
        <f t="shared" si="179"/>
        <v>2</v>
      </c>
      <c r="C687" s="31" t="s">
        <v>61</v>
      </c>
      <c r="D687" s="106">
        <v>673</v>
      </c>
      <c r="E687" s="106" t="e">
        <f t="shared" si="188"/>
        <v>#DIV/0!</v>
      </c>
      <c r="F687" s="106">
        <f>'Calcs Hist'!E688</f>
        <v>0</v>
      </c>
      <c r="G687" s="106" t="e">
        <f t="shared" si="189"/>
        <v>#DIV/0!</v>
      </c>
      <c r="H687" s="107" t="e">
        <f t="shared" si="190"/>
        <v>#DIV/0!</v>
      </c>
      <c r="I687" s="106" t="e">
        <f>IF(P687&gt;0,('Input &amp; Results'!F$35/12*$C$3)*('Input &amp; Results'!$D$21),('Input &amp; Results'!F$35/12*$C$3)*('Input &amp; Results'!$D$22))</f>
        <v>#DIV/0!</v>
      </c>
      <c r="J687" s="106" t="e">
        <f t="shared" si="194"/>
        <v>#DIV/0!</v>
      </c>
      <c r="K687" s="106" t="e">
        <f>IF(H687&gt;'Input &amp; Results'!$K$45,MIN('Input &amp; Results'!$K$37,J687-M687),0)</f>
        <v>#DIV/0!</v>
      </c>
      <c r="L687" s="106" t="e">
        <f t="shared" si="182"/>
        <v>#DIV/0!</v>
      </c>
      <c r="M687" s="106" t="e">
        <f>IF(J687&gt;0,MIN('Input &amp; Results'!$K$17*0.75/12*'Input &amp; Results'!$K$42,J687),0)</f>
        <v>#DIV/0!</v>
      </c>
      <c r="N687" s="106" t="e">
        <f t="shared" si="183"/>
        <v>#DIV/0!</v>
      </c>
      <c r="O687" s="106" t="e">
        <f t="shared" si="195"/>
        <v>#DIV/0!</v>
      </c>
      <c r="P687" s="106" t="e">
        <f>IF(O687&gt;'Input &amp; Results'!$E$49,MIN('Input &amp; Results'!$E$47,O687),0)</f>
        <v>#DIV/0!</v>
      </c>
      <c r="Q687" s="106" t="e">
        <f t="shared" si="184"/>
        <v>#DIV/0!</v>
      </c>
      <c r="R687" s="106" t="e">
        <f t="shared" si="180"/>
        <v>#DIV/0!</v>
      </c>
      <c r="S687" s="106" t="e">
        <f t="shared" si="181"/>
        <v>#DIV/0!</v>
      </c>
      <c r="T687" s="106" t="e">
        <f t="shared" si="185"/>
        <v>#DIV/0!</v>
      </c>
      <c r="U687" s="124" t="e">
        <f t="shared" si="178"/>
        <v>#DIV/0!</v>
      </c>
      <c r="V687" s="107" t="e">
        <f t="shared" si="193"/>
        <v>#DIV/0!</v>
      </c>
      <c r="W687" s="106" t="e">
        <f t="shared" si="191"/>
        <v>#DIV/0!</v>
      </c>
      <c r="X687" s="106" t="e">
        <f t="shared" si="186"/>
        <v>#DIV/0!</v>
      </c>
      <c r="Y687" s="106" t="e">
        <f t="shared" si="192"/>
        <v>#DIV/0!</v>
      </c>
      <c r="Z687" s="108" t="e">
        <f t="shared" si="187"/>
        <v>#DIV/0!</v>
      </c>
      <c r="AA687" s="108" t="e">
        <f>('Input &amp; Results'!$E$40-R687*7.48)/('Calcs active'!H687*1440)</f>
        <v>#DIV/0!</v>
      </c>
    </row>
    <row r="688" spans="2:27" x14ac:dyDescent="0.2">
      <c r="B688" s="31">
        <f t="shared" si="179"/>
        <v>2</v>
      </c>
      <c r="C688" s="31" t="s">
        <v>61</v>
      </c>
      <c r="D688" s="106">
        <v>674</v>
      </c>
      <c r="E688" s="106" t="e">
        <f t="shared" si="188"/>
        <v>#DIV/0!</v>
      </c>
      <c r="F688" s="106">
        <f>'Calcs Hist'!E689</f>
        <v>0</v>
      </c>
      <c r="G688" s="106" t="e">
        <f t="shared" si="189"/>
        <v>#DIV/0!</v>
      </c>
      <c r="H688" s="107" t="e">
        <f t="shared" si="190"/>
        <v>#DIV/0!</v>
      </c>
      <c r="I688" s="106" t="e">
        <f>IF(P688&gt;0,('Input &amp; Results'!F$35/12*$C$3)*('Input &amp; Results'!$D$21),('Input &amp; Results'!F$35/12*$C$3)*('Input &amp; Results'!$D$22))</f>
        <v>#DIV/0!</v>
      </c>
      <c r="J688" s="106" t="e">
        <f t="shared" si="194"/>
        <v>#DIV/0!</v>
      </c>
      <c r="K688" s="106" t="e">
        <f>IF(H688&gt;'Input &amp; Results'!$K$45,MIN('Input &amp; Results'!$K$37,J688-M688),0)</f>
        <v>#DIV/0!</v>
      </c>
      <c r="L688" s="106" t="e">
        <f t="shared" si="182"/>
        <v>#DIV/0!</v>
      </c>
      <c r="M688" s="106" t="e">
        <f>IF(J688&gt;0,MIN('Input &amp; Results'!$K$17*0.75/12*'Input &amp; Results'!$K$42,J688),0)</f>
        <v>#DIV/0!</v>
      </c>
      <c r="N688" s="106" t="e">
        <f t="shared" si="183"/>
        <v>#DIV/0!</v>
      </c>
      <c r="O688" s="106" t="e">
        <f t="shared" si="195"/>
        <v>#DIV/0!</v>
      </c>
      <c r="P688" s="106" t="e">
        <f>IF(O688&gt;'Input &amp; Results'!$E$49,MIN('Input &amp; Results'!$E$47,O688),0)</f>
        <v>#DIV/0!</v>
      </c>
      <c r="Q688" s="106" t="e">
        <f t="shared" si="184"/>
        <v>#DIV/0!</v>
      </c>
      <c r="R688" s="106" t="e">
        <f t="shared" si="180"/>
        <v>#DIV/0!</v>
      </c>
      <c r="S688" s="106" t="e">
        <f t="shared" si="181"/>
        <v>#DIV/0!</v>
      </c>
      <c r="T688" s="106" t="e">
        <f t="shared" si="185"/>
        <v>#DIV/0!</v>
      </c>
      <c r="U688" s="124" t="e">
        <f t="shared" si="178"/>
        <v>#DIV/0!</v>
      </c>
      <c r="V688" s="107" t="e">
        <f t="shared" si="193"/>
        <v>#DIV/0!</v>
      </c>
      <c r="W688" s="106" t="e">
        <f t="shared" si="191"/>
        <v>#DIV/0!</v>
      </c>
      <c r="X688" s="106" t="e">
        <f t="shared" si="186"/>
        <v>#DIV/0!</v>
      </c>
      <c r="Y688" s="106" t="e">
        <f t="shared" si="192"/>
        <v>#DIV/0!</v>
      </c>
      <c r="Z688" s="108" t="e">
        <f t="shared" si="187"/>
        <v>#DIV/0!</v>
      </c>
      <c r="AA688" s="108" t="e">
        <f>('Input &amp; Results'!$E$40-R688*7.48)/('Calcs active'!H688*1440)</f>
        <v>#DIV/0!</v>
      </c>
    </row>
    <row r="689" spans="2:27" x14ac:dyDescent="0.2">
      <c r="B689" s="31">
        <f t="shared" si="179"/>
        <v>2</v>
      </c>
      <c r="C689" s="31" t="s">
        <v>61</v>
      </c>
      <c r="D689" s="106">
        <v>675</v>
      </c>
      <c r="E689" s="106" t="e">
        <f t="shared" si="188"/>
        <v>#DIV/0!</v>
      </c>
      <c r="F689" s="106">
        <f>'Calcs Hist'!E690</f>
        <v>0</v>
      </c>
      <c r="G689" s="106" t="e">
        <f t="shared" si="189"/>
        <v>#DIV/0!</v>
      </c>
      <c r="H689" s="107" t="e">
        <f t="shared" si="190"/>
        <v>#DIV/0!</v>
      </c>
      <c r="I689" s="106" t="e">
        <f>IF(P689&gt;0,('Input &amp; Results'!F$35/12*$C$3)*('Input &amp; Results'!$D$21),('Input &amp; Results'!F$35/12*$C$3)*('Input &amp; Results'!$D$22))</f>
        <v>#DIV/0!</v>
      </c>
      <c r="J689" s="106" t="e">
        <f t="shared" si="194"/>
        <v>#DIV/0!</v>
      </c>
      <c r="K689" s="106" t="e">
        <f>IF(H689&gt;'Input &amp; Results'!$K$45,MIN('Input &amp; Results'!$K$37,J689-M689),0)</f>
        <v>#DIV/0!</v>
      </c>
      <c r="L689" s="106" t="e">
        <f t="shared" si="182"/>
        <v>#DIV/0!</v>
      </c>
      <c r="M689" s="106" t="e">
        <f>IF(J689&gt;0,MIN('Input &amp; Results'!$K$17*0.75/12*'Input &amp; Results'!$K$42,J689),0)</f>
        <v>#DIV/0!</v>
      </c>
      <c r="N689" s="106" t="e">
        <f t="shared" si="183"/>
        <v>#DIV/0!</v>
      </c>
      <c r="O689" s="106" t="e">
        <f t="shared" si="195"/>
        <v>#DIV/0!</v>
      </c>
      <c r="P689" s="106" t="e">
        <f>IF(O689&gt;'Input &amp; Results'!$E$49,MIN('Input &amp; Results'!$E$47,O689),0)</f>
        <v>#DIV/0!</v>
      </c>
      <c r="Q689" s="106" t="e">
        <f t="shared" si="184"/>
        <v>#DIV/0!</v>
      </c>
      <c r="R689" s="106" t="e">
        <f t="shared" si="180"/>
        <v>#DIV/0!</v>
      </c>
      <c r="S689" s="106" t="e">
        <f t="shared" si="181"/>
        <v>#DIV/0!</v>
      </c>
      <c r="T689" s="106" t="e">
        <f t="shared" si="185"/>
        <v>#DIV/0!</v>
      </c>
      <c r="U689" s="124" t="e">
        <f t="shared" si="178"/>
        <v>#DIV/0!</v>
      </c>
      <c r="V689" s="107" t="e">
        <f t="shared" si="193"/>
        <v>#DIV/0!</v>
      </c>
      <c r="W689" s="106" t="e">
        <f t="shared" si="191"/>
        <v>#DIV/0!</v>
      </c>
      <c r="X689" s="106" t="e">
        <f t="shared" si="186"/>
        <v>#DIV/0!</v>
      </c>
      <c r="Y689" s="106" t="e">
        <f t="shared" si="192"/>
        <v>#DIV/0!</v>
      </c>
      <c r="Z689" s="108" t="e">
        <f t="shared" si="187"/>
        <v>#DIV/0!</v>
      </c>
      <c r="AA689" s="108" t="e">
        <f>('Input &amp; Results'!$E$40-R689*7.48)/('Calcs active'!H689*1440)</f>
        <v>#DIV/0!</v>
      </c>
    </row>
    <row r="690" spans="2:27" x14ac:dyDescent="0.2">
      <c r="B690" s="31">
        <f t="shared" si="179"/>
        <v>2</v>
      </c>
      <c r="C690" s="31" t="s">
        <v>61</v>
      </c>
      <c r="D690" s="106">
        <v>676</v>
      </c>
      <c r="E690" s="106" t="e">
        <f t="shared" si="188"/>
        <v>#DIV/0!</v>
      </c>
      <c r="F690" s="106">
        <f>'Calcs Hist'!E691</f>
        <v>0</v>
      </c>
      <c r="G690" s="106" t="e">
        <f t="shared" si="189"/>
        <v>#DIV/0!</v>
      </c>
      <c r="H690" s="107" t="e">
        <f t="shared" si="190"/>
        <v>#DIV/0!</v>
      </c>
      <c r="I690" s="106" t="e">
        <f>IF(P690&gt;0,('Input &amp; Results'!F$35/12*$C$3)*('Input &amp; Results'!$D$21),('Input &amp; Results'!F$35/12*$C$3)*('Input &amp; Results'!$D$22))</f>
        <v>#DIV/0!</v>
      </c>
      <c r="J690" s="106" t="e">
        <f t="shared" si="194"/>
        <v>#DIV/0!</v>
      </c>
      <c r="K690" s="106" t="e">
        <f>IF(H690&gt;'Input &amp; Results'!$K$45,MIN('Input &amp; Results'!$K$37,J690-M690),0)</f>
        <v>#DIV/0!</v>
      </c>
      <c r="L690" s="106" t="e">
        <f t="shared" si="182"/>
        <v>#DIV/0!</v>
      </c>
      <c r="M690" s="106" t="e">
        <f>IF(J690&gt;0,MIN('Input &amp; Results'!$K$17*0.75/12*'Input &amp; Results'!$K$42,J690),0)</f>
        <v>#DIV/0!</v>
      </c>
      <c r="N690" s="106" t="e">
        <f t="shared" si="183"/>
        <v>#DIV/0!</v>
      </c>
      <c r="O690" s="106" t="e">
        <f t="shared" si="195"/>
        <v>#DIV/0!</v>
      </c>
      <c r="P690" s="106" t="e">
        <f>IF(O690&gt;'Input &amp; Results'!$E$49,MIN('Input &amp; Results'!$E$47,O690),0)</f>
        <v>#DIV/0!</v>
      </c>
      <c r="Q690" s="106" t="e">
        <f t="shared" si="184"/>
        <v>#DIV/0!</v>
      </c>
      <c r="R690" s="106" t="e">
        <f t="shared" si="180"/>
        <v>#DIV/0!</v>
      </c>
      <c r="S690" s="106" t="e">
        <f t="shared" si="181"/>
        <v>#DIV/0!</v>
      </c>
      <c r="T690" s="106" t="e">
        <f t="shared" si="185"/>
        <v>#DIV/0!</v>
      </c>
      <c r="U690" s="124" t="e">
        <f t="shared" si="178"/>
        <v>#DIV/0!</v>
      </c>
      <c r="V690" s="107" t="e">
        <f t="shared" si="193"/>
        <v>#DIV/0!</v>
      </c>
      <c r="W690" s="106" t="e">
        <f t="shared" si="191"/>
        <v>#DIV/0!</v>
      </c>
      <c r="X690" s="106" t="e">
        <f t="shared" si="186"/>
        <v>#DIV/0!</v>
      </c>
      <c r="Y690" s="106" t="e">
        <f t="shared" si="192"/>
        <v>#DIV/0!</v>
      </c>
      <c r="Z690" s="108" t="e">
        <f t="shared" si="187"/>
        <v>#DIV/0!</v>
      </c>
      <c r="AA690" s="108" t="e">
        <f>('Input &amp; Results'!$E$40-R690*7.48)/('Calcs active'!H690*1440)</f>
        <v>#DIV/0!</v>
      </c>
    </row>
    <row r="691" spans="2:27" x14ac:dyDescent="0.2">
      <c r="B691" s="31">
        <f t="shared" si="179"/>
        <v>2</v>
      </c>
      <c r="C691" s="31" t="s">
        <v>61</v>
      </c>
      <c r="D691" s="106">
        <v>677</v>
      </c>
      <c r="E691" s="106" t="e">
        <f t="shared" si="188"/>
        <v>#DIV/0!</v>
      </c>
      <c r="F691" s="106">
        <f>'Calcs Hist'!E692</f>
        <v>0</v>
      </c>
      <c r="G691" s="106" t="e">
        <f t="shared" si="189"/>
        <v>#DIV/0!</v>
      </c>
      <c r="H691" s="107" t="e">
        <f t="shared" si="190"/>
        <v>#DIV/0!</v>
      </c>
      <c r="I691" s="106" t="e">
        <f>IF(P691&gt;0,('Input &amp; Results'!F$35/12*$C$3)*('Input &amp; Results'!$D$21),('Input &amp; Results'!F$35/12*$C$3)*('Input &amp; Results'!$D$22))</f>
        <v>#DIV/0!</v>
      </c>
      <c r="J691" s="106" t="e">
        <f t="shared" si="194"/>
        <v>#DIV/0!</v>
      </c>
      <c r="K691" s="106" t="e">
        <f>IF(H691&gt;'Input &amp; Results'!$K$45,MIN('Input &amp; Results'!$K$37,J691-M691),0)</f>
        <v>#DIV/0!</v>
      </c>
      <c r="L691" s="106" t="e">
        <f t="shared" si="182"/>
        <v>#DIV/0!</v>
      </c>
      <c r="M691" s="106" t="e">
        <f>IF(J691&gt;0,MIN('Input &amp; Results'!$K$17*0.75/12*'Input &amp; Results'!$K$42,J691),0)</f>
        <v>#DIV/0!</v>
      </c>
      <c r="N691" s="106" t="e">
        <f t="shared" si="183"/>
        <v>#DIV/0!</v>
      </c>
      <c r="O691" s="106" t="e">
        <f t="shared" si="195"/>
        <v>#DIV/0!</v>
      </c>
      <c r="P691" s="106" t="e">
        <f>IF(O691&gt;'Input &amp; Results'!$E$49,MIN('Input &amp; Results'!$E$47,O691),0)</f>
        <v>#DIV/0!</v>
      </c>
      <c r="Q691" s="106" t="e">
        <f t="shared" si="184"/>
        <v>#DIV/0!</v>
      </c>
      <c r="R691" s="106" t="e">
        <f t="shared" si="180"/>
        <v>#DIV/0!</v>
      </c>
      <c r="S691" s="106" t="e">
        <f t="shared" si="181"/>
        <v>#DIV/0!</v>
      </c>
      <c r="T691" s="106" t="e">
        <f t="shared" si="185"/>
        <v>#DIV/0!</v>
      </c>
      <c r="U691" s="124" t="e">
        <f t="shared" si="178"/>
        <v>#DIV/0!</v>
      </c>
      <c r="V691" s="107" t="e">
        <f t="shared" si="193"/>
        <v>#DIV/0!</v>
      </c>
      <c r="W691" s="106" t="e">
        <f t="shared" si="191"/>
        <v>#DIV/0!</v>
      </c>
      <c r="X691" s="106" t="e">
        <f t="shared" si="186"/>
        <v>#DIV/0!</v>
      </c>
      <c r="Y691" s="106" t="e">
        <f t="shared" si="192"/>
        <v>#DIV/0!</v>
      </c>
      <c r="Z691" s="108" t="e">
        <f t="shared" si="187"/>
        <v>#DIV/0!</v>
      </c>
      <c r="AA691" s="108" t="e">
        <f>('Input &amp; Results'!$E$40-R691*7.48)/('Calcs active'!H691*1440)</f>
        <v>#DIV/0!</v>
      </c>
    </row>
    <row r="692" spans="2:27" x14ac:dyDescent="0.2">
      <c r="B692" s="31">
        <f t="shared" si="179"/>
        <v>2</v>
      </c>
      <c r="C692" s="31" t="s">
        <v>61</v>
      </c>
      <c r="D692" s="106">
        <v>678</v>
      </c>
      <c r="E692" s="106" t="e">
        <f t="shared" si="188"/>
        <v>#DIV/0!</v>
      </c>
      <c r="F692" s="106">
        <f>'Calcs Hist'!E693</f>
        <v>0</v>
      </c>
      <c r="G692" s="106" t="e">
        <f t="shared" si="189"/>
        <v>#DIV/0!</v>
      </c>
      <c r="H692" s="107" t="e">
        <f t="shared" si="190"/>
        <v>#DIV/0!</v>
      </c>
      <c r="I692" s="106" t="e">
        <f>IF(P692&gt;0,('Input &amp; Results'!F$35/12*$C$3)*('Input &amp; Results'!$D$21),('Input &amp; Results'!F$35/12*$C$3)*('Input &amp; Results'!$D$22))</f>
        <v>#DIV/0!</v>
      </c>
      <c r="J692" s="106" t="e">
        <f t="shared" si="194"/>
        <v>#DIV/0!</v>
      </c>
      <c r="K692" s="106" t="e">
        <f>IF(H692&gt;'Input &amp; Results'!$K$45,MIN('Input &amp; Results'!$K$37,J692-M692),0)</f>
        <v>#DIV/0!</v>
      </c>
      <c r="L692" s="106" t="e">
        <f t="shared" si="182"/>
        <v>#DIV/0!</v>
      </c>
      <c r="M692" s="106" t="e">
        <f>IF(J692&gt;0,MIN('Input &amp; Results'!$K$17*0.75/12*'Input &amp; Results'!$K$42,J692),0)</f>
        <v>#DIV/0!</v>
      </c>
      <c r="N692" s="106" t="e">
        <f t="shared" si="183"/>
        <v>#DIV/0!</v>
      </c>
      <c r="O692" s="106" t="e">
        <f t="shared" si="195"/>
        <v>#DIV/0!</v>
      </c>
      <c r="P692" s="106" t="e">
        <f>IF(O692&gt;'Input &amp; Results'!$E$49,MIN('Input &amp; Results'!$E$47,O692),0)</f>
        <v>#DIV/0!</v>
      </c>
      <c r="Q692" s="106" t="e">
        <f t="shared" si="184"/>
        <v>#DIV/0!</v>
      </c>
      <c r="R692" s="106" t="e">
        <f t="shared" si="180"/>
        <v>#DIV/0!</v>
      </c>
      <c r="S692" s="106" t="e">
        <f t="shared" si="181"/>
        <v>#DIV/0!</v>
      </c>
      <c r="T692" s="106" t="e">
        <f t="shared" si="185"/>
        <v>#DIV/0!</v>
      </c>
      <c r="U692" s="124" t="e">
        <f t="shared" si="178"/>
        <v>#DIV/0!</v>
      </c>
      <c r="V692" s="107" t="e">
        <f t="shared" si="193"/>
        <v>#DIV/0!</v>
      </c>
      <c r="W692" s="106" t="e">
        <f t="shared" si="191"/>
        <v>#DIV/0!</v>
      </c>
      <c r="X692" s="106" t="e">
        <f t="shared" si="186"/>
        <v>#DIV/0!</v>
      </c>
      <c r="Y692" s="106" t="e">
        <f t="shared" si="192"/>
        <v>#DIV/0!</v>
      </c>
      <c r="Z692" s="108" t="e">
        <f t="shared" si="187"/>
        <v>#DIV/0!</v>
      </c>
      <c r="AA692" s="108" t="e">
        <f>('Input &amp; Results'!$E$40-R692*7.48)/('Calcs active'!H692*1440)</f>
        <v>#DIV/0!</v>
      </c>
    </row>
    <row r="693" spans="2:27" x14ac:dyDescent="0.2">
      <c r="B693" s="31">
        <f t="shared" si="179"/>
        <v>2</v>
      </c>
      <c r="C693" s="31" t="s">
        <v>61</v>
      </c>
      <c r="D693" s="106">
        <v>679</v>
      </c>
      <c r="E693" s="106" t="e">
        <f t="shared" si="188"/>
        <v>#DIV/0!</v>
      </c>
      <c r="F693" s="106">
        <f>'Calcs Hist'!E694</f>
        <v>0</v>
      </c>
      <c r="G693" s="106" t="e">
        <f t="shared" si="189"/>
        <v>#DIV/0!</v>
      </c>
      <c r="H693" s="107" t="e">
        <f t="shared" si="190"/>
        <v>#DIV/0!</v>
      </c>
      <c r="I693" s="106" t="e">
        <f>IF(P693&gt;0,('Input &amp; Results'!F$35/12*$C$3)*('Input &amp; Results'!$D$21),('Input &amp; Results'!F$35/12*$C$3)*('Input &amp; Results'!$D$22))</f>
        <v>#DIV/0!</v>
      </c>
      <c r="J693" s="106" t="e">
        <f t="shared" si="194"/>
        <v>#DIV/0!</v>
      </c>
      <c r="K693" s="106" t="e">
        <f>IF(H693&gt;'Input &amp; Results'!$K$45,MIN('Input &amp; Results'!$K$37,J693-M693),0)</f>
        <v>#DIV/0!</v>
      </c>
      <c r="L693" s="106" t="e">
        <f t="shared" si="182"/>
        <v>#DIV/0!</v>
      </c>
      <c r="M693" s="106" t="e">
        <f>IF(J693&gt;0,MIN('Input &amp; Results'!$K$17*0.75/12*'Input &amp; Results'!$K$42,J693),0)</f>
        <v>#DIV/0!</v>
      </c>
      <c r="N693" s="106" t="e">
        <f t="shared" si="183"/>
        <v>#DIV/0!</v>
      </c>
      <c r="O693" s="106" t="e">
        <f t="shared" si="195"/>
        <v>#DIV/0!</v>
      </c>
      <c r="P693" s="106" t="e">
        <f>IF(O693&gt;'Input &amp; Results'!$E$49,MIN('Input &amp; Results'!$E$47,O693),0)</f>
        <v>#DIV/0!</v>
      </c>
      <c r="Q693" s="106" t="e">
        <f t="shared" si="184"/>
        <v>#DIV/0!</v>
      </c>
      <c r="R693" s="106" t="e">
        <f t="shared" si="180"/>
        <v>#DIV/0!</v>
      </c>
      <c r="S693" s="106" t="e">
        <f t="shared" si="181"/>
        <v>#DIV/0!</v>
      </c>
      <c r="T693" s="106" t="e">
        <f t="shared" si="185"/>
        <v>#DIV/0!</v>
      </c>
      <c r="U693" s="124" t="e">
        <f t="shared" si="178"/>
        <v>#DIV/0!</v>
      </c>
      <c r="V693" s="107" t="e">
        <f t="shared" si="193"/>
        <v>#DIV/0!</v>
      </c>
      <c r="W693" s="106" t="e">
        <f t="shared" si="191"/>
        <v>#DIV/0!</v>
      </c>
      <c r="X693" s="106" t="e">
        <f t="shared" si="186"/>
        <v>#DIV/0!</v>
      </c>
      <c r="Y693" s="106" t="e">
        <f t="shared" si="192"/>
        <v>#DIV/0!</v>
      </c>
      <c r="Z693" s="108" t="e">
        <f t="shared" si="187"/>
        <v>#DIV/0!</v>
      </c>
      <c r="AA693" s="108" t="e">
        <f>('Input &amp; Results'!$E$40-R693*7.48)/('Calcs active'!H693*1440)</f>
        <v>#DIV/0!</v>
      </c>
    </row>
    <row r="694" spans="2:27" x14ac:dyDescent="0.2">
      <c r="B694" s="31">
        <f t="shared" si="179"/>
        <v>2</v>
      </c>
      <c r="C694" s="31" t="s">
        <v>61</v>
      </c>
      <c r="D694" s="106">
        <v>680</v>
      </c>
      <c r="E694" s="106" t="e">
        <f t="shared" si="188"/>
        <v>#DIV/0!</v>
      </c>
      <c r="F694" s="106">
        <f>'Calcs Hist'!E695</f>
        <v>0</v>
      </c>
      <c r="G694" s="106" t="e">
        <f t="shared" si="189"/>
        <v>#DIV/0!</v>
      </c>
      <c r="H694" s="107" t="e">
        <f t="shared" si="190"/>
        <v>#DIV/0!</v>
      </c>
      <c r="I694" s="106" t="e">
        <f>IF(P694&gt;0,('Input &amp; Results'!F$35/12*$C$3)*('Input &amp; Results'!$D$21),('Input &amp; Results'!F$35/12*$C$3)*('Input &amp; Results'!$D$22))</f>
        <v>#DIV/0!</v>
      </c>
      <c r="J694" s="106" t="e">
        <f t="shared" si="194"/>
        <v>#DIV/0!</v>
      </c>
      <c r="K694" s="106" t="e">
        <f>IF(H694&gt;'Input &amp; Results'!$K$45,MIN('Input &amp; Results'!$K$37,J694-M694),0)</f>
        <v>#DIV/0!</v>
      </c>
      <c r="L694" s="106" t="e">
        <f t="shared" si="182"/>
        <v>#DIV/0!</v>
      </c>
      <c r="M694" s="106" t="e">
        <f>IF(J694&gt;0,MIN('Input &amp; Results'!$K$17*0.75/12*'Input &amp; Results'!$K$42,J694),0)</f>
        <v>#DIV/0!</v>
      </c>
      <c r="N694" s="106" t="e">
        <f t="shared" si="183"/>
        <v>#DIV/0!</v>
      </c>
      <c r="O694" s="106" t="e">
        <f t="shared" si="195"/>
        <v>#DIV/0!</v>
      </c>
      <c r="P694" s="106" t="e">
        <f>IF(O694&gt;'Input &amp; Results'!$E$49,MIN('Input &amp; Results'!$E$47,O694),0)</f>
        <v>#DIV/0!</v>
      </c>
      <c r="Q694" s="106" t="e">
        <f t="shared" si="184"/>
        <v>#DIV/0!</v>
      </c>
      <c r="R694" s="106" t="e">
        <f t="shared" si="180"/>
        <v>#DIV/0!</v>
      </c>
      <c r="S694" s="106" t="e">
        <f t="shared" si="181"/>
        <v>#DIV/0!</v>
      </c>
      <c r="T694" s="106" t="e">
        <f t="shared" si="185"/>
        <v>#DIV/0!</v>
      </c>
      <c r="U694" s="124" t="e">
        <f t="shared" ref="U694:U757" si="196">U693+S694</f>
        <v>#DIV/0!</v>
      </c>
      <c r="V694" s="107" t="e">
        <f t="shared" si="193"/>
        <v>#DIV/0!</v>
      </c>
      <c r="W694" s="106" t="e">
        <f t="shared" si="191"/>
        <v>#DIV/0!</v>
      </c>
      <c r="X694" s="106" t="e">
        <f t="shared" si="186"/>
        <v>#DIV/0!</v>
      </c>
      <c r="Y694" s="106" t="e">
        <f t="shared" si="192"/>
        <v>#DIV/0!</v>
      </c>
      <c r="Z694" s="108" t="e">
        <f t="shared" si="187"/>
        <v>#DIV/0!</v>
      </c>
      <c r="AA694" s="108" t="e">
        <f>('Input &amp; Results'!$E$40-R694*7.48)/('Calcs active'!H694*1440)</f>
        <v>#DIV/0!</v>
      </c>
    </row>
    <row r="695" spans="2:27" x14ac:dyDescent="0.2">
      <c r="B695" s="31">
        <f t="shared" si="179"/>
        <v>2</v>
      </c>
      <c r="C695" s="31" t="s">
        <v>61</v>
      </c>
      <c r="D695" s="106">
        <v>681</v>
      </c>
      <c r="E695" s="106" t="e">
        <f t="shared" si="188"/>
        <v>#DIV/0!</v>
      </c>
      <c r="F695" s="106">
        <f>'Calcs Hist'!E696</f>
        <v>0</v>
      </c>
      <c r="G695" s="106" t="e">
        <f t="shared" si="189"/>
        <v>#DIV/0!</v>
      </c>
      <c r="H695" s="107" t="e">
        <f t="shared" si="190"/>
        <v>#DIV/0!</v>
      </c>
      <c r="I695" s="106" t="e">
        <f>IF(P695&gt;0,('Input &amp; Results'!F$35/12*$C$3)*('Input &amp; Results'!$D$21),('Input &amp; Results'!F$35/12*$C$3)*('Input &amp; Results'!$D$22))</f>
        <v>#DIV/0!</v>
      </c>
      <c r="J695" s="106" t="e">
        <f t="shared" si="194"/>
        <v>#DIV/0!</v>
      </c>
      <c r="K695" s="106" t="e">
        <f>IF(H695&gt;'Input &amp; Results'!$K$45,MIN('Input &amp; Results'!$K$37,J695-M695),0)</f>
        <v>#DIV/0!</v>
      </c>
      <c r="L695" s="106" t="e">
        <f t="shared" si="182"/>
        <v>#DIV/0!</v>
      </c>
      <c r="M695" s="106" t="e">
        <f>IF(J695&gt;0,MIN('Input &amp; Results'!$K$17*0.75/12*'Input &amp; Results'!$K$42,J695),0)</f>
        <v>#DIV/0!</v>
      </c>
      <c r="N695" s="106" t="e">
        <f t="shared" si="183"/>
        <v>#DIV/0!</v>
      </c>
      <c r="O695" s="106" t="e">
        <f t="shared" si="195"/>
        <v>#DIV/0!</v>
      </c>
      <c r="P695" s="106" t="e">
        <f>IF(O695&gt;'Input &amp; Results'!$E$49,MIN('Input &amp; Results'!$E$47,O695),0)</f>
        <v>#DIV/0!</v>
      </c>
      <c r="Q695" s="106" t="e">
        <f t="shared" si="184"/>
        <v>#DIV/0!</v>
      </c>
      <c r="R695" s="106" t="e">
        <f t="shared" si="180"/>
        <v>#DIV/0!</v>
      </c>
      <c r="S695" s="106" t="e">
        <f t="shared" si="181"/>
        <v>#DIV/0!</v>
      </c>
      <c r="T695" s="106" t="e">
        <f t="shared" si="185"/>
        <v>#DIV/0!</v>
      </c>
      <c r="U695" s="124" t="e">
        <f t="shared" si="196"/>
        <v>#DIV/0!</v>
      </c>
      <c r="V695" s="107" t="e">
        <f t="shared" si="193"/>
        <v>#DIV/0!</v>
      </c>
      <c r="W695" s="106" t="e">
        <f t="shared" si="191"/>
        <v>#DIV/0!</v>
      </c>
      <c r="X695" s="106" t="e">
        <f t="shared" si="186"/>
        <v>#DIV/0!</v>
      </c>
      <c r="Y695" s="106" t="e">
        <f t="shared" si="192"/>
        <v>#DIV/0!</v>
      </c>
      <c r="Z695" s="108" t="e">
        <f t="shared" si="187"/>
        <v>#DIV/0!</v>
      </c>
      <c r="AA695" s="108" t="e">
        <f>('Input &amp; Results'!$E$40-R695*7.48)/('Calcs active'!H695*1440)</f>
        <v>#DIV/0!</v>
      </c>
    </row>
    <row r="696" spans="2:27" x14ac:dyDescent="0.2">
      <c r="B696" s="31">
        <f t="shared" si="179"/>
        <v>2</v>
      </c>
      <c r="C696" s="31" t="s">
        <v>61</v>
      </c>
      <c r="D696" s="106">
        <v>682</v>
      </c>
      <c r="E696" s="106" t="e">
        <f t="shared" si="188"/>
        <v>#DIV/0!</v>
      </c>
      <c r="F696" s="106">
        <f>'Calcs Hist'!E697</f>
        <v>0</v>
      </c>
      <c r="G696" s="106" t="e">
        <f t="shared" si="189"/>
        <v>#DIV/0!</v>
      </c>
      <c r="H696" s="107" t="e">
        <f t="shared" si="190"/>
        <v>#DIV/0!</v>
      </c>
      <c r="I696" s="106" t="e">
        <f>IF(P696&gt;0,('Input &amp; Results'!F$35/12*$C$3)*('Input &amp; Results'!$D$21),('Input &amp; Results'!F$35/12*$C$3)*('Input &amp; Results'!$D$22))</f>
        <v>#DIV/0!</v>
      </c>
      <c r="J696" s="106" t="e">
        <f t="shared" si="194"/>
        <v>#DIV/0!</v>
      </c>
      <c r="K696" s="106" t="e">
        <f>IF(H696&gt;'Input &amp; Results'!$K$45,MIN('Input &amp; Results'!$K$37,J696-M696),0)</f>
        <v>#DIV/0!</v>
      </c>
      <c r="L696" s="106" t="e">
        <f t="shared" si="182"/>
        <v>#DIV/0!</v>
      </c>
      <c r="M696" s="106" t="e">
        <f>IF(J696&gt;0,MIN('Input &amp; Results'!$K$17*0.75/12*'Input &amp; Results'!$K$42,J696),0)</f>
        <v>#DIV/0!</v>
      </c>
      <c r="N696" s="106" t="e">
        <f t="shared" si="183"/>
        <v>#DIV/0!</v>
      </c>
      <c r="O696" s="106" t="e">
        <f t="shared" si="195"/>
        <v>#DIV/0!</v>
      </c>
      <c r="P696" s="106" t="e">
        <f>IF(O696&gt;'Input &amp; Results'!$E$49,MIN('Input &amp; Results'!$E$47,O696),0)</f>
        <v>#DIV/0!</v>
      </c>
      <c r="Q696" s="106" t="e">
        <f t="shared" si="184"/>
        <v>#DIV/0!</v>
      </c>
      <c r="R696" s="106" t="e">
        <f t="shared" si="180"/>
        <v>#DIV/0!</v>
      </c>
      <c r="S696" s="106" t="e">
        <f t="shared" si="181"/>
        <v>#DIV/0!</v>
      </c>
      <c r="T696" s="106" t="e">
        <f t="shared" si="185"/>
        <v>#DIV/0!</v>
      </c>
      <c r="U696" s="124" t="e">
        <f t="shared" si="196"/>
        <v>#DIV/0!</v>
      </c>
      <c r="V696" s="107" t="e">
        <f t="shared" si="193"/>
        <v>#DIV/0!</v>
      </c>
      <c r="W696" s="106" t="e">
        <f t="shared" si="191"/>
        <v>#DIV/0!</v>
      </c>
      <c r="X696" s="106" t="e">
        <f t="shared" si="186"/>
        <v>#DIV/0!</v>
      </c>
      <c r="Y696" s="106" t="e">
        <f t="shared" si="192"/>
        <v>#DIV/0!</v>
      </c>
      <c r="Z696" s="108" t="e">
        <f t="shared" si="187"/>
        <v>#DIV/0!</v>
      </c>
      <c r="AA696" s="108" t="e">
        <f>('Input &amp; Results'!$E$40-R696*7.48)/('Calcs active'!H696*1440)</f>
        <v>#DIV/0!</v>
      </c>
    </row>
    <row r="697" spans="2:27" x14ac:dyDescent="0.2">
      <c r="B697" s="31">
        <f t="shared" si="179"/>
        <v>2</v>
      </c>
      <c r="C697" s="31" t="s">
        <v>61</v>
      </c>
      <c r="D697" s="106">
        <v>683</v>
      </c>
      <c r="E697" s="106" t="e">
        <f t="shared" si="188"/>
        <v>#DIV/0!</v>
      </c>
      <c r="F697" s="106">
        <f>'Calcs Hist'!E698</f>
        <v>0</v>
      </c>
      <c r="G697" s="106" t="e">
        <f t="shared" si="189"/>
        <v>#DIV/0!</v>
      </c>
      <c r="H697" s="107" t="e">
        <f t="shared" si="190"/>
        <v>#DIV/0!</v>
      </c>
      <c r="I697" s="106" t="e">
        <f>IF(P697&gt;0,('Input &amp; Results'!F$35/12*$C$3)*('Input &amp; Results'!$D$21),('Input &amp; Results'!F$35/12*$C$3)*('Input &amp; Results'!$D$22))</f>
        <v>#DIV/0!</v>
      </c>
      <c r="J697" s="106" t="e">
        <f t="shared" si="194"/>
        <v>#DIV/0!</v>
      </c>
      <c r="K697" s="106" t="e">
        <f>IF(H697&gt;'Input &amp; Results'!$K$45,MIN('Input &amp; Results'!$K$37,J697-M697),0)</f>
        <v>#DIV/0!</v>
      </c>
      <c r="L697" s="106" t="e">
        <f t="shared" si="182"/>
        <v>#DIV/0!</v>
      </c>
      <c r="M697" s="106" t="e">
        <f>IF(J697&gt;0,MIN('Input &amp; Results'!$K$17*0.75/12*'Input &amp; Results'!$K$42,J697),0)</f>
        <v>#DIV/0!</v>
      </c>
      <c r="N697" s="106" t="e">
        <f t="shared" si="183"/>
        <v>#DIV/0!</v>
      </c>
      <c r="O697" s="106" t="e">
        <f t="shared" si="195"/>
        <v>#DIV/0!</v>
      </c>
      <c r="P697" s="106" t="e">
        <f>IF(O697&gt;'Input &amp; Results'!$E$49,MIN('Input &amp; Results'!$E$47,O697),0)</f>
        <v>#DIV/0!</v>
      </c>
      <c r="Q697" s="106" t="e">
        <f t="shared" si="184"/>
        <v>#DIV/0!</v>
      </c>
      <c r="R697" s="106" t="e">
        <f t="shared" si="180"/>
        <v>#DIV/0!</v>
      </c>
      <c r="S697" s="106" t="e">
        <f t="shared" si="181"/>
        <v>#DIV/0!</v>
      </c>
      <c r="T697" s="106" t="e">
        <f t="shared" si="185"/>
        <v>#DIV/0!</v>
      </c>
      <c r="U697" s="124" t="e">
        <f t="shared" si="196"/>
        <v>#DIV/0!</v>
      </c>
      <c r="V697" s="107" t="e">
        <f t="shared" si="193"/>
        <v>#DIV/0!</v>
      </c>
      <c r="W697" s="106" t="e">
        <f t="shared" si="191"/>
        <v>#DIV/0!</v>
      </c>
      <c r="X697" s="106" t="e">
        <f t="shared" si="186"/>
        <v>#DIV/0!</v>
      </c>
      <c r="Y697" s="106" t="e">
        <f t="shared" si="192"/>
        <v>#DIV/0!</v>
      </c>
      <c r="Z697" s="108" t="e">
        <f t="shared" si="187"/>
        <v>#DIV/0!</v>
      </c>
      <c r="AA697" s="108" t="e">
        <f>('Input &amp; Results'!$E$40-R697*7.48)/('Calcs active'!H697*1440)</f>
        <v>#DIV/0!</v>
      </c>
    </row>
    <row r="698" spans="2:27" x14ac:dyDescent="0.2">
      <c r="B698" s="31">
        <f t="shared" si="179"/>
        <v>2</v>
      </c>
      <c r="C698" s="31" t="s">
        <v>61</v>
      </c>
      <c r="D698" s="106">
        <v>684</v>
      </c>
      <c r="E698" s="106" t="e">
        <f t="shared" si="188"/>
        <v>#DIV/0!</v>
      </c>
      <c r="F698" s="106">
        <f>'Calcs Hist'!E699</f>
        <v>0</v>
      </c>
      <c r="G698" s="106" t="e">
        <f t="shared" si="189"/>
        <v>#DIV/0!</v>
      </c>
      <c r="H698" s="107" t="e">
        <f t="shared" si="190"/>
        <v>#DIV/0!</v>
      </c>
      <c r="I698" s="106" t="e">
        <f>IF(P698&gt;0,('Input &amp; Results'!F$35/12*$C$3)*('Input &amp; Results'!$D$21),('Input &amp; Results'!F$35/12*$C$3)*('Input &amp; Results'!$D$22))</f>
        <v>#DIV/0!</v>
      </c>
      <c r="J698" s="106" t="e">
        <f t="shared" si="194"/>
        <v>#DIV/0!</v>
      </c>
      <c r="K698" s="106" t="e">
        <f>IF(H698&gt;'Input &amp; Results'!$K$45,MIN('Input &amp; Results'!$K$37,J698-M698),0)</f>
        <v>#DIV/0!</v>
      </c>
      <c r="L698" s="106" t="e">
        <f t="shared" si="182"/>
        <v>#DIV/0!</v>
      </c>
      <c r="M698" s="106" t="e">
        <f>IF(J698&gt;0,MIN('Input &amp; Results'!$K$17*0.75/12*'Input &amp; Results'!$K$42,J698),0)</f>
        <v>#DIV/0!</v>
      </c>
      <c r="N698" s="106" t="e">
        <f t="shared" si="183"/>
        <v>#DIV/0!</v>
      </c>
      <c r="O698" s="106" t="e">
        <f t="shared" si="195"/>
        <v>#DIV/0!</v>
      </c>
      <c r="P698" s="106" t="e">
        <f>IF(O698&gt;'Input &amp; Results'!$E$49,MIN('Input &amp; Results'!$E$47,O698),0)</f>
        <v>#DIV/0!</v>
      </c>
      <c r="Q698" s="106" t="e">
        <f t="shared" si="184"/>
        <v>#DIV/0!</v>
      </c>
      <c r="R698" s="106" t="e">
        <f t="shared" si="180"/>
        <v>#DIV/0!</v>
      </c>
      <c r="S698" s="106" t="e">
        <f t="shared" si="181"/>
        <v>#DIV/0!</v>
      </c>
      <c r="T698" s="106" t="e">
        <f t="shared" si="185"/>
        <v>#DIV/0!</v>
      </c>
      <c r="U698" s="124" t="e">
        <f t="shared" si="196"/>
        <v>#DIV/0!</v>
      </c>
      <c r="V698" s="107" t="e">
        <f t="shared" si="193"/>
        <v>#DIV/0!</v>
      </c>
      <c r="W698" s="106" t="e">
        <f t="shared" si="191"/>
        <v>#DIV/0!</v>
      </c>
      <c r="X698" s="106" t="e">
        <f t="shared" si="186"/>
        <v>#DIV/0!</v>
      </c>
      <c r="Y698" s="106" t="e">
        <f t="shared" si="192"/>
        <v>#DIV/0!</v>
      </c>
      <c r="Z698" s="108" t="e">
        <f t="shared" si="187"/>
        <v>#DIV/0!</v>
      </c>
      <c r="AA698" s="108" t="e">
        <f>('Input &amp; Results'!$E$40-R698*7.48)/('Calcs active'!H698*1440)</f>
        <v>#DIV/0!</v>
      </c>
    </row>
    <row r="699" spans="2:27" x14ac:dyDescent="0.2">
      <c r="B699" s="31">
        <f t="shared" si="179"/>
        <v>2</v>
      </c>
      <c r="C699" s="31" t="s">
        <v>61</v>
      </c>
      <c r="D699" s="106">
        <v>685</v>
      </c>
      <c r="E699" s="106" t="e">
        <f t="shared" si="188"/>
        <v>#DIV/0!</v>
      </c>
      <c r="F699" s="106">
        <f>'Calcs Hist'!E700</f>
        <v>0</v>
      </c>
      <c r="G699" s="106" t="e">
        <f t="shared" si="189"/>
        <v>#DIV/0!</v>
      </c>
      <c r="H699" s="107" t="e">
        <f t="shared" si="190"/>
        <v>#DIV/0!</v>
      </c>
      <c r="I699" s="106" t="e">
        <f>IF(P699&gt;0,('Input &amp; Results'!F$35/12*$C$3)*('Input &amp; Results'!$D$21),('Input &amp; Results'!F$35/12*$C$3)*('Input &amp; Results'!$D$22))</f>
        <v>#DIV/0!</v>
      </c>
      <c r="J699" s="106" t="e">
        <f t="shared" si="194"/>
        <v>#DIV/0!</v>
      </c>
      <c r="K699" s="106" t="e">
        <f>IF(H699&gt;'Input &amp; Results'!$K$45,MIN('Input &amp; Results'!$K$37,J699-M699),0)</f>
        <v>#DIV/0!</v>
      </c>
      <c r="L699" s="106" t="e">
        <f t="shared" si="182"/>
        <v>#DIV/0!</v>
      </c>
      <c r="M699" s="106" t="e">
        <f>IF(J699&gt;0,MIN('Input &amp; Results'!$K$17*0.75/12*'Input &amp; Results'!$K$42,J699),0)</f>
        <v>#DIV/0!</v>
      </c>
      <c r="N699" s="106" t="e">
        <f t="shared" si="183"/>
        <v>#DIV/0!</v>
      </c>
      <c r="O699" s="106" t="e">
        <f t="shared" si="195"/>
        <v>#DIV/0!</v>
      </c>
      <c r="P699" s="106" t="e">
        <f>IF(O699&gt;'Input &amp; Results'!$E$49,MIN('Input &amp; Results'!$E$47,O699),0)</f>
        <v>#DIV/0!</v>
      </c>
      <c r="Q699" s="106" t="e">
        <f t="shared" si="184"/>
        <v>#DIV/0!</v>
      </c>
      <c r="R699" s="106" t="e">
        <f t="shared" si="180"/>
        <v>#DIV/0!</v>
      </c>
      <c r="S699" s="106" t="e">
        <f t="shared" si="181"/>
        <v>#DIV/0!</v>
      </c>
      <c r="T699" s="106" t="e">
        <f t="shared" si="185"/>
        <v>#DIV/0!</v>
      </c>
      <c r="U699" s="124" t="e">
        <f t="shared" si="196"/>
        <v>#DIV/0!</v>
      </c>
      <c r="V699" s="107" t="e">
        <f t="shared" si="193"/>
        <v>#DIV/0!</v>
      </c>
      <c r="W699" s="106" t="e">
        <f t="shared" si="191"/>
        <v>#DIV/0!</v>
      </c>
      <c r="X699" s="106" t="e">
        <f t="shared" si="186"/>
        <v>#DIV/0!</v>
      </c>
      <c r="Y699" s="106" t="e">
        <f t="shared" si="192"/>
        <v>#DIV/0!</v>
      </c>
      <c r="Z699" s="108" t="e">
        <f t="shared" si="187"/>
        <v>#DIV/0!</v>
      </c>
      <c r="AA699" s="108" t="e">
        <f>('Input &amp; Results'!$E$40-R699*7.48)/('Calcs active'!H699*1440)</f>
        <v>#DIV/0!</v>
      </c>
    </row>
    <row r="700" spans="2:27" x14ac:dyDescent="0.2">
      <c r="B700" s="31">
        <f t="shared" si="179"/>
        <v>2</v>
      </c>
      <c r="C700" s="31" t="s">
        <v>61</v>
      </c>
      <c r="D700" s="106">
        <v>686</v>
      </c>
      <c r="E700" s="106" t="e">
        <f t="shared" si="188"/>
        <v>#DIV/0!</v>
      </c>
      <c r="F700" s="106">
        <f>'Calcs Hist'!E701</f>
        <v>0</v>
      </c>
      <c r="G700" s="106" t="e">
        <f t="shared" si="189"/>
        <v>#DIV/0!</v>
      </c>
      <c r="H700" s="107" t="e">
        <f t="shared" si="190"/>
        <v>#DIV/0!</v>
      </c>
      <c r="I700" s="106" t="e">
        <f>IF(P700&gt;0,('Input &amp; Results'!F$35/12*$C$3)*('Input &amp; Results'!$D$21),('Input &amp; Results'!F$35/12*$C$3)*('Input &amp; Results'!$D$22))</f>
        <v>#DIV/0!</v>
      </c>
      <c r="J700" s="106" t="e">
        <f t="shared" si="194"/>
        <v>#DIV/0!</v>
      </c>
      <c r="K700" s="106" t="e">
        <f>IF(H700&gt;'Input &amp; Results'!$K$45,MIN('Input &amp; Results'!$K$37,J700-M700),0)</f>
        <v>#DIV/0!</v>
      </c>
      <c r="L700" s="106" t="e">
        <f t="shared" si="182"/>
        <v>#DIV/0!</v>
      </c>
      <c r="M700" s="106" t="e">
        <f>IF(J700&gt;0,MIN('Input &amp; Results'!$K$17*0.75/12*'Input &amp; Results'!$K$42,J700),0)</f>
        <v>#DIV/0!</v>
      </c>
      <c r="N700" s="106" t="e">
        <f t="shared" si="183"/>
        <v>#DIV/0!</v>
      </c>
      <c r="O700" s="106" t="e">
        <f t="shared" si="195"/>
        <v>#DIV/0!</v>
      </c>
      <c r="P700" s="106" t="e">
        <f>IF(O700&gt;'Input &amp; Results'!$E$49,MIN('Input &amp; Results'!$E$47,O700),0)</f>
        <v>#DIV/0!</v>
      </c>
      <c r="Q700" s="106" t="e">
        <f t="shared" si="184"/>
        <v>#DIV/0!</v>
      </c>
      <c r="R700" s="106" t="e">
        <f t="shared" si="180"/>
        <v>#DIV/0!</v>
      </c>
      <c r="S700" s="106" t="e">
        <f t="shared" si="181"/>
        <v>#DIV/0!</v>
      </c>
      <c r="T700" s="106" t="e">
        <f t="shared" si="185"/>
        <v>#DIV/0!</v>
      </c>
      <c r="U700" s="124" t="e">
        <f t="shared" si="196"/>
        <v>#DIV/0!</v>
      </c>
      <c r="V700" s="107" t="e">
        <f t="shared" si="193"/>
        <v>#DIV/0!</v>
      </c>
      <c r="W700" s="106" t="e">
        <f t="shared" si="191"/>
        <v>#DIV/0!</v>
      </c>
      <c r="X700" s="106" t="e">
        <f t="shared" si="186"/>
        <v>#DIV/0!</v>
      </c>
      <c r="Y700" s="106" t="e">
        <f t="shared" si="192"/>
        <v>#DIV/0!</v>
      </c>
      <c r="Z700" s="108" t="e">
        <f t="shared" si="187"/>
        <v>#DIV/0!</v>
      </c>
      <c r="AA700" s="108" t="e">
        <f>('Input &amp; Results'!$E$40-R700*7.48)/('Calcs active'!H700*1440)</f>
        <v>#DIV/0!</v>
      </c>
    </row>
    <row r="701" spans="2:27" x14ac:dyDescent="0.2">
      <c r="B701" s="31">
        <f t="shared" ref="B701:B764" si="197">B336+1</f>
        <v>2</v>
      </c>
      <c r="C701" s="31" t="s">
        <v>61</v>
      </c>
      <c r="D701" s="106">
        <v>687</v>
      </c>
      <c r="E701" s="106" t="e">
        <f t="shared" si="188"/>
        <v>#DIV/0!</v>
      </c>
      <c r="F701" s="106">
        <f>'Calcs Hist'!E702</f>
        <v>0</v>
      </c>
      <c r="G701" s="106" t="e">
        <f t="shared" si="189"/>
        <v>#DIV/0!</v>
      </c>
      <c r="H701" s="107" t="e">
        <f t="shared" si="190"/>
        <v>#DIV/0!</v>
      </c>
      <c r="I701" s="106" t="e">
        <f>IF(P701&gt;0,('Input &amp; Results'!F$35/12*$C$3)*('Input &amp; Results'!$D$21),('Input &amp; Results'!F$35/12*$C$3)*('Input &amp; Results'!$D$22))</f>
        <v>#DIV/0!</v>
      </c>
      <c r="J701" s="106" t="e">
        <f t="shared" si="194"/>
        <v>#DIV/0!</v>
      </c>
      <c r="K701" s="106" t="e">
        <f>IF(H701&gt;'Input &amp; Results'!$K$45,MIN('Input &amp; Results'!$K$37,J701-M701),0)</f>
        <v>#DIV/0!</v>
      </c>
      <c r="L701" s="106" t="e">
        <f t="shared" si="182"/>
        <v>#DIV/0!</v>
      </c>
      <c r="M701" s="106" t="e">
        <f>IF(J701&gt;0,MIN('Input &amp; Results'!$K$17*0.75/12*'Input &amp; Results'!$K$42,J701),0)</f>
        <v>#DIV/0!</v>
      </c>
      <c r="N701" s="106" t="e">
        <f t="shared" si="183"/>
        <v>#DIV/0!</v>
      </c>
      <c r="O701" s="106" t="e">
        <f t="shared" si="195"/>
        <v>#DIV/0!</v>
      </c>
      <c r="P701" s="106" t="e">
        <f>IF(O701&gt;'Input &amp; Results'!$E$49,MIN('Input &amp; Results'!$E$47,O701),0)</f>
        <v>#DIV/0!</v>
      </c>
      <c r="Q701" s="106" t="e">
        <f t="shared" si="184"/>
        <v>#DIV/0!</v>
      </c>
      <c r="R701" s="106" t="e">
        <f t="shared" si="180"/>
        <v>#DIV/0!</v>
      </c>
      <c r="S701" s="106" t="e">
        <f t="shared" si="181"/>
        <v>#DIV/0!</v>
      </c>
      <c r="T701" s="106" t="e">
        <f t="shared" si="185"/>
        <v>#DIV/0!</v>
      </c>
      <c r="U701" s="124" t="e">
        <f t="shared" si="196"/>
        <v>#DIV/0!</v>
      </c>
      <c r="V701" s="107" t="e">
        <f t="shared" si="193"/>
        <v>#DIV/0!</v>
      </c>
      <c r="W701" s="106" t="e">
        <f t="shared" si="191"/>
        <v>#DIV/0!</v>
      </c>
      <c r="X701" s="106" t="e">
        <f t="shared" si="186"/>
        <v>#DIV/0!</v>
      </c>
      <c r="Y701" s="106" t="e">
        <f t="shared" si="192"/>
        <v>#DIV/0!</v>
      </c>
      <c r="Z701" s="108" t="e">
        <f t="shared" si="187"/>
        <v>#DIV/0!</v>
      </c>
      <c r="AA701" s="108" t="e">
        <f>('Input &amp; Results'!$E$40-R701*7.48)/('Calcs active'!H701*1440)</f>
        <v>#DIV/0!</v>
      </c>
    </row>
    <row r="702" spans="2:27" x14ac:dyDescent="0.2">
      <c r="B702" s="31">
        <f t="shared" si="197"/>
        <v>2</v>
      </c>
      <c r="C702" s="31" t="s">
        <v>61</v>
      </c>
      <c r="D702" s="106">
        <v>688</v>
      </c>
      <c r="E702" s="106" t="e">
        <f t="shared" si="188"/>
        <v>#DIV/0!</v>
      </c>
      <c r="F702" s="106">
        <f>'Calcs Hist'!E703</f>
        <v>0</v>
      </c>
      <c r="G702" s="106" t="e">
        <f t="shared" si="189"/>
        <v>#DIV/0!</v>
      </c>
      <c r="H702" s="107" t="e">
        <f t="shared" si="190"/>
        <v>#DIV/0!</v>
      </c>
      <c r="I702" s="106" t="e">
        <f>IF(P702&gt;0,('Input &amp; Results'!F$35/12*$C$3)*('Input &amp; Results'!$D$21),('Input &amp; Results'!F$35/12*$C$3)*('Input &amp; Results'!$D$22))</f>
        <v>#DIV/0!</v>
      </c>
      <c r="J702" s="106" t="e">
        <f t="shared" si="194"/>
        <v>#DIV/0!</v>
      </c>
      <c r="K702" s="106" t="e">
        <f>IF(H702&gt;'Input &amp; Results'!$K$45,MIN('Input &amp; Results'!$K$37,J702-M702),0)</f>
        <v>#DIV/0!</v>
      </c>
      <c r="L702" s="106" t="e">
        <f t="shared" si="182"/>
        <v>#DIV/0!</v>
      </c>
      <c r="M702" s="106" t="e">
        <f>IF(J702&gt;0,MIN('Input &amp; Results'!$K$17*0.75/12*'Input &amp; Results'!$K$42,J702),0)</f>
        <v>#DIV/0!</v>
      </c>
      <c r="N702" s="106" t="e">
        <f t="shared" si="183"/>
        <v>#DIV/0!</v>
      </c>
      <c r="O702" s="106" t="e">
        <f t="shared" si="195"/>
        <v>#DIV/0!</v>
      </c>
      <c r="P702" s="106" t="e">
        <f>IF(O702&gt;'Input &amp; Results'!$E$49,MIN('Input &amp; Results'!$E$47,O702),0)</f>
        <v>#DIV/0!</v>
      </c>
      <c r="Q702" s="106" t="e">
        <f t="shared" si="184"/>
        <v>#DIV/0!</v>
      </c>
      <c r="R702" s="106" t="e">
        <f t="shared" si="180"/>
        <v>#DIV/0!</v>
      </c>
      <c r="S702" s="106" t="e">
        <f t="shared" si="181"/>
        <v>#DIV/0!</v>
      </c>
      <c r="T702" s="106" t="e">
        <f t="shared" si="185"/>
        <v>#DIV/0!</v>
      </c>
      <c r="U702" s="124" t="e">
        <f t="shared" si="196"/>
        <v>#DIV/0!</v>
      </c>
      <c r="V702" s="107" t="e">
        <f t="shared" si="193"/>
        <v>#DIV/0!</v>
      </c>
      <c r="W702" s="106" t="e">
        <f t="shared" si="191"/>
        <v>#DIV/0!</v>
      </c>
      <c r="X702" s="106" t="e">
        <f t="shared" si="186"/>
        <v>#DIV/0!</v>
      </c>
      <c r="Y702" s="106" t="e">
        <f t="shared" si="192"/>
        <v>#DIV/0!</v>
      </c>
      <c r="Z702" s="108" t="e">
        <f t="shared" si="187"/>
        <v>#DIV/0!</v>
      </c>
      <c r="AA702" s="108" t="e">
        <f>('Input &amp; Results'!$E$40-R702*7.48)/('Calcs active'!H702*1440)</f>
        <v>#DIV/0!</v>
      </c>
    </row>
    <row r="703" spans="2:27" x14ac:dyDescent="0.2">
      <c r="B703" s="31">
        <f t="shared" si="197"/>
        <v>2</v>
      </c>
      <c r="C703" s="31" t="s">
        <v>61</v>
      </c>
      <c r="D703" s="106">
        <v>689</v>
      </c>
      <c r="E703" s="106" t="e">
        <f t="shared" si="188"/>
        <v>#DIV/0!</v>
      </c>
      <c r="F703" s="106">
        <f>'Calcs Hist'!E704</f>
        <v>0</v>
      </c>
      <c r="G703" s="106" t="e">
        <f t="shared" si="189"/>
        <v>#DIV/0!</v>
      </c>
      <c r="H703" s="107" t="e">
        <f t="shared" si="190"/>
        <v>#DIV/0!</v>
      </c>
      <c r="I703" s="106" t="e">
        <f>IF(P703&gt;0,('Input &amp; Results'!F$35/12*$C$3)*('Input &amp; Results'!$D$21),('Input &amp; Results'!F$35/12*$C$3)*('Input &amp; Results'!$D$22))</f>
        <v>#DIV/0!</v>
      </c>
      <c r="J703" s="106" t="e">
        <f t="shared" si="194"/>
        <v>#DIV/0!</v>
      </c>
      <c r="K703" s="106" t="e">
        <f>IF(H703&gt;'Input &amp; Results'!$K$45,MIN('Input &amp; Results'!$K$37,J703-M703),0)</f>
        <v>#DIV/0!</v>
      </c>
      <c r="L703" s="106" t="e">
        <f t="shared" si="182"/>
        <v>#DIV/0!</v>
      </c>
      <c r="M703" s="106" t="e">
        <f>IF(J703&gt;0,MIN('Input &amp; Results'!$K$17*0.75/12*'Input &amp; Results'!$K$42,J703),0)</f>
        <v>#DIV/0!</v>
      </c>
      <c r="N703" s="106" t="e">
        <f t="shared" si="183"/>
        <v>#DIV/0!</v>
      </c>
      <c r="O703" s="106" t="e">
        <f t="shared" si="195"/>
        <v>#DIV/0!</v>
      </c>
      <c r="P703" s="106" t="e">
        <f>IF(O703&gt;'Input &amp; Results'!$E$49,MIN('Input &amp; Results'!$E$47,O703),0)</f>
        <v>#DIV/0!</v>
      </c>
      <c r="Q703" s="106" t="e">
        <f t="shared" si="184"/>
        <v>#DIV/0!</v>
      </c>
      <c r="R703" s="106" t="e">
        <f t="shared" si="180"/>
        <v>#DIV/0!</v>
      </c>
      <c r="S703" s="106" t="e">
        <f t="shared" si="181"/>
        <v>#DIV/0!</v>
      </c>
      <c r="T703" s="106" t="e">
        <f t="shared" si="185"/>
        <v>#DIV/0!</v>
      </c>
      <c r="U703" s="124" t="e">
        <f t="shared" si="196"/>
        <v>#DIV/0!</v>
      </c>
      <c r="V703" s="107" t="e">
        <f t="shared" si="193"/>
        <v>#DIV/0!</v>
      </c>
      <c r="W703" s="106" t="e">
        <f t="shared" si="191"/>
        <v>#DIV/0!</v>
      </c>
      <c r="X703" s="106" t="e">
        <f t="shared" si="186"/>
        <v>#DIV/0!</v>
      </c>
      <c r="Y703" s="106" t="e">
        <f t="shared" si="192"/>
        <v>#DIV/0!</v>
      </c>
      <c r="Z703" s="108" t="e">
        <f t="shared" si="187"/>
        <v>#DIV/0!</v>
      </c>
      <c r="AA703" s="108" t="e">
        <f>('Input &amp; Results'!$E$40-R703*7.48)/('Calcs active'!H703*1440)</f>
        <v>#DIV/0!</v>
      </c>
    </row>
    <row r="704" spans="2:27" x14ac:dyDescent="0.2">
      <c r="B704" s="31">
        <f t="shared" si="197"/>
        <v>2</v>
      </c>
      <c r="C704" s="31" t="s">
        <v>61</v>
      </c>
      <c r="D704" s="106">
        <v>690</v>
      </c>
      <c r="E704" s="106" t="e">
        <f t="shared" si="188"/>
        <v>#DIV/0!</v>
      </c>
      <c r="F704" s="106">
        <f>'Calcs Hist'!E705</f>
        <v>0</v>
      </c>
      <c r="G704" s="106" t="e">
        <f t="shared" si="189"/>
        <v>#DIV/0!</v>
      </c>
      <c r="H704" s="107" t="e">
        <f t="shared" si="190"/>
        <v>#DIV/0!</v>
      </c>
      <c r="I704" s="106" t="e">
        <f>IF(P704&gt;0,('Input &amp; Results'!F$35/12*$C$3)*('Input &amp; Results'!$D$21),('Input &amp; Results'!F$35/12*$C$3)*('Input &amp; Results'!$D$22))</f>
        <v>#DIV/0!</v>
      </c>
      <c r="J704" s="106" t="e">
        <f t="shared" si="194"/>
        <v>#DIV/0!</v>
      </c>
      <c r="K704" s="106" t="e">
        <f>IF(H704&gt;'Input &amp; Results'!$K$45,MIN('Input &amp; Results'!$K$37,J704-M704),0)</f>
        <v>#DIV/0!</v>
      </c>
      <c r="L704" s="106" t="e">
        <f t="shared" si="182"/>
        <v>#DIV/0!</v>
      </c>
      <c r="M704" s="106" t="e">
        <f>IF(J704&gt;0,MIN('Input &amp; Results'!$K$17*0.75/12*'Input &amp; Results'!$K$42,J704),0)</f>
        <v>#DIV/0!</v>
      </c>
      <c r="N704" s="106" t="e">
        <f t="shared" si="183"/>
        <v>#DIV/0!</v>
      </c>
      <c r="O704" s="106" t="e">
        <f t="shared" si="195"/>
        <v>#DIV/0!</v>
      </c>
      <c r="P704" s="106" t="e">
        <f>IF(O704&gt;'Input &amp; Results'!$E$49,MIN('Input &amp; Results'!$E$47,O704),0)</f>
        <v>#DIV/0!</v>
      </c>
      <c r="Q704" s="106" t="e">
        <f t="shared" si="184"/>
        <v>#DIV/0!</v>
      </c>
      <c r="R704" s="106" t="e">
        <f t="shared" si="180"/>
        <v>#DIV/0!</v>
      </c>
      <c r="S704" s="106" t="e">
        <f t="shared" si="181"/>
        <v>#DIV/0!</v>
      </c>
      <c r="T704" s="106" t="e">
        <f t="shared" si="185"/>
        <v>#DIV/0!</v>
      </c>
      <c r="U704" s="124" t="e">
        <f t="shared" si="196"/>
        <v>#DIV/0!</v>
      </c>
      <c r="V704" s="107" t="e">
        <f t="shared" si="193"/>
        <v>#DIV/0!</v>
      </c>
      <c r="W704" s="106" t="e">
        <f t="shared" si="191"/>
        <v>#DIV/0!</v>
      </c>
      <c r="X704" s="106" t="e">
        <f t="shared" si="186"/>
        <v>#DIV/0!</v>
      </c>
      <c r="Y704" s="106" t="e">
        <f t="shared" si="192"/>
        <v>#DIV/0!</v>
      </c>
      <c r="Z704" s="108" t="e">
        <f t="shared" si="187"/>
        <v>#DIV/0!</v>
      </c>
      <c r="AA704" s="108" t="e">
        <f>('Input &amp; Results'!$E$40-R704*7.48)/('Calcs active'!H704*1440)</f>
        <v>#DIV/0!</v>
      </c>
    </row>
    <row r="705" spans="2:27" x14ac:dyDescent="0.2">
      <c r="B705" s="31">
        <f t="shared" si="197"/>
        <v>2</v>
      </c>
      <c r="C705" s="31" t="s">
        <v>61</v>
      </c>
      <c r="D705" s="106">
        <v>691</v>
      </c>
      <c r="E705" s="106" t="e">
        <f t="shared" si="188"/>
        <v>#DIV/0!</v>
      </c>
      <c r="F705" s="106">
        <f>'Calcs Hist'!E706</f>
        <v>0</v>
      </c>
      <c r="G705" s="106" t="e">
        <f t="shared" si="189"/>
        <v>#DIV/0!</v>
      </c>
      <c r="H705" s="107" t="e">
        <f t="shared" si="190"/>
        <v>#DIV/0!</v>
      </c>
      <c r="I705" s="106" t="e">
        <f>IF(P705&gt;0,('Input &amp; Results'!F$35/12*$C$3)*('Input &amp; Results'!$D$21),('Input &amp; Results'!F$35/12*$C$3)*('Input &amp; Results'!$D$22))</f>
        <v>#DIV/0!</v>
      </c>
      <c r="J705" s="106" t="e">
        <f t="shared" si="194"/>
        <v>#DIV/0!</v>
      </c>
      <c r="K705" s="106" t="e">
        <f>IF(H705&gt;'Input &amp; Results'!$K$45,MIN('Input &amp; Results'!$K$37,J705-M705),0)</f>
        <v>#DIV/0!</v>
      </c>
      <c r="L705" s="106" t="e">
        <f t="shared" si="182"/>
        <v>#DIV/0!</v>
      </c>
      <c r="M705" s="106" t="e">
        <f>IF(J705&gt;0,MIN('Input &amp; Results'!$K$17*0.75/12*'Input &amp; Results'!$K$42,J705),0)</f>
        <v>#DIV/0!</v>
      </c>
      <c r="N705" s="106" t="e">
        <f t="shared" si="183"/>
        <v>#DIV/0!</v>
      </c>
      <c r="O705" s="106" t="e">
        <f t="shared" si="195"/>
        <v>#DIV/0!</v>
      </c>
      <c r="P705" s="106" t="e">
        <f>IF(O705&gt;'Input &amp; Results'!$E$49,MIN('Input &amp; Results'!$E$47,O705),0)</f>
        <v>#DIV/0!</v>
      </c>
      <c r="Q705" s="106" t="e">
        <f t="shared" si="184"/>
        <v>#DIV/0!</v>
      </c>
      <c r="R705" s="106" t="e">
        <f t="shared" si="180"/>
        <v>#DIV/0!</v>
      </c>
      <c r="S705" s="106" t="e">
        <f t="shared" si="181"/>
        <v>#DIV/0!</v>
      </c>
      <c r="T705" s="106" t="e">
        <f t="shared" si="185"/>
        <v>#DIV/0!</v>
      </c>
      <c r="U705" s="124" t="e">
        <f t="shared" si="196"/>
        <v>#DIV/0!</v>
      </c>
      <c r="V705" s="107" t="e">
        <f t="shared" si="193"/>
        <v>#DIV/0!</v>
      </c>
      <c r="W705" s="106" t="e">
        <f t="shared" si="191"/>
        <v>#DIV/0!</v>
      </c>
      <c r="X705" s="106" t="e">
        <f t="shared" si="186"/>
        <v>#DIV/0!</v>
      </c>
      <c r="Y705" s="106" t="e">
        <f t="shared" si="192"/>
        <v>#DIV/0!</v>
      </c>
      <c r="Z705" s="108" t="e">
        <f t="shared" si="187"/>
        <v>#DIV/0!</v>
      </c>
      <c r="AA705" s="108" t="e">
        <f>('Input &amp; Results'!$E$40-R705*7.48)/('Calcs active'!H705*1440)</f>
        <v>#DIV/0!</v>
      </c>
    </row>
    <row r="706" spans="2:27" x14ac:dyDescent="0.2">
      <c r="B706" s="31">
        <f t="shared" si="197"/>
        <v>2</v>
      </c>
      <c r="C706" s="31" t="s">
        <v>61</v>
      </c>
      <c r="D706" s="106">
        <v>692</v>
      </c>
      <c r="E706" s="106" t="e">
        <f t="shared" si="188"/>
        <v>#DIV/0!</v>
      </c>
      <c r="F706" s="106">
        <f>'Calcs Hist'!E707</f>
        <v>0</v>
      </c>
      <c r="G706" s="106" t="e">
        <f t="shared" si="189"/>
        <v>#DIV/0!</v>
      </c>
      <c r="H706" s="107" t="e">
        <f t="shared" si="190"/>
        <v>#DIV/0!</v>
      </c>
      <c r="I706" s="106" t="e">
        <f>IF(P706&gt;0,('Input &amp; Results'!F$35/12*$C$3)*('Input &amp; Results'!$D$21),('Input &amp; Results'!F$35/12*$C$3)*('Input &amp; Results'!$D$22))</f>
        <v>#DIV/0!</v>
      </c>
      <c r="J706" s="106" t="e">
        <f t="shared" si="194"/>
        <v>#DIV/0!</v>
      </c>
      <c r="K706" s="106" t="e">
        <f>IF(H706&gt;'Input &amp; Results'!$K$45,MIN('Input &amp; Results'!$K$37,J706-M706),0)</f>
        <v>#DIV/0!</v>
      </c>
      <c r="L706" s="106" t="e">
        <f t="shared" si="182"/>
        <v>#DIV/0!</v>
      </c>
      <c r="M706" s="106" t="e">
        <f>IF(J706&gt;0,MIN('Input &amp; Results'!$K$17*0.75/12*'Input &amp; Results'!$K$42,J706),0)</f>
        <v>#DIV/0!</v>
      </c>
      <c r="N706" s="106" t="e">
        <f t="shared" si="183"/>
        <v>#DIV/0!</v>
      </c>
      <c r="O706" s="106" t="e">
        <f t="shared" si="195"/>
        <v>#DIV/0!</v>
      </c>
      <c r="P706" s="106" t="e">
        <f>IF(O706&gt;'Input &amp; Results'!$E$49,MIN('Input &amp; Results'!$E$47,O706),0)</f>
        <v>#DIV/0!</v>
      </c>
      <c r="Q706" s="106" t="e">
        <f t="shared" si="184"/>
        <v>#DIV/0!</v>
      </c>
      <c r="R706" s="106" t="e">
        <f t="shared" si="180"/>
        <v>#DIV/0!</v>
      </c>
      <c r="S706" s="106" t="e">
        <f t="shared" si="181"/>
        <v>#DIV/0!</v>
      </c>
      <c r="T706" s="106" t="e">
        <f t="shared" si="185"/>
        <v>#DIV/0!</v>
      </c>
      <c r="U706" s="124" t="e">
        <f t="shared" si="196"/>
        <v>#DIV/0!</v>
      </c>
      <c r="V706" s="107" t="e">
        <f t="shared" si="193"/>
        <v>#DIV/0!</v>
      </c>
      <c r="W706" s="106" t="e">
        <f t="shared" si="191"/>
        <v>#DIV/0!</v>
      </c>
      <c r="X706" s="106" t="e">
        <f t="shared" si="186"/>
        <v>#DIV/0!</v>
      </c>
      <c r="Y706" s="106" t="e">
        <f t="shared" si="192"/>
        <v>#DIV/0!</v>
      </c>
      <c r="Z706" s="108" t="e">
        <f t="shared" si="187"/>
        <v>#DIV/0!</v>
      </c>
      <c r="AA706" s="108" t="e">
        <f>('Input &amp; Results'!$E$40-R706*7.48)/('Calcs active'!H706*1440)</f>
        <v>#DIV/0!</v>
      </c>
    </row>
    <row r="707" spans="2:27" x14ac:dyDescent="0.2">
      <c r="B707" s="31">
        <f t="shared" si="197"/>
        <v>2</v>
      </c>
      <c r="C707" s="31" t="s">
        <v>61</v>
      </c>
      <c r="D707" s="106">
        <v>693</v>
      </c>
      <c r="E707" s="106" t="e">
        <f t="shared" si="188"/>
        <v>#DIV/0!</v>
      </c>
      <c r="F707" s="106">
        <f>'Calcs Hist'!E708</f>
        <v>0</v>
      </c>
      <c r="G707" s="106" t="e">
        <f t="shared" si="189"/>
        <v>#DIV/0!</v>
      </c>
      <c r="H707" s="107" t="e">
        <f t="shared" si="190"/>
        <v>#DIV/0!</v>
      </c>
      <c r="I707" s="106" t="e">
        <f>IF(P707&gt;0,('Input &amp; Results'!F$35/12*$C$3)*('Input &amp; Results'!$D$21),('Input &amp; Results'!F$35/12*$C$3)*('Input &amp; Results'!$D$22))</f>
        <v>#DIV/0!</v>
      </c>
      <c r="J707" s="106" t="e">
        <f t="shared" si="194"/>
        <v>#DIV/0!</v>
      </c>
      <c r="K707" s="106" t="e">
        <f>IF(H707&gt;'Input &amp; Results'!$K$45,MIN('Input &amp; Results'!$K$37,J707-M707),0)</f>
        <v>#DIV/0!</v>
      </c>
      <c r="L707" s="106" t="e">
        <f t="shared" si="182"/>
        <v>#DIV/0!</v>
      </c>
      <c r="M707" s="106" t="e">
        <f>IF(J707&gt;0,MIN('Input &amp; Results'!$K$17*0.75/12*'Input &amp; Results'!$K$42,J707),0)</f>
        <v>#DIV/0!</v>
      </c>
      <c r="N707" s="106" t="e">
        <f t="shared" si="183"/>
        <v>#DIV/0!</v>
      </c>
      <c r="O707" s="106" t="e">
        <f t="shared" si="195"/>
        <v>#DIV/0!</v>
      </c>
      <c r="P707" s="106" t="e">
        <f>IF(O707&gt;'Input &amp; Results'!$E$49,MIN('Input &amp; Results'!$E$47,O707),0)</f>
        <v>#DIV/0!</v>
      </c>
      <c r="Q707" s="106" t="e">
        <f t="shared" si="184"/>
        <v>#DIV/0!</v>
      </c>
      <c r="R707" s="106" t="e">
        <f t="shared" si="180"/>
        <v>#DIV/0!</v>
      </c>
      <c r="S707" s="106" t="e">
        <f t="shared" si="181"/>
        <v>#DIV/0!</v>
      </c>
      <c r="T707" s="106" t="e">
        <f t="shared" si="185"/>
        <v>#DIV/0!</v>
      </c>
      <c r="U707" s="124" t="e">
        <f t="shared" si="196"/>
        <v>#DIV/0!</v>
      </c>
      <c r="V707" s="107" t="e">
        <f t="shared" si="193"/>
        <v>#DIV/0!</v>
      </c>
      <c r="W707" s="106" t="e">
        <f t="shared" si="191"/>
        <v>#DIV/0!</v>
      </c>
      <c r="X707" s="106" t="e">
        <f t="shared" si="186"/>
        <v>#DIV/0!</v>
      </c>
      <c r="Y707" s="106" t="e">
        <f t="shared" si="192"/>
        <v>#DIV/0!</v>
      </c>
      <c r="Z707" s="108" t="e">
        <f t="shared" si="187"/>
        <v>#DIV/0!</v>
      </c>
      <c r="AA707" s="108" t="e">
        <f>('Input &amp; Results'!$E$40-R707*7.48)/('Calcs active'!H707*1440)</f>
        <v>#DIV/0!</v>
      </c>
    </row>
    <row r="708" spans="2:27" x14ac:dyDescent="0.2">
      <c r="B708" s="31">
        <f t="shared" si="197"/>
        <v>2</v>
      </c>
      <c r="C708" s="31" t="s">
        <v>61</v>
      </c>
      <c r="D708" s="106">
        <v>694</v>
      </c>
      <c r="E708" s="106" t="e">
        <f t="shared" si="188"/>
        <v>#DIV/0!</v>
      </c>
      <c r="F708" s="106">
        <f>'Calcs Hist'!E709</f>
        <v>0</v>
      </c>
      <c r="G708" s="106" t="e">
        <f t="shared" si="189"/>
        <v>#DIV/0!</v>
      </c>
      <c r="H708" s="107" t="e">
        <f t="shared" si="190"/>
        <v>#DIV/0!</v>
      </c>
      <c r="I708" s="106" t="e">
        <f>IF(P708&gt;0,('Input &amp; Results'!F$35/12*$C$3)*('Input &amp; Results'!$D$21),('Input &amp; Results'!F$35/12*$C$3)*('Input &amp; Results'!$D$22))</f>
        <v>#DIV/0!</v>
      </c>
      <c r="J708" s="106" t="e">
        <f t="shared" si="194"/>
        <v>#DIV/0!</v>
      </c>
      <c r="K708" s="106" t="e">
        <f>IF(H708&gt;'Input &amp; Results'!$K$45,MIN('Input &amp; Results'!$K$37,J708-M708),0)</f>
        <v>#DIV/0!</v>
      </c>
      <c r="L708" s="106" t="e">
        <f t="shared" si="182"/>
        <v>#DIV/0!</v>
      </c>
      <c r="M708" s="106" t="e">
        <f>IF(J708&gt;0,MIN('Input &amp; Results'!$K$17*0.75/12*'Input &amp; Results'!$K$42,J708),0)</f>
        <v>#DIV/0!</v>
      </c>
      <c r="N708" s="106" t="e">
        <f t="shared" si="183"/>
        <v>#DIV/0!</v>
      </c>
      <c r="O708" s="106" t="e">
        <f t="shared" si="195"/>
        <v>#DIV/0!</v>
      </c>
      <c r="P708" s="106" t="e">
        <f>IF(O708&gt;'Input &amp; Results'!$E$49,MIN('Input &amp; Results'!$E$47,O708),0)</f>
        <v>#DIV/0!</v>
      </c>
      <c r="Q708" s="106" t="e">
        <f t="shared" si="184"/>
        <v>#DIV/0!</v>
      </c>
      <c r="R708" s="106" t="e">
        <f t="shared" si="180"/>
        <v>#DIV/0!</v>
      </c>
      <c r="S708" s="106" t="e">
        <f t="shared" si="181"/>
        <v>#DIV/0!</v>
      </c>
      <c r="T708" s="106" t="e">
        <f t="shared" si="185"/>
        <v>#DIV/0!</v>
      </c>
      <c r="U708" s="124" t="e">
        <f t="shared" si="196"/>
        <v>#DIV/0!</v>
      </c>
      <c r="V708" s="107" t="e">
        <f t="shared" si="193"/>
        <v>#DIV/0!</v>
      </c>
      <c r="W708" s="106" t="e">
        <f t="shared" si="191"/>
        <v>#DIV/0!</v>
      </c>
      <c r="X708" s="106" t="e">
        <f t="shared" si="186"/>
        <v>#DIV/0!</v>
      </c>
      <c r="Y708" s="106" t="e">
        <f t="shared" si="192"/>
        <v>#DIV/0!</v>
      </c>
      <c r="Z708" s="108" t="e">
        <f t="shared" si="187"/>
        <v>#DIV/0!</v>
      </c>
      <c r="AA708" s="108" t="e">
        <f>('Input &amp; Results'!$E$40-R708*7.48)/('Calcs active'!H708*1440)</f>
        <v>#DIV/0!</v>
      </c>
    </row>
    <row r="709" spans="2:27" x14ac:dyDescent="0.2">
      <c r="B709" s="31">
        <f t="shared" si="197"/>
        <v>2</v>
      </c>
      <c r="C709" s="31" t="s">
        <v>61</v>
      </c>
      <c r="D709" s="106">
        <v>695</v>
      </c>
      <c r="E709" s="106" t="e">
        <f t="shared" si="188"/>
        <v>#DIV/0!</v>
      </c>
      <c r="F709" s="106">
        <f>'Calcs Hist'!E710</f>
        <v>0</v>
      </c>
      <c r="G709" s="106" t="e">
        <f t="shared" si="189"/>
        <v>#DIV/0!</v>
      </c>
      <c r="H709" s="107" t="e">
        <f t="shared" si="190"/>
        <v>#DIV/0!</v>
      </c>
      <c r="I709" s="106" t="e">
        <f>IF(P709&gt;0,('Input &amp; Results'!F$35/12*$C$3)*('Input &amp; Results'!$D$21),('Input &amp; Results'!F$35/12*$C$3)*('Input &amp; Results'!$D$22))</f>
        <v>#DIV/0!</v>
      </c>
      <c r="J709" s="106" t="e">
        <f t="shared" si="194"/>
        <v>#DIV/0!</v>
      </c>
      <c r="K709" s="106" t="e">
        <f>IF(H709&gt;'Input &amp; Results'!$K$45,MIN('Input &amp; Results'!$K$37,J709-M709),0)</f>
        <v>#DIV/0!</v>
      </c>
      <c r="L709" s="106" t="e">
        <f t="shared" si="182"/>
        <v>#DIV/0!</v>
      </c>
      <c r="M709" s="106" t="e">
        <f>IF(J709&gt;0,MIN('Input &amp; Results'!$K$17*0.75/12*'Input &amp; Results'!$K$42,J709),0)</f>
        <v>#DIV/0!</v>
      </c>
      <c r="N709" s="106" t="e">
        <f t="shared" si="183"/>
        <v>#DIV/0!</v>
      </c>
      <c r="O709" s="106" t="e">
        <f t="shared" si="195"/>
        <v>#DIV/0!</v>
      </c>
      <c r="P709" s="106" t="e">
        <f>IF(O709&gt;'Input &amp; Results'!$E$49,MIN('Input &amp; Results'!$E$47,O709),0)</f>
        <v>#DIV/0!</v>
      </c>
      <c r="Q709" s="106" t="e">
        <f t="shared" si="184"/>
        <v>#DIV/0!</v>
      </c>
      <c r="R709" s="106" t="e">
        <f t="shared" si="180"/>
        <v>#DIV/0!</v>
      </c>
      <c r="S709" s="106" t="e">
        <f t="shared" si="181"/>
        <v>#DIV/0!</v>
      </c>
      <c r="T709" s="106" t="e">
        <f t="shared" si="185"/>
        <v>#DIV/0!</v>
      </c>
      <c r="U709" s="124" t="e">
        <f t="shared" si="196"/>
        <v>#DIV/0!</v>
      </c>
      <c r="V709" s="107" t="e">
        <f t="shared" si="193"/>
        <v>#DIV/0!</v>
      </c>
      <c r="W709" s="106" t="e">
        <f t="shared" si="191"/>
        <v>#DIV/0!</v>
      </c>
      <c r="X709" s="106" t="e">
        <f t="shared" si="186"/>
        <v>#DIV/0!</v>
      </c>
      <c r="Y709" s="106" t="e">
        <f t="shared" si="192"/>
        <v>#DIV/0!</v>
      </c>
      <c r="Z709" s="108" t="e">
        <f t="shared" si="187"/>
        <v>#DIV/0!</v>
      </c>
      <c r="AA709" s="108" t="e">
        <f>('Input &amp; Results'!$E$40-R709*7.48)/('Calcs active'!H709*1440)</f>
        <v>#DIV/0!</v>
      </c>
    </row>
    <row r="710" spans="2:27" x14ac:dyDescent="0.2">
      <c r="B710" s="31">
        <f t="shared" si="197"/>
        <v>2</v>
      </c>
      <c r="C710" s="31" t="s">
        <v>61</v>
      </c>
      <c r="D710" s="106">
        <v>696</v>
      </c>
      <c r="E710" s="106" t="e">
        <f t="shared" si="188"/>
        <v>#DIV/0!</v>
      </c>
      <c r="F710" s="106">
        <f>'Calcs Hist'!E711</f>
        <v>0</v>
      </c>
      <c r="G710" s="106" t="e">
        <f t="shared" si="189"/>
        <v>#DIV/0!</v>
      </c>
      <c r="H710" s="107" t="e">
        <f t="shared" si="190"/>
        <v>#DIV/0!</v>
      </c>
      <c r="I710" s="106" t="e">
        <f>IF(P710&gt;0,('Input &amp; Results'!F$35/12*$C$3)*('Input &amp; Results'!$D$21),('Input &amp; Results'!F$35/12*$C$3)*('Input &amp; Results'!$D$22))</f>
        <v>#DIV/0!</v>
      </c>
      <c r="J710" s="106" t="e">
        <f t="shared" si="194"/>
        <v>#DIV/0!</v>
      </c>
      <c r="K710" s="106" t="e">
        <f>IF(H710&gt;'Input &amp; Results'!$K$45,MIN('Input &amp; Results'!$K$37,J710-M710),0)</f>
        <v>#DIV/0!</v>
      </c>
      <c r="L710" s="106" t="e">
        <f t="shared" si="182"/>
        <v>#DIV/0!</v>
      </c>
      <c r="M710" s="106" t="e">
        <f>IF(J710&gt;0,MIN('Input &amp; Results'!$K$17*0.75/12*'Input &amp; Results'!$K$42,J710),0)</f>
        <v>#DIV/0!</v>
      </c>
      <c r="N710" s="106" t="e">
        <f t="shared" si="183"/>
        <v>#DIV/0!</v>
      </c>
      <c r="O710" s="106" t="e">
        <f t="shared" si="195"/>
        <v>#DIV/0!</v>
      </c>
      <c r="P710" s="106" t="e">
        <f>IF(O710&gt;'Input &amp; Results'!$E$49,MIN('Input &amp; Results'!$E$47,O710),0)</f>
        <v>#DIV/0!</v>
      </c>
      <c r="Q710" s="106" t="e">
        <f t="shared" si="184"/>
        <v>#DIV/0!</v>
      </c>
      <c r="R710" s="106" t="e">
        <f t="shared" si="180"/>
        <v>#DIV/0!</v>
      </c>
      <c r="S710" s="106" t="e">
        <f t="shared" si="181"/>
        <v>#DIV/0!</v>
      </c>
      <c r="T710" s="106" t="e">
        <f t="shared" si="185"/>
        <v>#DIV/0!</v>
      </c>
      <c r="U710" s="124" t="e">
        <f t="shared" si="196"/>
        <v>#DIV/0!</v>
      </c>
      <c r="V710" s="107" t="e">
        <f t="shared" si="193"/>
        <v>#DIV/0!</v>
      </c>
      <c r="W710" s="106" t="e">
        <f t="shared" si="191"/>
        <v>#DIV/0!</v>
      </c>
      <c r="X710" s="106" t="e">
        <f t="shared" si="186"/>
        <v>#DIV/0!</v>
      </c>
      <c r="Y710" s="106" t="e">
        <f t="shared" si="192"/>
        <v>#DIV/0!</v>
      </c>
      <c r="Z710" s="108" t="e">
        <f t="shared" si="187"/>
        <v>#DIV/0!</v>
      </c>
      <c r="AA710" s="108" t="e">
        <f>('Input &amp; Results'!$E$40-R710*7.48)/('Calcs active'!H710*1440)</f>
        <v>#DIV/0!</v>
      </c>
    </row>
    <row r="711" spans="2:27" x14ac:dyDescent="0.2">
      <c r="B711" s="31">
        <f t="shared" si="197"/>
        <v>2</v>
      </c>
      <c r="C711" s="31" t="s">
        <v>61</v>
      </c>
      <c r="D711" s="106">
        <v>697</v>
      </c>
      <c r="E711" s="106" t="e">
        <f t="shared" si="188"/>
        <v>#DIV/0!</v>
      </c>
      <c r="F711" s="106">
        <f>'Calcs Hist'!E712</f>
        <v>0</v>
      </c>
      <c r="G711" s="106" t="e">
        <f t="shared" si="189"/>
        <v>#DIV/0!</v>
      </c>
      <c r="H711" s="107" t="e">
        <f t="shared" si="190"/>
        <v>#DIV/0!</v>
      </c>
      <c r="I711" s="106" t="e">
        <f>IF(P711&gt;0,('Input &amp; Results'!F$35/12*$C$3)*('Input &amp; Results'!$D$21),('Input &amp; Results'!F$35/12*$C$3)*('Input &amp; Results'!$D$22))</f>
        <v>#DIV/0!</v>
      </c>
      <c r="J711" s="106" t="e">
        <f t="shared" si="194"/>
        <v>#DIV/0!</v>
      </c>
      <c r="K711" s="106" t="e">
        <f>IF(H711&gt;'Input &amp; Results'!$K$45,MIN('Input &amp; Results'!$K$37,J711-M711),0)</f>
        <v>#DIV/0!</v>
      </c>
      <c r="L711" s="106" t="e">
        <f t="shared" si="182"/>
        <v>#DIV/0!</v>
      </c>
      <c r="M711" s="106" t="e">
        <f>IF(J711&gt;0,MIN('Input &amp; Results'!$K$17*0.75/12*'Input &amp; Results'!$K$42,J711),0)</f>
        <v>#DIV/0!</v>
      </c>
      <c r="N711" s="106" t="e">
        <f t="shared" si="183"/>
        <v>#DIV/0!</v>
      </c>
      <c r="O711" s="106" t="e">
        <f t="shared" si="195"/>
        <v>#DIV/0!</v>
      </c>
      <c r="P711" s="106" t="e">
        <f>IF(O711&gt;'Input &amp; Results'!$E$49,MIN('Input &amp; Results'!$E$47,O711),0)</f>
        <v>#DIV/0!</v>
      </c>
      <c r="Q711" s="106" t="e">
        <f t="shared" si="184"/>
        <v>#DIV/0!</v>
      </c>
      <c r="R711" s="106" t="e">
        <f t="shared" si="180"/>
        <v>#DIV/0!</v>
      </c>
      <c r="S711" s="106" t="e">
        <f t="shared" si="181"/>
        <v>#DIV/0!</v>
      </c>
      <c r="T711" s="106" t="e">
        <f t="shared" si="185"/>
        <v>#DIV/0!</v>
      </c>
      <c r="U711" s="124" t="e">
        <f t="shared" si="196"/>
        <v>#DIV/0!</v>
      </c>
      <c r="V711" s="107" t="e">
        <f t="shared" si="193"/>
        <v>#DIV/0!</v>
      </c>
      <c r="W711" s="106" t="e">
        <f t="shared" si="191"/>
        <v>#DIV/0!</v>
      </c>
      <c r="X711" s="106" t="e">
        <f t="shared" si="186"/>
        <v>#DIV/0!</v>
      </c>
      <c r="Y711" s="106" t="e">
        <f t="shared" si="192"/>
        <v>#DIV/0!</v>
      </c>
      <c r="Z711" s="108" t="e">
        <f t="shared" si="187"/>
        <v>#DIV/0!</v>
      </c>
      <c r="AA711" s="108" t="e">
        <f>('Input &amp; Results'!$E$40-R711*7.48)/('Calcs active'!H711*1440)</f>
        <v>#DIV/0!</v>
      </c>
    </row>
    <row r="712" spans="2:27" x14ac:dyDescent="0.2">
      <c r="B712" s="31">
        <f t="shared" si="197"/>
        <v>2</v>
      </c>
      <c r="C712" s="31" t="s">
        <v>61</v>
      </c>
      <c r="D712" s="106">
        <v>698</v>
      </c>
      <c r="E712" s="106" t="e">
        <f t="shared" si="188"/>
        <v>#DIV/0!</v>
      </c>
      <c r="F712" s="106">
        <f>'Calcs Hist'!E713</f>
        <v>0</v>
      </c>
      <c r="G712" s="106" t="e">
        <f t="shared" si="189"/>
        <v>#DIV/0!</v>
      </c>
      <c r="H712" s="107" t="e">
        <f t="shared" si="190"/>
        <v>#DIV/0!</v>
      </c>
      <c r="I712" s="106" t="e">
        <f>IF(P712&gt;0,('Input &amp; Results'!F$35/12*$C$3)*('Input &amp; Results'!$D$21),('Input &amp; Results'!F$35/12*$C$3)*('Input &amp; Results'!$D$22))</f>
        <v>#DIV/0!</v>
      </c>
      <c r="J712" s="106" t="e">
        <f t="shared" si="194"/>
        <v>#DIV/0!</v>
      </c>
      <c r="K712" s="106" t="e">
        <f>IF(H712&gt;'Input &amp; Results'!$K$45,MIN('Input &amp; Results'!$K$37,J712-M712),0)</f>
        <v>#DIV/0!</v>
      </c>
      <c r="L712" s="106" t="e">
        <f t="shared" si="182"/>
        <v>#DIV/0!</v>
      </c>
      <c r="M712" s="106" t="e">
        <f>IF(J712&gt;0,MIN('Input &amp; Results'!$K$17*0.75/12*'Input &amp; Results'!$K$42,J712),0)</f>
        <v>#DIV/0!</v>
      </c>
      <c r="N712" s="106" t="e">
        <f t="shared" si="183"/>
        <v>#DIV/0!</v>
      </c>
      <c r="O712" s="106" t="e">
        <f t="shared" si="195"/>
        <v>#DIV/0!</v>
      </c>
      <c r="P712" s="106" t="e">
        <f>IF(O712&gt;'Input &amp; Results'!$E$49,MIN('Input &amp; Results'!$E$47,O712),0)</f>
        <v>#DIV/0!</v>
      </c>
      <c r="Q712" s="106" t="e">
        <f t="shared" si="184"/>
        <v>#DIV/0!</v>
      </c>
      <c r="R712" s="106" t="e">
        <f t="shared" si="180"/>
        <v>#DIV/0!</v>
      </c>
      <c r="S712" s="106" t="e">
        <f t="shared" si="181"/>
        <v>#DIV/0!</v>
      </c>
      <c r="T712" s="106" t="e">
        <f t="shared" si="185"/>
        <v>#DIV/0!</v>
      </c>
      <c r="U712" s="124" t="e">
        <f t="shared" si="196"/>
        <v>#DIV/0!</v>
      </c>
      <c r="V712" s="107" t="e">
        <f t="shared" si="193"/>
        <v>#DIV/0!</v>
      </c>
      <c r="W712" s="106" t="e">
        <f t="shared" si="191"/>
        <v>#DIV/0!</v>
      </c>
      <c r="X712" s="106" t="e">
        <f t="shared" si="186"/>
        <v>#DIV/0!</v>
      </c>
      <c r="Y712" s="106" t="e">
        <f t="shared" si="192"/>
        <v>#DIV/0!</v>
      </c>
      <c r="Z712" s="108" t="e">
        <f t="shared" si="187"/>
        <v>#DIV/0!</v>
      </c>
      <c r="AA712" s="108" t="e">
        <f>('Input &amp; Results'!$E$40-R712*7.48)/('Calcs active'!H712*1440)</f>
        <v>#DIV/0!</v>
      </c>
    </row>
    <row r="713" spans="2:27" x14ac:dyDescent="0.2">
      <c r="B713" s="31">
        <f t="shared" si="197"/>
        <v>2</v>
      </c>
      <c r="C713" s="31" t="s">
        <v>61</v>
      </c>
      <c r="D713" s="106">
        <v>699</v>
      </c>
      <c r="E713" s="106" t="e">
        <f t="shared" si="188"/>
        <v>#DIV/0!</v>
      </c>
      <c r="F713" s="106">
        <f>'Calcs Hist'!E714</f>
        <v>0</v>
      </c>
      <c r="G713" s="106" t="e">
        <f t="shared" si="189"/>
        <v>#DIV/0!</v>
      </c>
      <c r="H713" s="107" t="e">
        <f t="shared" si="190"/>
        <v>#DIV/0!</v>
      </c>
      <c r="I713" s="106" t="e">
        <f>IF(P713&gt;0,('Input &amp; Results'!F$35/12*$C$3)*('Input &amp; Results'!$D$21),('Input &amp; Results'!F$35/12*$C$3)*('Input &amp; Results'!$D$22))</f>
        <v>#DIV/0!</v>
      </c>
      <c r="J713" s="106" t="e">
        <f t="shared" si="194"/>
        <v>#DIV/0!</v>
      </c>
      <c r="K713" s="106" t="e">
        <f>IF(H713&gt;'Input &amp; Results'!$K$45,MIN('Input &amp; Results'!$K$37,J713-M713),0)</f>
        <v>#DIV/0!</v>
      </c>
      <c r="L713" s="106" t="e">
        <f t="shared" si="182"/>
        <v>#DIV/0!</v>
      </c>
      <c r="M713" s="106" t="e">
        <f>IF(J713&gt;0,MIN('Input &amp; Results'!$K$17*0.75/12*'Input &amp; Results'!$K$42,J713),0)</f>
        <v>#DIV/0!</v>
      </c>
      <c r="N713" s="106" t="e">
        <f t="shared" si="183"/>
        <v>#DIV/0!</v>
      </c>
      <c r="O713" s="106" t="e">
        <f t="shared" si="195"/>
        <v>#DIV/0!</v>
      </c>
      <c r="P713" s="106" t="e">
        <f>IF(O713&gt;'Input &amp; Results'!$E$49,MIN('Input &amp; Results'!$E$47,O713),0)</f>
        <v>#DIV/0!</v>
      </c>
      <c r="Q713" s="106" t="e">
        <f t="shared" si="184"/>
        <v>#DIV/0!</v>
      </c>
      <c r="R713" s="106" t="e">
        <f t="shared" si="180"/>
        <v>#DIV/0!</v>
      </c>
      <c r="S713" s="106" t="e">
        <f t="shared" si="181"/>
        <v>#DIV/0!</v>
      </c>
      <c r="T713" s="106" t="e">
        <f t="shared" si="185"/>
        <v>#DIV/0!</v>
      </c>
      <c r="U713" s="124" t="e">
        <f t="shared" si="196"/>
        <v>#DIV/0!</v>
      </c>
      <c r="V713" s="107" t="e">
        <f t="shared" si="193"/>
        <v>#DIV/0!</v>
      </c>
      <c r="W713" s="106" t="e">
        <f t="shared" si="191"/>
        <v>#DIV/0!</v>
      </c>
      <c r="X713" s="106" t="e">
        <f t="shared" si="186"/>
        <v>#DIV/0!</v>
      </c>
      <c r="Y713" s="106" t="e">
        <f t="shared" si="192"/>
        <v>#DIV/0!</v>
      </c>
      <c r="Z713" s="108" t="e">
        <f t="shared" si="187"/>
        <v>#DIV/0!</v>
      </c>
      <c r="AA713" s="108" t="e">
        <f>('Input &amp; Results'!$E$40-R713*7.48)/('Calcs active'!H713*1440)</f>
        <v>#DIV/0!</v>
      </c>
    </row>
    <row r="714" spans="2:27" x14ac:dyDescent="0.2">
      <c r="B714" s="31">
        <f t="shared" si="197"/>
        <v>2</v>
      </c>
      <c r="C714" s="31" t="s">
        <v>62</v>
      </c>
      <c r="D714" s="106">
        <v>700</v>
      </c>
      <c r="E714" s="106" t="e">
        <f t="shared" si="188"/>
        <v>#DIV/0!</v>
      </c>
      <c r="F714" s="106">
        <f>'Calcs Hist'!E715</f>
        <v>0</v>
      </c>
      <c r="G714" s="106" t="e">
        <f t="shared" si="189"/>
        <v>#DIV/0!</v>
      </c>
      <c r="H714" s="107" t="e">
        <f t="shared" si="190"/>
        <v>#DIV/0!</v>
      </c>
      <c r="I714" s="106" t="e">
        <f>IF(P714&gt;0,('Input &amp; Results'!F$36/12*$C$3)*('Input &amp; Results'!$D$21),('Input &amp; Results'!F$36/12*$C$3)*('Input &amp; Results'!$D$22))</f>
        <v>#DIV/0!</v>
      </c>
      <c r="J714" s="106" t="e">
        <f t="shared" si="194"/>
        <v>#DIV/0!</v>
      </c>
      <c r="K714" s="106" t="e">
        <f>IF(H714&gt;'Input &amp; Results'!$K$45,MIN('Input &amp; Results'!$K$38,J714-M714),0)</f>
        <v>#DIV/0!</v>
      </c>
      <c r="L714" s="106" t="e">
        <f t="shared" si="182"/>
        <v>#DIV/0!</v>
      </c>
      <c r="M714" s="106" t="e">
        <f>IF(J714&gt;0,MIN('Input &amp; Results'!$K$18*0.75/12*'Input &amp; Results'!$K$42,J714),0)</f>
        <v>#DIV/0!</v>
      </c>
      <c r="N714" s="106" t="e">
        <f t="shared" si="183"/>
        <v>#DIV/0!</v>
      </c>
      <c r="O714" s="106" t="e">
        <f t="shared" si="195"/>
        <v>#DIV/0!</v>
      </c>
      <c r="P714" s="106" t="e">
        <f>IF(O714&gt;'Input &amp; Results'!$E$49,MIN('Input &amp; Results'!$E$47,O714),0)</f>
        <v>#DIV/0!</v>
      </c>
      <c r="Q714" s="106" t="e">
        <f t="shared" si="184"/>
        <v>#DIV/0!</v>
      </c>
      <c r="R714" s="106" t="e">
        <f t="shared" si="180"/>
        <v>#DIV/0!</v>
      </c>
      <c r="S714" s="106" t="e">
        <f t="shared" si="181"/>
        <v>#DIV/0!</v>
      </c>
      <c r="T714" s="106" t="e">
        <f t="shared" si="185"/>
        <v>#DIV/0!</v>
      </c>
      <c r="U714" s="124" t="e">
        <f t="shared" si="196"/>
        <v>#DIV/0!</v>
      </c>
      <c r="V714" s="107" t="e">
        <f t="shared" si="193"/>
        <v>#DIV/0!</v>
      </c>
      <c r="W714" s="106" t="e">
        <f t="shared" si="191"/>
        <v>#DIV/0!</v>
      </c>
      <c r="X714" s="106" t="e">
        <f t="shared" si="186"/>
        <v>#DIV/0!</v>
      </c>
      <c r="Y714" s="106" t="e">
        <f t="shared" si="192"/>
        <v>#DIV/0!</v>
      </c>
      <c r="Z714" s="108" t="e">
        <f t="shared" si="187"/>
        <v>#DIV/0!</v>
      </c>
      <c r="AA714" s="108" t="e">
        <f>('Input &amp; Results'!$E$40-R714*7.48)/('Calcs active'!H714*1440)</f>
        <v>#DIV/0!</v>
      </c>
    </row>
    <row r="715" spans="2:27" x14ac:dyDescent="0.2">
      <c r="B715" s="31">
        <f t="shared" si="197"/>
        <v>2</v>
      </c>
      <c r="C715" s="31" t="s">
        <v>62</v>
      </c>
      <c r="D715" s="106">
        <v>701</v>
      </c>
      <c r="E715" s="106" t="e">
        <f t="shared" si="188"/>
        <v>#DIV/0!</v>
      </c>
      <c r="F715" s="106">
        <f>'Calcs Hist'!E716</f>
        <v>0</v>
      </c>
      <c r="G715" s="106" t="e">
        <f t="shared" si="189"/>
        <v>#DIV/0!</v>
      </c>
      <c r="H715" s="107" t="e">
        <f t="shared" si="190"/>
        <v>#DIV/0!</v>
      </c>
      <c r="I715" s="106" t="e">
        <f>IF(P715&gt;0,('Input &amp; Results'!F$36/12*$C$3)*('Input &amp; Results'!$D$21),('Input &amp; Results'!F$36/12*$C$3)*('Input &amp; Results'!$D$22))</f>
        <v>#DIV/0!</v>
      </c>
      <c r="J715" s="106" t="e">
        <f t="shared" si="194"/>
        <v>#DIV/0!</v>
      </c>
      <c r="K715" s="106" t="e">
        <f>IF(H715&gt;'Input &amp; Results'!$K$45,MIN('Input &amp; Results'!$K$38,J715-M715),0)</f>
        <v>#DIV/0!</v>
      </c>
      <c r="L715" s="106" t="e">
        <f t="shared" si="182"/>
        <v>#DIV/0!</v>
      </c>
      <c r="M715" s="106" t="e">
        <f>IF(J715&gt;0,MIN('Input &amp; Results'!$K$18*0.75/12*'Input &amp; Results'!$K$42,J715),0)</f>
        <v>#DIV/0!</v>
      </c>
      <c r="N715" s="106" t="e">
        <f t="shared" si="183"/>
        <v>#DIV/0!</v>
      </c>
      <c r="O715" s="106" t="e">
        <f t="shared" si="195"/>
        <v>#DIV/0!</v>
      </c>
      <c r="P715" s="106" t="e">
        <f>IF(O715&gt;'Input &amp; Results'!$E$49,MIN('Input &amp; Results'!$E$47,O715),0)</f>
        <v>#DIV/0!</v>
      </c>
      <c r="Q715" s="106" t="e">
        <f t="shared" si="184"/>
        <v>#DIV/0!</v>
      </c>
      <c r="R715" s="106" t="e">
        <f t="shared" si="180"/>
        <v>#DIV/0!</v>
      </c>
      <c r="S715" s="106" t="e">
        <f t="shared" si="181"/>
        <v>#DIV/0!</v>
      </c>
      <c r="T715" s="106" t="e">
        <f t="shared" si="185"/>
        <v>#DIV/0!</v>
      </c>
      <c r="U715" s="124" t="e">
        <f t="shared" si="196"/>
        <v>#DIV/0!</v>
      </c>
      <c r="V715" s="107" t="e">
        <f t="shared" si="193"/>
        <v>#DIV/0!</v>
      </c>
      <c r="W715" s="106" t="e">
        <f t="shared" si="191"/>
        <v>#DIV/0!</v>
      </c>
      <c r="X715" s="106" t="e">
        <f t="shared" si="186"/>
        <v>#DIV/0!</v>
      </c>
      <c r="Y715" s="106" t="e">
        <f t="shared" si="192"/>
        <v>#DIV/0!</v>
      </c>
      <c r="Z715" s="108" t="e">
        <f t="shared" si="187"/>
        <v>#DIV/0!</v>
      </c>
      <c r="AA715" s="108" t="e">
        <f>('Input &amp; Results'!$E$40-R715*7.48)/('Calcs active'!H715*1440)</f>
        <v>#DIV/0!</v>
      </c>
    </row>
    <row r="716" spans="2:27" x14ac:dyDescent="0.2">
      <c r="B716" s="31">
        <f t="shared" si="197"/>
        <v>2</v>
      </c>
      <c r="C716" s="31" t="s">
        <v>62</v>
      </c>
      <c r="D716" s="106">
        <v>702</v>
      </c>
      <c r="E716" s="106" t="e">
        <f t="shared" si="188"/>
        <v>#DIV/0!</v>
      </c>
      <c r="F716" s="106">
        <f>'Calcs Hist'!E717</f>
        <v>0</v>
      </c>
      <c r="G716" s="106" t="e">
        <f t="shared" si="189"/>
        <v>#DIV/0!</v>
      </c>
      <c r="H716" s="107" t="e">
        <f t="shared" si="190"/>
        <v>#DIV/0!</v>
      </c>
      <c r="I716" s="106" t="e">
        <f>IF(P716&gt;0,('Input &amp; Results'!F$36/12*$C$3)*('Input &amp; Results'!$D$21),('Input &amp; Results'!F$36/12*$C$3)*('Input &amp; Results'!$D$22))</f>
        <v>#DIV/0!</v>
      </c>
      <c r="J716" s="106" t="e">
        <f t="shared" si="194"/>
        <v>#DIV/0!</v>
      </c>
      <c r="K716" s="106" t="e">
        <f>IF(H716&gt;'Input &amp; Results'!$K$45,MIN('Input &amp; Results'!$K$38,J716-M716),0)</f>
        <v>#DIV/0!</v>
      </c>
      <c r="L716" s="106" t="e">
        <f t="shared" si="182"/>
        <v>#DIV/0!</v>
      </c>
      <c r="M716" s="106" t="e">
        <f>IF(J716&gt;0,MIN('Input &amp; Results'!$K$18*0.75/12*'Input &amp; Results'!$K$42,J716),0)</f>
        <v>#DIV/0!</v>
      </c>
      <c r="N716" s="106" t="e">
        <f t="shared" si="183"/>
        <v>#DIV/0!</v>
      </c>
      <c r="O716" s="106" t="e">
        <f t="shared" si="195"/>
        <v>#DIV/0!</v>
      </c>
      <c r="P716" s="106" t="e">
        <f>IF(O716&gt;'Input &amp; Results'!$E$49,MIN('Input &amp; Results'!$E$47,O716),0)</f>
        <v>#DIV/0!</v>
      </c>
      <c r="Q716" s="106" t="e">
        <f t="shared" si="184"/>
        <v>#DIV/0!</v>
      </c>
      <c r="R716" s="106" t="e">
        <f t="shared" si="180"/>
        <v>#DIV/0!</v>
      </c>
      <c r="S716" s="106" t="e">
        <f t="shared" si="181"/>
        <v>#DIV/0!</v>
      </c>
      <c r="T716" s="106" t="e">
        <f t="shared" si="185"/>
        <v>#DIV/0!</v>
      </c>
      <c r="U716" s="124" t="e">
        <f t="shared" si="196"/>
        <v>#DIV/0!</v>
      </c>
      <c r="V716" s="107" t="e">
        <f t="shared" si="193"/>
        <v>#DIV/0!</v>
      </c>
      <c r="W716" s="106" t="e">
        <f t="shared" si="191"/>
        <v>#DIV/0!</v>
      </c>
      <c r="X716" s="106" t="e">
        <f t="shared" si="186"/>
        <v>#DIV/0!</v>
      </c>
      <c r="Y716" s="106" t="e">
        <f t="shared" si="192"/>
        <v>#DIV/0!</v>
      </c>
      <c r="Z716" s="108" t="e">
        <f t="shared" si="187"/>
        <v>#DIV/0!</v>
      </c>
      <c r="AA716" s="108" t="e">
        <f>('Input &amp; Results'!$E$40-R716*7.48)/('Calcs active'!H716*1440)</f>
        <v>#DIV/0!</v>
      </c>
    </row>
    <row r="717" spans="2:27" x14ac:dyDescent="0.2">
      <c r="B717" s="31">
        <f t="shared" si="197"/>
        <v>2</v>
      </c>
      <c r="C717" s="31" t="s">
        <v>62</v>
      </c>
      <c r="D717" s="106">
        <v>703</v>
      </c>
      <c r="E717" s="106" t="e">
        <f t="shared" si="188"/>
        <v>#DIV/0!</v>
      </c>
      <c r="F717" s="106">
        <f>'Calcs Hist'!E718</f>
        <v>0</v>
      </c>
      <c r="G717" s="106" t="e">
        <f t="shared" si="189"/>
        <v>#DIV/0!</v>
      </c>
      <c r="H717" s="107" t="e">
        <f t="shared" si="190"/>
        <v>#DIV/0!</v>
      </c>
      <c r="I717" s="106" t="e">
        <f>IF(P717&gt;0,('Input &amp; Results'!F$36/12*$C$3)*('Input &amp; Results'!$D$21),('Input &amp; Results'!F$36/12*$C$3)*('Input &amp; Results'!$D$22))</f>
        <v>#DIV/0!</v>
      </c>
      <c r="J717" s="106" t="e">
        <f t="shared" si="194"/>
        <v>#DIV/0!</v>
      </c>
      <c r="K717" s="106" t="e">
        <f>IF(H717&gt;'Input &amp; Results'!$K$45,MIN('Input &amp; Results'!$K$38,J717-M717),0)</f>
        <v>#DIV/0!</v>
      </c>
      <c r="L717" s="106" t="e">
        <f t="shared" si="182"/>
        <v>#DIV/0!</v>
      </c>
      <c r="M717" s="106" t="e">
        <f>IF(J717&gt;0,MIN('Input &amp; Results'!$K$18*0.75/12*'Input &amp; Results'!$K$42,J717),0)</f>
        <v>#DIV/0!</v>
      </c>
      <c r="N717" s="106" t="e">
        <f t="shared" si="183"/>
        <v>#DIV/0!</v>
      </c>
      <c r="O717" s="106" t="e">
        <f t="shared" si="195"/>
        <v>#DIV/0!</v>
      </c>
      <c r="P717" s="106" t="e">
        <f>IF(O717&gt;'Input &amp; Results'!$E$49,MIN('Input &amp; Results'!$E$47,O717),0)</f>
        <v>#DIV/0!</v>
      </c>
      <c r="Q717" s="106" t="e">
        <f t="shared" si="184"/>
        <v>#DIV/0!</v>
      </c>
      <c r="R717" s="106" t="e">
        <f t="shared" si="180"/>
        <v>#DIV/0!</v>
      </c>
      <c r="S717" s="106" t="e">
        <f t="shared" si="181"/>
        <v>#DIV/0!</v>
      </c>
      <c r="T717" s="106" t="e">
        <f t="shared" si="185"/>
        <v>#DIV/0!</v>
      </c>
      <c r="U717" s="124" t="e">
        <f t="shared" si="196"/>
        <v>#DIV/0!</v>
      </c>
      <c r="V717" s="107" t="e">
        <f t="shared" si="193"/>
        <v>#DIV/0!</v>
      </c>
      <c r="W717" s="106" t="e">
        <f t="shared" si="191"/>
        <v>#DIV/0!</v>
      </c>
      <c r="X717" s="106" t="e">
        <f t="shared" si="186"/>
        <v>#DIV/0!</v>
      </c>
      <c r="Y717" s="106" t="e">
        <f t="shared" si="192"/>
        <v>#DIV/0!</v>
      </c>
      <c r="Z717" s="108" t="e">
        <f t="shared" si="187"/>
        <v>#DIV/0!</v>
      </c>
      <c r="AA717" s="108" t="e">
        <f>('Input &amp; Results'!$E$40-R717*7.48)/('Calcs active'!H717*1440)</f>
        <v>#DIV/0!</v>
      </c>
    </row>
    <row r="718" spans="2:27" x14ac:dyDescent="0.2">
      <c r="B718" s="31">
        <f t="shared" si="197"/>
        <v>2</v>
      </c>
      <c r="C718" s="31" t="s">
        <v>62</v>
      </c>
      <c r="D718" s="106">
        <v>704</v>
      </c>
      <c r="E718" s="106" t="e">
        <f t="shared" si="188"/>
        <v>#DIV/0!</v>
      </c>
      <c r="F718" s="106">
        <f>'Calcs Hist'!E719</f>
        <v>0</v>
      </c>
      <c r="G718" s="106" t="e">
        <f t="shared" si="189"/>
        <v>#DIV/0!</v>
      </c>
      <c r="H718" s="107" t="e">
        <f t="shared" si="190"/>
        <v>#DIV/0!</v>
      </c>
      <c r="I718" s="106" t="e">
        <f>IF(P718&gt;0,('Input &amp; Results'!F$36/12*$C$3)*('Input &amp; Results'!$D$21),('Input &amp; Results'!F$36/12*$C$3)*('Input &amp; Results'!$D$22))</f>
        <v>#DIV/0!</v>
      </c>
      <c r="J718" s="106" t="e">
        <f t="shared" si="194"/>
        <v>#DIV/0!</v>
      </c>
      <c r="K718" s="106" t="e">
        <f>IF(H718&gt;'Input &amp; Results'!$K$45,MIN('Input &amp; Results'!$K$38,J718-M718),0)</f>
        <v>#DIV/0!</v>
      </c>
      <c r="L718" s="106" t="e">
        <f t="shared" si="182"/>
        <v>#DIV/0!</v>
      </c>
      <c r="M718" s="106" t="e">
        <f>IF(J718&gt;0,MIN('Input &amp; Results'!$K$18*0.75/12*'Input &amp; Results'!$K$42,J718),0)</f>
        <v>#DIV/0!</v>
      </c>
      <c r="N718" s="106" t="e">
        <f t="shared" si="183"/>
        <v>#DIV/0!</v>
      </c>
      <c r="O718" s="106" t="e">
        <f t="shared" si="195"/>
        <v>#DIV/0!</v>
      </c>
      <c r="P718" s="106" t="e">
        <f>IF(O718&gt;'Input &amp; Results'!$E$49,MIN('Input &amp; Results'!$E$47,O718),0)</f>
        <v>#DIV/0!</v>
      </c>
      <c r="Q718" s="106" t="e">
        <f t="shared" si="184"/>
        <v>#DIV/0!</v>
      </c>
      <c r="R718" s="106" t="e">
        <f t="shared" si="180"/>
        <v>#DIV/0!</v>
      </c>
      <c r="S718" s="106" t="e">
        <f t="shared" si="181"/>
        <v>#DIV/0!</v>
      </c>
      <c r="T718" s="106" t="e">
        <f t="shared" si="185"/>
        <v>#DIV/0!</v>
      </c>
      <c r="U718" s="124" t="e">
        <f t="shared" si="196"/>
        <v>#DIV/0!</v>
      </c>
      <c r="V718" s="107" t="e">
        <f t="shared" si="193"/>
        <v>#DIV/0!</v>
      </c>
      <c r="W718" s="106" t="e">
        <f t="shared" si="191"/>
        <v>#DIV/0!</v>
      </c>
      <c r="X718" s="106" t="e">
        <f t="shared" si="186"/>
        <v>#DIV/0!</v>
      </c>
      <c r="Y718" s="106" t="e">
        <f t="shared" si="192"/>
        <v>#DIV/0!</v>
      </c>
      <c r="Z718" s="108" t="e">
        <f t="shared" si="187"/>
        <v>#DIV/0!</v>
      </c>
      <c r="AA718" s="108" t="e">
        <f>('Input &amp; Results'!$E$40-R718*7.48)/('Calcs active'!H718*1440)</f>
        <v>#DIV/0!</v>
      </c>
    </row>
    <row r="719" spans="2:27" x14ac:dyDescent="0.2">
      <c r="B719" s="31">
        <f t="shared" si="197"/>
        <v>2</v>
      </c>
      <c r="C719" s="31" t="s">
        <v>62</v>
      </c>
      <c r="D719" s="106">
        <v>705</v>
      </c>
      <c r="E719" s="106" t="e">
        <f t="shared" si="188"/>
        <v>#DIV/0!</v>
      </c>
      <c r="F719" s="106">
        <f>'Calcs Hist'!E720</f>
        <v>0</v>
      </c>
      <c r="G719" s="106" t="e">
        <f t="shared" si="189"/>
        <v>#DIV/0!</v>
      </c>
      <c r="H719" s="107" t="e">
        <f t="shared" si="190"/>
        <v>#DIV/0!</v>
      </c>
      <c r="I719" s="106" t="e">
        <f>IF(P719&gt;0,('Input &amp; Results'!F$36/12*$C$3)*('Input &amp; Results'!$D$21),('Input &amp; Results'!F$36/12*$C$3)*('Input &amp; Results'!$D$22))</f>
        <v>#DIV/0!</v>
      </c>
      <c r="J719" s="106" t="e">
        <f t="shared" si="194"/>
        <v>#DIV/0!</v>
      </c>
      <c r="K719" s="106" t="e">
        <f>IF(H719&gt;'Input &amp; Results'!$K$45,MIN('Input &amp; Results'!$K$38,J719-M719),0)</f>
        <v>#DIV/0!</v>
      </c>
      <c r="L719" s="106" t="e">
        <f t="shared" si="182"/>
        <v>#DIV/0!</v>
      </c>
      <c r="M719" s="106" t="e">
        <f>IF(J719&gt;0,MIN('Input &amp; Results'!$K$18*0.75/12*'Input &amp; Results'!$K$42,J719),0)</f>
        <v>#DIV/0!</v>
      </c>
      <c r="N719" s="106" t="e">
        <f t="shared" si="183"/>
        <v>#DIV/0!</v>
      </c>
      <c r="O719" s="106" t="e">
        <f t="shared" si="195"/>
        <v>#DIV/0!</v>
      </c>
      <c r="P719" s="106" t="e">
        <f>IF(O719&gt;'Input &amp; Results'!$E$49,MIN('Input &amp; Results'!$E$47,O719),0)</f>
        <v>#DIV/0!</v>
      </c>
      <c r="Q719" s="106" t="e">
        <f t="shared" si="184"/>
        <v>#DIV/0!</v>
      </c>
      <c r="R719" s="106" t="e">
        <f t="shared" ref="R719:R782" si="198">O719-P719</f>
        <v>#DIV/0!</v>
      </c>
      <c r="S719" s="106" t="e">
        <f t="shared" ref="S719:S782" si="199">I719-E719+P719</f>
        <v>#DIV/0!</v>
      </c>
      <c r="T719" s="106" t="e">
        <f t="shared" si="185"/>
        <v>#DIV/0!</v>
      </c>
      <c r="U719" s="124" t="e">
        <f t="shared" si="196"/>
        <v>#DIV/0!</v>
      </c>
      <c r="V719" s="107" t="e">
        <f t="shared" si="193"/>
        <v>#DIV/0!</v>
      </c>
      <c r="W719" s="106" t="e">
        <f t="shared" si="191"/>
        <v>#DIV/0!</v>
      </c>
      <c r="X719" s="106" t="e">
        <f t="shared" si="186"/>
        <v>#DIV/0!</v>
      </c>
      <c r="Y719" s="106" t="e">
        <f t="shared" si="192"/>
        <v>#DIV/0!</v>
      </c>
      <c r="Z719" s="108" t="e">
        <f t="shared" si="187"/>
        <v>#DIV/0!</v>
      </c>
      <c r="AA719" s="108" t="e">
        <f>('Input &amp; Results'!$E$40-R719*7.48)/('Calcs active'!H719*1440)</f>
        <v>#DIV/0!</v>
      </c>
    </row>
    <row r="720" spans="2:27" x14ac:dyDescent="0.2">
      <c r="B720" s="31">
        <f t="shared" si="197"/>
        <v>2</v>
      </c>
      <c r="C720" s="31" t="s">
        <v>62</v>
      </c>
      <c r="D720" s="106">
        <v>706</v>
      </c>
      <c r="E720" s="106" t="e">
        <f t="shared" si="188"/>
        <v>#DIV/0!</v>
      </c>
      <c r="F720" s="106">
        <f>'Calcs Hist'!E721</f>
        <v>0</v>
      </c>
      <c r="G720" s="106" t="e">
        <f t="shared" si="189"/>
        <v>#DIV/0!</v>
      </c>
      <c r="H720" s="107" t="e">
        <f t="shared" si="190"/>
        <v>#DIV/0!</v>
      </c>
      <c r="I720" s="106" t="e">
        <f>IF(P720&gt;0,('Input &amp; Results'!F$36/12*$C$3)*('Input &amp; Results'!$D$21),('Input &amp; Results'!F$36/12*$C$3)*('Input &amp; Results'!$D$22))</f>
        <v>#DIV/0!</v>
      </c>
      <c r="J720" s="106" t="e">
        <f t="shared" si="194"/>
        <v>#DIV/0!</v>
      </c>
      <c r="K720" s="106" t="e">
        <f>IF(H720&gt;'Input &amp; Results'!$K$45,MIN('Input &amp; Results'!$K$38,J720-M720),0)</f>
        <v>#DIV/0!</v>
      </c>
      <c r="L720" s="106" t="e">
        <f t="shared" ref="L720:L783" si="200">K720*7.48</f>
        <v>#DIV/0!</v>
      </c>
      <c r="M720" s="106" t="e">
        <f>IF(J720&gt;0,MIN('Input &amp; Results'!$K$18*0.75/12*'Input &amp; Results'!$K$42,J720),0)</f>
        <v>#DIV/0!</v>
      </c>
      <c r="N720" s="106" t="e">
        <f t="shared" ref="N720:N783" si="201">M720*7.48</f>
        <v>#DIV/0!</v>
      </c>
      <c r="O720" s="106" t="e">
        <f t="shared" si="195"/>
        <v>#DIV/0!</v>
      </c>
      <c r="P720" s="106" t="e">
        <f>IF(O720&gt;'Input &amp; Results'!$E$49,MIN('Input &amp; Results'!$E$47,O720),0)</f>
        <v>#DIV/0!</v>
      </c>
      <c r="Q720" s="106" t="e">
        <f t="shared" ref="Q720:Q783" si="202">P720*7.48</f>
        <v>#DIV/0!</v>
      </c>
      <c r="R720" s="106" t="e">
        <f t="shared" si="198"/>
        <v>#DIV/0!</v>
      </c>
      <c r="S720" s="106" t="e">
        <f t="shared" si="199"/>
        <v>#DIV/0!</v>
      </c>
      <c r="T720" s="106" t="e">
        <f t="shared" ref="T720:T783" si="203">T719+S720</f>
        <v>#DIV/0!</v>
      </c>
      <c r="U720" s="124" t="e">
        <f t="shared" si="196"/>
        <v>#DIV/0!</v>
      </c>
      <c r="V720" s="107" t="e">
        <f t="shared" si="193"/>
        <v>#DIV/0!</v>
      </c>
      <c r="W720" s="106" t="e">
        <f t="shared" si="191"/>
        <v>#DIV/0!</v>
      </c>
      <c r="X720" s="106" t="e">
        <f t="shared" ref="X720:X783" si="204">W720*7.48</f>
        <v>#DIV/0!</v>
      </c>
      <c r="Y720" s="106" t="e">
        <f t="shared" si="192"/>
        <v>#DIV/0!</v>
      </c>
      <c r="Z720" s="108" t="e">
        <f t="shared" ref="Z720:Z783" si="205">Z719+Q720</f>
        <v>#DIV/0!</v>
      </c>
      <c r="AA720" s="108" t="e">
        <f>('Input &amp; Results'!$E$40-R720*7.48)/('Calcs active'!H720*1440)</f>
        <v>#DIV/0!</v>
      </c>
    </row>
    <row r="721" spans="2:27" x14ac:dyDescent="0.2">
      <c r="B721" s="31">
        <f t="shared" si="197"/>
        <v>2</v>
      </c>
      <c r="C721" s="31" t="s">
        <v>62</v>
      </c>
      <c r="D721" s="106">
        <v>707</v>
      </c>
      <c r="E721" s="106" t="e">
        <f t="shared" ref="E721:E784" si="206">$C$3*$C$10*(T720/$C$7)^$C$11</f>
        <v>#DIV/0!</v>
      </c>
      <c r="F721" s="106">
        <f>'Calcs Hist'!E722</f>
        <v>0</v>
      </c>
      <c r="G721" s="106" t="e">
        <f t="shared" ref="G721:G784" si="207">E721+F721</f>
        <v>#DIV/0!</v>
      </c>
      <c r="H721" s="107" t="e">
        <f t="shared" ref="H721:H784" si="208">G721*7.48/1440</f>
        <v>#DIV/0!</v>
      </c>
      <c r="I721" s="106" t="e">
        <f>IF(P721&gt;0,('Input &amp; Results'!F$36/12*$C$3)*('Input &amp; Results'!$D$21),('Input &amp; Results'!F$36/12*$C$3)*('Input &amp; Results'!$D$22))</f>
        <v>#DIV/0!</v>
      </c>
      <c r="J721" s="106" t="e">
        <f t="shared" si="194"/>
        <v>#DIV/0!</v>
      </c>
      <c r="K721" s="106" t="e">
        <f>IF(H721&gt;'Input &amp; Results'!$K$45,MIN('Input &amp; Results'!$K$38,J721-M721),0)</f>
        <v>#DIV/0!</v>
      </c>
      <c r="L721" s="106" t="e">
        <f t="shared" si="200"/>
        <v>#DIV/0!</v>
      </c>
      <c r="M721" s="106" t="e">
        <f>IF(J721&gt;0,MIN('Input &amp; Results'!$K$18*0.75/12*'Input &amp; Results'!$K$42,J721),0)</f>
        <v>#DIV/0!</v>
      </c>
      <c r="N721" s="106" t="e">
        <f t="shared" si="201"/>
        <v>#DIV/0!</v>
      </c>
      <c r="O721" s="106" t="e">
        <f t="shared" si="195"/>
        <v>#DIV/0!</v>
      </c>
      <c r="P721" s="106" t="e">
        <f>IF(O721&gt;'Input &amp; Results'!$E$49,MIN('Input &amp; Results'!$E$47,O721),0)</f>
        <v>#DIV/0!</v>
      </c>
      <c r="Q721" s="106" t="e">
        <f t="shared" si="202"/>
        <v>#DIV/0!</v>
      </c>
      <c r="R721" s="106" t="e">
        <f t="shared" si="198"/>
        <v>#DIV/0!</v>
      </c>
      <c r="S721" s="106" t="e">
        <f t="shared" si="199"/>
        <v>#DIV/0!</v>
      </c>
      <c r="T721" s="106" t="e">
        <f t="shared" si="203"/>
        <v>#DIV/0!</v>
      </c>
      <c r="U721" s="124" t="e">
        <f t="shared" si="196"/>
        <v>#DIV/0!</v>
      </c>
      <c r="V721" s="107" t="e">
        <f t="shared" si="193"/>
        <v>#DIV/0!</v>
      </c>
      <c r="W721" s="106" t="e">
        <f t="shared" ref="W721:W784" si="209">G721+W720</f>
        <v>#DIV/0!</v>
      </c>
      <c r="X721" s="106" t="e">
        <f t="shared" si="204"/>
        <v>#DIV/0!</v>
      </c>
      <c r="Y721" s="106" t="e">
        <f t="shared" ref="Y721:Y784" si="210">Y720+L721</f>
        <v>#DIV/0!</v>
      </c>
      <c r="Z721" s="108" t="e">
        <f t="shared" si="205"/>
        <v>#DIV/0!</v>
      </c>
      <c r="AA721" s="108" t="e">
        <f>('Input &amp; Results'!$E$40-R721*7.48)/('Calcs active'!H721*1440)</f>
        <v>#DIV/0!</v>
      </c>
    </row>
    <row r="722" spans="2:27" x14ac:dyDescent="0.2">
      <c r="B722" s="31">
        <f t="shared" si="197"/>
        <v>2</v>
      </c>
      <c r="C722" s="31" t="s">
        <v>62</v>
      </c>
      <c r="D722" s="106">
        <v>708</v>
      </c>
      <c r="E722" s="106" t="e">
        <f t="shared" si="206"/>
        <v>#DIV/0!</v>
      </c>
      <c r="F722" s="106">
        <f>'Calcs Hist'!E723</f>
        <v>0</v>
      </c>
      <c r="G722" s="106" t="e">
        <f t="shared" si="207"/>
        <v>#DIV/0!</v>
      </c>
      <c r="H722" s="107" t="e">
        <f t="shared" si="208"/>
        <v>#DIV/0!</v>
      </c>
      <c r="I722" s="106" t="e">
        <f>IF(P722&gt;0,('Input &amp; Results'!F$36/12*$C$3)*('Input &amp; Results'!$D$21),('Input &amp; Results'!F$36/12*$C$3)*('Input &amp; Results'!$D$22))</f>
        <v>#DIV/0!</v>
      </c>
      <c r="J722" s="106" t="e">
        <f t="shared" si="194"/>
        <v>#DIV/0!</v>
      </c>
      <c r="K722" s="106" t="e">
        <f>IF(H722&gt;'Input &amp; Results'!$K$45,MIN('Input &amp; Results'!$K$38,J722-M722),0)</f>
        <v>#DIV/0!</v>
      </c>
      <c r="L722" s="106" t="e">
        <f t="shared" si="200"/>
        <v>#DIV/0!</v>
      </c>
      <c r="M722" s="106" t="e">
        <f>IF(J722&gt;0,MIN('Input &amp; Results'!$K$18*0.75/12*'Input &amp; Results'!$K$42,J722),0)</f>
        <v>#DIV/0!</v>
      </c>
      <c r="N722" s="106" t="e">
        <f t="shared" si="201"/>
        <v>#DIV/0!</v>
      </c>
      <c r="O722" s="106" t="e">
        <f t="shared" si="195"/>
        <v>#DIV/0!</v>
      </c>
      <c r="P722" s="106" t="e">
        <f>IF(O722&gt;'Input &amp; Results'!$E$49,MIN('Input &amp; Results'!$E$47,O722),0)</f>
        <v>#DIV/0!</v>
      </c>
      <c r="Q722" s="106" t="e">
        <f t="shared" si="202"/>
        <v>#DIV/0!</v>
      </c>
      <c r="R722" s="106" t="e">
        <f t="shared" si="198"/>
        <v>#DIV/0!</v>
      </c>
      <c r="S722" s="106" t="e">
        <f t="shared" si="199"/>
        <v>#DIV/0!</v>
      </c>
      <c r="T722" s="106" t="e">
        <f t="shared" si="203"/>
        <v>#DIV/0!</v>
      </c>
      <c r="U722" s="124" t="e">
        <f t="shared" si="196"/>
        <v>#DIV/0!</v>
      </c>
      <c r="V722" s="107" t="e">
        <f t="shared" si="193"/>
        <v>#DIV/0!</v>
      </c>
      <c r="W722" s="106" t="e">
        <f t="shared" si="209"/>
        <v>#DIV/0!</v>
      </c>
      <c r="X722" s="106" t="e">
        <f t="shared" si="204"/>
        <v>#DIV/0!</v>
      </c>
      <c r="Y722" s="106" t="e">
        <f t="shared" si="210"/>
        <v>#DIV/0!</v>
      </c>
      <c r="Z722" s="108" t="e">
        <f t="shared" si="205"/>
        <v>#DIV/0!</v>
      </c>
      <c r="AA722" s="108" t="e">
        <f>('Input &amp; Results'!$E$40-R722*7.48)/('Calcs active'!H722*1440)</f>
        <v>#DIV/0!</v>
      </c>
    </row>
    <row r="723" spans="2:27" x14ac:dyDescent="0.2">
      <c r="B723" s="31">
        <f t="shared" si="197"/>
        <v>2</v>
      </c>
      <c r="C723" s="31" t="s">
        <v>62</v>
      </c>
      <c r="D723" s="106">
        <v>709</v>
      </c>
      <c r="E723" s="106" t="e">
        <f t="shared" si="206"/>
        <v>#DIV/0!</v>
      </c>
      <c r="F723" s="106">
        <f>'Calcs Hist'!E724</f>
        <v>0</v>
      </c>
      <c r="G723" s="106" t="e">
        <f t="shared" si="207"/>
        <v>#DIV/0!</v>
      </c>
      <c r="H723" s="107" t="e">
        <f t="shared" si="208"/>
        <v>#DIV/0!</v>
      </c>
      <c r="I723" s="106" t="e">
        <f>IF(P723&gt;0,('Input &amp; Results'!F$36/12*$C$3)*('Input &amp; Results'!$D$21),('Input &amp; Results'!F$36/12*$C$3)*('Input &amp; Results'!$D$22))</f>
        <v>#DIV/0!</v>
      </c>
      <c r="J723" s="106" t="e">
        <f t="shared" si="194"/>
        <v>#DIV/0!</v>
      </c>
      <c r="K723" s="106" t="e">
        <f>IF(H723&gt;'Input &amp; Results'!$K$45,MIN('Input &amp; Results'!$K$38,J723-M723),0)</f>
        <v>#DIV/0!</v>
      </c>
      <c r="L723" s="106" t="e">
        <f t="shared" si="200"/>
        <v>#DIV/0!</v>
      </c>
      <c r="M723" s="106" t="e">
        <f>IF(J723&gt;0,MIN('Input &amp; Results'!$K$18*0.75/12*'Input &amp; Results'!$K$42,J723),0)</f>
        <v>#DIV/0!</v>
      </c>
      <c r="N723" s="106" t="e">
        <f t="shared" si="201"/>
        <v>#DIV/0!</v>
      </c>
      <c r="O723" s="106" t="e">
        <f t="shared" si="195"/>
        <v>#DIV/0!</v>
      </c>
      <c r="P723" s="106" t="e">
        <f>IF(O723&gt;'Input &amp; Results'!$E$49,MIN('Input &amp; Results'!$E$47,O723),0)</f>
        <v>#DIV/0!</v>
      </c>
      <c r="Q723" s="106" t="e">
        <f t="shared" si="202"/>
        <v>#DIV/0!</v>
      </c>
      <c r="R723" s="106" t="e">
        <f t="shared" si="198"/>
        <v>#DIV/0!</v>
      </c>
      <c r="S723" s="106" t="e">
        <f t="shared" si="199"/>
        <v>#DIV/0!</v>
      </c>
      <c r="T723" s="106" t="e">
        <f t="shared" si="203"/>
        <v>#DIV/0!</v>
      </c>
      <c r="U723" s="124" t="e">
        <f t="shared" si="196"/>
        <v>#DIV/0!</v>
      </c>
      <c r="V723" s="107" t="e">
        <f t="shared" ref="V723:V786" si="211">U723/($C$3*$C$4)</f>
        <v>#DIV/0!</v>
      </c>
      <c r="W723" s="106" t="e">
        <f t="shared" si="209"/>
        <v>#DIV/0!</v>
      </c>
      <c r="X723" s="106" t="e">
        <f t="shared" si="204"/>
        <v>#DIV/0!</v>
      </c>
      <c r="Y723" s="106" t="e">
        <f t="shared" si="210"/>
        <v>#DIV/0!</v>
      </c>
      <c r="Z723" s="108" t="e">
        <f t="shared" si="205"/>
        <v>#DIV/0!</v>
      </c>
      <c r="AA723" s="108" t="e">
        <f>('Input &amp; Results'!$E$40-R723*7.48)/('Calcs active'!H723*1440)</f>
        <v>#DIV/0!</v>
      </c>
    </row>
    <row r="724" spans="2:27" x14ac:dyDescent="0.2">
      <c r="B724" s="31">
        <f t="shared" si="197"/>
        <v>2</v>
      </c>
      <c r="C724" s="31" t="s">
        <v>62</v>
      </c>
      <c r="D724" s="106">
        <v>710</v>
      </c>
      <c r="E724" s="106" t="e">
        <f t="shared" si="206"/>
        <v>#DIV/0!</v>
      </c>
      <c r="F724" s="106">
        <f>'Calcs Hist'!E725</f>
        <v>0</v>
      </c>
      <c r="G724" s="106" t="e">
        <f t="shared" si="207"/>
        <v>#DIV/0!</v>
      </c>
      <c r="H724" s="107" t="e">
        <f t="shared" si="208"/>
        <v>#DIV/0!</v>
      </c>
      <c r="I724" s="106" t="e">
        <f>IF(P724&gt;0,('Input &amp; Results'!F$36/12*$C$3)*('Input &amp; Results'!$D$21),('Input &amp; Results'!F$36/12*$C$3)*('Input &amp; Results'!$D$22))</f>
        <v>#DIV/0!</v>
      </c>
      <c r="J724" s="106" t="e">
        <f t="shared" si="194"/>
        <v>#DIV/0!</v>
      </c>
      <c r="K724" s="106" t="e">
        <f>IF(H724&gt;'Input &amp; Results'!$K$45,MIN('Input &amp; Results'!$K$38,J724-M724),0)</f>
        <v>#DIV/0!</v>
      </c>
      <c r="L724" s="106" t="e">
        <f t="shared" si="200"/>
        <v>#DIV/0!</v>
      </c>
      <c r="M724" s="106" t="e">
        <f>IF(J724&gt;0,MIN('Input &amp; Results'!$K$18*0.75/12*'Input &amp; Results'!$K$42,J724),0)</f>
        <v>#DIV/0!</v>
      </c>
      <c r="N724" s="106" t="e">
        <f t="shared" si="201"/>
        <v>#DIV/0!</v>
      </c>
      <c r="O724" s="106" t="e">
        <f t="shared" si="195"/>
        <v>#DIV/0!</v>
      </c>
      <c r="P724" s="106" t="e">
        <f>IF(O724&gt;'Input &amp; Results'!$E$49,MIN('Input &amp; Results'!$E$47,O724),0)</f>
        <v>#DIV/0!</v>
      </c>
      <c r="Q724" s="106" t="e">
        <f t="shared" si="202"/>
        <v>#DIV/0!</v>
      </c>
      <c r="R724" s="106" t="e">
        <f t="shared" si="198"/>
        <v>#DIV/0!</v>
      </c>
      <c r="S724" s="106" t="e">
        <f t="shared" si="199"/>
        <v>#DIV/0!</v>
      </c>
      <c r="T724" s="106" t="e">
        <f t="shared" si="203"/>
        <v>#DIV/0!</v>
      </c>
      <c r="U724" s="124" t="e">
        <f t="shared" si="196"/>
        <v>#DIV/0!</v>
      </c>
      <c r="V724" s="107" t="e">
        <f t="shared" si="211"/>
        <v>#DIV/0!</v>
      </c>
      <c r="W724" s="106" t="e">
        <f t="shared" si="209"/>
        <v>#DIV/0!</v>
      </c>
      <c r="X724" s="106" t="e">
        <f t="shared" si="204"/>
        <v>#DIV/0!</v>
      </c>
      <c r="Y724" s="106" t="e">
        <f t="shared" si="210"/>
        <v>#DIV/0!</v>
      </c>
      <c r="Z724" s="108" t="e">
        <f t="shared" si="205"/>
        <v>#DIV/0!</v>
      </c>
      <c r="AA724" s="108" t="e">
        <f>('Input &amp; Results'!$E$40-R724*7.48)/('Calcs active'!H724*1440)</f>
        <v>#DIV/0!</v>
      </c>
    </row>
    <row r="725" spans="2:27" x14ac:dyDescent="0.2">
      <c r="B725" s="31">
        <f t="shared" si="197"/>
        <v>2</v>
      </c>
      <c r="C725" s="31" t="s">
        <v>62</v>
      </c>
      <c r="D725" s="106">
        <v>711</v>
      </c>
      <c r="E725" s="106" t="e">
        <f t="shared" si="206"/>
        <v>#DIV/0!</v>
      </c>
      <c r="F725" s="106">
        <f>'Calcs Hist'!E726</f>
        <v>0</v>
      </c>
      <c r="G725" s="106" t="e">
        <f t="shared" si="207"/>
        <v>#DIV/0!</v>
      </c>
      <c r="H725" s="107" t="e">
        <f t="shared" si="208"/>
        <v>#DIV/0!</v>
      </c>
      <c r="I725" s="106" t="e">
        <f>IF(P725&gt;0,('Input &amp; Results'!F$36/12*$C$3)*('Input &amp; Results'!$D$21),('Input &amp; Results'!F$36/12*$C$3)*('Input &amp; Results'!$D$22))</f>
        <v>#DIV/0!</v>
      </c>
      <c r="J725" s="106" t="e">
        <f t="shared" ref="J725:J788" si="212">R724+G725</f>
        <v>#DIV/0!</v>
      </c>
      <c r="K725" s="106" t="e">
        <f>IF(H725&gt;'Input &amp; Results'!$K$45,MIN('Input &amp; Results'!$K$38,J725-M725),0)</f>
        <v>#DIV/0!</v>
      </c>
      <c r="L725" s="106" t="e">
        <f t="shared" si="200"/>
        <v>#DIV/0!</v>
      </c>
      <c r="M725" s="106" t="e">
        <f>IF(J725&gt;0,MIN('Input &amp; Results'!$K$18*0.75/12*'Input &amp; Results'!$K$42,J725),0)</f>
        <v>#DIV/0!</v>
      </c>
      <c r="N725" s="106" t="e">
        <f t="shared" si="201"/>
        <v>#DIV/0!</v>
      </c>
      <c r="O725" s="106" t="e">
        <f t="shared" si="195"/>
        <v>#DIV/0!</v>
      </c>
      <c r="P725" s="106" t="e">
        <f>IF(O725&gt;'Input &amp; Results'!$E$49,MIN('Input &amp; Results'!$E$47,O725),0)</f>
        <v>#DIV/0!</v>
      </c>
      <c r="Q725" s="106" t="e">
        <f t="shared" si="202"/>
        <v>#DIV/0!</v>
      </c>
      <c r="R725" s="106" t="e">
        <f t="shared" si="198"/>
        <v>#DIV/0!</v>
      </c>
      <c r="S725" s="106" t="e">
        <f t="shared" si="199"/>
        <v>#DIV/0!</v>
      </c>
      <c r="T725" s="106" t="e">
        <f t="shared" si="203"/>
        <v>#DIV/0!</v>
      </c>
      <c r="U725" s="124" t="e">
        <f t="shared" si="196"/>
        <v>#DIV/0!</v>
      </c>
      <c r="V725" s="107" t="e">
        <f t="shared" si="211"/>
        <v>#DIV/0!</v>
      </c>
      <c r="W725" s="106" t="e">
        <f t="shared" si="209"/>
        <v>#DIV/0!</v>
      </c>
      <c r="X725" s="106" t="e">
        <f t="shared" si="204"/>
        <v>#DIV/0!</v>
      </c>
      <c r="Y725" s="106" t="e">
        <f t="shared" si="210"/>
        <v>#DIV/0!</v>
      </c>
      <c r="Z725" s="108" t="e">
        <f t="shared" si="205"/>
        <v>#DIV/0!</v>
      </c>
      <c r="AA725" s="108" t="e">
        <f>('Input &amp; Results'!$E$40-R725*7.48)/('Calcs active'!H725*1440)</f>
        <v>#DIV/0!</v>
      </c>
    </row>
    <row r="726" spans="2:27" x14ac:dyDescent="0.2">
      <c r="B726" s="31">
        <f t="shared" si="197"/>
        <v>2</v>
      </c>
      <c r="C726" s="31" t="s">
        <v>62</v>
      </c>
      <c r="D726" s="106">
        <v>712</v>
      </c>
      <c r="E726" s="106" t="e">
        <f t="shared" si="206"/>
        <v>#DIV/0!</v>
      </c>
      <c r="F726" s="106">
        <f>'Calcs Hist'!E727</f>
        <v>0</v>
      </c>
      <c r="G726" s="106" t="e">
        <f t="shared" si="207"/>
        <v>#DIV/0!</v>
      </c>
      <c r="H726" s="107" t="e">
        <f t="shared" si="208"/>
        <v>#DIV/0!</v>
      </c>
      <c r="I726" s="106" t="e">
        <f>IF(P726&gt;0,('Input &amp; Results'!F$36/12*$C$3)*('Input &amp; Results'!$D$21),('Input &amp; Results'!F$36/12*$C$3)*('Input &amp; Results'!$D$22))</f>
        <v>#DIV/0!</v>
      </c>
      <c r="J726" s="106" t="e">
        <f t="shared" si="212"/>
        <v>#DIV/0!</v>
      </c>
      <c r="K726" s="106" t="e">
        <f>IF(H726&gt;'Input &amp; Results'!$K$45,MIN('Input &amp; Results'!$K$38,J726-M726),0)</f>
        <v>#DIV/0!</v>
      </c>
      <c r="L726" s="106" t="e">
        <f t="shared" si="200"/>
        <v>#DIV/0!</v>
      </c>
      <c r="M726" s="106" t="e">
        <f>IF(J726&gt;0,MIN('Input &amp; Results'!$K$18*0.75/12*'Input &amp; Results'!$K$42,J726),0)</f>
        <v>#DIV/0!</v>
      </c>
      <c r="N726" s="106" t="e">
        <f t="shared" si="201"/>
        <v>#DIV/0!</v>
      </c>
      <c r="O726" s="106" t="e">
        <f t="shared" si="195"/>
        <v>#DIV/0!</v>
      </c>
      <c r="P726" s="106" t="e">
        <f>IF(O726&gt;'Input &amp; Results'!$E$49,MIN('Input &amp; Results'!$E$47,O726),0)</f>
        <v>#DIV/0!</v>
      </c>
      <c r="Q726" s="106" t="e">
        <f t="shared" si="202"/>
        <v>#DIV/0!</v>
      </c>
      <c r="R726" s="106" t="e">
        <f t="shared" si="198"/>
        <v>#DIV/0!</v>
      </c>
      <c r="S726" s="106" t="e">
        <f t="shared" si="199"/>
        <v>#DIV/0!</v>
      </c>
      <c r="T726" s="106" t="e">
        <f t="shared" si="203"/>
        <v>#DIV/0!</v>
      </c>
      <c r="U726" s="124" t="e">
        <f t="shared" si="196"/>
        <v>#DIV/0!</v>
      </c>
      <c r="V726" s="107" t="e">
        <f t="shared" si="211"/>
        <v>#DIV/0!</v>
      </c>
      <c r="W726" s="106" t="e">
        <f t="shared" si="209"/>
        <v>#DIV/0!</v>
      </c>
      <c r="X726" s="106" t="e">
        <f t="shared" si="204"/>
        <v>#DIV/0!</v>
      </c>
      <c r="Y726" s="106" t="e">
        <f t="shared" si="210"/>
        <v>#DIV/0!</v>
      </c>
      <c r="Z726" s="108" t="e">
        <f t="shared" si="205"/>
        <v>#DIV/0!</v>
      </c>
      <c r="AA726" s="108" t="e">
        <f>('Input &amp; Results'!$E$40-R726*7.48)/('Calcs active'!H726*1440)</f>
        <v>#DIV/0!</v>
      </c>
    </row>
    <row r="727" spans="2:27" x14ac:dyDescent="0.2">
      <c r="B727" s="31">
        <f t="shared" si="197"/>
        <v>2</v>
      </c>
      <c r="C727" s="31" t="s">
        <v>62</v>
      </c>
      <c r="D727" s="106">
        <v>713</v>
      </c>
      <c r="E727" s="106" t="e">
        <f t="shared" si="206"/>
        <v>#DIV/0!</v>
      </c>
      <c r="F727" s="106">
        <f>'Calcs Hist'!E728</f>
        <v>0</v>
      </c>
      <c r="G727" s="106" t="e">
        <f t="shared" si="207"/>
        <v>#DIV/0!</v>
      </c>
      <c r="H727" s="107" t="e">
        <f t="shared" si="208"/>
        <v>#DIV/0!</v>
      </c>
      <c r="I727" s="106" t="e">
        <f>IF(P727&gt;0,('Input &amp; Results'!F$36/12*$C$3)*('Input &amp; Results'!$D$21),('Input &amp; Results'!F$36/12*$C$3)*('Input &amp; Results'!$D$22))</f>
        <v>#DIV/0!</v>
      </c>
      <c r="J727" s="106" t="e">
        <f t="shared" si="212"/>
        <v>#DIV/0!</v>
      </c>
      <c r="K727" s="106" t="e">
        <f>IF(H727&gt;'Input &amp; Results'!$K$45,MIN('Input &amp; Results'!$K$38,J727-M727),0)</f>
        <v>#DIV/0!</v>
      </c>
      <c r="L727" s="106" t="e">
        <f t="shared" si="200"/>
        <v>#DIV/0!</v>
      </c>
      <c r="M727" s="106" t="e">
        <f>IF(J727&gt;0,MIN('Input &amp; Results'!$K$18*0.75/12*'Input &amp; Results'!$K$42,J727),0)</f>
        <v>#DIV/0!</v>
      </c>
      <c r="N727" s="106" t="e">
        <f t="shared" si="201"/>
        <v>#DIV/0!</v>
      </c>
      <c r="O727" s="106" t="e">
        <f t="shared" si="195"/>
        <v>#DIV/0!</v>
      </c>
      <c r="P727" s="106" t="e">
        <f>IF(O727&gt;'Input &amp; Results'!$E$49,MIN('Input &amp; Results'!$E$47,O727),0)</f>
        <v>#DIV/0!</v>
      </c>
      <c r="Q727" s="106" t="e">
        <f t="shared" si="202"/>
        <v>#DIV/0!</v>
      </c>
      <c r="R727" s="106" t="e">
        <f t="shared" si="198"/>
        <v>#DIV/0!</v>
      </c>
      <c r="S727" s="106" t="e">
        <f t="shared" si="199"/>
        <v>#DIV/0!</v>
      </c>
      <c r="T727" s="106" t="e">
        <f t="shared" si="203"/>
        <v>#DIV/0!</v>
      </c>
      <c r="U727" s="124" t="e">
        <f t="shared" si="196"/>
        <v>#DIV/0!</v>
      </c>
      <c r="V727" s="107" t="e">
        <f t="shared" si="211"/>
        <v>#DIV/0!</v>
      </c>
      <c r="W727" s="106" t="e">
        <f t="shared" si="209"/>
        <v>#DIV/0!</v>
      </c>
      <c r="X727" s="106" t="e">
        <f t="shared" si="204"/>
        <v>#DIV/0!</v>
      </c>
      <c r="Y727" s="106" t="e">
        <f t="shared" si="210"/>
        <v>#DIV/0!</v>
      </c>
      <c r="Z727" s="108" t="e">
        <f t="shared" si="205"/>
        <v>#DIV/0!</v>
      </c>
      <c r="AA727" s="108" t="e">
        <f>('Input &amp; Results'!$E$40-R727*7.48)/('Calcs active'!H727*1440)</f>
        <v>#DIV/0!</v>
      </c>
    </row>
    <row r="728" spans="2:27" x14ac:dyDescent="0.2">
      <c r="B728" s="31">
        <f t="shared" si="197"/>
        <v>2</v>
      </c>
      <c r="C728" s="31" t="s">
        <v>62</v>
      </c>
      <c r="D728" s="106">
        <v>714</v>
      </c>
      <c r="E728" s="106" t="e">
        <f t="shared" si="206"/>
        <v>#DIV/0!</v>
      </c>
      <c r="F728" s="106">
        <f>'Calcs Hist'!E729</f>
        <v>0</v>
      </c>
      <c r="G728" s="106" t="e">
        <f t="shared" si="207"/>
        <v>#DIV/0!</v>
      </c>
      <c r="H728" s="107" t="e">
        <f t="shared" si="208"/>
        <v>#DIV/0!</v>
      </c>
      <c r="I728" s="106" t="e">
        <f>IF(P728&gt;0,('Input &amp; Results'!F$36/12*$C$3)*('Input &amp; Results'!$D$21),('Input &amp; Results'!F$36/12*$C$3)*('Input &amp; Results'!$D$22))</f>
        <v>#DIV/0!</v>
      </c>
      <c r="J728" s="106" t="e">
        <f t="shared" si="212"/>
        <v>#DIV/0!</v>
      </c>
      <c r="K728" s="106" t="e">
        <f>IF(H728&gt;'Input &amp; Results'!$K$45,MIN('Input &amp; Results'!$K$38,J728-M728),0)</f>
        <v>#DIV/0!</v>
      </c>
      <c r="L728" s="106" t="e">
        <f t="shared" si="200"/>
        <v>#DIV/0!</v>
      </c>
      <c r="M728" s="106" t="e">
        <f>IF(J728&gt;0,MIN('Input &amp; Results'!$K$18*0.75/12*'Input &amp; Results'!$K$42,J728),0)</f>
        <v>#DIV/0!</v>
      </c>
      <c r="N728" s="106" t="e">
        <f t="shared" si="201"/>
        <v>#DIV/0!</v>
      </c>
      <c r="O728" s="106" t="e">
        <f t="shared" si="195"/>
        <v>#DIV/0!</v>
      </c>
      <c r="P728" s="106" t="e">
        <f>IF(O728&gt;'Input &amp; Results'!$E$49,MIN('Input &amp; Results'!$E$47,O728),0)</f>
        <v>#DIV/0!</v>
      </c>
      <c r="Q728" s="106" t="e">
        <f t="shared" si="202"/>
        <v>#DIV/0!</v>
      </c>
      <c r="R728" s="106" t="e">
        <f t="shared" si="198"/>
        <v>#DIV/0!</v>
      </c>
      <c r="S728" s="106" t="e">
        <f t="shared" si="199"/>
        <v>#DIV/0!</v>
      </c>
      <c r="T728" s="106" t="e">
        <f t="shared" si="203"/>
        <v>#DIV/0!</v>
      </c>
      <c r="U728" s="124" t="e">
        <f t="shared" si="196"/>
        <v>#DIV/0!</v>
      </c>
      <c r="V728" s="107" t="e">
        <f t="shared" si="211"/>
        <v>#DIV/0!</v>
      </c>
      <c r="W728" s="106" t="e">
        <f t="shared" si="209"/>
        <v>#DIV/0!</v>
      </c>
      <c r="X728" s="106" t="e">
        <f t="shared" si="204"/>
        <v>#DIV/0!</v>
      </c>
      <c r="Y728" s="106" t="e">
        <f t="shared" si="210"/>
        <v>#DIV/0!</v>
      </c>
      <c r="Z728" s="108" t="e">
        <f t="shared" si="205"/>
        <v>#DIV/0!</v>
      </c>
      <c r="AA728" s="108" t="e">
        <f>('Input &amp; Results'!$E$40-R728*7.48)/('Calcs active'!H728*1440)</f>
        <v>#DIV/0!</v>
      </c>
    </row>
    <row r="729" spans="2:27" x14ac:dyDescent="0.2">
      <c r="B729" s="31">
        <f t="shared" si="197"/>
        <v>2</v>
      </c>
      <c r="C729" s="31" t="s">
        <v>62</v>
      </c>
      <c r="D729" s="106">
        <v>715</v>
      </c>
      <c r="E729" s="106" t="e">
        <f t="shared" si="206"/>
        <v>#DIV/0!</v>
      </c>
      <c r="F729" s="106">
        <f>'Calcs Hist'!E730</f>
        <v>0</v>
      </c>
      <c r="G729" s="106" t="e">
        <f t="shared" si="207"/>
        <v>#DIV/0!</v>
      </c>
      <c r="H729" s="107" t="e">
        <f t="shared" si="208"/>
        <v>#DIV/0!</v>
      </c>
      <c r="I729" s="106" t="e">
        <f>IF(P729&gt;0,('Input &amp; Results'!F$36/12*$C$3)*('Input &amp; Results'!$D$21),('Input &amp; Results'!F$36/12*$C$3)*('Input &amp; Results'!$D$22))</f>
        <v>#DIV/0!</v>
      </c>
      <c r="J729" s="106" t="e">
        <f t="shared" si="212"/>
        <v>#DIV/0!</v>
      </c>
      <c r="K729" s="106" t="e">
        <f>IF(H729&gt;'Input &amp; Results'!$K$45,MIN('Input &amp; Results'!$K$38,J729-M729),0)</f>
        <v>#DIV/0!</v>
      </c>
      <c r="L729" s="106" t="e">
        <f t="shared" si="200"/>
        <v>#DIV/0!</v>
      </c>
      <c r="M729" s="106" t="e">
        <f>IF(J729&gt;0,MIN('Input &amp; Results'!$K$18*0.75/12*'Input &amp; Results'!$K$42,J729),0)</f>
        <v>#DIV/0!</v>
      </c>
      <c r="N729" s="106" t="e">
        <f t="shared" si="201"/>
        <v>#DIV/0!</v>
      </c>
      <c r="O729" s="106" t="e">
        <f t="shared" si="195"/>
        <v>#DIV/0!</v>
      </c>
      <c r="P729" s="106" t="e">
        <f>IF(O729&gt;'Input &amp; Results'!$E$49,MIN('Input &amp; Results'!$E$47,O729),0)</f>
        <v>#DIV/0!</v>
      </c>
      <c r="Q729" s="106" t="e">
        <f t="shared" si="202"/>
        <v>#DIV/0!</v>
      </c>
      <c r="R729" s="106" t="e">
        <f t="shared" si="198"/>
        <v>#DIV/0!</v>
      </c>
      <c r="S729" s="106" t="e">
        <f t="shared" si="199"/>
        <v>#DIV/0!</v>
      </c>
      <c r="T729" s="106" t="e">
        <f t="shared" si="203"/>
        <v>#DIV/0!</v>
      </c>
      <c r="U729" s="124" t="e">
        <f t="shared" si="196"/>
        <v>#DIV/0!</v>
      </c>
      <c r="V729" s="107" t="e">
        <f t="shared" si="211"/>
        <v>#DIV/0!</v>
      </c>
      <c r="W729" s="106" t="e">
        <f t="shared" si="209"/>
        <v>#DIV/0!</v>
      </c>
      <c r="X729" s="106" t="e">
        <f t="shared" si="204"/>
        <v>#DIV/0!</v>
      </c>
      <c r="Y729" s="106" t="e">
        <f t="shared" si="210"/>
        <v>#DIV/0!</v>
      </c>
      <c r="Z729" s="108" t="e">
        <f t="shared" si="205"/>
        <v>#DIV/0!</v>
      </c>
      <c r="AA729" s="108" t="e">
        <f>('Input &amp; Results'!$E$40-R729*7.48)/('Calcs active'!H729*1440)</f>
        <v>#DIV/0!</v>
      </c>
    </row>
    <row r="730" spans="2:27" x14ac:dyDescent="0.2">
      <c r="B730" s="31">
        <f t="shared" si="197"/>
        <v>2</v>
      </c>
      <c r="C730" s="31" t="s">
        <v>62</v>
      </c>
      <c r="D730" s="106">
        <v>716</v>
      </c>
      <c r="E730" s="106" t="e">
        <f t="shared" si="206"/>
        <v>#DIV/0!</v>
      </c>
      <c r="F730" s="106">
        <f>'Calcs Hist'!E731</f>
        <v>0</v>
      </c>
      <c r="G730" s="106" t="e">
        <f t="shared" si="207"/>
        <v>#DIV/0!</v>
      </c>
      <c r="H730" s="107" t="e">
        <f t="shared" si="208"/>
        <v>#DIV/0!</v>
      </c>
      <c r="I730" s="106" t="e">
        <f>IF(P730&gt;0,('Input &amp; Results'!F$36/12*$C$3)*('Input &amp; Results'!$D$21),('Input &amp; Results'!F$36/12*$C$3)*('Input &amp; Results'!$D$22))</f>
        <v>#DIV/0!</v>
      </c>
      <c r="J730" s="106" t="e">
        <f t="shared" si="212"/>
        <v>#DIV/0!</v>
      </c>
      <c r="K730" s="106" t="e">
        <f>IF(H730&gt;'Input &amp; Results'!$K$45,MIN('Input &amp; Results'!$K$38,J730-M730),0)</f>
        <v>#DIV/0!</v>
      </c>
      <c r="L730" s="106" t="e">
        <f t="shared" si="200"/>
        <v>#DIV/0!</v>
      </c>
      <c r="M730" s="106" t="e">
        <f>IF(J730&gt;0,MIN('Input &amp; Results'!$K$18*0.75/12*'Input &amp; Results'!$K$42,J730),0)</f>
        <v>#DIV/0!</v>
      </c>
      <c r="N730" s="106" t="e">
        <f t="shared" si="201"/>
        <v>#DIV/0!</v>
      </c>
      <c r="O730" s="106" t="e">
        <f t="shared" si="195"/>
        <v>#DIV/0!</v>
      </c>
      <c r="P730" s="106" t="e">
        <f>IF(O730&gt;'Input &amp; Results'!$E$49,MIN('Input &amp; Results'!$E$47,O730),0)</f>
        <v>#DIV/0!</v>
      </c>
      <c r="Q730" s="106" t="e">
        <f t="shared" si="202"/>
        <v>#DIV/0!</v>
      </c>
      <c r="R730" s="106" t="e">
        <f t="shared" si="198"/>
        <v>#DIV/0!</v>
      </c>
      <c r="S730" s="106" t="e">
        <f t="shared" si="199"/>
        <v>#DIV/0!</v>
      </c>
      <c r="T730" s="106" t="e">
        <f t="shared" si="203"/>
        <v>#DIV/0!</v>
      </c>
      <c r="U730" s="124" t="e">
        <f t="shared" si="196"/>
        <v>#DIV/0!</v>
      </c>
      <c r="V730" s="107" t="e">
        <f t="shared" si="211"/>
        <v>#DIV/0!</v>
      </c>
      <c r="W730" s="106" t="e">
        <f t="shared" si="209"/>
        <v>#DIV/0!</v>
      </c>
      <c r="X730" s="106" t="e">
        <f t="shared" si="204"/>
        <v>#DIV/0!</v>
      </c>
      <c r="Y730" s="106" t="e">
        <f t="shared" si="210"/>
        <v>#DIV/0!</v>
      </c>
      <c r="Z730" s="108" t="e">
        <f t="shared" si="205"/>
        <v>#DIV/0!</v>
      </c>
      <c r="AA730" s="108" t="e">
        <f>('Input &amp; Results'!$E$40-R730*7.48)/('Calcs active'!H730*1440)</f>
        <v>#DIV/0!</v>
      </c>
    </row>
    <row r="731" spans="2:27" x14ac:dyDescent="0.2">
      <c r="B731" s="31">
        <f t="shared" si="197"/>
        <v>2</v>
      </c>
      <c r="C731" s="31" t="s">
        <v>62</v>
      </c>
      <c r="D731" s="106">
        <v>717</v>
      </c>
      <c r="E731" s="106" t="e">
        <f t="shared" si="206"/>
        <v>#DIV/0!</v>
      </c>
      <c r="F731" s="106">
        <f>'Calcs Hist'!E732</f>
        <v>0</v>
      </c>
      <c r="G731" s="106" t="e">
        <f t="shared" si="207"/>
        <v>#DIV/0!</v>
      </c>
      <c r="H731" s="107" t="e">
        <f t="shared" si="208"/>
        <v>#DIV/0!</v>
      </c>
      <c r="I731" s="106" t="e">
        <f>IF(P731&gt;0,('Input &amp; Results'!F$36/12*$C$3)*('Input &amp; Results'!$D$21),('Input &amp; Results'!F$36/12*$C$3)*('Input &amp; Results'!$D$22))</f>
        <v>#DIV/0!</v>
      </c>
      <c r="J731" s="106" t="e">
        <f t="shared" si="212"/>
        <v>#DIV/0!</v>
      </c>
      <c r="K731" s="106" t="e">
        <f>IF(H731&gt;'Input &amp; Results'!$K$45,MIN('Input &amp; Results'!$K$38,J731-M731),0)</f>
        <v>#DIV/0!</v>
      </c>
      <c r="L731" s="106" t="e">
        <f t="shared" si="200"/>
        <v>#DIV/0!</v>
      </c>
      <c r="M731" s="106" t="e">
        <f>IF(J731&gt;0,MIN('Input &amp; Results'!$K$18*0.75/12*'Input &amp; Results'!$K$42,J731),0)</f>
        <v>#DIV/0!</v>
      </c>
      <c r="N731" s="106" t="e">
        <f t="shared" si="201"/>
        <v>#DIV/0!</v>
      </c>
      <c r="O731" s="106" t="e">
        <f t="shared" si="195"/>
        <v>#DIV/0!</v>
      </c>
      <c r="P731" s="106" t="e">
        <f>IF(O731&gt;'Input &amp; Results'!$E$49,MIN('Input &amp; Results'!$E$47,O731),0)</f>
        <v>#DIV/0!</v>
      </c>
      <c r="Q731" s="106" t="e">
        <f t="shared" si="202"/>
        <v>#DIV/0!</v>
      </c>
      <c r="R731" s="106" t="e">
        <f t="shared" si="198"/>
        <v>#DIV/0!</v>
      </c>
      <c r="S731" s="106" t="e">
        <f t="shared" si="199"/>
        <v>#DIV/0!</v>
      </c>
      <c r="T731" s="106" t="e">
        <f t="shared" si="203"/>
        <v>#DIV/0!</v>
      </c>
      <c r="U731" s="124" t="e">
        <f t="shared" si="196"/>
        <v>#DIV/0!</v>
      </c>
      <c r="V731" s="107" t="e">
        <f t="shared" si="211"/>
        <v>#DIV/0!</v>
      </c>
      <c r="W731" s="106" t="e">
        <f t="shared" si="209"/>
        <v>#DIV/0!</v>
      </c>
      <c r="X731" s="106" t="e">
        <f t="shared" si="204"/>
        <v>#DIV/0!</v>
      </c>
      <c r="Y731" s="106" t="e">
        <f t="shared" si="210"/>
        <v>#DIV/0!</v>
      </c>
      <c r="Z731" s="108" t="e">
        <f t="shared" si="205"/>
        <v>#DIV/0!</v>
      </c>
      <c r="AA731" s="108" t="e">
        <f>('Input &amp; Results'!$E$40-R731*7.48)/('Calcs active'!H731*1440)</f>
        <v>#DIV/0!</v>
      </c>
    </row>
    <row r="732" spans="2:27" x14ac:dyDescent="0.2">
      <c r="B732" s="31">
        <f t="shared" si="197"/>
        <v>2</v>
      </c>
      <c r="C732" s="31" t="s">
        <v>62</v>
      </c>
      <c r="D732" s="106">
        <v>718</v>
      </c>
      <c r="E732" s="106" t="e">
        <f t="shared" si="206"/>
        <v>#DIV/0!</v>
      </c>
      <c r="F732" s="106">
        <f>'Calcs Hist'!E733</f>
        <v>0</v>
      </c>
      <c r="G732" s="106" t="e">
        <f t="shared" si="207"/>
        <v>#DIV/0!</v>
      </c>
      <c r="H732" s="107" t="e">
        <f t="shared" si="208"/>
        <v>#DIV/0!</v>
      </c>
      <c r="I732" s="106" t="e">
        <f>IF(P732&gt;0,('Input &amp; Results'!F$36/12*$C$3)*('Input &amp; Results'!$D$21),('Input &amp; Results'!F$36/12*$C$3)*('Input &amp; Results'!$D$22))</f>
        <v>#DIV/0!</v>
      </c>
      <c r="J732" s="106" t="e">
        <f t="shared" si="212"/>
        <v>#DIV/0!</v>
      </c>
      <c r="K732" s="106" t="e">
        <f>IF(H732&gt;'Input &amp; Results'!$K$45,MIN('Input &amp; Results'!$K$38,J732-M732),0)</f>
        <v>#DIV/0!</v>
      </c>
      <c r="L732" s="106" t="e">
        <f t="shared" si="200"/>
        <v>#DIV/0!</v>
      </c>
      <c r="M732" s="106" t="e">
        <f>IF(J732&gt;0,MIN('Input &amp; Results'!$K$18*0.75/12*'Input &amp; Results'!$K$42,J732),0)</f>
        <v>#DIV/0!</v>
      </c>
      <c r="N732" s="106" t="e">
        <f t="shared" si="201"/>
        <v>#DIV/0!</v>
      </c>
      <c r="O732" s="106" t="e">
        <f t="shared" si="195"/>
        <v>#DIV/0!</v>
      </c>
      <c r="P732" s="106" t="e">
        <f>IF(O732&gt;'Input &amp; Results'!$E$49,MIN('Input &amp; Results'!$E$47,O732),0)</f>
        <v>#DIV/0!</v>
      </c>
      <c r="Q732" s="106" t="e">
        <f t="shared" si="202"/>
        <v>#DIV/0!</v>
      </c>
      <c r="R732" s="106" t="e">
        <f t="shared" si="198"/>
        <v>#DIV/0!</v>
      </c>
      <c r="S732" s="106" t="e">
        <f t="shared" si="199"/>
        <v>#DIV/0!</v>
      </c>
      <c r="T732" s="106" t="e">
        <f t="shared" si="203"/>
        <v>#DIV/0!</v>
      </c>
      <c r="U732" s="124" t="e">
        <f t="shared" si="196"/>
        <v>#DIV/0!</v>
      </c>
      <c r="V732" s="107" t="e">
        <f t="shared" si="211"/>
        <v>#DIV/0!</v>
      </c>
      <c r="W732" s="106" t="e">
        <f t="shared" si="209"/>
        <v>#DIV/0!</v>
      </c>
      <c r="X732" s="106" t="e">
        <f t="shared" si="204"/>
        <v>#DIV/0!</v>
      </c>
      <c r="Y732" s="106" t="e">
        <f t="shared" si="210"/>
        <v>#DIV/0!</v>
      </c>
      <c r="Z732" s="108" t="e">
        <f t="shared" si="205"/>
        <v>#DIV/0!</v>
      </c>
      <c r="AA732" s="108" t="e">
        <f>('Input &amp; Results'!$E$40-R732*7.48)/('Calcs active'!H732*1440)</f>
        <v>#DIV/0!</v>
      </c>
    </row>
    <row r="733" spans="2:27" x14ac:dyDescent="0.2">
      <c r="B733" s="31">
        <f t="shared" si="197"/>
        <v>2</v>
      </c>
      <c r="C733" s="31" t="s">
        <v>62</v>
      </c>
      <c r="D733" s="106">
        <v>719</v>
      </c>
      <c r="E733" s="106" t="e">
        <f t="shared" si="206"/>
        <v>#DIV/0!</v>
      </c>
      <c r="F733" s="106">
        <f>'Calcs Hist'!E734</f>
        <v>0</v>
      </c>
      <c r="G733" s="106" t="e">
        <f t="shared" si="207"/>
        <v>#DIV/0!</v>
      </c>
      <c r="H733" s="107" t="e">
        <f t="shared" si="208"/>
        <v>#DIV/0!</v>
      </c>
      <c r="I733" s="106" t="e">
        <f>IF(P733&gt;0,('Input &amp; Results'!F$36/12*$C$3)*('Input &amp; Results'!$D$21),('Input &amp; Results'!F$36/12*$C$3)*('Input &amp; Results'!$D$22))</f>
        <v>#DIV/0!</v>
      </c>
      <c r="J733" s="106" t="e">
        <f t="shared" si="212"/>
        <v>#DIV/0!</v>
      </c>
      <c r="K733" s="106" t="e">
        <f>IF(H733&gt;'Input &amp; Results'!$K$45,MIN('Input &amp; Results'!$K$38,J733-M733),0)</f>
        <v>#DIV/0!</v>
      </c>
      <c r="L733" s="106" t="e">
        <f t="shared" si="200"/>
        <v>#DIV/0!</v>
      </c>
      <c r="M733" s="106" t="e">
        <f>IF(J733&gt;0,MIN('Input &amp; Results'!$K$18*0.75/12*'Input &amp; Results'!$K$42,J733),0)</f>
        <v>#DIV/0!</v>
      </c>
      <c r="N733" s="106" t="e">
        <f t="shared" si="201"/>
        <v>#DIV/0!</v>
      </c>
      <c r="O733" s="106" t="e">
        <f t="shared" si="195"/>
        <v>#DIV/0!</v>
      </c>
      <c r="P733" s="106" t="e">
        <f>IF(O733&gt;'Input &amp; Results'!$E$49,MIN('Input &amp; Results'!$E$47,O733),0)</f>
        <v>#DIV/0!</v>
      </c>
      <c r="Q733" s="106" t="e">
        <f t="shared" si="202"/>
        <v>#DIV/0!</v>
      </c>
      <c r="R733" s="106" t="e">
        <f t="shared" si="198"/>
        <v>#DIV/0!</v>
      </c>
      <c r="S733" s="106" t="e">
        <f t="shared" si="199"/>
        <v>#DIV/0!</v>
      </c>
      <c r="T733" s="106" t="e">
        <f t="shared" si="203"/>
        <v>#DIV/0!</v>
      </c>
      <c r="U733" s="124" t="e">
        <f t="shared" si="196"/>
        <v>#DIV/0!</v>
      </c>
      <c r="V733" s="107" t="e">
        <f t="shared" si="211"/>
        <v>#DIV/0!</v>
      </c>
      <c r="W733" s="106" t="e">
        <f t="shared" si="209"/>
        <v>#DIV/0!</v>
      </c>
      <c r="X733" s="106" t="e">
        <f t="shared" si="204"/>
        <v>#DIV/0!</v>
      </c>
      <c r="Y733" s="106" t="e">
        <f t="shared" si="210"/>
        <v>#DIV/0!</v>
      </c>
      <c r="Z733" s="108" t="e">
        <f t="shared" si="205"/>
        <v>#DIV/0!</v>
      </c>
      <c r="AA733" s="108" t="e">
        <f>('Input &amp; Results'!$E$40-R733*7.48)/('Calcs active'!H733*1440)</f>
        <v>#DIV/0!</v>
      </c>
    </row>
    <row r="734" spans="2:27" x14ac:dyDescent="0.2">
      <c r="B734" s="31">
        <f t="shared" si="197"/>
        <v>2</v>
      </c>
      <c r="C734" s="31" t="s">
        <v>62</v>
      </c>
      <c r="D734" s="106">
        <v>720</v>
      </c>
      <c r="E734" s="106" t="e">
        <f t="shared" si="206"/>
        <v>#DIV/0!</v>
      </c>
      <c r="F734" s="106">
        <f>'Calcs Hist'!E735</f>
        <v>0</v>
      </c>
      <c r="G734" s="106" t="e">
        <f t="shared" si="207"/>
        <v>#DIV/0!</v>
      </c>
      <c r="H734" s="107" t="e">
        <f t="shared" si="208"/>
        <v>#DIV/0!</v>
      </c>
      <c r="I734" s="106" t="e">
        <f>IF(P734&gt;0,('Input &amp; Results'!F$36/12*$C$3)*('Input &amp; Results'!$D$21),('Input &amp; Results'!F$36/12*$C$3)*('Input &amp; Results'!$D$22))</f>
        <v>#DIV/0!</v>
      </c>
      <c r="J734" s="106" t="e">
        <f t="shared" si="212"/>
        <v>#DIV/0!</v>
      </c>
      <c r="K734" s="106" t="e">
        <f>IF(H734&gt;'Input &amp; Results'!$K$45,MIN('Input &amp; Results'!$K$38,J734-M734),0)</f>
        <v>#DIV/0!</v>
      </c>
      <c r="L734" s="106" t="e">
        <f t="shared" si="200"/>
        <v>#DIV/0!</v>
      </c>
      <c r="M734" s="106" t="e">
        <f>IF(J734&gt;0,MIN('Input &amp; Results'!$K$18*0.75/12*'Input &amp; Results'!$K$42,J734),0)</f>
        <v>#DIV/0!</v>
      </c>
      <c r="N734" s="106" t="e">
        <f t="shared" si="201"/>
        <v>#DIV/0!</v>
      </c>
      <c r="O734" s="106" t="e">
        <f t="shared" si="195"/>
        <v>#DIV/0!</v>
      </c>
      <c r="P734" s="106" t="e">
        <f>IF(O734&gt;'Input &amp; Results'!$E$49,MIN('Input &amp; Results'!$E$47,O734),0)</f>
        <v>#DIV/0!</v>
      </c>
      <c r="Q734" s="106" t="e">
        <f t="shared" si="202"/>
        <v>#DIV/0!</v>
      </c>
      <c r="R734" s="106" t="e">
        <f t="shared" si="198"/>
        <v>#DIV/0!</v>
      </c>
      <c r="S734" s="106" t="e">
        <f t="shared" si="199"/>
        <v>#DIV/0!</v>
      </c>
      <c r="T734" s="106" t="e">
        <f t="shared" si="203"/>
        <v>#DIV/0!</v>
      </c>
      <c r="U734" s="124" t="e">
        <f t="shared" si="196"/>
        <v>#DIV/0!</v>
      </c>
      <c r="V734" s="107" t="e">
        <f t="shared" si="211"/>
        <v>#DIV/0!</v>
      </c>
      <c r="W734" s="106" t="e">
        <f t="shared" si="209"/>
        <v>#DIV/0!</v>
      </c>
      <c r="X734" s="106" t="e">
        <f t="shared" si="204"/>
        <v>#DIV/0!</v>
      </c>
      <c r="Y734" s="106" t="e">
        <f t="shared" si="210"/>
        <v>#DIV/0!</v>
      </c>
      <c r="Z734" s="108" t="e">
        <f t="shared" si="205"/>
        <v>#DIV/0!</v>
      </c>
      <c r="AA734" s="108" t="e">
        <f>('Input &amp; Results'!$E$40-R734*7.48)/('Calcs active'!H734*1440)</f>
        <v>#DIV/0!</v>
      </c>
    </row>
    <row r="735" spans="2:27" x14ac:dyDescent="0.2">
      <c r="B735" s="31">
        <f t="shared" si="197"/>
        <v>2</v>
      </c>
      <c r="C735" s="31" t="s">
        <v>62</v>
      </c>
      <c r="D735" s="106">
        <v>721</v>
      </c>
      <c r="E735" s="106" t="e">
        <f t="shared" si="206"/>
        <v>#DIV/0!</v>
      </c>
      <c r="F735" s="106">
        <f>'Calcs Hist'!E736</f>
        <v>0</v>
      </c>
      <c r="G735" s="106" t="e">
        <f t="shared" si="207"/>
        <v>#DIV/0!</v>
      </c>
      <c r="H735" s="107" t="e">
        <f t="shared" si="208"/>
        <v>#DIV/0!</v>
      </c>
      <c r="I735" s="106" t="e">
        <f>IF(P735&gt;0,('Input &amp; Results'!F$36/12*$C$3)*('Input &amp; Results'!$D$21),('Input &amp; Results'!F$36/12*$C$3)*('Input &amp; Results'!$D$22))</f>
        <v>#DIV/0!</v>
      </c>
      <c r="J735" s="106" t="e">
        <f t="shared" si="212"/>
        <v>#DIV/0!</v>
      </c>
      <c r="K735" s="106" t="e">
        <f>IF(H735&gt;'Input &amp; Results'!$K$45,MIN('Input &amp; Results'!$K$38,J735-M735),0)</f>
        <v>#DIV/0!</v>
      </c>
      <c r="L735" s="106" t="e">
        <f t="shared" si="200"/>
        <v>#DIV/0!</v>
      </c>
      <c r="M735" s="106" t="e">
        <f>IF(J735&gt;0,MIN('Input &amp; Results'!$K$18*0.75/12*'Input &amp; Results'!$K$42,J735),0)</f>
        <v>#DIV/0!</v>
      </c>
      <c r="N735" s="106" t="e">
        <f t="shared" si="201"/>
        <v>#DIV/0!</v>
      </c>
      <c r="O735" s="106" t="e">
        <f t="shared" si="195"/>
        <v>#DIV/0!</v>
      </c>
      <c r="P735" s="106" t="e">
        <f>IF(O735&gt;'Input &amp; Results'!$E$49,MIN('Input &amp; Results'!$E$47,O735),0)</f>
        <v>#DIV/0!</v>
      </c>
      <c r="Q735" s="106" t="e">
        <f t="shared" si="202"/>
        <v>#DIV/0!</v>
      </c>
      <c r="R735" s="106" t="e">
        <f t="shared" si="198"/>
        <v>#DIV/0!</v>
      </c>
      <c r="S735" s="106" t="e">
        <f t="shared" si="199"/>
        <v>#DIV/0!</v>
      </c>
      <c r="T735" s="106" t="e">
        <f t="shared" si="203"/>
        <v>#DIV/0!</v>
      </c>
      <c r="U735" s="124" t="e">
        <f t="shared" si="196"/>
        <v>#DIV/0!</v>
      </c>
      <c r="V735" s="107" t="e">
        <f t="shared" si="211"/>
        <v>#DIV/0!</v>
      </c>
      <c r="W735" s="106" t="e">
        <f t="shared" si="209"/>
        <v>#DIV/0!</v>
      </c>
      <c r="X735" s="106" t="e">
        <f t="shared" si="204"/>
        <v>#DIV/0!</v>
      </c>
      <c r="Y735" s="106" t="e">
        <f t="shared" si="210"/>
        <v>#DIV/0!</v>
      </c>
      <c r="Z735" s="108" t="e">
        <f t="shared" si="205"/>
        <v>#DIV/0!</v>
      </c>
      <c r="AA735" s="108" t="e">
        <f>('Input &amp; Results'!$E$40-R735*7.48)/('Calcs active'!H735*1440)</f>
        <v>#DIV/0!</v>
      </c>
    </row>
    <row r="736" spans="2:27" x14ac:dyDescent="0.2">
      <c r="B736" s="31">
        <f t="shared" si="197"/>
        <v>2</v>
      </c>
      <c r="C736" s="31" t="s">
        <v>62</v>
      </c>
      <c r="D736" s="106">
        <v>722</v>
      </c>
      <c r="E736" s="106" t="e">
        <f t="shared" si="206"/>
        <v>#DIV/0!</v>
      </c>
      <c r="F736" s="106">
        <f>'Calcs Hist'!E737</f>
        <v>0</v>
      </c>
      <c r="G736" s="106" t="e">
        <f t="shared" si="207"/>
        <v>#DIV/0!</v>
      </c>
      <c r="H736" s="107" t="e">
        <f t="shared" si="208"/>
        <v>#DIV/0!</v>
      </c>
      <c r="I736" s="106" t="e">
        <f>IF(P736&gt;0,('Input &amp; Results'!F$36/12*$C$3)*('Input &amp; Results'!$D$21),('Input &amp; Results'!F$36/12*$C$3)*('Input &amp; Results'!$D$22))</f>
        <v>#DIV/0!</v>
      </c>
      <c r="J736" s="106" t="e">
        <f t="shared" si="212"/>
        <v>#DIV/0!</v>
      </c>
      <c r="K736" s="106" t="e">
        <f>IF(H736&gt;'Input &amp; Results'!$K$45,MIN('Input &amp; Results'!$K$38,J736-M736),0)</f>
        <v>#DIV/0!</v>
      </c>
      <c r="L736" s="106" t="e">
        <f t="shared" si="200"/>
        <v>#DIV/0!</v>
      </c>
      <c r="M736" s="106" t="e">
        <f>IF(J736&gt;0,MIN('Input &amp; Results'!$K$18*0.75/12*'Input &amp; Results'!$K$42,J736),0)</f>
        <v>#DIV/0!</v>
      </c>
      <c r="N736" s="106" t="e">
        <f t="shared" si="201"/>
        <v>#DIV/0!</v>
      </c>
      <c r="O736" s="106" t="e">
        <f t="shared" si="195"/>
        <v>#DIV/0!</v>
      </c>
      <c r="P736" s="106" t="e">
        <f>IF(O736&gt;'Input &amp; Results'!$E$49,MIN('Input &amp; Results'!$E$47,O736),0)</f>
        <v>#DIV/0!</v>
      </c>
      <c r="Q736" s="106" t="e">
        <f t="shared" si="202"/>
        <v>#DIV/0!</v>
      </c>
      <c r="R736" s="106" t="e">
        <f t="shared" si="198"/>
        <v>#DIV/0!</v>
      </c>
      <c r="S736" s="106" t="e">
        <f t="shared" si="199"/>
        <v>#DIV/0!</v>
      </c>
      <c r="T736" s="106" t="e">
        <f t="shared" si="203"/>
        <v>#DIV/0!</v>
      </c>
      <c r="U736" s="124" t="e">
        <f t="shared" si="196"/>
        <v>#DIV/0!</v>
      </c>
      <c r="V736" s="107" t="e">
        <f t="shared" si="211"/>
        <v>#DIV/0!</v>
      </c>
      <c r="W736" s="106" t="e">
        <f t="shared" si="209"/>
        <v>#DIV/0!</v>
      </c>
      <c r="X736" s="106" t="e">
        <f t="shared" si="204"/>
        <v>#DIV/0!</v>
      </c>
      <c r="Y736" s="106" t="e">
        <f t="shared" si="210"/>
        <v>#DIV/0!</v>
      </c>
      <c r="Z736" s="108" t="e">
        <f t="shared" si="205"/>
        <v>#DIV/0!</v>
      </c>
      <c r="AA736" s="108" t="e">
        <f>('Input &amp; Results'!$E$40-R736*7.48)/('Calcs active'!H736*1440)</f>
        <v>#DIV/0!</v>
      </c>
    </row>
    <row r="737" spans="2:27" x14ac:dyDescent="0.2">
      <c r="B737" s="31">
        <f t="shared" si="197"/>
        <v>2</v>
      </c>
      <c r="C737" s="31" t="s">
        <v>62</v>
      </c>
      <c r="D737" s="106">
        <v>723</v>
      </c>
      <c r="E737" s="106" t="e">
        <f t="shared" si="206"/>
        <v>#DIV/0!</v>
      </c>
      <c r="F737" s="106">
        <f>'Calcs Hist'!E738</f>
        <v>0</v>
      </c>
      <c r="G737" s="106" t="e">
        <f t="shared" si="207"/>
        <v>#DIV/0!</v>
      </c>
      <c r="H737" s="107" t="e">
        <f t="shared" si="208"/>
        <v>#DIV/0!</v>
      </c>
      <c r="I737" s="106" t="e">
        <f>IF(P737&gt;0,('Input &amp; Results'!F$36/12*$C$3)*('Input &amp; Results'!$D$21),('Input &amp; Results'!F$36/12*$C$3)*('Input &amp; Results'!$D$22))</f>
        <v>#DIV/0!</v>
      </c>
      <c r="J737" s="106" t="e">
        <f t="shared" si="212"/>
        <v>#DIV/0!</v>
      </c>
      <c r="K737" s="106" t="e">
        <f>IF(H737&gt;'Input &amp; Results'!$K$45,MIN('Input &amp; Results'!$K$38,J737-M737),0)</f>
        <v>#DIV/0!</v>
      </c>
      <c r="L737" s="106" t="e">
        <f t="shared" si="200"/>
        <v>#DIV/0!</v>
      </c>
      <c r="M737" s="106" t="e">
        <f>IF(J737&gt;0,MIN('Input &amp; Results'!$K$18*0.75/12*'Input &amp; Results'!$K$42,J737),0)</f>
        <v>#DIV/0!</v>
      </c>
      <c r="N737" s="106" t="e">
        <f t="shared" si="201"/>
        <v>#DIV/0!</v>
      </c>
      <c r="O737" s="106" t="e">
        <f t="shared" si="195"/>
        <v>#DIV/0!</v>
      </c>
      <c r="P737" s="106" t="e">
        <f>IF(O737&gt;'Input &amp; Results'!$E$49,MIN('Input &amp; Results'!$E$47,O737),0)</f>
        <v>#DIV/0!</v>
      </c>
      <c r="Q737" s="106" t="e">
        <f t="shared" si="202"/>
        <v>#DIV/0!</v>
      </c>
      <c r="R737" s="106" t="e">
        <f t="shared" si="198"/>
        <v>#DIV/0!</v>
      </c>
      <c r="S737" s="106" t="e">
        <f t="shared" si="199"/>
        <v>#DIV/0!</v>
      </c>
      <c r="T737" s="106" t="e">
        <f t="shared" si="203"/>
        <v>#DIV/0!</v>
      </c>
      <c r="U737" s="124" t="e">
        <f t="shared" si="196"/>
        <v>#DIV/0!</v>
      </c>
      <c r="V737" s="107" t="e">
        <f t="shared" si="211"/>
        <v>#DIV/0!</v>
      </c>
      <c r="W737" s="106" t="e">
        <f t="shared" si="209"/>
        <v>#DIV/0!</v>
      </c>
      <c r="X737" s="106" t="e">
        <f t="shared" si="204"/>
        <v>#DIV/0!</v>
      </c>
      <c r="Y737" s="106" t="e">
        <f t="shared" si="210"/>
        <v>#DIV/0!</v>
      </c>
      <c r="Z737" s="108" t="e">
        <f t="shared" si="205"/>
        <v>#DIV/0!</v>
      </c>
      <c r="AA737" s="108" t="e">
        <f>('Input &amp; Results'!$E$40-R737*7.48)/('Calcs active'!H737*1440)</f>
        <v>#DIV/0!</v>
      </c>
    </row>
    <row r="738" spans="2:27" x14ac:dyDescent="0.2">
      <c r="B738" s="31">
        <f t="shared" si="197"/>
        <v>2</v>
      </c>
      <c r="C738" s="31" t="s">
        <v>62</v>
      </c>
      <c r="D738" s="106">
        <v>724</v>
      </c>
      <c r="E738" s="106" t="e">
        <f t="shared" si="206"/>
        <v>#DIV/0!</v>
      </c>
      <c r="F738" s="106">
        <f>'Calcs Hist'!E739</f>
        <v>0</v>
      </c>
      <c r="G738" s="106" t="e">
        <f t="shared" si="207"/>
        <v>#DIV/0!</v>
      </c>
      <c r="H738" s="107" t="e">
        <f t="shared" si="208"/>
        <v>#DIV/0!</v>
      </c>
      <c r="I738" s="106" t="e">
        <f>IF(P738&gt;0,('Input &amp; Results'!F$36/12*$C$3)*('Input &amp; Results'!$D$21),('Input &amp; Results'!F$36/12*$C$3)*('Input &amp; Results'!$D$22))</f>
        <v>#DIV/0!</v>
      </c>
      <c r="J738" s="106" t="e">
        <f t="shared" si="212"/>
        <v>#DIV/0!</v>
      </c>
      <c r="K738" s="106" t="e">
        <f>IF(H738&gt;'Input &amp; Results'!$K$45,MIN('Input &amp; Results'!$K$38,J738-M738),0)</f>
        <v>#DIV/0!</v>
      </c>
      <c r="L738" s="106" t="e">
        <f t="shared" si="200"/>
        <v>#DIV/0!</v>
      </c>
      <c r="M738" s="106" t="e">
        <f>IF(J738&gt;0,MIN('Input &amp; Results'!$K$18*0.75/12*'Input &amp; Results'!$K$42,J738),0)</f>
        <v>#DIV/0!</v>
      </c>
      <c r="N738" s="106" t="e">
        <f t="shared" si="201"/>
        <v>#DIV/0!</v>
      </c>
      <c r="O738" s="106" t="e">
        <f t="shared" si="195"/>
        <v>#DIV/0!</v>
      </c>
      <c r="P738" s="106" t="e">
        <f>IF(O738&gt;'Input &amp; Results'!$E$49,MIN('Input &amp; Results'!$E$47,O738),0)</f>
        <v>#DIV/0!</v>
      </c>
      <c r="Q738" s="106" t="e">
        <f t="shared" si="202"/>
        <v>#DIV/0!</v>
      </c>
      <c r="R738" s="106" t="e">
        <f t="shared" si="198"/>
        <v>#DIV/0!</v>
      </c>
      <c r="S738" s="106" t="e">
        <f t="shared" si="199"/>
        <v>#DIV/0!</v>
      </c>
      <c r="T738" s="106" t="e">
        <f t="shared" si="203"/>
        <v>#DIV/0!</v>
      </c>
      <c r="U738" s="124" t="e">
        <f t="shared" si="196"/>
        <v>#DIV/0!</v>
      </c>
      <c r="V738" s="107" t="e">
        <f t="shared" si="211"/>
        <v>#DIV/0!</v>
      </c>
      <c r="W738" s="106" t="e">
        <f t="shared" si="209"/>
        <v>#DIV/0!</v>
      </c>
      <c r="X738" s="106" t="e">
        <f t="shared" si="204"/>
        <v>#DIV/0!</v>
      </c>
      <c r="Y738" s="106" t="e">
        <f t="shared" si="210"/>
        <v>#DIV/0!</v>
      </c>
      <c r="Z738" s="108" t="e">
        <f t="shared" si="205"/>
        <v>#DIV/0!</v>
      </c>
      <c r="AA738" s="108" t="e">
        <f>('Input &amp; Results'!$E$40-R738*7.48)/('Calcs active'!H738*1440)</f>
        <v>#DIV/0!</v>
      </c>
    </row>
    <row r="739" spans="2:27" x14ac:dyDescent="0.2">
      <c r="B739" s="31">
        <f t="shared" si="197"/>
        <v>2</v>
      </c>
      <c r="C739" s="31" t="s">
        <v>62</v>
      </c>
      <c r="D739" s="106">
        <v>725</v>
      </c>
      <c r="E739" s="106" t="e">
        <f t="shared" si="206"/>
        <v>#DIV/0!</v>
      </c>
      <c r="F739" s="106">
        <f>'Calcs Hist'!E740</f>
        <v>0</v>
      </c>
      <c r="G739" s="106" t="e">
        <f t="shared" si="207"/>
        <v>#DIV/0!</v>
      </c>
      <c r="H739" s="107" t="e">
        <f t="shared" si="208"/>
        <v>#DIV/0!</v>
      </c>
      <c r="I739" s="106" t="e">
        <f>IF(P739&gt;0,('Input &amp; Results'!F$36/12*$C$3)*('Input &amp; Results'!$D$21),('Input &amp; Results'!F$36/12*$C$3)*('Input &amp; Results'!$D$22))</f>
        <v>#DIV/0!</v>
      </c>
      <c r="J739" s="106" t="e">
        <f t="shared" si="212"/>
        <v>#DIV/0!</v>
      </c>
      <c r="K739" s="106" t="e">
        <f>IF(H739&gt;'Input &amp; Results'!$K$45,MIN('Input &amp; Results'!$K$38,J739-M739),0)</f>
        <v>#DIV/0!</v>
      </c>
      <c r="L739" s="106" t="e">
        <f t="shared" si="200"/>
        <v>#DIV/0!</v>
      </c>
      <c r="M739" s="106" t="e">
        <f>IF(J739&gt;0,MIN('Input &amp; Results'!$K$18*0.75/12*'Input &amp; Results'!$K$42,J739),0)</f>
        <v>#DIV/0!</v>
      </c>
      <c r="N739" s="106" t="e">
        <f t="shared" si="201"/>
        <v>#DIV/0!</v>
      </c>
      <c r="O739" s="106" t="e">
        <f t="shared" si="195"/>
        <v>#DIV/0!</v>
      </c>
      <c r="P739" s="106" t="e">
        <f>IF(O739&gt;'Input &amp; Results'!$E$49,MIN('Input &amp; Results'!$E$47,O739),0)</f>
        <v>#DIV/0!</v>
      </c>
      <c r="Q739" s="106" t="e">
        <f t="shared" si="202"/>
        <v>#DIV/0!</v>
      </c>
      <c r="R739" s="106" t="e">
        <f t="shared" si="198"/>
        <v>#DIV/0!</v>
      </c>
      <c r="S739" s="106" t="e">
        <f t="shared" si="199"/>
        <v>#DIV/0!</v>
      </c>
      <c r="T739" s="106" t="e">
        <f t="shared" si="203"/>
        <v>#DIV/0!</v>
      </c>
      <c r="U739" s="124" t="e">
        <f t="shared" si="196"/>
        <v>#DIV/0!</v>
      </c>
      <c r="V739" s="107" t="e">
        <f t="shared" si="211"/>
        <v>#DIV/0!</v>
      </c>
      <c r="W739" s="106" t="e">
        <f t="shared" si="209"/>
        <v>#DIV/0!</v>
      </c>
      <c r="X739" s="106" t="e">
        <f t="shared" si="204"/>
        <v>#DIV/0!</v>
      </c>
      <c r="Y739" s="106" t="e">
        <f t="shared" si="210"/>
        <v>#DIV/0!</v>
      </c>
      <c r="Z739" s="108" t="e">
        <f t="shared" si="205"/>
        <v>#DIV/0!</v>
      </c>
      <c r="AA739" s="108" t="e">
        <f>('Input &amp; Results'!$E$40-R739*7.48)/('Calcs active'!H739*1440)</f>
        <v>#DIV/0!</v>
      </c>
    </row>
    <row r="740" spans="2:27" x14ac:dyDescent="0.2">
      <c r="B740" s="31">
        <f t="shared" si="197"/>
        <v>2</v>
      </c>
      <c r="C740" s="31" t="s">
        <v>62</v>
      </c>
      <c r="D740" s="106">
        <v>726</v>
      </c>
      <c r="E740" s="106" t="e">
        <f t="shared" si="206"/>
        <v>#DIV/0!</v>
      </c>
      <c r="F740" s="106">
        <f>'Calcs Hist'!E741</f>
        <v>0</v>
      </c>
      <c r="G740" s="106" t="e">
        <f t="shared" si="207"/>
        <v>#DIV/0!</v>
      </c>
      <c r="H740" s="107" t="e">
        <f t="shared" si="208"/>
        <v>#DIV/0!</v>
      </c>
      <c r="I740" s="106" t="e">
        <f>IF(P740&gt;0,('Input &amp; Results'!F$36/12*$C$3)*('Input &amp; Results'!$D$21),('Input &amp; Results'!F$36/12*$C$3)*('Input &amp; Results'!$D$22))</f>
        <v>#DIV/0!</v>
      </c>
      <c r="J740" s="106" t="e">
        <f t="shared" si="212"/>
        <v>#DIV/0!</v>
      </c>
      <c r="K740" s="106" t="e">
        <f>IF(H740&gt;'Input &amp; Results'!$K$45,MIN('Input &amp; Results'!$K$38,J740-M740),0)</f>
        <v>#DIV/0!</v>
      </c>
      <c r="L740" s="106" t="e">
        <f t="shared" si="200"/>
        <v>#DIV/0!</v>
      </c>
      <c r="M740" s="106" t="e">
        <f>IF(J740&gt;0,MIN('Input &amp; Results'!$K$18*0.75/12*'Input &amp; Results'!$K$42,J740),0)</f>
        <v>#DIV/0!</v>
      </c>
      <c r="N740" s="106" t="e">
        <f t="shared" si="201"/>
        <v>#DIV/0!</v>
      </c>
      <c r="O740" s="106" t="e">
        <f t="shared" si="195"/>
        <v>#DIV/0!</v>
      </c>
      <c r="P740" s="106" t="e">
        <f>IF(O740&gt;'Input &amp; Results'!$E$49,MIN('Input &amp; Results'!$E$47,O740),0)</f>
        <v>#DIV/0!</v>
      </c>
      <c r="Q740" s="106" t="e">
        <f t="shared" si="202"/>
        <v>#DIV/0!</v>
      </c>
      <c r="R740" s="106" t="e">
        <f t="shared" si="198"/>
        <v>#DIV/0!</v>
      </c>
      <c r="S740" s="106" t="e">
        <f t="shared" si="199"/>
        <v>#DIV/0!</v>
      </c>
      <c r="T740" s="106" t="e">
        <f t="shared" si="203"/>
        <v>#DIV/0!</v>
      </c>
      <c r="U740" s="124" t="e">
        <f t="shared" si="196"/>
        <v>#DIV/0!</v>
      </c>
      <c r="V740" s="107" t="e">
        <f t="shared" si="211"/>
        <v>#DIV/0!</v>
      </c>
      <c r="W740" s="106" t="e">
        <f t="shared" si="209"/>
        <v>#DIV/0!</v>
      </c>
      <c r="X740" s="106" t="e">
        <f t="shared" si="204"/>
        <v>#DIV/0!</v>
      </c>
      <c r="Y740" s="106" t="e">
        <f t="shared" si="210"/>
        <v>#DIV/0!</v>
      </c>
      <c r="Z740" s="108" t="e">
        <f t="shared" si="205"/>
        <v>#DIV/0!</v>
      </c>
      <c r="AA740" s="108" t="e">
        <f>('Input &amp; Results'!$E$40-R740*7.48)/('Calcs active'!H740*1440)</f>
        <v>#DIV/0!</v>
      </c>
    </row>
    <row r="741" spans="2:27" x14ac:dyDescent="0.2">
      <c r="B741" s="31">
        <f t="shared" si="197"/>
        <v>2</v>
      </c>
      <c r="C741" s="31" t="s">
        <v>62</v>
      </c>
      <c r="D741" s="106">
        <v>727</v>
      </c>
      <c r="E741" s="106" t="e">
        <f t="shared" si="206"/>
        <v>#DIV/0!</v>
      </c>
      <c r="F741" s="106">
        <f>'Calcs Hist'!E742</f>
        <v>0</v>
      </c>
      <c r="G741" s="106" t="e">
        <f t="shared" si="207"/>
        <v>#DIV/0!</v>
      </c>
      <c r="H741" s="107" t="e">
        <f t="shared" si="208"/>
        <v>#DIV/0!</v>
      </c>
      <c r="I741" s="106" t="e">
        <f>IF(P741&gt;0,('Input &amp; Results'!F$36/12*$C$3)*('Input &amp; Results'!$D$21),('Input &amp; Results'!F$36/12*$C$3)*('Input &amp; Results'!$D$22))</f>
        <v>#DIV/0!</v>
      </c>
      <c r="J741" s="106" t="e">
        <f t="shared" si="212"/>
        <v>#DIV/0!</v>
      </c>
      <c r="K741" s="106" t="e">
        <f>IF(H741&gt;'Input &amp; Results'!$K$45,MIN('Input &amp; Results'!$K$38,J741-M741),0)</f>
        <v>#DIV/0!</v>
      </c>
      <c r="L741" s="106" t="e">
        <f t="shared" si="200"/>
        <v>#DIV/0!</v>
      </c>
      <c r="M741" s="106" t="e">
        <f>IF(J741&gt;0,MIN('Input &amp; Results'!$K$18*0.75/12*'Input &amp; Results'!$K$42,J741),0)</f>
        <v>#DIV/0!</v>
      </c>
      <c r="N741" s="106" t="e">
        <f t="shared" si="201"/>
        <v>#DIV/0!</v>
      </c>
      <c r="O741" s="106" t="e">
        <f t="shared" si="195"/>
        <v>#DIV/0!</v>
      </c>
      <c r="P741" s="106" t="e">
        <f>IF(O741&gt;'Input &amp; Results'!$E$49,MIN('Input &amp; Results'!$E$47,O741),0)</f>
        <v>#DIV/0!</v>
      </c>
      <c r="Q741" s="106" t="e">
        <f t="shared" si="202"/>
        <v>#DIV/0!</v>
      </c>
      <c r="R741" s="106" t="e">
        <f t="shared" si="198"/>
        <v>#DIV/0!</v>
      </c>
      <c r="S741" s="106" t="e">
        <f t="shared" si="199"/>
        <v>#DIV/0!</v>
      </c>
      <c r="T741" s="106" t="e">
        <f t="shared" si="203"/>
        <v>#DIV/0!</v>
      </c>
      <c r="U741" s="124" t="e">
        <f t="shared" si="196"/>
        <v>#DIV/0!</v>
      </c>
      <c r="V741" s="107" t="e">
        <f t="shared" si="211"/>
        <v>#DIV/0!</v>
      </c>
      <c r="W741" s="106" t="e">
        <f t="shared" si="209"/>
        <v>#DIV/0!</v>
      </c>
      <c r="X741" s="106" t="e">
        <f t="shared" si="204"/>
        <v>#DIV/0!</v>
      </c>
      <c r="Y741" s="106" t="e">
        <f t="shared" si="210"/>
        <v>#DIV/0!</v>
      </c>
      <c r="Z741" s="108" t="e">
        <f t="shared" si="205"/>
        <v>#DIV/0!</v>
      </c>
      <c r="AA741" s="108" t="e">
        <f>('Input &amp; Results'!$E$40-R741*7.48)/('Calcs active'!H741*1440)</f>
        <v>#DIV/0!</v>
      </c>
    </row>
    <row r="742" spans="2:27" x14ac:dyDescent="0.2">
      <c r="B742" s="31">
        <f t="shared" si="197"/>
        <v>2</v>
      </c>
      <c r="C742" s="31" t="s">
        <v>62</v>
      </c>
      <c r="D742" s="106">
        <v>728</v>
      </c>
      <c r="E742" s="106" t="e">
        <f t="shared" si="206"/>
        <v>#DIV/0!</v>
      </c>
      <c r="F742" s="106">
        <f>'Calcs Hist'!E743</f>
        <v>0</v>
      </c>
      <c r="G742" s="106" t="e">
        <f t="shared" si="207"/>
        <v>#DIV/0!</v>
      </c>
      <c r="H742" s="107" t="e">
        <f t="shared" si="208"/>
        <v>#DIV/0!</v>
      </c>
      <c r="I742" s="106" t="e">
        <f>IF(P742&gt;0,('Input &amp; Results'!F$36/12*$C$3)*('Input &amp; Results'!$D$21),('Input &amp; Results'!F$36/12*$C$3)*('Input &amp; Results'!$D$22))</f>
        <v>#DIV/0!</v>
      </c>
      <c r="J742" s="106" t="e">
        <f t="shared" si="212"/>
        <v>#DIV/0!</v>
      </c>
      <c r="K742" s="106" t="e">
        <f>IF(H742&gt;'Input &amp; Results'!$K$45,MIN('Input &amp; Results'!$K$38,J742-M742),0)</f>
        <v>#DIV/0!</v>
      </c>
      <c r="L742" s="106" t="e">
        <f t="shared" si="200"/>
        <v>#DIV/0!</v>
      </c>
      <c r="M742" s="106" t="e">
        <f>IF(J742&gt;0,MIN('Input &amp; Results'!$K$18*0.75/12*'Input &amp; Results'!$K$42,J742),0)</f>
        <v>#DIV/0!</v>
      </c>
      <c r="N742" s="106" t="e">
        <f t="shared" si="201"/>
        <v>#DIV/0!</v>
      </c>
      <c r="O742" s="106" t="e">
        <f t="shared" si="195"/>
        <v>#DIV/0!</v>
      </c>
      <c r="P742" s="106" t="e">
        <f>IF(O742&gt;'Input &amp; Results'!$E$49,MIN('Input &amp; Results'!$E$47,O742),0)</f>
        <v>#DIV/0!</v>
      </c>
      <c r="Q742" s="106" t="e">
        <f t="shared" si="202"/>
        <v>#DIV/0!</v>
      </c>
      <c r="R742" s="106" t="e">
        <f t="shared" si="198"/>
        <v>#DIV/0!</v>
      </c>
      <c r="S742" s="106" t="e">
        <f t="shared" si="199"/>
        <v>#DIV/0!</v>
      </c>
      <c r="T742" s="106" t="e">
        <f t="shared" si="203"/>
        <v>#DIV/0!</v>
      </c>
      <c r="U742" s="124" t="e">
        <f t="shared" si="196"/>
        <v>#DIV/0!</v>
      </c>
      <c r="V742" s="107" t="e">
        <f t="shared" si="211"/>
        <v>#DIV/0!</v>
      </c>
      <c r="W742" s="106" t="e">
        <f t="shared" si="209"/>
        <v>#DIV/0!</v>
      </c>
      <c r="X742" s="106" t="e">
        <f t="shared" si="204"/>
        <v>#DIV/0!</v>
      </c>
      <c r="Y742" s="106" t="e">
        <f t="shared" si="210"/>
        <v>#DIV/0!</v>
      </c>
      <c r="Z742" s="108" t="e">
        <f t="shared" si="205"/>
        <v>#DIV/0!</v>
      </c>
      <c r="AA742" s="108" t="e">
        <f>('Input &amp; Results'!$E$40-R742*7.48)/('Calcs active'!H742*1440)</f>
        <v>#DIV/0!</v>
      </c>
    </row>
    <row r="743" spans="2:27" x14ac:dyDescent="0.2">
      <c r="B743" s="31">
        <f t="shared" si="197"/>
        <v>2</v>
      </c>
      <c r="C743" s="31" t="s">
        <v>62</v>
      </c>
      <c r="D743" s="106">
        <v>729</v>
      </c>
      <c r="E743" s="106" t="e">
        <f t="shared" si="206"/>
        <v>#DIV/0!</v>
      </c>
      <c r="F743" s="106">
        <f>'Calcs Hist'!E744</f>
        <v>0</v>
      </c>
      <c r="G743" s="106" t="e">
        <f t="shared" si="207"/>
        <v>#DIV/0!</v>
      </c>
      <c r="H743" s="107" t="e">
        <f t="shared" si="208"/>
        <v>#DIV/0!</v>
      </c>
      <c r="I743" s="106" t="e">
        <f>IF(P743&gt;0,('Input &amp; Results'!F$36/12*$C$3)*('Input &amp; Results'!$D$21),('Input &amp; Results'!F$36/12*$C$3)*('Input &amp; Results'!$D$22))</f>
        <v>#DIV/0!</v>
      </c>
      <c r="J743" s="106" t="e">
        <f t="shared" si="212"/>
        <v>#DIV/0!</v>
      </c>
      <c r="K743" s="106" t="e">
        <f>IF(H743&gt;'Input &amp; Results'!$K$45,MIN('Input &amp; Results'!$K$38,J743-M743),0)</f>
        <v>#DIV/0!</v>
      </c>
      <c r="L743" s="106" t="e">
        <f t="shared" si="200"/>
        <v>#DIV/0!</v>
      </c>
      <c r="M743" s="106" t="e">
        <f>IF(J743&gt;0,MIN('Input &amp; Results'!$K$18*0.75/12*'Input &amp; Results'!$K$42,J743),0)</f>
        <v>#DIV/0!</v>
      </c>
      <c r="N743" s="106" t="e">
        <f t="shared" si="201"/>
        <v>#DIV/0!</v>
      </c>
      <c r="O743" s="106" t="e">
        <f t="shared" si="195"/>
        <v>#DIV/0!</v>
      </c>
      <c r="P743" s="106" t="e">
        <f>IF(O743&gt;'Input &amp; Results'!$E$49,MIN('Input &amp; Results'!$E$47,O743),0)</f>
        <v>#DIV/0!</v>
      </c>
      <c r="Q743" s="106" t="e">
        <f t="shared" si="202"/>
        <v>#DIV/0!</v>
      </c>
      <c r="R743" s="106" t="e">
        <f t="shared" si="198"/>
        <v>#DIV/0!</v>
      </c>
      <c r="S743" s="106" t="e">
        <f t="shared" si="199"/>
        <v>#DIV/0!</v>
      </c>
      <c r="T743" s="106" t="e">
        <f t="shared" si="203"/>
        <v>#DIV/0!</v>
      </c>
      <c r="U743" s="124" t="e">
        <f t="shared" si="196"/>
        <v>#DIV/0!</v>
      </c>
      <c r="V743" s="107" t="e">
        <f t="shared" si="211"/>
        <v>#DIV/0!</v>
      </c>
      <c r="W743" s="106" t="e">
        <f t="shared" si="209"/>
        <v>#DIV/0!</v>
      </c>
      <c r="X743" s="106" t="e">
        <f t="shared" si="204"/>
        <v>#DIV/0!</v>
      </c>
      <c r="Y743" s="106" t="e">
        <f t="shared" si="210"/>
        <v>#DIV/0!</v>
      </c>
      <c r="Z743" s="108" t="e">
        <f t="shared" si="205"/>
        <v>#DIV/0!</v>
      </c>
      <c r="AA743" s="108" t="e">
        <f>('Input &amp; Results'!$E$40-R743*7.48)/('Calcs active'!H743*1440)</f>
        <v>#DIV/0!</v>
      </c>
    </row>
    <row r="744" spans="2:27" x14ac:dyDescent="0.2">
      <c r="B744" s="31">
        <f t="shared" si="197"/>
        <v>2</v>
      </c>
      <c r="C744" s="31" t="s">
        <v>62</v>
      </c>
      <c r="D744" s="106">
        <v>730</v>
      </c>
      <c r="E744" s="106" t="e">
        <f t="shared" si="206"/>
        <v>#DIV/0!</v>
      </c>
      <c r="F744" s="106">
        <f>'Calcs Hist'!E745</f>
        <v>0</v>
      </c>
      <c r="G744" s="106" t="e">
        <f t="shared" si="207"/>
        <v>#DIV/0!</v>
      </c>
      <c r="H744" s="107" t="e">
        <f t="shared" si="208"/>
        <v>#DIV/0!</v>
      </c>
      <c r="I744" s="106" t="e">
        <f>IF(P744&gt;0,('Input &amp; Results'!F$36/12*$C$3)*('Input &amp; Results'!$D$21),('Input &amp; Results'!F$36/12*$C$3)*('Input &amp; Results'!$D$22))</f>
        <v>#DIV/0!</v>
      </c>
      <c r="J744" s="106" t="e">
        <f t="shared" si="212"/>
        <v>#DIV/0!</v>
      </c>
      <c r="K744" s="106" t="e">
        <f>IF(H744&gt;'Input &amp; Results'!$K$45,MIN('Input &amp; Results'!$K$38,J744-M744),0)</f>
        <v>#DIV/0!</v>
      </c>
      <c r="L744" s="106" t="e">
        <f t="shared" si="200"/>
        <v>#DIV/0!</v>
      </c>
      <c r="M744" s="106" t="e">
        <f>IF(J744&gt;0,MIN('Input &amp; Results'!$K$18*0.75/12*'Input &amp; Results'!$K$42,J744),0)</f>
        <v>#DIV/0!</v>
      </c>
      <c r="N744" s="106" t="e">
        <f t="shared" si="201"/>
        <v>#DIV/0!</v>
      </c>
      <c r="O744" s="106" t="e">
        <f t="shared" si="195"/>
        <v>#DIV/0!</v>
      </c>
      <c r="P744" s="106" t="e">
        <f>IF(O744&gt;'Input &amp; Results'!$E$49,MIN('Input &amp; Results'!$E$47,O744),0)</f>
        <v>#DIV/0!</v>
      </c>
      <c r="Q744" s="106" t="e">
        <f t="shared" si="202"/>
        <v>#DIV/0!</v>
      </c>
      <c r="R744" s="106" t="e">
        <f t="shared" si="198"/>
        <v>#DIV/0!</v>
      </c>
      <c r="S744" s="106" t="e">
        <f t="shared" si="199"/>
        <v>#DIV/0!</v>
      </c>
      <c r="T744" s="106" t="e">
        <f t="shared" si="203"/>
        <v>#DIV/0!</v>
      </c>
      <c r="U744" s="124" t="e">
        <f t="shared" si="196"/>
        <v>#DIV/0!</v>
      </c>
      <c r="V744" s="107" t="e">
        <f t="shared" si="211"/>
        <v>#DIV/0!</v>
      </c>
      <c r="W744" s="106" t="e">
        <f t="shared" si="209"/>
        <v>#DIV/0!</v>
      </c>
      <c r="X744" s="106" t="e">
        <f t="shared" si="204"/>
        <v>#DIV/0!</v>
      </c>
      <c r="Y744" s="106" t="e">
        <f t="shared" si="210"/>
        <v>#DIV/0!</v>
      </c>
      <c r="Z744" s="108" t="e">
        <f t="shared" si="205"/>
        <v>#DIV/0!</v>
      </c>
      <c r="AA744" s="108" t="e">
        <f>('Input &amp; Results'!$E$40-R744*7.48)/('Calcs active'!H744*1440)</f>
        <v>#DIV/0!</v>
      </c>
    </row>
    <row r="745" spans="2:27" x14ac:dyDescent="0.2">
      <c r="B745" s="31">
        <f t="shared" si="197"/>
        <v>3</v>
      </c>
      <c r="C745" s="31" t="s">
        <v>51</v>
      </c>
      <c r="D745" s="106">
        <v>731</v>
      </c>
      <c r="E745" s="106" t="e">
        <f t="shared" si="206"/>
        <v>#DIV/0!</v>
      </c>
      <c r="F745" s="106">
        <f>'Calcs Hist'!E746</f>
        <v>0</v>
      </c>
      <c r="G745" s="106" t="e">
        <f t="shared" si="207"/>
        <v>#DIV/0!</v>
      </c>
      <c r="H745" s="107" t="e">
        <f t="shared" si="208"/>
        <v>#DIV/0!</v>
      </c>
      <c r="I745" s="106" t="e">
        <f>IF(P745&gt;0,('Input &amp; Results'!F$25/12*$C$3)*('Input &amp; Results'!$D$21),('Input &amp; Results'!F$25/12*$C$3)*('Input &amp; Results'!$D$22))</f>
        <v>#DIV/0!</v>
      </c>
      <c r="J745" s="106" t="e">
        <f t="shared" si="212"/>
        <v>#DIV/0!</v>
      </c>
      <c r="K745" s="106" t="e">
        <f>IF(H745&gt;'Input &amp; Results'!$K$45,MIN('Input &amp; Results'!$K$27,J745-M745),0)</f>
        <v>#DIV/0!</v>
      </c>
      <c r="L745" s="106" t="e">
        <f t="shared" si="200"/>
        <v>#DIV/0!</v>
      </c>
      <c r="M745" s="106" t="e">
        <f>IF(J745&gt;0,MIN('Input &amp; Results'!$K$7*0.75/12*'Input &amp; Results'!$K$42,J745),0)</f>
        <v>#DIV/0!</v>
      </c>
      <c r="N745" s="106" t="e">
        <f t="shared" si="201"/>
        <v>#DIV/0!</v>
      </c>
      <c r="O745" s="106" t="e">
        <f t="shared" si="195"/>
        <v>#DIV/0!</v>
      </c>
      <c r="P745" s="106" t="e">
        <f>IF(O745&gt;'Input &amp; Results'!$E$49,MIN('Input &amp; Results'!$E$47,O745),0)</f>
        <v>#DIV/0!</v>
      </c>
      <c r="Q745" s="106" t="e">
        <f t="shared" si="202"/>
        <v>#DIV/0!</v>
      </c>
      <c r="R745" s="106" t="e">
        <f t="shared" si="198"/>
        <v>#DIV/0!</v>
      </c>
      <c r="S745" s="106" t="e">
        <f t="shared" si="199"/>
        <v>#DIV/0!</v>
      </c>
      <c r="T745" s="106" t="e">
        <f t="shared" si="203"/>
        <v>#DIV/0!</v>
      </c>
      <c r="U745" s="124" t="e">
        <f t="shared" si="196"/>
        <v>#DIV/0!</v>
      </c>
      <c r="V745" s="107" t="e">
        <f t="shared" si="211"/>
        <v>#DIV/0!</v>
      </c>
      <c r="W745" s="106" t="e">
        <f t="shared" si="209"/>
        <v>#DIV/0!</v>
      </c>
      <c r="X745" s="106" t="e">
        <f t="shared" si="204"/>
        <v>#DIV/0!</v>
      </c>
      <c r="Y745" s="106" t="e">
        <f t="shared" si="210"/>
        <v>#DIV/0!</v>
      </c>
      <c r="Z745" s="108" t="e">
        <f t="shared" si="205"/>
        <v>#DIV/0!</v>
      </c>
      <c r="AA745" s="108" t="e">
        <f>('Input &amp; Results'!$E$40-R745*7.48)/('Calcs active'!H745*1440)</f>
        <v>#DIV/0!</v>
      </c>
    </row>
    <row r="746" spans="2:27" x14ac:dyDescent="0.2">
      <c r="B746" s="31">
        <f t="shared" si="197"/>
        <v>3</v>
      </c>
      <c r="C746" s="31" t="s">
        <v>51</v>
      </c>
      <c r="D746" s="106">
        <v>732</v>
      </c>
      <c r="E746" s="106" t="e">
        <f t="shared" si="206"/>
        <v>#DIV/0!</v>
      </c>
      <c r="F746" s="106">
        <f>'Calcs Hist'!E747</f>
        <v>0</v>
      </c>
      <c r="G746" s="106" t="e">
        <f t="shared" si="207"/>
        <v>#DIV/0!</v>
      </c>
      <c r="H746" s="107" t="e">
        <f t="shared" si="208"/>
        <v>#DIV/0!</v>
      </c>
      <c r="I746" s="106" t="e">
        <f>IF(P746&gt;0,('Input &amp; Results'!F$25/12*$C$3)*('Input &amp; Results'!$D$21),('Input &amp; Results'!F$25/12*$C$3)*('Input &amp; Results'!$D$22))</f>
        <v>#DIV/0!</v>
      </c>
      <c r="J746" s="106" t="e">
        <f t="shared" si="212"/>
        <v>#DIV/0!</v>
      </c>
      <c r="K746" s="106" t="e">
        <f>IF(H746&gt;'Input &amp; Results'!$K$45,MIN('Input &amp; Results'!$K$27,J746-M746),0)</f>
        <v>#DIV/0!</v>
      </c>
      <c r="L746" s="106" t="e">
        <f t="shared" si="200"/>
        <v>#DIV/0!</v>
      </c>
      <c r="M746" s="106" t="e">
        <f>IF(J746&gt;0,MIN('Input &amp; Results'!$K$7*0.75/12*'Input &amp; Results'!$K$42,J746),0)</f>
        <v>#DIV/0!</v>
      </c>
      <c r="N746" s="106" t="e">
        <f t="shared" si="201"/>
        <v>#DIV/0!</v>
      </c>
      <c r="O746" s="106" t="e">
        <f t="shared" si="195"/>
        <v>#DIV/0!</v>
      </c>
      <c r="P746" s="106" t="e">
        <f>IF(O746&gt;'Input &amp; Results'!$E$49,MIN('Input &amp; Results'!$E$47,O746),0)</f>
        <v>#DIV/0!</v>
      </c>
      <c r="Q746" s="106" t="e">
        <f t="shared" si="202"/>
        <v>#DIV/0!</v>
      </c>
      <c r="R746" s="106" t="e">
        <f t="shared" si="198"/>
        <v>#DIV/0!</v>
      </c>
      <c r="S746" s="106" t="e">
        <f t="shared" si="199"/>
        <v>#DIV/0!</v>
      </c>
      <c r="T746" s="106" t="e">
        <f t="shared" si="203"/>
        <v>#DIV/0!</v>
      </c>
      <c r="U746" s="124" t="e">
        <f t="shared" si="196"/>
        <v>#DIV/0!</v>
      </c>
      <c r="V746" s="107" t="e">
        <f t="shared" si="211"/>
        <v>#DIV/0!</v>
      </c>
      <c r="W746" s="106" t="e">
        <f t="shared" si="209"/>
        <v>#DIV/0!</v>
      </c>
      <c r="X746" s="106" t="e">
        <f t="shared" si="204"/>
        <v>#DIV/0!</v>
      </c>
      <c r="Y746" s="106" t="e">
        <f t="shared" si="210"/>
        <v>#DIV/0!</v>
      </c>
      <c r="Z746" s="108" t="e">
        <f t="shared" si="205"/>
        <v>#DIV/0!</v>
      </c>
      <c r="AA746" s="108" t="e">
        <f>('Input &amp; Results'!$E$40-R746*7.48)/('Calcs active'!H746*1440)</f>
        <v>#DIV/0!</v>
      </c>
    </row>
    <row r="747" spans="2:27" x14ac:dyDescent="0.2">
      <c r="B747" s="31">
        <f t="shared" si="197"/>
        <v>3</v>
      </c>
      <c r="C747" s="31" t="s">
        <v>51</v>
      </c>
      <c r="D747" s="106">
        <v>733</v>
      </c>
      <c r="E747" s="106" t="e">
        <f t="shared" si="206"/>
        <v>#DIV/0!</v>
      </c>
      <c r="F747" s="106">
        <f>'Calcs Hist'!E748</f>
        <v>0</v>
      </c>
      <c r="G747" s="106" t="e">
        <f t="shared" si="207"/>
        <v>#DIV/0!</v>
      </c>
      <c r="H747" s="107" t="e">
        <f t="shared" si="208"/>
        <v>#DIV/0!</v>
      </c>
      <c r="I747" s="106" t="e">
        <f>IF(P747&gt;0,('Input &amp; Results'!F$25/12*$C$3)*('Input &amp; Results'!$D$21),('Input &amp; Results'!F$25/12*$C$3)*('Input &amp; Results'!$D$22))</f>
        <v>#DIV/0!</v>
      </c>
      <c r="J747" s="106" t="e">
        <f t="shared" si="212"/>
        <v>#DIV/0!</v>
      </c>
      <c r="K747" s="106" t="e">
        <f>IF(H747&gt;'Input &amp; Results'!$K$45,MIN('Input &amp; Results'!$K$27,J747-M747),0)</f>
        <v>#DIV/0!</v>
      </c>
      <c r="L747" s="106" t="e">
        <f t="shared" si="200"/>
        <v>#DIV/0!</v>
      </c>
      <c r="M747" s="106" t="e">
        <f>IF(J747&gt;0,MIN('Input &amp; Results'!$K$7*0.75/12*'Input &amp; Results'!$K$42,J747),0)</f>
        <v>#DIV/0!</v>
      </c>
      <c r="N747" s="106" t="e">
        <f t="shared" si="201"/>
        <v>#DIV/0!</v>
      </c>
      <c r="O747" s="106" t="e">
        <f t="shared" si="195"/>
        <v>#DIV/0!</v>
      </c>
      <c r="P747" s="106" t="e">
        <f>IF(O747&gt;'Input &amp; Results'!$E$49,MIN('Input &amp; Results'!$E$47,O747),0)</f>
        <v>#DIV/0!</v>
      </c>
      <c r="Q747" s="106" t="e">
        <f t="shared" si="202"/>
        <v>#DIV/0!</v>
      </c>
      <c r="R747" s="106" t="e">
        <f t="shared" si="198"/>
        <v>#DIV/0!</v>
      </c>
      <c r="S747" s="106" t="e">
        <f t="shared" si="199"/>
        <v>#DIV/0!</v>
      </c>
      <c r="T747" s="106" t="e">
        <f t="shared" si="203"/>
        <v>#DIV/0!</v>
      </c>
      <c r="U747" s="124" t="e">
        <f t="shared" si="196"/>
        <v>#DIV/0!</v>
      </c>
      <c r="V747" s="107" t="e">
        <f t="shared" si="211"/>
        <v>#DIV/0!</v>
      </c>
      <c r="W747" s="106" t="e">
        <f t="shared" si="209"/>
        <v>#DIV/0!</v>
      </c>
      <c r="X747" s="106" t="e">
        <f t="shared" si="204"/>
        <v>#DIV/0!</v>
      </c>
      <c r="Y747" s="106" t="e">
        <f t="shared" si="210"/>
        <v>#DIV/0!</v>
      </c>
      <c r="Z747" s="108" t="e">
        <f t="shared" si="205"/>
        <v>#DIV/0!</v>
      </c>
      <c r="AA747" s="108" t="e">
        <f>('Input &amp; Results'!$E$40-R747*7.48)/('Calcs active'!H747*1440)</f>
        <v>#DIV/0!</v>
      </c>
    </row>
    <row r="748" spans="2:27" x14ac:dyDescent="0.2">
      <c r="B748" s="31">
        <f t="shared" si="197"/>
        <v>3</v>
      </c>
      <c r="C748" s="31" t="s">
        <v>51</v>
      </c>
      <c r="D748" s="106">
        <v>734</v>
      </c>
      <c r="E748" s="106" t="e">
        <f t="shared" si="206"/>
        <v>#DIV/0!</v>
      </c>
      <c r="F748" s="106">
        <f>'Calcs Hist'!E749</f>
        <v>0</v>
      </c>
      <c r="G748" s="106" t="e">
        <f t="shared" si="207"/>
        <v>#DIV/0!</v>
      </c>
      <c r="H748" s="107" t="e">
        <f t="shared" si="208"/>
        <v>#DIV/0!</v>
      </c>
      <c r="I748" s="106" t="e">
        <f>IF(P748&gt;0,('Input &amp; Results'!F$25/12*$C$3)*('Input &amp; Results'!$D$21),('Input &amp; Results'!F$25/12*$C$3)*('Input &amp; Results'!$D$22))</f>
        <v>#DIV/0!</v>
      </c>
      <c r="J748" s="106" t="e">
        <f t="shared" si="212"/>
        <v>#DIV/0!</v>
      </c>
      <c r="K748" s="106" t="e">
        <f>IF(H748&gt;'Input &amp; Results'!$K$45,MIN('Input &amp; Results'!$K$27,J748-M748),0)</f>
        <v>#DIV/0!</v>
      </c>
      <c r="L748" s="106" t="e">
        <f t="shared" si="200"/>
        <v>#DIV/0!</v>
      </c>
      <c r="M748" s="106" t="e">
        <f>IF(J748&gt;0,MIN('Input &amp; Results'!$K$7*0.75/12*'Input &amp; Results'!$K$42,J748),0)</f>
        <v>#DIV/0!</v>
      </c>
      <c r="N748" s="106" t="e">
        <f t="shared" si="201"/>
        <v>#DIV/0!</v>
      </c>
      <c r="O748" s="106" t="e">
        <f t="shared" ref="O748:O811" si="213">J748-K748-M748</f>
        <v>#DIV/0!</v>
      </c>
      <c r="P748" s="106" t="e">
        <f>IF(O748&gt;'Input &amp; Results'!$E$49,MIN('Input &amp; Results'!$E$47,O748),0)</f>
        <v>#DIV/0!</v>
      </c>
      <c r="Q748" s="106" t="e">
        <f t="shared" si="202"/>
        <v>#DIV/0!</v>
      </c>
      <c r="R748" s="106" t="e">
        <f t="shared" si="198"/>
        <v>#DIV/0!</v>
      </c>
      <c r="S748" s="106" t="e">
        <f t="shared" si="199"/>
        <v>#DIV/0!</v>
      </c>
      <c r="T748" s="106" t="e">
        <f t="shared" si="203"/>
        <v>#DIV/0!</v>
      </c>
      <c r="U748" s="124" t="e">
        <f t="shared" si="196"/>
        <v>#DIV/0!</v>
      </c>
      <c r="V748" s="107" t="e">
        <f t="shared" si="211"/>
        <v>#DIV/0!</v>
      </c>
      <c r="W748" s="106" t="e">
        <f t="shared" si="209"/>
        <v>#DIV/0!</v>
      </c>
      <c r="X748" s="106" t="e">
        <f t="shared" si="204"/>
        <v>#DIV/0!</v>
      </c>
      <c r="Y748" s="106" t="e">
        <f t="shared" si="210"/>
        <v>#DIV/0!</v>
      </c>
      <c r="Z748" s="108" t="e">
        <f t="shared" si="205"/>
        <v>#DIV/0!</v>
      </c>
      <c r="AA748" s="108" t="e">
        <f>('Input &amp; Results'!$E$40-R748*7.48)/('Calcs active'!H748*1440)</f>
        <v>#DIV/0!</v>
      </c>
    </row>
    <row r="749" spans="2:27" x14ac:dyDescent="0.2">
      <c r="B749" s="31">
        <f t="shared" si="197"/>
        <v>3</v>
      </c>
      <c r="C749" s="31" t="s">
        <v>51</v>
      </c>
      <c r="D749" s="106">
        <v>735</v>
      </c>
      <c r="E749" s="106" t="e">
        <f t="shared" si="206"/>
        <v>#DIV/0!</v>
      </c>
      <c r="F749" s="106">
        <f>'Calcs Hist'!E750</f>
        <v>0</v>
      </c>
      <c r="G749" s="106" t="e">
        <f t="shared" si="207"/>
        <v>#DIV/0!</v>
      </c>
      <c r="H749" s="107" t="e">
        <f t="shared" si="208"/>
        <v>#DIV/0!</v>
      </c>
      <c r="I749" s="106" t="e">
        <f>IF(P749&gt;0,('Input &amp; Results'!F$25/12*$C$3)*('Input &amp; Results'!$D$21),('Input &amp; Results'!F$25/12*$C$3)*('Input &amp; Results'!$D$22))</f>
        <v>#DIV/0!</v>
      </c>
      <c r="J749" s="106" t="e">
        <f t="shared" si="212"/>
        <v>#DIV/0!</v>
      </c>
      <c r="K749" s="106" t="e">
        <f>IF(H749&gt;'Input &amp; Results'!$K$45,MIN('Input &amp; Results'!$K$27,J749-M749),0)</f>
        <v>#DIV/0!</v>
      </c>
      <c r="L749" s="106" t="e">
        <f t="shared" si="200"/>
        <v>#DIV/0!</v>
      </c>
      <c r="M749" s="106" t="e">
        <f>IF(J749&gt;0,MIN('Input &amp; Results'!$K$7*0.75/12*'Input &amp; Results'!$K$42,J749),0)</f>
        <v>#DIV/0!</v>
      </c>
      <c r="N749" s="106" t="e">
        <f t="shared" si="201"/>
        <v>#DIV/0!</v>
      </c>
      <c r="O749" s="106" t="e">
        <f t="shared" si="213"/>
        <v>#DIV/0!</v>
      </c>
      <c r="P749" s="106" t="e">
        <f>IF(O749&gt;'Input &amp; Results'!$E$49,MIN('Input &amp; Results'!$E$47,O749),0)</f>
        <v>#DIV/0!</v>
      </c>
      <c r="Q749" s="106" t="e">
        <f t="shared" si="202"/>
        <v>#DIV/0!</v>
      </c>
      <c r="R749" s="106" t="e">
        <f t="shared" si="198"/>
        <v>#DIV/0!</v>
      </c>
      <c r="S749" s="106" t="e">
        <f t="shared" si="199"/>
        <v>#DIV/0!</v>
      </c>
      <c r="T749" s="106" t="e">
        <f t="shared" si="203"/>
        <v>#DIV/0!</v>
      </c>
      <c r="U749" s="124" t="e">
        <f t="shared" si="196"/>
        <v>#DIV/0!</v>
      </c>
      <c r="V749" s="107" t="e">
        <f t="shared" si="211"/>
        <v>#DIV/0!</v>
      </c>
      <c r="W749" s="106" t="e">
        <f t="shared" si="209"/>
        <v>#DIV/0!</v>
      </c>
      <c r="X749" s="106" t="e">
        <f t="shared" si="204"/>
        <v>#DIV/0!</v>
      </c>
      <c r="Y749" s="106" t="e">
        <f t="shared" si="210"/>
        <v>#DIV/0!</v>
      </c>
      <c r="Z749" s="108" t="e">
        <f t="shared" si="205"/>
        <v>#DIV/0!</v>
      </c>
      <c r="AA749" s="108" t="e">
        <f>('Input &amp; Results'!$E$40-R749*7.48)/('Calcs active'!H749*1440)</f>
        <v>#DIV/0!</v>
      </c>
    </row>
    <row r="750" spans="2:27" x14ac:dyDescent="0.2">
      <c r="B750" s="31">
        <f t="shared" si="197"/>
        <v>3</v>
      </c>
      <c r="C750" s="31" t="s">
        <v>51</v>
      </c>
      <c r="D750" s="106">
        <v>736</v>
      </c>
      <c r="E750" s="106" t="e">
        <f t="shared" si="206"/>
        <v>#DIV/0!</v>
      </c>
      <c r="F750" s="106">
        <f>'Calcs Hist'!E751</f>
        <v>0</v>
      </c>
      <c r="G750" s="106" t="e">
        <f t="shared" si="207"/>
        <v>#DIV/0!</v>
      </c>
      <c r="H750" s="107" t="e">
        <f t="shared" si="208"/>
        <v>#DIV/0!</v>
      </c>
      <c r="I750" s="106" t="e">
        <f>IF(P750&gt;0,('Input &amp; Results'!F$25/12*$C$3)*('Input &amp; Results'!$D$21),('Input &amp; Results'!F$25/12*$C$3)*('Input &amp; Results'!$D$22))</f>
        <v>#DIV/0!</v>
      </c>
      <c r="J750" s="106" t="e">
        <f t="shared" si="212"/>
        <v>#DIV/0!</v>
      </c>
      <c r="K750" s="106" t="e">
        <f>IF(H750&gt;'Input &amp; Results'!$K$45,MIN('Input &amp; Results'!$K$27,J750-M750),0)</f>
        <v>#DIV/0!</v>
      </c>
      <c r="L750" s="106" t="e">
        <f t="shared" si="200"/>
        <v>#DIV/0!</v>
      </c>
      <c r="M750" s="106" t="e">
        <f>IF(J750&gt;0,MIN('Input &amp; Results'!$K$7*0.75/12*'Input &amp; Results'!$K$42,J750),0)</f>
        <v>#DIV/0!</v>
      </c>
      <c r="N750" s="106" t="e">
        <f t="shared" si="201"/>
        <v>#DIV/0!</v>
      </c>
      <c r="O750" s="106" t="e">
        <f t="shared" si="213"/>
        <v>#DIV/0!</v>
      </c>
      <c r="P750" s="106" t="e">
        <f>IF(O750&gt;'Input &amp; Results'!$E$49,MIN('Input &amp; Results'!$E$47,O750),0)</f>
        <v>#DIV/0!</v>
      </c>
      <c r="Q750" s="106" t="e">
        <f t="shared" si="202"/>
        <v>#DIV/0!</v>
      </c>
      <c r="R750" s="106" t="e">
        <f t="shared" si="198"/>
        <v>#DIV/0!</v>
      </c>
      <c r="S750" s="106" t="e">
        <f t="shared" si="199"/>
        <v>#DIV/0!</v>
      </c>
      <c r="T750" s="106" t="e">
        <f t="shared" si="203"/>
        <v>#DIV/0!</v>
      </c>
      <c r="U750" s="124" t="e">
        <f t="shared" si="196"/>
        <v>#DIV/0!</v>
      </c>
      <c r="V750" s="107" t="e">
        <f t="shared" si="211"/>
        <v>#DIV/0!</v>
      </c>
      <c r="W750" s="106" t="e">
        <f t="shared" si="209"/>
        <v>#DIV/0!</v>
      </c>
      <c r="X750" s="106" t="e">
        <f t="shared" si="204"/>
        <v>#DIV/0!</v>
      </c>
      <c r="Y750" s="106" t="e">
        <f t="shared" si="210"/>
        <v>#DIV/0!</v>
      </c>
      <c r="Z750" s="108" t="e">
        <f t="shared" si="205"/>
        <v>#DIV/0!</v>
      </c>
      <c r="AA750" s="108" t="e">
        <f>('Input &amp; Results'!$E$40-R750*7.48)/('Calcs active'!H750*1440)</f>
        <v>#DIV/0!</v>
      </c>
    </row>
    <row r="751" spans="2:27" x14ac:dyDescent="0.2">
      <c r="B751" s="31">
        <f t="shared" si="197"/>
        <v>3</v>
      </c>
      <c r="C751" s="31" t="s">
        <v>51</v>
      </c>
      <c r="D751" s="106">
        <v>737</v>
      </c>
      <c r="E751" s="106" t="e">
        <f t="shared" si="206"/>
        <v>#DIV/0!</v>
      </c>
      <c r="F751" s="106">
        <f>'Calcs Hist'!E752</f>
        <v>0</v>
      </c>
      <c r="G751" s="106" t="e">
        <f t="shared" si="207"/>
        <v>#DIV/0!</v>
      </c>
      <c r="H751" s="107" t="e">
        <f t="shared" si="208"/>
        <v>#DIV/0!</v>
      </c>
      <c r="I751" s="106" t="e">
        <f>IF(P751&gt;0,('Input &amp; Results'!F$25/12*$C$3)*('Input &amp; Results'!$D$21),('Input &amp; Results'!F$25/12*$C$3)*('Input &amp; Results'!$D$22))</f>
        <v>#DIV/0!</v>
      </c>
      <c r="J751" s="106" t="e">
        <f t="shared" si="212"/>
        <v>#DIV/0!</v>
      </c>
      <c r="K751" s="106" t="e">
        <f>IF(H751&gt;'Input &amp; Results'!$K$45,MIN('Input &amp; Results'!$K$27,J751-M751),0)</f>
        <v>#DIV/0!</v>
      </c>
      <c r="L751" s="106" t="e">
        <f t="shared" si="200"/>
        <v>#DIV/0!</v>
      </c>
      <c r="M751" s="106" t="e">
        <f>IF(J751&gt;0,MIN('Input &amp; Results'!$K$7*0.75/12*'Input &amp; Results'!$K$42,J751),0)</f>
        <v>#DIV/0!</v>
      </c>
      <c r="N751" s="106" t="e">
        <f t="shared" si="201"/>
        <v>#DIV/0!</v>
      </c>
      <c r="O751" s="106" t="e">
        <f t="shared" si="213"/>
        <v>#DIV/0!</v>
      </c>
      <c r="P751" s="106" t="e">
        <f>IF(O751&gt;'Input &amp; Results'!$E$49,MIN('Input &amp; Results'!$E$47,O751),0)</f>
        <v>#DIV/0!</v>
      </c>
      <c r="Q751" s="106" t="e">
        <f t="shared" si="202"/>
        <v>#DIV/0!</v>
      </c>
      <c r="R751" s="106" t="e">
        <f t="shared" si="198"/>
        <v>#DIV/0!</v>
      </c>
      <c r="S751" s="106" t="e">
        <f t="shared" si="199"/>
        <v>#DIV/0!</v>
      </c>
      <c r="T751" s="106" t="e">
        <f t="shared" si="203"/>
        <v>#DIV/0!</v>
      </c>
      <c r="U751" s="124" t="e">
        <f t="shared" si="196"/>
        <v>#DIV/0!</v>
      </c>
      <c r="V751" s="107" t="e">
        <f t="shared" si="211"/>
        <v>#DIV/0!</v>
      </c>
      <c r="W751" s="106" t="e">
        <f t="shared" si="209"/>
        <v>#DIV/0!</v>
      </c>
      <c r="X751" s="106" t="e">
        <f t="shared" si="204"/>
        <v>#DIV/0!</v>
      </c>
      <c r="Y751" s="106" t="e">
        <f t="shared" si="210"/>
        <v>#DIV/0!</v>
      </c>
      <c r="Z751" s="108" t="e">
        <f t="shared" si="205"/>
        <v>#DIV/0!</v>
      </c>
      <c r="AA751" s="108" t="e">
        <f>('Input &amp; Results'!$E$40-R751*7.48)/('Calcs active'!H751*1440)</f>
        <v>#DIV/0!</v>
      </c>
    </row>
    <row r="752" spans="2:27" x14ac:dyDescent="0.2">
      <c r="B752" s="31">
        <f t="shared" si="197"/>
        <v>3</v>
      </c>
      <c r="C752" s="31" t="s">
        <v>51</v>
      </c>
      <c r="D752" s="106">
        <v>738</v>
      </c>
      <c r="E752" s="106" t="e">
        <f t="shared" si="206"/>
        <v>#DIV/0!</v>
      </c>
      <c r="F752" s="106">
        <f>'Calcs Hist'!E753</f>
        <v>0</v>
      </c>
      <c r="G752" s="106" t="e">
        <f t="shared" si="207"/>
        <v>#DIV/0!</v>
      </c>
      <c r="H752" s="107" t="e">
        <f t="shared" si="208"/>
        <v>#DIV/0!</v>
      </c>
      <c r="I752" s="106" t="e">
        <f>IF(P752&gt;0,('Input &amp; Results'!F$25/12*$C$3)*('Input &amp; Results'!$D$21),('Input &amp; Results'!F$25/12*$C$3)*('Input &amp; Results'!$D$22))</f>
        <v>#DIV/0!</v>
      </c>
      <c r="J752" s="106" t="e">
        <f t="shared" si="212"/>
        <v>#DIV/0!</v>
      </c>
      <c r="K752" s="106" t="e">
        <f>IF(H752&gt;'Input &amp; Results'!$K$45,MIN('Input &amp; Results'!$K$27,J752-M752),0)</f>
        <v>#DIV/0!</v>
      </c>
      <c r="L752" s="106" t="e">
        <f t="shared" si="200"/>
        <v>#DIV/0!</v>
      </c>
      <c r="M752" s="106" t="e">
        <f>IF(J752&gt;0,MIN('Input &amp; Results'!$K$7*0.75/12*'Input &amp; Results'!$K$42,J752),0)</f>
        <v>#DIV/0!</v>
      </c>
      <c r="N752" s="106" t="e">
        <f t="shared" si="201"/>
        <v>#DIV/0!</v>
      </c>
      <c r="O752" s="106" t="e">
        <f t="shared" si="213"/>
        <v>#DIV/0!</v>
      </c>
      <c r="P752" s="106" t="e">
        <f>IF(O752&gt;'Input &amp; Results'!$E$49,MIN('Input &amp; Results'!$E$47,O752),0)</f>
        <v>#DIV/0!</v>
      </c>
      <c r="Q752" s="106" t="e">
        <f t="shared" si="202"/>
        <v>#DIV/0!</v>
      </c>
      <c r="R752" s="106" t="e">
        <f t="shared" si="198"/>
        <v>#DIV/0!</v>
      </c>
      <c r="S752" s="106" t="e">
        <f t="shared" si="199"/>
        <v>#DIV/0!</v>
      </c>
      <c r="T752" s="106" t="e">
        <f t="shared" si="203"/>
        <v>#DIV/0!</v>
      </c>
      <c r="U752" s="124" t="e">
        <f t="shared" si="196"/>
        <v>#DIV/0!</v>
      </c>
      <c r="V752" s="107" t="e">
        <f t="shared" si="211"/>
        <v>#DIV/0!</v>
      </c>
      <c r="W752" s="106" t="e">
        <f t="shared" si="209"/>
        <v>#DIV/0!</v>
      </c>
      <c r="X752" s="106" t="e">
        <f t="shared" si="204"/>
        <v>#DIV/0!</v>
      </c>
      <c r="Y752" s="106" t="e">
        <f t="shared" si="210"/>
        <v>#DIV/0!</v>
      </c>
      <c r="Z752" s="108" t="e">
        <f t="shared" si="205"/>
        <v>#DIV/0!</v>
      </c>
      <c r="AA752" s="108" t="e">
        <f>('Input &amp; Results'!$E$40-R752*7.48)/('Calcs active'!H752*1440)</f>
        <v>#DIV/0!</v>
      </c>
    </row>
    <row r="753" spans="2:27" x14ac:dyDescent="0.2">
      <c r="B753" s="31">
        <f t="shared" si="197"/>
        <v>3</v>
      </c>
      <c r="C753" s="31" t="s">
        <v>51</v>
      </c>
      <c r="D753" s="106">
        <v>739</v>
      </c>
      <c r="E753" s="106" t="e">
        <f t="shared" si="206"/>
        <v>#DIV/0!</v>
      </c>
      <c r="F753" s="106">
        <f>'Calcs Hist'!E754</f>
        <v>0</v>
      </c>
      <c r="G753" s="106" t="e">
        <f t="shared" si="207"/>
        <v>#DIV/0!</v>
      </c>
      <c r="H753" s="107" t="e">
        <f t="shared" si="208"/>
        <v>#DIV/0!</v>
      </c>
      <c r="I753" s="106" t="e">
        <f>IF(P753&gt;0,('Input &amp; Results'!F$25/12*$C$3)*('Input &amp; Results'!$D$21),('Input &amp; Results'!F$25/12*$C$3)*('Input &amp; Results'!$D$22))</f>
        <v>#DIV/0!</v>
      </c>
      <c r="J753" s="106" t="e">
        <f t="shared" si="212"/>
        <v>#DIV/0!</v>
      </c>
      <c r="K753" s="106" t="e">
        <f>IF(H753&gt;'Input &amp; Results'!$K$45,MIN('Input &amp; Results'!$K$27,J753-M753),0)</f>
        <v>#DIV/0!</v>
      </c>
      <c r="L753" s="106" t="e">
        <f t="shared" si="200"/>
        <v>#DIV/0!</v>
      </c>
      <c r="M753" s="106" t="e">
        <f>IF(J753&gt;0,MIN('Input &amp; Results'!$K$7*0.75/12*'Input &amp; Results'!$K$42,J753),0)</f>
        <v>#DIV/0!</v>
      </c>
      <c r="N753" s="106" t="e">
        <f t="shared" si="201"/>
        <v>#DIV/0!</v>
      </c>
      <c r="O753" s="106" t="e">
        <f t="shared" si="213"/>
        <v>#DIV/0!</v>
      </c>
      <c r="P753" s="106" t="e">
        <f>IF(O753&gt;'Input &amp; Results'!$E$49,MIN('Input &amp; Results'!$E$47,O753),0)</f>
        <v>#DIV/0!</v>
      </c>
      <c r="Q753" s="106" t="e">
        <f t="shared" si="202"/>
        <v>#DIV/0!</v>
      </c>
      <c r="R753" s="106" t="e">
        <f t="shared" si="198"/>
        <v>#DIV/0!</v>
      </c>
      <c r="S753" s="106" t="e">
        <f t="shared" si="199"/>
        <v>#DIV/0!</v>
      </c>
      <c r="T753" s="106" t="e">
        <f t="shared" si="203"/>
        <v>#DIV/0!</v>
      </c>
      <c r="U753" s="124" t="e">
        <f t="shared" si="196"/>
        <v>#DIV/0!</v>
      </c>
      <c r="V753" s="107" t="e">
        <f t="shared" si="211"/>
        <v>#DIV/0!</v>
      </c>
      <c r="W753" s="106" t="e">
        <f t="shared" si="209"/>
        <v>#DIV/0!</v>
      </c>
      <c r="X753" s="106" t="e">
        <f t="shared" si="204"/>
        <v>#DIV/0!</v>
      </c>
      <c r="Y753" s="106" t="e">
        <f t="shared" si="210"/>
        <v>#DIV/0!</v>
      </c>
      <c r="Z753" s="108" t="e">
        <f t="shared" si="205"/>
        <v>#DIV/0!</v>
      </c>
      <c r="AA753" s="108" t="e">
        <f>('Input &amp; Results'!$E$40-R753*7.48)/('Calcs active'!H753*1440)</f>
        <v>#DIV/0!</v>
      </c>
    </row>
    <row r="754" spans="2:27" x14ac:dyDescent="0.2">
      <c r="B754" s="31">
        <f t="shared" si="197"/>
        <v>3</v>
      </c>
      <c r="C754" s="31" t="s">
        <v>51</v>
      </c>
      <c r="D754" s="106">
        <v>740</v>
      </c>
      <c r="E754" s="106" t="e">
        <f t="shared" si="206"/>
        <v>#DIV/0!</v>
      </c>
      <c r="F754" s="106">
        <f>'Calcs Hist'!E755</f>
        <v>0</v>
      </c>
      <c r="G754" s="106" t="e">
        <f t="shared" si="207"/>
        <v>#DIV/0!</v>
      </c>
      <c r="H754" s="107" t="e">
        <f t="shared" si="208"/>
        <v>#DIV/0!</v>
      </c>
      <c r="I754" s="106" t="e">
        <f>IF(P754&gt;0,('Input &amp; Results'!F$25/12*$C$3)*('Input &amp; Results'!$D$21),('Input &amp; Results'!F$25/12*$C$3)*('Input &amp; Results'!$D$22))</f>
        <v>#DIV/0!</v>
      </c>
      <c r="J754" s="106" t="e">
        <f t="shared" si="212"/>
        <v>#DIV/0!</v>
      </c>
      <c r="K754" s="106" t="e">
        <f>IF(H754&gt;'Input &amp; Results'!$K$45,MIN('Input &amp; Results'!$K$27,J754-M754),0)</f>
        <v>#DIV/0!</v>
      </c>
      <c r="L754" s="106" t="e">
        <f t="shared" si="200"/>
        <v>#DIV/0!</v>
      </c>
      <c r="M754" s="106" t="e">
        <f>IF(J754&gt;0,MIN('Input &amp; Results'!$K$7*0.75/12*'Input &amp; Results'!$K$42,J754),0)</f>
        <v>#DIV/0!</v>
      </c>
      <c r="N754" s="106" t="e">
        <f t="shared" si="201"/>
        <v>#DIV/0!</v>
      </c>
      <c r="O754" s="106" t="e">
        <f t="shared" si="213"/>
        <v>#DIV/0!</v>
      </c>
      <c r="P754" s="106" t="e">
        <f>IF(O754&gt;'Input &amp; Results'!$E$49,MIN('Input &amp; Results'!$E$47,O754),0)</f>
        <v>#DIV/0!</v>
      </c>
      <c r="Q754" s="106" t="e">
        <f t="shared" si="202"/>
        <v>#DIV/0!</v>
      </c>
      <c r="R754" s="106" t="e">
        <f t="shared" si="198"/>
        <v>#DIV/0!</v>
      </c>
      <c r="S754" s="106" t="e">
        <f t="shared" si="199"/>
        <v>#DIV/0!</v>
      </c>
      <c r="T754" s="106" t="e">
        <f t="shared" si="203"/>
        <v>#DIV/0!</v>
      </c>
      <c r="U754" s="124" t="e">
        <f t="shared" si="196"/>
        <v>#DIV/0!</v>
      </c>
      <c r="V754" s="107" t="e">
        <f t="shared" si="211"/>
        <v>#DIV/0!</v>
      </c>
      <c r="W754" s="106" t="e">
        <f t="shared" si="209"/>
        <v>#DIV/0!</v>
      </c>
      <c r="X754" s="106" t="e">
        <f t="shared" si="204"/>
        <v>#DIV/0!</v>
      </c>
      <c r="Y754" s="106" t="e">
        <f t="shared" si="210"/>
        <v>#DIV/0!</v>
      </c>
      <c r="Z754" s="108" t="e">
        <f t="shared" si="205"/>
        <v>#DIV/0!</v>
      </c>
      <c r="AA754" s="108" t="e">
        <f>('Input &amp; Results'!$E$40-R754*7.48)/('Calcs active'!H754*1440)</f>
        <v>#DIV/0!</v>
      </c>
    </row>
    <row r="755" spans="2:27" x14ac:dyDescent="0.2">
      <c r="B755" s="31">
        <f t="shared" si="197"/>
        <v>3</v>
      </c>
      <c r="C755" s="31" t="s">
        <v>51</v>
      </c>
      <c r="D755" s="106">
        <v>741</v>
      </c>
      <c r="E755" s="106" t="e">
        <f t="shared" si="206"/>
        <v>#DIV/0!</v>
      </c>
      <c r="F755" s="106">
        <f>'Calcs Hist'!E756</f>
        <v>0</v>
      </c>
      <c r="G755" s="106" t="e">
        <f t="shared" si="207"/>
        <v>#DIV/0!</v>
      </c>
      <c r="H755" s="107" t="e">
        <f t="shared" si="208"/>
        <v>#DIV/0!</v>
      </c>
      <c r="I755" s="106" t="e">
        <f>IF(P755&gt;0,('Input &amp; Results'!F$25/12*$C$3)*('Input &amp; Results'!$D$21),('Input &amp; Results'!F$25/12*$C$3)*('Input &amp; Results'!$D$22))</f>
        <v>#DIV/0!</v>
      </c>
      <c r="J755" s="106" t="e">
        <f t="shared" si="212"/>
        <v>#DIV/0!</v>
      </c>
      <c r="K755" s="106" t="e">
        <f>IF(H755&gt;'Input &amp; Results'!$K$45,MIN('Input &amp; Results'!$K$27,J755-M755),0)</f>
        <v>#DIV/0!</v>
      </c>
      <c r="L755" s="106" t="e">
        <f t="shared" si="200"/>
        <v>#DIV/0!</v>
      </c>
      <c r="M755" s="106" t="e">
        <f>IF(J755&gt;0,MIN('Input &amp; Results'!$K$7*0.75/12*'Input &amp; Results'!$K$42,J755),0)</f>
        <v>#DIV/0!</v>
      </c>
      <c r="N755" s="106" t="e">
        <f t="shared" si="201"/>
        <v>#DIV/0!</v>
      </c>
      <c r="O755" s="106" t="e">
        <f t="shared" si="213"/>
        <v>#DIV/0!</v>
      </c>
      <c r="P755" s="106" t="e">
        <f>IF(O755&gt;'Input &amp; Results'!$E$49,MIN('Input &amp; Results'!$E$47,O755),0)</f>
        <v>#DIV/0!</v>
      </c>
      <c r="Q755" s="106" t="e">
        <f t="shared" si="202"/>
        <v>#DIV/0!</v>
      </c>
      <c r="R755" s="106" t="e">
        <f t="shared" si="198"/>
        <v>#DIV/0!</v>
      </c>
      <c r="S755" s="106" t="e">
        <f t="shared" si="199"/>
        <v>#DIV/0!</v>
      </c>
      <c r="T755" s="106" t="e">
        <f t="shared" si="203"/>
        <v>#DIV/0!</v>
      </c>
      <c r="U755" s="124" t="e">
        <f t="shared" si="196"/>
        <v>#DIV/0!</v>
      </c>
      <c r="V755" s="107" t="e">
        <f t="shared" si="211"/>
        <v>#DIV/0!</v>
      </c>
      <c r="W755" s="106" t="e">
        <f t="shared" si="209"/>
        <v>#DIV/0!</v>
      </c>
      <c r="X755" s="106" t="e">
        <f t="shared" si="204"/>
        <v>#DIV/0!</v>
      </c>
      <c r="Y755" s="106" t="e">
        <f t="shared" si="210"/>
        <v>#DIV/0!</v>
      </c>
      <c r="Z755" s="108" t="e">
        <f t="shared" si="205"/>
        <v>#DIV/0!</v>
      </c>
      <c r="AA755" s="108" t="e">
        <f>('Input &amp; Results'!$E$40-R755*7.48)/('Calcs active'!H755*1440)</f>
        <v>#DIV/0!</v>
      </c>
    </row>
    <row r="756" spans="2:27" x14ac:dyDescent="0.2">
      <c r="B756" s="31">
        <f t="shared" si="197"/>
        <v>3</v>
      </c>
      <c r="C756" s="31" t="s">
        <v>51</v>
      </c>
      <c r="D756" s="106">
        <v>742</v>
      </c>
      <c r="E756" s="106" t="e">
        <f t="shared" si="206"/>
        <v>#DIV/0!</v>
      </c>
      <c r="F756" s="106">
        <f>'Calcs Hist'!E757</f>
        <v>0</v>
      </c>
      <c r="G756" s="106" t="e">
        <f t="shared" si="207"/>
        <v>#DIV/0!</v>
      </c>
      <c r="H756" s="107" t="e">
        <f t="shared" si="208"/>
        <v>#DIV/0!</v>
      </c>
      <c r="I756" s="106" t="e">
        <f>IF(P756&gt;0,('Input &amp; Results'!F$25/12*$C$3)*('Input &amp; Results'!$D$21),('Input &amp; Results'!F$25/12*$C$3)*('Input &amp; Results'!$D$22))</f>
        <v>#DIV/0!</v>
      </c>
      <c r="J756" s="106" t="e">
        <f t="shared" si="212"/>
        <v>#DIV/0!</v>
      </c>
      <c r="K756" s="106" t="e">
        <f>IF(H756&gt;'Input &amp; Results'!$K$45,MIN('Input &amp; Results'!$K$27,J756-M756),0)</f>
        <v>#DIV/0!</v>
      </c>
      <c r="L756" s="106" t="e">
        <f t="shared" si="200"/>
        <v>#DIV/0!</v>
      </c>
      <c r="M756" s="106" t="e">
        <f>IF(J756&gt;0,MIN('Input &amp; Results'!$K$7*0.75/12*'Input &amp; Results'!$K$42,J756),0)</f>
        <v>#DIV/0!</v>
      </c>
      <c r="N756" s="106" t="e">
        <f t="shared" si="201"/>
        <v>#DIV/0!</v>
      </c>
      <c r="O756" s="106" t="e">
        <f t="shared" si="213"/>
        <v>#DIV/0!</v>
      </c>
      <c r="P756" s="106" t="e">
        <f>IF(O756&gt;'Input &amp; Results'!$E$49,MIN('Input &amp; Results'!$E$47,O756),0)</f>
        <v>#DIV/0!</v>
      </c>
      <c r="Q756" s="106" t="e">
        <f t="shared" si="202"/>
        <v>#DIV/0!</v>
      </c>
      <c r="R756" s="106" t="e">
        <f t="shared" si="198"/>
        <v>#DIV/0!</v>
      </c>
      <c r="S756" s="106" t="e">
        <f t="shared" si="199"/>
        <v>#DIV/0!</v>
      </c>
      <c r="T756" s="106" t="e">
        <f t="shared" si="203"/>
        <v>#DIV/0!</v>
      </c>
      <c r="U756" s="124" t="e">
        <f t="shared" si="196"/>
        <v>#DIV/0!</v>
      </c>
      <c r="V756" s="107" t="e">
        <f t="shared" si="211"/>
        <v>#DIV/0!</v>
      </c>
      <c r="W756" s="106" t="e">
        <f t="shared" si="209"/>
        <v>#DIV/0!</v>
      </c>
      <c r="X756" s="106" t="e">
        <f t="shared" si="204"/>
        <v>#DIV/0!</v>
      </c>
      <c r="Y756" s="106" t="e">
        <f t="shared" si="210"/>
        <v>#DIV/0!</v>
      </c>
      <c r="Z756" s="108" t="e">
        <f t="shared" si="205"/>
        <v>#DIV/0!</v>
      </c>
      <c r="AA756" s="108" t="e">
        <f>('Input &amp; Results'!$E$40-R756*7.48)/('Calcs active'!H756*1440)</f>
        <v>#DIV/0!</v>
      </c>
    </row>
    <row r="757" spans="2:27" x14ac:dyDescent="0.2">
      <c r="B757" s="31">
        <f t="shared" si="197"/>
        <v>3</v>
      </c>
      <c r="C757" s="31" t="s">
        <v>51</v>
      </c>
      <c r="D757" s="106">
        <v>743</v>
      </c>
      <c r="E757" s="106" t="e">
        <f t="shared" si="206"/>
        <v>#DIV/0!</v>
      </c>
      <c r="F757" s="106">
        <f>'Calcs Hist'!E758</f>
        <v>0</v>
      </c>
      <c r="G757" s="106" t="e">
        <f t="shared" si="207"/>
        <v>#DIV/0!</v>
      </c>
      <c r="H757" s="107" t="e">
        <f t="shared" si="208"/>
        <v>#DIV/0!</v>
      </c>
      <c r="I757" s="106" t="e">
        <f>IF(P757&gt;0,('Input &amp; Results'!F$25/12*$C$3)*('Input &amp; Results'!$D$21),('Input &amp; Results'!F$25/12*$C$3)*('Input &amp; Results'!$D$22))</f>
        <v>#DIV/0!</v>
      </c>
      <c r="J757" s="106" t="e">
        <f t="shared" si="212"/>
        <v>#DIV/0!</v>
      </c>
      <c r="K757" s="106" t="e">
        <f>IF(H757&gt;'Input &amp; Results'!$K$45,MIN('Input &amp; Results'!$K$27,J757-M757),0)</f>
        <v>#DIV/0!</v>
      </c>
      <c r="L757" s="106" t="e">
        <f t="shared" si="200"/>
        <v>#DIV/0!</v>
      </c>
      <c r="M757" s="106" t="e">
        <f>IF(J757&gt;0,MIN('Input &amp; Results'!$K$7*0.75/12*'Input &amp; Results'!$K$42,J757),0)</f>
        <v>#DIV/0!</v>
      </c>
      <c r="N757" s="106" t="e">
        <f t="shared" si="201"/>
        <v>#DIV/0!</v>
      </c>
      <c r="O757" s="106" t="e">
        <f t="shared" si="213"/>
        <v>#DIV/0!</v>
      </c>
      <c r="P757" s="106" t="e">
        <f>IF(O757&gt;'Input &amp; Results'!$E$49,MIN('Input &amp; Results'!$E$47,O757),0)</f>
        <v>#DIV/0!</v>
      </c>
      <c r="Q757" s="106" t="e">
        <f t="shared" si="202"/>
        <v>#DIV/0!</v>
      </c>
      <c r="R757" s="106" t="e">
        <f t="shared" si="198"/>
        <v>#DIV/0!</v>
      </c>
      <c r="S757" s="106" t="e">
        <f t="shared" si="199"/>
        <v>#DIV/0!</v>
      </c>
      <c r="T757" s="106" t="e">
        <f t="shared" si="203"/>
        <v>#DIV/0!</v>
      </c>
      <c r="U757" s="124" t="e">
        <f t="shared" si="196"/>
        <v>#DIV/0!</v>
      </c>
      <c r="V757" s="107" t="e">
        <f t="shared" si="211"/>
        <v>#DIV/0!</v>
      </c>
      <c r="W757" s="106" t="e">
        <f t="shared" si="209"/>
        <v>#DIV/0!</v>
      </c>
      <c r="X757" s="106" t="e">
        <f t="shared" si="204"/>
        <v>#DIV/0!</v>
      </c>
      <c r="Y757" s="106" t="e">
        <f t="shared" si="210"/>
        <v>#DIV/0!</v>
      </c>
      <c r="Z757" s="108" t="e">
        <f t="shared" si="205"/>
        <v>#DIV/0!</v>
      </c>
      <c r="AA757" s="108" t="e">
        <f>('Input &amp; Results'!$E$40-R757*7.48)/('Calcs active'!H757*1440)</f>
        <v>#DIV/0!</v>
      </c>
    </row>
    <row r="758" spans="2:27" x14ac:dyDescent="0.2">
      <c r="B758" s="31">
        <f t="shared" si="197"/>
        <v>3</v>
      </c>
      <c r="C758" s="31" t="s">
        <v>51</v>
      </c>
      <c r="D758" s="106">
        <v>744</v>
      </c>
      <c r="E758" s="106" t="e">
        <f t="shared" si="206"/>
        <v>#DIV/0!</v>
      </c>
      <c r="F758" s="106">
        <f>'Calcs Hist'!E759</f>
        <v>0</v>
      </c>
      <c r="G758" s="106" t="e">
        <f t="shared" si="207"/>
        <v>#DIV/0!</v>
      </c>
      <c r="H758" s="107" t="e">
        <f t="shared" si="208"/>
        <v>#DIV/0!</v>
      </c>
      <c r="I758" s="106" t="e">
        <f>IF(P758&gt;0,('Input &amp; Results'!F$25/12*$C$3)*('Input &amp; Results'!$D$21),('Input &amp; Results'!F$25/12*$C$3)*('Input &amp; Results'!$D$22))</f>
        <v>#DIV/0!</v>
      </c>
      <c r="J758" s="106" t="e">
        <f t="shared" si="212"/>
        <v>#DIV/0!</v>
      </c>
      <c r="K758" s="106" t="e">
        <f>IF(H758&gt;'Input &amp; Results'!$K$45,MIN('Input &amp; Results'!$K$27,J758-M758),0)</f>
        <v>#DIV/0!</v>
      </c>
      <c r="L758" s="106" t="e">
        <f t="shared" si="200"/>
        <v>#DIV/0!</v>
      </c>
      <c r="M758" s="106" t="e">
        <f>IF(J758&gt;0,MIN('Input &amp; Results'!$K$7*0.75/12*'Input &amp; Results'!$K$42,J758),0)</f>
        <v>#DIV/0!</v>
      </c>
      <c r="N758" s="106" t="e">
        <f t="shared" si="201"/>
        <v>#DIV/0!</v>
      </c>
      <c r="O758" s="106" t="e">
        <f t="shared" si="213"/>
        <v>#DIV/0!</v>
      </c>
      <c r="P758" s="106" t="e">
        <f>IF(O758&gt;'Input &amp; Results'!$E$49,MIN('Input &amp; Results'!$E$47,O758),0)</f>
        <v>#DIV/0!</v>
      </c>
      <c r="Q758" s="106" t="e">
        <f t="shared" si="202"/>
        <v>#DIV/0!</v>
      </c>
      <c r="R758" s="106" t="e">
        <f t="shared" si="198"/>
        <v>#DIV/0!</v>
      </c>
      <c r="S758" s="106" t="e">
        <f t="shared" si="199"/>
        <v>#DIV/0!</v>
      </c>
      <c r="T758" s="106" t="e">
        <f t="shared" si="203"/>
        <v>#DIV/0!</v>
      </c>
      <c r="U758" s="124" t="e">
        <f t="shared" ref="U758:U821" si="214">U757+S758</f>
        <v>#DIV/0!</v>
      </c>
      <c r="V758" s="107" t="e">
        <f t="shared" si="211"/>
        <v>#DIV/0!</v>
      </c>
      <c r="W758" s="106" t="e">
        <f t="shared" si="209"/>
        <v>#DIV/0!</v>
      </c>
      <c r="X758" s="106" t="e">
        <f t="shared" si="204"/>
        <v>#DIV/0!</v>
      </c>
      <c r="Y758" s="106" t="e">
        <f t="shared" si="210"/>
        <v>#DIV/0!</v>
      </c>
      <c r="Z758" s="108" t="e">
        <f t="shared" si="205"/>
        <v>#DIV/0!</v>
      </c>
      <c r="AA758" s="108" t="e">
        <f>('Input &amp; Results'!$E$40-R758*7.48)/('Calcs active'!H758*1440)</f>
        <v>#DIV/0!</v>
      </c>
    </row>
    <row r="759" spans="2:27" x14ac:dyDescent="0.2">
      <c r="B759" s="31">
        <f t="shared" si="197"/>
        <v>3</v>
      </c>
      <c r="C759" s="31" t="s">
        <v>51</v>
      </c>
      <c r="D759" s="106">
        <v>745</v>
      </c>
      <c r="E759" s="106" t="e">
        <f t="shared" si="206"/>
        <v>#DIV/0!</v>
      </c>
      <c r="F759" s="106">
        <f>'Calcs Hist'!E760</f>
        <v>0</v>
      </c>
      <c r="G759" s="106" t="e">
        <f t="shared" si="207"/>
        <v>#DIV/0!</v>
      </c>
      <c r="H759" s="107" t="e">
        <f t="shared" si="208"/>
        <v>#DIV/0!</v>
      </c>
      <c r="I759" s="106" t="e">
        <f>IF(P759&gt;0,('Input &amp; Results'!F$25/12*$C$3)*('Input &amp; Results'!$D$21),('Input &amp; Results'!F$25/12*$C$3)*('Input &amp; Results'!$D$22))</f>
        <v>#DIV/0!</v>
      </c>
      <c r="J759" s="106" t="e">
        <f t="shared" si="212"/>
        <v>#DIV/0!</v>
      </c>
      <c r="K759" s="106" t="e">
        <f>IF(H759&gt;'Input &amp; Results'!$K$45,MIN('Input &amp; Results'!$K$27,J759-M759),0)</f>
        <v>#DIV/0!</v>
      </c>
      <c r="L759" s="106" t="e">
        <f t="shared" si="200"/>
        <v>#DIV/0!</v>
      </c>
      <c r="M759" s="106" t="e">
        <f>IF(J759&gt;0,MIN('Input &amp; Results'!$K$7*0.75/12*'Input &amp; Results'!$K$42,J759),0)</f>
        <v>#DIV/0!</v>
      </c>
      <c r="N759" s="106" t="e">
        <f t="shared" si="201"/>
        <v>#DIV/0!</v>
      </c>
      <c r="O759" s="106" t="e">
        <f t="shared" si="213"/>
        <v>#DIV/0!</v>
      </c>
      <c r="P759" s="106" t="e">
        <f>IF(O759&gt;'Input &amp; Results'!$E$49,MIN('Input &amp; Results'!$E$47,O759),0)</f>
        <v>#DIV/0!</v>
      </c>
      <c r="Q759" s="106" t="e">
        <f t="shared" si="202"/>
        <v>#DIV/0!</v>
      </c>
      <c r="R759" s="106" t="e">
        <f t="shared" si="198"/>
        <v>#DIV/0!</v>
      </c>
      <c r="S759" s="106" t="e">
        <f t="shared" si="199"/>
        <v>#DIV/0!</v>
      </c>
      <c r="T759" s="106" t="e">
        <f t="shared" si="203"/>
        <v>#DIV/0!</v>
      </c>
      <c r="U759" s="124" t="e">
        <f t="shared" si="214"/>
        <v>#DIV/0!</v>
      </c>
      <c r="V759" s="107" t="e">
        <f t="shared" si="211"/>
        <v>#DIV/0!</v>
      </c>
      <c r="W759" s="106" t="e">
        <f t="shared" si="209"/>
        <v>#DIV/0!</v>
      </c>
      <c r="X759" s="106" t="e">
        <f t="shared" si="204"/>
        <v>#DIV/0!</v>
      </c>
      <c r="Y759" s="106" t="e">
        <f t="shared" si="210"/>
        <v>#DIV/0!</v>
      </c>
      <c r="Z759" s="108" t="e">
        <f t="shared" si="205"/>
        <v>#DIV/0!</v>
      </c>
      <c r="AA759" s="108" t="e">
        <f>('Input &amp; Results'!$E$40-R759*7.48)/('Calcs active'!H759*1440)</f>
        <v>#DIV/0!</v>
      </c>
    </row>
    <row r="760" spans="2:27" x14ac:dyDescent="0.2">
      <c r="B760" s="31">
        <f t="shared" si="197"/>
        <v>3</v>
      </c>
      <c r="C760" s="31" t="s">
        <v>51</v>
      </c>
      <c r="D760" s="106">
        <v>746</v>
      </c>
      <c r="E760" s="106" t="e">
        <f t="shared" si="206"/>
        <v>#DIV/0!</v>
      </c>
      <c r="F760" s="106">
        <f>'Calcs Hist'!E761</f>
        <v>0</v>
      </c>
      <c r="G760" s="106" t="e">
        <f t="shared" si="207"/>
        <v>#DIV/0!</v>
      </c>
      <c r="H760" s="107" t="e">
        <f t="shared" si="208"/>
        <v>#DIV/0!</v>
      </c>
      <c r="I760" s="106" t="e">
        <f>IF(P760&gt;0,('Input &amp; Results'!F$25/12*$C$3)*('Input &amp; Results'!$D$21),('Input &amp; Results'!F$25/12*$C$3)*('Input &amp; Results'!$D$22))</f>
        <v>#DIV/0!</v>
      </c>
      <c r="J760" s="106" t="e">
        <f t="shared" si="212"/>
        <v>#DIV/0!</v>
      </c>
      <c r="K760" s="106" t="e">
        <f>IF(H760&gt;'Input &amp; Results'!$K$45,MIN('Input &amp; Results'!$K$27,J760-M760),0)</f>
        <v>#DIV/0!</v>
      </c>
      <c r="L760" s="106" t="e">
        <f t="shared" si="200"/>
        <v>#DIV/0!</v>
      </c>
      <c r="M760" s="106" t="e">
        <f>IF(J760&gt;0,MIN('Input &amp; Results'!$K$7*0.75/12*'Input &amp; Results'!$K$42,J760),0)</f>
        <v>#DIV/0!</v>
      </c>
      <c r="N760" s="106" t="e">
        <f t="shared" si="201"/>
        <v>#DIV/0!</v>
      </c>
      <c r="O760" s="106" t="e">
        <f t="shared" si="213"/>
        <v>#DIV/0!</v>
      </c>
      <c r="P760" s="106" t="e">
        <f>IF(O760&gt;'Input &amp; Results'!$E$49,MIN('Input &amp; Results'!$E$47,O760),0)</f>
        <v>#DIV/0!</v>
      </c>
      <c r="Q760" s="106" t="e">
        <f t="shared" si="202"/>
        <v>#DIV/0!</v>
      </c>
      <c r="R760" s="106" t="e">
        <f t="shared" si="198"/>
        <v>#DIV/0!</v>
      </c>
      <c r="S760" s="106" t="e">
        <f t="shared" si="199"/>
        <v>#DIV/0!</v>
      </c>
      <c r="T760" s="106" t="e">
        <f t="shared" si="203"/>
        <v>#DIV/0!</v>
      </c>
      <c r="U760" s="124" t="e">
        <f t="shared" si="214"/>
        <v>#DIV/0!</v>
      </c>
      <c r="V760" s="107" t="e">
        <f t="shared" si="211"/>
        <v>#DIV/0!</v>
      </c>
      <c r="W760" s="106" t="e">
        <f t="shared" si="209"/>
        <v>#DIV/0!</v>
      </c>
      <c r="X760" s="106" t="e">
        <f t="shared" si="204"/>
        <v>#DIV/0!</v>
      </c>
      <c r="Y760" s="106" t="e">
        <f t="shared" si="210"/>
        <v>#DIV/0!</v>
      </c>
      <c r="Z760" s="108" t="e">
        <f t="shared" si="205"/>
        <v>#DIV/0!</v>
      </c>
      <c r="AA760" s="108" t="e">
        <f>('Input &amp; Results'!$E$40-R760*7.48)/('Calcs active'!H760*1440)</f>
        <v>#DIV/0!</v>
      </c>
    </row>
    <row r="761" spans="2:27" x14ac:dyDescent="0.2">
      <c r="B761" s="31">
        <f t="shared" si="197"/>
        <v>3</v>
      </c>
      <c r="C761" s="31" t="s">
        <v>51</v>
      </c>
      <c r="D761" s="106">
        <v>747</v>
      </c>
      <c r="E761" s="106" t="e">
        <f t="shared" si="206"/>
        <v>#DIV/0!</v>
      </c>
      <c r="F761" s="106">
        <f>'Calcs Hist'!E762</f>
        <v>0</v>
      </c>
      <c r="G761" s="106" t="e">
        <f t="shared" si="207"/>
        <v>#DIV/0!</v>
      </c>
      <c r="H761" s="107" t="e">
        <f t="shared" si="208"/>
        <v>#DIV/0!</v>
      </c>
      <c r="I761" s="106" t="e">
        <f>IF(P761&gt;0,('Input &amp; Results'!F$25/12*$C$3)*('Input &amp; Results'!$D$21),('Input &amp; Results'!F$25/12*$C$3)*('Input &amp; Results'!$D$22))</f>
        <v>#DIV/0!</v>
      </c>
      <c r="J761" s="106" t="e">
        <f t="shared" si="212"/>
        <v>#DIV/0!</v>
      </c>
      <c r="K761" s="106" t="e">
        <f>IF(H761&gt;'Input &amp; Results'!$K$45,MIN('Input &amp; Results'!$K$27,J761-M761),0)</f>
        <v>#DIV/0!</v>
      </c>
      <c r="L761" s="106" t="e">
        <f t="shared" si="200"/>
        <v>#DIV/0!</v>
      </c>
      <c r="M761" s="106" t="e">
        <f>IF(J761&gt;0,MIN('Input &amp; Results'!$K$7*0.75/12*'Input &amp; Results'!$K$42,J761),0)</f>
        <v>#DIV/0!</v>
      </c>
      <c r="N761" s="106" t="e">
        <f t="shared" si="201"/>
        <v>#DIV/0!</v>
      </c>
      <c r="O761" s="106" t="e">
        <f t="shared" si="213"/>
        <v>#DIV/0!</v>
      </c>
      <c r="P761" s="106" t="e">
        <f>IF(O761&gt;'Input &amp; Results'!$E$49,MIN('Input &amp; Results'!$E$47,O761),0)</f>
        <v>#DIV/0!</v>
      </c>
      <c r="Q761" s="106" t="e">
        <f t="shared" si="202"/>
        <v>#DIV/0!</v>
      </c>
      <c r="R761" s="106" t="e">
        <f t="shared" si="198"/>
        <v>#DIV/0!</v>
      </c>
      <c r="S761" s="106" t="e">
        <f t="shared" si="199"/>
        <v>#DIV/0!</v>
      </c>
      <c r="T761" s="106" t="e">
        <f t="shared" si="203"/>
        <v>#DIV/0!</v>
      </c>
      <c r="U761" s="124" t="e">
        <f t="shared" si="214"/>
        <v>#DIV/0!</v>
      </c>
      <c r="V761" s="107" t="e">
        <f t="shared" si="211"/>
        <v>#DIV/0!</v>
      </c>
      <c r="W761" s="106" t="e">
        <f t="shared" si="209"/>
        <v>#DIV/0!</v>
      </c>
      <c r="X761" s="106" t="e">
        <f t="shared" si="204"/>
        <v>#DIV/0!</v>
      </c>
      <c r="Y761" s="106" t="e">
        <f t="shared" si="210"/>
        <v>#DIV/0!</v>
      </c>
      <c r="Z761" s="108" t="e">
        <f t="shared" si="205"/>
        <v>#DIV/0!</v>
      </c>
      <c r="AA761" s="108" t="e">
        <f>('Input &amp; Results'!$E$40-R761*7.48)/('Calcs active'!H761*1440)</f>
        <v>#DIV/0!</v>
      </c>
    </row>
    <row r="762" spans="2:27" x14ac:dyDescent="0.2">
      <c r="B762" s="31">
        <f t="shared" si="197"/>
        <v>3</v>
      </c>
      <c r="C762" s="31" t="s">
        <v>51</v>
      </c>
      <c r="D762" s="106">
        <v>748</v>
      </c>
      <c r="E762" s="106" t="e">
        <f t="shared" si="206"/>
        <v>#DIV/0!</v>
      </c>
      <c r="F762" s="106">
        <f>'Calcs Hist'!E763</f>
        <v>0</v>
      </c>
      <c r="G762" s="106" t="e">
        <f t="shared" si="207"/>
        <v>#DIV/0!</v>
      </c>
      <c r="H762" s="107" t="e">
        <f t="shared" si="208"/>
        <v>#DIV/0!</v>
      </c>
      <c r="I762" s="106" t="e">
        <f>IF(P762&gt;0,('Input &amp; Results'!F$25/12*$C$3)*('Input &amp; Results'!$D$21),('Input &amp; Results'!F$25/12*$C$3)*('Input &amp; Results'!$D$22))</f>
        <v>#DIV/0!</v>
      </c>
      <c r="J762" s="106" t="e">
        <f t="shared" si="212"/>
        <v>#DIV/0!</v>
      </c>
      <c r="K762" s="106" t="e">
        <f>IF(H762&gt;'Input &amp; Results'!$K$45,MIN('Input &amp; Results'!$K$27,J762-M762),0)</f>
        <v>#DIV/0!</v>
      </c>
      <c r="L762" s="106" t="e">
        <f t="shared" si="200"/>
        <v>#DIV/0!</v>
      </c>
      <c r="M762" s="106" t="e">
        <f>IF(J762&gt;0,MIN('Input &amp; Results'!$K$7*0.75/12*'Input &amp; Results'!$K$42,J762),0)</f>
        <v>#DIV/0!</v>
      </c>
      <c r="N762" s="106" t="e">
        <f t="shared" si="201"/>
        <v>#DIV/0!</v>
      </c>
      <c r="O762" s="106" t="e">
        <f t="shared" si="213"/>
        <v>#DIV/0!</v>
      </c>
      <c r="P762" s="106" t="e">
        <f>IF(O762&gt;'Input &amp; Results'!$E$49,MIN('Input &amp; Results'!$E$47,O762),0)</f>
        <v>#DIV/0!</v>
      </c>
      <c r="Q762" s="106" t="e">
        <f t="shared" si="202"/>
        <v>#DIV/0!</v>
      </c>
      <c r="R762" s="106" t="e">
        <f t="shared" si="198"/>
        <v>#DIV/0!</v>
      </c>
      <c r="S762" s="106" t="e">
        <f t="shared" si="199"/>
        <v>#DIV/0!</v>
      </c>
      <c r="T762" s="106" t="e">
        <f t="shared" si="203"/>
        <v>#DIV/0!</v>
      </c>
      <c r="U762" s="124" t="e">
        <f t="shared" si="214"/>
        <v>#DIV/0!</v>
      </c>
      <c r="V762" s="107" t="e">
        <f t="shared" si="211"/>
        <v>#DIV/0!</v>
      </c>
      <c r="W762" s="106" t="e">
        <f t="shared" si="209"/>
        <v>#DIV/0!</v>
      </c>
      <c r="X762" s="106" t="e">
        <f t="shared" si="204"/>
        <v>#DIV/0!</v>
      </c>
      <c r="Y762" s="106" t="e">
        <f t="shared" si="210"/>
        <v>#DIV/0!</v>
      </c>
      <c r="Z762" s="108" t="e">
        <f t="shared" si="205"/>
        <v>#DIV/0!</v>
      </c>
      <c r="AA762" s="108" t="e">
        <f>('Input &amp; Results'!$E$40-R762*7.48)/('Calcs active'!H762*1440)</f>
        <v>#DIV/0!</v>
      </c>
    </row>
    <row r="763" spans="2:27" x14ac:dyDescent="0.2">
      <c r="B763" s="31">
        <f t="shared" si="197"/>
        <v>3</v>
      </c>
      <c r="C763" s="31" t="s">
        <v>51</v>
      </c>
      <c r="D763" s="106">
        <v>749</v>
      </c>
      <c r="E763" s="106" t="e">
        <f t="shared" si="206"/>
        <v>#DIV/0!</v>
      </c>
      <c r="F763" s="106">
        <f>'Calcs Hist'!E764</f>
        <v>0</v>
      </c>
      <c r="G763" s="106" t="e">
        <f t="shared" si="207"/>
        <v>#DIV/0!</v>
      </c>
      <c r="H763" s="107" t="e">
        <f t="shared" si="208"/>
        <v>#DIV/0!</v>
      </c>
      <c r="I763" s="106" t="e">
        <f>IF(P763&gt;0,('Input &amp; Results'!F$25/12*$C$3)*('Input &amp; Results'!$D$21),('Input &amp; Results'!F$25/12*$C$3)*('Input &amp; Results'!$D$22))</f>
        <v>#DIV/0!</v>
      </c>
      <c r="J763" s="106" t="e">
        <f t="shared" si="212"/>
        <v>#DIV/0!</v>
      </c>
      <c r="K763" s="106" t="e">
        <f>IF(H763&gt;'Input &amp; Results'!$K$45,MIN('Input &amp; Results'!$K$27,J763-M763),0)</f>
        <v>#DIV/0!</v>
      </c>
      <c r="L763" s="106" t="e">
        <f t="shared" si="200"/>
        <v>#DIV/0!</v>
      </c>
      <c r="M763" s="106" t="e">
        <f>IF(J763&gt;0,MIN('Input &amp; Results'!$K$7*0.75/12*'Input &amp; Results'!$K$42,J763),0)</f>
        <v>#DIV/0!</v>
      </c>
      <c r="N763" s="106" t="e">
        <f t="shared" si="201"/>
        <v>#DIV/0!</v>
      </c>
      <c r="O763" s="106" t="e">
        <f t="shared" si="213"/>
        <v>#DIV/0!</v>
      </c>
      <c r="P763" s="106" t="e">
        <f>IF(O763&gt;'Input &amp; Results'!$E$49,MIN('Input &amp; Results'!$E$47,O763),0)</f>
        <v>#DIV/0!</v>
      </c>
      <c r="Q763" s="106" t="e">
        <f t="shared" si="202"/>
        <v>#DIV/0!</v>
      </c>
      <c r="R763" s="106" t="e">
        <f t="shared" si="198"/>
        <v>#DIV/0!</v>
      </c>
      <c r="S763" s="106" t="e">
        <f t="shared" si="199"/>
        <v>#DIV/0!</v>
      </c>
      <c r="T763" s="106" t="e">
        <f t="shared" si="203"/>
        <v>#DIV/0!</v>
      </c>
      <c r="U763" s="124" t="e">
        <f t="shared" si="214"/>
        <v>#DIV/0!</v>
      </c>
      <c r="V763" s="107" t="e">
        <f t="shared" si="211"/>
        <v>#DIV/0!</v>
      </c>
      <c r="W763" s="106" t="e">
        <f t="shared" si="209"/>
        <v>#DIV/0!</v>
      </c>
      <c r="X763" s="106" t="e">
        <f t="shared" si="204"/>
        <v>#DIV/0!</v>
      </c>
      <c r="Y763" s="106" t="e">
        <f t="shared" si="210"/>
        <v>#DIV/0!</v>
      </c>
      <c r="Z763" s="108" t="e">
        <f t="shared" si="205"/>
        <v>#DIV/0!</v>
      </c>
      <c r="AA763" s="108" t="e">
        <f>('Input &amp; Results'!$E$40-R763*7.48)/('Calcs active'!H763*1440)</f>
        <v>#DIV/0!</v>
      </c>
    </row>
    <row r="764" spans="2:27" x14ac:dyDescent="0.2">
      <c r="B764" s="31">
        <f t="shared" si="197"/>
        <v>3</v>
      </c>
      <c r="C764" s="31" t="s">
        <v>51</v>
      </c>
      <c r="D764" s="106">
        <v>750</v>
      </c>
      <c r="E764" s="106" t="e">
        <f t="shared" si="206"/>
        <v>#DIV/0!</v>
      </c>
      <c r="F764" s="106">
        <f>'Calcs Hist'!E765</f>
        <v>0</v>
      </c>
      <c r="G764" s="106" t="e">
        <f t="shared" si="207"/>
        <v>#DIV/0!</v>
      </c>
      <c r="H764" s="107" t="e">
        <f t="shared" si="208"/>
        <v>#DIV/0!</v>
      </c>
      <c r="I764" s="106" t="e">
        <f>IF(P764&gt;0,('Input &amp; Results'!F$25/12*$C$3)*('Input &amp; Results'!$D$21),('Input &amp; Results'!F$25/12*$C$3)*('Input &amp; Results'!$D$22))</f>
        <v>#DIV/0!</v>
      </c>
      <c r="J764" s="106" t="e">
        <f t="shared" si="212"/>
        <v>#DIV/0!</v>
      </c>
      <c r="K764" s="106" t="e">
        <f>IF(H764&gt;'Input &amp; Results'!$K$45,MIN('Input &amp; Results'!$K$27,J764-M764),0)</f>
        <v>#DIV/0!</v>
      </c>
      <c r="L764" s="106" t="e">
        <f t="shared" si="200"/>
        <v>#DIV/0!</v>
      </c>
      <c r="M764" s="106" t="e">
        <f>IF(J764&gt;0,MIN('Input &amp; Results'!$K$7*0.75/12*'Input &amp; Results'!$K$42,J764),0)</f>
        <v>#DIV/0!</v>
      </c>
      <c r="N764" s="106" t="e">
        <f t="shared" si="201"/>
        <v>#DIV/0!</v>
      </c>
      <c r="O764" s="106" t="e">
        <f t="shared" si="213"/>
        <v>#DIV/0!</v>
      </c>
      <c r="P764" s="106" t="e">
        <f>IF(O764&gt;'Input &amp; Results'!$E$49,MIN('Input &amp; Results'!$E$47,O764),0)</f>
        <v>#DIV/0!</v>
      </c>
      <c r="Q764" s="106" t="e">
        <f t="shared" si="202"/>
        <v>#DIV/0!</v>
      </c>
      <c r="R764" s="106" t="e">
        <f t="shared" si="198"/>
        <v>#DIV/0!</v>
      </c>
      <c r="S764" s="106" t="e">
        <f t="shared" si="199"/>
        <v>#DIV/0!</v>
      </c>
      <c r="T764" s="106" t="e">
        <f t="shared" si="203"/>
        <v>#DIV/0!</v>
      </c>
      <c r="U764" s="124" t="e">
        <f t="shared" si="214"/>
        <v>#DIV/0!</v>
      </c>
      <c r="V764" s="107" t="e">
        <f t="shared" si="211"/>
        <v>#DIV/0!</v>
      </c>
      <c r="W764" s="106" t="e">
        <f t="shared" si="209"/>
        <v>#DIV/0!</v>
      </c>
      <c r="X764" s="106" t="e">
        <f t="shared" si="204"/>
        <v>#DIV/0!</v>
      </c>
      <c r="Y764" s="106" t="e">
        <f t="shared" si="210"/>
        <v>#DIV/0!</v>
      </c>
      <c r="Z764" s="108" t="e">
        <f t="shared" si="205"/>
        <v>#DIV/0!</v>
      </c>
      <c r="AA764" s="108" t="e">
        <f>('Input &amp; Results'!$E$40-R764*7.48)/('Calcs active'!H764*1440)</f>
        <v>#DIV/0!</v>
      </c>
    </row>
    <row r="765" spans="2:27" x14ac:dyDescent="0.2">
      <c r="B765" s="31">
        <f t="shared" ref="B765:B828" si="215">B400+1</f>
        <v>3</v>
      </c>
      <c r="C765" s="31" t="s">
        <v>51</v>
      </c>
      <c r="D765" s="106">
        <v>751</v>
      </c>
      <c r="E765" s="106" t="e">
        <f t="shared" si="206"/>
        <v>#DIV/0!</v>
      </c>
      <c r="F765" s="106">
        <f>'Calcs Hist'!E766</f>
        <v>0</v>
      </c>
      <c r="G765" s="106" t="e">
        <f t="shared" si="207"/>
        <v>#DIV/0!</v>
      </c>
      <c r="H765" s="107" t="e">
        <f t="shared" si="208"/>
        <v>#DIV/0!</v>
      </c>
      <c r="I765" s="106" t="e">
        <f>IF(P765&gt;0,('Input &amp; Results'!F$25/12*$C$3)*('Input &amp; Results'!$D$21),('Input &amp; Results'!F$25/12*$C$3)*('Input &amp; Results'!$D$22))</f>
        <v>#DIV/0!</v>
      </c>
      <c r="J765" s="106" t="e">
        <f t="shared" si="212"/>
        <v>#DIV/0!</v>
      </c>
      <c r="K765" s="106" t="e">
        <f>IF(H765&gt;'Input &amp; Results'!$K$45,MIN('Input &amp; Results'!$K$27,J765-M765),0)</f>
        <v>#DIV/0!</v>
      </c>
      <c r="L765" s="106" t="e">
        <f t="shared" si="200"/>
        <v>#DIV/0!</v>
      </c>
      <c r="M765" s="106" t="e">
        <f>IF(J765&gt;0,MIN('Input &amp; Results'!$K$7*0.75/12*'Input &amp; Results'!$K$42,J765),0)</f>
        <v>#DIV/0!</v>
      </c>
      <c r="N765" s="106" t="e">
        <f t="shared" si="201"/>
        <v>#DIV/0!</v>
      </c>
      <c r="O765" s="106" t="e">
        <f t="shared" si="213"/>
        <v>#DIV/0!</v>
      </c>
      <c r="P765" s="106" t="e">
        <f>IF(O765&gt;'Input &amp; Results'!$E$49,MIN('Input &amp; Results'!$E$47,O765),0)</f>
        <v>#DIV/0!</v>
      </c>
      <c r="Q765" s="106" t="e">
        <f t="shared" si="202"/>
        <v>#DIV/0!</v>
      </c>
      <c r="R765" s="106" t="e">
        <f t="shared" si="198"/>
        <v>#DIV/0!</v>
      </c>
      <c r="S765" s="106" t="e">
        <f t="shared" si="199"/>
        <v>#DIV/0!</v>
      </c>
      <c r="T765" s="106" t="e">
        <f t="shared" si="203"/>
        <v>#DIV/0!</v>
      </c>
      <c r="U765" s="124" t="e">
        <f t="shared" si="214"/>
        <v>#DIV/0!</v>
      </c>
      <c r="V765" s="107" t="e">
        <f t="shared" si="211"/>
        <v>#DIV/0!</v>
      </c>
      <c r="W765" s="106" t="e">
        <f t="shared" si="209"/>
        <v>#DIV/0!</v>
      </c>
      <c r="X765" s="106" t="e">
        <f t="shared" si="204"/>
        <v>#DIV/0!</v>
      </c>
      <c r="Y765" s="106" t="e">
        <f t="shared" si="210"/>
        <v>#DIV/0!</v>
      </c>
      <c r="Z765" s="108" t="e">
        <f t="shared" si="205"/>
        <v>#DIV/0!</v>
      </c>
      <c r="AA765" s="108" t="e">
        <f>('Input &amp; Results'!$E$40-R765*7.48)/('Calcs active'!H765*1440)</f>
        <v>#DIV/0!</v>
      </c>
    </row>
    <row r="766" spans="2:27" x14ac:dyDescent="0.2">
      <c r="B766" s="31">
        <f t="shared" si="215"/>
        <v>3</v>
      </c>
      <c r="C766" s="31" t="s">
        <v>51</v>
      </c>
      <c r="D766" s="106">
        <v>752</v>
      </c>
      <c r="E766" s="106" t="e">
        <f t="shared" si="206"/>
        <v>#DIV/0!</v>
      </c>
      <c r="F766" s="106">
        <f>'Calcs Hist'!E767</f>
        <v>0</v>
      </c>
      <c r="G766" s="106" t="e">
        <f t="shared" si="207"/>
        <v>#DIV/0!</v>
      </c>
      <c r="H766" s="107" t="e">
        <f t="shared" si="208"/>
        <v>#DIV/0!</v>
      </c>
      <c r="I766" s="106" t="e">
        <f>IF(P766&gt;0,('Input &amp; Results'!F$25/12*$C$3)*('Input &amp; Results'!$D$21),('Input &amp; Results'!F$25/12*$C$3)*('Input &amp; Results'!$D$22))</f>
        <v>#DIV/0!</v>
      </c>
      <c r="J766" s="106" t="e">
        <f t="shared" si="212"/>
        <v>#DIV/0!</v>
      </c>
      <c r="K766" s="106" t="e">
        <f>IF(H766&gt;'Input &amp; Results'!$K$45,MIN('Input &amp; Results'!$K$27,J766-M766),0)</f>
        <v>#DIV/0!</v>
      </c>
      <c r="L766" s="106" t="e">
        <f t="shared" si="200"/>
        <v>#DIV/0!</v>
      </c>
      <c r="M766" s="106" t="e">
        <f>IF(J766&gt;0,MIN('Input &amp; Results'!$K$7*0.75/12*'Input &amp; Results'!$K$42,J766),0)</f>
        <v>#DIV/0!</v>
      </c>
      <c r="N766" s="106" t="e">
        <f t="shared" si="201"/>
        <v>#DIV/0!</v>
      </c>
      <c r="O766" s="106" t="e">
        <f t="shared" si="213"/>
        <v>#DIV/0!</v>
      </c>
      <c r="P766" s="106" t="e">
        <f>IF(O766&gt;'Input &amp; Results'!$E$49,MIN('Input &amp; Results'!$E$47,O766),0)</f>
        <v>#DIV/0!</v>
      </c>
      <c r="Q766" s="106" t="e">
        <f t="shared" si="202"/>
        <v>#DIV/0!</v>
      </c>
      <c r="R766" s="106" t="e">
        <f t="shared" si="198"/>
        <v>#DIV/0!</v>
      </c>
      <c r="S766" s="106" t="e">
        <f t="shared" si="199"/>
        <v>#DIV/0!</v>
      </c>
      <c r="T766" s="106" t="e">
        <f t="shared" si="203"/>
        <v>#DIV/0!</v>
      </c>
      <c r="U766" s="124" t="e">
        <f t="shared" si="214"/>
        <v>#DIV/0!</v>
      </c>
      <c r="V766" s="107" t="e">
        <f t="shared" si="211"/>
        <v>#DIV/0!</v>
      </c>
      <c r="W766" s="106" t="e">
        <f t="shared" si="209"/>
        <v>#DIV/0!</v>
      </c>
      <c r="X766" s="106" t="e">
        <f t="shared" si="204"/>
        <v>#DIV/0!</v>
      </c>
      <c r="Y766" s="106" t="e">
        <f t="shared" si="210"/>
        <v>#DIV/0!</v>
      </c>
      <c r="Z766" s="108" t="e">
        <f t="shared" si="205"/>
        <v>#DIV/0!</v>
      </c>
      <c r="AA766" s="108" t="e">
        <f>('Input &amp; Results'!$E$40-R766*7.48)/('Calcs active'!H766*1440)</f>
        <v>#DIV/0!</v>
      </c>
    </row>
    <row r="767" spans="2:27" x14ac:dyDescent="0.2">
      <c r="B767" s="31">
        <f t="shared" si="215"/>
        <v>3</v>
      </c>
      <c r="C767" s="31" t="s">
        <v>51</v>
      </c>
      <c r="D767" s="106">
        <v>753</v>
      </c>
      <c r="E767" s="106" t="e">
        <f t="shared" si="206"/>
        <v>#DIV/0!</v>
      </c>
      <c r="F767" s="106">
        <f>'Calcs Hist'!E768</f>
        <v>0</v>
      </c>
      <c r="G767" s="106" t="e">
        <f t="shared" si="207"/>
        <v>#DIV/0!</v>
      </c>
      <c r="H767" s="107" t="e">
        <f t="shared" si="208"/>
        <v>#DIV/0!</v>
      </c>
      <c r="I767" s="106" t="e">
        <f>IF(P767&gt;0,('Input &amp; Results'!F$25/12*$C$3)*('Input &amp; Results'!$D$21),('Input &amp; Results'!F$25/12*$C$3)*('Input &amp; Results'!$D$22))</f>
        <v>#DIV/0!</v>
      </c>
      <c r="J767" s="106" t="e">
        <f t="shared" si="212"/>
        <v>#DIV/0!</v>
      </c>
      <c r="K767" s="106" t="e">
        <f>IF(H767&gt;'Input &amp; Results'!$K$45,MIN('Input &amp; Results'!$K$27,J767-M767),0)</f>
        <v>#DIV/0!</v>
      </c>
      <c r="L767" s="106" t="e">
        <f t="shared" si="200"/>
        <v>#DIV/0!</v>
      </c>
      <c r="M767" s="106" t="e">
        <f>IF(J767&gt;0,MIN('Input &amp; Results'!$K$7*0.75/12*'Input &amp; Results'!$K$42,J767),0)</f>
        <v>#DIV/0!</v>
      </c>
      <c r="N767" s="106" t="e">
        <f t="shared" si="201"/>
        <v>#DIV/0!</v>
      </c>
      <c r="O767" s="106" t="e">
        <f t="shared" si="213"/>
        <v>#DIV/0!</v>
      </c>
      <c r="P767" s="106" t="e">
        <f>IF(O767&gt;'Input &amp; Results'!$E$49,MIN('Input &amp; Results'!$E$47,O767),0)</f>
        <v>#DIV/0!</v>
      </c>
      <c r="Q767" s="106" t="e">
        <f t="shared" si="202"/>
        <v>#DIV/0!</v>
      </c>
      <c r="R767" s="106" t="e">
        <f t="shared" si="198"/>
        <v>#DIV/0!</v>
      </c>
      <c r="S767" s="106" t="e">
        <f t="shared" si="199"/>
        <v>#DIV/0!</v>
      </c>
      <c r="T767" s="106" t="e">
        <f t="shared" si="203"/>
        <v>#DIV/0!</v>
      </c>
      <c r="U767" s="124" t="e">
        <f t="shared" si="214"/>
        <v>#DIV/0!</v>
      </c>
      <c r="V767" s="107" t="e">
        <f t="shared" si="211"/>
        <v>#DIV/0!</v>
      </c>
      <c r="W767" s="106" t="e">
        <f t="shared" si="209"/>
        <v>#DIV/0!</v>
      </c>
      <c r="X767" s="106" t="e">
        <f t="shared" si="204"/>
        <v>#DIV/0!</v>
      </c>
      <c r="Y767" s="106" t="e">
        <f t="shared" si="210"/>
        <v>#DIV/0!</v>
      </c>
      <c r="Z767" s="108" t="e">
        <f t="shared" si="205"/>
        <v>#DIV/0!</v>
      </c>
      <c r="AA767" s="108" t="e">
        <f>('Input &amp; Results'!$E$40-R767*7.48)/('Calcs active'!H767*1440)</f>
        <v>#DIV/0!</v>
      </c>
    </row>
    <row r="768" spans="2:27" x14ac:dyDescent="0.2">
      <c r="B768" s="31">
        <f t="shared" si="215"/>
        <v>3</v>
      </c>
      <c r="C768" s="31" t="s">
        <v>51</v>
      </c>
      <c r="D768" s="106">
        <v>754</v>
      </c>
      <c r="E768" s="106" t="e">
        <f t="shared" si="206"/>
        <v>#DIV/0!</v>
      </c>
      <c r="F768" s="106">
        <f>'Calcs Hist'!E769</f>
        <v>0</v>
      </c>
      <c r="G768" s="106" t="e">
        <f t="shared" si="207"/>
        <v>#DIV/0!</v>
      </c>
      <c r="H768" s="107" t="e">
        <f t="shared" si="208"/>
        <v>#DIV/0!</v>
      </c>
      <c r="I768" s="106" t="e">
        <f>IF(P768&gt;0,('Input &amp; Results'!F$25/12*$C$3)*('Input &amp; Results'!$D$21),('Input &amp; Results'!F$25/12*$C$3)*('Input &amp; Results'!$D$22))</f>
        <v>#DIV/0!</v>
      </c>
      <c r="J768" s="106" t="e">
        <f t="shared" si="212"/>
        <v>#DIV/0!</v>
      </c>
      <c r="K768" s="106" t="e">
        <f>IF(H768&gt;'Input &amp; Results'!$K$45,MIN('Input &amp; Results'!$K$27,J768-M768),0)</f>
        <v>#DIV/0!</v>
      </c>
      <c r="L768" s="106" t="e">
        <f t="shared" si="200"/>
        <v>#DIV/0!</v>
      </c>
      <c r="M768" s="106" t="e">
        <f>IF(J768&gt;0,MIN('Input &amp; Results'!$K$7*0.75/12*'Input &amp; Results'!$K$42,J768),0)</f>
        <v>#DIV/0!</v>
      </c>
      <c r="N768" s="106" t="e">
        <f t="shared" si="201"/>
        <v>#DIV/0!</v>
      </c>
      <c r="O768" s="106" t="e">
        <f t="shared" si="213"/>
        <v>#DIV/0!</v>
      </c>
      <c r="P768" s="106" t="e">
        <f>IF(O768&gt;'Input &amp; Results'!$E$49,MIN('Input &amp; Results'!$E$47,O768),0)</f>
        <v>#DIV/0!</v>
      </c>
      <c r="Q768" s="106" t="e">
        <f t="shared" si="202"/>
        <v>#DIV/0!</v>
      </c>
      <c r="R768" s="106" t="e">
        <f t="shared" si="198"/>
        <v>#DIV/0!</v>
      </c>
      <c r="S768" s="106" t="e">
        <f t="shared" si="199"/>
        <v>#DIV/0!</v>
      </c>
      <c r="T768" s="106" t="e">
        <f t="shared" si="203"/>
        <v>#DIV/0!</v>
      </c>
      <c r="U768" s="124" t="e">
        <f t="shared" si="214"/>
        <v>#DIV/0!</v>
      </c>
      <c r="V768" s="107" t="e">
        <f t="shared" si="211"/>
        <v>#DIV/0!</v>
      </c>
      <c r="W768" s="106" t="e">
        <f t="shared" si="209"/>
        <v>#DIV/0!</v>
      </c>
      <c r="X768" s="106" t="e">
        <f t="shared" si="204"/>
        <v>#DIV/0!</v>
      </c>
      <c r="Y768" s="106" t="e">
        <f t="shared" si="210"/>
        <v>#DIV/0!</v>
      </c>
      <c r="Z768" s="108" t="e">
        <f t="shared" si="205"/>
        <v>#DIV/0!</v>
      </c>
      <c r="AA768" s="108" t="e">
        <f>('Input &amp; Results'!$E$40-R768*7.48)/('Calcs active'!H768*1440)</f>
        <v>#DIV/0!</v>
      </c>
    </row>
    <row r="769" spans="2:27" x14ac:dyDescent="0.2">
      <c r="B769" s="31">
        <f t="shared" si="215"/>
        <v>3</v>
      </c>
      <c r="C769" s="31" t="s">
        <v>51</v>
      </c>
      <c r="D769" s="106">
        <v>755</v>
      </c>
      <c r="E769" s="106" t="e">
        <f t="shared" si="206"/>
        <v>#DIV/0!</v>
      </c>
      <c r="F769" s="106">
        <f>'Calcs Hist'!E770</f>
        <v>0</v>
      </c>
      <c r="G769" s="106" t="e">
        <f t="shared" si="207"/>
        <v>#DIV/0!</v>
      </c>
      <c r="H769" s="107" t="e">
        <f t="shared" si="208"/>
        <v>#DIV/0!</v>
      </c>
      <c r="I769" s="106" t="e">
        <f>IF(P769&gt;0,('Input &amp; Results'!F$25/12*$C$3)*('Input &amp; Results'!$D$21),('Input &amp; Results'!F$25/12*$C$3)*('Input &amp; Results'!$D$22))</f>
        <v>#DIV/0!</v>
      </c>
      <c r="J769" s="106" t="e">
        <f t="shared" si="212"/>
        <v>#DIV/0!</v>
      </c>
      <c r="K769" s="106" t="e">
        <f>IF(H769&gt;'Input &amp; Results'!$K$45,MIN('Input &amp; Results'!$K$27,J769-M769),0)</f>
        <v>#DIV/0!</v>
      </c>
      <c r="L769" s="106" t="e">
        <f t="shared" si="200"/>
        <v>#DIV/0!</v>
      </c>
      <c r="M769" s="106" t="e">
        <f>IF(J769&gt;0,MIN('Input &amp; Results'!$K$7*0.75/12*'Input &amp; Results'!$K$42,J769),0)</f>
        <v>#DIV/0!</v>
      </c>
      <c r="N769" s="106" t="e">
        <f t="shared" si="201"/>
        <v>#DIV/0!</v>
      </c>
      <c r="O769" s="106" t="e">
        <f t="shared" si="213"/>
        <v>#DIV/0!</v>
      </c>
      <c r="P769" s="106" t="e">
        <f>IF(O769&gt;'Input &amp; Results'!$E$49,MIN('Input &amp; Results'!$E$47,O769),0)</f>
        <v>#DIV/0!</v>
      </c>
      <c r="Q769" s="106" t="e">
        <f t="shared" si="202"/>
        <v>#DIV/0!</v>
      </c>
      <c r="R769" s="106" t="e">
        <f t="shared" si="198"/>
        <v>#DIV/0!</v>
      </c>
      <c r="S769" s="106" t="e">
        <f t="shared" si="199"/>
        <v>#DIV/0!</v>
      </c>
      <c r="T769" s="106" t="e">
        <f t="shared" si="203"/>
        <v>#DIV/0!</v>
      </c>
      <c r="U769" s="124" t="e">
        <f t="shared" si="214"/>
        <v>#DIV/0!</v>
      </c>
      <c r="V769" s="107" t="e">
        <f t="shared" si="211"/>
        <v>#DIV/0!</v>
      </c>
      <c r="W769" s="106" t="e">
        <f t="shared" si="209"/>
        <v>#DIV/0!</v>
      </c>
      <c r="X769" s="106" t="e">
        <f t="shared" si="204"/>
        <v>#DIV/0!</v>
      </c>
      <c r="Y769" s="106" t="e">
        <f t="shared" si="210"/>
        <v>#DIV/0!</v>
      </c>
      <c r="Z769" s="108" t="e">
        <f t="shared" si="205"/>
        <v>#DIV/0!</v>
      </c>
      <c r="AA769" s="108" t="e">
        <f>('Input &amp; Results'!$E$40-R769*7.48)/('Calcs active'!H769*1440)</f>
        <v>#DIV/0!</v>
      </c>
    </row>
    <row r="770" spans="2:27" x14ac:dyDescent="0.2">
      <c r="B770" s="31">
        <f t="shared" si="215"/>
        <v>3</v>
      </c>
      <c r="C770" s="31" t="s">
        <v>51</v>
      </c>
      <c r="D770" s="106">
        <v>756</v>
      </c>
      <c r="E770" s="106" t="e">
        <f t="shared" si="206"/>
        <v>#DIV/0!</v>
      </c>
      <c r="F770" s="106">
        <f>'Calcs Hist'!E771</f>
        <v>0</v>
      </c>
      <c r="G770" s="106" t="e">
        <f t="shared" si="207"/>
        <v>#DIV/0!</v>
      </c>
      <c r="H770" s="107" t="e">
        <f t="shared" si="208"/>
        <v>#DIV/0!</v>
      </c>
      <c r="I770" s="106" t="e">
        <f>IF(P770&gt;0,('Input &amp; Results'!F$25/12*$C$3)*('Input &amp; Results'!$D$21),('Input &amp; Results'!F$25/12*$C$3)*('Input &amp; Results'!$D$22))</f>
        <v>#DIV/0!</v>
      </c>
      <c r="J770" s="106" t="e">
        <f t="shared" si="212"/>
        <v>#DIV/0!</v>
      </c>
      <c r="K770" s="106" t="e">
        <f>IF(H770&gt;'Input &amp; Results'!$K$45,MIN('Input &amp; Results'!$K$27,J770-M770),0)</f>
        <v>#DIV/0!</v>
      </c>
      <c r="L770" s="106" t="e">
        <f t="shared" si="200"/>
        <v>#DIV/0!</v>
      </c>
      <c r="M770" s="106" t="e">
        <f>IF(J770&gt;0,MIN('Input &amp; Results'!$K$7*0.75/12*'Input &amp; Results'!$K$42,J770),0)</f>
        <v>#DIV/0!</v>
      </c>
      <c r="N770" s="106" t="e">
        <f t="shared" si="201"/>
        <v>#DIV/0!</v>
      </c>
      <c r="O770" s="106" t="e">
        <f t="shared" si="213"/>
        <v>#DIV/0!</v>
      </c>
      <c r="P770" s="106" t="e">
        <f>IF(O770&gt;'Input &amp; Results'!$E$49,MIN('Input &amp; Results'!$E$47,O770),0)</f>
        <v>#DIV/0!</v>
      </c>
      <c r="Q770" s="106" t="e">
        <f t="shared" si="202"/>
        <v>#DIV/0!</v>
      </c>
      <c r="R770" s="106" t="e">
        <f t="shared" si="198"/>
        <v>#DIV/0!</v>
      </c>
      <c r="S770" s="106" t="e">
        <f t="shared" si="199"/>
        <v>#DIV/0!</v>
      </c>
      <c r="T770" s="106" t="e">
        <f t="shared" si="203"/>
        <v>#DIV/0!</v>
      </c>
      <c r="U770" s="124" t="e">
        <f t="shared" si="214"/>
        <v>#DIV/0!</v>
      </c>
      <c r="V770" s="107" t="e">
        <f t="shared" si="211"/>
        <v>#DIV/0!</v>
      </c>
      <c r="W770" s="106" t="e">
        <f t="shared" si="209"/>
        <v>#DIV/0!</v>
      </c>
      <c r="X770" s="106" t="e">
        <f t="shared" si="204"/>
        <v>#DIV/0!</v>
      </c>
      <c r="Y770" s="106" t="e">
        <f t="shared" si="210"/>
        <v>#DIV/0!</v>
      </c>
      <c r="Z770" s="108" t="e">
        <f t="shared" si="205"/>
        <v>#DIV/0!</v>
      </c>
      <c r="AA770" s="108" t="e">
        <f>('Input &amp; Results'!$E$40-R770*7.48)/('Calcs active'!H770*1440)</f>
        <v>#DIV/0!</v>
      </c>
    </row>
    <row r="771" spans="2:27" x14ac:dyDescent="0.2">
      <c r="B771" s="31">
        <f t="shared" si="215"/>
        <v>3</v>
      </c>
      <c r="C771" s="31" t="s">
        <v>51</v>
      </c>
      <c r="D771" s="106">
        <v>757</v>
      </c>
      <c r="E771" s="106" t="e">
        <f t="shared" si="206"/>
        <v>#DIV/0!</v>
      </c>
      <c r="F771" s="106">
        <f>'Calcs Hist'!E772</f>
        <v>0</v>
      </c>
      <c r="G771" s="106" t="e">
        <f t="shared" si="207"/>
        <v>#DIV/0!</v>
      </c>
      <c r="H771" s="107" t="e">
        <f t="shared" si="208"/>
        <v>#DIV/0!</v>
      </c>
      <c r="I771" s="106" t="e">
        <f>IF(P771&gt;0,('Input &amp; Results'!F$25/12*$C$3)*('Input &amp; Results'!$D$21),('Input &amp; Results'!F$25/12*$C$3)*('Input &amp; Results'!$D$22))</f>
        <v>#DIV/0!</v>
      </c>
      <c r="J771" s="106" t="e">
        <f t="shared" si="212"/>
        <v>#DIV/0!</v>
      </c>
      <c r="K771" s="106" t="e">
        <f>IF(H771&gt;'Input &amp; Results'!$K$45,MIN('Input &amp; Results'!$K$27,J771-M771),0)</f>
        <v>#DIV/0!</v>
      </c>
      <c r="L771" s="106" t="e">
        <f t="shared" si="200"/>
        <v>#DIV/0!</v>
      </c>
      <c r="M771" s="106" t="e">
        <f>IF(J771&gt;0,MIN('Input &amp; Results'!$K$7*0.75/12*'Input &amp; Results'!$K$42,J771),0)</f>
        <v>#DIV/0!</v>
      </c>
      <c r="N771" s="106" t="e">
        <f t="shared" si="201"/>
        <v>#DIV/0!</v>
      </c>
      <c r="O771" s="106" t="e">
        <f t="shared" si="213"/>
        <v>#DIV/0!</v>
      </c>
      <c r="P771" s="106" t="e">
        <f>IF(O771&gt;'Input &amp; Results'!$E$49,MIN('Input &amp; Results'!$E$47,O771),0)</f>
        <v>#DIV/0!</v>
      </c>
      <c r="Q771" s="106" t="e">
        <f t="shared" si="202"/>
        <v>#DIV/0!</v>
      </c>
      <c r="R771" s="106" t="e">
        <f t="shared" si="198"/>
        <v>#DIV/0!</v>
      </c>
      <c r="S771" s="106" t="e">
        <f t="shared" si="199"/>
        <v>#DIV/0!</v>
      </c>
      <c r="T771" s="106" t="e">
        <f t="shared" si="203"/>
        <v>#DIV/0!</v>
      </c>
      <c r="U771" s="124" t="e">
        <f t="shared" si="214"/>
        <v>#DIV/0!</v>
      </c>
      <c r="V771" s="107" t="e">
        <f t="shared" si="211"/>
        <v>#DIV/0!</v>
      </c>
      <c r="W771" s="106" t="e">
        <f t="shared" si="209"/>
        <v>#DIV/0!</v>
      </c>
      <c r="X771" s="106" t="e">
        <f t="shared" si="204"/>
        <v>#DIV/0!</v>
      </c>
      <c r="Y771" s="106" t="e">
        <f t="shared" si="210"/>
        <v>#DIV/0!</v>
      </c>
      <c r="Z771" s="108" t="e">
        <f t="shared" si="205"/>
        <v>#DIV/0!</v>
      </c>
      <c r="AA771" s="108" t="e">
        <f>('Input &amp; Results'!$E$40-R771*7.48)/('Calcs active'!H771*1440)</f>
        <v>#DIV/0!</v>
      </c>
    </row>
    <row r="772" spans="2:27" x14ac:dyDescent="0.2">
      <c r="B772" s="31">
        <f t="shared" si="215"/>
        <v>3</v>
      </c>
      <c r="C772" s="31" t="s">
        <v>51</v>
      </c>
      <c r="D772" s="106">
        <v>758</v>
      </c>
      <c r="E772" s="106" t="e">
        <f t="shared" si="206"/>
        <v>#DIV/0!</v>
      </c>
      <c r="F772" s="106">
        <f>'Calcs Hist'!E773</f>
        <v>0</v>
      </c>
      <c r="G772" s="106" t="e">
        <f t="shared" si="207"/>
        <v>#DIV/0!</v>
      </c>
      <c r="H772" s="107" t="e">
        <f t="shared" si="208"/>
        <v>#DIV/0!</v>
      </c>
      <c r="I772" s="106" t="e">
        <f>IF(P772&gt;0,('Input &amp; Results'!F$25/12*$C$3)*('Input &amp; Results'!$D$21),('Input &amp; Results'!F$25/12*$C$3)*('Input &amp; Results'!$D$22))</f>
        <v>#DIV/0!</v>
      </c>
      <c r="J772" s="106" t="e">
        <f t="shared" si="212"/>
        <v>#DIV/0!</v>
      </c>
      <c r="K772" s="106" t="e">
        <f>IF(H772&gt;'Input &amp; Results'!$K$45,MIN('Input &amp; Results'!$K$27,J772-M772),0)</f>
        <v>#DIV/0!</v>
      </c>
      <c r="L772" s="106" t="e">
        <f t="shared" si="200"/>
        <v>#DIV/0!</v>
      </c>
      <c r="M772" s="106" t="e">
        <f>IF(J772&gt;0,MIN('Input &amp; Results'!$K$7*0.75/12*'Input &amp; Results'!$K$42,J772),0)</f>
        <v>#DIV/0!</v>
      </c>
      <c r="N772" s="106" t="e">
        <f t="shared" si="201"/>
        <v>#DIV/0!</v>
      </c>
      <c r="O772" s="106" t="e">
        <f t="shared" si="213"/>
        <v>#DIV/0!</v>
      </c>
      <c r="P772" s="106" t="e">
        <f>IF(O772&gt;'Input &amp; Results'!$E$49,MIN('Input &amp; Results'!$E$47,O772),0)</f>
        <v>#DIV/0!</v>
      </c>
      <c r="Q772" s="106" t="e">
        <f t="shared" si="202"/>
        <v>#DIV/0!</v>
      </c>
      <c r="R772" s="106" t="e">
        <f t="shared" si="198"/>
        <v>#DIV/0!</v>
      </c>
      <c r="S772" s="106" t="e">
        <f t="shared" si="199"/>
        <v>#DIV/0!</v>
      </c>
      <c r="T772" s="106" t="e">
        <f t="shared" si="203"/>
        <v>#DIV/0!</v>
      </c>
      <c r="U772" s="124" t="e">
        <f t="shared" si="214"/>
        <v>#DIV/0!</v>
      </c>
      <c r="V772" s="107" t="e">
        <f t="shared" si="211"/>
        <v>#DIV/0!</v>
      </c>
      <c r="W772" s="106" t="e">
        <f t="shared" si="209"/>
        <v>#DIV/0!</v>
      </c>
      <c r="X772" s="106" t="e">
        <f t="shared" si="204"/>
        <v>#DIV/0!</v>
      </c>
      <c r="Y772" s="106" t="e">
        <f t="shared" si="210"/>
        <v>#DIV/0!</v>
      </c>
      <c r="Z772" s="108" t="e">
        <f t="shared" si="205"/>
        <v>#DIV/0!</v>
      </c>
      <c r="AA772" s="108" t="e">
        <f>('Input &amp; Results'!$E$40-R772*7.48)/('Calcs active'!H772*1440)</f>
        <v>#DIV/0!</v>
      </c>
    </row>
    <row r="773" spans="2:27" x14ac:dyDescent="0.2">
      <c r="B773" s="31">
        <f t="shared" si="215"/>
        <v>3</v>
      </c>
      <c r="C773" s="31" t="s">
        <v>51</v>
      </c>
      <c r="D773" s="106">
        <v>759</v>
      </c>
      <c r="E773" s="106" t="e">
        <f t="shared" si="206"/>
        <v>#DIV/0!</v>
      </c>
      <c r="F773" s="106">
        <f>'Calcs Hist'!E774</f>
        <v>0</v>
      </c>
      <c r="G773" s="106" t="e">
        <f t="shared" si="207"/>
        <v>#DIV/0!</v>
      </c>
      <c r="H773" s="107" t="e">
        <f t="shared" si="208"/>
        <v>#DIV/0!</v>
      </c>
      <c r="I773" s="106" t="e">
        <f>IF(P773&gt;0,('Input &amp; Results'!F$25/12*$C$3)*('Input &amp; Results'!$D$21),('Input &amp; Results'!F$25/12*$C$3)*('Input &amp; Results'!$D$22))</f>
        <v>#DIV/0!</v>
      </c>
      <c r="J773" s="106" t="e">
        <f t="shared" si="212"/>
        <v>#DIV/0!</v>
      </c>
      <c r="K773" s="106" t="e">
        <f>IF(H773&gt;'Input &amp; Results'!$K$45,MIN('Input &amp; Results'!$K$27,J773-M773),0)</f>
        <v>#DIV/0!</v>
      </c>
      <c r="L773" s="106" t="e">
        <f t="shared" si="200"/>
        <v>#DIV/0!</v>
      </c>
      <c r="M773" s="106" t="e">
        <f>IF(J773&gt;0,MIN('Input &amp; Results'!$K$7*0.75/12*'Input &amp; Results'!$K$42,J773),0)</f>
        <v>#DIV/0!</v>
      </c>
      <c r="N773" s="106" t="e">
        <f t="shared" si="201"/>
        <v>#DIV/0!</v>
      </c>
      <c r="O773" s="106" t="e">
        <f t="shared" si="213"/>
        <v>#DIV/0!</v>
      </c>
      <c r="P773" s="106" t="e">
        <f>IF(O773&gt;'Input &amp; Results'!$E$49,MIN('Input &amp; Results'!$E$47,O773),0)</f>
        <v>#DIV/0!</v>
      </c>
      <c r="Q773" s="106" t="e">
        <f t="shared" si="202"/>
        <v>#DIV/0!</v>
      </c>
      <c r="R773" s="106" t="e">
        <f t="shared" si="198"/>
        <v>#DIV/0!</v>
      </c>
      <c r="S773" s="106" t="e">
        <f t="shared" si="199"/>
        <v>#DIV/0!</v>
      </c>
      <c r="T773" s="106" t="e">
        <f t="shared" si="203"/>
        <v>#DIV/0!</v>
      </c>
      <c r="U773" s="124" t="e">
        <f t="shared" si="214"/>
        <v>#DIV/0!</v>
      </c>
      <c r="V773" s="107" t="e">
        <f t="shared" si="211"/>
        <v>#DIV/0!</v>
      </c>
      <c r="W773" s="106" t="e">
        <f t="shared" si="209"/>
        <v>#DIV/0!</v>
      </c>
      <c r="X773" s="106" t="e">
        <f t="shared" si="204"/>
        <v>#DIV/0!</v>
      </c>
      <c r="Y773" s="106" t="e">
        <f t="shared" si="210"/>
        <v>#DIV/0!</v>
      </c>
      <c r="Z773" s="108" t="e">
        <f t="shared" si="205"/>
        <v>#DIV/0!</v>
      </c>
      <c r="AA773" s="108" t="e">
        <f>('Input &amp; Results'!$E$40-R773*7.48)/('Calcs active'!H773*1440)</f>
        <v>#DIV/0!</v>
      </c>
    </row>
    <row r="774" spans="2:27" x14ac:dyDescent="0.2">
      <c r="B774" s="31">
        <f t="shared" si="215"/>
        <v>3</v>
      </c>
      <c r="C774" s="31" t="s">
        <v>51</v>
      </c>
      <c r="D774" s="106">
        <v>760</v>
      </c>
      <c r="E774" s="106" t="e">
        <f t="shared" si="206"/>
        <v>#DIV/0!</v>
      </c>
      <c r="F774" s="106">
        <f>'Calcs Hist'!E775</f>
        <v>0</v>
      </c>
      <c r="G774" s="106" t="e">
        <f t="shared" si="207"/>
        <v>#DIV/0!</v>
      </c>
      <c r="H774" s="107" t="e">
        <f t="shared" si="208"/>
        <v>#DIV/0!</v>
      </c>
      <c r="I774" s="106" t="e">
        <f>IF(P774&gt;0,('Input &amp; Results'!F$25/12*$C$3)*('Input &amp; Results'!$D$21),('Input &amp; Results'!F$25/12*$C$3)*('Input &amp; Results'!$D$22))</f>
        <v>#DIV/0!</v>
      </c>
      <c r="J774" s="106" t="e">
        <f t="shared" si="212"/>
        <v>#DIV/0!</v>
      </c>
      <c r="K774" s="106" t="e">
        <f>IF(H774&gt;'Input &amp; Results'!$K$45,MIN('Input &amp; Results'!$K$27,J774-M774),0)</f>
        <v>#DIV/0!</v>
      </c>
      <c r="L774" s="106" t="e">
        <f t="shared" si="200"/>
        <v>#DIV/0!</v>
      </c>
      <c r="M774" s="106" t="e">
        <f>IF(J774&gt;0,MIN('Input &amp; Results'!$K$7*0.75/12*'Input &amp; Results'!$K$42,J774),0)</f>
        <v>#DIV/0!</v>
      </c>
      <c r="N774" s="106" t="e">
        <f t="shared" si="201"/>
        <v>#DIV/0!</v>
      </c>
      <c r="O774" s="106" t="e">
        <f t="shared" si="213"/>
        <v>#DIV/0!</v>
      </c>
      <c r="P774" s="106" t="e">
        <f>IF(O774&gt;'Input &amp; Results'!$E$49,MIN('Input &amp; Results'!$E$47,O774),0)</f>
        <v>#DIV/0!</v>
      </c>
      <c r="Q774" s="106" t="e">
        <f t="shared" si="202"/>
        <v>#DIV/0!</v>
      </c>
      <c r="R774" s="106" t="e">
        <f t="shared" si="198"/>
        <v>#DIV/0!</v>
      </c>
      <c r="S774" s="106" t="e">
        <f t="shared" si="199"/>
        <v>#DIV/0!</v>
      </c>
      <c r="T774" s="106" t="e">
        <f t="shared" si="203"/>
        <v>#DIV/0!</v>
      </c>
      <c r="U774" s="124" t="e">
        <f t="shared" si="214"/>
        <v>#DIV/0!</v>
      </c>
      <c r="V774" s="107" t="e">
        <f t="shared" si="211"/>
        <v>#DIV/0!</v>
      </c>
      <c r="W774" s="106" t="e">
        <f t="shared" si="209"/>
        <v>#DIV/0!</v>
      </c>
      <c r="X774" s="106" t="e">
        <f t="shared" si="204"/>
        <v>#DIV/0!</v>
      </c>
      <c r="Y774" s="106" t="e">
        <f t="shared" si="210"/>
        <v>#DIV/0!</v>
      </c>
      <c r="Z774" s="108" t="e">
        <f t="shared" si="205"/>
        <v>#DIV/0!</v>
      </c>
      <c r="AA774" s="108" t="e">
        <f>('Input &amp; Results'!$E$40-R774*7.48)/('Calcs active'!H774*1440)</f>
        <v>#DIV/0!</v>
      </c>
    </row>
    <row r="775" spans="2:27" x14ac:dyDescent="0.2">
      <c r="B775" s="31">
        <f t="shared" si="215"/>
        <v>3</v>
      </c>
      <c r="C775" s="31" t="s">
        <v>51</v>
      </c>
      <c r="D775" s="106">
        <v>761</v>
      </c>
      <c r="E775" s="106" t="e">
        <f t="shared" si="206"/>
        <v>#DIV/0!</v>
      </c>
      <c r="F775" s="106">
        <f>'Calcs Hist'!E776</f>
        <v>0</v>
      </c>
      <c r="G775" s="106" t="e">
        <f t="shared" si="207"/>
        <v>#DIV/0!</v>
      </c>
      <c r="H775" s="107" t="e">
        <f t="shared" si="208"/>
        <v>#DIV/0!</v>
      </c>
      <c r="I775" s="106" t="e">
        <f>IF(P775&gt;0,('Input &amp; Results'!F$25/12*$C$3)*('Input &amp; Results'!$D$21),('Input &amp; Results'!F$25/12*$C$3)*('Input &amp; Results'!$D$22))</f>
        <v>#DIV/0!</v>
      </c>
      <c r="J775" s="106" t="e">
        <f t="shared" si="212"/>
        <v>#DIV/0!</v>
      </c>
      <c r="K775" s="106" t="e">
        <f>IF(H775&gt;'Input &amp; Results'!$K$45,MIN('Input &amp; Results'!$K$27,J775-M775),0)</f>
        <v>#DIV/0!</v>
      </c>
      <c r="L775" s="106" t="e">
        <f t="shared" si="200"/>
        <v>#DIV/0!</v>
      </c>
      <c r="M775" s="106" t="e">
        <f>IF(J775&gt;0,MIN('Input &amp; Results'!$K$7*0.75/12*'Input &amp; Results'!$K$42,J775),0)</f>
        <v>#DIV/0!</v>
      </c>
      <c r="N775" s="106" t="e">
        <f t="shared" si="201"/>
        <v>#DIV/0!</v>
      </c>
      <c r="O775" s="106" t="e">
        <f t="shared" si="213"/>
        <v>#DIV/0!</v>
      </c>
      <c r="P775" s="106" t="e">
        <f>IF(O775&gt;'Input &amp; Results'!$E$49,MIN('Input &amp; Results'!$E$47,O775),0)</f>
        <v>#DIV/0!</v>
      </c>
      <c r="Q775" s="106" t="e">
        <f t="shared" si="202"/>
        <v>#DIV/0!</v>
      </c>
      <c r="R775" s="106" t="e">
        <f t="shared" si="198"/>
        <v>#DIV/0!</v>
      </c>
      <c r="S775" s="106" t="e">
        <f t="shared" si="199"/>
        <v>#DIV/0!</v>
      </c>
      <c r="T775" s="106" t="e">
        <f t="shared" si="203"/>
        <v>#DIV/0!</v>
      </c>
      <c r="U775" s="124" t="e">
        <f t="shared" si="214"/>
        <v>#DIV/0!</v>
      </c>
      <c r="V775" s="107" t="e">
        <f t="shared" si="211"/>
        <v>#DIV/0!</v>
      </c>
      <c r="W775" s="106" t="e">
        <f t="shared" si="209"/>
        <v>#DIV/0!</v>
      </c>
      <c r="X775" s="106" t="e">
        <f t="shared" si="204"/>
        <v>#DIV/0!</v>
      </c>
      <c r="Y775" s="106" t="e">
        <f t="shared" si="210"/>
        <v>#DIV/0!</v>
      </c>
      <c r="Z775" s="108" t="e">
        <f t="shared" si="205"/>
        <v>#DIV/0!</v>
      </c>
      <c r="AA775" s="108" t="e">
        <f>('Input &amp; Results'!$E$40-R775*7.48)/('Calcs active'!H775*1440)</f>
        <v>#DIV/0!</v>
      </c>
    </row>
    <row r="776" spans="2:27" x14ac:dyDescent="0.2">
      <c r="B776" s="31">
        <f t="shared" si="215"/>
        <v>3</v>
      </c>
      <c r="C776" s="31" t="s">
        <v>52</v>
      </c>
      <c r="D776" s="106">
        <v>762</v>
      </c>
      <c r="E776" s="106" t="e">
        <f t="shared" si="206"/>
        <v>#DIV/0!</v>
      </c>
      <c r="F776" s="106">
        <f>'Calcs Hist'!E777</f>
        <v>0</v>
      </c>
      <c r="G776" s="106" t="e">
        <f t="shared" si="207"/>
        <v>#DIV/0!</v>
      </c>
      <c r="H776" s="107" t="e">
        <f t="shared" si="208"/>
        <v>#DIV/0!</v>
      </c>
      <c r="I776" s="106" t="e">
        <f>IF(P776&gt;0,('Input &amp; Results'!F$26/12*$C$3)*('Input &amp; Results'!$D$21),('Input &amp; Results'!F$26/12*$C$3)*('Input &amp; Results'!$D$22))</f>
        <v>#DIV/0!</v>
      </c>
      <c r="J776" s="106" t="e">
        <f t="shared" si="212"/>
        <v>#DIV/0!</v>
      </c>
      <c r="K776" s="106" t="e">
        <f>IF(H776&gt;'Input &amp; Results'!$K$45,MIN('Input &amp; Results'!$K$28,J776-M776),0)</f>
        <v>#DIV/0!</v>
      </c>
      <c r="L776" s="106" t="e">
        <f t="shared" si="200"/>
        <v>#DIV/0!</v>
      </c>
      <c r="M776" s="106" t="e">
        <f>IF(J776&gt;0,MIN('Input &amp; Results'!$K$8*0.75/12*'Input &amp; Results'!$K$42,J776),0)</f>
        <v>#DIV/0!</v>
      </c>
      <c r="N776" s="106" t="e">
        <f t="shared" si="201"/>
        <v>#DIV/0!</v>
      </c>
      <c r="O776" s="106" t="e">
        <f t="shared" si="213"/>
        <v>#DIV/0!</v>
      </c>
      <c r="P776" s="106" t="e">
        <f>IF(O776&gt;'Input &amp; Results'!$E$49,MIN('Input &amp; Results'!$E$47,O776),0)</f>
        <v>#DIV/0!</v>
      </c>
      <c r="Q776" s="106" t="e">
        <f t="shared" si="202"/>
        <v>#DIV/0!</v>
      </c>
      <c r="R776" s="106" t="e">
        <f t="shared" si="198"/>
        <v>#DIV/0!</v>
      </c>
      <c r="S776" s="106" t="e">
        <f t="shared" si="199"/>
        <v>#DIV/0!</v>
      </c>
      <c r="T776" s="106" t="e">
        <f t="shared" si="203"/>
        <v>#DIV/0!</v>
      </c>
      <c r="U776" s="124" t="e">
        <f t="shared" si="214"/>
        <v>#DIV/0!</v>
      </c>
      <c r="V776" s="107" t="e">
        <f t="shared" si="211"/>
        <v>#DIV/0!</v>
      </c>
      <c r="W776" s="106" t="e">
        <f t="shared" si="209"/>
        <v>#DIV/0!</v>
      </c>
      <c r="X776" s="106" t="e">
        <f t="shared" si="204"/>
        <v>#DIV/0!</v>
      </c>
      <c r="Y776" s="106" t="e">
        <f t="shared" si="210"/>
        <v>#DIV/0!</v>
      </c>
      <c r="Z776" s="108" t="e">
        <f t="shared" si="205"/>
        <v>#DIV/0!</v>
      </c>
      <c r="AA776" s="108" t="e">
        <f>('Input &amp; Results'!$E$40-R776*7.48)/('Calcs active'!H776*1440)</f>
        <v>#DIV/0!</v>
      </c>
    </row>
    <row r="777" spans="2:27" x14ac:dyDescent="0.2">
      <c r="B777" s="31">
        <f t="shared" si="215"/>
        <v>3</v>
      </c>
      <c r="C777" s="31" t="s">
        <v>52</v>
      </c>
      <c r="D777" s="106">
        <v>763</v>
      </c>
      <c r="E777" s="106" t="e">
        <f t="shared" si="206"/>
        <v>#DIV/0!</v>
      </c>
      <c r="F777" s="106">
        <f>'Calcs Hist'!E778</f>
        <v>0</v>
      </c>
      <c r="G777" s="106" t="e">
        <f t="shared" si="207"/>
        <v>#DIV/0!</v>
      </c>
      <c r="H777" s="107" t="e">
        <f t="shared" si="208"/>
        <v>#DIV/0!</v>
      </c>
      <c r="I777" s="106" t="e">
        <f>IF(P777&gt;0,('Input &amp; Results'!F$26/12*$C$3)*('Input &amp; Results'!$D$21),('Input &amp; Results'!F$26/12*$C$3)*('Input &amp; Results'!$D$22))</f>
        <v>#DIV/0!</v>
      </c>
      <c r="J777" s="106" t="e">
        <f t="shared" si="212"/>
        <v>#DIV/0!</v>
      </c>
      <c r="K777" s="106" t="e">
        <f>IF(H777&gt;'Input &amp; Results'!$K$45,MIN('Input &amp; Results'!$K$28,J777-M777),0)</f>
        <v>#DIV/0!</v>
      </c>
      <c r="L777" s="106" t="e">
        <f t="shared" si="200"/>
        <v>#DIV/0!</v>
      </c>
      <c r="M777" s="106" t="e">
        <f>IF(J777&gt;0,MIN('Input &amp; Results'!$K$8*0.75/12*'Input &amp; Results'!$K$42,J777),0)</f>
        <v>#DIV/0!</v>
      </c>
      <c r="N777" s="106" t="e">
        <f t="shared" si="201"/>
        <v>#DIV/0!</v>
      </c>
      <c r="O777" s="106" t="e">
        <f t="shared" si="213"/>
        <v>#DIV/0!</v>
      </c>
      <c r="P777" s="106" t="e">
        <f>IF(O777&gt;'Input &amp; Results'!$E$49,MIN('Input &amp; Results'!$E$47,O777),0)</f>
        <v>#DIV/0!</v>
      </c>
      <c r="Q777" s="106" t="e">
        <f t="shared" si="202"/>
        <v>#DIV/0!</v>
      </c>
      <c r="R777" s="106" t="e">
        <f t="shared" si="198"/>
        <v>#DIV/0!</v>
      </c>
      <c r="S777" s="106" t="e">
        <f t="shared" si="199"/>
        <v>#DIV/0!</v>
      </c>
      <c r="T777" s="106" t="e">
        <f t="shared" si="203"/>
        <v>#DIV/0!</v>
      </c>
      <c r="U777" s="124" t="e">
        <f t="shared" si="214"/>
        <v>#DIV/0!</v>
      </c>
      <c r="V777" s="107" t="e">
        <f t="shared" si="211"/>
        <v>#DIV/0!</v>
      </c>
      <c r="W777" s="106" t="e">
        <f t="shared" si="209"/>
        <v>#DIV/0!</v>
      </c>
      <c r="X777" s="106" t="e">
        <f t="shared" si="204"/>
        <v>#DIV/0!</v>
      </c>
      <c r="Y777" s="106" t="e">
        <f t="shared" si="210"/>
        <v>#DIV/0!</v>
      </c>
      <c r="Z777" s="108" t="e">
        <f t="shared" si="205"/>
        <v>#DIV/0!</v>
      </c>
      <c r="AA777" s="108" t="e">
        <f>('Input &amp; Results'!$E$40-R777*7.48)/('Calcs active'!H777*1440)</f>
        <v>#DIV/0!</v>
      </c>
    </row>
    <row r="778" spans="2:27" x14ac:dyDescent="0.2">
      <c r="B778" s="31">
        <f t="shared" si="215"/>
        <v>3</v>
      </c>
      <c r="C778" s="31" t="s">
        <v>52</v>
      </c>
      <c r="D778" s="106">
        <v>764</v>
      </c>
      <c r="E778" s="106" t="e">
        <f t="shared" si="206"/>
        <v>#DIV/0!</v>
      </c>
      <c r="F778" s="106">
        <f>'Calcs Hist'!E779</f>
        <v>0</v>
      </c>
      <c r="G778" s="106" t="e">
        <f t="shared" si="207"/>
        <v>#DIV/0!</v>
      </c>
      <c r="H778" s="107" t="e">
        <f t="shared" si="208"/>
        <v>#DIV/0!</v>
      </c>
      <c r="I778" s="106" t="e">
        <f>IF(P778&gt;0,('Input &amp; Results'!F$26/12*$C$3)*('Input &amp; Results'!$D$21),('Input &amp; Results'!F$26/12*$C$3)*('Input &amp; Results'!$D$22))</f>
        <v>#DIV/0!</v>
      </c>
      <c r="J778" s="106" t="e">
        <f t="shared" si="212"/>
        <v>#DIV/0!</v>
      </c>
      <c r="K778" s="106" t="e">
        <f>IF(H778&gt;'Input &amp; Results'!$K$45,MIN('Input &amp; Results'!$K$28,J778-M778),0)</f>
        <v>#DIV/0!</v>
      </c>
      <c r="L778" s="106" t="e">
        <f t="shared" si="200"/>
        <v>#DIV/0!</v>
      </c>
      <c r="M778" s="106" t="e">
        <f>IF(J778&gt;0,MIN('Input &amp; Results'!$K$8*0.75/12*'Input &amp; Results'!$K$42,J778),0)</f>
        <v>#DIV/0!</v>
      </c>
      <c r="N778" s="106" t="e">
        <f t="shared" si="201"/>
        <v>#DIV/0!</v>
      </c>
      <c r="O778" s="106" t="e">
        <f t="shared" si="213"/>
        <v>#DIV/0!</v>
      </c>
      <c r="P778" s="106" t="e">
        <f>IF(O778&gt;'Input &amp; Results'!$E$49,MIN('Input &amp; Results'!$E$47,O778),0)</f>
        <v>#DIV/0!</v>
      </c>
      <c r="Q778" s="106" t="e">
        <f t="shared" si="202"/>
        <v>#DIV/0!</v>
      </c>
      <c r="R778" s="106" t="e">
        <f t="shared" si="198"/>
        <v>#DIV/0!</v>
      </c>
      <c r="S778" s="106" t="e">
        <f t="shared" si="199"/>
        <v>#DIV/0!</v>
      </c>
      <c r="T778" s="106" t="e">
        <f t="shared" si="203"/>
        <v>#DIV/0!</v>
      </c>
      <c r="U778" s="124" t="e">
        <f t="shared" si="214"/>
        <v>#DIV/0!</v>
      </c>
      <c r="V778" s="107" t="e">
        <f t="shared" si="211"/>
        <v>#DIV/0!</v>
      </c>
      <c r="W778" s="106" t="e">
        <f t="shared" si="209"/>
        <v>#DIV/0!</v>
      </c>
      <c r="X778" s="106" t="e">
        <f t="shared" si="204"/>
        <v>#DIV/0!</v>
      </c>
      <c r="Y778" s="106" t="e">
        <f t="shared" si="210"/>
        <v>#DIV/0!</v>
      </c>
      <c r="Z778" s="108" t="e">
        <f t="shared" si="205"/>
        <v>#DIV/0!</v>
      </c>
      <c r="AA778" s="108" t="e">
        <f>('Input &amp; Results'!$E$40-R778*7.48)/('Calcs active'!H778*1440)</f>
        <v>#DIV/0!</v>
      </c>
    </row>
    <row r="779" spans="2:27" x14ac:dyDescent="0.2">
      <c r="B779" s="31">
        <f t="shared" si="215"/>
        <v>3</v>
      </c>
      <c r="C779" s="31" t="s">
        <v>52</v>
      </c>
      <c r="D779" s="106">
        <v>765</v>
      </c>
      <c r="E779" s="106" t="e">
        <f t="shared" si="206"/>
        <v>#DIV/0!</v>
      </c>
      <c r="F779" s="106">
        <f>'Calcs Hist'!E780</f>
        <v>0</v>
      </c>
      <c r="G779" s="106" t="e">
        <f t="shared" si="207"/>
        <v>#DIV/0!</v>
      </c>
      <c r="H779" s="107" t="e">
        <f t="shared" si="208"/>
        <v>#DIV/0!</v>
      </c>
      <c r="I779" s="106" t="e">
        <f>IF(P779&gt;0,('Input &amp; Results'!F$26/12*$C$3)*('Input &amp; Results'!$D$21),('Input &amp; Results'!F$26/12*$C$3)*('Input &amp; Results'!$D$22))</f>
        <v>#DIV/0!</v>
      </c>
      <c r="J779" s="106" t="e">
        <f t="shared" si="212"/>
        <v>#DIV/0!</v>
      </c>
      <c r="K779" s="106" t="e">
        <f>IF(H779&gt;'Input &amp; Results'!$K$45,MIN('Input &amp; Results'!$K$28,J779-M779),0)</f>
        <v>#DIV/0!</v>
      </c>
      <c r="L779" s="106" t="e">
        <f t="shared" si="200"/>
        <v>#DIV/0!</v>
      </c>
      <c r="M779" s="106" t="e">
        <f>IF(J779&gt;0,MIN('Input &amp; Results'!$K$8*0.75/12*'Input &amp; Results'!$K$42,J779),0)</f>
        <v>#DIV/0!</v>
      </c>
      <c r="N779" s="106" t="e">
        <f t="shared" si="201"/>
        <v>#DIV/0!</v>
      </c>
      <c r="O779" s="106" t="e">
        <f t="shared" si="213"/>
        <v>#DIV/0!</v>
      </c>
      <c r="P779" s="106" t="e">
        <f>IF(O779&gt;'Input &amp; Results'!$E$49,MIN('Input &amp; Results'!$E$47,O779),0)</f>
        <v>#DIV/0!</v>
      </c>
      <c r="Q779" s="106" t="e">
        <f t="shared" si="202"/>
        <v>#DIV/0!</v>
      </c>
      <c r="R779" s="106" t="e">
        <f t="shared" si="198"/>
        <v>#DIV/0!</v>
      </c>
      <c r="S779" s="106" t="e">
        <f t="shared" si="199"/>
        <v>#DIV/0!</v>
      </c>
      <c r="T779" s="106" t="e">
        <f t="shared" si="203"/>
        <v>#DIV/0!</v>
      </c>
      <c r="U779" s="124" t="e">
        <f t="shared" si="214"/>
        <v>#DIV/0!</v>
      </c>
      <c r="V779" s="107" t="e">
        <f t="shared" si="211"/>
        <v>#DIV/0!</v>
      </c>
      <c r="W779" s="106" t="e">
        <f t="shared" si="209"/>
        <v>#DIV/0!</v>
      </c>
      <c r="X779" s="106" t="e">
        <f t="shared" si="204"/>
        <v>#DIV/0!</v>
      </c>
      <c r="Y779" s="106" t="e">
        <f t="shared" si="210"/>
        <v>#DIV/0!</v>
      </c>
      <c r="Z779" s="108" t="e">
        <f t="shared" si="205"/>
        <v>#DIV/0!</v>
      </c>
      <c r="AA779" s="108" t="e">
        <f>('Input &amp; Results'!$E$40-R779*7.48)/('Calcs active'!H779*1440)</f>
        <v>#DIV/0!</v>
      </c>
    </row>
    <row r="780" spans="2:27" x14ac:dyDescent="0.2">
      <c r="B780" s="31">
        <f t="shared" si="215"/>
        <v>3</v>
      </c>
      <c r="C780" s="31" t="s">
        <v>52</v>
      </c>
      <c r="D780" s="106">
        <v>766</v>
      </c>
      <c r="E780" s="106" t="e">
        <f t="shared" si="206"/>
        <v>#DIV/0!</v>
      </c>
      <c r="F780" s="106">
        <f>'Calcs Hist'!E781</f>
        <v>0</v>
      </c>
      <c r="G780" s="106" t="e">
        <f t="shared" si="207"/>
        <v>#DIV/0!</v>
      </c>
      <c r="H780" s="107" t="e">
        <f t="shared" si="208"/>
        <v>#DIV/0!</v>
      </c>
      <c r="I780" s="106" t="e">
        <f>IF(P780&gt;0,('Input &amp; Results'!F$26/12*$C$3)*('Input &amp; Results'!$D$21),('Input &amp; Results'!F$26/12*$C$3)*('Input &amp; Results'!$D$22))</f>
        <v>#DIV/0!</v>
      </c>
      <c r="J780" s="106" t="e">
        <f t="shared" si="212"/>
        <v>#DIV/0!</v>
      </c>
      <c r="K780" s="106" t="e">
        <f>IF(H780&gt;'Input &amp; Results'!$K$45,MIN('Input &amp; Results'!$K$28,J780-M780),0)</f>
        <v>#DIV/0!</v>
      </c>
      <c r="L780" s="106" t="e">
        <f t="shared" si="200"/>
        <v>#DIV/0!</v>
      </c>
      <c r="M780" s="106" t="e">
        <f>IF(J780&gt;0,MIN('Input &amp; Results'!$K$8*0.75/12*'Input &amp; Results'!$K$42,J780),0)</f>
        <v>#DIV/0!</v>
      </c>
      <c r="N780" s="106" t="e">
        <f t="shared" si="201"/>
        <v>#DIV/0!</v>
      </c>
      <c r="O780" s="106" t="e">
        <f t="shared" si="213"/>
        <v>#DIV/0!</v>
      </c>
      <c r="P780" s="106" t="e">
        <f>IF(O780&gt;'Input &amp; Results'!$E$49,MIN('Input &amp; Results'!$E$47,O780),0)</f>
        <v>#DIV/0!</v>
      </c>
      <c r="Q780" s="106" t="e">
        <f t="shared" si="202"/>
        <v>#DIV/0!</v>
      </c>
      <c r="R780" s="106" t="e">
        <f t="shared" si="198"/>
        <v>#DIV/0!</v>
      </c>
      <c r="S780" s="106" t="e">
        <f t="shared" si="199"/>
        <v>#DIV/0!</v>
      </c>
      <c r="T780" s="106" t="e">
        <f t="shared" si="203"/>
        <v>#DIV/0!</v>
      </c>
      <c r="U780" s="124" t="e">
        <f t="shared" si="214"/>
        <v>#DIV/0!</v>
      </c>
      <c r="V780" s="107" t="e">
        <f t="shared" si="211"/>
        <v>#DIV/0!</v>
      </c>
      <c r="W780" s="106" t="e">
        <f t="shared" si="209"/>
        <v>#DIV/0!</v>
      </c>
      <c r="X780" s="106" t="e">
        <f t="shared" si="204"/>
        <v>#DIV/0!</v>
      </c>
      <c r="Y780" s="106" t="e">
        <f t="shared" si="210"/>
        <v>#DIV/0!</v>
      </c>
      <c r="Z780" s="108" t="e">
        <f t="shared" si="205"/>
        <v>#DIV/0!</v>
      </c>
      <c r="AA780" s="108" t="e">
        <f>('Input &amp; Results'!$E$40-R780*7.48)/('Calcs active'!H780*1440)</f>
        <v>#DIV/0!</v>
      </c>
    </row>
    <row r="781" spans="2:27" x14ac:dyDescent="0.2">
      <c r="B781" s="31">
        <f t="shared" si="215"/>
        <v>3</v>
      </c>
      <c r="C781" s="31" t="s">
        <v>52</v>
      </c>
      <c r="D781" s="106">
        <v>767</v>
      </c>
      <c r="E781" s="106" t="e">
        <f t="shared" si="206"/>
        <v>#DIV/0!</v>
      </c>
      <c r="F781" s="106">
        <f>'Calcs Hist'!E782</f>
        <v>0</v>
      </c>
      <c r="G781" s="106" t="e">
        <f t="shared" si="207"/>
        <v>#DIV/0!</v>
      </c>
      <c r="H781" s="107" t="e">
        <f t="shared" si="208"/>
        <v>#DIV/0!</v>
      </c>
      <c r="I781" s="106" t="e">
        <f>IF(P781&gt;0,('Input &amp; Results'!F$26/12*$C$3)*('Input &amp; Results'!$D$21),('Input &amp; Results'!F$26/12*$C$3)*('Input &amp; Results'!$D$22))</f>
        <v>#DIV/0!</v>
      </c>
      <c r="J781" s="106" t="e">
        <f t="shared" si="212"/>
        <v>#DIV/0!</v>
      </c>
      <c r="K781" s="106" t="e">
        <f>IF(H781&gt;'Input &amp; Results'!$K$45,MIN('Input &amp; Results'!$K$28,J781-M781),0)</f>
        <v>#DIV/0!</v>
      </c>
      <c r="L781" s="106" t="e">
        <f t="shared" si="200"/>
        <v>#DIV/0!</v>
      </c>
      <c r="M781" s="106" t="e">
        <f>IF(J781&gt;0,MIN('Input &amp; Results'!$K$8*0.75/12*'Input &amp; Results'!$K$42,J781),0)</f>
        <v>#DIV/0!</v>
      </c>
      <c r="N781" s="106" t="e">
        <f t="shared" si="201"/>
        <v>#DIV/0!</v>
      </c>
      <c r="O781" s="106" t="e">
        <f>J781-K781-M781</f>
        <v>#DIV/0!</v>
      </c>
      <c r="P781" s="106" t="e">
        <f>IF(O781&gt;'Input &amp; Results'!$E$49,MIN('Input &amp; Results'!$E$47,O781),0)</f>
        <v>#DIV/0!</v>
      </c>
      <c r="Q781" s="106" t="e">
        <f t="shared" si="202"/>
        <v>#DIV/0!</v>
      </c>
      <c r="R781" s="106" t="e">
        <f t="shared" si="198"/>
        <v>#DIV/0!</v>
      </c>
      <c r="S781" s="106" t="e">
        <f t="shared" si="199"/>
        <v>#DIV/0!</v>
      </c>
      <c r="T781" s="106" t="e">
        <f t="shared" si="203"/>
        <v>#DIV/0!</v>
      </c>
      <c r="U781" s="124" t="e">
        <f t="shared" si="214"/>
        <v>#DIV/0!</v>
      </c>
      <c r="V781" s="107" t="e">
        <f t="shared" si="211"/>
        <v>#DIV/0!</v>
      </c>
      <c r="W781" s="106" t="e">
        <f t="shared" si="209"/>
        <v>#DIV/0!</v>
      </c>
      <c r="X781" s="106" t="e">
        <f t="shared" si="204"/>
        <v>#DIV/0!</v>
      </c>
      <c r="Y781" s="106" t="e">
        <f t="shared" si="210"/>
        <v>#DIV/0!</v>
      </c>
      <c r="Z781" s="108" t="e">
        <f t="shared" si="205"/>
        <v>#DIV/0!</v>
      </c>
      <c r="AA781" s="108" t="e">
        <f>('Input &amp; Results'!$E$40-R781*7.48)/('Calcs active'!H781*1440)</f>
        <v>#DIV/0!</v>
      </c>
    </row>
    <row r="782" spans="2:27" x14ac:dyDescent="0.2">
      <c r="B782" s="31">
        <f t="shared" si="215"/>
        <v>3</v>
      </c>
      <c r="C782" s="31" t="s">
        <v>52</v>
      </c>
      <c r="D782" s="106">
        <v>768</v>
      </c>
      <c r="E782" s="106" t="e">
        <f t="shared" si="206"/>
        <v>#DIV/0!</v>
      </c>
      <c r="F782" s="106">
        <f>'Calcs Hist'!E783</f>
        <v>0</v>
      </c>
      <c r="G782" s="106" t="e">
        <f t="shared" si="207"/>
        <v>#DIV/0!</v>
      </c>
      <c r="H782" s="107" t="e">
        <f t="shared" si="208"/>
        <v>#DIV/0!</v>
      </c>
      <c r="I782" s="106" t="e">
        <f>IF(P782&gt;0,('Input &amp; Results'!F$26/12*$C$3)*('Input &amp; Results'!$D$21),('Input &amp; Results'!F$26/12*$C$3)*('Input &amp; Results'!$D$22))</f>
        <v>#DIV/0!</v>
      </c>
      <c r="J782" s="106" t="e">
        <f t="shared" si="212"/>
        <v>#DIV/0!</v>
      </c>
      <c r="K782" s="106" t="e">
        <f>IF(H782&gt;'Input &amp; Results'!$K$45,MIN('Input &amp; Results'!$K$28,J782-M782),0)</f>
        <v>#DIV/0!</v>
      </c>
      <c r="L782" s="106" t="e">
        <f t="shared" si="200"/>
        <v>#DIV/0!</v>
      </c>
      <c r="M782" s="106" t="e">
        <f>IF(J782&gt;0,MIN('Input &amp; Results'!$K$8*0.75/12*'Input &amp; Results'!$K$42,J782),0)</f>
        <v>#DIV/0!</v>
      </c>
      <c r="N782" s="106" t="e">
        <f t="shared" si="201"/>
        <v>#DIV/0!</v>
      </c>
      <c r="O782" s="106" t="e">
        <f t="shared" si="213"/>
        <v>#DIV/0!</v>
      </c>
      <c r="P782" s="106" t="e">
        <f>IF(O782&gt;'Input &amp; Results'!$E$49,MIN('Input &amp; Results'!$E$47,O782),0)</f>
        <v>#DIV/0!</v>
      </c>
      <c r="Q782" s="106" t="e">
        <f t="shared" si="202"/>
        <v>#DIV/0!</v>
      </c>
      <c r="R782" s="106" t="e">
        <f t="shared" si="198"/>
        <v>#DIV/0!</v>
      </c>
      <c r="S782" s="106" t="e">
        <f t="shared" si="199"/>
        <v>#DIV/0!</v>
      </c>
      <c r="T782" s="106" t="e">
        <f t="shared" si="203"/>
        <v>#DIV/0!</v>
      </c>
      <c r="U782" s="124" t="e">
        <f t="shared" si="214"/>
        <v>#DIV/0!</v>
      </c>
      <c r="V782" s="107" t="e">
        <f t="shared" si="211"/>
        <v>#DIV/0!</v>
      </c>
      <c r="W782" s="106" t="e">
        <f t="shared" si="209"/>
        <v>#DIV/0!</v>
      </c>
      <c r="X782" s="106" t="e">
        <f t="shared" si="204"/>
        <v>#DIV/0!</v>
      </c>
      <c r="Y782" s="106" t="e">
        <f t="shared" si="210"/>
        <v>#DIV/0!</v>
      </c>
      <c r="Z782" s="108" t="e">
        <f t="shared" si="205"/>
        <v>#DIV/0!</v>
      </c>
      <c r="AA782" s="108" t="e">
        <f>('Input &amp; Results'!$E$40-R782*7.48)/('Calcs active'!H782*1440)</f>
        <v>#DIV/0!</v>
      </c>
    </row>
    <row r="783" spans="2:27" x14ac:dyDescent="0.2">
      <c r="B783" s="31">
        <f t="shared" si="215"/>
        <v>3</v>
      </c>
      <c r="C783" s="31" t="s">
        <v>52</v>
      </c>
      <c r="D783" s="106">
        <v>769</v>
      </c>
      <c r="E783" s="106" t="e">
        <f t="shared" si="206"/>
        <v>#DIV/0!</v>
      </c>
      <c r="F783" s="106">
        <f>'Calcs Hist'!E784</f>
        <v>0</v>
      </c>
      <c r="G783" s="106" t="e">
        <f t="shared" si="207"/>
        <v>#DIV/0!</v>
      </c>
      <c r="H783" s="107" t="e">
        <f t="shared" si="208"/>
        <v>#DIV/0!</v>
      </c>
      <c r="I783" s="106" t="e">
        <f>IF(P783&gt;0,('Input &amp; Results'!F$26/12*$C$3)*('Input &amp; Results'!$D$21),('Input &amp; Results'!F$26/12*$C$3)*('Input &amp; Results'!$D$22))</f>
        <v>#DIV/0!</v>
      </c>
      <c r="J783" s="106" t="e">
        <f t="shared" si="212"/>
        <v>#DIV/0!</v>
      </c>
      <c r="K783" s="106" t="e">
        <f>IF(H783&gt;'Input &amp; Results'!$K$45,MIN('Input &amp; Results'!$K$28,J783-M783),0)</f>
        <v>#DIV/0!</v>
      </c>
      <c r="L783" s="106" t="e">
        <f t="shared" si="200"/>
        <v>#DIV/0!</v>
      </c>
      <c r="M783" s="106" t="e">
        <f>IF(J783&gt;0,MIN('Input &amp; Results'!$K$8*0.75/12*'Input &amp; Results'!$K$42,J783),0)</f>
        <v>#DIV/0!</v>
      </c>
      <c r="N783" s="106" t="e">
        <f t="shared" si="201"/>
        <v>#DIV/0!</v>
      </c>
      <c r="O783" s="106" t="e">
        <f t="shared" si="213"/>
        <v>#DIV/0!</v>
      </c>
      <c r="P783" s="106" t="e">
        <f>IF(O783&gt;'Input &amp; Results'!$E$49,MIN('Input &amp; Results'!$E$47,O783),0)</f>
        <v>#DIV/0!</v>
      </c>
      <c r="Q783" s="106" t="e">
        <f t="shared" si="202"/>
        <v>#DIV/0!</v>
      </c>
      <c r="R783" s="106" t="e">
        <f t="shared" ref="R783:R846" si="216">O783-P783</f>
        <v>#DIV/0!</v>
      </c>
      <c r="S783" s="106" t="e">
        <f t="shared" ref="S783:S846" si="217">I783-E783+P783</f>
        <v>#DIV/0!</v>
      </c>
      <c r="T783" s="106" t="e">
        <f t="shared" si="203"/>
        <v>#DIV/0!</v>
      </c>
      <c r="U783" s="124" t="e">
        <f t="shared" si="214"/>
        <v>#DIV/0!</v>
      </c>
      <c r="V783" s="107" t="e">
        <f t="shared" si="211"/>
        <v>#DIV/0!</v>
      </c>
      <c r="W783" s="106" t="e">
        <f t="shared" si="209"/>
        <v>#DIV/0!</v>
      </c>
      <c r="X783" s="106" t="e">
        <f t="shared" si="204"/>
        <v>#DIV/0!</v>
      </c>
      <c r="Y783" s="106" t="e">
        <f t="shared" si="210"/>
        <v>#DIV/0!</v>
      </c>
      <c r="Z783" s="108" t="e">
        <f t="shared" si="205"/>
        <v>#DIV/0!</v>
      </c>
      <c r="AA783" s="108" t="e">
        <f>('Input &amp; Results'!$E$40-R783*7.48)/('Calcs active'!H783*1440)</f>
        <v>#DIV/0!</v>
      </c>
    </row>
    <row r="784" spans="2:27" x14ac:dyDescent="0.2">
      <c r="B784" s="31">
        <f t="shared" si="215"/>
        <v>3</v>
      </c>
      <c r="C784" s="31" t="s">
        <v>52</v>
      </c>
      <c r="D784" s="106">
        <v>770</v>
      </c>
      <c r="E784" s="106" t="e">
        <f t="shared" si="206"/>
        <v>#DIV/0!</v>
      </c>
      <c r="F784" s="106">
        <f>'Calcs Hist'!E785</f>
        <v>0</v>
      </c>
      <c r="G784" s="106" t="e">
        <f t="shared" si="207"/>
        <v>#DIV/0!</v>
      </c>
      <c r="H784" s="107" t="e">
        <f t="shared" si="208"/>
        <v>#DIV/0!</v>
      </c>
      <c r="I784" s="106" t="e">
        <f>IF(P784&gt;0,('Input &amp; Results'!F$26/12*$C$3)*('Input &amp; Results'!$D$21),('Input &amp; Results'!F$26/12*$C$3)*('Input &amp; Results'!$D$22))</f>
        <v>#DIV/0!</v>
      </c>
      <c r="J784" s="106" t="e">
        <f t="shared" si="212"/>
        <v>#DIV/0!</v>
      </c>
      <c r="K784" s="106" t="e">
        <f>IF(H784&gt;'Input &amp; Results'!$K$45,MIN('Input &amp; Results'!$K$28,J784-M784),0)</f>
        <v>#DIV/0!</v>
      </c>
      <c r="L784" s="106" t="e">
        <f t="shared" ref="L784:L847" si="218">K784*7.48</f>
        <v>#DIV/0!</v>
      </c>
      <c r="M784" s="106" t="e">
        <f>IF(J784&gt;0,MIN('Input &amp; Results'!$K$8*0.75/12*'Input &amp; Results'!$K$42,J784),0)</f>
        <v>#DIV/0!</v>
      </c>
      <c r="N784" s="106" t="e">
        <f t="shared" ref="N784:N847" si="219">M784*7.48</f>
        <v>#DIV/0!</v>
      </c>
      <c r="O784" s="106" t="e">
        <f t="shared" si="213"/>
        <v>#DIV/0!</v>
      </c>
      <c r="P784" s="106" t="e">
        <f>IF(O784&gt;'Input &amp; Results'!$E$49,MIN('Input &amp; Results'!$E$47,O784),0)</f>
        <v>#DIV/0!</v>
      </c>
      <c r="Q784" s="106" t="e">
        <f t="shared" ref="Q784:Q847" si="220">P784*7.48</f>
        <v>#DIV/0!</v>
      </c>
      <c r="R784" s="106" t="e">
        <f t="shared" si="216"/>
        <v>#DIV/0!</v>
      </c>
      <c r="S784" s="106" t="e">
        <f t="shared" si="217"/>
        <v>#DIV/0!</v>
      </c>
      <c r="T784" s="106" t="e">
        <f t="shared" ref="T784:T847" si="221">T783+S784</f>
        <v>#DIV/0!</v>
      </c>
      <c r="U784" s="124" t="e">
        <f t="shared" si="214"/>
        <v>#DIV/0!</v>
      </c>
      <c r="V784" s="107" t="e">
        <f t="shared" si="211"/>
        <v>#DIV/0!</v>
      </c>
      <c r="W784" s="106" t="e">
        <f t="shared" si="209"/>
        <v>#DIV/0!</v>
      </c>
      <c r="X784" s="106" t="e">
        <f t="shared" ref="X784:X847" si="222">W784*7.48</f>
        <v>#DIV/0!</v>
      </c>
      <c r="Y784" s="106" t="e">
        <f t="shared" si="210"/>
        <v>#DIV/0!</v>
      </c>
      <c r="Z784" s="108" t="e">
        <f t="shared" ref="Z784:Z847" si="223">Z783+Q784</f>
        <v>#DIV/0!</v>
      </c>
      <c r="AA784" s="108" t="e">
        <f>('Input &amp; Results'!$E$40-R784*7.48)/('Calcs active'!H784*1440)</f>
        <v>#DIV/0!</v>
      </c>
    </row>
    <row r="785" spans="2:27" x14ac:dyDescent="0.2">
      <c r="B785" s="31">
        <f t="shared" si="215"/>
        <v>3</v>
      </c>
      <c r="C785" s="31" t="s">
        <v>52</v>
      </c>
      <c r="D785" s="106">
        <v>771</v>
      </c>
      <c r="E785" s="106" t="e">
        <f t="shared" ref="E785:E848" si="224">$C$3*$C$10*(T784/$C$7)^$C$11</f>
        <v>#DIV/0!</v>
      </c>
      <c r="F785" s="106">
        <f>'Calcs Hist'!E786</f>
        <v>0</v>
      </c>
      <c r="G785" s="106" t="e">
        <f t="shared" ref="G785:G848" si="225">E785+F785</f>
        <v>#DIV/0!</v>
      </c>
      <c r="H785" s="107" t="e">
        <f t="shared" ref="H785:H848" si="226">G785*7.48/1440</f>
        <v>#DIV/0!</v>
      </c>
      <c r="I785" s="106" t="e">
        <f>IF(P785&gt;0,('Input &amp; Results'!F$26/12*$C$3)*('Input &amp; Results'!$D$21),('Input &amp; Results'!F$26/12*$C$3)*('Input &amp; Results'!$D$22))</f>
        <v>#DIV/0!</v>
      </c>
      <c r="J785" s="106" t="e">
        <f t="shared" si="212"/>
        <v>#DIV/0!</v>
      </c>
      <c r="K785" s="106" t="e">
        <f>IF(H785&gt;'Input &amp; Results'!$K$45,MIN('Input &amp; Results'!$K$28,J785-M785),0)</f>
        <v>#DIV/0!</v>
      </c>
      <c r="L785" s="106" t="e">
        <f t="shared" si="218"/>
        <v>#DIV/0!</v>
      </c>
      <c r="M785" s="106" t="e">
        <f>IF(J785&gt;0,MIN('Input &amp; Results'!$K$8*0.75/12*'Input &amp; Results'!$K$42,J785),0)</f>
        <v>#DIV/0!</v>
      </c>
      <c r="N785" s="106" t="e">
        <f t="shared" si="219"/>
        <v>#DIV/0!</v>
      </c>
      <c r="O785" s="106" t="e">
        <f t="shared" si="213"/>
        <v>#DIV/0!</v>
      </c>
      <c r="P785" s="106" t="e">
        <f>IF(O785&gt;'Input &amp; Results'!$E$49,MIN('Input &amp; Results'!$E$47,O785),0)</f>
        <v>#DIV/0!</v>
      </c>
      <c r="Q785" s="106" t="e">
        <f t="shared" si="220"/>
        <v>#DIV/0!</v>
      </c>
      <c r="R785" s="106" t="e">
        <f t="shared" si="216"/>
        <v>#DIV/0!</v>
      </c>
      <c r="S785" s="106" t="e">
        <f t="shared" si="217"/>
        <v>#DIV/0!</v>
      </c>
      <c r="T785" s="106" t="e">
        <f t="shared" si="221"/>
        <v>#DIV/0!</v>
      </c>
      <c r="U785" s="124" t="e">
        <f t="shared" si="214"/>
        <v>#DIV/0!</v>
      </c>
      <c r="V785" s="107" t="e">
        <f t="shared" si="211"/>
        <v>#DIV/0!</v>
      </c>
      <c r="W785" s="106" t="e">
        <f t="shared" ref="W785:W848" si="227">G785+W784</f>
        <v>#DIV/0!</v>
      </c>
      <c r="X785" s="106" t="e">
        <f t="shared" si="222"/>
        <v>#DIV/0!</v>
      </c>
      <c r="Y785" s="106" t="e">
        <f t="shared" ref="Y785:Y848" si="228">Y784+L785</f>
        <v>#DIV/0!</v>
      </c>
      <c r="Z785" s="108" t="e">
        <f t="shared" si="223"/>
        <v>#DIV/0!</v>
      </c>
      <c r="AA785" s="108" t="e">
        <f>('Input &amp; Results'!$E$40-R785*7.48)/('Calcs active'!H785*1440)</f>
        <v>#DIV/0!</v>
      </c>
    </row>
    <row r="786" spans="2:27" x14ac:dyDescent="0.2">
      <c r="B786" s="31">
        <f t="shared" si="215"/>
        <v>3</v>
      </c>
      <c r="C786" s="31" t="s">
        <v>52</v>
      </c>
      <c r="D786" s="106">
        <v>772</v>
      </c>
      <c r="E786" s="106" t="e">
        <f t="shared" si="224"/>
        <v>#DIV/0!</v>
      </c>
      <c r="F786" s="106">
        <f>'Calcs Hist'!E787</f>
        <v>0</v>
      </c>
      <c r="G786" s="106" t="e">
        <f t="shared" si="225"/>
        <v>#DIV/0!</v>
      </c>
      <c r="H786" s="107" t="e">
        <f t="shared" si="226"/>
        <v>#DIV/0!</v>
      </c>
      <c r="I786" s="106" t="e">
        <f>IF(P786&gt;0,('Input &amp; Results'!F$26/12*$C$3)*('Input &amp; Results'!$D$21),('Input &amp; Results'!F$26/12*$C$3)*('Input &amp; Results'!$D$22))</f>
        <v>#DIV/0!</v>
      </c>
      <c r="J786" s="106" t="e">
        <f t="shared" si="212"/>
        <v>#DIV/0!</v>
      </c>
      <c r="K786" s="106" t="e">
        <f>IF(H786&gt;'Input &amp; Results'!$K$45,MIN('Input &amp; Results'!$K$28,J786-M786),0)</f>
        <v>#DIV/0!</v>
      </c>
      <c r="L786" s="106" t="e">
        <f t="shared" si="218"/>
        <v>#DIV/0!</v>
      </c>
      <c r="M786" s="106" t="e">
        <f>IF(J786&gt;0,MIN('Input &amp; Results'!$K$8*0.75/12*'Input &amp; Results'!$K$42,J786),0)</f>
        <v>#DIV/0!</v>
      </c>
      <c r="N786" s="106" t="e">
        <f t="shared" si="219"/>
        <v>#DIV/0!</v>
      </c>
      <c r="O786" s="106" t="e">
        <f t="shared" si="213"/>
        <v>#DIV/0!</v>
      </c>
      <c r="P786" s="106" t="e">
        <f>IF(O786&gt;'Input &amp; Results'!$E$49,MIN('Input &amp; Results'!$E$47,O786),0)</f>
        <v>#DIV/0!</v>
      </c>
      <c r="Q786" s="106" t="e">
        <f t="shared" si="220"/>
        <v>#DIV/0!</v>
      </c>
      <c r="R786" s="106" t="e">
        <f t="shared" si="216"/>
        <v>#DIV/0!</v>
      </c>
      <c r="S786" s="106" t="e">
        <f t="shared" si="217"/>
        <v>#DIV/0!</v>
      </c>
      <c r="T786" s="106" t="e">
        <f t="shared" si="221"/>
        <v>#DIV/0!</v>
      </c>
      <c r="U786" s="124" t="e">
        <f t="shared" si="214"/>
        <v>#DIV/0!</v>
      </c>
      <c r="V786" s="107" t="e">
        <f t="shared" si="211"/>
        <v>#DIV/0!</v>
      </c>
      <c r="W786" s="106" t="e">
        <f t="shared" si="227"/>
        <v>#DIV/0!</v>
      </c>
      <c r="X786" s="106" t="e">
        <f t="shared" si="222"/>
        <v>#DIV/0!</v>
      </c>
      <c r="Y786" s="106" t="e">
        <f t="shared" si="228"/>
        <v>#DIV/0!</v>
      </c>
      <c r="Z786" s="108" t="e">
        <f t="shared" si="223"/>
        <v>#DIV/0!</v>
      </c>
      <c r="AA786" s="108" t="e">
        <f>('Input &amp; Results'!$E$40-R786*7.48)/('Calcs active'!H786*1440)</f>
        <v>#DIV/0!</v>
      </c>
    </row>
    <row r="787" spans="2:27" x14ac:dyDescent="0.2">
      <c r="B787" s="31">
        <f t="shared" si="215"/>
        <v>3</v>
      </c>
      <c r="C787" s="31" t="s">
        <v>52</v>
      </c>
      <c r="D787" s="106">
        <v>773</v>
      </c>
      <c r="E787" s="106" t="e">
        <f t="shared" si="224"/>
        <v>#DIV/0!</v>
      </c>
      <c r="F787" s="106">
        <f>'Calcs Hist'!E788</f>
        <v>0</v>
      </c>
      <c r="G787" s="106" t="e">
        <f t="shared" si="225"/>
        <v>#DIV/0!</v>
      </c>
      <c r="H787" s="107" t="e">
        <f t="shared" si="226"/>
        <v>#DIV/0!</v>
      </c>
      <c r="I787" s="106" t="e">
        <f>IF(P787&gt;0,('Input &amp; Results'!F$26/12*$C$3)*('Input &amp; Results'!$D$21),('Input &amp; Results'!F$26/12*$C$3)*('Input &amp; Results'!$D$22))</f>
        <v>#DIV/0!</v>
      </c>
      <c r="J787" s="106" t="e">
        <f t="shared" si="212"/>
        <v>#DIV/0!</v>
      </c>
      <c r="K787" s="106" t="e">
        <f>IF(H787&gt;'Input &amp; Results'!$K$45,MIN('Input &amp; Results'!$K$28,J787-M787),0)</f>
        <v>#DIV/0!</v>
      </c>
      <c r="L787" s="106" t="e">
        <f t="shared" si="218"/>
        <v>#DIV/0!</v>
      </c>
      <c r="M787" s="106" t="e">
        <f>IF(J787&gt;0,MIN('Input &amp; Results'!$K$8*0.75/12*'Input &amp; Results'!$K$42,J787),0)</f>
        <v>#DIV/0!</v>
      </c>
      <c r="N787" s="106" t="e">
        <f t="shared" si="219"/>
        <v>#DIV/0!</v>
      </c>
      <c r="O787" s="106" t="e">
        <f t="shared" si="213"/>
        <v>#DIV/0!</v>
      </c>
      <c r="P787" s="106" t="e">
        <f>IF(O787&gt;'Input &amp; Results'!$E$49,MIN('Input &amp; Results'!$E$47,O787),0)</f>
        <v>#DIV/0!</v>
      </c>
      <c r="Q787" s="106" t="e">
        <f t="shared" si="220"/>
        <v>#DIV/0!</v>
      </c>
      <c r="R787" s="106" t="e">
        <f t="shared" si="216"/>
        <v>#DIV/0!</v>
      </c>
      <c r="S787" s="106" t="e">
        <f t="shared" si="217"/>
        <v>#DIV/0!</v>
      </c>
      <c r="T787" s="106" t="e">
        <f t="shared" si="221"/>
        <v>#DIV/0!</v>
      </c>
      <c r="U787" s="124" t="e">
        <f t="shared" si="214"/>
        <v>#DIV/0!</v>
      </c>
      <c r="V787" s="107" t="e">
        <f t="shared" ref="V787:V850" si="229">U787/($C$3*$C$4)</f>
        <v>#DIV/0!</v>
      </c>
      <c r="W787" s="106" t="e">
        <f t="shared" si="227"/>
        <v>#DIV/0!</v>
      </c>
      <c r="X787" s="106" t="e">
        <f t="shared" si="222"/>
        <v>#DIV/0!</v>
      </c>
      <c r="Y787" s="106" t="e">
        <f t="shared" si="228"/>
        <v>#DIV/0!</v>
      </c>
      <c r="Z787" s="108" t="e">
        <f t="shared" si="223"/>
        <v>#DIV/0!</v>
      </c>
      <c r="AA787" s="108" t="e">
        <f>('Input &amp; Results'!$E$40-R787*7.48)/('Calcs active'!H787*1440)</f>
        <v>#DIV/0!</v>
      </c>
    </row>
    <row r="788" spans="2:27" x14ac:dyDescent="0.2">
      <c r="B788" s="31">
        <f t="shared" si="215"/>
        <v>3</v>
      </c>
      <c r="C788" s="31" t="s">
        <v>52</v>
      </c>
      <c r="D788" s="106">
        <v>774</v>
      </c>
      <c r="E788" s="106" t="e">
        <f t="shared" si="224"/>
        <v>#DIV/0!</v>
      </c>
      <c r="F788" s="106">
        <f>'Calcs Hist'!E789</f>
        <v>0</v>
      </c>
      <c r="G788" s="106" t="e">
        <f t="shared" si="225"/>
        <v>#DIV/0!</v>
      </c>
      <c r="H788" s="107" t="e">
        <f t="shared" si="226"/>
        <v>#DIV/0!</v>
      </c>
      <c r="I788" s="106" t="e">
        <f>IF(P788&gt;0,('Input &amp; Results'!F$26/12*$C$3)*('Input &amp; Results'!$D$21),('Input &amp; Results'!F$26/12*$C$3)*('Input &amp; Results'!$D$22))</f>
        <v>#DIV/0!</v>
      </c>
      <c r="J788" s="106" t="e">
        <f t="shared" si="212"/>
        <v>#DIV/0!</v>
      </c>
      <c r="K788" s="106" t="e">
        <f>IF(H788&gt;'Input &amp; Results'!$K$45,MIN('Input &amp; Results'!$K$28,J788-M788),0)</f>
        <v>#DIV/0!</v>
      </c>
      <c r="L788" s="106" t="e">
        <f t="shared" si="218"/>
        <v>#DIV/0!</v>
      </c>
      <c r="M788" s="106" t="e">
        <f>IF(J788&gt;0,MIN('Input &amp; Results'!$K$8*0.75/12*'Input &amp; Results'!$K$42,J788),0)</f>
        <v>#DIV/0!</v>
      </c>
      <c r="N788" s="106" t="e">
        <f t="shared" si="219"/>
        <v>#DIV/0!</v>
      </c>
      <c r="O788" s="106" t="e">
        <f t="shared" si="213"/>
        <v>#DIV/0!</v>
      </c>
      <c r="P788" s="106" t="e">
        <f>IF(O788&gt;'Input &amp; Results'!$E$49,MIN('Input &amp; Results'!$E$47,O788),0)</f>
        <v>#DIV/0!</v>
      </c>
      <c r="Q788" s="106" t="e">
        <f t="shared" si="220"/>
        <v>#DIV/0!</v>
      </c>
      <c r="R788" s="106" t="e">
        <f t="shared" si="216"/>
        <v>#DIV/0!</v>
      </c>
      <c r="S788" s="106" t="e">
        <f t="shared" si="217"/>
        <v>#DIV/0!</v>
      </c>
      <c r="T788" s="106" t="e">
        <f t="shared" si="221"/>
        <v>#DIV/0!</v>
      </c>
      <c r="U788" s="124" t="e">
        <f t="shared" si="214"/>
        <v>#DIV/0!</v>
      </c>
      <c r="V788" s="107" t="e">
        <f t="shared" si="229"/>
        <v>#DIV/0!</v>
      </c>
      <c r="W788" s="106" t="e">
        <f t="shared" si="227"/>
        <v>#DIV/0!</v>
      </c>
      <c r="X788" s="106" t="e">
        <f t="shared" si="222"/>
        <v>#DIV/0!</v>
      </c>
      <c r="Y788" s="106" t="e">
        <f t="shared" si="228"/>
        <v>#DIV/0!</v>
      </c>
      <c r="Z788" s="108" t="e">
        <f t="shared" si="223"/>
        <v>#DIV/0!</v>
      </c>
      <c r="AA788" s="108" t="e">
        <f>('Input &amp; Results'!$E$40-R788*7.48)/('Calcs active'!H788*1440)</f>
        <v>#DIV/0!</v>
      </c>
    </row>
    <row r="789" spans="2:27" x14ac:dyDescent="0.2">
      <c r="B789" s="31">
        <f t="shared" si="215"/>
        <v>3</v>
      </c>
      <c r="C789" s="31" t="s">
        <v>52</v>
      </c>
      <c r="D789" s="106">
        <v>775</v>
      </c>
      <c r="E789" s="106" t="e">
        <f t="shared" si="224"/>
        <v>#DIV/0!</v>
      </c>
      <c r="F789" s="106">
        <f>'Calcs Hist'!E790</f>
        <v>0</v>
      </c>
      <c r="G789" s="106" t="e">
        <f t="shared" si="225"/>
        <v>#DIV/0!</v>
      </c>
      <c r="H789" s="107" t="e">
        <f t="shared" si="226"/>
        <v>#DIV/0!</v>
      </c>
      <c r="I789" s="106" t="e">
        <f>IF(P789&gt;0,('Input &amp; Results'!F$26/12*$C$3)*('Input &amp; Results'!$D$21),('Input &amp; Results'!F$26/12*$C$3)*('Input &amp; Results'!$D$22))</f>
        <v>#DIV/0!</v>
      </c>
      <c r="J789" s="106" t="e">
        <f t="shared" ref="J789:J852" si="230">R788+G789</f>
        <v>#DIV/0!</v>
      </c>
      <c r="K789" s="106" t="e">
        <f>IF(H789&gt;'Input &amp; Results'!$K$45,MIN('Input &amp; Results'!$K$28,J789-M789),0)</f>
        <v>#DIV/0!</v>
      </c>
      <c r="L789" s="106" t="e">
        <f t="shared" si="218"/>
        <v>#DIV/0!</v>
      </c>
      <c r="M789" s="106" t="e">
        <f>IF(J789&gt;0,MIN('Input &amp; Results'!$K$8*0.75/12*'Input &amp; Results'!$K$42,J789),0)</f>
        <v>#DIV/0!</v>
      </c>
      <c r="N789" s="106" t="e">
        <f t="shared" si="219"/>
        <v>#DIV/0!</v>
      </c>
      <c r="O789" s="106" t="e">
        <f t="shared" si="213"/>
        <v>#DIV/0!</v>
      </c>
      <c r="P789" s="106" t="e">
        <f>IF(O789&gt;'Input &amp; Results'!$E$49,MIN('Input &amp; Results'!$E$47,O789),0)</f>
        <v>#DIV/0!</v>
      </c>
      <c r="Q789" s="106" t="e">
        <f t="shared" si="220"/>
        <v>#DIV/0!</v>
      </c>
      <c r="R789" s="106" t="e">
        <f t="shared" si="216"/>
        <v>#DIV/0!</v>
      </c>
      <c r="S789" s="106" t="e">
        <f t="shared" si="217"/>
        <v>#DIV/0!</v>
      </c>
      <c r="T789" s="106" t="e">
        <f t="shared" si="221"/>
        <v>#DIV/0!</v>
      </c>
      <c r="U789" s="124" t="e">
        <f t="shared" si="214"/>
        <v>#DIV/0!</v>
      </c>
      <c r="V789" s="107" t="e">
        <f t="shared" si="229"/>
        <v>#DIV/0!</v>
      </c>
      <c r="W789" s="106" t="e">
        <f t="shared" si="227"/>
        <v>#DIV/0!</v>
      </c>
      <c r="X789" s="106" t="e">
        <f t="shared" si="222"/>
        <v>#DIV/0!</v>
      </c>
      <c r="Y789" s="106" t="e">
        <f t="shared" si="228"/>
        <v>#DIV/0!</v>
      </c>
      <c r="Z789" s="108" t="e">
        <f t="shared" si="223"/>
        <v>#DIV/0!</v>
      </c>
      <c r="AA789" s="108" t="e">
        <f>('Input &amp; Results'!$E$40-R789*7.48)/('Calcs active'!H789*1440)</f>
        <v>#DIV/0!</v>
      </c>
    </row>
    <row r="790" spans="2:27" x14ac:dyDescent="0.2">
      <c r="B790" s="31">
        <f t="shared" si="215"/>
        <v>3</v>
      </c>
      <c r="C790" s="31" t="s">
        <v>52</v>
      </c>
      <c r="D790" s="106">
        <v>776</v>
      </c>
      <c r="E790" s="106" t="e">
        <f t="shared" si="224"/>
        <v>#DIV/0!</v>
      </c>
      <c r="F790" s="106">
        <f>'Calcs Hist'!E791</f>
        <v>0</v>
      </c>
      <c r="G790" s="106" t="e">
        <f t="shared" si="225"/>
        <v>#DIV/0!</v>
      </c>
      <c r="H790" s="107" t="e">
        <f t="shared" si="226"/>
        <v>#DIV/0!</v>
      </c>
      <c r="I790" s="106" t="e">
        <f>IF(P790&gt;0,('Input &amp; Results'!F$26/12*$C$3)*('Input &amp; Results'!$D$21),('Input &amp; Results'!F$26/12*$C$3)*('Input &amp; Results'!$D$22))</f>
        <v>#DIV/0!</v>
      </c>
      <c r="J790" s="106" t="e">
        <f t="shared" si="230"/>
        <v>#DIV/0!</v>
      </c>
      <c r="K790" s="106" t="e">
        <f>IF(H790&gt;'Input &amp; Results'!$K$45,MIN('Input &amp; Results'!$K$28,J790-M790),0)</f>
        <v>#DIV/0!</v>
      </c>
      <c r="L790" s="106" t="e">
        <f t="shared" si="218"/>
        <v>#DIV/0!</v>
      </c>
      <c r="M790" s="106" t="e">
        <f>IF(J790&gt;0,MIN('Input &amp; Results'!$K$8*0.75/12*'Input &amp; Results'!$K$42,J790),0)</f>
        <v>#DIV/0!</v>
      </c>
      <c r="N790" s="106" t="e">
        <f t="shared" si="219"/>
        <v>#DIV/0!</v>
      </c>
      <c r="O790" s="106" t="e">
        <f t="shared" si="213"/>
        <v>#DIV/0!</v>
      </c>
      <c r="P790" s="106" t="e">
        <f>IF(O790&gt;'Input &amp; Results'!$E$49,MIN('Input &amp; Results'!$E$47,O790),0)</f>
        <v>#DIV/0!</v>
      </c>
      <c r="Q790" s="106" t="e">
        <f t="shared" si="220"/>
        <v>#DIV/0!</v>
      </c>
      <c r="R790" s="106" t="e">
        <f t="shared" si="216"/>
        <v>#DIV/0!</v>
      </c>
      <c r="S790" s="106" t="e">
        <f t="shared" si="217"/>
        <v>#DIV/0!</v>
      </c>
      <c r="T790" s="106" t="e">
        <f t="shared" si="221"/>
        <v>#DIV/0!</v>
      </c>
      <c r="U790" s="124" t="e">
        <f t="shared" si="214"/>
        <v>#DIV/0!</v>
      </c>
      <c r="V790" s="107" t="e">
        <f t="shared" si="229"/>
        <v>#DIV/0!</v>
      </c>
      <c r="W790" s="106" t="e">
        <f t="shared" si="227"/>
        <v>#DIV/0!</v>
      </c>
      <c r="X790" s="106" t="e">
        <f t="shared" si="222"/>
        <v>#DIV/0!</v>
      </c>
      <c r="Y790" s="106" t="e">
        <f t="shared" si="228"/>
        <v>#DIV/0!</v>
      </c>
      <c r="Z790" s="108" t="e">
        <f t="shared" si="223"/>
        <v>#DIV/0!</v>
      </c>
      <c r="AA790" s="108" t="e">
        <f>('Input &amp; Results'!$E$40-R790*7.48)/('Calcs active'!H790*1440)</f>
        <v>#DIV/0!</v>
      </c>
    </row>
    <row r="791" spans="2:27" x14ac:dyDescent="0.2">
      <c r="B791" s="31">
        <f t="shared" si="215"/>
        <v>3</v>
      </c>
      <c r="C791" s="31" t="s">
        <v>52</v>
      </c>
      <c r="D791" s="106">
        <v>777</v>
      </c>
      <c r="E791" s="106" t="e">
        <f t="shared" si="224"/>
        <v>#DIV/0!</v>
      </c>
      <c r="F791" s="106">
        <f>'Calcs Hist'!E792</f>
        <v>0</v>
      </c>
      <c r="G791" s="106" t="e">
        <f t="shared" si="225"/>
        <v>#DIV/0!</v>
      </c>
      <c r="H791" s="107" t="e">
        <f t="shared" si="226"/>
        <v>#DIV/0!</v>
      </c>
      <c r="I791" s="106" t="e">
        <f>IF(P791&gt;0,('Input &amp; Results'!F$26/12*$C$3)*('Input &amp; Results'!$D$21),('Input &amp; Results'!F$26/12*$C$3)*('Input &amp; Results'!$D$22))</f>
        <v>#DIV/0!</v>
      </c>
      <c r="J791" s="106" t="e">
        <f t="shared" si="230"/>
        <v>#DIV/0!</v>
      </c>
      <c r="K791" s="106" t="e">
        <f>IF(H791&gt;'Input &amp; Results'!$K$45,MIN('Input &amp; Results'!$K$28,J791-M791),0)</f>
        <v>#DIV/0!</v>
      </c>
      <c r="L791" s="106" t="e">
        <f t="shared" si="218"/>
        <v>#DIV/0!</v>
      </c>
      <c r="M791" s="106" t="e">
        <f>IF(J791&gt;0,MIN('Input &amp; Results'!$K$8*0.75/12*'Input &amp; Results'!$K$42,J791),0)</f>
        <v>#DIV/0!</v>
      </c>
      <c r="N791" s="106" t="e">
        <f t="shared" si="219"/>
        <v>#DIV/0!</v>
      </c>
      <c r="O791" s="106" t="e">
        <f t="shared" si="213"/>
        <v>#DIV/0!</v>
      </c>
      <c r="P791" s="106" t="e">
        <f>IF(O791&gt;'Input &amp; Results'!$E$49,MIN('Input &amp; Results'!$E$47,O791),0)</f>
        <v>#DIV/0!</v>
      </c>
      <c r="Q791" s="106" t="e">
        <f t="shared" si="220"/>
        <v>#DIV/0!</v>
      </c>
      <c r="R791" s="106" t="e">
        <f t="shared" si="216"/>
        <v>#DIV/0!</v>
      </c>
      <c r="S791" s="106" t="e">
        <f t="shared" si="217"/>
        <v>#DIV/0!</v>
      </c>
      <c r="T791" s="106" t="e">
        <f t="shared" si="221"/>
        <v>#DIV/0!</v>
      </c>
      <c r="U791" s="124" t="e">
        <f t="shared" si="214"/>
        <v>#DIV/0!</v>
      </c>
      <c r="V791" s="107" t="e">
        <f t="shared" si="229"/>
        <v>#DIV/0!</v>
      </c>
      <c r="W791" s="106" t="e">
        <f t="shared" si="227"/>
        <v>#DIV/0!</v>
      </c>
      <c r="X791" s="106" t="e">
        <f t="shared" si="222"/>
        <v>#DIV/0!</v>
      </c>
      <c r="Y791" s="106" t="e">
        <f t="shared" si="228"/>
        <v>#DIV/0!</v>
      </c>
      <c r="Z791" s="108" t="e">
        <f t="shared" si="223"/>
        <v>#DIV/0!</v>
      </c>
      <c r="AA791" s="108" t="e">
        <f>('Input &amp; Results'!$E$40-R791*7.48)/('Calcs active'!H791*1440)</f>
        <v>#DIV/0!</v>
      </c>
    </row>
    <row r="792" spans="2:27" x14ac:dyDescent="0.2">
      <c r="B792" s="31">
        <f t="shared" si="215"/>
        <v>3</v>
      </c>
      <c r="C792" s="31" t="s">
        <v>52</v>
      </c>
      <c r="D792" s="106">
        <v>778</v>
      </c>
      <c r="E792" s="106" t="e">
        <f t="shared" si="224"/>
        <v>#DIV/0!</v>
      </c>
      <c r="F792" s="106">
        <f>'Calcs Hist'!E793</f>
        <v>0</v>
      </c>
      <c r="G792" s="106" t="e">
        <f t="shared" si="225"/>
        <v>#DIV/0!</v>
      </c>
      <c r="H792" s="107" t="e">
        <f t="shared" si="226"/>
        <v>#DIV/0!</v>
      </c>
      <c r="I792" s="106" t="e">
        <f>IF(P792&gt;0,('Input &amp; Results'!F$26/12*$C$3)*('Input &amp; Results'!$D$21),('Input &amp; Results'!F$26/12*$C$3)*('Input &amp; Results'!$D$22))</f>
        <v>#DIV/0!</v>
      </c>
      <c r="J792" s="106" t="e">
        <f t="shared" si="230"/>
        <v>#DIV/0!</v>
      </c>
      <c r="K792" s="106" t="e">
        <f>IF(H792&gt;'Input &amp; Results'!$K$45,MIN('Input &amp; Results'!$K$28,J792-M792),0)</f>
        <v>#DIV/0!</v>
      </c>
      <c r="L792" s="106" t="e">
        <f t="shared" si="218"/>
        <v>#DIV/0!</v>
      </c>
      <c r="M792" s="106" t="e">
        <f>IF(J792&gt;0,MIN('Input &amp; Results'!$K$8*0.75/12*'Input &amp; Results'!$K$42,J792),0)</f>
        <v>#DIV/0!</v>
      </c>
      <c r="N792" s="106" t="e">
        <f t="shared" si="219"/>
        <v>#DIV/0!</v>
      </c>
      <c r="O792" s="106" t="e">
        <f t="shared" si="213"/>
        <v>#DIV/0!</v>
      </c>
      <c r="P792" s="106" t="e">
        <f>IF(O792&gt;'Input &amp; Results'!$E$49,MIN('Input &amp; Results'!$E$47,O792),0)</f>
        <v>#DIV/0!</v>
      </c>
      <c r="Q792" s="106" t="e">
        <f t="shared" si="220"/>
        <v>#DIV/0!</v>
      </c>
      <c r="R792" s="106" t="e">
        <f t="shared" si="216"/>
        <v>#DIV/0!</v>
      </c>
      <c r="S792" s="106" t="e">
        <f t="shared" si="217"/>
        <v>#DIV/0!</v>
      </c>
      <c r="T792" s="106" t="e">
        <f t="shared" si="221"/>
        <v>#DIV/0!</v>
      </c>
      <c r="U792" s="124" t="e">
        <f t="shared" si="214"/>
        <v>#DIV/0!</v>
      </c>
      <c r="V792" s="107" t="e">
        <f t="shared" si="229"/>
        <v>#DIV/0!</v>
      </c>
      <c r="W792" s="106" t="e">
        <f t="shared" si="227"/>
        <v>#DIV/0!</v>
      </c>
      <c r="X792" s="106" t="e">
        <f t="shared" si="222"/>
        <v>#DIV/0!</v>
      </c>
      <c r="Y792" s="106" t="e">
        <f t="shared" si="228"/>
        <v>#DIV/0!</v>
      </c>
      <c r="Z792" s="108" t="e">
        <f t="shared" si="223"/>
        <v>#DIV/0!</v>
      </c>
      <c r="AA792" s="108" t="e">
        <f>('Input &amp; Results'!$E$40-R792*7.48)/('Calcs active'!H792*1440)</f>
        <v>#DIV/0!</v>
      </c>
    </row>
    <row r="793" spans="2:27" x14ac:dyDescent="0.2">
      <c r="B793" s="31">
        <f t="shared" si="215"/>
        <v>3</v>
      </c>
      <c r="C793" s="31" t="s">
        <v>52</v>
      </c>
      <c r="D793" s="106">
        <v>779</v>
      </c>
      <c r="E793" s="106" t="e">
        <f t="shared" si="224"/>
        <v>#DIV/0!</v>
      </c>
      <c r="F793" s="106">
        <f>'Calcs Hist'!E794</f>
        <v>0</v>
      </c>
      <c r="G793" s="106" t="e">
        <f t="shared" si="225"/>
        <v>#DIV/0!</v>
      </c>
      <c r="H793" s="107" t="e">
        <f t="shared" si="226"/>
        <v>#DIV/0!</v>
      </c>
      <c r="I793" s="106" t="e">
        <f>IF(P793&gt;0,('Input &amp; Results'!F$26/12*$C$3)*('Input &amp; Results'!$D$21),('Input &amp; Results'!F$26/12*$C$3)*('Input &amp; Results'!$D$22))</f>
        <v>#DIV/0!</v>
      </c>
      <c r="J793" s="106" t="e">
        <f t="shared" si="230"/>
        <v>#DIV/0!</v>
      </c>
      <c r="K793" s="106" t="e">
        <f>IF(H793&gt;'Input &amp; Results'!$K$45,MIN('Input &amp; Results'!$K$28,J793-M793),0)</f>
        <v>#DIV/0!</v>
      </c>
      <c r="L793" s="106" t="e">
        <f t="shared" si="218"/>
        <v>#DIV/0!</v>
      </c>
      <c r="M793" s="106" t="e">
        <f>IF(J793&gt;0,MIN('Input &amp; Results'!$K$8*0.75/12*'Input &amp; Results'!$K$42,J793),0)</f>
        <v>#DIV/0!</v>
      </c>
      <c r="N793" s="106" t="e">
        <f t="shared" si="219"/>
        <v>#DIV/0!</v>
      </c>
      <c r="O793" s="106" t="e">
        <f t="shared" si="213"/>
        <v>#DIV/0!</v>
      </c>
      <c r="P793" s="106" t="e">
        <f>IF(O793&gt;'Input &amp; Results'!$E$49,MIN('Input &amp; Results'!$E$47,O793),0)</f>
        <v>#DIV/0!</v>
      </c>
      <c r="Q793" s="106" t="e">
        <f t="shared" si="220"/>
        <v>#DIV/0!</v>
      </c>
      <c r="R793" s="106" t="e">
        <f t="shared" si="216"/>
        <v>#DIV/0!</v>
      </c>
      <c r="S793" s="106" t="e">
        <f t="shared" si="217"/>
        <v>#DIV/0!</v>
      </c>
      <c r="T793" s="106" t="e">
        <f t="shared" si="221"/>
        <v>#DIV/0!</v>
      </c>
      <c r="U793" s="124" t="e">
        <f t="shared" si="214"/>
        <v>#DIV/0!</v>
      </c>
      <c r="V793" s="107" t="e">
        <f t="shared" si="229"/>
        <v>#DIV/0!</v>
      </c>
      <c r="W793" s="106" t="e">
        <f t="shared" si="227"/>
        <v>#DIV/0!</v>
      </c>
      <c r="X793" s="106" t="e">
        <f t="shared" si="222"/>
        <v>#DIV/0!</v>
      </c>
      <c r="Y793" s="106" t="e">
        <f t="shared" si="228"/>
        <v>#DIV/0!</v>
      </c>
      <c r="Z793" s="108" t="e">
        <f t="shared" si="223"/>
        <v>#DIV/0!</v>
      </c>
      <c r="AA793" s="108" t="e">
        <f>('Input &amp; Results'!$E$40-R793*7.48)/('Calcs active'!H793*1440)</f>
        <v>#DIV/0!</v>
      </c>
    </row>
    <row r="794" spans="2:27" x14ac:dyDescent="0.2">
      <c r="B794" s="31">
        <f t="shared" si="215"/>
        <v>3</v>
      </c>
      <c r="C794" s="31" t="s">
        <v>52</v>
      </c>
      <c r="D794" s="106">
        <v>780</v>
      </c>
      <c r="E794" s="106" t="e">
        <f t="shared" si="224"/>
        <v>#DIV/0!</v>
      </c>
      <c r="F794" s="106">
        <f>'Calcs Hist'!E795</f>
        <v>0</v>
      </c>
      <c r="G794" s="106" t="e">
        <f t="shared" si="225"/>
        <v>#DIV/0!</v>
      </c>
      <c r="H794" s="107" t="e">
        <f t="shared" si="226"/>
        <v>#DIV/0!</v>
      </c>
      <c r="I794" s="106" t="e">
        <f>IF(P794&gt;0,('Input &amp; Results'!F$26/12*$C$3)*('Input &amp; Results'!$D$21),('Input &amp; Results'!F$26/12*$C$3)*('Input &amp; Results'!$D$22))</f>
        <v>#DIV/0!</v>
      </c>
      <c r="J794" s="106" t="e">
        <f t="shared" si="230"/>
        <v>#DIV/0!</v>
      </c>
      <c r="K794" s="106" t="e">
        <f>IF(H794&gt;'Input &amp; Results'!$K$45,MIN('Input &amp; Results'!$K$28,J794-M794),0)</f>
        <v>#DIV/0!</v>
      </c>
      <c r="L794" s="106" t="e">
        <f t="shared" si="218"/>
        <v>#DIV/0!</v>
      </c>
      <c r="M794" s="106" t="e">
        <f>IF(J794&gt;0,MIN('Input &amp; Results'!$K$8*0.75/12*'Input &amp; Results'!$K$42,J794),0)</f>
        <v>#DIV/0!</v>
      </c>
      <c r="N794" s="106" t="e">
        <f t="shared" si="219"/>
        <v>#DIV/0!</v>
      </c>
      <c r="O794" s="106" t="e">
        <f t="shared" si="213"/>
        <v>#DIV/0!</v>
      </c>
      <c r="P794" s="106" t="e">
        <f>IF(O794&gt;'Input &amp; Results'!$E$49,MIN('Input &amp; Results'!$E$47,O794),0)</f>
        <v>#DIV/0!</v>
      </c>
      <c r="Q794" s="106" t="e">
        <f t="shared" si="220"/>
        <v>#DIV/0!</v>
      </c>
      <c r="R794" s="106" t="e">
        <f t="shared" si="216"/>
        <v>#DIV/0!</v>
      </c>
      <c r="S794" s="106" t="e">
        <f t="shared" si="217"/>
        <v>#DIV/0!</v>
      </c>
      <c r="T794" s="106" t="e">
        <f t="shared" si="221"/>
        <v>#DIV/0!</v>
      </c>
      <c r="U794" s="124" t="e">
        <f t="shared" si="214"/>
        <v>#DIV/0!</v>
      </c>
      <c r="V794" s="107" t="e">
        <f t="shared" si="229"/>
        <v>#DIV/0!</v>
      </c>
      <c r="W794" s="106" t="e">
        <f t="shared" si="227"/>
        <v>#DIV/0!</v>
      </c>
      <c r="X794" s="106" t="e">
        <f t="shared" si="222"/>
        <v>#DIV/0!</v>
      </c>
      <c r="Y794" s="106" t="e">
        <f t="shared" si="228"/>
        <v>#DIV/0!</v>
      </c>
      <c r="Z794" s="108" t="e">
        <f t="shared" si="223"/>
        <v>#DIV/0!</v>
      </c>
      <c r="AA794" s="108" t="e">
        <f>('Input &amp; Results'!$E$40-R794*7.48)/('Calcs active'!H794*1440)</f>
        <v>#DIV/0!</v>
      </c>
    </row>
    <row r="795" spans="2:27" x14ac:dyDescent="0.2">
      <c r="B795" s="31">
        <f t="shared" si="215"/>
        <v>3</v>
      </c>
      <c r="C795" s="31" t="s">
        <v>52</v>
      </c>
      <c r="D795" s="106">
        <v>781</v>
      </c>
      <c r="E795" s="106" t="e">
        <f t="shared" si="224"/>
        <v>#DIV/0!</v>
      </c>
      <c r="F795" s="106">
        <f>'Calcs Hist'!E796</f>
        <v>0</v>
      </c>
      <c r="G795" s="106" t="e">
        <f t="shared" si="225"/>
        <v>#DIV/0!</v>
      </c>
      <c r="H795" s="107" t="e">
        <f t="shared" si="226"/>
        <v>#DIV/0!</v>
      </c>
      <c r="I795" s="106" t="e">
        <f>IF(P795&gt;0,('Input &amp; Results'!F$26/12*$C$3)*('Input &amp; Results'!$D$21),('Input &amp; Results'!F$26/12*$C$3)*('Input &amp; Results'!$D$22))</f>
        <v>#DIV/0!</v>
      </c>
      <c r="J795" s="106" t="e">
        <f t="shared" si="230"/>
        <v>#DIV/0!</v>
      </c>
      <c r="K795" s="106" t="e">
        <f>IF(H795&gt;'Input &amp; Results'!$K$45,MIN('Input &amp; Results'!$K$28,J795-M795),0)</f>
        <v>#DIV/0!</v>
      </c>
      <c r="L795" s="106" t="e">
        <f t="shared" si="218"/>
        <v>#DIV/0!</v>
      </c>
      <c r="M795" s="106" t="e">
        <f>IF(J795&gt;0,MIN('Input &amp; Results'!$K$8*0.75/12*'Input &amp; Results'!$K$42,J795),0)</f>
        <v>#DIV/0!</v>
      </c>
      <c r="N795" s="106" t="e">
        <f t="shared" si="219"/>
        <v>#DIV/0!</v>
      </c>
      <c r="O795" s="106" t="e">
        <f t="shared" si="213"/>
        <v>#DIV/0!</v>
      </c>
      <c r="P795" s="106" t="e">
        <f>IF(O795&gt;'Input &amp; Results'!$E$49,MIN('Input &amp; Results'!$E$47,O795),0)</f>
        <v>#DIV/0!</v>
      </c>
      <c r="Q795" s="106" t="e">
        <f t="shared" si="220"/>
        <v>#DIV/0!</v>
      </c>
      <c r="R795" s="106" t="e">
        <f t="shared" si="216"/>
        <v>#DIV/0!</v>
      </c>
      <c r="S795" s="106" t="e">
        <f t="shared" si="217"/>
        <v>#DIV/0!</v>
      </c>
      <c r="T795" s="106" t="e">
        <f t="shared" si="221"/>
        <v>#DIV/0!</v>
      </c>
      <c r="U795" s="124" t="e">
        <f t="shared" si="214"/>
        <v>#DIV/0!</v>
      </c>
      <c r="V795" s="107" t="e">
        <f t="shared" si="229"/>
        <v>#DIV/0!</v>
      </c>
      <c r="W795" s="106" t="e">
        <f t="shared" si="227"/>
        <v>#DIV/0!</v>
      </c>
      <c r="X795" s="106" t="e">
        <f t="shared" si="222"/>
        <v>#DIV/0!</v>
      </c>
      <c r="Y795" s="106" t="e">
        <f t="shared" si="228"/>
        <v>#DIV/0!</v>
      </c>
      <c r="Z795" s="108" t="e">
        <f t="shared" si="223"/>
        <v>#DIV/0!</v>
      </c>
      <c r="AA795" s="108" t="e">
        <f>('Input &amp; Results'!$E$40-R795*7.48)/('Calcs active'!H795*1440)</f>
        <v>#DIV/0!</v>
      </c>
    </row>
    <row r="796" spans="2:27" x14ac:dyDescent="0.2">
      <c r="B796" s="31">
        <f t="shared" si="215"/>
        <v>3</v>
      </c>
      <c r="C796" s="31" t="s">
        <v>52</v>
      </c>
      <c r="D796" s="106">
        <v>782</v>
      </c>
      <c r="E796" s="106" t="e">
        <f t="shared" si="224"/>
        <v>#DIV/0!</v>
      </c>
      <c r="F796" s="106">
        <f>'Calcs Hist'!E797</f>
        <v>0</v>
      </c>
      <c r="G796" s="106" t="e">
        <f t="shared" si="225"/>
        <v>#DIV/0!</v>
      </c>
      <c r="H796" s="107" t="e">
        <f t="shared" si="226"/>
        <v>#DIV/0!</v>
      </c>
      <c r="I796" s="106" t="e">
        <f>IF(P796&gt;0,('Input &amp; Results'!F$26/12*$C$3)*('Input &amp; Results'!$D$21),('Input &amp; Results'!F$26/12*$C$3)*('Input &amp; Results'!$D$22))</f>
        <v>#DIV/0!</v>
      </c>
      <c r="J796" s="106" t="e">
        <f t="shared" si="230"/>
        <v>#DIV/0!</v>
      </c>
      <c r="K796" s="106" t="e">
        <f>IF(H796&gt;'Input &amp; Results'!$K$45,MIN('Input &amp; Results'!$K$28,J796-M796),0)</f>
        <v>#DIV/0!</v>
      </c>
      <c r="L796" s="106" t="e">
        <f t="shared" si="218"/>
        <v>#DIV/0!</v>
      </c>
      <c r="M796" s="106" t="e">
        <f>IF(J796&gt;0,MIN('Input &amp; Results'!$K$8*0.75/12*'Input &amp; Results'!$K$42,J796),0)</f>
        <v>#DIV/0!</v>
      </c>
      <c r="N796" s="106" t="e">
        <f t="shared" si="219"/>
        <v>#DIV/0!</v>
      </c>
      <c r="O796" s="106" t="e">
        <f t="shared" si="213"/>
        <v>#DIV/0!</v>
      </c>
      <c r="P796" s="106" t="e">
        <f>IF(O796&gt;'Input &amp; Results'!$E$49,MIN('Input &amp; Results'!$E$47,O796),0)</f>
        <v>#DIV/0!</v>
      </c>
      <c r="Q796" s="106" t="e">
        <f t="shared" si="220"/>
        <v>#DIV/0!</v>
      </c>
      <c r="R796" s="106" t="e">
        <f t="shared" si="216"/>
        <v>#DIV/0!</v>
      </c>
      <c r="S796" s="106" t="e">
        <f t="shared" si="217"/>
        <v>#DIV/0!</v>
      </c>
      <c r="T796" s="106" t="e">
        <f t="shared" si="221"/>
        <v>#DIV/0!</v>
      </c>
      <c r="U796" s="124" t="e">
        <f t="shared" si="214"/>
        <v>#DIV/0!</v>
      </c>
      <c r="V796" s="107" t="e">
        <f t="shared" si="229"/>
        <v>#DIV/0!</v>
      </c>
      <c r="W796" s="106" t="e">
        <f t="shared" si="227"/>
        <v>#DIV/0!</v>
      </c>
      <c r="X796" s="106" t="e">
        <f t="shared" si="222"/>
        <v>#DIV/0!</v>
      </c>
      <c r="Y796" s="106" t="e">
        <f t="shared" si="228"/>
        <v>#DIV/0!</v>
      </c>
      <c r="Z796" s="108" t="e">
        <f t="shared" si="223"/>
        <v>#DIV/0!</v>
      </c>
      <c r="AA796" s="108" t="e">
        <f>('Input &amp; Results'!$E$40-R796*7.48)/('Calcs active'!H796*1440)</f>
        <v>#DIV/0!</v>
      </c>
    </row>
    <row r="797" spans="2:27" x14ac:dyDescent="0.2">
      <c r="B797" s="31">
        <f t="shared" si="215"/>
        <v>3</v>
      </c>
      <c r="C797" s="31" t="s">
        <v>52</v>
      </c>
      <c r="D797" s="106">
        <v>783</v>
      </c>
      <c r="E797" s="106" t="e">
        <f t="shared" si="224"/>
        <v>#DIV/0!</v>
      </c>
      <c r="F797" s="106">
        <f>'Calcs Hist'!E798</f>
        <v>0</v>
      </c>
      <c r="G797" s="106" t="e">
        <f t="shared" si="225"/>
        <v>#DIV/0!</v>
      </c>
      <c r="H797" s="107" t="e">
        <f t="shared" si="226"/>
        <v>#DIV/0!</v>
      </c>
      <c r="I797" s="106" t="e">
        <f>IF(P797&gt;0,('Input &amp; Results'!F$26/12*$C$3)*('Input &amp; Results'!$D$21),('Input &amp; Results'!F$26/12*$C$3)*('Input &amp; Results'!$D$22))</f>
        <v>#DIV/0!</v>
      </c>
      <c r="J797" s="106" t="e">
        <f t="shared" si="230"/>
        <v>#DIV/0!</v>
      </c>
      <c r="K797" s="106" t="e">
        <f>IF(H797&gt;'Input &amp; Results'!$K$45,MIN('Input &amp; Results'!$K$28,J797-M797),0)</f>
        <v>#DIV/0!</v>
      </c>
      <c r="L797" s="106" t="e">
        <f t="shared" si="218"/>
        <v>#DIV/0!</v>
      </c>
      <c r="M797" s="106" t="e">
        <f>IF(J797&gt;0,MIN('Input &amp; Results'!$K$8*0.75/12*'Input &amp; Results'!$K$42,J797),0)</f>
        <v>#DIV/0!</v>
      </c>
      <c r="N797" s="106" t="e">
        <f t="shared" si="219"/>
        <v>#DIV/0!</v>
      </c>
      <c r="O797" s="106" t="e">
        <f t="shared" si="213"/>
        <v>#DIV/0!</v>
      </c>
      <c r="P797" s="106" t="e">
        <f>IF(O797&gt;'Input &amp; Results'!$E$49,MIN('Input &amp; Results'!$E$47,O797),0)</f>
        <v>#DIV/0!</v>
      </c>
      <c r="Q797" s="106" t="e">
        <f t="shared" si="220"/>
        <v>#DIV/0!</v>
      </c>
      <c r="R797" s="106" t="e">
        <f t="shared" si="216"/>
        <v>#DIV/0!</v>
      </c>
      <c r="S797" s="106" t="e">
        <f t="shared" si="217"/>
        <v>#DIV/0!</v>
      </c>
      <c r="T797" s="106" t="e">
        <f t="shared" si="221"/>
        <v>#DIV/0!</v>
      </c>
      <c r="U797" s="124" t="e">
        <f t="shared" si="214"/>
        <v>#DIV/0!</v>
      </c>
      <c r="V797" s="107" t="e">
        <f t="shared" si="229"/>
        <v>#DIV/0!</v>
      </c>
      <c r="W797" s="106" t="e">
        <f t="shared" si="227"/>
        <v>#DIV/0!</v>
      </c>
      <c r="X797" s="106" t="e">
        <f t="shared" si="222"/>
        <v>#DIV/0!</v>
      </c>
      <c r="Y797" s="106" t="e">
        <f t="shared" si="228"/>
        <v>#DIV/0!</v>
      </c>
      <c r="Z797" s="108" t="e">
        <f t="shared" si="223"/>
        <v>#DIV/0!</v>
      </c>
      <c r="AA797" s="108" t="e">
        <f>('Input &amp; Results'!$E$40-R797*7.48)/('Calcs active'!H797*1440)</f>
        <v>#DIV/0!</v>
      </c>
    </row>
    <row r="798" spans="2:27" x14ac:dyDescent="0.2">
      <c r="B798" s="31">
        <f t="shared" si="215"/>
        <v>3</v>
      </c>
      <c r="C798" s="31" t="s">
        <v>52</v>
      </c>
      <c r="D798" s="106">
        <v>784</v>
      </c>
      <c r="E798" s="106" t="e">
        <f t="shared" si="224"/>
        <v>#DIV/0!</v>
      </c>
      <c r="F798" s="106">
        <f>'Calcs Hist'!E799</f>
        <v>0</v>
      </c>
      <c r="G798" s="106" t="e">
        <f t="shared" si="225"/>
        <v>#DIV/0!</v>
      </c>
      <c r="H798" s="107" t="e">
        <f t="shared" si="226"/>
        <v>#DIV/0!</v>
      </c>
      <c r="I798" s="106" t="e">
        <f>IF(P798&gt;0,('Input &amp; Results'!F$26/12*$C$3)*('Input &amp; Results'!$D$21),('Input &amp; Results'!F$26/12*$C$3)*('Input &amp; Results'!$D$22))</f>
        <v>#DIV/0!</v>
      </c>
      <c r="J798" s="106" t="e">
        <f t="shared" si="230"/>
        <v>#DIV/0!</v>
      </c>
      <c r="K798" s="106" t="e">
        <f>IF(H798&gt;'Input &amp; Results'!$K$45,MIN('Input &amp; Results'!$K$28,J798-M798),0)</f>
        <v>#DIV/0!</v>
      </c>
      <c r="L798" s="106" t="e">
        <f t="shared" si="218"/>
        <v>#DIV/0!</v>
      </c>
      <c r="M798" s="106" t="e">
        <f>IF(J798&gt;0,MIN('Input &amp; Results'!$K$8*0.75/12*'Input &amp; Results'!$K$42,J798),0)</f>
        <v>#DIV/0!</v>
      </c>
      <c r="N798" s="106" t="e">
        <f t="shared" si="219"/>
        <v>#DIV/0!</v>
      </c>
      <c r="O798" s="106" t="e">
        <f t="shared" si="213"/>
        <v>#DIV/0!</v>
      </c>
      <c r="P798" s="106" t="e">
        <f>IF(O798&gt;'Input &amp; Results'!$E$49,MIN('Input &amp; Results'!$E$47,O798),0)</f>
        <v>#DIV/0!</v>
      </c>
      <c r="Q798" s="106" t="e">
        <f t="shared" si="220"/>
        <v>#DIV/0!</v>
      </c>
      <c r="R798" s="106" t="e">
        <f t="shared" si="216"/>
        <v>#DIV/0!</v>
      </c>
      <c r="S798" s="106" t="e">
        <f t="shared" si="217"/>
        <v>#DIV/0!</v>
      </c>
      <c r="T798" s="106" t="e">
        <f t="shared" si="221"/>
        <v>#DIV/0!</v>
      </c>
      <c r="U798" s="124" t="e">
        <f t="shared" si="214"/>
        <v>#DIV/0!</v>
      </c>
      <c r="V798" s="107" t="e">
        <f t="shared" si="229"/>
        <v>#DIV/0!</v>
      </c>
      <c r="W798" s="106" t="e">
        <f t="shared" si="227"/>
        <v>#DIV/0!</v>
      </c>
      <c r="X798" s="106" t="e">
        <f t="shared" si="222"/>
        <v>#DIV/0!</v>
      </c>
      <c r="Y798" s="106" t="e">
        <f t="shared" si="228"/>
        <v>#DIV/0!</v>
      </c>
      <c r="Z798" s="108" t="e">
        <f t="shared" si="223"/>
        <v>#DIV/0!</v>
      </c>
      <c r="AA798" s="108" t="e">
        <f>('Input &amp; Results'!$E$40-R798*7.48)/('Calcs active'!H798*1440)</f>
        <v>#DIV/0!</v>
      </c>
    </row>
    <row r="799" spans="2:27" x14ac:dyDescent="0.2">
      <c r="B799" s="31">
        <f t="shared" si="215"/>
        <v>3</v>
      </c>
      <c r="C799" s="31" t="s">
        <v>52</v>
      </c>
      <c r="D799" s="106">
        <v>785</v>
      </c>
      <c r="E799" s="106" t="e">
        <f t="shared" si="224"/>
        <v>#DIV/0!</v>
      </c>
      <c r="F799" s="106">
        <f>'Calcs Hist'!E800</f>
        <v>0</v>
      </c>
      <c r="G799" s="106" t="e">
        <f t="shared" si="225"/>
        <v>#DIV/0!</v>
      </c>
      <c r="H799" s="107" t="e">
        <f t="shared" si="226"/>
        <v>#DIV/0!</v>
      </c>
      <c r="I799" s="106" t="e">
        <f>IF(P799&gt;0,('Input &amp; Results'!F$26/12*$C$3)*('Input &amp; Results'!$D$21),('Input &amp; Results'!F$26/12*$C$3)*('Input &amp; Results'!$D$22))</f>
        <v>#DIV/0!</v>
      </c>
      <c r="J799" s="106" t="e">
        <f t="shared" si="230"/>
        <v>#DIV/0!</v>
      </c>
      <c r="K799" s="106" t="e">
        <f>IF(H799&gt;'Input &amp; Results'!$K$45,MIN('Input &amp; Results'!$K$28,J799-M799),0)</f>
        <v>#DIV/0!</v>
      </c>
      <c r="L799" s="106" t="e">
        <f t="shared" si="218"/>
        <v>#DIV/0!</v>
      </c>
      <c r="M799" s="106" t="e">
        <f>IF(J799&gt;0,MIN('Input &amp; Results'!$K$8*0.75/12*'Input &amp; Results'!$K$42,J799),0)</f>
        <v>#DIV/0!</v>
      </c>
      <c r="N799" s="106" t="e">
        <f t="shared" si="219"/>
        <v>#DIV/0!</v>
      </c>
      <c r="O799" s="106" t="e">
        <f t="shared" si="213"/>
        <v>#DIV/0!</v>
      </c>
      <c r="P799" s="106" t="e">
        <f>IF(O799&gt;'Input &amp; Results'!$E$49,MIN('Input &amp; Results'!$E$47,O799),0)</f>
        <v>#DIV/0!</v>
      </c>
      <c r="Q799" s="106" t="e">
        <f t="shared" si="220"/>
        <v>#DIV/0!</v>
      </c>
      <c r="R799" s="106" t="e">
        <f t="shared" si="216"/>
        <v>#DIV/0!</v>
      </c>
      <c r="S799" s="106" t="e">
        <f t="shared" si="217"/>
        <v>#DIV/0!</v>
      </c>
      <c r="T799" s="106" t="e">
        <f t="shared" si="221"/>
        <v>#DIV/0!</v>
      </c>
      <c r="U799" s="124" t="e">
        <f t="shared" si="214"/>
        <v>#DIV/0!</v>
      </c>
      <c r="V799" s="107" t="e">
        <f t="shared" si="229"/>
        <v>#DIV/0!</v>
      </c>
      <c r="W799" s="106" t="e">
        <f t="shared" si="227"/>
        <v>#DIV/0!</v>
      </c>
      <c r="X799" s="106" t="e">
        <f t="shared" si="222"/>
        <v>#DIV/0!</v>
      </c>
      <c r="Y799" s="106" t="e">
        <f t="shared" si="228"/>
        <v>#DIV/0!</v>
      </c>
      <c r="Z799" s="108" t="e">
        <f t="shared" si="223"/>
        <v>#DIV/0!</v>
      </c>
      <c r="AA799" s="108" t="e">
        <f>('Input &amp; Results'!$E$40-R799*7.48)/('Calcs active'!H799*1440)</f>
        <v>#DIV/0!</v>
      </c>
    </row>
    <row r="800" spans="2:27" x14ac:dyDescent="0.2">
      <c r="B800" s="31">
        <f t="shared" si="215"/>
        <v>3</v>
      </c>
      <c r="C800" s="31" t="s">
        <v>52</v>
      </c>
      <c r="D800" s="106">
        <v>786</v>
      </c>
      <c r="E800" s="106" t="e">
        <f t="shared" si="224"/>
        <v>#DIV/0!</v>
      </c>
      <c r="F800" s="106">
        <f>'Calcs Hist'!E801</f>
        <v>0</v>
      </c>
      <c r="G800" s="106" t="e">
        <f t="shared" si="225"/>
        <v>#DIV/0!</v>
      </c>
      <c r="H800" s="107" t="e">
        <f t="shared" si="226"/>
        <v>#DIV/0!</v>
      </c>
      <c r="I800" s="106" t="e">
        <f>IF(P800&gt;0,('Input &amp; Results'!F$26/12*$C$3)*('Input &amp; Results'!$D$21),('Input &amp; Results'!F$26/12*$C$3)*('Input &amp; Results'!$D$22))</f>
        <v>#DIV/0!</v>
      </c>
      <c r="J800" s="106" t="e">
        <f t="shared" si="230"/>
        <v>#DIV/0!</v>
      </c>
      <c r="K800" s="106" t="e">
        <f>IF(H800&gt;'Input &amp; Results'!$K$45,MIN('Input &amp; Results'!$K$28,J800-M800),0)</f>
        <v>#DIV/0!</v>
      </c>
      <c r="L800" s="106" t="e">
        <f t="shared" si="218"/>
        <v>#DIV/0!</v>
      </c>
      <c r="M800" s="106" t="e">
        <f>IF(J800&gt;0,MIN('Input &amp; Results'!$K$8*0.75/12*'Input &amp; Results'!$K$42,J800),0)</f>
        <v>#DIV/0!</v>
      </c>
      <c r="N800" s="106" t="e">
        <f t="shared" si="219"/>
        <v>#DIV/0!</v>
      </c>
      <c r="O800" s="106" t="e">
        <f t="shared" si="213"/>
        <v>#DIV/0!</v>
      </c>
      <c r="P800" s="106" t="e">
        <f>IF(O800&gt;'Input &amp; Results'!$E$49,MIN('Input &amp; Results'!$E$47,O800),0)</f>
        <v>#DIV/0!</v>
      </c>
      <c r="Q800" s="106" t="e">
        <f t="shared" si="220"/>
        <v>#DIV/0!</v>
      </c>
      <c r="R800" s="106" t="e">
        <f t="shared" si="216"/>
        <v>#DIV/0!</v>
      </c>
      <c r="S800" s="106" t="e">
        <f t="shared" si="217"/>
        <v>#DIV/0!</v>
      </c>
      <c r="T800" s="106" t="e">
        <f t="shared" si="221"/>
        <v>#DIV/0!</v>
      </c>
      <c r="U800" s="124" t="e">
        <f t="shared" si="214"/>
        <v>#DIV/0!</v>
      </c>
      <c r="V800" s="107" t="e">
        <f t="shared" si="229"/>
        <v>#DIV/0!</v>
      </c>
      <c r="W800" s="106" t="e">
        <f t="shared" si="227"/>
        <v>#DIV/0!</v>
      </c>
      <c r="X800" s="106" t="e">
        <f t="shared" si="222"/>
        <v>#DIV/0!</v>
      </c>
      <c r="Y800" s="106" t="e">
        <f t="shared" si="228"/>
        <v>#DIV/0!</v>
      </c>
      <c r="Z800" s="108" t="e">
        <f t="shared" si="223"/>
        <v>#DIV/0!</v>
      </c>
      <c r="AA800" s="108" t="e">
        <f>('Input &amp; Results'!$E$40-R800*7.48)/('Calcs active'!H800*1440)</f>
        <v>#DIV/0!</v>
      </c>
    </row>
    <row r="801" spans="2:27" x14ac:dyDescent="0.2">
      <c r="B801" s="31">
        <f t="shared" si="215"/>
        <v>3</v>
      </c>
      <c r="C801" s="31" t="s">
        <v>52</v>
      </c>
      <c r="D801" s="106">
        <v>787</v>
      </c>
      <c r="E801" s="106" t="e">
        <f t="shared" si="224"/>
        <v>#DIV/0!</v>
      </c>
      <c r="F801" s="106">
        <f>'Calcs Hist'!E802</f>
        <v>0</v>
      </c>
      <c r="G801" s="106" t="e">
        <f t="shared" si="225"/>
        <v>#DIV/0!</v>
      </c>
      <c r="H801" s="107" t="e">
        <f t="shared" si="226"/>
        <v>#DIV/0!</v>
      </c>
      <c r="I801" s="106" t="e">
        <f>IF(P801&gt;0,('Input &amp; Results'!F$26/12*$C$3)*('Input &amp; Results'!$D$21),('Input &amp; Results'!F$26/12*$C$3)*('Input &amp; Results'!$D$22))</f>
        <v>#DIV/0!</v>
      </c>
      <c r="J801" s="106" t="e">
        <f t="shared" si="230"/>
        <v>#DIV/0!</v>
      </c>
      <c r="K801" s="106" t="e">
        <f>IF(H801&gt;'Input &amp; Results'!$K$45,MIN('Input &amp; Results'!$K$28,J801-M801),0)</f>
        <v>#DIV/0!</v>
      </c>
      <c r="L801" s="106" t="e">
        <f t="shared" si="218"/>
        <v>#DIV/0!</v>
      </c>
      <c r="M801" s="106" t="e">
        <f>IF(J801&gt;0,MIN('Input &amp; Results'!$K$8*0.75/12*'Input &amp; Results'!$K$42,J801),0)</f>
        <v>#DIV/0!</v>
      </c>
      <c r="N801" s="106" t="e">
        <f t="shared" si="219"/>
        <v>#DIV/0!</v>
      </c>
      <c r="O801" s="106" t="e">
        <f t="shared" si="213"/>
        <v>#DIV/0!</v>
      </c>
      <c r="P801" s="106" t="e">
        <f>IF(O801&gt;'Input &amp; Results'!$E$49,MIN('Input &amp; Results'!$E$47,O801),0)</f>
        <v>#DIV/0!</v>
      </c>
      <c r="Q801" s="106" t="e">
        <f t="shared" si="220"/>
        <v>#DIV/0!</v>
      </c>
      <c r="R801" s="106" t="e">
        <f t="shared" si="216"/>
        <v>#DIV/0!</v>
      </c>
      <c r="S801" s="106" t="e">
        <f t="shared" si="217"/>
        <v>#DIV/0!</v>
      </c>
      <c r="T801" s="106" t="e">
        <f t="shared" si="221"/>
        <v>#DIV/0!</v>
      </c>
      <c r="U801" s="124" t="e">
        <f t="shared" si="214"/>
        <v>#DIV/0!</v>
      </c>
      <c r="V801" s="107" t="e">
        <f t="shared" si="229"/>
        <v>#DIV/0!</v>
      </c>
      <c r="W801" s="106" t="e">
        <f t="shared" si="227"/>
        <v>#DIV/0!</v>
      </c>
      <c r="X801" s="106" t="e">
        <f t="shared" si="222"/>
        <v>#DIV/0!</v>
      </c>
      <c r="Y801" s="106" t="e">
        <f t="shared" si="228"/>
        <v>#DIV/0!</v>
      </c>
      <c r="Z801" s="108" t="e">
        <f t="shared" si="223"/>
        <v>#DIV/0!</v>
      </c>
      <c r="AA801" s="108" t="e">
        <f>('Input &amp; Results'!$E$40-R801*7.48)/('Calcs active'!H801*1440)</f>
        <v>#DIV/0!</v>
      </c>
    </row>
    <row r="802" spans="2:27" x14ac:dyDescent="0.2">
      <c r="B802" s="31">
        <f t="shared" si="215"/>
        <v>3</v>
      </c>
      <c r="C802" s="31" t="s">
        <v>52</v>
      </c>
      <c r="D802" s="106">
        <v>788</v>
      </c>
      <c r="E802" s="106" t="e">
        <f t="shared" si="224"/>
        <v>#DIV/0!</v>
      </c>
      <c r="F802" s="106">
        <f>'Calcs Hist'!E803</f>
        <v>0</v>
      </c>
      <c r="G802" s="106" t="e">
        <f t="shared" si="225"/>
        <v>#DIV/0!</v>
      </c>
      <c r="H802" s="107" t="e">
        <f t="shared" si="226"/>
        <v>#DIV/0!</v>
      </c>
      <c r="I802" s="106" t="e">
        <f>IF(P802&gt;0,('Input &amp; Results'!F$26/12*$C$3)*('Input &amp; Results'!$D$21),('Input &amp; Results'!F$26/12*$C$3)*('Input &amp; Results'!$D$22))</f>
        <v>#DIV/0!</v>
      </c>
      <c r="J802" s="106" t="e">
        <f t="shared" si="230"/>
        <v>#DIV/0!</v>
      </c>
      <c r="K802" s="106" t="e">
        <f>IF(H802&gt;'Input &amp; Results'!$K$45,MIN('Input &amp; Results'!$K$28,J802-M802),0)</f>
        <v>#DIV/0!</v>
      </c>
      <c r="L802" s="106" t="e">
        <f t="shared" si="218"/>
        <v>#DIV/0!</v>
      </c>
      <c r="M802" s="106" t="e">
        <f>IF(J802&gt;0,MIN('Input &amp; Results'!$K$8*0.75/12*'Input &amp; Results'!$K$42,J802),0)</f>
        <v>#DIV/0!</v>
      </c>
      <c r="N802" s="106" t="e">
        <f t="shared" si="219"/>
        <v>#DIV/0!</v>
      </c>
      <c r="O802" s="106" t="e">
        <f t="shared" si="213"/>
        <v>#DIV/0!</v>
      </c>
      <c r="P802" s="106" t="e">
        <f>IF(O802&gt;'Input &amp; Results'!$E$49,MIN('Input &amp; Results'!$E$47,O802),0)</f>
        <v>#DIV/0!</v>
      </c>
      <c r="Q802" s="106" t="e">
        <f t="shared" si="220"/>
        <v>#DIV/0!</v>
      </c>
      <c r="R802" s="106" t="e">
        <f t="shared" si="216"/>
        <v>#DIV/0!</v>
      </c>
      <c r="S802" s="106" t="e">
        <f t="shared" si="217"/>
        <v>#DIV/0!</v>
      </c>
      <c r="T802" s="106" t="e">
        <f t="shared" si="221"/>
        <v>#DIV/0!</v>
      </c>
      <c r="U802" s="124" t="e">
        <f t="shared" si="214"/>
        <v>#DIV/0!</v>
      </c>
      <c r="V802" s="107" t="e">
        <f t="shared" si="229"/>
        <v>#DIV/0!</v>
      </c>
      <c r="W802" s="106" t="e">
        <f t="shared" si="227"/>
        <v>#DIV/0!</v>
      </c>
      <c r="X802" s="106" t="e">
        <f t="shared" si="222"/>
        <v>#DIV/0!</v>
      </c>
      <c r="Y802" s="106" t="e">
        <f t="shared" si="228"/>
        <v>#DIV/0!</v>
      </c>
      <c r="Z802" s="108" t="e">
        <f t="shared" si="223"/>
        <v>#DIV/0!</v>
      </c>
      <c r="AA802" s="108" t="e">
        <f>('Input &amp; Results'!$E$40-R802*7.48)/('Calcs active'!H802*1440)</f>
        <v>#DIV/0!</v>
      </c>
    </row>
    <row r="803" spans="2:27" x14ac:dyDescent="0.2">
      <c r="B803" s="31">
        <f t="shared" si="215"/>
        <v>3</v>
      </c>
      <c r="C803" s="31" t="s">
        <v>52</v>
      </c>
      <c r="D803" s="106">
        <v>789</v>
      </c>
      <c r="E803" s="106" t="e">
        <f t="shared" si="224"/>
        <v>#DIV/0!</v>
      </c>
      <c r="F803" s="106">
        <f>'Calcs Hist'!E804</f>
        <v>0</v>
      </c>
      <c r="G803" s="106" t="e">
        <f t="shared" si="225"/>
        <v>#DIV/0!</v>
      </c>
      <c r="H803" s="107" t="e">
        <f t="shared" si="226"/>
        <v>#DIV/0!</v>
      </c>
      <c r="I803" s="106" t="e">
        <f>IF(P803&gt;0,('Input &amp; Results'!F$26/12*$C$3)*('Input &amp; Results'!$D$21),('Input &amp; Results'!F$26/12*$C$3)*('Input &amp; Results'!$D$22))</f>
        <v>#DIV/0!</v>
      </c>
      <c r="J803" s="106" t="e">
        <f t="shared" si="230"/>
        <v>#DIV/0!</v>
      </c>
      <c r="K803" s="106" t="e">
        <f>IF(H803&gt;'Input &amp; Results'!$K$45,MIN('Input &amp; Results'!$K$28,J803-M803),0)</f>
        <v>#DIV/0!</v>
      </c>
      <c r="L803" s="106" t="e">
        <f t="shared" si="218"/>
        <v>#DIV/0!</v>
      </c>
      <c r="M803" s="106" t="e">
        <f>IF(J803&gt;0,MIN('Input &amp; Results'!$K$8*0.75/12*'Input &amp; Results'!$K$42,J803),0)</f>
        <v>#DIV/0!</v>
      </c>
      <c r="N803" s="106" t="e">
        <f t="shared" si="219"/>
        <v>#DIV/0!</v>
      </c>
      <c r="O803" s="106" t="e">
        <f t="shared" si="213"/>
        <v>#DIV/0!</v>
      </c>
      <c r="P803" s="106" t="e">
        <f>IF(O803&gt;'Input &amp; Results'!$E$49,MIN('Input &amp; Results'!$E$47,O803),0)</f>
        <v>#DIV/0!</v>
      </c>
      <c r="Q803" s="106" t="e">
        <f t="shared" si="220"/>
        <v>#DIV/0!</v>
      </c>
      <c r="R803" s="106" t="e">
        <f t="shared" si="216"/>
        <v>#DIV/0!</v>
      </c>
      <c r="S803" s="106" t="e">
        <f t="shared" si="217"/>
        <v>#DIV/0!</v>
      </c>
      <c r="T803" s="106" t="e">
        <f t="shared" si="221"/>
        <v>#DIV/0!</v>
      </c>
      <c r="U803" s="124" t="e">
        <f t="shared" si="214"/>
        <v>#DIV/0!</v>
      </c>
      <c r="V803" s="107" t="e">
        <f t="shared" si="229"/>
        <v>#DIV/0!</v>
      </c>
      <c r="W803" s="106" t="e">
        <f t="shared" si="227"/>
        <v>#DIV/0!</v>
      </c>
      <c r="X803" s="106" t="e">
        <f t="shared" si="222"/>
        <v>#DIV/0!</v>
      </c>
      <c r="Y803" s="106" t="e">
        <f t="shared" si="228"/>
        <v>#DIV/0!</v>
      </c>
      <c r="Z803" s="108" t="e">
        <f t="shared" si="223"/>
        <v>#DIV/0!</v>
      </c>
      <c r="AA803" s="108" t="e">
        <f>('Input &amp; Results'!$E$40-R803*7.48)/('Calcs active'!H803*1440)</f>
        <v>#DIV/0!</v>
      </c>
    </row>
    <row r="804" spans="2:27" x14ac:dyDescent="0.2">
      <c r="B804" s="31">
        <f t="shared" si="215"/>
        <v>3</v>
      </c>
      <c r="C804" s="31" t="s">
        <v>53</v>
      </c>
      <c r="D804" s="106">
        <v>790</v>
      </c>
      <c r="E804" s="106" t="e">
        <f t="shared" si="224"/>
        <v>#DIV/0!</v>
      </c>
      <c r="F804" s="106">
        <f>'Calcs Hist'!E805</f>
        <v>0</v>
      </c>
      <c r="G804" s="106" t="e">
        <f t="shared" si="225"/>
        <v>#DIV/0!</v>
      </c>
      <c r="H804" s="107" t="e">
        <f t="shared" si="226"/>
        <v>#DIV/0!</v>
      </c>
      <c r="I804" s="106" t="e">
        <f>IF(P804&gt;0,('Input &amp; Results'!F$27/12*$C$3)*('Input &amp; Results'!$D$21),('Input &amp; Results'!F$27/12*$C$3)*('Input &amp; Results'!$D$22))</f>
        <v>#DIV/0!</v>
      </c>
      <c r="J804" s="106" t="e">
        <f t="shared" si="230"/>
        <v>#DIV/0!</v>
      </c>
      <c r="K804" s="106" t="e">
        <f>IF(H804&gt;'Input &amp; Results'!$K$45,MIN('Input &amp; Results'!$K$29,J804-M804),0)</f>
        <v>#DIV/0!</v>
      </c>
      <c r="L804" s="106" t="e">
        <f t="shared" si="218"/>
        <v>#DIV/0!</v>
      </c>
      <c r="M804" s="106" t="e">
        <f>IF(J804&gt;0,MIN('Input &amp; Results'!$K$9*0.75/12*'Input &amp; Results'!$K$42,J804),0)</f>
        <v>#DIV/0!</v>
      </c>
      <c r="N804" s="106" t="e">
        <f t="shared" si="219"/>
        <v>#DIV/0!</v>
      </c>
      <c r="O804" s="106" t="e">
        <f t="shared" si="213"/>
        <v>#DIV/0!</v>
      </c>
      <c r="P804" s="106" t="e">
        <f>IF(O804&gt;'Input &amp; Results'!$E$49,MIN('Input &amp; Results'!$E$47,O804),0)</f>
        <v>#DIV/0!</v>
      </c>
      <c r="Q804" s="106" t="e">
        <f t="shared" si="220"/>
        <v>#DIV/0!</v>
      </c>
      <c r="R804" s="106" t="e">
        <f t="shared" si="216"/>
        <v>#DIV/0!</v>
      </c>
      <c r="S804" s="106" t="e">
        <f t="shared" si="217"/>
        <v>#DIV/0!</v>
      </c>
      <c r="T804" s="106" t="e">
        <f t="shared" si="221"/>
        <v>#DIV/0!</v>
      </c>
      <c r="U804" s="124" t="e">
        <f t="shared" si="214"/>
        <v>#DIV/0!</v>
      </c>
      <c r="V804" s="107" t="e">
        <f t="shared" si="229"/>
        <v>#DIV/0!</v>
      </c>
      <c r="W804" s="106" t="e">
        <f t="shared" si="227"/>
        <v>#DIV/0!</v>
      </c>
      <c r="X804" s="106" t="e">
        <f t="shared" si="222"/>
        <v>#DIV/0!</v>
      </c>
      <c r="Y804" s="106" t="e">
        <f t="shared" si="228"/>
        <v>#DIV/0!</v>
      </c>
      <c r="Z804" s="108" t="e">
        <f t="shared" si="223"/>
        <v>#DIV/0!</v>
      </c>
      <c r="AA804" s="108" t="e">
        <f>('Input &amp; Results'!$E$40-R804*7.48)/('Calcs active'!H804*1440)</f>
        <v>#DIV/0!</v>
      </c>
    </row>
    <row r="805" spans="2:27" x14ac:dyDescent="0.2">
      <c r="B805" s="31">
        <f t="shared" si="215"/>
        <v>3</v>
      </c>
      <c r="C805" s="31" t="s">
        <v>53</v>
      </c>
      <c r="D805" s="106">
        <v>791</v>
      </c>
      <c r="E805" s="106" t="e">
        <f t="shared" si="224"/>
        <v>#DIV/0!</v>
      </c>
      <c r="F805" s="106">
        <f>'Calcs Hist'!E806</f>
        <v>0</v>
      </c>
      <c r="G805" s="106" t="e">
        <f t="shared" si="225"/>
        <v>#DIV/0!</v>
      </c>
      <c r="H805" s="107" t="e">
        <f t="shared" si="226"/>
        <v>#DIV/0!</v>
      </c>
      <c r="I805" s="106" t="e">
        <f>IF(P805&gt;0,('Input &amp; Results'!F$27/12*$C$3)*('Input &amp; Results'!$D$21),('Input &amp; Results'!F$27/12*$C$3)*('Input &amp; Results'!$D$22))</f>
        <v>#DIV/0!</v>
      </c>
      <c r="J805" s="106" t="e">
        <f t="shared" si="230"/>
        <v>#DIV/0!</v>
      </c>
      <c r="K805" s="106" t="e">
        <f>IF(H805&gt;'Input &amp; Results'!$K$45,MIN('Input &amp; Results'!$K$29,J805-M805),0)</f>
        <v>#DIV/0!</v>
      </c>
      <c r="L805" s="106" t="e">
        <f t="shared" si="218"/>
        <v>#DIV/0!</v>
      </c>
      <c r="M805" s="106" t="e">
        <f>IF(J805&gt;0,MIN('Input &amp; Results'!$K$9*0.75/12*'Input &amp; Results'!$K$42,J805),0)</f>
        <v>#DIV/0!</v>
      </c>
      <c r="N805" s="106" t="e">
        <f t="shared" si="219"/>
        <v>#DIV/0!</v>
      </c>
      <c r="O805" s="106" t="e">
        <f t="shared" si="213"/>
        <v>#DIV/0!</v>
      </c>
      <c r="P805" s="106" t="e">
        <f>IF(O805&gt;'Input &amp; Results'!$E$49,MIN('Input &amp; Results'!$E$47,O805),0)</f>
        <v>#DIV/0!</v>
      </c>
      <c r="Q805" s="106" t="e">
        <f t="shared" si="220"/>
        <v>#DIV/0!</v>
      </c>
      <c r="R805" s="106" t="e">
        <f t="shared" si="216"/>
        <v>#DIV/0!</v>
      </c>
      <c r="S805" s="106" t="e">
        <f t="shared" si="217"/>
        <v>#DIV/0!</v>
      </c>
      <c r="T805" s="106" t="e">
        <f t="shared" si="221"/>
        <v>#DIV/0!</v>
      </c>
      <c r="U805" s="124" t="e">
        <f t="shared" si="214"/>
        <v>#DIV/0!</v>
      </c>
      <c r="V805" s="107" t="e">
        <f t="shared" si="229"/>
        <v>#DIV/0!</v>
      </c>
      <c r="W805" s="106" t="e">
        <f t="shared" si="227"/>
        <v>#DIV/0!</v>
      </c>
      <c r="X805" s="106" t="e">
        <f t="shared" si="222"/>
        <v>#DIV/0!</v>
      </c>
      <c r="Y805" s="106" t="e">
        <f t="shared" si="228"/>
        <v>#DIV/0!</v>
      </c>
      <c r="Z805" s="108" t="e">
        <f t="shared" si="223"/>
        <v>#DIV/0!</v>
      </c>
      <c r="AA805" s="108" t="e">
        <f>('Input &amp; Results'!$E$40-R805*7.48)/('Calcs active'!H805*1440)</f>
        <v>#DIV/0!</v>
      </c>
    </row>
    <row r="806" spans="2:27" x14ac:dyDescent="0.2">
      <c r="B806" s="31">
        <f t="shared" si="215"/>
        <v>3</v>
      </c>
      <c r="C806" s="31" t="s">
        <v>53</v>
      </c>
      <c r="D806" s="106">
        <v>792</v>
      </c>
      <c r="E806" s="106" t="e">
        <f t="shared" si="224"/>
        <v>#DIV/0!</v>
      </c>
      <c r="F806" s="106">
        <f>'Calcs Hist'!E807</f>
        <v>0</v>
      </c>
      <c r="G806" s="106" t="e">
        <f t="shared" si="225"/>
        <v>#DIV/0!</v>
      </c>
      <c r="H806" s="107" t="e">
        <f t="shared" si="226"/>
        <v>#DIV/0!</v>
      </c>
      <c r="I806" s="106" t="e">
        <f>IF(P806&gt;0,('Input &amp; Results'!F$27/12*$C$3)*('Input &amp; Results'!$D$21),('Input &amp; Results'!F$27/12*$C$3)*('Input &amp; Results'!$D$22))</f>
        <v>#DIV/0!</v>
      </c>
      <c r="J806" s="106" t="e">
        <f t="shared" si="230"/>
        <v>#DIV/0!</v>
      </c>
      <c r="K806" s="106" t="e">
        <f>IF(H806&gt;'Input &amp; Results'!$K$45,MIN('Input &amp; Results'!$K$29,J806-M806),0)</f>
        <v>#DIV/0!</v>
      </c>
      <c r="L806" s="106" t="e">
        <f t="shared" si="218"/>
        <v>#DIV/0!</v>
      </c>
      <c r="M806" s="106" t="e">
        <f>IF(J806&gt;0,MIN('Input &amp; Results'!$K$9*0.75/12*'Input &amp; Results'!$K$42,J806),0)</f>
        <v>#DIV/0!</v>
      </c>
      <c r="N806" s="106" t="e">
        <f t="shared" si="219"/>
        <v>#DIV/0!</v>
      </c>
      <c r="O806" s="106" t="e">
        <f t="shared" si="213"/>
        <v>#DIV/0!</v>
      </c>
      <c r="P806" s="106" t="e">
        <f>IF(O806&gt;'Input &amp; Results'!$E$49,MIN('Input &amp; Results'!$E$47,O806),0)</f>
        <v>#DIV/0!</v>
      </c>
      <c r="Q806" s="106" t="e">
        <f t="shared" si="220"/>
        <v>#DIV/0!</v>
      </c>
      <c r="R806" s="106" t="e">
        <f t="shared" si="216"/>
        <v>#DIV/0!</v>
      </c>
      <c r="S806" s="106" t="e">
        <f t="shared" si="217"/>
        <v>#DIV/0!</v>
      </c>
      <c r="T806" s="106" t="e">
        <f t="shared" si="221"/>
        <v>#DIV/0!</v>
      </c>
      <c r="U806" s="124" t="e">
        <f t="shared" si="214"/>
        <v>#DIV/0!</v>
      </c>
      <c r="V806" s="107" t="e">
        <f t="shared" si="229"/>
        <v>#DIV/0!</v>
      </c>
      <c r="W806" s="106" t="e">
        <f t="shared" si="227"/>
        <v>#DIV/0!</v>
      </c>
      <c r="X806" s="106" t="e">
        <f t="shared" si="222"/>
        <v>#DIV/0!</v>
      </c>
      <c r="Y806" s="106" t="e">
        <f t="shared" si="228"/>
        <v>#DIV/0!</v>
      </c>
      <c r="Z806" s="108" t="e">
        <f t="shared" si="223"/>
        <v>#DIV/0!</v>
      </c>
      <c r="AA806" s="108" t="e">
        <f>('Input &amp; Results'!$E$40-R806*7.48)/('Calcs active'!H806*1440)</f>
        <v>#DIV/0!</v>
      </c>
    </row>
    <row r="807" spans="2:27" x14ac:dyDescent="0.2">
      <c r="B807" s="31">
        <f t="shared" si="215"/>
        <v>3</v>
      </c>
      <c r="C807" s="31" t="s">
        <v>53</v>
      </c>
      <c r="D807" s="106">
        <v>793</v>
      </c>
      <c r="E807" s="106" t="e">
        <f t="shared" si="224"/>
        <v>#DIV/0!</v>
      </c>
      <c r="F807" s="106">
        <f>'Calcs Hist'!E808</f>
        <v>0</v>
      </c>
      <c r="G807" s="106" t="e">
        <f t="shared" si="225"/>
        <v>#DIV/0!</v>
      </c>
      <c r="H807" s="107" t="e">
        <f t="shared" si="226"/>
        <v>#DIV/0!</v>
      </c>
      <c r="I807" s="106" t="e">
        <f>IF(P807&gt;0,('Input &amp; Results'!F$27/12*$C$3)*('Input &amp; Results'!$D$21),('Input &amp; Results'!F$27/12*$C$3)*('Input &amp; Results'!$D$22))</f>
        <v>#DIV/0!</v>
      </c>
      <c r="J807" s="106" t="e">
        <f t="shared" si="230"/>
        <v>#DIV/0!</v>
      </c>
      <c r="K807" s="106" t="e">
        <f>IF(H807&gt;'Input &amp; Results'!$K$45,MIN('Input &amp; Results'!$K$29,J807-M807),0)</f>
        <v>#DIV/0!</v>
      </c>
      <c r="L807" s="106" t="e">
        <f t="shared" si="218"/>
        <v>#DIV/0!</v>
      </c>
      <c r="M807" s="106" t="e">
        <f>IF(J807&gt;0,MIN('Input &amp; Results'!$K$9*0.75/12*'Input &amp; Results'!$K$42,J807),0)</f>
        <v>#DIV/0!</v>
      </c>
      <c r="N807" s="106" t="e">
        <f t="shared" si="219"/>
        <v>#DIV/0!</v>
      </c>
      <c r="O807" s="106" t="e">
        <f t="shared" si="213"/>
        <v>#DIV/0!</v>
      </c>
      <c r="P807" s="106" t="e">
        <f>IF(O807&gt;'Input &amp; Results'!$E$49,MIN('Input &amp; Results'!$E$47,O807),0)</f>
        <v>#DIV/0!</v>
      </c>
      <c r="Q807" s="106" t="e">
        <f t="shared" si="220"/>
        <v>#DIV/0!</v>
      </c>
      <c r="R807" s="106" t="e">
        <f t="shared" si="216"/>
        <v>#DIV/0!</v>
      </c>
      <c r="S807" s="106" t="e">
        <f t="shared" si="217"/>
        <v>#DIV/0!</v>
      </c>
      <c r="T807" s="106" t="e">
        <f t="shared" si="221"/>
        <v>#DIV/0!</v>
      </c>
      <c r="U807" s="124" t="e">
        <f t="shared" si="214"/>
        <v>#DIV/0!</v>
      </c>
      <c r="V807" s="107" t="e">
        <f t="shared" si="229"/>
        <v>#DIV/0!</v>
      </c>
      <c r="W807" s="106" t="e">
        <f t="shared" si="227"/>
        <v>#DIV/0!</v>
      </c>
      <c r="X807" s="106" t="e">
        <f t="shared" si="222"/>
        <v>#DIV/0!</v>
      </c>
      <c r="Y807" s="106" t="e">
        <f t="shared" si="228"/>
        <v>#DIV/0!</v>
      </c>
      <c r="Z807" s="108" t="e">
        <f t="shared" si="223"/>
        <v>#DIV/0!</v>
      </c>
      <c r="AA807" s="108" t="e">
        <f>('Input &amp; Results'!$E$40-R807*7.48)/('Calcs active'!H807*1440)</f>
        <v>#DIV/0!</v>
      </c>
    </row>
    <row r="808" spans="2:27" x14ac:dyDescent="0.2">
      <c r="B808" s="31">
        <f t="shared" si="215"/>
        <v>3</v>
      </c>
      <c r="C808" s="31" t="s">
        <v>53</v>
      </c>
      <c r="D808" s="106">
        <v>794</v>
      </c>
      <c r="E808" s="106" t="e">
        <f t="shared" si="224"/>
        <v>#DIV/0!</v>
      </c>
      <c r="F808" s="106">
        <f>'Calcs Hist'!E809</f>
        <v>0</v>
      </c>
      <c r="G808" s="106" t="e">
        <f t="shared" si="225"/>
        <v>#DIV/0!</v>
      </c>
      <c r="H808" s="107" t="e">
        <f t="shared" si="226"/>
        <v>#DIV/0!</v>
      </c>
      <c r="I808" s="106" t="e">
        <f>IF(P808&gt;0,('Input &amp; Results'!F$27/12*$C$3)*('Input &amp; Results'!$D$21),('Input &amp; Results'!F$27/12*$C$3)*('Input &amp; Results'!$D$22))</f>
        <v>#DIV/0!</v>
      </c>
      <c r="J808" s="106" t="e">
        <f t="shared" si="230"/>
        <v>#DIV/0!</v>
      </c>
      <c r="K808" s="106" t="e">
        <f>IF(H808&gt;'Input &amp; Results'!$K$45,MIN('Input &amp; Results'!$K$29,J808-M808),0)</f>
        <v>#DIV/0!</v>
      </c>
      <c r="L808" s="106" t="e">
        <f t="shared" si="218"/>
        <v>#DIV/0!</v>
      </c>
      <c r="M808" s="106" t="e">
        <f>IF(J808&gt;0,MIN('Input &amp; Results'!$K$9*0.75/12*'Input &amp; Results'!$K$42,J808),0)</f>
        <v>#DIV/0!</v>
      </c>
      <c r="N808" s="106" t="e">
        <f t="shared" si="219"/>
        <v>#DIV/0!</v>
      </c>
      <c r="O808" s="106" t="e">
        <f t="shared" si="213"/>
        <v>#DIV/0!</v>
      </c>
      <c r="P808" s="106" t="e">
        <f>IF(O808&gt;'Input &amp; Results'!$E$49,MIN('Input &amp; Results'!$E$47,O808),0)</f>
        <v>#DIV/0!</v>
      </c>
      <c r="Q808" s="106" t="e">
        <f t="shared" si="220"/>
        <v>#DIV/0!</v>
      </c>
      <c r="R808" s="106" t="e">
        <f t="shared" si="216"/>
        <v>#DIV/0!</v>
      </c>
      <c r="S808" s="106" t="e">
        <f t="shared" si="217"/>
        <v>#DIV/0!</v>
      </c>
      <c r="T808" s="106" t="e">
        <f t="shared" si="221"/>
        <v>#DIV/0!</v>
      </c>
      <c r="U808" s="124" t="e">
        <f t="shared" si="214"/>
        <v>#DIV/0!</v>
      </c>
      <c r="V808" s="107" t="e">
        <f t="shared" si="229"/>
        <v>#DIV/0!</v>
      </c>
      <c r="W808" s="106" t="e">
        <f t="shared" si="227"/>
        <v>#DIV/0!</v>
      </c>
      <c r="X808" s="106" t="e">
        <f t="shared" si="222"/>
        <v>#DIV/0!</v>
      </c>
      <c r="Y808" s="106" t="e">
        <f t="shared" si="228"/>
        <v>#DIV/0!</v>
      </c>
      <c r="Z808" s="108" t="e">
        <f t="shared" si="223"/>
        <v>#DIV/0!</v>
      </c>
      <c r="AA808" s="108" t="e">
        <f>('Input &amp; Results'!$E$40-R808*7.48)/('Calcs active'!H808*1440)</f>
        <v>#DIV/0!</v>
      </c>
    </row>
    <row r="809" spans="2:27" x14ac:dyDescent="0.2">
      <c r="B809" s="31">
        <f t="shared" si="215"/>
        <v>3</v>
      </c>
      <c r="C809" s="31" t="s">
        <v>53</v>
      </c>
      <c r="D809" s="106">
        <v>795</v>
      </c>
      <c r="E809" s="106" t="e">
        <f t="shared" si="224"/>
        <v>#DIV/0!</v>
      </c>
      <c r="F809" s="106">
        <f>'Calcs Hist'!E810</f>
        <v>0</v>
      </c>
      <c r="G809" s="106" t="e">
        <f t="shared" si="225"/>
        <v>#DIV/0!</v>
      </c>
      <c r="H809" s="107" t="e">
        <f t="shared" si="226"/>
        <v>#DIV/0!</v>
      </c>
      <c r="I809" s="106" t="e">
        <f>IF(P809&gt;0,('Input &amp; Results'!F$27/12*$C$3)*('Input &amp; Results'!$D$21),('Input &amp; Results'!F$27/12*$C$3)*('Input &amp; Results'!$D$22))</f>
        <v>#DIV/0!</v>
      </c>
      <c r="J809" s="106" t="e">
        <f t="shared" si="230"/>
        <v>#DIV/0!</v>
      </c>
      <c r="K809" s="106" t="e">
        <f>IF(H809&gt;'Input &amp; Results'!$K$45,MIN('Input &amp; Results'!$K$29,J809-M809),0)</f>
        <v>#DIV/0!</v>
      </c>
      <c r="L809" s="106" t="e">
        <f t="shared" si="218"/>
        <v>#DIV/0!</v>
      </c>
      <c r="M809" s="106" t="e">
        <f>IF(J809&gt;0,MIN('Input &amp; Results'!$K$9*0.75/12*'Input &amp; Results'!$K$42,J809),0)</f>
        <v>#DIV/0!</v>
      </c>
      <c r="N809" s="106" t="e">
        <f t="shared" si="219"/>
        <v>#DIV/0!</v>
      </c>
      <c r="O809" s="106" t="e">
        <f t="shared" si="213"/>
        <v>#DIV/0!</v>
      </c>
      <c r="P809" s="106" t="e">
        <f>IF(O809&gt;'Input &amp; Results'!$E$49,MIN('Input &amp; Results'!$E$47,O809),0)</f>
        <v>#DIV/0!</v>
      </c>
      <c r="Q809" s="106" t="e">
        <f t="shared" si="220"/>
        <v>#DIV/0!</v>
      </c>
      <c r="R809" s="106" t="e">
        <f t="shared" si="216"/>
        <v>#DIV/0!</v>
      </c>
      <c r="S809" s="106" t="e">
        <f t="shared" si="217"/>
        <v>#DIV/0!</v>
      </c>
      <c r="T809" s="106" t="e">
        <f t="shared" si="221"/>
        <v>#DIV/0!</v>
      </c>
      <c r="U809" s="124" t="e">
        <f t="shared" si="214"/>
        <v>#DIV/0!</v>
      </c>
      <c r="V809" s="107" t="e">
        <f t="shared" si="229"/>
        <v>#DIV/0!</v>
      </c>
      <c r="W809" s="106" t="e">
        <f t="shared" si="227"/>
        <v>#DIV/0!</v>
      </c>
      <c r="X809" s="106" t="e">
        <f t="shared" si="222"/>
        <v>#DIV/0!</v>
      </c>
      <c r="Y809" s="106" t="e">
        <f t="shared" si="228"/>
        <v>#DIV/0!</v>
      </c>
      <c r="Z809" s="108" t="e">
        <f t="shared" si="223"/>
        <v>#DIV/0!</v>
      </c>
      <c r="AA809" s="108" t="e">
        <f>('Input &amp; Results'!$E$40-R809*7.48)/('Calcs active'!H809*1440)</f>
        <v>#DIV/0!</v>
      </c>
    </row>
    <row r="810" spans="2:27" x14ac:dyDescent="0.2">
      <c r="B810" s="31">
        <f t="shared" si="215"/>
        <v>3</v>
      </c>
      <c r="C810" s="31" t="s">
        <v>53</v>
      </c>
      <c r="D810" s="106">
        <v>796</v>
      </c>
      <c r="E810" s="106" t="e">
        <f t="shared" si="224"/>
        <v>#DIV/0!</v>
      </c>
      <c r="F810" s="106">
        <f>'Calcs Hist'!E811</f>
        <v>0</v>
      </c>
      <c r="G810" s="106" t="e">
        <f t="shared" si="225"/>
        <v>#DIV/0!</v>
      </c>
      <c r="H810" s="107" t="e">
        <f t="shared" si="226"/>
        <v>#DIV/0!</v>
      </c>
      <c r="I810" s="106" t="e">
        <f>IF(P810&gt;0,('Input &amp; Results'!F$27/12*$C$3)*('Input &amp; Results'!$D$21),('Input &amp; Results'!F$27/12*$C$3)*('Input &amp; Results'!$D$22))</f>
        <v>#DIV/0!</v>
      </c>
      <c r="J810" s="106" t="e">
        <f t="shared" si="230"/>
        <v>#DIV/0!</v>
      </c>
      <c r="K810" s="106" t="e">
        <f>IF(H810&gt;'Input &amp; Results'!$K$45,MIN('Input &amp; Results'!$K$29,J810-M810),0)</f>
        <v>#DIV/0!</v>
      </c>
      <c r="L810" s="106" t="e">
        <f t="shared" si="218"/>
        <v>#DIV/0!</v>
      </c>
      <c r="M810" s="106" t="e">
        <f>IF(J810&gt;0,MIN('Input &amp; Results'!$K$9*0.75/12*'Input &amp; Results'!$K$42,J810),0)</f>
        <v>#DIV/0!</v>
      </c>
      <c r="N810" s="106" t="e">
        <f t="shared" si="219"/>
        <v>#DIV/0!</v>
      </c>
      <c r="O810" s="106" t="e">
        <f t="shared" si="213"/>
        <v>#DIV/0!</v>
      </c>
      <c r="P810" s="106" t="e">
        <f>IF(O810&gt;'Input &amp; Results'!$E$49,MIN('Input &amp; Results'!$E$47,O810),0)</f>
        <v>#DIV/0!</v>
      </c>
      <c r="Q810" s="106" t="e">
        <f t="shared" si="220"/>
        <v>#DIV/0!</v>
      </c>
      <c r="R810" s="106" t="e">
        <f t="shared" si="216"/>
        <v>#DIV/0!</v>
      </c>
      <c r="S810" s="106" t="e">
        <f t="shared" si="217"/>
        <v>#DIV/0!</v>
      </c>
      <c r="T810" s="106" t="e">
        <f t="shared" si="221"/>
        <v>#DIV/0!</v>
      </c>
      <c r="U810" s="124" t="e">
        <f t="shared" si="214"/>
        <v>#DIV/0!</v>
      </c>
      <c r="V810" s="107" t="e">
        <f t="shared" si="229"/>
        <v>#DIV/0!</v>
      </c>
      <c r="W810" s="106" t="e">
        <f t="shared" si="227"/>
        <v>#DIV/0!</v>
      </c>
      <c r="X810" s="106" t="e">
        <f t="shared" si="222"/>
        <v>#DIV/0!</v>
      </c>
      <c r="Y810" s="106" t="e">
        <f t="shared" si="228"/>
        <v>#DIV/0!</v>
      </c>
      <c r="Z810" s="108" t="e">
        <f t="shared" si="223"/>
        <v>#DIV/0!</v>
      </c>
      <c r="AA810" s="108" t="e">
        <f>('Input &amp; Results'!$E$40-R810*7.48)/('Calcs active'!H810*1440)</f>
        <v>#DIV/0!</v>
      </c>
    </row>
    <row r="811" spans="2:27" x14ac:dyDescent="0.2">
      <c r="B811" s="31">
        <f t="shared" si="215"/>
        <v>3</v>
      </c>
      <c r="C811" s="31" t="s">
        <v>53</v>
      </c>
      <c r="D811" s="106">
        <v>797</v>
      </c>
      <c r="E811" s="106" t="e">
        <f t="shared" si="224"/>
        <v>#DIV/0!</v>
      </c>
      <c r="F811" s="106">
        <f>'Calcs Hist'!E812</f>
        <v>0</v>
      </c>
      <c r="G811" s="106" t="e">
        <f t="shared" si="225"/>
        <v>#DIV/0!</v>
      </c>
      <c r="H811" s="107" t="e">
        <f t="shared" si="226"/>
        <v>#DIV/0!</v>
      </c>
      <c r="I811" s="106" t="e">
        <f>IF(P811&gt;0,('Input &amp; Results'!F$27/12*$C$3)*('Input &amp; Results'!$D$21),('Input &amp; Results'!F$27/12*$C$3)*('Input &amp; Results'!$D$22))</f>
        <v>#DIV/0!</v>
      </c>
      <c r="J811" s="106" t="e">
        <f t="shared" si="230"/>
        <v>#DIV/0!</v>
      </c>
      <c r="K811" s="106" t="e">
        <f>IF(H811&gt;'Input &amp; Results'!$K$45,MIN('Input &amp; Results'!$K$29,J811-M811),0)</f>
        <v>#DIV/0!</v>
      </c>
      <c r="L811" s="106" t="e">
        <f t="shared" si="218"/>
        <v>#DIV/0!</v>
      </c>
      <c r="M811" s="106" t="e">
        <f>IF(J811&gt;0,MIN('Input &amp; Results'!$K$9*0.75/12*'Input &amp; Results'!$K$42,J811),0)</f>
        <v>#DIV/0!</v>
      </c>
      <c r="N811" s="106" t="e">
        <f t="shared" si="219"/>
        <v>#DIV/0!</v>
      </c>
      <c r="O811" s="106" t="e">
        <f t="shared" si="213"/>
        <v>#DIV/0!</v>
      </c>
      <c r="P811" s="106" t="e">
        <f>IF(O811&gt;'Input &amp; Results'!$E$49,MIN('Input &amp; Results'!$E$47,O811),0)</f>
        <v>#DIV/0!</v>
      </c>
      <c r="Q811" s="106" t="e">
        <f t="shared" si="220"/>
        <v>#DIV/0!</v>
      </c>
      <c r="R811" s="106" t="e">
        <f t="shared" si="216"/>
        <v>#DIV/0!</v>
      </c>
      <c r="S811" s="106" t="e">
        <f t="shared" si="217"/>
        <v>#DIV/0!</v>
      </c>
      <c r="T811" s="106" t="e">
        <f t="shared" si="221"/>
        <v>#DIV/0!</v>
      </c>
      <c r="U811" s="124" t="e">
        <f t="shared" si="214"/>
        <v>#DIV/0!</v>
      </c>
      <c r="V811" s="107" t="e">
        <f t="shared" si="229"/>
        <v>#DIV/0!</v>
      </c>
      <c r="W811" s="106" t="e">
        <f t="shared" si="227"/>
        <v>#DIV/0!</v>
      </c>
      <c r="X811" s="106" t="e">
        <f t="shared" si="222"/>
        <v>#DIV/0!</v>
      </c>
      <c r="Y811" s="106" t="e">
        <f t="shared" si="228"/>
        <v>#DIV/0!</v>
      </c>
      <c r="Z811" s="108" t="e">
        <f t="shared" si="223"/>
        <v>#DIV/0!</v>
      </c>
      <c r="AA811" s="108" t="e">
        <f>('Input &amp; Results'!$E$40-R811*7.48)/('Calcs active'!H811*1440)</f>
        <v>#DIV/0!</v>
      </c>
    </row>
    <row r="812" spans="2:27" x14ac:dyDescent="0.2">
      <c r="B812" s="31">
        <f t="shared" si="215"/>
        <v>3</v>
      </c>
      <c r="C812" s="31" t="s">
        <v>53</v>
      </c>
      <c r="D812" s="106">
        <v>798</v>
      </c>
      <c r="E812" s="106" t="e">
        <f t="shared" si="224"/>
        <v>#DIV/0!</v>
      </c>
      <c r="F812" s="106">
        <f>'Calcs Hist'!E813</f>
        <v>0</v>
      </c>
      <c r="G812" s="106" t="e">
        <f t="shared" si="225"/>
        <v>#DIV/0!</v>
      </c>
      <c r="H812" s="107" t="e">
        <f t="shared" si="226"/>
        <v>#DIV/0!</v>
      </c>
      <c r="I812" s="106" t="e">
        <f>IF(P812&gt;0,('Input &amp; Results'!F$27/12*$C$3)*('Input &amp; Results'!$D$21),('Input &amp; Results'!F$27/12*$C$3)*('Input &amp; Results'!$D$22))</f>
        <v>#DIV/0!</v>
      </c>
      <c r="J812" s="106" t="e">
        <f t="shared" si="230"/>
        <v>#DIV/0!</v>
      </c>
      <c r="K812" s="106" t="e">
        <f>IF(H812&gt;'Input &amp; Results'!$K$45,MIN('Input &amp; Results'!$K$29,J812-M812),0)</f>
        <v>#DIV/0!</v>
      </c>
      <c r="L812" s="106" t="e">
        <f t="shared" si="218"/>
        <v>#DIV/0!</v>
      </c>
      <c r="M812" s="106" t="e">
        <f>IF(J812&gt;0,MIN('Input &amp; Results'!$K$9*0.75/12*'Input &amp; Results'!$K$42,J812),0)</f>
        <v>#DIV/0!</v>
      </c>
      <c r="N812" s="106" t="e">
        <f t="shared" si="219"/>
        <v>#DIV/0!</v>
      </c>
      <c r="O812" s="106" t="e">
        <f t="shared" ref="O812:O875" si="231">J812-K812-M812</f>
        <v>#DIV/0!</v>
      </c>
      <c r="P812" s="106" t="e">
        <f>IF(O812&gt;'Input &amp; Results'!$E$49,MIN('Input &amp; Results'!$E$47,O812),0)</f>
        <v>#DIV/0!</v>
      </c>
      <c r="Q812" s="106" t="e">
        <f t="shared" si="220"/>
        <v>#DIV/0!</v>
      </c>
      <c r="R812" s="106" t="e">
        <f t="shared" si="216"/>
        <v>#DIV/0!</v>
      </c>
      <c r="S812" s="106" t="e">
        <f t="shared" si="217"/>
        <v>#DIV/0!</v>
      </c>
      <c r="T812" s="106" t="e">
        <f t="shared" si="221"/>
        <v>#DIV/0!</v>
      </c>
      <c r="U812" s="124" t="e">
        <f t="shared" si="214"/>
        <v>#DIV/0!</v>
      </c>
      <c r="V812" s="107" t="e">
        <f t="shared" si="229"/>
        <v>#DIV/0!</v>
      </c>
      <c r="W812" s="106" t="e">
        <f t="shared" si="227"/>
        <v>#DIV/0!</v>
      </c>
      <c r="X812" s="106" t="e">
        <f t="shared" si="222"/>
        <v>#DIV/0!</v>
      </c>
      <c r="Y812" s="106" t="e">
        <f t="shared" si="228"/>
        <v>#DIV/0!</v>
      </c>
      <c r="Z812" s="108" t="e">
        <f t="shared" si="223"/>
        <v>#DIV/0!</v>
      </c>
      <c r="AA812" s="108" t="e">
        <f>('Input &amp; Results'!$E$40-R812*7.48)/('Calcs active'!H812*1440)</f>
        <v>#DIV/0!</v>
      </c>
    </row>
    <row r="813" spans="2:27" x14ac:dyDescent="0.2">
      <c r="B813" s="31">
        <f t="shared" si="215"/>
        <v>3</v>
      </c>
      <c r="C813" s="31" t="s">
        <v>53</v>
      </c>
      <c r="D813" s="106">
        <v>799</v>
      </c>
      <c r="E813" s="106" t="e">
        <f t="shared" si="224"/>
        <v>#DIV/0!</v>
      </c>
      <c r="F813" s="106">
        <f>'Calcs Hist'!E814</f>
        <v>0</v>
      </c>
      <c r="G813" s="106" t="e">
        <f t="shared" si="225"/>
        <v>#DIV/0!</v>
      </c>
      <c r="H813" s="107" t="e">
        <f t="shared" si="226"/>
        <v>#DIV/0!</v>
      </c>
      <c r="I813" s="106" t="e">
        <f>IF(P813&gt;0,('Input &amp; Results'!F$27/12*$C$3)*('Input &amp; Results'!$D$21),('Input &amp; Results'!F$27/12*$C$3)*('Input &amp; Results'!$D$22))</f>
        <v>#DIV/0!</v>
      </c>
      <c r="J813" s="106" t="e">
        <f t="shared" si="230"/>
        <v>#DIV/0!</v>
      </c>
      <c r="K813" s="106" t="e">
        <f>IF(H813&gt;'Input &amp; Results'!$K$45,MIN('Input &amp; Results'!$K$29,J813-M813),0)</f>
        <v>#DIV/0!</v>
      </c>
      <c r="L813" s="106" t="e">
        <f t="shared" si="218"/>
        <v>#DIV/0!</v>
      </c>
      <c r="M813" s="106" t="e">
        <f>IF(J813&gt;0,MIN('Input &amp; Results'!$K$9*0.75/12*'Input &amp; Results'!$K$42,J813),0)</f>
        <v>#DIV/0!</v>
      </c>
      <c r="N813" s="106" t="e">
        <f t="shared" si="219"/>
        <v>#DIV/0!</v>
      </c>
      <c r="O813" s="106" t="e">
        <f t="shared" si="231"/>
        <v>#DIV/0!</v>
      </c>
      <c r="P813" s="106" t="e">
        <f>IF(O813&gt;'Input &amp; Results'!$E$49,MIN('Input &amp; Results'!$E$47,O813),0)</f>
        <v>#DIV/0!</v>
      </c>
      <c r="Q813" s="106" t="e">
        <f t="shared" si="220"/>
        <v>#DIV/0!</v>
      </c>
      <c r="R813" s="106" t="e">
        <f t="shared" si="216"/>
        <v>#DIV/0!</v>
      </c>
      <c r="S813" s="106" t="e">
        <f t="shared" si="217"/>
        <v>#DIV/0!</v>
      </c>
      <c r="T813" s="106" t="e">
        <f t="shared" si="221"/>
        <v>#DIV/0!</v>
      </c>
      <c r="U813" s="124" t="e">
        <f t="shared" si="214"/>
        <v>#DIV/0!</v>
      </c>
      <c r="V813" s="107" t="e">
        <f t="shared" si="229"/>
        <v>#DIV/0!</v>
      </c>
      <c r="W813" s="106" t="e">
        <f t="shared" si="227"/>
        <v>#DIV/0!</v>
      </c>
      <c r="X813" s="106" t="e">
        <f t="shared" si="222"/>
        <v>#DIV/0!</v>
      </c>
      <c r="Y813" s="106" t="e">
        <f t="shared" si="228"/>
        <v>#DIV/0!</v>
      </c>
      <c r="Z813" s="108" t="e">
        <f t="shared" si="223"/>
        <v>#DIV/0!</v>
      </c>
      <c r="AA813" s="108" t="e">
        <f>('Input &amp; Results'!$E$40-R813*7.48)/('Calcs active'!H813*1440)</f>
        <v>#DIV/0!</v>
      </c>
    </row>
    <row r="814" spans="2:27" x14ac:dyDescent="0.2">
      <c r="B814" s="31">
        <f t="shared" si="215"/>
        <v>3</v>
      </c>
      <c r="C814" s="31" t="s">
        <v>53</v>
      </c>
      <c r="D814" s="106">
        <v>800</v>
      </c>
      <c r="E814" s="106" t="e">
        <f t="shared" si="224"/>
        <v>#DIV/0!</v>
      </c>
      <c r="F814" s="106">
        <f>'Calcs Hist'!E815</f>
        <v>0</v>
      </c>
      <c r="G814" s="106" t="e">
        <f t="shared" si="225"/>
        <v>#DIV/0!</v>
      </c>
      <c r="H814" s="107" t="e">
        <f t="shared" si="226"/>
        <v>#DIV/0!</v>
      </c>
      <c r="I814" s="106" t="e">
        <f>IF(P814&gt;0,('Input &amp; Results'!F$27/12*$C$3)*('Input &amp; Results'!$D$21),('Input &amp; Results'!F$27/12*$C$3)*('Input &amp; Results'!$D$22))</f>
        <v>#DIV/0!</v>
      </c>
      <c r="J814" s="106" t="e">
        <f t="shared" si="230"/>
        <v>#DIV/0!</v>
      </c>
      <c r="K814" s="106" t="e">
        <f>IF(H814&gt;'Input &amp; Results'!$K$45,MIN('Input &amp; Results'!$K$29,J814-M814),0)</f>
        <v>#DIV/0!</v>
      </c>
      <c r="L814" s="106" t="e">
        <f t="shared" si="218"/>
        <v>#DIV/0!</v>
      </c>
      <c r="M814" s="106" t="e">
        <f>IF(J814&gt;0,MIN('Input &amp; Results'!$K$9*0.75/12*'Input &amp; Results'!$K$42,J814),0)</f>
        <v>#DIV/0!</v>
      </c>
      <c r="N814" s="106" t="e">
        <f t="shared" si="219"/>
        <v>#DIV/0!</v>
      </c>
      <c r="O814" s="106" t="e">
        <f t="shared" si="231"/>
        <v>#DIV/0!</v>
      </c>
      <c r="P814" s="106" t="e">
        <f>IF(O814&gt;'Input &amp; Results'!$E$49,MIN('Input &amp; Results'!$E$47,O814),0)</f>
        <v>#DIV/0!</v>
      </c>
      <c r="Q814" s="106" t="e">
        <f t="shared" si="220"/>
        <v>#DIV/0!</v>
      </c>
      <c r="R814" s="106" t="e">
        <f t="shared" si="216"/>
        <v>#DIV/0!</v>
      </c>
      <c r="S814" s="106" t="e">
        <f t="shared" si="217"/>
        <v>#DIV/0!</v>
      </c>
      <c r="T814" s="106" t="e">
        <f t="shared" si="221"/>
        <v>#DIV/0!</v>
      </c>
      <c r="U814" s="124" t="e">
        <f t="shared" si="214"/>
        <v>#DIV/0!</v>
      </c>
      <c r="V814" s="107" t="e">
        <f t="shared" si="229"/>
        <v>#DIV/0!</v>
      </c>
      <c r="W814" s="106" t="e">
        <f t="shared" si="227"/>
        <v>#DIV/0!</v>
      </c>
      <c r="X814" s="106" t="e">
        <f t="shared" si="222"/>
        <v>#DIV/0!</v>
      </c>
      <c r="Y814" s="106" t="e">
        <f t="shared" si="228"/>
        <v>#DIV/0!</v>
      </c>
      <c r="Z814" s="108" t="e">
        <f t="shared" si="223"/>
        <v>#DIV/0!</v>
      </c>
      <c r="AA814" s="108" t="e">
        <f>('Input &amp; Results'!$E$40-R814*7.48)/('Calcs active'!H814*1440)</f>
        <v>#DIV/0!</v>
      </c>
    </row>
    <row r="815" spans="2:27" x14ac:dyDescent="0.2">
      <c r="B815" s="31">
        <f t="shared" si="215"/>
        <v>3</v>
      </c>
      <c r="C815" s="31" t="s">
        <v>53</v>
      </c>
      <c r="D815" s="106">
        <v>801</v>
      </c>
      <c r="E815" s="106" t="e">
        <f t="shared" si="224"/>
        <v>#DIV/0!</v>
      </c>
      <c r="F815" s="106">
        <f>'Calcs Hist'!E816</f>
        <v>0</v>
      </c>
      <c r="G815" s="106" t="e">
        <f t="shared" si="225"/>
        <v>#DIV/0!</v>
      </c>
      <c r="H815" s="107" t="e">
        <f t="shared" si="226"/>
        <v>#DIV/0!</v>
      </c>
      <c r="I815" s="106" t="e">
        <f>IF(P815&gt;0,('Input &amp; Results'!F$27/12*$C$3)*('Input &amp; Results'!$D$21),('Input &amp; Results'!F$27/12*$C$3)*('Input &amp; Results'!$D$22))</f>
        <v>#DIV/0!</v>
      </c>
      <c r="J815" s="106" t="e">
        <f t="shared" si="230"/>
        <v>#DIV/0!</v>
      </c>
      <c r="K815" s="106" t="e">
        <f>IF(H815&gt;'Input &amp; Results'!$K$45,MIN('Input &amp; Results'!$K$29,J815-M815),0)</f>
        <v>#DIV/0!</v>
      </c>
      <c r="L815" s="106" t="e">
        <f t="shared" si="218"/>
        <v>#DIV/0!</v>
      </c>
      <c r="M815" s="106" t="e">
        <f>IF(J815&gt;0,MIN('Input &amp; Results'!$K$9*0.75/12*'Input &amp; Results'!$K$42,J815),0)</f>
        <v>#DIV/0!</v>
      </c>
      <c r="N815" s="106" t="e">
        <f t="shared" si="219"/>
        <v>#DIV/0!</v>
      </c>
      <c r="O815" s="106" t="e">
        <f t="shared" si="231"/>
        <v>#DIV/0!</v>
      </c>
      <c r="P815" s="106" t="e">
        <f>IF(O815&gt;'Input &amp; Results'!$E$49,MIN('Input &amp; Results'!$E$47,O815),0)</f>
        <v>#DIV/0!</v>
      </c>
      <c r="Q815" s="106" t="e">
        <f t="shared" si="220"/>
        <v>#DIV/0!</v>
      </c>
      <c r="R815" s="106" t="e">
        <f t="shared" si="216"/>
        <v>#DIV/0!</v>
      </c>
      <c r="S815" s="106" t="e">
        <f t="shared" si="217"/>
        <v>#DIV/0!</v>
      </c>
      <c r="T815" s="106" t="e">
        <f t="shared" si="221"/>
        <v>#DIV/0!</v>
      </c>
      <c r="U815" s="124" t="e">
        <f t="shared" si="214"/>
        <v>#DIV/0!</v>
      </c>
      <c r="V815" s="107" t="e">
        <f t="shared" si="229"/>
        <v>#DIV/0!</v>
      </c>
      <c r="W815" s="106" t="e">
        <f t="shared" si="227"/>
        <v>#DIV/0!</v>
      </c>
      <c r="X815" s="106" t="e">
        <f t="shared" si="222"/>
        <v>#DIV/0!</v>
      </c>
      <c r="Y815" s="106" t="e">
        <f t="shared" si="228"/>
        <v>#DIV/0!</v>
      </c>
      <c r="Z815" s="108" t="e">
        <f t="shared" si="223"/>
        <v>#DIV/0!</v>
      </c>
      <c r="AA815" s="108" t="e">
        <f>('Input &amp; Results'!$E$40-R815*7.48)/('Calcs active'!H815*1440)</f>
        <v>#DIV/0!</v>
      </c>
    </row>
    <row r="816" spans="2:27" x14ac:dyDescent="0.2">
      <c r="B816" s="31">
        <f t="shared" si="215"/>
        <v>3</v>
      </c>
      <c r="C816" s="31" t="s">
        <v>53</v>
      </c>
      <c r="D816" s="106">
        <v>802</v>
      </c>
      <c r="E816" s="106" t="e">
        <f t="shared" si="224"/>
        <v>#DIV/0!</v>
      </c>
      <c r="F816" s="106">
        <f>'Calcs Hist'!E817</f>
        <v>0</v>
      </c>
      <c r="G816" s="106" t="e">
        <f t="shared" si="225"/>
        <v>#DIV/0!</v>
      </c>
      <c r="H816" s="107" t="e">
        <f t="shared" si="226"/>
        <v>#DIV/0!</v>
      </c>
      <c r="I816" s="106" t="e">
        <f>IF(P816&gt;0,('Input &amp; Results'!F$27/12*$C$3)*('Input &amp; Results'!$D$21),('Input &amp; Results'!F$27/12*$C$3)*('Input &amp; Results'!$D$22))</f>
        <v>#DIV/0!</v>
      </c>
      <c r="J816" s="106" t="e">
        <f t="shared" si="230"/>
        <v>#DIV/0!</v>
      </c>
      <c r="K816" s="106" t="e">
        <f>IF(H816&gt;'Input &amp; Results'!$K$45,MIN('Input &amp; Results'!$K$29,J816-M816),0)</f>
        <v>#DIV/0!</v>
      </c>
      <c r="L816" s="106" t="e">
        <f t="shared" si="218"/>
        <v>#DIV/0!</v>
      </c>
      <c r="M816" s="106" t="e">
        <f>IF(J816&gt;0,MIN('Input &amp; Results'!$K$9*0.75/12*'Input &amp; Results'!$K$42,J816),0)</f>
        <v>#DIV/0!</v>
      </c>
      <c r="N816" s="106" t="e">
        <f t="shared" si="219"/>
        <v>#DIV/0!</v>
      </c>
      <c r="O816" s="106" t="e">
        <f t="shared" si="231"/>
        <v>#DIV/0!</v>
      </c>
      <c r="P816" s="106" t="e">
        <f>IF(O816&gt;'Input &amp; Results'!$E$49,MIN('Input &amp; Results'!$E$47,O816),0)</f>
        <v>#DIV/0!</v>
      </c>
      <c r="Q816" s="106" t="e">
        <f t="shared" si="220"/>
        <v>#DIV/0!</v>
      </c>
      <c r="R816" s="106" t="e">
        <f t="shared" si="216"/>
        <v>#DIV/0!</v>
      </c>
      <c r="S816" s="106" t="e">
        <f t="shared" si="217"/>
        <v>#DIV/0!</v>
      </c>
      <c r="T816" s="106" t="e">
        <f t="shared" si="221"/>
        <v>#DIV/0!</v>
      </c>
      <c r="U816" s="124" t="e">
        <f t="shared" si="214"/>
        <v>#DIV/0!</v>
      </c>
      <c r="V816" s="107" t="e">
        <f t="shared" si="229"/>
        <v>#DIV/0!</v>
      </c>
      <c r="W816" s="106" t="e">
        <f t="shared" si="227"/>
        <v>#DIV/0!</v>
      </c>
      <c r="X816" s="106" t="e">
        <f t="shared" si="222"/>
        <v>#DIV/0!</v>
      </c>
      <c r="Y816" s="106" t="e">
        <f t="shared" si="228"/>
        <v>#DIV/0!</v>
      </c>
      <c r="Z816" s="108" t="e">
        <f t="shared" si="223"/>
        <v>#DIV/0!</v>
      </c>
      <c r="AA816" s="108" t="e">
        <f>('Input &amp; Results'!$E$40-R816*7.48)/('Calcs active'!H816*1440)</f>
        <v>#DIV/0!</v>
      </c>
    </row>
    <row r="817" spans="2:27" x14ac:dyDescent="0.2">
      <c r="B817" s="31">
        <f t="shared" si="215"/>
        <v>3</v>
      </c>
      <c r="C817" s="31" t="s">
        <v>53</v>
      </c>
      <c r="D817" s="106">
        <v>803</v>
      </c>
      <c r="E817" s="106" t="e">
        <f t="shared" si="224"/>
        <v>#DIV/0!</v>
      </c>
      <c r="F817" s="106">
        <f>'Calcs Hist'!E818</f>
        <v>0</v>
      </c>
      <c r="G817" s="106" t="e">
        <f t="shared" si="225"/>
        <v>#DIV/0!</v>
      </c>
      <c r="H817" s="107" t="e">
        <f t="shared" si="226"/>
        <v>#DIV/0!</v>
      </c>
      <c r="I817" s="106" t="e">
        <f>IF(P817&gt;0,('Input &amp; Results'!F$27/12*$C$3)*('Input &amp; Results'!$D$21),('Input &amp; Results'!F$27/12*$C$3)*('Input &amp; Results'!$D$22))</f>
        <v>#DIV/0!</v>
      </c>
      <c r="J817" s="106" t="e">
        <f t="shared" si="230"/>
        <v>#DIV/0!</v>
      </c>
      <c r="K817" s="106" t="e">
        <f>IF(H817&gt;'Input &amp; Results'!$K$45,MIN('Input &amp; Results'!$K$29,J817-M817),0)</f>
        <v>#DIV/0!</v>
      </c>
      <c r="L817" s="106" t="e">
        <f t="shared" si="218"/>
        <v>#DIV/0!</v>
      </c>
      <c r="M817" s="106" t="e">
        <f>IF(J817&gt;0,MIN('Input &amp; Results'!$K$9*0.75/12*'Input &amp; Results'!$K$42,J817),0)</f>
        <v>#DIV/0!</v>
      </c>
      <c r="N817" s="106" t="e">
        <f t="shared" si="219"/>
        <v>#DIV/0!</v>
      </c>
      <c r="O817" s="106" t="e">
        <f t="shared" si="231"/>
        <v>#DIV/0!</v>
      </c>
      <c r="P817" s="106" t="e">
        <f>IF(O817&gt;'Input &amp; Results'!$E$49,MIN('Input &amp; Results'!$E$47,O817),0)</f>
        <v>#DIV/0!</v>
      </c>
      <c r="Q817" s="106" t="e">
        <f t="shared" si="220"/>
        <v>#DIV/0!</v>
      </c>
      <c r="R817" s="106" t="e">
        <f t="shared" si="216"/>
        <v>#DIV/0!</v>
      </c>
      <c r="S817" s="106" t="e">
        <f t="shared" si="217"/>
        <v>#DIV/0!</v>
      </c>
      <c r="T817" s="106" t="e">
        <f t="shared" si="221"/>
        <v>#DIV/0!</v>
      </c>
      <c r="U817" s="124" t="e">
        <f t="shared" si="214"/>
        <v>#DIV/0!</v>
      </c>
      <c r="V817" s="107" t="e">
        <f t="shared" si="229"/>
        <v>#DIV/0!</v>
      </c>
      <c r="W817" s="106" t="e">
        <f t="shared" si="227"/>
        <v>#DIV/0!</v>
      </c>
      <c r="X817" s="106" t="e">
        <f t="shared" si="222"/>
        <v>#DIV/0!</v>
      </c>
      <c r="Y817" s="106" t="e">
        <f t="shared" si="228"/>
        <v>#DIV/0!</v>
      </c>
      <c r="Z817" s="108" t="e">
        <f t="shared" si="223"/>
        <v>#DIV/0!</v>
      </c>
      <c r="AA817" s="108" t="e">
        <f>('Input &amp; Results'!$E$40-R817*7.48)/('Calcs active'!H817*1440)</f>
        <v>#DIV/0!</v>
      </c>
    </row>
    <row r="818" spans="2:27" x14ac:dyDescent="0.2">
      <c r="B818" s="31">
        <f t="shared" si="215"/>
        <v>3</v>
      </c>
      <c r="C818" s="31" t="s">
        <v>53</v>
      </c>
      <c r="D818" s="106">
        <v>804</v>
      </c>
      <c r="E818" s="106" t="e">
        <f t="shared" si="224"/>
        <v>#DIV/0!</v>
      </c>
      <c r="F818" s="106">
        <f>'Calcs Hist'!E819</f>
        <v>0</v>
      </c>
      <c r="G818" s="106" t="e">
        <f t="shared" si="225"/>
        <v>#DIV/0!</v>
      </c>
      <c r="H818" s="107" t="e">
        <f t="shared" si="226"/>
        <v>#DIV/0!</v>
      </c>
      <c r="I818" s="106" t="e">
        <f>IF(P818&gt;0,('Input &amp; Results'!F$27/12*$C$3)*('Input &amp; Results'!$D$21),('Input &amp; Results'!F$27/12*$C$3)*('Input &amp; Results'!$D$22))</f>
        <v>#DIV/0!</v>
      </c>
      <c r="J818" s="106" t="e">
        <f t="shared" si="230"/>
        <v>#DIV/0!</v>
      </c>
      <c r="K818" s="106" t="e">
        <f>IF(H818&gt;'Input &amp; Results'!$K$45,MIN('Input &amp; Results'!$K$29,J818-M818),0)</f>
        <v>#DIV/0!</v>
      </c>
      <c r="L818" s="106" t="e">
        <f t="shared" si="218"/>
        <v>#DIV/0!</v>
      </c>
      <c r="M818" s="106" t="e">
        <f>IF(J818&gt;0,MIN('Input &amp; Results'!$K$9*0.75/12*'Input &amp; Results'!$K$42,J818),0)</f>
        <v>#DIV/0!</v>
      </c>
      <c r="N818" s="106" t="e">
        <f t="shared" si="219"/>
        <v>#DIV/0!</v>
      </c>
      <c r="O818" s="106" t="e">
        <f t="shared" si="231"/>
        <v>#DIV/0!</v>
      </c>
      <c r="P818" s="106" t="e">
        <f>IF(O818&gt;'Input &amp; Results'!$E$49,MIN('Input &amp; Results'!$E$47,O818),0)</f>
        <v>#DIV/0!</v>
      </c>
      <c r="Q818" s="106" t="e">
        <f t="shared" si="220"/>
        <v>#DIV/0!</v>
      </c>
      <c r="R818" s="106" t="e">
        <f t="shared" si="216"/>
        <v>#DIV/0!</v>
      </c>
      <c r="S818" s="106" t="e">
        <f t="shared" si="217"/>
        <v>#DIV/0!</v>
      </c>
      <c r="T818" s="106" t="e">
        <f t="shared" si="221"/>
        <v>#DIV/0!</v>
      </c>
      <c r="U818" s="124" t="e">
        <f t="shared" si="214"/>
        <v>#DIV/0!</v>
      </c>
      <c r="V818" s="107" t="e">
        <f t="shared" si="229"/>
        <v>#DIV/0!</v>
      </c>
      <c r="W818" s="106" t="e">
        <f t="shared" si="227"/>
        <v>#DIV/0!</v>
      </c>
      <c r="X818" s="106" t="e">
        <f t="shared" si="222"/>
        <v>#DIV/0!</v>
      </c>
      <c r="Y818" s="106" t="e">
        <f t="shared" si="228"/>
        <v>#DIV/0!</v>
      </c>
      <c r="Z818" s="108" t="e">
        <f t="shared" si="223"/>
        <v>#DIV/0!</v>
      </c>
      <c r="AA818" s="108" t="e">
        <f>('Input &amp; Results'!$E$40-R818*7.48)/('Calcs active'!H818*1440)</f>
        <v>#DIV/0!</v>
      </c>
    </row>
    <row r="819" spans="2:27" x14ac:dyDescent="0.2">
      <c r="B819" s="31">
        <f t="shared" si="215"/>
        <v>3</v>
      </c>
      <c r="C819" s="31" t="s">
        <v>53</v>
      </c>
      <c r="D819" s="106">
        <v>805</v>
      </c>
      <c r="E819" s="106" t="e">
        <f t="shared" si="224"/>
        <v>#DIV/0!</v>
      </c>
      <c r="F819" s="106">
        <f>'Calcs Hist'!E820</f>
        <v>0</v>
      </c>
      <c r="G819" s="106" t="e">
        <f t="shared" si="225"/>
        <v>#DIV/0!</v>
      </c>
      <c r="H819" s="107" t="e">
        <f t="shared" si="226"/>
        <v>#DIV/0!</v>
      </c>
      <c r="I819" s="106" t="e">
        <f>IF(P819&gt;0,('Input &amp; Results'!F$27/12*$C$3)*('Input &amp; Results'!$D$21),('Input &amp; Results'!F$27/12*$C$3)*('Input &amp; Results'!$D$22))</f>
        <v>#DIV/0!</v>
      </c>
      <c r="J819" s="106" t="e">
        <f t="shared" si="230"/>
        <v>#DIV/0!</v>
      </c>
      <c r="K819" s="106" t="e">
        <f>IF(H819&gt;'Input &amp; Results'!$K$45,MIN('Input &amp; Results'!$K$29,J819-M819),0)</f>
        <v>#DIV/0!</v>
      </c>
      <c r="L819" s="106" t="e">
        <f t="shared" si="218"/>
        <v>#DIV/0!</v>
      </c>
      <c r="M819" s="106" t="e">
        <f>IF(J819&gt;0,MIN('Input &amp; Results'!$K$9*0.75/12*'Input &amp; Results'!$K$42,J819),0)</f>
        <v>#DIV/0!</v>
      </c>
      <c r="N819" s="106" t="e">
        <f t="shared" si="219"/>
        <v>#DIV/0!</v>
      </c>
      <c r="O819" s="106" t="e">
        <f t="shared" si="231"/>
        <v>#DIV/0!</v>
      </c>
      <c r="P819" s="106" t="e">
        <f>IF(O819&gt;'Input &amp; Results'!$E$49,MIN('Input &amp; Results'!$E$47,O819),0)</f>
        <v>#DIV/0!</v>
      </c>
      <c r="Q819" s="106" t="e">
        <f t="shared" si="220"/>
        <v>#DIV/0!</v>
      </c>
      <c r="R819" s="106" t="e">
        <f t="shared" si="216"/>
        <v>#DIV/0!</v>
      </c>
      <c r="S819" s="106" t="e">
        <f t="shared" si="217"/>
        <v>#DIV/0!</v>
      </c>
      <c r="T819" s="106" t="e">
        <f t="shared" si="221"/>
        <v>#DIV/0!</v>
      </c>
      <c r="U819" s="124" t="e">
        <f t="shared" si="214"/>
        <v>#DIV/0!</v>
      </c>
      <c r="V819" s="107" t="e">
        <f t="shared" si="229"/>
        <v>#DIV/0!</v>
      </c>
      <c r="W819" s="106" t="e">
        <f t="shared" si="227"/>
        <v>#DIV/0!</v>
      </c>
      <c r="X819" s="106" t="e">
        <f t="shared" si="222"/>
        <v>#DIV/0!</v>
      </c>
      <c r="Y819" s="106" t="e">
        <f t="shared" si="228"/>
        <v>#DIV/0!</v>
      </c>
      <c r="Z819" s="108" t="e">
        <f t="shared" si="223"/>
        <v>#DIV/0!</v>
      </c>
      <c r="AA819" s="108" t="e">
        <f>('Input &amp; Results'!$E$40-R819*7.48)/('Calcs active'!H819*1440)</f>
        <v>#DIV/0!</v>
      </c>
    </row>
    <row r="820" spans="2:27" x14ac:dyDescent="0.2">
      <c r="B820" s="31">
        <f t="shared" si="215"/>
        <v>3</v>
      </c>
      <c r="C820" s="31" t="s">
        <v>53</v>
      </c>
      <c r="D820" s="106">
        <v>806</v>
      </c>
      <c r="E820" s="106" t="e">
        <f t="shared" si="224"/>
        <v>#DIV/0!</v>
      </c>
      <c r="F820" s="106">
        <f>'Calcs Hist'!E821</f>
        <v>0</v>
      </c>
      <c r="G820" s="106" t="e">
        <f t="shared" si="225"/>
        <v>#DIV/0!</v>
      </c>
      <c r="H820" s="107" t="e">
        <f t="shared" si="226"/>
        <v>#DIV/0!</v>
      </c>
      <c r="I820" s="106" t="e">
        <f>IF(P820&gt;0,('Input &amp; Results'!F$27/12*$C$3)*('Input &amp; Results'!$D$21),('Input &amp; Results'!F$27/12*$C$3)*('Input &amp; Results'!$D$22))</f>
        <v>#DIV/0!</v>
      </c>
      <c r="J820" s="106" t="e">
        <f t="shared" si="230"/>
        <v>#DIV/0!</v>
      </c>
      <c r="K820" s="106" t="e">
        <f>IF(H820&gt;'Input &amp; Results'!$K$45,MIN('Input &amp; Results'!$K$29,J820-M820),0)</f>
        <v>#DIV/0!</v>
      </c>
      <c r="L820" s="106" t="e">
        <f t="shared" si="218"/>
        <v>#DIV/0!</v>
      </c>
      <c r="M820" s="106" t="e">
        <f>IF(J820&gt;0,MIN('Input &amp; Results'!$K$9*0.75/12*'Input &amp; Results'!$K$42,J820),0)</f>
        <v>#DIV/0!</v>
      </c>
      <c r="N820" s="106" t="e">
        <f t="shared" si="219"/>
        <v>#DIV/0!</v>
      </c>
      <c r="O820" s="106" t="e">
        <f t="shared" si="231"/>
        <v>#DIV/0!</v>
      </c>
      <c r="P820" s="106" t="e">
        <f>IF(O820&gt;'Input &amp; Results'!$E$49,MIN('Input &amp; Results'!$E$47,O820),0)</f>
        <v>#DIV/0!</v>
      </c>
      <c r="Q820" s="106" t="e">
        <f t="shared" si="220"/>
        <v>#DIV/0!</v>
      </c>
      <c r="R820" s="106" t="e">
        <f t="shared" si="216"/>
        <v>#DIV/0!</v>
      </c>
      <c r="S820" s="106" t="e">
        <f t="shared" si="217"/>
        <v>#DIV/0!</v>
      </c>
      <c r="T820" s="106" t="e">
        <f t="shared" si="221"/>
        <v>#DIV/0!</v>
      </c>
      <c r="U820" s="124" t="e">
        <f t="shared" si="214"/>
        <v>#DIV/0!</v>
      </c>
      <c r="V820" s="107" t="e">
        <f t="shared" si="229"/>
        <v>#DIV/0!</v>
      </c>
      <c r="W820" s="106" t="e">
        <f t="shared" si="227"/>
        <v>#DIV/0!</v>
      </c>
      <c r="X820" s="106" t="e">
        <f t="shared" si="222"/>
        <v>#DIV/0!</v>
      </c>
      <c r="Y820" s="106" t="e">
        <f t="shared" si="228"/>
        <v>#DIV/0!</v>
      </c>
      <c r="Z820" s="108" t="e">
        <f t="shared" si="223"/>
        <v>#DIV/0!</v>
      </c>
      <c r="AA820" s="108" t="e">
        <f>('Input &amp; Results'!$E$40-R820*7.48)/('Calcs active'!H820*1440)</f>
        <v>#DIV/0!</v>
      </c>
    </row>
    <row r="821" spans="2:27" x14ac:dyDescent="0.2">
      <c r="B821" s="31">
        <f t="shared" si="215"/>
        <v>3</v>
      </c>
      <c r="C821" s="31" t="s">
        <v>53</v>
      </c>
      <c r="D821" s="106">
        <v>807</v>
      </c>
      <c r="E821" s="106" t="e">
        <f t="shared" si="224"/>
        <v>#DIV/0!</v>
      </c>
      <c r="F821" s="106">
        <f>'Calcs Hist'!E822</f>
        <v>0</v>
      </c>
      <c r="G821" s="106" t="e">
        <f t="shared" si="225"/>
        <v>#DIV/0!</v>
      </c>
      <c r="H821" s="107" t="e">
        <f t="shared" si="226"/>
        <v>#DIV/0!</v>
      </c>
      <c r="I821" s="106" t="e">
        <f>IF(P821&gt;0,('Input &amp; Results'!F$27/12*$C$3)*('Input &amp; Results'!$D$21),('Input &amp; Results'!F$27/12*$C$3)*('Input &amp; Results'!$D$22))</f>
        <v>#DIV/0!</v>
      </c>
      <c r="J821" s="106" t="e">
        <f t="shared" si="230"/>
        <v>#DIV/0!</v>
      </c>
      <c r="K821" s="106" t="e">
        <f>IF(H821&gt;'Input &amp; Results'!$K$45,MIN('Input &amp; Results'!$K$29,J821-M821),0)</f>
        <v>#DIV/0!</v>
      </c>
      <c r="L821" s="106" t="e">
        <f t="shared" si="218"/>
        <v>#DIV/0!</v>
      </c>
      <c r="M821" s="106" t="e">
        <f>IF(J821&gt;0,MIN('Input &amp; Results'!$K$9*0.75/12*'Input &amp; Results'!$K$42,J821),0)</f>
        <v>#DIV/0!</v>
      </c>
      <c r="N821" s="106" t="e">
        <f t="shared" si="219"/>
        <v>#DIV/0!</v>
      </c>
      <c r="O821" s="106" t="e">
        <f t="shared" si="231"/>
        <v>#DIV/0!</v>
      </c>
      <c r="P821" s="106" t="e">
        <f>IF(O821&gt;'Input &amp; Results'!$E$49,MIN('Input &amp; Results'!$E$47,O821),0)</f>
        <v>#DIV/0!</v>
      </c>
      <c r="Q821" s="106" t="e">
        <f t="shared" si="220"/>
        <v>#DIV/0!</v>
      </c>
      <c r="R821" s="106" t="e">
        <f t="shared" si="216"/>
        <v>#DIV/0!</v>
      </c>
      <c r="S821" s="106" t="e">
        <f t="shared" si="217"/>
        <v>#DIV/0!</v>
      </c>
      <c r="T821" s="106" t="e">
        <f t="shared" si="221"/>
        <v>#DIV/0!</v>
      </c>
      <c r="U821" s="124" t="e">
        <f t="shared" si="214"/>
        <v>#DIV/0!</v>
      </c>
      <c r="V821" s="107" t="e">
        <f t="shared" si="229"/>
        <v>#DIV/0!</v>
      </c>
      <c r="W821" s="106" t="e">
        <f t="shared" si="227"/>
        <v>#DIV/0!</v>
      </c>
      <c r="X821" s="106" t="e">
        <f t="shared" si="222"/>
        <v>#DIV/0!</v>
      </c>
      <c r="Y821" s="106" t="e">
        <f t="shared" si="228"/>
        <v>#DIV/0!</v>
      </c>
      <c r="Z821" s="108" t="e">
        <f t="shared" si="223"/>
        <v>#DIV/0!</v>
      </c>
      <c r="AA821" s="108" t="e">
        <f>('Input &amp; Results'!$E$40-R821*7.48)/('Calcs active'!H821*1440)</f>
        <v>#DIV/0!</v>
      </c>
    </row>
    <row r="822" spans="2:27" x14ac:dyDescent="0.2">
      <c r="B822" s="31">
        <f t="shared" si="215"/>
        <v>3</v>
      </c>
      <c r="C822" s="31" t="s">
        <v>53</v>
      </c>
      <c r="D822" s="106">
        <v>808</v>
      </c>
      <c r="E822" s="106" t="e">
        <f t="shared" si="224"/>
        <v>#DIV/0!</v>
      </c>
      <c r="F822" s="106">
        <f>'Calcs Hist'!E823</f>
        <v>0</v>
      </c>
      <c r="G822" s="106" t="e">
        <f t="shared" si="225"/>
        <v>#DIV/0!</v>
      </c>
      <c r="H822" s="107" t="e">
        <f t="shared" si="226"/>
        <v>#DIV/0!</v>
      </c>
      <c r="I822" s="106" t="e">
        <f>IF(P822&gt;0,('Input &amp; Results'!F$27/12*$C$3)*('Input &amp; Results'!$D$21),('Input &amp; Results'!F$27/12*$C$3)*('Input &amp; Results'!$D$22))</f>
        <v>#DIV/0!</v>
      </c>
      <c r="J822" s="106" t="e">
        <f t="shared" si="230"/>
        <v>#DIV/0!</v>
      </c>
      <c r="K822" s="106" t="e">
        <f>IF(H822&gt;'Input &amp; Results'!$K$45,MIN('Input &amp; Results'!$K$29,J822-M822),0)</f>
        <v>#DIV/0!</v>
      </c>
      <c r="L822" s="106" t="e">
        <f t="shared" si="218"/>
        <v>#DIV/0!</v>
      </c>
      <c r="M822" s="106" t="e">
        <f>IF(J822&gt;0,MIN('Input &amp; Results'!$K$9*0.75/12*'Input &amp; Results'!$K$42,J822),0)</f>
        <v>#DIV/0!</v>
      </c>
      <c r="N822" s="106" t="e">
        <f t="shared" si="219"/>
        <v>#DIV/0!</v>
      </c>
      <c r="O822" s="106" t="e">
        <f t="shared" si="231"/>
        <v>#DIV/0!</v>
      </c>
      <c r="P822" s="106" t="e">
        <f>IF(O822&gt;'Input &amp; Results'!$E$49,MIN('Input &amp; Results'!$E$47,O822),0)</f>
        <v>#DIV/0!</v>
      </c>
      <c r="Q822" s="106" t="e">
        <f t="shared" si="220"/>
        <v>#DIV/0!</v>
      </c>
      <c r="R822" s="106" t="e">
        <f t="shared" si="216"/>
        <v>#DIV/0!</v>
      </c>
      <c r="S822" s="106" t="e">
        <f t="shared" si="217"/>
        <v>#DIV/0!</v>
      </c>
      <c r="T822" s="106" t="e">
        <f t="shared" si="221"/>
        <v>#DIV/0!</v>
      </c>
      <c r="U822" s="124" t="e">
        <f t="shared" ref="U822:U885" si="232">U821+S822</f>
        <v>#DIV/0!</v>
      </c>
      <c r="V822" s="107" t="e">
        <f t="shared" si="229"/>
        <v>#DIV/0!</v>
      </c>
      <c r="W822" s="106" t="e">
        <f t="shared" si="227"/>
        <v>#DIV/0!</v>
      </c>
      <c r="X822" s="106" t="e">
        <f t="shared" si="222"/>
        <v>#DIV/0!</v>
      </c>
      <c r="Y822" s="106" t="e">
        <f t="shared" si="228"/>
        <v>#DIV/0!</v>
      </c>
      <c r="Z822" s="108" t="e">
        <f t="shared" si="223"/>
        <v>#DIV/0!</v>
      </c>
      <c r="AA822" s="108" t="e">
        <f>('Input &amp; Results'!$E$40-R822*7.48)/('Calcs active'!H822*1440)</f>
        <v>#DIV/0!</v>
      </c>
    </row>
    <row r="823" spans="2:27" x14ac:dyDescent="0.2">
      <c r="B823" s="31">
        <f t="shared" si="215"/>
        <v>3</v>
      </c>
      <c r="C823" s="31" t="s">
        <v>53</v>
      </c>
      <c r="D823" s="106">
        <v>809</v>
      </c>
      <c r="E823" s="106" t="e">
        <f t="shared" si="224"/>
        <v>#DIV/0!</v>
      </c>
      <c r="F823" s="106">
        <f>'Calcs Hist'!E824</f>
        <v>0</v>
      </c>
      <c r="G823" s="106" t="e">
        <f t="shared" si="225"/>
        <v>#DIV/0!</v>
      </c>
      <c r="H823" s="107" t="e">
        <f t="shared" si="226"/>
        <v>#DIV/0!</v>
      </c>
      <c r="I823" s="106" t="e">
        <f>IF(P823&gt;0,('Input &amp; Results'!F$27/12*$C$3)*('Input &amp; Results'!$D$21),('Input &amp; Results'!F$27/12*$C$3)*('Input &amp; Results'!$D$22))</f>
        <v>#DIV/0!</v>
      </c>
      <c r="J823" s="106" t="e">
        <f t="shared" si="230"/>
        <v>#DIV/0!</v>
      </c>
      <c r="K823" s="106" t="e">
        <f>IF(H823&gt;'Input &amp; Results'!$K$45,MIN('Input &amp; Results'!$K$29,J823-M823),0)</f>
        <v>#DIV/0!</v>
      </c>
      <c r="L823" s="106" t="e">
        <f t="shared" si="218"/>
        <v>#DIV/0!</v>
      </c>
      <c r="M823" s="106" t="e">
        <f>IF(J823&gt;0,MIN('Input &amp; Results'!$K$9*0.75/12*'Input &amp; Results'!$K$42,J823),0)</f>
        <v>#DIV/0!</v>
      </c>
      <c r="N823" s="106" t="e">
        <f t="shared" si="219"/>
        <v>#DIV/0!</v>
      </c>
      <c r="O823" s="106" t="e">
        <f t="shared" si="231"/>
        <v>#DIV/0!</v>
      </c>
      <c r="P823" s="106" t="e">
        <f>IF(O823&gt;'Input &amp; Results'!$E$49,MIN('Input &amp; Results'!$E$47,O823),0)</f>
        <v>#DIV/0!</v>
      </c>
      <c r="Q823" s="106" t="e">
        <f t="shared" si="220"/>
        <v>#DIV/0!</v>
      </c>
      <c r="R823" s="106" t="e">
        <f t="shared" si="216"/>
        <v>#DIV/0!</v>
      </c>
      <c r="S823" s="106" t="e">
        <f t="shared" si="217"/>
        <v>#DIV/0!</v>
      </c>
      <c r="T823" s="106" t="e">
        <f t="shared" si="221"/>
        <v>#DIV/0!</v>
      </c>
      <c r="U823" s="124" t="e">
        <f t="shared" si="232"/>
        <v>#DIV/0!</v>
      </c>
      <c r="V823" s="107" t="e">
        <f t="shared" si="229"/>
        <v>#DIV/0!</v>
      </c>
      <c r="W823" s="106" t="e">
        <f t="shared" si="227"/>
        <v>#DIV/0!</v>
      </c>
      <c r="X823" s="106" t="e">
        <f t="shared" si="222"/>
        <v>#DIV/0!</v>
      </c>
      <c r="Y823" s="106" t="e">
        <f t="shared" si="228"/>
        <v>#DIV/0!</v>
      </c>
      <c r="Z823" s="108" t="e">
        <f t="shared" si="223"/>
        <v>#DIV/0!</v>
      </c>
      <c r="AA823" s="108" t="e">
        <f>('Input &amp; Results'!$E$40-R823*7.48)/('Calcs active'!H823*1440)</f>
        <v>#DIV/0!</v>
      </c>
    </row>
    <row r="824" spans="2:27" x14ac:dyDescent="0.2">
      <c r="B824" s="31">
        <f t="shared" si="215"/>
        <v>3</v>
      </c>
      <c r="C824" s="31" t="s">
        <v>53</v>
      </c>
      <c r="D824" s="106">
        <v>810</v>
      </c>
      <c r="E824" s="106" t="e">
        <f t="shared" si="224"/>
        <v>#DIV/0!</v>
      </c>
      <c r="F824" s="106">
        <f>'Calcs Hist'!E825</f>
        <v>0</v>
      </c>
      <c r="G824" s="106" t="e">
        <f t="shared" si="225"/>
        <v>#DIV/0!</v>
      </c>
      <c r="H824" s="107" t="e">
        <f t="shared" si="226"/>
        <v>#DIV/0!</v>
      </c>
      <c r="I824" s="106" t="e">
        <f>IF(P824&gt;0,('Input &amp; Results'!F$27/12*$C$3)*('Input &amp; Results'!$D$21),('Input &amp; Results'!F$27/12*$C$3)*('Input &amp; Results'!$D$22))</f>
        <v>#DIV/0!</v>
      </c>
      <c r="J824" s="106" t="e">
        <f t="shared" si="230"/>
        <v>#DIV/0!</v>
      </c>
      <c r="K824" s="106" t="e">
        <f>IF(H824&gt;'Input &amp; Results'!$K$45,MIN('Input &amp; Results'!$K$29,J824-M824),0)</f>
        <v>#DIV/0!</v>
      </c>
      <c r="L824" s="106" t="e">
        <f t="shared" si="218"/>
        <v>#DIV/0!</v>
      </c>
      <c r="M824" s="106" t="e">
        <f>IF(J824&gt;0,MIN('Input &amp; Results'!$K$9*0.75/12*'Input &amp; Results'!$K$42,J824),0)</f>
        <v>#DIV/0!</v>
      </c>
      <c r="N824" s="106" t="e">
        <f t="shared" si="219"/>
        <v>#DIV/0!</v>
      </c>
      <c r="O824" s="106" t="e">
        <f t="shared" si="231"/>
        <v>#DIV/0!</v>
      </c>
      <c r="P824" s="106" t="e">
        <f>IF(O824&gt;'Input &amp; Results'!$E$49,MIN('Input &amp; Results'!$E$47,O824),0)</f>
        <v>#DIV/0!</v>
      </c>
      <c r="Q824" s="106" t="e">
        <f t="shared" si="220"/>
        <v>#DIV/0!</v>
      </c>
      <c r="R824" s="106" t="e">
        <f t="shared" si="216"/>
        <v>#DIV/0!</v>
      </c>
      <c r="S824" s="106" t="e">
        <f t="shared" si="217"/>
        <v>#DIV/0!</v>
      </c>
      <c r="T824" s="106" t="e">
        <f t="shared" si="221"/>
        <v>#DIV/0!</v>
      </c>
      <c r="U824" s="124" t="e">
        <f t="shared" si="232"/>
        <v>#DIV/0!</v>
      </c>
      <c r="V824" s="107" t="e">
        <f t="shared" si="229"/>
        <v>#DIV/0!</v>
      </c>
      <c r="W824" s="106" t="e">
        <f t="shared" si="227"/>
        <v>#DIV/0!</v>
      </c>
      <c r="X824" s="106" t="e">
        <f t="shared" si="222"/>
        <v>#DIV/0!</v>
      </c>
      <c r="Y824" s="106" t="e">
        <f t="shared" si="228"/>
        <v>#DIV/0!</v>
      </c>
      <c r="Z824" s="108" t="e">
        <f t="shared" si="223"/>
        <v>#DIV/0!</v>
      </c>
      <c r="AA824" s="108" t="e">
        <f>('Input &amp; Results'!$E$40-R824*7.48)/('Calcs active'!H824*1440)</f>
        <v>#DIV/0!</v>
      </c>
    </row>
    <row r="825" spans="2:27" x14ac:dyDescent="0.2">
      <c r="B825" s="31">
        <f t="shared" si="215"/>
        <v>3</v>
      </c>
      <c r="C825" s="31" t="s">
        <v>53</v>
      </c>
      <c r="D825" s="106">
        <v>811</v>
      </c>
      <c r="E825" s="106" t="e">
        <f t="shared" si="224"/>
        <v>#DIV/0!</v>
      </c>
      <c r="F825" s="106">
        <f>'Calcs Hist'!E826</f>
        <v>0</v>
      </c>
      <c r="G825" s="106" t="e">
        <f t="shared" si="225"/>
        <v>#DIV/0!</v>
      </c>
      <c r="H825" s="107" t="e">
        <f t="shared" si="226"/>
        <v>#DIV/0!</v>
      </c>
      <c r="I825" s="106" t="e">
        <f>IF(P825&gt;0,('Input &amp; Results'!F$27/12*$C$3)*('Input &amp; Results'!$D$21),('Input &amp; Results'!F$27/12*$C$3)*('Input &amp; Results'!$D$22))</f>
        <v>#DIV/0!</v>
      </c>
      <c r="J825" s="106" t="e">
        <f t="shared" si="230"/>
        <v>#DIV/0!</v>
      </c>
      <c r="K825" s="106" t="e">
        <f>IF(H825&gt;'Input &amp; Results'!$K$45,MIN('Input &amp; Results'!$K$29,J825-M825),0)</f>
        <v>#DIV/0!</v>
      </c>
      <c r="L825" s="106" t="e">
        <f t="shared" si="218"/>
        <v>#DIV/0!</v>
      </c>
      <c r="M825" s="106" t="e">
        <f>IF(J825&gt;0,MIN('Input &amp; Results'!$K$9*0.75/12*'Input &amp; Results'!$K$42,J825),0)</f>
        <v>#DIV/0!</v>
      </c>
      <c r="N825" s="106" t="e">
        <f t="shared" si="219"/>
        <v>#DIV/0!</v>
      </c>
      <c r="O825" s="106" t="e">
        <f t="shared" si="231"/>
        <v>#DIV/0!</v>
      </c>
      <c r="P825" s="106" t="e">
        <f>IF(O825&gt;'Input &amp; Results'!$E$49,MIN('Input &amp; Results'!$E$47,O825),0)</f>
        <v>#DIV/0!</v>
      </c>
      <c r="Q825" s="106" t="e">
        <f t="shared" si="220"/>
        <v>#DIV/0!</v>
      </c>
      <c r="R825" s="106" t="e">
        <f t="shared" si="216"/>
        <v>#DIV/0!</v>
      </c>
      <c r="S825" s="106" t="e">
        <f t="shared" si="217"/>
        <v>#DIV/0!</v>
      </c>
      <c r="T825" s="106" t="e">
        <f t="shared" si="221"/>
        <v>#DIV/0!</v>
      </c>
      <c r="U825" s="124" t="e">
        <f t="shared" si="232"/>
        <v>#DIV/0!</v>
      </c>
      <c r="V825" s="107" t="e">
        <f t="shared" si="229"/>
        <v>#DIV/0!</v>
      </c>
      <c r="W825" s="106" t="e">
        <f t="shared" si="227"/>
        <v>#DIV/0!</v>
      </c>
      <c r="X825" s="106" t="e">
        <f t="shared" si="222"/>
        <v>#DIV/0!</v>
      </c>
      <c r="Y825" s="106" t="e">
        <f t="shared" si="228"/>
        <v>#DIV/0!</v>
      </c>
      <c r="Z825" s="108" t="e">
        <f t="shared" si="223"/>
        <v>#DIV/0!</v>
      </c>
      <c r="AA825" s="108" t="e">
        <f>('Input &amp; Results'!$E$40-R825*7.48)/('Calcs active'!H825*1440)</f>
        <v>#DIV/0!</v>
      </c>
    </row>
    <row r="826" spans="2:27" x14ac:dyDescent="0.2">
      <c r="B826" s="31">
        <f t="shared" si="215"/>
        <v>3</v>
      </c>
      <c r="C826" s="31" t="s">
        <v>53</v>
      </c>
      <c r="D826" s="106">
        <v>812</v>
      </c>
      <c r="E826" s="106" t="e">
        <f t="shared" si="224"/>
        <v>#DIV/0!</v>
      </c>
      <c r="F826" s="106">
        <f>'Calcs Hist'!E827</f>
        <v>0</v>
      </c>
      <c r="G826" s="106" t="e">
        <f t="shared" si="225"/>
        <v>#DIV/0!</v>
      </c>
      <c r="H826" s="107" t="e">
        <f t="shared" si="226"/>
        <v>#DIV/0!</v>
      </c>
      <c r="I826" s="106" t="e">
        <f>IF(P826&gt;0,('Input &amp; Results'!F$27/12*$C$3)*('Input &amp; Results'!$D$21),('Input &amp; Results'!F$27/12*$C$3)*('Input &amp; Results'!$D$22))</f>
        <v>#DIV/0!</v>
      </c>
      <c r="J826" s="106" t="e">
        <f t="shared" si="230"/>
        <v>#DIV/0!</v>
      </c>
      <c r="K826" s="106" t="e">
        <f>IF(H826&gt;'Input &amp; Results'!$K$45,MIN('Input &amp; Results'!$K$29,J826-M826),0)</f>
        <v>#DIV/0!</v>
      </c>
      <c r="L826" s="106" t="e">
        <f t="shared" si="218"/>
        <v>#DIV/0!</v>
      </c>
      <c r="M826" s="106" t="e">
        <f>IF(J826&gt;0,MIN('Input &amp; Results'!$K$9*0.75/12*'Input &amp; Results'!$K$42,J826),0)</f>
        <v>#DIV/0!</v>
      </c>
      <c r="N826" s="106" t="e">
        <f t="shared" si="219"/>
        <v>#DIV/0!</v>
      </c>
      <c r="O826" s="106" t="e">
        <f t="shared" si="231"/>
        <v>#DIV/0!</v>
      </c>
      <c r="P826" s="106" t="e">
        <f>IF(O826&gt;'Input &amp; Results'!$E$49,MIN('Input &amp; Results'!$E$47,O826),0)</f>
        <v>#DIV/0!</v>
      </c>
      <c r="Q826" s="106" t="e">
        <f t="shared" si="220"/>
        <v>#DIV/0!</v>
      </c>
      <c r="R826" s="106" t="e">
        <f t="shared" si="216"/>
        <v>#DIV/0!</v>
      </c>
      <c r="S826" s="106" t="e">
        <f t="shared" si="217"/>
        <v>#DIV/0!</v>
      </c>
      <c r="T826" s="106" t="e">
        <f t="shared" si="221"/>
        <v>#DIV/0!</v>
      </c>
      <c r="U826" s="124" t="e">
        <f t="shared" si="232"/>
        <v>#DIV/0!</v>
      </c>
      <c r="V826" s="107" t="e">
        <f t="shared" si="229"/>
        <v>#DIV/0!</v>
      </c>
      <c r="W826" s="106" t="e">
        <f t="shared" si="227"/>
        <v>#DIV/0!</v>
      </c>
      <c r="X826" s="106" t="e">
        <f t="shared" si="222"/>
        <v>#DIV/0!</v>
      </c>
      <c r="Y826" s="106" t="e">
        <f t="shared" si="228"/>
        <v>#DIV/0!</v>
      </c>
      <c r="Z826" s="108" t="e">
        <f t="shared" si="223"/>
        <v>#DIV/0!</v>
      </c>
      <c r="AA826" s="108" t="e">
        <f>('Input &amp; Results'!$E$40-R826*7.48)/('Calcs active'!H826*1440)</f>
        <v>#DIV/0!</v>
      </c>
    </row>
    <row r="827" spans="2:27" x14ac:dyDescent="0.2">
      <c r="B827" s="31">
        <f t="shared" si="215"/>
        <v>3</v>
      </c>
      <c r="C827" s="31" t="s">
        <v>53</v>
      </c>
      <c r="D827" s="106">
        <v>813</v>
      </c>
      <c r="E827" s="106" t="e">
        <f t="shared" si="224"/>
        <v>#DIV/0!</v>
      </c>
      <c r="F827" s="106">
        <f>'Calcs Hist'!E828</f>
        <v>0</v>
      </c>
      <c r="G827" s="106" t="e">
        <f t="shared" si="225"/>
        <v>#DIV/0!</v>
      </c>
      <c r="H827" s="107" t="e">
        <f t="shared" si="226"/>
        <v>#DIV/0!</v>
      </c>
      <c r="I827" s="106" t="e">
        <f>IF(P827&gt;0,('Input &amp; Results'!F$27/12*$C$3)*('Input &amp; Results'!$D$21),('Input &amp; Results'!F$27/12*$C$3)*('Input &amp; Results'!$D$22))</f>
        <v>#DIV/0!</v>
      </c>
      <c r="J827" s="106" t="e">
        <f t="shared" si="230"/>
        <v>#DIV/0!</v>
      </c>
      <c r="K827" s="106" t="e">
        <f>IF(H827&gt;'Input &amp; Results'!$K$45,MIN('Input &amp; Results'!$K$29,J827-M827),0)</f>
        <v>#DIV/0!</v>
      </c>
      <c r="L827" s="106" t="e">
        <f t="shared" si="218"/>
        <v>#DIV/0!</v>
      </c>
      <c r="M827" s="106" t="e">
        <f>IF(J827&gt;0,MIN('Input &amp; Results'!$K$9*0.75/12*'Input &amp; Results'!$K$42,J827),0)</f>
        <v>#DIV/0!</v>
      </c>
      <c r="N827" s="106" t="e">
        <f t="shared" si="219"/>
        <v>#DIV/0!</v>
      </c>
      <c r="O827" s="106" t="e">
        <f t="shared" si="231"/>
        <v>#DIV/0!</v>
      </c>
      <c r="P827" s="106" t="e">
        <f>IF(O827&gt;'Input &amp; Results'!$E$49,MIN('Input &amp; Results'!$E$47,O827),0)</f>
        <v>#DIV/0!</v>
      </c>
      <c r="Q827" s="106" t="e">
        <f t="shared" si="220"/>
        <v>#DIV/0!</v>
      </c>
      <c r="R827" s="106" t="e">
        <f t="shared" si="216"/>
        <v>#DIV/0!</v>
      </c>
      <c r="S827" s="106" t="e">
        <f t="shared" si="217"/>
        <v>#DIV/0!</v>
      </c>
      <c r="T827" s="106" t="e">
        <f t="shared" si="221"/>
        <v>#DIV/0!</v>
      </c>
      <c r="U827" s="124" t="e">
        <f t="shared" si="232"/>
        <v>#DIV/0!</v>
      </c>
      <c r="V827" s="107" t="e">
        <f t="shared" si="229"/>
        <v>#DIV/0!</v>
      </c>
      <c r="W827" s="106" t="e">
        <f t="shared" si="227"/>
        <v>#DIV/0!</v>
      </c>
      <c r="X827" s="106" t="e">
        <f t="shared" si="222"/>
        <v>#DIV/0!</v>
      </c>
      <c r="Y827" s="106" t="e">
        <f t="shared" si="228"/>
        <v>#DIV/0!</v>
      </c>
      <c r="Z827" s="108" t="e">
        <f t="shared" si="223"/>
        <v>#DIV/0!</v>
      </c>
      <c r="AA827" s="108" t="e">
        <f>('Input &amp; Results'!$E$40-R827*7.48)/('Calcs active'!H827*1440)</f>
        <v>#DIV/0!</v>
      </c>
    </row>
    <row r="828" spans="2:27" x14ac:dyDescent="0.2">
      <c r="B828" s="31">
        <f t="shared" si="215"/>
        <v>3</v>
      </c>
      <c r="C828" s="31" t="s">
        <v>53</v>
      </c>
      <c r="D828" s="106">
        <v>814</v>
      </c>
      <c r="E828" s="106" t="e">
        <f t="shared" si="224"/>
        <v>#DIV/0!</v>
      </c>
      <c r="F828" s="106">
        <f>'Calcs Hist'!E829</f>
        <v>0</v>
      </c>
      <c r="G828" s="106" t="e">
        <f t="shared" si="225"/>
        <v>#DIV/0!</v>
      </c>
      <c r="H828" s="107" t="e">
        <f t="shared" si="226"/>
        <v>#DIV/0!</v>
      </c>
      <c r="I828" s="106" t="e">
        <f>IF(P828&gt;0,('Input &amp; Results'!F$27/12*$C$3)*('Input &amp; Results'!$D$21),('Input &amp; Results'!F$27/12*$C$3)*('Input &amp; Results'!$D$22))</f>
        <v>#DIV/0!</v>
      </c>
      <c r="J828" s="106" t="e">
        <f t="shared" si="230"/>
        <v>#DIV/0!</v>
      </c>
      <c r="K828" s="106" t="e">
        <f>IF(H828&gt;'Input &amp; Results'!$K$45,MIN('Input &amp; Results'!$K$29,J828-M828),0)</f>
        <v>#DIV/0!</v>
      </c>
      <c r="L828" s="106" t="e">
        <f t="shared" si="218"/>
        <v>#DIV/0!</v>
      </c>
      <c r="M828" s="106" t="e">
        <f>IF(J828&gt;0,MIN('Input &amp; Results'!$K$9*0.75/12*'Input &amp; Results'!$K$42,J828),0)</f>
        <v>#DIV/0!</v>
      </c>
      <c r="N828" s="106" t="e">
        <f t="shared" si="219"/>
        <v>#DIV/0!</v>
      </c>
      <c r="O828" s="106" t="e">
        <f t="shared" si="231"/>
        <v>#DIV/0!</v>
      </c>
      <c r="P828" s="106" t="e">
        <f>IF(O828&gt;'Input &amp; Results'!$E$49,MIN('Input &amp; Results'!$E$47,O828),0)</f>
        <v>#DIV/0!</v>
      </c>
      <c r="Q828" s="106" t="e">
        <f t="shared" si="220"/>
        <v>#DIV/0!</v>
      </c>
      <c r="R828" s="106" t="e">
        <f t="shared" si="216"/>
        <v>#DIV/0!</v>
      </c>
      <c r="S828" s="106" t="e">
        <f t="shared" si="217"/>
        <v>#DIV/0!</v>
      </c>
      <c r="T828" s="106" t="e">
        <f t="shared" si="221"/>
        <v>#DIV/0!</v>
      </c>
      <c r="U828" s="124" t="e">
        <f t="shared" si="232"/>
        <v>#DIV/0!</v>
      </c>
      <c r="V828" s="107" t="e">
        <f t="shared" si="229"/>
        <v>#DIV/0!</v>
      </c>
      <c r="W828" s="106" t="e">
        <f t="shared" si="227"/>
        <v>#DIV/0!</v>
      </c>
      <c r="X828" s="106" t="e">
        <f t="shared" si="222"/>
        <v>#DIV/0!</v>
      </c>
      <c r="Y828" s="106" t="e">
        <f t="shared" si="228"/>
        <v>#DIV/0!</v>
      </c>
      <c r="Z828" s="108" t="e">
        <f t="shared" si="223"/>
        <v>#DIV/0!</v>
      </c>
      <c r="AA828" s="108" t="e">
        <f>('Input &amp; Results'!$E$40-R828*7.48)/('Calcs active'!H828*1440)</f>
        <v>#DIV/0!</v>
      </c>
    </row>
    <row r="829" spans="2:27" x14ac:dyDescent="0.2">
      <c r="B829" s="31">
        <f t="shared" ref="B829:B892" si="233">B464+1</f>
        <v>3</v>
      </c>
      <c r="C829" s="31" t="s">
        <v>53</v>
      </c>
      <c r="D829" s="106">
        <v>815</v>
      </c>
      <c r="E829" s="106" t="e">
        <f t="shared" si="224"/>
        <v>#DIV/0!</v>
      </c>
      <c r="F829" s="106">
        <f>'Calcs Hist'!E830</f>
        <v>0</v>
      </c>
      <c r="G829" s="106" t="e">
        <f t="shared" si="225"/>
        <v>#DIV/0!</v>
      </c>
      <c r="H829" s="107" t="e">
        <f t="shared" si="226"/>
        <v>#DIV/0!</v>
      </c>
      <c r="I829" s="106" t="e">
        <f>IF(P829&gt;0,('Input &amp; Results'!F$27/12*$C$3)*('Input &amp; Results'!$D$21),('Input &amp; Results'!F$27/12*$C$3)*('Input &amp; Results'!$D$22))</f>
        <v>#DIV/0!</v>
      </c>
      <c r="J829" s="106" t="e">
        <f t="shared" si="230"/>
        <v>#DIV/0!</v>
      </c>
      <c r="K829" s="106" t="e">
        <f>IF(H829&gt;'Input &amp; Results'!$K$45,MIN('Input &amp; Results'!$K$29,J829-M829),0)</f>
        <v>#DIV/0!</v>
      </c>
      <c r="L829" s="106" t="e">
        <f t="shared" si="218"/>
        <v>#DIV/0!</v>
      </c>
      <c r="M829" s="106" t="e">
        <f>IF(J829&gt;0,MIN('Input &amp; Results'!$K$9*0.75/12*'Input &amp; Results'!$K$42,J829),0)</f>
        <v>#DIV/0!</v>
      </c>
      <c r="N829" s="106" t="e">
        <f t="shared" si="219"/>
        <v>#DIV/0!</v>
      </c>
      <c r="O829" s="106" t="e">
        <f t="shared" si="231"/>
        <v>#DIV/0!</v>
      </c>
      <c r="P829" s="106" t="e">
        <f>IF(O829&gt;'Input &amp; Results'!$E$49,MIN('Input &amp; Results'!$E$47,O829),0)</f>
        <v>#DIV/0!</v>
      </c>
      <c r="Q829" s="106" t="e">
        <f t="shared" si="220"/>
        <v>#DIV/0!</v>
      </c>
      <c r="R829" s="106" t="e">
        <f t="shared" si="216"/>
        <v>#DIV/0!</v>
      </c>
      <c r="S829" s="106" t="e">
        <f t="shared" si="217"/>
        <v>#DIV/0!</v>
      </c>
      <c r="T829" s="106" t="e">
        <f t="shared" si="221"/>
        <v>#DIV/0!</v>
      </c>
      <c r="U829" s="124" t="e">
        <f t="shared" si="232"/>
        <v>#DIV/0!</v>
      </c>
      <c r="V829" s="107" t="e">
        <f t="shared" si="229"/>
        <v>#DIV/0!</v>
      </c>
      <c r="W829" s="106" t="e">
        <f t="shared" si="227"/>
        <v>#DIV/0!</v>
      </c>
      <c r="X829" s="106" t="e">
        <f t="shared" si="222"/>
        <v>#DIV/0!</v>
      </c>
      <c r="Y829" s="106" t="e">
        <f t="shared" si="228"/>
        <v>#DIV/0!</v>
      </c>
      <c r="Z829" s="108" t="e">
        <f t="shared" si="223"/>
        <v>#DIV/0!</v>
      </c>
      <c r="AA829" s="108" t="e">
        <f>('Input &amp; Results'!$E$40-R829*7.48)/('Calcs active'!H829*1440)</f>
        <v>#DIV/0!</v>
      </c>
    </row>
    <row r="830" spans="2:27" x14ac:dyDescent="0.2">
      <c r="B830" s="31">
        <f t="shared" si="233"/>
        <v>3</v>
      </c>
      <c r="C830" s="31" t="s">
        <v>53</v>
      </c>
      <c r="D830" s="106">
        <v>816</v>
      </c>
      <c r="E830" s="106" t="e">
        <f t="shared" si="224"/>
        <v>#DIV/0!</v>
      </c>
      <c r="F830" s="106">
        <f>'Calcs Hist'!E831</f>
        <v>0</v>
      </c>
      <c r="G830" s="106" t="e">
        <f t="shared" si="225"/>
        <v>#DIV/0!</v>
      </c>
      <c r="H830" s="107" t="e">
        <f t="shared" si="226"/>
        <v>#DIV/0!</v>
      </c>
      <c r="I830" s="106" t="e">
        <f>IF(P830&gt;0,('Input &amp; Results'!F$27/12*$C$3)*('Input &amp; Results'!$D$21),('Input &amp; Results'!F$27/12*$C$3)*('Input &amp; Results'!$D$22))</f>
        <v>#DIV/0!</v>
      </c>
      <c r="J830" s="106" t="e">
        <f t="shared" si="230"/>
        <v>#DIV/0!</v>
      </c>
      <c r="K830" s="106" t="e">
        <f>IF(H830&gt;'Input &amp; Results'!$K$45,MIN('Input &amp; Results'!$K$29,J830-M830),0)</f>
        <v>#DIV/0!</v>
      </c>
      <c r="L830" s="106" t="e">
        <f t="shared" si="218"/>
        <v>#DIV/0!</v>
      </c>
      <c r="M830" s="106" t="e">
        <f>IF(J830&gt;0,MIN('Input &amp; Results'!$K$9*0.75/12*'Input &amp; Results'!$K$42,J830),0)</f>
        <v>#DIV/0!</v>
      </c>
      <c r="N830" s="106" t="e">
        <f t="shared" si="219"/>
        <v>#DIV/0!</v>
      </c>
      <c r="O830" s="106" t="e">
        <f t="shared" si="231"/>
        <v>#DIV/0!</v>
      </c>
      <c r="P830" s="106" t="e">
        <f>IF(O830&gt;'Input &amp; Results'!$E$49,MIN('Input &amp; Results'!$E$47,O830),0)</f>
        <v>#DIV/0!</v>
      </c>
      <c r="Q830" s="106" t="e">
        <f t="shared" si="220"/>
        <v>#DIV/0!</v>
      </c>
      <c r="R830" s="106" t="e">
        <f t="shared" si="216"/>
        <v>#DIV/0!</v>
      </c>
      <c r="S830" s="106" t="e">
        <f t="shared" si="217"/>
        <v>#DIV/0!</v>
      </c>
      <c r="T830" s="106" t="e">
        <f t="shared" si="221"/>
        <v>#DIV/0!</v>
      </c>
      <c r="U830" s="124" t="e">
        <f t="shared" si="232"/>
        <v>#DIV/0!</v>
      </c>
      <c r="V830" s="107" t="e">
        <f t="shared" si="229"/>
        <v>#DIV/0!</v>
      </c>
      <c r="W830" s="106" t="e">
        <f t="shared" si="227"/>
        <v>#DIV/0!</v>
      </c>
      <c r="X830" s="106" t="e">
        <f t="shared" si="222"/>
        <v>#DIV/0!</v>
      </c>
      <c r="Y830" s="106" t="e">
        <f t="shared" si="228"/>
        <v>#DIV/0!</v>
      </c>
      <c r="Z830" s="108" t="e">
        <f t="shared" si="223"/>
        <v>#DIV/0!</v>
      </c>
      <c r="AA830" s="108" t="e">
        <f>('Input &amp; Results'!$E$40-R830*7.48)/('Calcs active'!H830*1440)</f>
        <v>#DIV/0!</v>
      </c>
    </row>
    <row r="831" spans="2:27" x14ac:dyDescent="0.2">
      <c r="B831" s="31">
        <f t="shared" si="233"/>
        <v>3</v>
      </c>
      <c r="C831" s="31" t="s">
        <v>53</v>
      </c>
      <c r="D831" s="106">
        <v>817</v>
      </c>
      <c r="E831" s="106" t="e">
        <f t="shared" si="224"/>
        <v>#DIV/0!</v>
      </c>
      <c r="F831" s="106">
        <f>'Calcs Hist'!E832</f>
        <v>0</v>
      </c>
      <c r="G831" s="106" t="e">
        <f t="shared" si="225"/>
        <v>#DIV/0!</v>
      </c>
      <c r="H831" s="107" t="e">
        <f t="shared" si="226"/>
        <v>#DIV/0!</v>
      </c>
      <c r="I831" s="106" t="e">
        <f>IF(P831&gt;0,('Input &amp; Results'!F$27/12*$C$3)*('Input &amp; Results'!$D$21),('Input &amp; Results'!F$27/12*$C$3)*('Input &amp; Results'!$D$22))</f>
        <v>#DIV/0!</v>
      </c>
      <c r="J831" s="106" t="e">
        <f t="shared" si="230"/>
        <v>#DIV/0!</v>
      </c>
      <c r="K831" s="106" t="e">
        <f>IF(H831&gt;'Input &amp; Results'!$K$45,MIN('Input &amp; Results'!$K$29,J831-M831),0)</f>
        <v>#DIV/0!</v>
      </c>
      <c r="L831" s="106" t="e">
        <f t="shared" si="218"/>
        <v>#DIV/0!</v>
      </c>
      <c r="M831" s="106" t="e">
        <f>IF(J831&gt;0,MIN('Input &amp; Results'!$K$9*0.75/12*'Input &amp; Results'!$K$42,J831),0)</f>
        <v>#DIV/0!</v>
      </c>
      <c r="N831" s="106" t="e">
        <f t="shared" si="219"/>
        <v>#DIV/0!</v>
      </c>
      <c r="O831" s="106" t="e">
        <f t="shared" si="231"/>
        <v>#DIV/0!</v>
      </c>
      <c r="P831" s="106" t="e">
        <f>IF(O831&gt;'Input &amp; Results'!$E$49,MIN('Input &amp; Results'!$E$47,O831),0)</f>
        <v>#DIV/0!</v>
      </c>
      <c r="Q831" s="106" t="e">
        <f t="shared" si="220"/>
        <v>#DIV/0!</v>
      </c>
      <c r="R831" s="106" t="e">
        <f t="shared" si="216"/>
        <v>#DIV/0!</v>
      </c>
      <c r="S831" s="106" t="e">
        <f t="shared" si="217"/>
        <v>#DIV/0!</v>
      </c>
      <c r="T831" s="106" t="e">
        <f t="shared" si="221"/>
        <v>#DIV/0!</v>
      </c>
      <c r="U831" s="124" t="e">
        <f t="shared" si="232"/>
        <v>#DIV/0!</v>
      </c>
      <c r="V831" s="107" t="e">
        <f t="shared" si="229"/>
        <v>#DIV/0!</v>
      </c>
      <c r="W831" s="106" t="e">
        <f t="shared" si="227"/>
        <v>#DIV/0!</v>
      </c>
      <c r="X831" s="106" t="e">
        <f t="shared" si="222"/>
        <v>#DIV/0!</v>
      </c>
      <c r="Y831" s="106" t="e">
        <f t="shared" si="228"/>
        <v>#DIV/0!</v>
      </c>
      <c r="Z831" s="108" t="e">
        <f t="shared" si="223"/>
        <v>#DIV/0!</v>
      </c>
      <c r="AA831" s="108" t="e">
        <f>('Input &amp; Results'!$E$40-R831*7.48)/('Calcs active'!H831*1440)</f>
        <v>#DIV/0!</v>
      </c>
    </row>
    <row r="832" spans="2:27" x14ac:dyDescent="0.2">
      <c r="B832" s="31">
        <f t="shared" si="233"/>
        <v>3</v>
      </c>
      <c r="C832" s="31" t="s">
        <v>53</v>
      </c>
      <c r="D832" s="106">
        <v>818</v>
      </c>
      <c r="E832" s="106" t="e">
        <f t="shared" si="224"/>
        <v>#DIV/0!</v>
      </c>
      <c r="F832" s="106">
        <f>'Calcs Hist'!E833</f>
        <v>0</v>
      </c>
      <c r="G832" s="106" t="e">
        <f t="shared" si="225"/>
        <v>#DIV/0!</v>
      </c>
      <c r="H832" s="107" t="e">
        <f t="shared" si="226"/>
        <v>#DIV/0!</v>
      </c>
      <c r="I832" s="106" t="e">
        <f>IF(P832&gt;0,('Input &amp; Results'!F$27/12*$C$3)*('Input &amp; Results'!$D$21),('Input &amp; Results'!F$27/12*$C$3)*('Input &amp; Results'!$D$22))</f>
        <v>#DIV/0!</v>
      </c>
      <c r="J832" s="106" t="e">
        <f t="shared" si="230"/>
        <v>#DIV/0!</v>
      </c>
      <c r="K832" s="106" t="e">
        <f>IF(H832&gt;'Input &amp; Results'!$K$45,MIN('Input &amp; Results'!$K$29,J832-M832),0)</f>
        <v>#DIV/0!</v>
      </c>
      <c r="L832" s="106" t="e">
        <f t="shared" si="218"/>
        <v>#DIV/0!</v>
      </c>
      <c r="M832" s="106" t="e">
        <f>IF(J832&gt;0,MIN('Input &amp; Results'!$K$9*0.75/12*'Input &amp; Results'!$K$42,J832),0)</f>
        <v>#DIV/0!</v>
      </c>
      <c r="N832" s="106" t="e">
        <f t="shared" si="219"/>
        <v>#DIV/0!</v>
      </c>
      <c r="O832" s="106" t="e">
        <f t="shared" si="231"/>
        <v>#DIV/0!</v>
      </c>
      <c r="P832" s="106" t="e">
        <f>IF(O832&gt;'Input &amp; Results'!$E$49,MIN('Input &amp; Results'!$E$47,O832),0)</f>
        <v>#DIV/0!</v>
      </c>
      <c r="Q832" s="106" t="e">
        <f t="shared" si="220"/>
        <v>#DIV/0!</v>
      </c>
      <c r="R832" s="106" t="e">
        <f t="shared" si="216"/>
        <v>#DIV/0!</v>
      </c>
      <c r="S832" s="106" t="e">
        <f t="shared" si="217"/>
        <v>#DIV/0!</v>
      </c>
      <c r="T832" s="106" t="e">
        <f t="shared" si="221"/>
        <v>#DIV/0!</v>
      </c>
      <c r="U832" s="124" t="e">
        <f t="shared" si="232"/>
        <v>#DIV/0!</v>
      </c>
      <c r="V832" s="107" t="e">
        <f t="shared" si="229"/>
        <v>#DIV/0!</v>
      </c>
      <c r="W832" s="106" t="e">
        <f t="shared" si="227"/>
        <v>#DIV/0!</v>
      </c>
      <c r="X832" s="106" t="e">
        <f t="shared" si="222"/>
        <v>#DIV/0!</v>
      </c>
      <c r="Y832" s="106" t="e">
        <f t="shared" si="228"/>
        <v>#DIV/0!</v>
      </c>
      <c r="Z832" s="108" t="e">
        <f t="shared" si="223"/>
        <v>#DIV/0!</v>
      </c>
      <c r="AA832" s="108" t="e">
        <f>('Input &amp; Results'!$E$40-R832*7.48)/('Calcs active'!H832*1440)</f>
        <v>#DIV/0!</v>
      </c>
    </row>
    <row r="833" spans="2:27" x14ac:dyDescent="0.2">
      <c r="B833" s="31">
        <f t="shared" si="233"/>
        <v>3</v>
      </c>
      <c r="C833" s="31" t="s">
        <v>53</v>
      </c>
      <c r="D833" s="106">
        <v>819</v>
      </c>
      <c r="E833" s="106" t="e">
        <f t="shared" si="224"/>
        <v>#DIV/0!</v>
      </c>
      <c r="F833" s="106">
        <f>'Calcs Hist'!E834</f>
        <v>0</v>
      </c>
      <c r="G833" s="106" t="e">
        <f t="shared" si="225"/>
        <v>#DIV/0!</v>
      </c>
      <c r="H833" s="107" t="e">
        <f t="shared" si="226"/>
        <v>#DIV/0!</v>
      </c>
      <c r="I833" s="106" t="e">
        <f>IF(P833&gt;0,('Input &amp; Results'!F$27/12*$C$3)*('Input &amp; Results'!$D$21),('Input &amp; Results'!F$27/12*$C$3)*('Input &amp; Results'!$D$22))</f>
        <v>#DIV/0!</v>
      </c>
      <c r="J833" s="106" t="e">
        <f t="shared" si="230"/>
        <v>#DIV/0!</v>
      </c>
      <c r="K833" s="106" t="e">
        <f>IF(H833&gt;'Input &amp; Results'!$K$45,MIN('Input &amp; Results'!$K$29,J833-M833),0)</f>
        <v>#DIV/0!</v>
      </c>
      <c r="L833" s="106" t="e">
        <f t="shared" si="218"/>
        <v>#DIV/0!</v>
      </c>
      <c r="M833" s="106" t="e">
        <f>IF(J833&gt;0,MIN('Input &amp; Results'!$K$9*0.75/12*'Input &amp; Results'!$K$42,J833),0)</f>
        <v>#DIV/0!</v>
      </c>
      <c r="N833" s="106" t="e">
        <f t="shared" si="219"/>
        <v>#DIV/0!</v>
      </c>
      <c r="O833" s="106" t="e">
        <f t="shared" si="231"/>
        <v>#DIV/0!</v>
      </c>
      <c r="P833" s="106" t="e">
        <f>IF(O833&gt;'Input &amp; Results'!$E$49,MIN('Input &amp; Results'!$E$47,O833),0)</f>
        <v>#DIV/0!</v>
      </c>
      <c r="Q833" s="106" t="e">
        <f t="shared" si="220"/>
        <v>#DIV/0!</v>
      </c>
      <c r="R833" s="106" t="e">
        <f t="shared" si="216"/>
        <v>#DIV/0!</v>
      </c>
      <c r="S833" s="106" t="e">
        <f t="shared" si="217"/>
        <v>#DIV/0!</v>
      </c>
      <c r="T833" s="106" t="e">
        <f t="shared" si="221"/>
        <v>#DIV/0!</v>
      </c>
      <c r="U833" s="124" t="e">
        <f t="shared" si="232"/>
        <v>#DIV/0!</v>
      </c>
      <c r="V833" s="107" t="e">
        <f t="shared" si="229"/>
        <v>#DIV/0!</v>
      </c>
      <c r="W833" s="106" t="e">
        <f t="shared" si="227"/>
        <v>#DIV/0!</v>
      </c>
      <c r="X833" s="106" t="e">
        <f t="shared" si="222"/>
        <v>#DIV/0!</v>
      </c>
      <c r="Y833" s="106" t="e">
        <f t="shared" si="228"/>
        <v>#DIV/0!</v>
      </c>
      <c r="Z833" s="108" t="e">
        <f t="shared" si="223"/>
        <v>#DIV/0!</v>
      </c>
      <c r="AA833" s="108" t="e">
        <f>('Input &amp; Results'!$E$40-R833*7.48)/('Calcs active'!H833*1440)</f>
        <v>#DIV/0!</v>
      </c>
    </row>
    <row r="834" spans="2:27" x14ac:dyDescent="0.2">
      <c r="B834" s="31">
        <f t="shared" si="233"/>
        <v>3</v>
      </c>
      <c r="C834" s="31" t="s">
        <v>53</v>
      </c>
      <c r="D834" s="106">
        <v>820</v>
      </c>
      <c r="E834" s="106" t="e">
        <f t="shared" si="224"/>
        <v>#DIV/0!</v>
      </c>
      <c r="F834" s="106">
        <f>'Calcs Hist'!E835</f>
        <v>0</v>
      </c>
      <c r="G834" s="106" t="e">
        <f t="shared" si="225"/>
        <v>#DIV/0!</v>
      </c>
      <c r="H834" s="107" t="e">
        <f t="shared" si="226"/>
        <v>#DIV/0!</v>
      </c>
      <c r="I834" s="106" t="e">
        <f>IF(P834&gt;0,('Input &amp; Results'!F$27/12*$C$3)*('Input &amp; Results'!$D$21),('Input &amp; Results'!F$27/12*$C$3)*('Input &amp; Results'!$D$22))</f>
        <v>#DIV/0!</v>
      </c>
      <c r="J834" s="106" t="e">
        <f t="shared" si="230"/>
        <v>#DIV/0!</v>
      </c>
      <c r="K834" s="106" t="e">
        <f>IF(H834&gt;'Input &amp; Results'!$K$45,MIN('Input &amp; Results'!$K$29,J834-M834),0)</f>
        <v>#DIV/0!</v>
      </c>
      <c r="L834" s="106" t="e">
        <f t="shared" si="218"/>
        <v>#DIV/0!</v>
      </c>
      <c r="M834" s="106" t="e">
        <f>IF(J834&gt;0,MIN('Input &amp; Results'!$K$9*0.75/12*'Input &amp; Results'!$K$42,J834),0)</f>
        <v>#DIV/0!</v>
      </c>
      <c r="N834" s="106" t="e">
        <f t="shared" si="219"/>
        <v>#DIV/0!</v>
      </c>
      <c r="O834" s="106" t="e">
        <f t="shared" si="231"/>
        <v>#DIV/0!</v>
      </c>
      <c r="P834" s="106" t="e">
        <f>IF(O834&gt;'Input &amp; Results'!$E$49,MIN('Input &amp; Results'!$E$47,O834),0)</f>
        <v>#DIV/0!</v>
      </c>
      <c r="Q834" s="106" t="e">
        <f t="shared" si="220"/>
        <v>#DIV/0!</v>
      </c>
      <c r="R834" s="106" t="e">
        <f t="shared" si="216"/>
        <v>#DIV/0!</v>
      </c>
      <c r="S834" s="106" t="e">
        <f t="shared" si="217"/>
        <v>#DIV/0!</v>
      </c>
      <c r="T834" s="106" t="e">
        <f t="shared" si="221"/>
        <v>#DIV/0!</v>
      </c>
      <c r="U834" s="124" t="e">
        <f t="shared" si="232"/>
        <v>#DIV/0!</v>
      </c>
      <c r="V834" s="107" t="e">
        <f t="shared" si="229"/>
        <v>#DIV/0!</v>
      </c>
      <c r="W834" s="106" t="e">
        <f t="shared" si="227"/>
        <v>#DIV/0!</v>
      </c>
      <c r="X834" s="106" t="e">
        <f t="shared" si="222"/>
        <v>#DIV/0!</v>
      </c>
      <c r="Y834" s="106" t="e">
        <f t="shared" si="228"/>
        <v>#DIV/0!</v>
      </c>
      <c r="Z834" s="108" t="e">
        <f t="shared" si="223"/>
        <v>#DIV/0!</v>
      </c>
      <c r="AA834" s="108" t="e">
        <f>('Input &amp; Results'!$E$40-R834*7.48)/('Calcs active'!H834*1440)</f>
        <v>#DIV/0!</v>
      </c>
    </row>
    <row r="835" spans="2:27" x14ac:dyDescent="0.2">
      <c r="B835" s="31">
        <f t="shared" si="233"/>
        <v>3</v>
      </c>
      <c r="C835" s="31" t="s">
        <v>54</v>
      </c>
      <c r="D835" s="106">
        <v>821</v>
      </c>
      <c r="E835" s="106" t="e">
        <f t="shared" si="224"/>
        <v>#DIV/0!</v>
      </c>
      <c r="F835" s="106">
        <f>'Calcs Hist'!E836</f>
        <v>0</v>
      </c>
      <c r="G835" s="106" t="e">
        <f t="shared" si="225"/>
        <v>#DIV/0!</v>
      </c>
      <c r="H835" s="107" t="e">
        <f t="shared" si="226"/>
        <v>#DIV/0!</v>
      </c>
      <c r="I835" s="106" t="e">
        <f>IF(P835&gt;0,('Input &amp; Results'!F$28/12*$C$3)*('Input &amp; Results'!$D$21),('Input &amp; Results'!F$28/12*$C$3)*('Input &amp; Results'!$D$22))</f>
        <v>#DIV/0!</v>
      </c>
      <c r="J835" s="106" t="e">
        <f t="shared" si="230"/>
        <v>#DIV/0!</v>
      </c>
      <c r="K835" s="106" t="e">
        <f>IF(H835&gt;'Input &amp; Results'!$K$45,MIN('Input &amp; Results'!$K$30,J835-M835),0)</f>
        <v>#DIV/0!</v>
      </c>
      <c r="L835" s="106" t="e">
        <f t="shared" si="218"/>
        <v>#DIV/0!</v>
      </c>
      <c r="M835" s="106" t="e">
        <f>IF(J835&gt;0,MIN('Input &amp; Results'!$K$10*0.75/12*'Input &amp; Results'!$K$42,J835),0)</f>
        <v>#DIV/0!</v>
      </c>
      <c r="N835" s="106" t="e">
        <f t="shared" si="219"/>
        <v>#DIV/0!</v>
      </c>
      <c r="O835" s="106" t="e">
        <f t="shared" si="231"/>
        <v>#DIV/0!</v>
      </c>
      <c r="P835" s="106" t="e">
        <f>IF(O835&gt;'Input &amp; Results'!$E$49,MIN('Input &amp; Results'!$E$47,O835),0)</f>
        <v>#DIV/0!</v>
      </c>
      <c r="Q835" s="106" t="e">
        <f t="shared" si="220"/>
        <v>#DIV/0!</v>
      </c>
      <c r="R835" s="106" t="e">
        <f t="shared" si="216"/>
        <v>#DIV/0!</v>
      </c>
      <c r="S835" s="106" t="e">
        <f t="shared" si="217"/>
        <v>#DIV/0!</v>
      </c>
      <c r="T835" s="106" t="e">
        <f t="shared" si="221"/>
        <v>#DIV/0!</v>
      </c>
      <c r="U835" s="124" t="e">
        <f t="shared" si="232"/>
        <v>#DIV/0!</v>
      </c>
      <c r="V835" s="107" t="e">
        <f t="shared" si="229"/>
        <v>#DIV/0!</v>
      </c>
      <c r="W835" s="106" t="e">
        <f t="shared" si="227"/>
        <v>#DIV/0!</v>
      </c>
      <c r="X835" s="106" t="e">
        <f t="shared" si="222"/>
        <v>#DIV/0!</v>
      </c>
      <c r="Y835" s="106" t="e">
        <f t="shared" si="228"/>
        <v>#DIV/0!</v>
      </c>
      <c r="Z835" s="108" t="e">
        <f t="shared" si="223"/>
        <v>#DIV/0!</v>
      </c>
      <c r="AA835" s="108" t="e">
        <f>('Input &amp; Results'!$E$40-R835*7.48)/('Calcs active'!H835*1440)</f>
        <v>#DIV/0!</v>
      </c>
    </row>
    <row r="836" spans="2:27" x14ac:dyDescent="0.2">
      <c r="B836" s="31">
        <f t="shared" si="233"/>
        <v>3</v>
      </c>
      <c r="C836" s="31" t="s">
        <v>54</v>
      </c>
      <c r="D836" s="106">
        <v>822</v>
      </c>
      <c r="E836" s="106" t="e">
        <f t="shared" si="224"/>
        <v>#DIV/0!</v>
      </c>
      <c r="F836" s="106">
        <f>'Calcs Hist'!E837</f>
        <v>0</v>
      </c>
      <c r="G836" s="106" t="e">
        <f t="shared" si="225"/>
        <v>#DIV/0!</v>
      </c>
      <c r="H836" s="107" t="e">
        <f t="shared" si="226"/>
        <v>#DIV/0!</v>
      </c>
      <c r="I836" s="106" t="e">
        <f>IF(P836&gt;0,('Input &amp; Results'!F$28/12*$C$3)*('Input &amp; Results'!$D$21),('Input &amp; Results'!F$28/12*$C$3)*('Input &amp; Results'!$D$22))</f>
        <v>#DIV/0!</v>
      </c>
      <c r="J836" s="106" t="e">
        <f t="shared" si="230"/>
        <v>#DIV/0!</v>
      </c>
      <c r="K836" s="106" t="e">
        <f>IF(H836&gt;'Input &amp; Results'!$K$45,MIN('Input &amp; Results'!$K$30,J836-M836),0)</f>
        <v>#DIV/0!</v>
      </c>
      <c r="L836" s="106" t="e">
        <f t="shared" si="218"/>
        <v>#DIV/0!</v>
      </c>
      <c r="M836" s="106" t="e">
        <f>IF(J836&gt;0,MIN('Input &amp; Results'!$K$10*0.75/12*'Input &amp; Results'!$K$42,J836),0)</f>
        <v>#DIV/0!</v>
      </c>
      <c r="N836" s="106" t="e">
        <f t="shared" si="219"/>
        <v>#DIV/0!</v>
      </c>
      <c r="O836" s="106" t="e">
        <f t="shared" si="231"/>
        <v>#DIV/0!</v>
      </c>
      <c r="P836" s="106" t="e">
        <f>IF(O836&gt;'Input &amp; Results'!$E$49,MIN('Input &amp; Results'!$E$47,O836),0)</f>
        <v>#DIV/0!</v>
      </c>
      <c r="Q836" s="106" t="e">
        <f t="shared" si="220"/>
        <v>#DIV/0!</v>
      </c>
      <c r="R836" s="106" t="e">
        <f t="shared" si="216"/>
        <v>#DIV/0!</v>
      </c>
      <c r="S836" s="106" t="e">
        <f t="shared" si="217"/>
        <v>#DIV/0!</v>
      </c>
      <c r="T836" s="106" t="e">
        <f t="shared" si="221"/>
        <v>#DIV/0!</v>
      </c>
      <c r="U836" s="124" t="e">
        <f t="shared" si="232"/>
        <v>#DIV/0!</v>
      </c>
      <c r="V836" s="107" t="e">
        <f t="shared" si="229"/>
        <v>#DIV/0!</v>
      </c>
      <c r="W836" s="106" t="e">
        <f t="shared" si="227"/>
        <v>#DIV/0!</v>
      </c>
      <c r="X836" s="106" t="e">
        <f t="shared" si="222"/>
        <v>#DIV/0!</v>
      </c>
      <c r="Y836" s="106" t="e">
        <f t="shared" si="228"/>
        <v>#DIV/0!</v>
      </c>
      <c r="Z836" s="108" t="e">
        <f t="shared" si="223"/>
        <v>#DIV/0!</v>
      </c>
      <c r="AA836" s="108" t="e">
        <f>('Input &amp; Results'!$E$40-R836*7.48)/('Calcs active'!H836*1440)</f>
        <v>#DIV/0!</v>
      </c>
    </row>
    <row r="837" spans="2:27" x14ac:dyDescent="0.2">
      <c r="B837" s="31">
        <f t="shared" si="233"/>
        <v>3</v>
      </c>
      <c r="C837" s="31" t="s">
        <v>54</v>
      </c>
      <c r="D837" s="106">
        <v>823</v>
      </c>
      <c r="E837" s="106" t="e">
        <f t="shared" si="224"/>
        <v>#DIV/0!</v>
      </c>
      <c r="F837" s="106">
        <f>'Calcs Hist'!E838</f>
        <v>0</v>
      </c>
      <c r="G837" s="106" t="e">
        <f t="shared" si="225"/>
        <v>#DIV/0!</v>
      </c>
      <c r="H837" s="107" t="e">
        <f t="shared" si="226"/>
        <v>#DIV/0!</v>
      </c>
      <c r="I837" s="106" t="e">
        <f>IF(P837&gt;0,('Input &amp; Results'!F$28/12*$C$3)*('Input &amp; Results'!$D$21),('Input &amp; Results'!F$28/12*$C$3)*('Input &amp; Results'!$D$22))</f>
        <v>#DIV/0!</v>
      </c>
      <c r="J837" s="106" t="e">
        <f t="shared" si="230"/>
        <v>#DIV/0!</v>
      </c>
      <c r="K837" s="106" t="e">
        <f>IF(H837&gt;'Input &amp; Results'!$K$45,MIN('Input &amp; Results'!$K$30,J837-M837),0)</f>
        <v>#DIV/0!</v>
      </c>
      <c r="L837" s="106" t="e">
        <f t="shared" si="218"/>
        <v>#DIV/0!</v>
      </c>
      <c r="M837" s="106" t="e">
        <f>IF(J837&gt;0,MIN('Input &amp; Results'!$K$10*0.75/12*'Input &amp; Results'!$K$42,J837),0)</f>
        <v>#DIV/0!</v>
      </c>
      <c r="N837" s="106" t="e">
        <f t="shared" si="219"/>
        <v>#DIV/0!</v>
      </c>
      <c r="O837" s="106" t="e">
        <f t="shared" si="231"/>
        <v>#DIV/0!</v>
      </c>
      <c r="P837" s="106" t="e">
        <f>IF(O837&gt;'Input &amp; Results'!$E$49,MIN('Input &amp; Results'!$E$47,O837),0)</f>
        <v>#DIV/0!</v>
      </c>
      <c r="Q837" s="106" t="e">
        <f t="shared" si="220"/>
        <v>#DIV/0!</v>
      </c>
      <c r="R837" s="106" t="e">
        <f t="shared" si="216"/>
        <v>#DIV/0!</v>
      </c>
      <c r="S837" s="106" t="e">
        <f t="shared" si="217"/>
        <v>#DIV/0!</v>
      </c>
      <c r="T837" s="106" t="e">
        <f t="shared" si="221"/>
        <v>#DIV/0!</v>
      </c>
      <c r="U837" s="124" t="e">
        <f t="shared" si="232"/>
        <v>#DIV/0!</v>
      </c>
      <c r="V837" s="107" t="e">
        <f t="shared" si="229"/>
        <v>#DIV/0!</v>
      </c>
      <c r="W837" s="106" t="e">
        <f t="shared" si="227"/>
        <v>#DIV/0!</v>
      </c>
      <c r="X837" s="106" t="e">
        <f t="shared" si="222"/>
        <v>#DIV/0!</v>
      </c>
      <c r="Y837" s="106" t="e">
        <f t="shared" si="228"/>
        <v>#DIV/0!</v>
      </c>
      <c r="Z837" s="108" t="e">
        <f t="shared" si="223"/>
        <v>#DIV/0!</v>
      </c>
      <c r="AA837" s="108" t="e">
        <f>('Input &amp; Results'!$E$40-R837*7.48)/('Calcs active'!H837*1440)</f>
        <v>#DIV/0!</v>
      </c>
    </row>
    <row r="838" spans="2:27" x14ac:dyDescent="0.2">
      <c r="B838" s="31">
        <f t="shared" si="233"/>
        <v>3</v>
      </c>
      <c r="C838" s="31" t="s">
        <v>54</v>
      </c>
      <c r="D838" s="106">
        <v>824</v>
      </c>
      <c r="E838" s="106" t="e">
        <f t="shared" si="224"/>
        <v>#DIV/0!</v>
      </c>
      <c r="F838" s="106">
        <f>'Calcs Hist'!E839</f>
        <v>0</v>
      </c>
      <c r="G838" s="106" t="e">
        <f t="shared" si="225"/>
        <v>#DIV/0!</v>
      </c>
      <c r="H838" s="107" t="e">
        <f t="shared" si="226"/>
        <v>#DIV/0!</v>
      </c>
      <c r="I838" s="106" t="e">
        <f>IF(P838&gt;0,('Input &amp; Results'!F$28/12*$C$3)*('Input &amp; Results'!$D$21),('Input &amp; Results'!F$28/12*$C$3)*('Input &amp; Results'!$D$22))</f>
        <v>#DIV/0!</v>
      </c>
      <c r="J838" s="106" t="e">
        <f t="shared" si="230"/>
        <v>#DIV/0!</v>
      </c>
      <c r="K838" s="106" t="e">
        <f>IF(H838&gt;'Input &amp; Results'!$K$45,MIN('Input &amp; Results'!$K$30,J838-M838),0)</f>
        <v>#DIV/0!</v>
      </c>
      <c r="L838" s="106" t="e">
        <f t="shared" si="218"/>
        <v>#DIV/0!</v>
      </c>
      <c r="M838" s="106" t="e">
        <f>IF(J838&gt;0,MIN('Input &amp; Results'!$K$10*0.75/12*'Input &amp; Results'!$K$42,J838),0)</f>
        <v>#DIV/0!</v>
      </c>
      <c r="N838" s="106" t="e">
        <f t="shared" si="219"/>
        <v>#DIV/0!</v>
      </c>
      <c r="O838" s="106" t="e">
        <f t="shared" si="231"/>
        <v>#DIV/0!</v>
      </c>
      <c r="P838" s="106" t="e">
        <f>IF(O838&gt;'Input &amp; Results'!$E$49,MIN('Input &amp; Results'!$E$47,O838),0)</f>
        <v>#DIV/0!</v>
      </c>
      <c r="Q838" s="106" t="e">
        <f t="shared" si="220"/>
        <v>#DIV/0!</v>
      </c>
      <c r="R838" s="106" t="e">
        <f t="shared" si="216"/>
        <v>#DIV/0!</v>
      </c>
      <c r="S838" s="106" t="e">
        <f t="shared" si="217"/>
        <v>#DIV/0!</v>
      </c>
      <c r="T838" s="106" t="e">
        <f t="shared" si="221"/>
        <v>#DIV/0!</v>
      </c>
      <c r="U838" s="124" t="e">
        <f t="shared" si="232"/>
        <v>#DIV/0!</v>
      </c>
      <c r="V838" s="107" t="e">
        <f t="shared" si="229"/>
        <v>#DIV/0!</v>
      </c>
      <c r="W838" s="106" t="e">
        <f t="shared" si="227"/>
        <v>#DIV/0!</v>
      </c>
      <c r="X838" s="106" t="e">
        <f t="shared" si="222"/>
        <v>#DIV/0!</v>
      </c>
      <c r="Y838" s="106" t="e">
        <f t="shared" si="228"/>
        <v>#DIV/0!</v>
      </c>
      <c r="Z838" s="108" t="e">
        <f t="shared" si="223"/>
        <v>#DIV/0!</v>
      </c>
      <c r="AA838" s="108" t="e">
        <f>('Input &amp; Results'!$E$40-R838*7.48)/('Calcs active'!H838*1440)</f>
        <v>#DIV/0!</v>
      </c>
    </row>
    <row r="839" spans="2:27" x14ac:dyDescent="0.2">
      <c r="B839" s="31">
        <f t="shared" si="233"/>
        <v>3</v>
      </c>
      <c r="C839" s="31" t="s">
        <v>54</v>
      </c>
      <c r="D839" s="106">
        <v>825</v>
      </c>
      <c r="E839" s="106" t="e">
        <f t="shared" si="224"/>
        <v>#DIV/0!</v>
      </c>
      <c r="F839" s="106">
        <f>'Calcs Hist'!E840</f>
        <v>0</v>
      </c>
      <c r="G839" s="106" t="e">
        <f t="shared" si="225"/>
        <v>#DIV/0!</v>
      </c>
      <c r="H839" s="107" t="e">
        <f t="shared" si="226"/>
        <v>#DIV/0!</v>
      </c>
      <c r="I839" s="106" t="e">
        <f>IF(P839&gt;0,('Input &amp; Results'!F$28/12*$C$3)*('Input &amp; Results'!$D$21),('Input &amp; Results'!F$28/12*$C$3)*('Input &amp; Results'!$D$22))</f>
        <v>#DIV/0!</v>
      </c>
      <c r="J839" s="106" t="e">
        <f t="shared" si="230"/>
        <v>#DIV/0!</v>
      </c>
      <c r="K839" s="106" t="e">
        <f>IF(H839&gt;'Input &amp; Results'!$K$45,MIN('Input &amp; Results'!$K$30,J839-M839),0)</f>
        <v>#DIV/0!</v>
      </c>
      <c r="L839" s="106" t="e">
        <f t="shared" si="218"/>
        <v>#DIV/0!</v>
      </c>
      <c r="M839" s="106" t="e">
        <f>IF(J839&gt;0,MIN('Input &amp; Results'!$K$10*0.75/12*'Input &amp; Results'!$K$42,J839),0)</f>
        <v>#DIV/0!</v>
      </c>
      <c r="N839" s="106" t="e">
        <f t="shared" si="219"/>
        <v>#DIV/0!</v>
      </c>
      <c r="O839" s="106" t="e">
        <f t="shared" si="231"/>
        <v>#DIV/0!</v>
      </c>
      <c r="P839" s="106" t="e">
        <f>IF(O839&gt;'Input &amp; Results'!$E$49,MIN('Input &amp; Results'!$E$47,O839),0)</f>
        <v>#DIV/0!</v>
      </c>
      <c r="Q839" s="106" t="e">
        <f t="shared" si="220"/>
        <v>#DIV/0!</v>
      </c>
      <c r="R839" s="106" t="e">
        <f t="shared" si="216"/>
        <v>#DIV/0!</v>
      </c>
      <c r="S839" s="106" t="e">
        <f t="shared" si="217"/>
        <v>#DIV/0!</v>
      </c>
      <c r="T839" s="106" t="e">
        <f t="shared" si="221"/>
        <v>#DIV/0!</v>
      </c>
      <c r="U839" s="124" t="e">
        <f t="shared" si="232"/>
        <v>#DIV/0!</v>
      </c>
      <c r="V839" s="107" t="e">
        <f t="shared" si="229"/>
        <v>#DIV/0!</v>
      </c>
      <c r="W839" s="106" t="e">
        <f t="shared" si="227"/>
        <v>#DIV/0!</v>
      </c>
      <c r="X839" s="106" t="e">
        <f t="shared" si="222"/>
        <v>#DIV/0!</v>
      </c>
      <c r="Y839" s="106" t="e">
        <f t="shared" si="228"/>
        <v>#DIV/0!</v>
      </c>
      <c r="Z839" s="108" t="e">
        <f t="shared" si="223"/>
        <v>#DIV/0!</v>
      </c>
      <c r="AA839" s="108" t="e">
        <f>('Input &amp; Results'!$E$40-R839*7.48)/('Calcs active'!H839*1440)</f>
        <v>#DIV/0!</v>
      </c>
    </row>
    <row r="840" spans="2:27" x14ac:dyDescent="0.2">
      <c r="B840" s="31">
        <f t="shared" si="233"/>
        <v>3</v>
      </c>
      <c r="C840" s="31" t="s">
        <v>54</v>
      </c>
      <c r="D840" s="106">
        <v>826</v>
      </c>
      <c r="E840" s="106" t="e">
        <f t="shared" si="224"/>
        <v>#DIV/0!</v>
      </c>
      <c r="F840" s="106">
        <f>'Calcs Hist'!E841</f>
        <v>0</v>
      </c>
      <c r="G840" s="106" t="e">
        <f t="shared" si="225"/>
        <v>#DIV/0!</v>
      </c>
      <c r="H840" s="107" t="e">
        <f t="shared" si="226"/>
        <v>#DIV/0!</v>
      </c>
      <c r="I840" s="106" t="e">
        <f>IF(P840&gt;0,('Input &amp; Results'!F$28/12*$C$3)*('Input &amp; Results'!$D$21),('Input &amp; Results'!F$28/12*$C$3)*('Input &amp; Results'!$D$22))</f>
        <v>#DIV/0!</v>
      </c>
      <c r="J840" s="106" t="e">
        <f t="shared" si="230"/>
        <v>#DIV/0!</v>
      </c>
      <c r="K840" s="106" t="e">
        <f>IF(H840&gt;'Input &amp; Results'!$K$45,MIN('Input &amp; Results'!$K$30,J840-M840),0)</f>
        <v>#DIV/0!</v>
      </c>
      <c r="L840" s="106" t="e">
        <f t="shared" si="218"/>
        <v>#DIV/0!</v>
      </c>
      <c r="M840" s="106" t="e">
        <f>IF(J840&gt;0,MIN('Input &amp; Results'!$K$10*0.75/12*'Input &amp; Results'!$K$42,J840),0)</f>
        <v>#DIV/0!</v>
      </c>
      <c r="N840" s="106" t="e">
        <f t="shared" si="219"/>
        <v>#DIV/0!</v>
      </c>
      <c r="O840" s="106" t="e">
        <f t="shared" si="231"/>
        <v>#DIV/0!</v>
      </c>
      <c r="P840" s="106" t="e">
        <f>IF(O840&gt;'Input &amp; Results'!$E$49,MIN('Input &amp; Results'!$E$47,O840),0)</f>
        <v>#DIV/0!</v>
      </c>
      <c r="Q840" s="106" t="e">
        <f t="shared" si="220"/>
        <v>#DIV/0!</v>
      </c>
      <c r="R840" s="106" t="e">
        <f t="shared" si="216"/>
        <v>#DIV/0!</v>
      </c>
      <c r="S840" s="106" t="e">
        <f t="shared" si="217"/>
        <v>#DIV/0!</v>
      </c>
      <c r="T840" s="106" t="e">
        <f t="shared" si="221"/>
        <v>#DIV/0!</v>
      </c>
      <c r="U840" s="124" t="e">
        <f t="shared" si="232"/>
        <v>#DIV/0!</v>
      </c>
      <c r="V840" s="107" t="e">
        <f t="shared" si="229"/>
        <v>#DIV/0!</v>
      </c>
      <c r="W840" s="106" t="e">
        <f t="shared" si="227"/>
        <v>#DIV/0!</v>
      </c>
      <c r="X840" s="106" t="e">
        <f t="shared" si="222"/>
        <v>#DIV/0!</v>
      </c>
      <c r="Y840" s="106" t="e">
        <f t="shared" si="228"/>
        <v>#DIV/0!</v>
      </c>
      <c r="Z840" s="108" t="e">
        <f t="shared" si="223"/>
        <v>#DIV/0!</v>
      </c>
      <c r="AA840" s="108" t="e">
        <f>('Input &amp; Results'!$E$40-R840*7.48)/('Calcs active'!H840*1440)</f>
        <v>#DIV/0!</v>
      </c>
    </row>
    <row r="841" spans="2:27" x14ac:dyDescent="0.2">
      <c r="B841" s="31">
        <f t="shared" si="233"/>
        <v>3</v>
      </c>
      <c r="C841" s="31" t="s">
        <v>54</v>
      </c>
      <c r="D841" s="106">
        <v>827</v>
      </c>
      <c r="E841" s="106" t="e">
        <f t="shared" si="224"/>
        <v>#DIV/0!</v>
      </c>
      <c r="F841" s="106">
        <f>'Calcs Hist'!E842</f>
        <v>0</v>
      </c>
      <c r="G841" s="106" t="e">
        <f t="shared" si="225"/>
        <v>#DIV/0!</v>
      </c>
      <c r="H841" s="107" t="e">
        <f t="shared" si="226"/>
        <v>#DIV/0!</v>
      </c>
      <c r="I841" s="106" t="e">
        <f>IF(P841&gt;0,('Input &amp; Results'!F$28/12*$C$3)*('Input &amp; Results'!$D$21),('Input &amp; Results'!F$28/12*$C$3)*('Input &amp; Results'!$D$22))</f>
        <v>#DIV/0!</v>
      </c>
      <c r="J841" s="106" t="e">
        <f t="shared" si="230"/>
        <v>#DIV/0!</v>
      </c>
      <c r="K841" s="106" t="e">
        <f>IF(H841&gt;'Input &amp; Results'!$K$45,MIN('Input &amp; Results'!$K$30,J841-M841),0)</f>
        <v>#DIV/0!</v>
      </c>
      <c r="L841" s="106" t="e">
        <f t="shared" si="218"/>
        <v>#DIV/0!</v>
      </c>
      <c r="M841" s="106" t="e">
        <f>IF(J841&gt;0,MIN('Input &amp; Results'!$K$10*0.75/12*'Input &amp; Results'!$K$42,J841),0)</f>
        <v>#DIV/0!</v>
      </c>
      <c r="N841" s="106" t="e">
        <f t="shared" si="219"/>
        <v>#DIV/0!</v>
      </c>
      <c r="O841" s="106" t="e">
        <f t="shared" si="231"/>
        <v>#DIV/0!</v>
      </c>
      <c r="P841" s="106" t="e">
        <f>IF(O841&gt;'Input &amp; Results'!$E$49,MIN('Input &amp; Results'!$E$47,O841),0)</f>
        <v>#DIV/0!</v>
      </c>
      <c r="Q841" s="106" t="e">
        <f t="shared" si="220"/>
        <v>#DIV/0!</v>
      </c>
      <c r="R841" s="106" t="e">
        <f t="shared" si="216"/>
        <v>#DIV/0!</v>
      </c>
      <c r="S841" s="106" t="e">
        <f t="shared" si="217"/>
        <v>#DIV/0!</v>
      </c>
      <c r="T841" s="106" t="e">
        <f t="shared" si="221"/>
        <v>#DIV/0!</v>
      </c>
      <c r="U841" s="124" t="e">
        <f t="shared" si="232"/>
        <v>#DIV/0!</v>
      </c>
      <c r="V841" s="107" t="e">
        <f t="shared" si="229"/>
        <v>#DIV/0!</v>
      </c>
      <c r="W841" s="106" t="e">
        <f t="shared" si="227"/>
        <v>#DIV/0!</v>
      </c>
      <c r="X841" s="106" t="e">
        <f t="shared" si="222"/>
        <v>#DIV/0!</v>
      </c>
      <c r="Y841" s="106" t="e">
        <f t="shared" si="228"/>
        <v>#DIV/0!</v>
      </c>
      <c r="Z841" s="108" t="e">
        <f t="shared" si="223"/>
        <v>#DIV/0!</v>
      </c>
      <c r="AA841" s="108" t="e">
        <f>('Input &amp; Results'!$E$40-R841*7.48)/('Calcs active'!H841*1440)</f>
        <v>#DIV/0!</v>
      </c>
    </row>
    <row r="842" spans="2:27" x14ac:dyDescent="0.2">
      <c r="B842" s="31">
        <f t="shared" si="233"/>
        <v>3</v>
      </c>
      <c r="C842" s="31" t="s">
        <v>54</v>
      </c>
      <c r="D842" s="106">
        <v>828</v>
      </c>
      <c r="E842" s="106" t="e">
        <f t="shared" si="224"/>
        <v>#DIV/0!</v>
      </c>
      <c r="F842" s="106">
        <f>'Calcs Hist'!E843</f>
        <v>0</v>
      </c>
      <c r="G842" s="106" t="e">
        <f t="shared" si="225"/>
        <v>#DIV/0!</v>
      </c>
      <c r="H842" s="107" t="e">
        <f t="shared" si="226"/>
        <v>#DIV/0!</v>
      </c>
      <c r="I842" s="106" t="e">
        <f>IF(P842&gt;0,('Input &amp; Results'!F$28/12*$C$3)*('Input &amp; Results'!$D$21),('Input &amp; Results'!F$28/12*$C$3)*('Input &amp; Results'!$D$22))</f>
        <v>#DIV/0!</v>
      </c>
      <c r="J842" s="106" t="e">
        <f t="shared" si="230"/>
        <v>#DIV/0!</v>
      </c>
      <c r="K842" s="106" t="e">
        <f>IF(H842&gt;'Input &amp; Results'!$K$45,MIN('Input &amp; Results'!$K$30,J842-M842),0)</f>
        <v>#DIV/0!</v>
      </c>
      <c r="L842" s="106" t="e">
        <f t="shared" si="218"/>
        <v>#DIV/0!</v>
      </c>
      <c r="M842" s="106" t="e">
        <f>IF(J842&gt;0,MIN('Input &amp; Results'!$K$10*0.75/12*'Input &amp; Results'!$K$42,J842),0)</f>
        <v>#DIV/0!</v>
      </c>
      <c r="N842" s="106" t="e">
        <f t="shared" si="219"/>
        <v>#DIV/0!</v>
      </c>
      <c r="O842" s="106" t="e">
        <f t="shared" si="231"/>
        <v>#DIV/0!</v>
      </c>
      <c r="P842" s="106" t="e">
        <f>IF(O842&gt;'Input &amp; Results'!$E$49,MIN('Input &amp; Results'!$E$47,O842),0)</f>
        <v>#DIV/0!</v>
      </c>
      <c r="Q842" s="106" t="e">
        <f t="shared" si="220"/>
        <v>#DIV/0!</v>
      </c>
      <c r="R842" s="106" t="e">
        <f t="shared" si="216"/>
        <v>#DIV/0!</v>
      </c>
      <c r="S842" s="106" t="e">
        <f t="shared" si="217"/>
        <v>#DIV/0!</v>
      </c>
      <c r="T842" s="106" t="e">
        <f t="shared" si="221"/>
        <v>#DIV/0!</v>
      </c>
      <c r="U842" s="124" t="e">
        <f t="shared" si="232"/>
        <v>#DIV/0!</v>
      </c>
      <c r="V842" s="107" t="e">
        <f t="shared" si="229"/>
        <v>#DIV/0!</v>
      </c>
      <c r="W842" s="106" t="e">
        <f t="shared" si="227"/>
        <v>#DIV/0!</v>
      </c>
      <c r="X842" s="106" t="e">
        <f t="shared" si="222"/>
        <v>#DIV/0!</v>
      </c>
      <c r="Y842" s="106" t="e">
        <f t="shared" si="228"/>
        <v>#DIV/0!</v>
      </c>
      <c r="Z842" s="108" t="e">
        <f t="shared" si="223"/>
        <v>#DIV/0!</v>
      </c>
      <c r="AA842" s="108" t="e">
        <f>('Input &amp; Results'!$E$40-R842*7.48)/('Calcs active'!H842*1440)</f>
        <v>#DIV/0!</v>
      </c>
    </row>
    <row r="843" spans="2:27" x14ac:dyDescent="0.2">
      <c r="B843" s="31">
        <f t="shared" si="233"/>
        <v>3</v>
      </c>
      <c r="C843" s="31" t="s">
        <v>54</v>
      </c>
      <c r="D843" s="106">
        <v>829</v>
      </c>
      <c r="E843" s="106" t="e">
        <f t="shared" si="224"/>
        <v>#DIV/0!</v>
      </c>
      <c r="F843" s="106">
        <f>'Calcs Hist'!E844</f>
        <v>0</v>
      </c>
      <c r="G843" s="106" t="e">
        <f t="shared" si="225"/>
        <v>#DIV/0!</v>
      </c>
      <c r="H843" s="107" t="e">
        <f t="shared" si="226"/>
        <v>#DIV/0!</v>
      </c>
      <c r="I843" s="106" t="e">
        <f>IF(P843&gt;0,('Input &amp; Results'!F$28/12*$C$3)*('Input &amp; Results'!$D$21),('Input &amp; Results'!F$28/12*$C$3)*('Input &amp; Results'!$D$22))</f>
        <v>#DIV/0!</v>
      </c>
      <c r="J843" s="106" t="e">
        <f t="shared" si="230"/>
        <v>#DIV/0!</v>
      </c>
      <c r="K843" s="106" t="e">
        <f>IF(H843&gt;'Input &amp; Results'!$K$45,MIN('Input &amp; Results'!$K$30,J843-M843),0)</f>
        <v>#DIV/0!</v>
      </c>
      <c r="L843" s="106" t="e">
        <f t="shared" si="218"/>
        <v>#DIV/0!</v>
      </c>
      <c r="M843" s="106" t="e">
        <f>IF(J843&gt;0,MIN('Input &amp; Results'!$K$10*0.75/12*'Input &amp; Results'!$K$42,J843),0)</f>
        <v>#DIV/0!</v>
      </c>
      <c r="N843" s="106" t="e">
        <f t="shared" si="219"/>
        <v>#DIV/0!</v>
      </c>
      <c r="O843" s="106" t="e">
        <f t="shared" si="231"/>
        <v>#DIV/0!</v>
      </c>
      <c r="P843" s="106" t="e">
        <f>IF(O843&gt;'Input &amp; Results'!$E$49,MIN('Input &amp; Results'!$E$47,O843),0)</f>
        <v>#DIV/0!</v>
      </c>
      <c r="Q843" s="106" t="e">
        <f t="shared" si="220"/>
        <v>#DIV/0!</v>
      </c>
      <c r="R843" s="106" t="e">
        <f t="shared" si="216"/>
        <v>#DIV/0!</v>
      </c>
      <c r="S843" s="106" t="e">
        <f t="shared" si="217"/>
        <v>#DIV/0!</v>
      </c>
      <c r="T843" s="106" t="e">
        <f t="shared" si="221"/>
        <v>#DIV/0!</v>
      </c>
      <c r="U843" s="124" t="e">
        <f t="shared" si="232"/>
        <v>#DIV/0!</v>
      </c>
      <c r="V843" s="107" t="e">
        <f t="shared" si="229"/>
        <v>#DIV/0!</v>
      </c>
      <c r="W843" s="106" t="e">
        <f t="shared" si="227"/>
        <v>#DIV/0!</v>
      </c>
      <c r="X843" s="106" t="e">
        <f t="shared" si="222"/>
        <v>#DIV/0!</v>
      </c>
      <c r="Y843" s="106" t="e">
        <f t="shared" si="228"/>
        <v>#DIV/0!</v>
      </c>
      <c r="Z843" s="108" t="e">
        <f t="shared" si="223"/>
        <v>#DIV/0!</v>
      </c>
      <c r="AA843" s="108" t="e">
        <f>('Input &amp; Results'!$E$40-R843*7.48)/('Calcs active'!H843*1440)</f>
        <v>#DIV/0!</v>
      </c>
    </row>
    <row r="844" spans="2:27" x14ac:dyDescent="0.2">
      <c r="B844" s="31">
        <f t="shared" si="233"/>
        <v>3</v>
      </c>
      <c r="C844" s="31" t="s">
        <v>54</v>
      </c>
      <c r="D844" s="106">
        <v>830</v>
      </c>
      <c r="E844" s="106" t="e">
        <f t="shared" si="224"/>
        <v>#DIV/0!</v>
      </c>
      <c r="F844" s="106">
        <f>'Calcs Hist'!E845</f>
        <v>0</v>
      </c>
      <c r="G844" s="106" t="e">
        <f t="shared" si="225"/>
        <v>#DIV/0!</v>
      </c>
      <c r="H844" s="107" t="e">
        <f t="shared" si="226"/>
        <v>#DIV/0!</v>
      </c>
      <c r="I844" s="106" t="e">
        <f>IF(P844&gt;0,('Input &amp; Results'!F$28/12*$C$3)*('Input &amp; Results'!$D$21),('Input &amp; Results'!F$28/12*$C$3)*('Input &amp; Results'!$D$22))</f>
        <v>#DIV/0!</v>
      </c>
      <c r="J844" s="106" t="e">
        <f t="shared" si="230"/>
        <v>#DIV/0!</v>
      </c>
      <c r="K844" s="106" t="e">
        <f>IF(H844&gt;'Input &amp; Results'!$K$45,MIN('Input &amp; Results'!$K$30,J844-M844),0)</f>
        <v>#DIV/0!</v>
      </c>
      <c r="L844" s="106" t="e">
        <f t="shared" si="218"/>
        <v>#DIV/0!</v>
      </c>
      <c r="M844" s="106" t="e">
        <f>IF(J844&gt;0,MIN('Input &amp; Results'!$K$10*0.75/12*'Input &amp; Results'!$K$42,J844),0)</f>
        <v>#DIV/0!</v>
      </c>
      <c r="N844" s="106" t="e">
        <f t="shared" si="219"/>
        <v>#DIV/0!</v>
      </c>
      <c r="O844" s="106" t="e">
        <f t="shared" si="231"/>
        <v>#DIV/0!</v>
      </c>
      <c r="P844" s="106" t="e">
        <f>IF(O844&gt;'Input &amp; Results'!$E$49,MIN('Input &amp; Results'!$E$47,O844),0)</f>
        <v>#DIV/0!</v>
      </c>
      <c r="Q844" s="106" t="e">
        <f t="shared" si="220"/>
        <v>#DIV/0!</v>
      </c>
      <c r="R844" s="106" t="e">
        <f t="shared" si="216"/>
        <v>#DIV/0!</v>
      </c>
      <c r="S844" s="106" t="e">
        <f t="shared" si="217"/>
        <v>#DIV/0!</v>
      </c>
      <c r="T844" s="106" t="e">
        <f t="shared" si="221"/>
        <v>#DIV/0!</v>
      </c>
      <c r="U844" s="124" t="e">
        <f t="shared" si="232"/>
        <v>#DIV/0!</v>
      </c>
      <c r="V844" s="107" t="e">
        <f t="shared" si="229"/>
        <v>#DIV/0!</v>
      </c>
      <c r="W844" s="106" t="e">
        <f t="shared" si="227"/>
        <v>#DIV/0!</v>
      </c>
      <c r="X844" s="106" t="e">
        <f t="shared" si="222"/>
        <v>#DIV/0!</v>
      </c>
      <c r="Y844" s="106" t="e">
        <f t="shared" si="228"/>
        <v>#DIV/0!</v>
      </c>
      <c r="Z844" s="108" t="e">
        <f t="shared" si="223"/>
        <v>#DIV/0!</v>
      </c>
      <c r="AA844" s="108" t="e">
        <f>('Input &amp; Results'!$E$40-R844*7.48)/('Calcs active'!H844*1440)</f>
        <v>#DIV/0!</v>
      </c>
    </row>
    <row r="845" spans="2:27" x14ac:dyDescent="0.2">
      <c r="B845" s="31">
        <f t="shared" si="233"/>
        <v>3</v>
      </c>
      <c r="C845" s="31" t="s">
        <v>54</v>
      </c>
      <c r="D845" s="106">
        <v>831</v>
      </c>
      <c r="E845" s="106" t="e">
        <f t="shared" si="224"/>
        <v>#DIV/0!</v>
      </c>
      <c r="F845" s="106">
        <f>'Calcs Hist'!E846</f>
        <v>0</v>
      </c>
      <c r="G845" s="106" t="e">
        <f t="shared" si="225"/>
        <v>#DIV/0!</v>
      </c>
      <c r="H845" s="107" t="e">
        <f t="shared" si="226"/>
        <v>#DIV/0!</v>
      </c>
      <c r="I845" s="106" t="e">
        <f>IF(P845&gt;0,('Input &amp; Results'!F$28/12*$C$3)*('Input &amp; Results'!$D$21),('Input &amp; Results'!F$28/12*$C$3)*('Input &amp; Results'!$D$22))</f>
        <v>#DIV/0!</v>
      </c>
      <c r="J845" s="106" t="e">
        <f t="shared" si="230"/>
        <v>#DIV/0!</v>
      </c>
      <c r="K845" s="106" t="e">
        <f>IF(H845&gt;'Input &amp; Results'!$K$45,MIN('Input &amp; Results'!$K$30,J845-M845),0)</f>
        <v>#DIV/0!</v>
      </c>
      <c r="L845" s="106" t="e">
        <f t="shared" si="218"/>
        <v>#DIV/0!</v>
      </c>
      <c r="M845" s="106" t="e">
        <f>IF(J845&gt;0,MIN('Input &amp; Results'!$K$10*0.75/12*'Input &amp; Results'!$K$42,J845),0)</f>
        <v>#DIV/0!</v>
      </c>
      <c r="N845" s="106" t="e">
        <f t="shared" si="219"/>
        <v>#DIV/0!</v>
      </c>
      <c r="O845" s="106" t="e">
        <f t="shared" si="231"/>
        <v>#DIV/0!</v>
      </c>
      <c r="P845" s="106" t="e">
        <f>IF(O845&gt;'Input &amp; Results'!$E$49,MIN('Input &amp; Results'!$E$47,O845),0)</f>
        <v>#DIV/0!</v>
      </c>
      <c r="Q845" s="106" t="e">
        <f t="shared" si="220"/>
        <v>#DIV/0!</v>
      </c>
      <c r="R845" s="106" t="e">
        <f t="shared" si="216"/>
        <v>#DIV/0!</v>
      </c>
      <c r="S845" s="106" t="e">
        <f t="shared" si="217"/>
        <v>#DIV/0!</v>
      </c>
      <c r="T845" s="106" t="e">
        <f t="shared" si="221"/>
        <v>#DIV/0!</v>
      </c>
      <c r="U845" s="124" t="e">
        <f t="shared" si="232"/>
        <v>#DIV/0!</v>
      </c>
      <c r="V845" s="107" t="e">
        <f t="shared" si="229"/>
        <v>#DIV/0!</v>
      </c>
      <c r="W845" s="106" t="e">
        <f t="shared" si="227"/>
        <v>#DIV/0!</v>
      </c>
      <c r="X845" s="106" t="e">
        <f t="shared" si="222"/>
        <v>#DIV/0!</v>
      </c>
      <c r="Y845" s="106" t="e">
        <f t="shared" si="228"/>
        <v>#DIV/0!</v>
      </c>
      <c r="Z845" s="108" t="e">
        <f t="shared" si="223"/>
        <v>#DIV/0!</v>
      </c>
      <c r="AA845" s="108" t="e">
        <f>('Input &amp; Results'!$E$40-R845*7.48)/('Calcs active'!H845*1440)</f>
        <v>#DIV/0!</v>
      </c>
    </row>
    <row r="846" spans="2:27" x14ac:dyDescent="0.2">
      <c r="B846" s="31">
        <f t="shared" si="233"/>
        <v>3</v>
      </c>
      <c r="C846" s="31" t="s">
        <v>54</v>
      </c>
      <c r="D846" s="106">
        <v>832</v>
      </c>
      <c r="E846" s="106" t="e">
        <f t="shared" si="224"/>
        <v>#DIV/0!</v>
      </c>
      <c r="F846" s="106">
        <f>'Calcs Hist'!E847</f>
        <v>0</v>
      </c>
      <c r="G846" s="106" t="e">
        <f t="shared" si="225"/>
        <v>#DIV/0!</v>
      </c>
      <c r="H846" s="107" t="e">
        <f t="shared" si="226"/>
        <v>#DIV/0!</v>
      </c>
      <c r="I846" s="106" t="e">
        <f>IF(P846&gt;0,('Input &amp; Results'!F$28/12*$C$3)*('Input &amp; Results'!$D$21),('Input &amp; Results'!F$28/12*$C$3)*('Input &amp; Results'!$D$22))</f>
        <v>#DIV/0!</v>
      </c>
      <c r="J846" s="106" t="e">
        <f t="shared" si="230"/>
        <v>#DIV/0!</v>
      </c>
      <c r="K846" s="106" t="e">
        <f>IF(H846&gt;'Input &amp; Results'!$K$45,MIN('Input &amp; Results'!$K$30,J846-M846),0)</f>
        <v>#DIV/0!</v>
      </c>
      <c r="L846" s="106" t="e">
        <f t="shared" si="218"/>
        <v>#DIV/0!</v>
      </c>
      <c r="M846" s="106" t="e">
        <f>IF(J846&gt;0,MIN('Input &amp; Results'!$K$10*0.75/12*'Input &amp; Results'!$K$42,J846),0)</f>
        <v>#DIV/0!</v>
      </c>
      <c r="N846" s="106" t="e">
        <f t="shared" si="219"/>
        <v>#DIV/0!</v>
      </c>
      <c r="O846" s="106" t="e">
        <f t="shared" si="231"/>
        <v>#DIV/0!</v>
      </c>
      <c r="P846" s="106" t="e">
        <f>IF(O846&gt;'Input &amp; Results'!$E$49,MIN('Input &amp; Results'!$E$47,O846),0)</f>
        <v>#DIV/0!</v>
      </c>
      <c r="Q846" s="106" t="e">
        <f t="shared" si="220"/>
        <v>#DIV/0!</v>
      </c>
      <c r="R846" s="106" t="e">
        <f t="shared" si="216"/>
        <v>#DIV/0!</v>
      </c>
      <c r="S846" s="106" t="e">
        <f t="shared" si="217"/>
        <v>#DIV/0!</v>
      </c>
      <c r="T846" s="106" t="e">
        <f t="shared" si="221"/>
        <v>#DIV/0!</v>
      </c>
      <c r="U846" s="124" t="e">
        <f t="shared" si="232"/>
        <v>#DIV/0!</v>
      </c>
      <c r="V846" s="107" t="e">
        <f t="shared" si="229"/>
        <v>#DIV/0!</v>
      </c>
      <c r="W846" s="106" t="e">
        <f t="shared" si="227"/>
        <v>#DIV/0!</v>
      </c>
      <c r="X846" s="106" t="e">
        <f t="shared" si="222"/>
        <v>#DIV/0!</v>
      </c>
      <c r="Y846" s="106" t="e">
        <f t="shared" si="228"/>
        <v>#DIV/0!</v>
      </c>
      <c r="Z846" s="108" t="e">
        <f t="shared" si="223"/>
        <v>#DIV/0!</v>
      </c>
      <c r="AA846" s="108" t="e">
        <f>('Input &amp; Results'!$E$40-R846*7.48)/('Calcs active'!H846*1440)</f>
        <v>#DIV/0!</v>
      </c>
    </row>
    <row r="847" spans="2:27" x14ac:dyDescent="0.2">
      <c r="B847" s="31">
        <f t="shared" si="233"/>
        <v>3</v>
      </c>
      <c r="C847" s="31" t="s">
        <v>54</v>
      </c>
      <c r="D847" s="106">
        <v>833</v>
      </c>
      <c r="E847" s="106" t="e">
        <f t="shared" si="224"/>
        <v>#DIV/0!</v>
      </c>
      <c r="F847" s="106">
        <f>'Calcs Hist'!E848</f>
        <v>0</v>
      </c>
      <c r="G847" s="106" t="e">
        <f t="shared" si="225"/>
        <v>#DIV/0!</v>
      </c>
      <c r="H847" s="107" t="e">
        <f t="shared" si="226"/>
        <v>#DIV/0!</v>
      </c>
      <c r="I847" s="106" t="e">
        <f>IF(P847&gt;0,('Input &amp; Results'!F$28/12*$C$3)*('Input &amp; Results'!$D$21),('Input &amp; Results'!F$28/12*$C$3)*('Input &amp; Results'!$D$22))</f>
        <v>#DIV/0!</v>
      </c>
      <c r="J847" s="106" t="e">
        <f t="shared" si="230"/>
        <v>#DIV/0!</v>
      </c>
      <c r="K847" s="106" t="e">
        <f>IF(H847&gt;'Input &amp; Results'!$K$45,MIN('Input &amp; Results'!$K$30,J847-M847),0)</f>
        <v>#DIV/0!</v>
      </c>
      <c r="L847" s="106" t="e">
        <f t="shared" si="218"/>
        <v>#DIV/0!</v>
      </c>
      <c r="M847" s="106" t="e">
        <f>IF(J847&gt;0,MIN('Input &amp; Results'!$K$10*0.75/12*'Input &amp; Results'!$K$42,J847),0)</f>
        <v>#DIV/0!</v>
      </c>
      <c r="N847" s="106" t="e">
        <f t="shared" si="219"/>
        <v>#DIV/0!</v>
      </c>
      <c r="O847" s="106" t="e">
        <f t="shared" si="231"/>
        <v>#DIV/0!</v>
      </c>
      <c r="P847" s="106" t="e">
        <f>IF(O847&gt;'Input &amp; Results'!$E$49,MIN('Input &amp; Results'!$E$47,O847),0)</f>
        <v>#DIV/0!</v>
      </c>
      <c r="Q847" s="106" t="e">
        <f t="shared" si="220"/>
        <v>#DIV/0!</v>
      </c>
      <c r="R847" s="106" t="e">
        <f t="shared" ref="R847:R910" si="234">O847-P847</f>
        <v>#DIV/0!</v>
      </c>
      <c r="S847" s="106" t="e">
        <f t="shared" ref="S847:S910" si="235">I847-E847+P847</f>
        <v>#DIV/0!</v>
      </c>
      <c r="T847" s="106" t="e">
        <f t="shared" si="221"/>
        <v>#DIV/0!</v>
      </c>
      <c r="U847" s="124" t="e">
        <f t="shared" si="232"/>
        <v>#DIV/0!</v>
      </c>
      <c r="V847" s="107" t="e">
        <f t="shared" si="229"/>
        <v>#DIV/0!</v>
      </c>
      <c r="W847" s="106" t="e">
        <f t="shared" si="227"/>
        <v>#DIV/0!</v>
      </c>
      <c r="X847" s="106" t="e">
        <f t="shared" si="222"/>
        <v>#DIV/0!</v>
      </c>
      <c r="Y847" s="106" t="e">
        <f t="shared" si="228"/>
        <v>#DIV/0!</v>
      </c>
      <c r="Z847" s="108" t="e">
        <f t="shared" si="223"/>
        <v>#DIV/0!</v>
      </c>
      <c r="AA847" s="108" t="e">
        <f>('Input &amp; Results'!$E$40-R847*7.48)/('Calcs active'!H847*1440)</f>
        <v>#DIV/0!</v>
      </c>
    </row>
    <row r="848" spans="2:27" x14ac:dyDescent="0.2">
      <c r="B848" s="31">
        <f t="shared" si="233"/>
        <v>3</v>
      </c>
      <c r="C848" s="31" t="s">
        <v>54</v>
      </c>
      <c r="D848" s="106">
        <v>834</v>
      </c>
      <c r="E848" s="106" t="e">
        <f t="shared" si="224"/>
        <v>#DIV/0!</v>
      </c>
      <c r="F848" s="106">
        <f>'Calcs Hist'!E849</f>
        <v>0</v>
      </c>
      <c r="G848" s="106" t="e">
        <f t="shared" si="225"/>
        <v>#DIV/0!</v>
      </c>
      <c r="H848" s="107" t="e">
        <f t="shared" si="226"/>
        <v>#DIV/0!</v>
      </c>
      <c r="I848" s="106" t="e">
        <f>IF(P848&gt;0,('Input &amp; Results'!F$28/12*$C$3)*('Input &amp; Results'!$D$21),('Input &amp; Results'!F$28/12*$C$3)*('Input &amp; Results'!$D$22))</f>
        <v>#DIV/0!</v>
      </c>
      <c r="J848" s="106" t="e">
        <f t="shared" si="230"/>
        <v>#DIV/0!</v>
      </c>
      <c r="K848" s="106" t="e">
        <f>IF(H848&gt;'Input &amp; Results'!$K$45,MIN('Input &amp; Results'!$K$30,J848-M848),0)</f>
        <v>#DIV/0!</v>
      </c>
      <c r="L848" s="106" t="e">
        <f t="shared" ref="L848:L911" si="236">K848*7.48</f>
        <v>#DIV/0!</v>
      </c>
      <c r="M848" s="106" t="e">
        <f>IF(J848&gt;0,MIN('Input &amp; Results'!$K$10*0.75/12*'Input &amp; Results'!$K$42,J848),0)</f>
        <v>#DIV/0!</v>
      </c>
      <c r="N848" s="106" t="e">
        <f t="shared" ref="N848:N911" si="237">M848*7.48</f>
        <v>#DIV/0!</v>
      </c>
      <c r="O848" s="106" t="e">
        <f t="shared" si="231"/>
        <v>#DIV/0!</v>
      </c>
      <c r="P848" s="106" t="e">
        <f>IF(O848&gt;'Input &amp; Results'!$E$49,MIN('Input &amp; Results'!$E$47,O848),0)</f>
        <v>#DIV/0!</v>
      </c>
      <c r="Q848" s="106" t="e">
        <f t="shared" ref="Q848:Q911" si="238">P848*7.48</f>
        <v>#DIV/0!</v>
      </c>
      <c r="R848" s="106" t="e">
        <f t="shared" si="234"/>
        <v>#DIV/0!</v>
      </c>
      <c r="S848" s="106" t="e">
        <f t="shared" si="235"/>
        <v>#DIV/0!</v>
      </c>
      <c r="T848" s="106" t="e">
        <f t="shared" ref="T848:T911" si="239">T847+S848</f>
        <v>#DIV/0!</v>
      </c>
      <c r="U848" s="124" t="e">
        <f t="shared" si="232"/>
        <v>#DIV/0!</v>
      </c>
      <c r="V848" s="107" t="e">
        <f t="shared" si="229"/>
        <v>#DIV/0!</v>
      </c>
      <c r="W848" s="106" t="e">
        <f t="shared" si="227"/>
        <v>#DIV/0!</v>
      </c>
      <c r="X848" s="106" t="e">
        <f t="shared" ref="X848:X911" si="240">W848*7.48</f>
        <v>#DIV/0!</v>
      </c>
      <c r="Y848" s="106" t="e">
        <f t="shared" si="228"/>
        <v>#DIV/0!</v>
      </c>
      <c r="Z848" s="108" t="e">
        <f t="shared" ref="Z848:Z911" si="241">Z847+Q848</f>
        <v>#DIV/0!</v>
      </c>
      <c r="AA848" s="108" t="e">
        <f>('Input &amp; Results'!$E$40-R848*7.48)/('Calcs active'!H848*1440)</f>
        <v>#DIV/0!</v>
      </c>
    </row>
    <row r="849" spans="2:27" x14ac:dyDescent="0.2">
      <c r="B849" s="31">
        <f t="shared" si="233"/>
        <v>3</v>
      </c>
      <c r="C849" s="31" t="s">
        <v>54</v>
      </c>
      <c r="D849" s="106">
        <v>835</v>
      </c>
      <c r="E849" s="106" t="e">
        <f t="shared" ref="E849:E912" si="242">$C$3*$C$10*(T848/$C$7)^$C$11</f>
        <v>#DIV/0!</v>
      </c>
      <c r="F849" s="106">
        <f>'Calcs Hist'!E850</f>
        <v>0</v>
      </c>
      <c r="G849" s="106" t="e">
        <f t="shared" ref="G849:G912" si="243">E849+F849</f>
        <v>#DIV/0!</v>
      </c>
      <c r="H849" s="107" t="e">
        <f t="shared" ref="H849:H912" si="244">G849*7.48/1440</f>
        <v>#DIV/0!</v>
      </c>
      <c r="I849" s="106" t="e">
        <f>IF(P849&gt;0,('Input &amp; Results'!F$28/12*$C$3)*('Input &amp; Results'!$D$21),('Input &amp; Results'!F$28/12*$C$3)*('Input &amp; Results'!$D$22))</f>
        <v>#DIV/0!</v>
      </c>
      <c r="J849" s="106" t="e">
        <f t="shared" si="230"/>
        <v>#DIV/0!</v>
      </c>
      <c r="K849" s="106" t="e">
        <f>IF(H849&gt;'Input &amp; Results'!$K$45,MIN('Input &amp; Results'!$K$30,J849-M849),0)</f>
        <v>#DIV/0!</v>
      </c>
      <c r="L849" s="106" t="e">
        <f t="shared" si="236"/>
        <v>#DIV/0!</v>
      </c>
      <c r="M849" s="106" t="e">
        <f>IF(J849&gt;0,MIN('Input &amp; Results'!$K$10*0.75/12*'Input &amp; Results'!$K$42,J849),0)</f>
        <v>#DIV/0!</v>
      </c>
      <c r="N849" s="106" t="e">
        <f t="shared" si="237"/>
        <v>#DIV/0!</v>
      </c>
      <c r="O849" s="106" t="e">
        <f t="shared" si="231"/>
        <v>#DIV/0!</v>
      </c>
      <c r="P849" s="106" t="e">
        <f>IF(O849&gt;'Input &amp; Results'!$E$49,MIN('Input &amp; Results'!$E$47,O849),0)</f>
        <v>#DIV/0!</v>
      </c>
      <c r="Q849" s="106" t="e">
        <f t="shared" si="238"/>
        <v>#DIV/0!</v>
      </c>
      <c r="R849" s="106" t="e">
        <f t="shared" si="234"/>
        <v>#DIV/0!</v>
      </c>
      <c r="S849" s="106" t="e">
        <f t="shared" si="235"/>
        <v>#DIV/0!</v>
      </c>
      <c r="T849" s="106" t="e">
        <f t="shared" si="239"/>
        <v>#DIV/0!</v>
      </c>
      <c r="U849" s="124" t="e">
        <f t="shared" si="232"/>
        <v>#DIV/0!</v>
      </c>
      <c r="V849" s="107" t="e">
        <f t="shared" si="229"/>
        <v>#DIV/0!</v>
      </c>
      <c r="W849" s="106" t="e">
        <f t="shared" ref="W849:W912" si="245">G849+W848</f>
        <v>#DIV/0!</v>
      </c>
      <c r="X849" s="106" t="e">
        <f t="shared" si="240"/>
        <v>#DIV/0!</v>
      </c>
      <c r="Y849" s="106" t="e">
        <f t="shared" ref="Y849:Y912" si="246">Y848+L849</f>
        <v>#DIV/0!</v>
      </c>
      <c r="Z849" s="108" t="e">
        <f t="shared" si="241"/>
        <v>#DIV/0!</v>
      </c>
      <c r="AA849" s="108" t="e">
        <f>('Input &amp; Results'!$E$40-R849*7.48)/('Calcs active'!H849*1440)</f>
        <v>#DIV/0!</v>
      </c>
    </row>
    <row r="850" spans="2:27" x14ac:dyDescent="0.2">
      <c r="B850" s="31">
        <f t="shared" si="233"/>
        <v>3</v>
      </c>
      <c r="C850" s="31" t="s">
        <v>54</v>
      </c>
      <c r="D850" s="106">
        <v>836</v>
      </c>
      <c r="E850" s="106" t="e">
        <f t="shared" si="242"/>
        <v>#DIV/0!</v>
      </c>
      <c r="F850" s="106">
        <f>'Calcs Hist'!E851</f>
        <v>0</v>
      </c>
      <c r="G850" s="106" t="e">
        <f t="shared" si="243"/>
        <v>#DIV/0!</v>
      </c>
      <c r="H850" s="107" t="e">
        <f t="shared" si="244"/>
        <v>#DIV/0!</v>
      </c>
      <c r="I850" s="106" t="e">
        <f>IF(P850&gt;0,('Input &amp; Results'!F$28/12*$C$3)*('Input &amp; Results'!$D$21),('Input &amp; Results'!F$28/12*$C$3)*('Input &amp; Results'!$D$22))</f>
        <v>#DIV/0!</v>
      </c>
      <c r="J850" s="106" t="e">
        <f t="shared" si="230"/>
        <v>#DIV/0!</v>
      </c>
      <c r="K850" s="106" t="e">
        <f>IF(H850&gt;'Input &amp; Results'!$K$45,MIN('Input &amp; Results'!$K$30,J850-M850),0)</f>
        <v>#DIV/0!</v>
      </c>
      <c r="L850" s="106" t="e">
        <f t="shared" si="236"/>
        <v>#DIV/0!</v>
      </c>
      <c r="M850" s="106" t="e">
        <f>IF(J850&gt;0,MIN('Input &amp; Results'!$K$10*0.75/12*'Input &amp; Results'!$K$42,J850),0)</f>
        <v>#DIV/0!</v>
      </c>
      <c r="N850" s="106" t="e">
        <f t="shared" si="237"/>
        <v>#DIV/0!</v>
      </c>
      <c r="O850" s="106" t="e">
        <f t="shared" si="231"/>
        <v>#DIV/0!</v>
      </c>
      <c r="P850" s="106" t="e">
        <f>IF(O850&gt;'Input &amp; Results'!$E$49,MIN('Input &amp; Results'!$E$47,O850),0)</f>
        <v>#DIV/0!</v>
      </c>
      <c r="Q850" s="106" t="e">
        <f t="shared" si="238"/>
        <v>#DIV/0!</v>
      </c>
      <c r="R850" s="106" t="e">
        <f t="shared" si="234"/>
        <v>#DIV/0!</v>
      </c>
      <c r="S850" s="106" t="e">
        <f t="shared" si="235"/>
        <v>#DIV/0!</v>
      </c>
      <c r="T850" s="106" t="e">
        <f t="shared" si="239"/>
        <v>#DIV/0!</v>
      </c>
      <c r="U850" s="124" t="e">
        <f t="shared" si="232"/>
        <v>#DIV/0!</v>
      </c>
      <c r="V850" s="107" t="e">
        <f t="shared" si="229"/>
        <v>#DIV/0!</v>
      </c>
      <c r="W850" s="106" t="e">
        <f t="shared" si="245"/>
        <v>#DIV/0!</v>
      </c>
      <c r="X850" s="106" t="e">
        <f t="shared" si="240"/>
        <v>#DIV/0!</v>
      </c>
      <c r="Y850" s="106" t="e">
        <f t="shared" si="246"/>
        <v>#DIV/0!</v>
      </c>
      <c r="Z850" s="108" t="e">
        <f t="shared" si="241"/>
        <v>#DIV/0!</v>
      </c>
      <c r="AA850" s="108" t="e">
        <f>('Input &amp; Results'!$E$40-R850*7.48)/('Calcs active'!H850*1440)</f>
        <v>#DIV/0!</v>
      </c>
    </row>
    <row r="851" spans="2:27" x14ac:dyDescent="0.2">
      <c r="B851" s="31">
        <f t="shared" si="233"/>
        <v>3</v>
      </c>
      <c r="C851" s="31" t="s">
        <v>54</v>
      </c>
      <c r="D851" s="106">
        <v>837</v>
      </c>
      <c r="E851" s="106" t="e">
        <f t="shared" si="242"/>
        <v>#DIV/0!</v>
      </c>
      <c r="F851" s="106">
        <f>'Calcs Hist'!E852</f>
        <v>0</v>
      </c>
      <c r="G851" s="106" t="e">
        <f t="shared" si="243"/>
        <v>#DIV/0!</v>
      </c>
      <c r="H851" s="107" t="e">
        <f t="shared" si="244"/>
        <v>#DIV/0!</v>
      </c>
      <c r="I851" s="106" t="e">
        <f>IF(P851&gt;0,('Input &amp; Results'!F$28/12*$C$3)*('Input &amp; Results'!$D$21),('Input &amp; Results'!F$28/12*$C$3)*('Input &amp; Results'!$D$22))</f>
        <v>#DIV/0!</v>
      </c>
      <c r="J851" s="106" t="e">
        <f t="shared" si="230"/>
        <v>#DIV/0!</v>
      </c>
      <c r="K851" s="106" t="e">
        <f>IF(H851&gt;'Input &amp; Results'!$K$45,MIN('Input &amp; Results'!$K$30,J851-M851),0)</f>
        <v>#DIV/0!</v>
      </c>
      <c r="L851" s="106" t="e">
        <f t="shared" si="236"/>
        <v>#DIV/0!</v>
      </c>
      <c r="M851" s="106" t="e">
        <f>IF(J851&gt;0,MIN('Input &amp; Results'!$K$10*0.75/12*'Input &amp; Results'!$K$42,J851),0)</f>
        <v>#DIV/0!</v>
      </c>
      <c r="N851" s="106" t="e">
        <f t="shared" si="237"/>
        <v>#DIV/0!</v>
      </c>
      <c r="O851" s="106" t="e">
        <f t="shared" si="231"/>
        <v>#DIV/0!</v>
      </c>
      <c r="P851" s="106" t="e">
        <f>IF(O851&gt;'Input &amp; Results'!$E$49,MIN('Input &amp; Results'!$E$47,O851),0)</f>
        <v>#DIV/0!</v>
      </c>
      <c r="Q851" s="106" t="e">
        <f t="shared" si="238"/>
        <v>#DIV/0!</v>
      </c>
      <c r="R851" s="106" t="e">
        <f t="shared" si="234"/>
        <v>#DIV/0!</v>
      </c>
      <c r="S851" s="106" t="e">
        <f t="shared" si="235"/>
        <v>#DIV/0!</v>
      </c>
      <c r="T851" s="106" t="e">
        <f t="shared" si="239"/>
        <v>#DIV/0!</v>
      </c>
      <c r="U851" s="124" t="e">
        <f t="shared" si="232"/>
        <v>#DIV/0!</v>
      </c>
      <c r="V851" s="107" t="e">
        <f t="shared" ref="V851:V914" si="247">U851/($C$3*$C$4)</f>
        <v>#DIV/0!</v>
      </c>
      <c r="W851" s="106" t="e">
        <f t="shared" si="245"/>
        <v>#DIV/0!</v>
      </c>
      <c r="X851" s="106" t="e">
        <f t="shared" si="240"/>
        <v>#DIV/0!</v>
      </c>
      <c r="Y851" s="106" t="e">
        <f t="shared" si="246"/>
        <v>#DIV/0!</v>
      </c>
      <c r="Z851" s="108" t="e">
        <f t="shared" si="241"/>
        <v>#DIV/0!</v>
      </c>
      <c r="AA851" s="108" t="e">
        <f>('Input &amp; Results'!$E$40-R851*7.48)/('Calcs active'!H851*1440)</f>
        <v>#DIV/0!</v>
      </c>
    </row>
    <row r="852" spans="2:27" x14ac:dyDescent="0.2">
      <c r="B852" s="31">
        <f t="shared" si="233"/>
        <v>3</v>
      </c>
      <c r="C852" s="31" t="s">
        <v>54</v>
      </c>
      <c r="D852" s="106">
        <v>838</v>
      </c>
      <c r="E852" s="106" t="e">
        <f t="shared" si="242"/>
        <v>#DIV/0!</v>
      </c>
      <c r="F852" s="106">
        <f>'Calcs Hist'!E853</f>
        <v>0</v>
      </c>
      <c r="G852" s="106" t="e">
        <f t="shared" si="243"/>
        <v>#DIV/0!</v>
      </c>
      <c r="H852" s="107" t="e">
        <f t="shared" si="244"/>
        <v>#DIV/0!</v>
      </c>
      <c r="I852" s="106" t="e">
        <f>IF(P852&gt;0,('Input &amp; Results'!F$28/12*$C$3)*('Input &amp; Results'!$D$21),('Input &amp; Results'!F$28/12*$C$3)*('Input &amp; Results'!$D$22))</f>
        <v>#DIV/0!</v>
      </c>
      <c r="J852" s="106" t="e">
        <f t="shared" si="230"/>
        <v>#DIV/0!</v>
      </c>
      <c r="K852" s="106" t="e">
        <f>IF(H852&gt;'Input &amp; Results'!$K$45,MIN('Input &amp; Results'!$K$30,J852-M852),0)</f>
        <v>#DIV/0!</v>
      </c>
      <c r="L852" s="106" t="e">
        <f t="shared" si="236"/>
        <v>#DIV/0!</v>
      </c>
      <c r="M852" s="106" t="e">
        <f>IF(J852&gt;0,MIN('Input &amp; Results'!$K$10*0.75/12*'Input &amp; Results'!$K$42,J852),0)</f>
        <v>#DIV/0!</v>
      </c>
      <c r="N852" s="106" t="e">
        <f t="shared" si="237"/>
        <v>#DIV/0!</v>
      </c>
      <c r="O852" s="106" t="e">
        <f t="shared" si="231"/>
        <v>#DIV/0!</v>
      </c>
      <c r="P852" s="106" t="e">
        <f>IF(O852&gt;'Input &amp; Results'!$E$49,MIN('Input &amp; Results'!$E$47,O852),0)</f>
        <v>#DIV/0!</v>
      </c>
      <c r="Q852" s="106" t="e">
        <f t="shared" si="238"/>
        <v>#DIV/0!</v>
      </c>
      <c r="R852" s="106" t="e">
        <f t="shared" si="234"/>
        <v>#DIV/0!</v>
      </c>
      <c r="S852" s="106" t="e">
        <f t="shared" si="235"/>
        <v>#DIV/0!</v>
      </c>
      <c r="T852" s="106" t="e">
        <f t="shared" si="239"/>
        <v>#DIV/0!</v>
      </c>
      <c r="U852" s="124" t="e">
        <f t="shared" si="232"/>
        <v>#DIV/0!</v>
      </c>
      <c r="V852" s="107" t="e">
        <f t="shared" si="247"/>
        <v>#DIV/0!</v>
      </c>
      <c r="W852" s="106" t="e">
        <f t="shared" si="245"/>
        <v>#DIV/0!</v>
      </c>
      <c r="X852" s="106" t="e">
        <f t="shared" si="240"/>
        <v>#DIV/0!</v>
      </c>
      <c r="Y852" s="106" t="e">
        <f t="shared" si="246"/>
        <v>#DIV/0!</v>
      </c>
      <c r="Z852" s="108" t="e">
        <f t="shared" si="241"/>
        <v>#DIV/0!</v>
      </c>
      <c r="AA852" s="108" t="e">
        <f>('Input &amp; Results'!$E$40-R852*7.48)/('Calcs active'!H852*1440)</f>
        <v>#DIV/0!</v>
      </c>
    </row>
    <row r="853" spans="2:27" x14ac:dyDescent="0.2">
      <c r="B853" s="31">
        <f t="shared" si="233"/>
        <v>3</v>
      </c>
      <c r="C853" s="31" t="s">
        <v>54</v>
      </c>
      <c r="D853" s="106">
        <v>839</v>
      </c>
      <c r="E853" s="106" t="e">
        <f t="shared" si="242"/>
        <v>#DIV/0!</v>
      </c>
      <c r="F853" s="106">
        <f>'Calcs Hist'!E854</f>
        <v>0</v>
      </c>
      <c r="G853" s="106" t="e">
        <f t="shared" si="243"/>
        <v>#DIV/0!</v>
      </c>
      <c r="H853" s="107" t="e">
        <f t="shared" si="244"/>
        <v>#DIV/0!</v>
      </c>
      <c r="I853" s="106" t="e">
        <f>IF(P853&gt;0,('Input &amp; Results'!F$28/12*$C$3)*('Input &amp; Results'!$D$21),('Input &amp; Results'!F$28/12*$C$3)*('Input &amp; Results'!$D$22))</f>
        <v>#DIV/0!</v>
      </c>
      <c r="J853" s="106" t="e">
        <f t="shared" ref="J853:J916" si="248">R852+G853</f>
        <v>#DIV/0!</v>
      </c>
      <c r="K853" s="106" t="e">
        <f>IF(H853&gt;'Input &amp; Results'!$K$45,MIN('Input &amp; Results'!$K$30,J853-M853),0)</f>
        <v>#DIV/0!</v>
      </c>
      <c r="L853" s="106" t="e">
        <f t="shared" si="236"/>
        <v>#DIV/0!</v>
      </c>
      <c r="M853" s="106" t="e">
        <f>IF(J853&gt;0,MIN('Input &amp; Results'!$K$10*0.75/12*'Input &amp; Results'!$K$42,J853),0)</f>
        <v>#DIV/0!</v>
      </c>
      <c r="N853" s="106" t="e">
        <f t="shared" si="237"/>
        <v>#DIV/0!</v>
      </c>
      <c r="O853" s="106" t="e">
        <f t="shared" si="231"/>
        <v>#DIV/0!</v>
      </c>
      <c r="P853" s="106" t="e">
        <f>IF(O853&gt;'Input &amp; Results'!$E$49,MIN('Input &amp; Results'!$E$47,O853),0)</f>
        <v>#DIV/0!</v>
      </c>
      <c r="Q853" s="106" t="e">
        <f t="shared" si="238"/>
        <v>#DIV/0!</v>
      </c>
      <c r="R853" s="106" t="e">
        <f t="shared" si="234"/>
        <v>#DIV/0!</v>
      </c>
      <c r="S853" s="106" t="e">
        <f t="shared" si="235"/>
        <v>#DIV/0!</v>
      </c>
      <c r="T853" s="106" t="e">
        <f t="shared" si="239"/>
        <v>#DIV/0!</v>
      </c>
      <c r="U853" s="124" t="e">
        <f t="shared" si="232"/>
        <v>#DIV/0!</v>
      </c>
      <c r="V853" s="107" t="e">
        <f t="shared" si="247"/>
        <v>#DIV/0!</v>
      </c>
      <c r="W853" s="106" t="e">
        <f t="shared" si="245"/>
        <v>#DIV/0!</v>
      </c>
      <c r="X853" s="106" t="e">
        <f t="shared" si="240"/>
        <v>#DIV/0!</v>
      </c>
      <c r="Y853" s="106" t="e">
        <f t="shared" si="246"/>
        <v>#DIV/0!</v>
      </c>
      <c r="Z853" s="108" t="e">
        <f t="shared" si="241"/>
        <v>#DIV/0!</v>
      </c>
      <c r="AA853" s="108" t="e">
        <f>('Input &amp; Results'!$E$40-R853*7.48)/('Calcs active'!H853*1440)</f>
        <v>#DIV/0!</v>
      </c>
    </row>
    <row r="854" spans="2:27" x14ac:dyDescent="0.2">
      <c r="B854" s="31">
        <f t="shared" si="233"/>
        <v>3</v>
      </c>
      <c r="C854" s="31" t="s">
        <v>54</v>
      </c>
      <c r="D854" s="106">
        <v>840</v>
      </c>
      <c r="E854" s="106" t="e">
        <f t="shared" si="242"/>
        <v>#DIV/0!</v>
      </c>
      <c r="F854" s="106">
        <f>'Calcs Hist'!E855</f>
        <v>0</v>
      </c>
      <c r="G854" s="106" t="e">
        <f t="shared" si="243"/>
        <v>#DIV/0!</v>
      </c>
      <c r="H854" s="107" t="e">
        <f t="shared" si="244"/>
        <v>#DIV/0!</v>
      </c>
      <c r="I854" s="106" t="e">
        <f>IF(P854&gt;0,('Input &amp; Results'!F$28/12*$C$3)*('Input &amp; Results'!$D$21),('Input &amp; Results'!F$28/12*$C$3)*('Input &amp; Results'!$D$22))</f>
        <v>#DIV/0!</v>
      </c>
      <c r="J854" s="106" t="e">
        <f t="shared" si="248"/>
        <v>#DIV/0!</v>
      </c>
      <c r="K854" s="106" t="e">
        <f>IF(H854&gt;'Input &amp; Results'!$K$45,MIN('Input &amp; Results'!$K$30,J854-M854),0)</f>
        <v>#DIV/0!</v>
      </c>
      <c r="L854" s="106" t="e">
        <f t="shared" si="236"/>
        <v>#DIV/0!</v>
      </c>
      <c r="M854" s="106" t="e">
        <f>IF(J854&gt;0,MIN('Input &amp; Results'!$K$10*0.75/12*'Input &amp; Results'!$K$42,J854),0)</f>
        <v>#DIV/0!</v>
      </c>
      <c r="N854" s="106" t="e">
        <f t="shared" si="237"/>
        <v>#DIV/0!</v>
      </c>
      <c r="O854" s="106" t="e">
        <f t="shared" si="231"/>
        <v>#DIV/0!</v>
      </c>
      <c r="P854" s="106" t="e">
        <f>IF(O854&gt;'Input &amp; Results'!$E$49,MIN('Input &amp; Results'!$E$47,O854),0)</f>
        <v>#DIV/0!</v>
      </c>
      <c r="Q854" s="106" t="e">
        <f t="shared" si="238"/>
        <v>#DIV/0!</v>
      </c>
      <c r="R854" s="106" t="e">
        <f t="shared" si="234"/>
        <v>#DIV/0!</v>
      </c>
      <c r="S854" s="106" t="e">
        <f t="shared" si="235"/>
        <v>#DIV/0!</v>
      </c>
      <c r="T854" s="106" t="e">
        <f t="shared" si="239"/>
        <v>#DIV/0!</v>
      </c>
      <c r="U854" s="124" t="e">
        <f t="shared" si="232"/>
        <v>#DIV/0!</v>
      </c>
      <c r="V854" s="107" t="e">
        <f t="shared" si="247"/>
        <v>#DIV/0!</v>
      </c>
      <c r="W854" s="106" t="e">
        <f t="shared" si="245"/>
        <v>#DIV/0!</v>
      </c>
      <c r="X854" s="106" t="e">
        <f t="shared" si="240"/>
        <v>#DIV/0!</v>
      </c>
      <c r="Y854" s="106" t="e">
        <f t="shared" si="246"/>
        <v>#DIV/0!</v>
      </c>
      <c r="Z854" s="108" t="e">
        <f t="shared" si="241"/>
        <v>#DIV/0!</v>
      </c>
      <c r="AA854" s="108" t="e">
        <f>('Input &amp; Results'!$E$40-R854*7.48)/('Calcs active'!H854*1440)</f>
        <v>#DIV/0!</v>
      </c>
    </row>
    <row r="855" spans="2:27" x14ac:dyDescent="0.2">
      <c r="B855" s="31">
        <f t="shared" si="233"/>
        <v>3</v>
      </c>
      <c r="C855" s="31" t="s">
        <v>54</v>
      </c>
      <c r="D855" s="106">
        <v>841</v>
      </c>
      <c r="E855" s="106" t="e">
        <f t="shared" si="242"/>
        <v>#DIV/0!</v>
      </c>
      <c r="F855" s="106">
        <f>'Calcs Hist'!E856</f>
        <v>0</v>
      </c>
      <c r="G855" s="106" t="e">
        <f t="shared" si="243"/>
        <v>#DIV/0!</v>
      </c>
      <c r="H855" s="107" t="e">
        <f t="shared" si="244"/>
        <v>#DIV/0!</v>
      </c>
      <c r="I855" s="106" t="e">
        <f>IF(P855&gt;0,('Input &amp; Results'!F$28/12*$C$3)*('Input &amp; Results'!$D$21),('Input &amp; Results'!F$28/12*$C$3)*('Input &amp; Results'!$D$22))</f>
        <v>#DIV/0!</v>
      </c>
      <c r="J855" s="106" t="e">
        <f t="shared" si="248"/>
        <v>#DIV/0!</v>
      </c>
      <c r="K855" s="106" t="e">
        <f>IF(H855&gt;'Input &amp; Results'!$K$45,MIN('Input &amp; Results'!$K$30,J855-M855),0)</f>
        <v>#DIV/0!</v>
      </c>
      <c r="L855" s="106" t="e">
        <f t="shared" si="236"/>
        <v>#DIV/0!</v>
      </c>
      <c r="M855" s="106" t="e">
        <f>IF(J855&gt;0,MIN('Input &amp; Results'!$K$10*0.75/12*'Input &amp; Results'!$K$42,J855),0)</f>
        <v>#DIV/0!</v>
      </c>
      <c r="N855" s="106" t="e">
        <f t="shared" si="237"/>
        <v>#DIV/0!</v>
      </c>
      <c r="O855" s="106" t="e">
        <f t="shared" si="231"/>
        <v>#DIV/0!</v>
      </c>
      <c r="P855" s="106" t="e">
        <f>IF(O855&gt;'Input &amp; Results'!$E$49,MIN('Input &amp; Results'!$E$47,O855),0)</f>
        <v>#DIV/0!</v>
      </c>
      <c r="Q855" s="106" t="e">
        <f t="shared" si="238"/>
        <v>#DIV/0!</v>
      </c>
      <c r="R855" s="106" t="e">
        <f t="shared" si="234"/>
        <v>#DIV/0!</v>
      </c>
      <c r="S855" s="106" t="e">
        <f t="shared" si="235"/>
        <v>#DIV/0!</v>
      </c>
      <c r="T855" s="106" t="e">
        <f t="shared" si="239"/>
        <v>#DIV/0!</v>
      </c>
      <c r="U855" s="124" t="e">
        <f t="shared" si="232"/>
        <v>#DIV/0!</v>
      </c>
      <c r="V855" s="107" t="e">
        <f t="shared" si="247"/>
        <v>#DIV/0!</v>
      </c>
      <c r="W855" s="106" t="e">
        <f t="shared" si="245"/>
        <v>#DIV/0!</v>
      </c>
      <c r="X855" s="106" t="e">
        <f t="shared" si="240"/>
        <v>#DIV/0!</v>
      </c>
      <c r="Y855" s="106" t="e">
        <f t="shared" si="246"/>
        <v>#DIV/0!</v>
      </c>
      <c r="Z855" s="108" t="e">
        <f t="shared" si="241"/>
        <v>#DIV/0!</v>
      </c>
      <c r="AA855" s="108" t="e">
        <f>('Input &amp; Results'!$E$40-R855*7.48)/('Calcs active'!H855*1440)</f>
        <v>#DIV/0!</v>
      </c>
    </row>
    <row r="856" spans="2:27" x14ac:dyDescent="0.2">
      <c r="B856" s="31">
        <f t="shared" si="233"/>
        <v>3</v>
      </c>
      <c r="C856" s="31" t="s">
        <v>54</v>
      </c>
      <c r="D856" s="106">
        <v>842</v>
      </c>
      <c r="E856" s="106" t="e">
        <f t="shared" si="242"/>
        <v>#DIV/0!</v>
      </c>
      <c r="F856" s="106">
        <f>'Calcs Hist'!E857</f>
        <v>0</v>
      </c>
      <c r="G856" s="106" t="e">
        <f t="shared" si="243"/>
        <v>#DIV/0!</v>
      </c>
      <c r="H856" s="107" t="e">
        <f t="shared" si="244"/>
        <v>#DIV/0!</v>
      </c>
      <c r="I856" s="106" t="e">
        <f>IF(P856&gt;0,('Input &amp; Results'!F$28/12*$C$3)*('Input &amp; Results'!$D$21),('Input &amp; Results'!F$28/12*$C$3)*('Input &amp; Results'!$D$22))</f>
        <v>#DIV/0!</v>
      </c>
      <c r="J856" s="106" t="e">
        <f t="shared" si="248"/>
        <v>#DIV/0!</v>
      </c>
      <c r="K856" s="106" t="e">
        <f>IF(H856&gt;'Input &amp; Results'!$K$45,MIN('Input &amp; Results'!$K$30,J856-M856),0)</f>
        <v>#DIV/0!</v>
      </c>
      <c r="L856" s="106" t="e">
        <f t="shared" si="236"/>
        <v>#DIV/0!</v>
      </c>
      <c r="M856" s="106" t="e">
        <f>IF(J856&gt;0,MIN('Input &amp; Results'!$K$10*0.75/12*'Input &amp; Results'!$K$42,J856),0)</f>
        <v>#DIV/0!</v>
      </c>
      <c r="N856" s="106" t="e">
        <f t="shared" si="237"/>
        <v>#DIV/0!</v>
      </c>
      <c r="O856" s="106" t="e">
        <f t="shared" si="231"/>
        <v>#DIV/0!</v>
      </c>
      <c r="P856" s="106" t="e">
        <f>IF(O856&gt;'Input &amp; Results'!$E$49,MIN('Input &amp; Results'!$E$47,O856),0)</f>
        <v>#DIV/0!</v>
      </c>
      <c r="Q856" s="106" t="e">
        <f t="shared" si="238"/>
        <v>#DIV/0!</v>
      </c>
      <c r="R856" s="106" t="e">
        <f t="shared" si="234"/>
        <v>#DIV/0!</v>
      </c>
      <c r="S856" s="106" t="e">
        <f t="shared" si="235"/>
        <v>#DIV/0!</v>
      </c>
      <c r="T856" s="106" t="e">
        <f t="shared" si="239"/>
        <v>#DIV/0!</v>
      </c>
      <c r="U856" s="124" t="e">
        <f t="shared" si="232"/>
        <v>#DIV/0!</v>
      </c>
      <c r="V856" s="107" t="e">
        <f t="shared" si="247"/>
        <v>#DIV/0!</v>
      </c>
      <c r="W856" s="106" t="e">
        <f t="shared" si="245"/>
        <v>#DIV/0!</v>
      </c>
      <c r="X856" s="106" t="e">
        <f t="shared" si="240"/>
        <v>#DIV/0!</v>
      </c>
      <c r="Y856" s="106" t="e">
        <f t="shared" si="246"/>
        <v>#DIV/0!</v>
      </c>
      <c r="Z856" s="108" t="e">
        <f t="shared" si="241"/>
        <v>#DIV/0!</v>
      </c>
      <c r="AA856" s="108" t="e">
        <f>('Input &amp; Results'!$E$40-R856*7.48)/('Calcs active'!H856*1440)</f>
        <v>#DIV/0!</v>
      </c>
    </row>
    <row r="857" spans="2:27" x14ac:dyDescent="0.2">
      <c r="B857" s="31">
        <f t="shared" si="233"/>
        <v>3</v>
      </c>
      <c r="C857" s="31" t="s">
        <v>54</v>
      </c>
      <c r="D857" s="106">
        <v>843</v>
      </c>
      <c r="E857" s="106" t="e">
        <f t="shared" si="242"/>
        <v>#DIV/0!</v>
      </c>
      <c r="F857" s="106">
        <f>'Calcs Hist'!E858</f>
        <v>0</v>
      </c>
      <c r="G857" s="106" t="e">
        <f t="shared" si="243"/>
        <v>#DIV/0!</v>
      </c>
      <c r="H857" s="107" t="e">
        <f t="shared" si="244"/>
        <v>#DIV/0!</v>
      </c>
      <c r="I857" s="106" t="e">
        <f>IF(P857&gt;0,('Input &amp; Results'!F$28/12*$C$3)*('Input &amp; Results'!$D$21),('Input &amp; Results'!F$28/12*$C$3)*('Input &amp; Results'!$D$22))</f>
        <v>#DIV/0!</v>
      </c>
      <c r="J857" s="106" t="e">
        <f t="shared" si="248"/>
        <v>#DIV/0!</v>
      </c>
      <c r="K857" s="106" t="e">
        <f>IF(H857&gt;'Input &amp; Results'!$K$45,MIN('Input &amp; Results'!$K$30,J857-M857),0)</f>
        <v>#DIV/0!</v>
      </c>
      <c r="L857" s="106" t="e">
        <f t="shared" si="236"/>
        <v>#DIV/0!</v>
      </c>
      <c r="M857" s="106" t="e">
        <f>IF(J857&gt;0,MIN('Input &amp; Results'!$K$10*0.75/12*'Input &amp; Results'!$K$42,J857),0)</f>
        <v>#DIV/0!</v>
      </c>
      <c r="N857" s="106" t="e">
        <f t="shared" si="237"/>
        <v>#DIV/0!</v>
      </c>
      <c r="O857" s="106" t="e">
        <f t="shared" si="231"/>
        <v>#DIV/0!</v>
      </c>
      <c r="P857" s="106" t="e">
        <f>IF(O857&gt;'Input &amp; Results'!$E$49,MIN('Input &amp; Results'!$E$47,O857),0)</f>
        <v>#DIV/0!</v>
      </c>
      <c r="Q857" s="106" t="e">
        <f t="shared" si="238"/>
        <v>#DIV/0!</v>
      </c>
      <c r="R857" s="106" t="e">
        <f t="shared" si="234"/>
        <v>#DIV/0!</v>
      </c>
      <c r="S857" s="106" t="e">
        <f t="shared" si="235"/>
        <v>#DIV/0!</v>
      </c>
      <c r="T857" s="106" t="e">
        <f t="shared" si="239"/>
        <v>#DIV/0!</v>
      </c>
      <c r="U857" s="124" t="e">
        <f t="shared" si="232"/>
        <v>#DIV/0!</v>
      </c>
      <c r="V857" s="107" t="e">
        <f t="shared" si="247"/>
        <v>#DIV/0!</v>
      </c>
      <c r="W857" s="106" t="e">
        <f t="shared" si="245"/>
        <v>#DIV/0!</v>
      </c>
      <c r="X857" s="106" t="e">
        <f t="shared" si="240"/>
        <v>#DIV/0!</v>
      </c>
      <c r="Y857" s="106" t="e">
        <f t="shared" si="246"/>
        <v>#DIV/0!</v>
      </c>
      <c r="Z857" s="108" t="e">
        <f t="shared" si="241"/>
        <v>#DIV/0!</v>
      </c>
      <c r="AA857" s="108" t="e">
        <f>('Input &amp; Results'!$E$40-R857*7.48)/('Calcs active'!H857*1440)</f>
        <v>#DIV/0!</v>
      </c>
    </row>
    <row r="858" spans="2:27" x14ac:dyDescent="0.2">
      <c r="B858" s="31">
        <f t="shared" si="233"/>
        <v>3</v>
      </c>
      <c r="C858" s="31" t="s">
        <v>54</v>
      </c>
      <c r="D858" s="106">
        <v>844</v>
      </c>
      <c r="E858" s="106" t="e">
        <f t="shared" si="242"/>
        <v>#DIV/0!</v>
      </c>
      <c r="F858" s="106">
        <f>'Calcs Hist'!E859</f>
        <v>0</v>
      </c>
      <c r="G858" s="106" t="e">
        <f t="shared" si="243"/>
        <v>#DIV/0!</v>
      </c>
      <c r="H858" s="107" t="e">
        <f t="shared" si="244"/>
        <v>#DIV/0!</v>
      </c>
      <c r="I858" s="106" t="e">
        <f>IF(P858&gt;0,('Input &amp; Results'!F$28/12*$C$3)*('Input &amp; Results'!$D$21),('Input &amp; Results'!F$28/12*$C$3)*('Input &amp; Results'!$D$22))</f>
        <v>#DIV/0!</v>
      </c>
      <c r="J858" s="106" t="e">
        <f t="shared" si="248"/>
        <v>#DIV/0!</v>
      </c>
      <c r="K858" s="106" t="e">
        <f>IF(H858&gt;'Input &amp; Results'!$K$45,MIN('Input &amp; Results'!$K$30,J858-M858),0)</f>
        <v>#DIV/0!</v>
      </c>
      <c r="L858" s="106" t="e">
        <f t="shared" si="236"/>
        <v>#DIV/0!</v>
      </c>
      <c r="M858" s="106" t="e">
        <f>IF(J858&gt;0,MIN('Input &amp; Results'!$K$10*0.75/12*'Input &amp; Results'!$K$42,J858),0)</f>
        <v>#DIV/0!</v>
      </c>
      <c r="N858" s="106" t="e">
        <f t="shared" si="237"/>
        <v>#DIV/0!</v>
      </c>
      <c r="O858" s="106" t="e">
        <f t="shared" si="231"/>
        <v>#DIV/0!</v>
      </c>
      <c r="P858" s="106" t="e">
        <f>IF(O858&gt;'Input &amp; Results'!$E$49,MIN('Input &amp; Results'!$E$47,O858),0)</f>
        <v>#DIV/0!</v>
      </c>
      <c r="Q858" s="106" t="e">
        <f t="shared" si="238"/>
        <v>#DIV/0!</v>
      </c>
      <c r="R858" s="106" t="e">
        <f t="shared" si="234"/>
        <v>#DIV/0!</v>
      </c>
      <c r="S858" s="106" t="e">
        <f t="shared" si="235"/>
        <v>#DIV/0!</v>
      </c>
      <c r="T858" s="106" t="e">
        <f t="shared" si="239"/>
        <v>#DIV/0!</v>
      </c>
      <c r="U858" s="124" t="e">
        <f t="shared" si="232"/>
        <v>#DIV/0!</v>
      </c>
      <c r="V858" s="107" t="e">
        <f t="shared" si="247"/>
        <v>#DIV/0!</v>
      </c>
      <c r="W858" s="106" t="e">
        <f t="shared" si="245"/>
        <v>#DIV/0!</v>
      </c>
      <c r="X858" s="106" t="e">
        <f t="shared" si="240"/>
        <v>#DIV/0!</v>
      </c>
      <c r="Y858" s="106" t="e">
        <f t="shared" si="246"/>
        <v>#DIV/0!</v>
      </c>
      <c r="Z858" s="108" t="e">
        <f t="shared" si="241"/>
        <v>#DIV/0!</v>
      </c>
      <c r="AA858" s="108" t="e">
        <f>('Input &amp; Results'!$E$40-R858*7.48)/('Calcs active'!H858*1440)</f>
        <v>#DIV/0!</v>
      </c>
    </row>
    <row r="859" spans="2:27" x14ac:dyDescent="0.2">
      <c r="B859" s="31">
        <f t="shared" si="233"/>
        <v>3</v>
      </c>
      <c r="C859" s="31" t="s">
        <v>54</v>
      </c>
      <c r="D859" s="106">
        <v>845</v>
      </c>
      <c r="E859" s="106" t="e">
        <f t="shared" si="242"/>
        <v>#DIV/0!</v>
      </c>
      <c r="F859" s="106">
        <f>'Calcs Hist'!E860</f>
        <v>0</v>
      </c>
      <c r="G859" s="106" t="e">
        <f t="shared" si="243"/>
        <v>#DIV/0!</v>
      </c>
      <c r="H859" s="107" t="e">
        <f t="shared" si="244"/>
        <v>#DIV/0!</v>
      </c>
      <c r="I859" s="106" t="e">
        <f>IF(P859&gt;0,('Input &amp; Results'!F$28/12*$C$3)*('Input &amp; Results'!$D$21),('Input &amp; Results'!F$28/12*$C$3)*('Input &amp; Results'!$D$22))</f>
        <v>#DIV/0!</v>
      </c>
      <c r="J859" s="106" t="e">
        <f t="shared" si="248"/>
        <v>#DIV/0!</v>
      </c>
      <c r="K859" s="106" t="e">
        <f>IF(H859&gt;'Input &amp; Results'!$K$45,MIN('Input &amp; Results'!$K$30,J859-M859),0)</f>
        <v>#DIV/0!</v>
      </c>
      <c r="L859" s="106" t="e">
        <f t="shared" si="236"/>
        <v>#DIV/0!</v>
      </c>
      <c r="M859" s="106" t="e">
        <f>IF(J859&gt;0,MIN('Input &amp; Results'!$K$10*0.75/12*'Input &amp; Results'!$K$42,J859),0)</f>
        <v>#DIV/0!</v>
      </c>
      <c r="N859" s="106" t="e">
        <f t="shared" si="237"/>
        <v>#DIV/0!</v>
      </c>
      <c r="O859" s="106" t="e">
        <f t="shared" si="231"/>
        <v>#DIV/0!</v>
      </c>
      <c r="P859" s="106" t="e">
        <f>IF(O859&gt;'Input &amp; Results'!$E$49,MIN('Input &amp; Results'!$E$47,O859),0)</f>
        <v>#DIV/0!</v>
      </c>
      <c r="Q859" s="106" t="e">
        <f t="shared" si="238"/>
        <v>#DIV/0!</v>
      </c>
      <c r="R859" s="106" t="e">
        <f t="shared" si="234"/>
        <v>#DIV/0!</v>
      </c>
      <c r="S859" s="106" t="e">
        <f t="shared" si="235"/>
        <v>#DIV/0!</v>
      </c>
      <c r="T859" s="106" t="e">
        <f t="shared" si="239"/>
        <v>#DIV/0!</v>
      </c>
      <c r="U859" s="124" t="e">
        <f t="shared" si="232"/>
        <v>#DIV/0!</v>
      </c>
      <c r="V859" s="107" t="e">
        <f t="shared" si="247"/>
        <v>#DIV/0!</v>
      </c>
      <c r="W859" s="106" t="e">
        <f t="shared" si="245"/>
        <v>#DIV/0!</v>
      </c>
      <c r="X859" s="106" t="e">
        <f t="shared" si="240"/>
        <v>#DIV/0!</v>
      </c>
      <c r="Y859" s="106" t="e">
        <f t="shared" si="246"/>
        <v>#DIV/0!</v>
      </c>
      <c r="Z859" s="108" t="e">
        <f t="shared" si="241"/>
        <v>#DIV/0!</v>
      </c>
      <c r="AA859" s="108" t="e">
        <f>('Input &amp; Results'!$E$40-R859*7.48)/('Calcs active'!H859*1440)</f>
        <v>#DIV/0!</v>
      </c>
    </row>
    <row r="860" spans="2:27" x14ac:dyDescent="0.2">
      <c r="B860" s="31">
        <f t="shared" si="233"/>
        <v>3</v>
      </c>
      <c r="C860" s="31" t="s">
        <v>54</v>
      </c>
      <c r="D860" s="106">
        <v>846</v>
      </c>
      <c r="E860" s="106" t="e">
        <f t="shared" si="242"/>
        <v>#DIV/0!</v>
      </c>
      <c r="F860" s="106">
        <f>'Calcs Hist'!E861</f>
        <v>0</v>
      </c>
      <c r="G860" s="106" t="e">
        <f t="shared" si="243"/>
        <v>#DIV/0!</v>
      </c>
      <c r="H860" s="107" t="e">
        <f t="shared" si="244"/>
        <v>#DIV/0!</v>
      </c>
      <c r="I860" s="106" t="e">
        <f>IF(P860&gt;0,('Input &amp; Results'!F$28/12*$C$3)*('Input &amp; Results'!$D$21),('Input &amp; Results'!F$28/12*$C$3)*('Input &amp; Results'!$D$22))</f>
        <v>#DIV/0!</v>
      </c>
      <c r="J860" s="106" t="e">
        <f t="shared" si="248"/>
        <v>#DIV/0!</v>
      </c>
      <c r="K860" s="106" t="e">
        <f>IF(H860&gt;'Input &amp; Results'!$K$45,MIN('Input &amp; Results'!$K$30,J860-M860),0)</f>
        <v>#DIV/0!</v>
      </c>
      <c r="L860" s="106" t="e">
        <f t="shared" si="236"/>
        <v>#DIV/0!</v>
      </c>
      <c r="M860" s="106" t="e">
        <f>IF(J860&gt;0,MIN('Input &amp; Results'!$K$10*0.75/12*'Input &amp; Results'!$K$42,J860),0)</f>
        <v>#DIV/0!</v>
      </c>
      <c r="N860" s="106" t="e">
        <f t="shared" si="237"/>
        <v>#DIV/0!</v>
      </c>
      <c r="O860" s="106" t="e">
        <f t="shared" si="231"/>
        <v>#DIV/0!</v>
      </c>
      <c r="P860" s="106" t="e">
        <f>IF(O860&gt;'Input &amp; Results'!$E$49,MIN('Input &amp; Results'!$E$47,O860),0)</f>
        <v>#DIV/0!</v>
      </c>
      <c r="Q860" s="106" t="e">
        <f t="shared" si="238"/>
        <v>#DIV/0!</v>
      </c>
      <c r="R860" s="106" t="e">
        <f t="shared" si="234"/>
        <v>#DIV/0!</v>
      </c>
      <c r="S860" s="106" t="e">
        <f t="shared" si="235"/>
        <v>#DIV/0!</v>
      </c>
      <c r="T860" s="106" t="e">
        <f t="shared" si="239"/>
        <v>#DIV/0!</v>
      </c>
      <c r="U860" s="124" t="e">
        <f t="shared" si="232"/>
        <v>#DIV/0!</v>
      </c>
      <c r="V860" s="107" t="e">
        <f t="shared" si="247"/>
        <v>#DIV/0!</v>
      </c>
      <c r="W860" s="106" t="e">
        <f t="shared" si="245"/>
        <v>#DIV/0!</v>
      </c>
      <c r="X860" s="106" t="e">
        <f t="shared" si="240"/>
        <v>#DIV/0!</v>
      </c>
      <c r="Y860" s="106" t="e">
        <f t="shared" si="246"/>
        <v>#DIV/0!</v>
      </c>
      <c r="Z860" s="108" t="e">
        <f t="shared" si="241"/>
        <v>#DIV/0!</v>
      </c>
      <c r="AA860" s="108" t="e">
        <f>('Input &amp; Results'!$E$40-R860*7.48)/('Calcs active'!H860*1440)</f>
        <v>#DIV/0!</v>
      </c>
    </row>
    <row r="861" spans="2:27" x14ac:dyDescent="0.2">
      <c r="B861" s="31">
        <f t="shared" si="233"/>
        <v>3</v>
      </c>
      <c r="C861" s="31" t="s">
        <v>54</v>
      </c>
      <c r="D861" s="106">
        <v>847</v>
      </c>
      <c r="E861" s="106" t="e">
        <f t="shared" si="242"/>
        <v>#DIV/0!</v>
      </c>
      <c r="F861" s="106">
        <f>'Calcs Hist'!E862</f>
        <v>0</v>
      </c>
      <c r="G861" s="106" t="e">
        <f t="shared" si="243"/>
        <v>#DIV/0!</v>
      </c>
      <c r="H861" s="107" t="e">
        <f t="shared" si="244"/>
        <v>#DIV/0!</v>
      </c>
      <c r="I861" s="106" t="e">
        <f>IF(P861&gt;0,('Input &amp; Results'!F$28/12*$C$3)*('Input &amp; Results'!$D$21),('Input &amp; Results'!F$28/12*$C$3)*('Input &amp; Results'!$D$22))</f>
        <v>#DIV/0!</v>
      </c>
      <c r="J861" s="106" t="e">
        <f t="shared" si="248"/>
        <v>#DIV/0!</v>
      </c>
      <c r="K861" s="106" t="e">
        <f>IF(H861&gt;'Input &amp; Results'!$K$45,MIN('Input &amp; Results'!$K$30,J861-M861),0)</f>
        <v>#DIV/0!</v>
      </c>
      <c r="L861" s="106" t="e">
        <f t="shared" si="236"/>
        <v>#DIV/0!</v>
      </c>
      <c r="M861" s="106" t="e">
        <f>IF(J861&gt;0,MIN('Input &amp; Results'!$K$10*0.75/12*'Input &amp; Results'!$K$42,J861),0)</f>
        <v>#DIV/0!</v>
      </c>
      <c r="N861" s="106" t="e">
        <f t="shared" si="237"/>
        <v>#DIV/0!</v>
      </c>
      <c r="O861" s="106" t="e">
        <f t="shared" si="231"/>
        <v>#DIV/0!</v>
      </c>
      <c r="P861" s="106" t="e">
        <f>IF(O861&gt;'Input &amp; Results'!$E$49,MIN('Input &amp; Results'!$E$47,O861),0)</f>
        <v>#DIV/0!</v>
      </c>
      <c r="Q861" s="106" t="e">
        <f t="shared" si="238"/>
        <v>#DIV/0!</v>
      </c>
      <c r="R861" s="106" t="e">
        <f t="shared" si="234"/>
        <v>#DIV/0!</v>
      </c>
      <c r="S861" s="106" t="e">
        <f t="shared" si="235"/>
        <v>#DIV/0!</v>
      </c>
      <c r="T861" s="106" t="e">
        <f t="shared" si="239"/>
        <v>#DIV/0!</v>
      </c>
      <c r="U861" s="124" t="e">
        <f t="shared" si="232"/>
        <v>#DIV/0!</v>
      </c>
      <c r="V861" s="107" t="e">
        <f t="shared" si="247"/>
        <v>#DIV/0!</v>
      </c>
      <c r="W861" s="106" t="e">
        <f t="shared" si="245"/>
        <v>#DIV/0!</v>
      </c>
      <c r="X861" s="106" t="e">
        <f t="shared" si="240"/>
        <v>#DIV/0!</v>
      </c>
      <c r="Y861" s="106" t="e">
        <f t="shared" si="246"/>
        <v>#DIV/0!</v>
      </c>
      <c r="Z861" s="108" t="e">
        <f t="shared" si="241"/>
        <v>#DIV/0!</v>
      </c>
      <c r="AA861" s="108" t="e">
        <f>('Input &amp; Results'!$E$40-R861*7.48)/('Calcs active'!H861*1440)</f>
        <v>#DIV/0!</v>
      </c>
    </row>
    <row r="862" spans="2:27" x14ac:dyDescent="0.2">
      <c r="B862" s="31">
        <f t="shared" si="233"/>
        <v>3</v>
      </c>
      <c r="C862" s="31" t="s">
        <v>54</v>
      </c>
      <c r="D862" s="106">
        <v>848</v>
      </c>
      <c r="E862" s="106" t="e">
        <f t="shared" si="242"/>
        <v>#DIV/0!</v>
      </c>
      <c r="F862" s="106">
        <f>'Calcs Hist'!E863</f>
        <v>0</v>
      </c>
      <c r="G862" s="106" t="e">
        <f t="shared" si="243"/>
        <v>#DIV/0!</v>
      </c>
      <c r="H862" s="107" t="e">
        <f t="shared" si="244"/>
        <v>#DIV/0!</v>
      </c>
      <c r="I862" s="106" t="e">
        <f>IF(P862&gt;0,('Input &amp; Results'!F$28/12*$C$3)*('Input &amp; Results'!$D$21),('Input &amp; Results'!F$28/12*$C$3)*('Input &amp; Results'!$D$22))</f>
        <v>#DIV/0!</v>
      </c>
      <c r="J862" s="106" t="e">
        <f t="shared" si="248"/>
        <v>#DIV/0!</v>
      </c>
      <c r="K862" s="106" t="e">
        <f>IF(H862&gt;'Input &amp; Results'!$K$45,MIN('Input &amp; Results'!$K$30,J862-M862),0)</f>
        <v>#DIV/0!</v>
      </c>
      <c r="L862" s="106" t="e">
        <f t="shared" si="236"/>
        <v>#DIV/0!</v>
      </c>
      <c r="M862" s="106" t="e">
        <f>IF(J862&gt;0,MIN('Input &amp; Results'!$K$10*0.75/12*'Input &amp; Results'!$K$42,J862),0)</f>
        <v>#DIV/0!</v>
      </c>
      <c r="N862" s="106" t="e">
        <f t="shared" si="237"/>
        <v>#DIV/0!</v>
      </c>
      <c r="O862" s="106" t="e">
        <f t="shared" si="231"/>
        <v>#DIV/0!</v>
      </c>
      <c r="P862" s="106" t="e">
        <f>IF(O862&gt;'Input &amp; Results'!$E$49,MIN('Input &amp; Results'!$E$47,O862),0)</f>
        <v>#DIV/0!</v>
      </c>
      <c r="Q862" s="106" t="e">
        <f t="shared" si="238"/>
        <v>#DIV/0!</v>
      </c>
      <c r="R862" s="106" t="e">
        <f t="shared" si="234"/>
        <v>#DIV/0!</v>
      </c>
      <c r="S862" s="106" t="e">
        <f t="shared" si="235"/>
        <v>#DIV/0!</v>
      </c>
      <c r="T862" s="106" t="e">
        <f t="shared" si="239"/>
        <v>#DIV/0!</v>
      </c>
      <c r="U862" s="124" t="e">
        <f t="shared" si="232"/>
        <v>#DIV/0!</v>
      </c>
      <c r="V862" s="107" t="e">
        <f t="shared" si="247"/>
        <v>#DIV/0!</v>
      </c>
      <c r="W862" s="106" t="e">
        <f t="shared" si="245"/>
        <v>#DIV/0!</v>
      </c>
      <c r="X862" s="106" t="e">
        <f t="shared" si="240"/>
        <v>#DIV/0!</v>
      </c>
      <c r="Y862" s="106" t="e">
        <f t="shared" si="246"/>
        <v>#DIV/0!</v>
      </c>
      <c r="Z862" s="108" t="e">
        <f t="shared" si="241"/>
        <v>#DIV/0!</v>
      </c>
      <c r="AA862" s="108" t="e">
        <f>('Input &amp; Results'!$E$40-R862*7.48)/('Calcs active'!H862*1440)</f>
        <v>#DIV/0!</v>
      </c>
    </row>
    <row r="863" spans="2:27" x14ac:dyDescent="0.2">
      <c r="B863" s="31">
        <f t="shared" si="233"/>
        <v>3</v>
      </c>
      <c r="C863" s="31" t="s">
        <v>54</v>
      </c>
      <c r="D863" s="106">
        <v>849</v>
      </c>
      <c r="E863" s="106" t="e">
        <f t="shared" si="242"/>
        <v>#DIV/0!</v>
      </c>
      <c r="F863" s="106">
        <f>'Calcs Hist'!E864</f>
        <v>0</v>
      </c>
      <c r="G863" s="106" t="e">
        <f t="shared" si="243"/>
        <v>#DIV/0!</v>
      </c>
      <c r="H863" s="107" t="e">
        <f t="shared" si="244"/>
        <v>#DIV/0!</v>
      </c>
      <c r="I863" s="106" t="e">
        <f>IF(P863&gt;0,('Input &amp; Results'!F$28/12*$C$3)*('Input &amp; Results'!$D$21),('Input &amp; Results'!F$28/12*$C$3)*('Input &amp; Results'!$D$22))</f>
        <v>#DIV/0!</v>
      </c>
      <c r="J863" s="106" t="e">
        <f t="shared" si="248"/>
        <v>#DIV/0!</v>
      </c>
      <c r="K863" s="106" t="e">
        <f>IF(H863&gt;'Input &amp; Results'!$K$45,MIN('Input &amp; Results'!$K$30,J863-M863),0)</f>
        <v>#DIV/0!</v>
      </c>
      <c r="L863" s="106" t="e">
        <f t="shared" si="236"/>
        <v>#DIV/0!</v>
      </c>
      <c r="M863" s="106" t="e">
        <f>IF(J863&gt;0,MIN('Input &amp; Results'!$K$10*0.75/12*'Input &amp; Results'!$K$42,J863),0)</f>
        <v>#DIV/0!</v>
      </c>
      <c r="N863" s="106" t="e">
        <f t="shared" si="237"/>
        <v>#DIV/0!</v>
      </c>
      <c r="O863" s="106" t="e">
        <f t="shared" si="231"/>
        <v>#DIV/0!</v>
      </c>
      <c r="P863" s="106" t="e">
        <f>IF(O863&gt;'Input &amp; Results'!$E$49,MIN('Input &amp; Results'!$E$47,O863),0)</f>
        <v>#DIV/0!</v>
      </c>
      <c r="Q863" s="106" t="e">
        <f t="shared" si="238"/>
        <v>#DIV/0!</v>
      </c>
      <c r="R863" s="106" t="e">
        <f t="shared" si="234"/>
        <v>#DIV/0!</v>
      </c>
      <c r="S863" s="106" t="e">
        <f t="shared" si="235"/>
        <v>#DIV/0!</v>
      </c>
      <c r="T863" s="106" t="e">
        <f t="shared" si="239"/>
        <v>#DIV/0!</v>
      </c>
      <c r="U863" s="124" t="e">
        <f t="shared" si="232"/>
        <v>#DIV/0!</v>
      </c>
      <c r="V863" s="107" t="e">
        <f t="shared" si="247"/>
        <v>#DIV/0!</v>
      </c>
      <c r="W863" s="106" t="e">
        <f t="shared" si="245"/>
        <v>#DIV/0!</v>
      </c>
      <c r="X863" s="106" t="e">
        <f t="shared" si="240"/>
        <v>#DIV/0!</v>
      </c>
      <c r="Y863" s="106" t="e">
        <f t="shared" si="246"/>
        <v>#DIV/0!</v>
      </c>
      <c r="Z863" s="108" t="e">
        <f t="shared" si="241"/>
        <v>#DIV/0!</v>
      </c>
      <c r="AA863" s="108" t="e">
        <f>('Input &amp; Results'!$E$40-R863*7.48)/('Calcs active'!H863*1440)</f>
        <v>#DIV/0!</v>
      </c>
    </row>
    <row r="864" spans="2:27" x14ac:dyDescent="0.2">
      <c r="B864" s="31">
        <f t="shared" si="233"/>
        <v>3</v>
      </c>
      <c r="C864" s="31" t="s">
        <v>54</v>
      </c>
      <c r="D864" s="106">
        <v>850</v>
      </c>
      <c r="E864" s="106" t="e">
        <f t="shared" si="242"/>
        <v>#DIV/0!</v>
      </c>
      <c r="F864" s="106">
        <f>'Calcs Hist'!E865</f>
        <v>0</v>
      </c>
      <c r="G864" s="106" t="e">
        <f t="shared" si="243"/>
        <v>#DIV/0!</v>
      </c>
      <c r="H864" s="107" t="e">
        <f t="shared" si="244"/>
        <v>#DIV/0!</v>
      </c>
      <c r="I864" s="106" t="e">
        <f>IF(P864&gt;0,('Input &amp; Results'!F$28/12*$C$3)*('Input &amp; Results'!$D$21),('Input &amp; Results'!F$28/12*$C$3)*('Input &amp; Results'!$D$22))</f>
        <v>#DIV/0!</v>
      </c>
      <c r="J864" s="106" t="e">
        <f t="shared" si="248"/>
        <v>#DIV/0!</v>
      </c>
      <c r="K864" s="106" t="e">
        <f>IF(H864&gt;'Input &amp; Results'!$K$45,MIN('Input &amp; Results'!$K$30,J864-M864),0)</f>
        <v>#DIV/0!</v>
      </c>
      <c r="L864" s="106" t="e">
        <f t="shared" si="236"/>
        <v>#DIV/0!</v>
      </c>
      <c r="M864" s="106" t="e">
        <f>IF(J864&gt;0,MIN('Input &amp; Results'!$K$10*0.75/12*'Input &amp; Results'!$K$42,J864),0)</f>
        <v>#DIV/0!</v>
      </c>
      <c r="N864" s="106" t="e">
        <f t="shared" si="237"/>
        <v>#DIV/0!</v>
      </c>
      <c r="O864" s="106" t="e">
        <f t="shared" si="231"/>
        <v>#DIV/0!</v>
      </c>
      <c r="P864" s="106" t="e">
        <f>IF(O864&gt;'Input &amp; Results'!$E$49,MIN('Input &amp; Results'!$E$47,O864),0)</f>
        <v>#DIV/0!</v>
      </c>
      <c r="Q864" s="106" t="e">
        <f t="shared" si="238"/>
        <v>#DIV/0!</v>
      </c>
      <c r="R864" s="106" t="e">
        <f t="shared" si="234"/>
        <v>#DIV/0!</v>
      </c>
      <c r="S864" s="106" t="e">
        <f t="shared" si="235"/>
        <v>#DIV/0!</v>
      </c>
      <c r="T864" s="106" t="e">
        <f t="shared" si="239"/>
        <v>#DIV/0!</v>
      </c>
      <c r="U864" s="124" t="e">
        <f t="shared" si="232"/>
        <v>#DIV/0!</v>
      </c>
      <c r="V864" s="107" t="e">
        <f t="shared" si="247"/>
        <v>#DIV/0!</v>
      </c>
      <c r="W864" s="106" t="e">
        <f t="shared" si="245"/>
        <v>#DIV/0!</v>
      </c>
      <c r="X864" s="106" t="e">
        <f t="shared" si="240"/>
        <v>#DIV/0!</v>
      </c>
      <c r="Y864" s="106" t="e">
        <f t="shared" si="246"/>
        <v>#DIV/0!</v>
      </c>
      <c r="Z864" s="108" t="e">
        <f t="shared" si="241"/>
        <v>#DIV/0!</v>
      </c>
      <c r="AA864" s="108" t="e">
        <f>('Input &amp; Results'!$E$40-R864*7.48)/('Calcs active'!H864*1440)</f>
        <v>#DIV/0!</v>
      </c>
    </row>
    <row r="865" spans="2:27" x14ac:dyDescent="0.2">
      <c r="B865" s="31">
        <f t="shared" si="233"/>
        <v>3</v>
      </c>
      <c r="C865" s="31" t="s">
        <v>55</v>
      </c>
      <c r="D865" s="106">
        <v>851</v>
      </c>
      <c r="E865" s="106" t="e">
        <f t="shared" si="242"/>
        <v>#DIV/0!</v>
      </c>
      <c r="F865" s="106">
        <f>'Calcs Hist'!E866</f>
        <v>0</v>
      </c>
      <c r="G865" s="106" t="e">
        <f t="shared" si="243"/>
        <v>#DIV/0!</v>
      </c>
      <c r="H865" s="107" t="e">
        <f t="shared" si="244"/>
        <v>#DIV/0!</v>
      </c>
      <c r="I865" s="106" t="e">
        <f>IF(P865&gt;0,('Input &amp; Results'!F$29/12*$C$3)*('Input &amp; Results'!$D$21),('Input &amp; Results'!F$29/12*$C$3)*('Input &amp; Results'!$D$22))</f>
        <v>#DIV/0!</v>
      </c>
      <c r="J865" s="106" t="e">
        <f t="shared" si="248"/>
        <v>#DIV/0!</v>
      </c>
      <c r="K865" s="106" t="e">
        <f>IF(H865&gt;'Input &amp; Results'!$K$45,MIN('Input &amp; Results'!$K$31,J865-M865),0)</f>
        <v>#DIV/0!</v>
      </c>
      <c r="L865" s="106" t="e">
        <f t="shared" si="236"/>
        <v>#DIV/0!</v>
      </c>
      <c r="M865" s="106" t="e">
        <f>IF(J865&gt;0,MIN('Input &amp; Results'!$K$11*0.75/12*'Input &amp; Results'!$K$42,J865),0)</f>
        <v>#DIV/0!</v>
      </c>
      <c r="N865" s="106" t="e">
        <f t="shared" si="237"/>
        <v>#DIV/0!</v>
      </c>
      <c r="O865" s="106" t="e">
        <f t="shared" si="231"/>
        <v>#DIV/0!</v>
      </c>
      <c r="P865" s="106" t="e">
        <f>IF(O865&gt;'Input &amp; Results'!$E$49,MIN('Input &amp; Results'!$E$47,O865),0)</f>
        <v>#DIV/0!</v>
      </c>
      <c r="Q865" s="106" t="e">
        <f t="shared" si="238"/>
        <v>#DIV/0!</v>
      </c>
      <c r="R865" s="106" t="e">
        <f t="shared" si="234"/>
        <v>#DIV/0!</v>
      </c>
      <c r="S865" s="106" t="e">
        <f t="shared" si="235"/>
        <v>#DIV/0!</v>
      </c>
      <c r="T865" s="106" t="e">
        <f t="shared" si="239"/>
        <v>#DIV/0!</v>
      </c>
      <c r="U865" s="124" t="e">
        <f t="shared" si="232"/>
        <v>#DIV/0!</v>
      </c>
      <c r="V865" s="107" t="e">
        <f t="shared" si="247"/>
        <v>#DIV/0!</v>
      </c>
      <c r="W865" s="106" t="e">
        <f t="shared" si="245"/>
        <v>#DIV/0!</v>
      </c>
      <c r="X865" s="106" t="e">
        <f t="shared" si="240"/>
        <v>#DIV/0!</v>
      </c>
      <c r="Y865" s="106" t="e">
        <f t="shared" si="246"/>
        <v>#DIV/0!</v>
      </c>
      <c r="Z865" s="108" t="e">
        <f t="shared" si="241"/>
        <v>#DIV/0!</v>
      </c>
      <c r="AA865" s="108" t="e">
        <f>('Input &amp; Results'!$E$40-R865*7.48)/('Calcs active'!H865*1440)</f>
        <v>#DIV/0!</v>
      </c>
    </row>
    <row r="866" spans="2:27" x14ac:dyDescent="0.2">
      <c r="B866" s="31">
        <f t="shared" si="233"/>
        <v>3</v>
      </c>
      <c r="C866" s="31" t="s">
        <v>55</v>
      </c>
      <c r="D866" s="106">
        <v>852</v>
      </c>
      <c r="E866" s="106" t="e">
        <f t="shared" si="242"/>
        <v>#DIV/0!</v>
      </c>
      <c r="F866" s="106">
        <f>'Calcs Hist'!E867</f>
        <v>0</v>
      </c>
      <c r="G866" s="106" t="e">
        <f t="shared" si="243"/>
        <v>#DIV/0!</v>
      </c>
      <c r="H866" s="107" t="e">
        <f t="shared" si="244"/>
        <v>#DIV/0!</v>
      </c>
      <c r="I866" s="106" t="e">
        <f>IF(P866&gt;0,('Input &amp; Results'!F$29/12*$C$3)*('Input &amp; Results'!$D$21),('Input &amp; Results'!F$29/12*$C$3)*('Input &amp; Results'!$D$22))</f>
        <v>#DIV/0!</v>
      </c>
      <c r="J866" s="106" t="e">
        <f t="shared" si="248"/>
        <v>#DIV/0!</v>
      </c>
      <c r="K866" s="106" t="e">
        <f>IF(H866&gt;'Input &amp; Results'!$K$45,MIN('Input &amp; Results'!$K$31,J866-M866),0)</f>
        <v>#DIV/0!</v>
      </c>
      <c r="L866" s="106" t="e">
        <f t="shared" si="236"/>
        <v>#DIV/0!</v>
      </c>
      <c r="M866" s="106" t="e">
        <f>IF(J866&gt;0,MIN('Input &amp; Results'!$K$11*0.75/12*'Input &amp; Results'!$K$42,J866),0)</f>
        <v>#DIV/0!</v>
      </c>
      <c r="N866" s="106" t="e">
        <f t="shared" si="237"/>
        <v>#DIV/0!</v>
      </c>
      <c r="O866" s="106" t="e">
        <f t="shared" si="231"/>
        <v>#DIV/0!</v>
      </c>
      <c r="P866" s="106" t="e">
        <f>IF(O866&gt;'Input &amp; Results'!$E$49,MIN('Input &amp; Results'!$E$47,O866),0)</f>
        <v>#DIV/0!</v>
      </c>
      <c r="Q866" s="106" t="e">
        <f t="shared" si="238"/>
        <v>#DIV/0!</v>
      </c>
      <c r="R866" s="106" t="e">
        <f t="shared" si="234"/>
        <v>#DIV/0!</v>
      </c>
      <c r="S866" s="106" t="e">
        <f t="shared" si="235"/>
        <v>#DIV/0!</v>
      </c>
      <c r="T866" s="106" t="e">
        <f t="shared" si="239"/>
        <v>#DIV/0!</v>
      </c>
      <c r="U866" s="124" t="e">
        <f t="shared" si="232"/>
        <v>#DIV/0!</v>
      </c>
      <c r="V866" s="107" t="e">
        <f t="shared" si="247"/>
        <v>#DIV/0!</v>
      </c>
      <c r="W866" s="106" t="e">
        <f t="shared" si="245"/>
        <v>#DIV/0!</v>
      </c>
      <c r="X866" s="106" t="e">
        <f t="shared" si="240"/>
        <v>#DIV/0!</v>
      </c>
      <c r="Y866" s="106" t="e">
        <f t="shared" si="246"/>
        <v>#DIV/0!</v>
      </c>
      <c r="Z866" s="108" t="e">
        <f t="shared" si="241"/>
        <v>#DIV/0!</v>
      </c>
      <c r="AA866" s="108" t="e">
        <f>('Input &amp; Results'!$E$40-R866*7.48)/('Calcs active'!H866*1440)</f>
        <v>#DIV/0!</v>
      </c>
    </row>
    <row r="867" spans="2:27" x14ac:dyDescent="0.2">
      <c r="B867" s="31">
        <f t="shared" si="233"/>
        <v>3</v>
      </c>
      <c r="C867" s="31" t="s">
        <v>55</v>
      </c>
      <c r="D867" s="106">
        <v>853</v>
      </c>
      <c r="E867" s="106" t="e">
        <f t="shared" si="242"/>
        <v>#DIV/0!</v>
      </c>
      <c r="F867" s="106">
        <f>'Calcs Hist'!E868</f>
        <v>0</v>
      </c>
      <c r="G867" s="106" t="e">
        <f t="shared" si="243"/>
        <v>#DIV/0!</v>
      </c>
      <c r="H867" s="107" t="e">
        <f t="shared" si="244"/>
        <v>#DIV/0!</v>
      </c>
      <c r="I867" s="106" t="e">
        <f>IF(P867&gt;0,('Input &amp; Results'!F$29/12*$C$3)*('Input &amp; Results'!$D$21),('Input &amp; Results'!F$29/12*$C$3)*('Input &amp; Results'!$D$22))</f>
        <v>#DIV/0!</v>
      </c>
      <c r="J867" s="106" t="e">
        <f t="shared" si="248"/>
        <v>#DIV/0!</v>
      </c>
      <c r="K867" s="106" t="e">
        <f>IF(H867&gt;'Input &amp; Results'!$K$45,MIN('Input &amp; Results'!$K$31,J867-M867),0)</f>
        <v>#DIV/0!</v>
      </c>
      <c r="L867" s="106" t="e">
        <f t="shared" si="236"/>
        <v>#DIV/0!</v>
      </c>
      <c r="M867" s="106" t="e">
        <f>IF(J867&gt;0,MIN('Input &amp; Results'!$K$11*0.75/12*'Input &amp; Results'!$K$42,J867),0)</f>
        <v>#DIV/0!</v>
      </c>
      <c r="N867" s="106" t="e">
        <f t="shared" si="237"/>
        <v>#DIV/0!</v>
      </c>
      <c r="O867" s="106" t="e">
        <f t="shared" si="231"/>
        <v>#DIV/0!</v>
      </c>
      <c r="P867" s="106" t="e">
        <f>IF(O867&gt;'Input &amp; Results'!$E$49,MIN('Input &amp; Results'!$E$47,O867),0)</f>
        <v>#DIV/0!</v>
      </c>
      <c r="Q867" s="106" t="e">
        <f t="shared" si="238"/>
        <v>#DIV/0!</v>
      </c>
      <c r="R867" s="106" t="e">
        <f t="shared" si="234"/>
        <v>#DIV/0!</v>
      </c>
      <c r="S867" s="106" t="e">
        <f t="shared" si="235"/>
        <v>#DIV/0!</v>
      </c>
      <c r="T867" s="106" t="e">
        <f t="shared" si="239"/>
        <v>#DIV/0!</v>
      </c>
      <c r="U867" s="124" t="e">
        <f t="shared" si="232"/>
        <v>#DIV/0!</v>
      </c>
      <c r="V867" s="107" t="e">
        <f t="shared" si="247"/>
        <v>#DIV/0!</v>
      </c>
      <c r="W867" s="106" t="e">
        <f t="shared" si="245"/>
        <v>#DIV/0!</v>
      </c>
      <c r="X867" s="106" t="e">
        <f t="shared" si="240"/>
        <v>#DIV/0!</v>
      </c>
      <c r="Y867" s="106" t="e">
        <f t="shared" si="246"/>
        <v>#DIV/0!</v>
      </c>
      <c r="Z867" s="108" t="e">
        <f t="shared" si="241"/>
        <v>#DIV/0!</v>
      </c>
      <c r="AA867" s="108" t="e">
        <f>('Input &amp; Results'!$E$40-R867*7.48)/('Calcs active'!H867*1440)</f>
        <v>#DIV/0!</v>
      </c>
    </row>
    <row r="868" spans="2:27" x14ac:dyDescent="0.2">
      <c r="B868" s="31">
        <f t="shared" si="233"/>
        <v>3</v>
      </c>
      <c r="C868" s="31" t="s">
        <v>55</v>
      </c>
      <c r="D868" s="106">
        <v>854</v>
      </c>
      <c r="E868" s="106" t="e">
        <f t="shared" si="242"/>
        <v>#DIV/0!</v>
      </c>
      <c r="F868" s="106">
        <f>'Calcs Hist'!E869</f>
        <v>0</v>
      </c>
      <c r="G868" s="106" t="e">
        <f t="shared" si="243"/>
        <v>#DIV/0!</v>
      </c>
      <c r="H868" s="107" t="e">
        <f t="shared" si="244"/>
        <v>#DIV/0!</v>
      </c>
      <c r="I868" s="106" t="e">
        <f>IF(P868&gt;0,('Input &amp; Results'!F$29/12*$C$3)*('Input &amp; Results'!$D$21),('Input &amp; Results'!F$29/12*$C$3)*('Input &amp; Results'!$D$22))</f>
        <v>#DIV/0!</v>
      </c>
      <c r="J868" s="106" t="e">
        <f t="shared" si="248"/>
        <v>#DIV/0!</v>
      </c>
      <c r="K868" s="106" t="e">
        <f>IF(H868&gt;'Input &amp; Results'!$K$45,MIN('Input &amp; Results'!$K$31,J868-M868),0)</f>
        <v>#DIV/0!</v>
      </c>
      <c r="L868" s="106" t="e">
        <f t="shared" si="236"/>
        <v>#DIV/0!</v>
      </c>
      <c r="M868" s="106" t="e">
        <f>IF(J868&gt;0,MIN('Input &amp; Results'!$K$11*0.75/12*'Input &amp; Results'!$K$42,J868),0)</f>
        <v>#DIV/0!</v>
      </c>
      <c r="N868" s="106" t="e">
        <f t="shared" si="237"/>
        <v>#DIV/0!</v>
      </c>
      <c r="O868" s="106" t="e">
        <f t="shared" si="231"/>
        <v>#DIV/0!</v>
      </c>
      <c r="P868" s="106" t="e">
        <f>IF(O868&gt;'Input &amp; Results'!$E$49,MIN('Input &amp; Results'!$E$47,O868),0)</f>
        <v>#DIV/0!</v>
      </c>
      <c r="Q868" s="106" t="e">
        <f t="shared" si="238"/>
        <v>#DIV/0!</v>
      </c>
      <c r="R868" s="106" t="e">
        <f t="shared" si="234"/>
        <v>#DIV/0!</v>
      </c>
      <c r="S868" s="106" t="e">
        <f t="shared" si="235"/>
        <v>#DIV/0!</v>
      </c>
      <c r="T868" s="106" t="e">
        <f t="shared" si="239"/>
        <v>#DIV/0!</v>
      </c>
      <c r="U868" s="124" t="e">
        <f t="shared" si="232"/>
        <v>#DIV/0!</v>
      </c>
      <c r="V868" s="107" t="e">
        <f t="shared" si="247"/>
        <v>#DIV/0!</v>
      </c>
      <c r="W868" s="106" t="e">
        <f t="shared" si="245"/>
        <v>#DIV/0!</v>
      </c>
      <c r="X868" s="106" t="e">
        <f t="shared" si="240"/>
        <v>#DIV/0!</v>
      </c>
      <c r="Y868" s="106" t="e">
        <f t="shared" si="246"/>
        <v>#DIV/0!</v>
      </c>
      <c r="Z868" s="108" t="e">
        <f t="shared" si="241"/>
        <v>#DIV/0!</v>
      </c>
      <c r="AA868" s="108" t="e">
        <f>('Input &amp; Results'!$E$40-R868*7.48)/('Calcs active'!H868*1440)</f>
        <v>#DIV/0!</v>
      </c>
    </row>
    <row r="869" spans="2:27" x14ac:dyDescent="0.2">
      <c r="B869" s="31">
        <f t="shared" si="233"/>
        <v>3</v>
      </c>
      <c r="C869" s="31" t="s">
        <v>55</v>
      </c>
      <c r="D869" s="106">
        <v>855</v>
      </c>
      <c r="E869" s="106" t="e">
        <f t="shared" si="242"/>
        <v>#DIV/0!</v>
      </c>
      <c r="F869" s="106">
        <f>'Calcs Hist'!E870</f>
        <v>0</v>
      </c>
      <c r="G869" s="106" t="e">
        <f t="shared" si="243"/>
        <v>#DIV/0!</v>
      </c>
      <c r="H869" s="107" t="e">
        <f t="shared" si="244"/>
        <v>#DIV/0!</v>
      </c>
      <c r="I869" s="106" t="e">
        <f>IF(P869&gt;0,('Input &amp; Results'!F$29/12*$C$3)*('Input &amp; Results'!$D$21),('Input &amp; Results'!F$29/12*$C$3)*('Input &amp; Results'!$D$22))</f>
        <v>#DIV/0!</v>
      </c>
      <c r="J869" s="106" t="e">
        <f t="shared" si="248"/>
        <v>#DIV/0!</v>
      </c>
      <c r="K869" s="106" t="e">
        <f>IF(H869&gt;'Input &amp; Results'!$K$45,MIN('Input &amp; Results'!$K$31,J869-M869),0)</f>
        <v>#DIV/0!</v>
      </c>
      <c r="L869" s="106" t="e">
        <f t="shared" si="236"/>
        <v>#DIV/0!</v>
      </c>
      <c r="M869" s="106" t="e">
        <f>IF(J869&gt;0,MIN('Input &amp; Results'!$K$11*0.75/12*'Input &amp; Results'!$K$42,J869),0)</f>
        <v>#DIV/0!</v>
      </c>
      <c r="N869" s="106" t="e">
        <f t="shared" si="237"/>
        <v>#DIV/0!</v>
      </c>
      <c r="O869" s="106" t="e">
        <f t="shared" si="231"/>
        <v>#DIV/0!</v>
      </c>
      <c r="P869" s="106" t="e">
        <f>IF(O869&gt;'Input &amp; Results'!$E$49,MIN('Input &amp; Results'!$E$47,O869),0)</f>
        <v>#DIV/0!</v>
      </c>
      <c r="Q869" s="106" t="e">
        <f t="shared" si="238"/>
        <v>#DIV/0!</v>
      </c>
      <c r="R869" s="106" t="e">
        <f t="shared" si="234"/>
        <v>#DIV/0!</v>
      </c>
      <c r="S869" s="106" t="e">
        <f t="shared" si="235"/>
        <v>#DIV/0!</v>
      </c>
      <c r="T869" s="106" t="e">
        <f t="shared" si="239"/>
        <v>#DIV/0!</v>
      </c>
      <c r="U869" s="124" t="e">
        <f t="shared" si="232"/>
        <v>#DIV/0!</v>
      </c>
      <c r="V869" s="107" t="e">
        <f t="shared" si="247"/>
        <v>#DIV/0!</v>
      </c>
      <c r="W869" s="106" t="e">
        <f t="shared" si="245"/>
        <v>#DIV/0!</v>
      </c>
      <c r="X869" s="106" t="e">
        <f t="shared" si="240"/>
        <v>#DIV/0!</v>
      </c>
      <c r="Y869" s="106" t="e">
        <f t="shared" si="246"/>
        <v>#DIV/0!</v>
      </c>
      <c r="Z869" s="108" t="e">
        <f t="shared" si="241"/>
        <v>#DIV/0!</v>
      </c>
      <c r="AA869" s="108" t="e">
        <f>('Input &amp; Results'!$E$40-R869*7.48)/('Calcs active'!H869*1440)</f>
        <v>#DIV/0!</v>
      </c>
    </row>
    <row r="870" spans="2:27" x14ac:dyDescent="0.2">
      <c r="B870" s="31">
        <f t="shared" si="233"/>
        <v>3</v>
      </c>
      <c r="C870" s="31" t="s">
        <v>55</v>
      </c>
      <c r="D870" s="106">
        <v>856</v>
      </c>
      <c r="E870" s="106" t="e">
        <f t="shared" si="242"/>
        <v>#DIV/0!</v>
      </c>
      <c r="F870" s="106">
        <f>'Calcs Hist'!E871</f>
        <v>0</v>
      </c>
      <c r="G870" s="106" t="e">
        <f t="shared" si="243"/>
        <v>#DIV/0!</v>
      </c>
      <c r="H870" s="107" t="e">
        <f t="shared" si="244"/>
        <v>#DIV/0!</v>
      </c>
      <c r="I870" s="106" t="e">
        <f>IF(P870&gt;0,('Input &amp; Results'!F$29/12*$C$3)*('Input &amp; Results'!$D$21),('Input &amp; Results'!F$29/12*$C$3)*('Input &amp; Results'!$D$22))</f>
        <v>#DIV/0!</v>
      </c>
      <c r="J870" s="106" t="e">
        <f t="shared" si="248"/>
        <v>#DIV/0!</v>
      </c>
      <c r="K870" s="106" t="e">
        <f>IF(H870&gt;'Input &amp; Results'!$K$45,MIN('Input &amp; Results'!$K$31,J870-M870),0)</f>
        <v>#DIV/0!</v>
      </c>
      <c r="L870" s="106" t="e">
        <f t="shared" si="236"/>
        <v>#DIV/0!</v>
      </c>
      <c r="M870" s="106" t="e">
        <f>IF(J870&gt;0,MIN('Input &amp; Results'!$K$11*0.75/12*'Input &amp; Results'!$K$42,J870),0)</f>
        <v>#DIV/0!</v>
      </c>
      <c r="N870" s="106" t="e">
        <f t="shared" si="237"/>
        <v>#DIV/0!</v>
      </c>
      <c r="O870" s="106" t="e">
        <f t="shared" si="231"/>
        <v>#DIV/0!</v>
      </c>
      <c r="P870" s="106" t="e">
        <f>IF(O870&gt;'Input &amp; Results'!$E$49,MIN('Input &amp; Results'!$E$47,O870),0)</f>
        <v>#DIV/0!</v>
      </c>
      <c r="Q870" s="106" t="e">
        <f t="shared" si="238"/>
        <v>#DIV/0!</v>
      </c>
      <c r="R870" s="106" t="e">
        <f t="shared" si="234"/>
        <v>#DIV/0!</v>
      </c>
      <c r="S870" s="106" t="e">
        <f t="shared" si="235"/>
        <v>#DIV/0!</v>
      </c>
      <c r="T870" s="106" t="e">
        <f t="shared" si="239"/>
        <v>#DIV/0!</v>
      </c>
      <c r="U870" s="124" t="e">
        <f t="shared" si="232"/>
        <v>#DIV/0!</v>
      </c>
      <c r="V870" s="107" t="e">
        <f t="shared" si="247"/>
        <v>#DIV/0!</v>
      </c>
      <c r="W870" s="106" t="e">
        <f t="shared" si="245"/>
        <v>#DIV/0!</v>
      </c>
      <c r="X870" s="106" t="e">
        <f t="shared" si="240"/>
        <v>#DIV/0!</v>
      </c>
      <c r="Y870" s="106" t="e">
        <f t="shared" si="246"/>
        <v>#DIV/0!</v>
      </c>
      <c r="Z870" s="108" t="e">
        <f t="shared" si="241"/>
        <v>#DIV/0!</v>
      </c>
      <c r="AA870" s="108" t="e">
        <f>('Input &amp; Results'!$E$40-R870*7.48)/('Calcs active'!H870*1440)</f>
        <v>#DIV/0!</v>
      </c>
    </row>
    <row r="871" spans="2:27" x14ac:dyDescent="0.2">
      <c r="B871" s="31">
        <f t="shared" si="233"/>
        <v>3</v>
      </c>
      <c r="C871" s="31" t="s">
        <v>55</v>
      </c>
      <c r="D871" s="106">
        <v>857</v>
      </c>
      <c r="E871" s="106" t="e">
        <f t="shared" si="242"/>
        <v>#DIV/0!</v>
      </c>
      <c r="F871" s="106">
        <f>'Calcs Hist'!E872</f>
        <v>0</v>
      </c>
      <c r="G871" s="106" t="e">
        <f t="shared" si="243"/>
        <v>#DIV/0!</v>
      </c>
      <c r="H871" s="107" t="e">
        <f t="shared" si="244"/>
        <v>#DIV/0!</v>
      </c>
      <c r="I871" s="106" t="e">
        <f>IF(P871&gt;0,('Input &amp; Results'!F$29/12*$C$3)*('Input &amp; Results'!$D$21),('Input &amp; Results'!F$29/12*$C$3)*('Input &amp; Results'!$D$22))</f>
        <v>#DIV/0!</v>
      </c>
      <c r="J871" s="106" t="e">
        <f t="shared" si="248"/>
        <v>#DIV/0!</v>
      </c>
      <c r="K871" s="106" t="e">
        <f>IF(H871&gt;'Input &amp; Results'!$K$45,MIN('Input &amp; Results'!$K$31,J871-M871),0)</f>
        <v>#DIV/0!</v>
      </c>
      <c r="L871" s="106" t="e">
        <f t="shared" si="236"/>
        <v>#DIV/0!</v>
      </c>
      <c r="M871" s="106" t="e">
        <f>IF(J871&gt;0,MIN('Input &amp; Results'!$K$11*0.75/12*'Input &amp; Results'!$K$42,J871),0)</f>
        <v>#DIV/0!</v>
      </c>
      <c r="N871" s="106" t="e">
        <f t="shared" si="237"/>
        <v>#DIV/0!</v>
      </c>
      <c r="O871" s="106" t="e">
        <f t="shared" si="231"/>
        <v>#DIV/0!</v>
      </c>
      <c r="P871" s="106" t="e">
        <f>IF(O871&gt;'Input &amp; Results'!$E$49,MIN('Input &amp; Results'!$E$47,O871),0)</f>
        <v>#DIV/0!</v>
      </c>
      <c r="Q871" s="106" t="e">
        <f t="shared" si="238"/>
        <v>#DIV/0!</v>
      </c>
      <c r="R871" s="106" t="e">
        <f t="shared" si="234"/>
        <v>#DIV/0!</v>
      </c>
      <c r="S871" s="106" t="e">
        <f t="shared" si="235"/>
        <v>#DIV/0!</v>
      </c>
      <c r="T871" s="106" t="e">
        <f t="shared" si="239"/>
        <v>#DIV/0!</v>
      </c>
      <c r="U871" s="124" t="e">
        <f t="shared" si="232"/>
        <v>#DIV/0!</v>
      </c>
      <c r="V871" s="107" t="e">
        <f t="shared" si="247"/>
        <v>#DIV/0!</v>
      </c>
      <c r="W871" s="106" t="e">
        <f t="shared" si="245"/>
        <v>#DIV/0!</v>
      </c>
      <c r="X871" s="106" t="e">
        <f t="shared" si="240"/>
        <v>#DIV/0!</v>
      </c>
      <c r="Y871" s="106" t="e">
        <f t="shared" si="246"/>
        <v>#DIV/0!</v>
      </c>
      <c r="Z871" s="108" t="e">
        <f t="shared" si="241"/>
        <v>#DIV/0!</v>
      </c>
      <c r="AA871" s="108" t="e">
        <f>('Input &amp; Results'!$E$40-R871*7.48)/('Calcs active'!H871*1440)</f>
        <v>#DIV/0!</v>
      </c>
    </row>
    <row r="872" spans="2:27" x14ac:dyDescent="0.2">
      <c r="B872" s="31">
        <f t="shared" si="233"/>
        <v>3</v>
      </c>
      <c r="C872" s="31" t="s">
        <v>55</v>
      </c>
      <c r="D872" s="106">
        <v>858</v>
      </c>
      <c r="E872" s="106" t="e">
        <f t="shared" si="242"/>
        <v>#DIV/0!</v>
      </c>
      <c r="F872" s="106">
        <f>'Calcs Hist'!E873</f>
        <v>0</v>
      </c>
      <c r="G872" s="106" t="e">
        <f t="shared" si="243"/>
        <v>#DIV/0!</v>
      </c>
      <c r="H872" s="107" t="e">
        <f t="shared" si="244"/>
        <v>#DIV/0!</v>
      </c>
      <c r="I872" s="106" t="e">
        <f>IF(P872&gt;0,('Input &amp; Results'!F$29/12*$C$3)*('Input &amp; Results'!$D$21),('Input &amp; Results'!F$29/12*$C$3)*('Input &amp; Results'!$D$22))</f>
        <v>#DIV/0!</v>
      </c>
      <c r="J872" s="106" t="e">
        <f t="shared" si="248"/>
        <v>#DIV/0!</v>
      </c>
      <c r="K872" s="106" t="e">
        <f>IF(H872&gt;'Input &amp; Results'!$K$45,MIN('Input &amp; Results'!$K$31,J872-M872),0)</f>
        <v>#DIV/0!</v>
      </c>
      <c r="L872" s="106" t="e">
        <f t="shared" si="236"/>
        <v>#DIV/0!</v>
      </c>
      <c r="M872" s="106" t="e">
        <f>IF(J872&gt;0,MIN('Input &amp; Results'!$K$11*0.75/12*'Input &amp; Results'!$K$42,J872),0)</f>
        <v>#DIV/0!</v>
      </c>
      <c r="N872" s="106" t="e">
        <f t="shared" si="237"/>
        <v>#DIV/0!</v>
      </c>
      <c r="O872" s="106" t="e">
        <f t="shared" si="231"/>
        <v>#DIV/0!</v>
      </c>
      <c r="P872" s="106" t="e">
        <f>IF(O872&gt;'Input &amp; Results'!$E$49,MIN('Input &amp; Results'!$E$47,O872),0)</f>
        <v>#DIV/0!</v>
      </c>
      <c r="Q872" s="106" t="e">
        <f t="shared" si="238"/>
        <v>#DIV/0!</v>
      </c>
      <c r="R872" s="106" t="e">
        <f t="shared" si="234"/>
        <v>#DIV/0!</v>
      </c>
      <c r="S872" s="106" t="e">
        <f t="shared" si="235"/>
        <v>#DIV/0!</v>
      </c>
      <c r="T872" s="106" t="e">
        <f t="shared" si="239"/>
        <v>#DIV/0!</v>
      </c>
      <c r="U872" s="124" t="e">
        <f t="shared" si="232"/>
        <v>#DIV/0!</v>
      </c>
      <c r="V872" s="107" t="e">
        <f t="shared" si="247"/>
        <v>#DIV/0!</v>
      </c>
      <c r="W872" s="106" t="e">
        <f t="shared" si="245"/>
        <v>#DIV/0!</v>
      </c>
      <c r="X872" s="106" t="e">
        <f t="shared" si="240"/>
        <v>#DIV/0!</v>
      </c>
      <c r="Y872" s="106" t="e">
        <f t="shared" si="246"/>
        <v>#DIV/0!</v>
      </c>
      <c r="Z872" s="108" t="e">
        <f t="shared" si="241"/>
        <v>#DIV/0!</v>
      </c>
      <c r="AA872" s="108" t="e">
        <f>('Input &amp; Results'!$E$40-R872*7.48)/('Calcs active'!H872*1440)</f>
        <v>#DIV/0!</v>
      </c>
    </row>
    <row r="873" spans="2:27" x14ac:dyDescent="0.2">
      <c r="B873" s="31">
        <f t="shared" si="233"/>
        <v>3</v>
      </c>
      <c r="C873" s="31" t="s">
        <v>55</v>
      </c>
      <c r="D873" s="106">
        <v>859</v>
      </c>
      <c r="E873" s="106" t="e">
        <f t="shared" si="242"/>
        <v>#DIV/0!</v>
      </c>
      <c r="F873" s="106">
        <f>'Calcs Hist'!E874</f>
        <v>0</v>
      </c>
      <c r="G873" s="106" t="e">
        <f t="shared" si="243"/>
        <v>#DIV/0!</v>
      </c>
      <c r="H873" s="107" t="e">
        <f t="shared" si="244"/>
        <v>#DIV/0!</v>
      </c>
      <c r="I873" s="106" t="e">
        <f>IF(P873&gt;0,('Input &amp; Results'!F$29/12*$C$3)*('Input &amp; Results'!$D$21),('Input &amp; Results'!F$29/12*$C$3)*('Input &amp; Results'!$D$22))</f>
        <v>#DIV/0!</v>
      </c>
      <c r="J873" s="106" t="e">
        <f t="shared" si="248"/>
        <v>#DIV/0!</v>
      </c>
      <c r="K873" s="106" t="e">
        <f>IF(H873&gt;'Input &amp; Results'!$K$45,MIN('Input &amp; Results'!$K$31,J873-M873),0)</f>
        <v>#DIV/0!</v>
      </c>
      <c r="L873" s="106" t="e">
        <f t="shared" si="236"/>
        <v>#DIV/0!</v>
      </c>
      <c r="M873" s="106" t="e">
        <f>IF(J873&gt;0,MIN('Input &amp; Results'!$K$11*0.75/12*'Input &amp; Results'!$K$42,J873),0)</f>
        <v>#DIV/0!</v>
      </c>
      <c r="N873" s="106" t="e">
        <f t="shared" si="237"/>
        <v>#DIV/0!</v>
      </c>
      <c r="O873" s="106" t="e">
        <f t="shared" si="231"/>
        <v>#DIV/0!</v>
      </c>
      <c r="P873" s="106" t="e">
        <f>IF(O873&gt;'Input &amp; Results'!$E$49,MIN('Input &amp; Results'!$E$47,O873),0)</f>
        <v>#DIV/0!</v>
      </c>
      <c r="Q873" s="106" t="e">
        <f t="shared" si="238"/>
        <v>#DIV/0!</v>
      </c>
      <c r="R873" s="106" t="e">
        <f t="shared" si="234"/>
        <v>#DIV/0!</v>
      </c>
      <c r="S873" s="106" t="e">
        <f t="shared" si="235"/>
        <v>#DIV/0!</v>
      </c>
      <c r="T873" s="106" t="e">
        <f t="shared" si="239"/>
        <v>#DIV/0!</v>
      </c>
      <c r="U873" s="124" t="e">
        <f t="shared" si="232"/>
        <v>#DIV/0!</v>
      </c>
      <c r="V873" s="107" t="e">
        <f t="shared" si="247"/>
        <v>#DIV/0!</v>
      </c>
      <c r="W873" s="106" t="e">
        <f t="shared" si="245"/>
        <v>#DIV/0!</v>
      </c>
      <c r="X873" s="106" t="e">
        <f t="shared" si="240"/>
        <v>#DIV/0!</v>
      </c>
      <c r="Y873" s="106" t="e">
        <f t="shared" si="246"/>
        <v>#DIV/0!</v>
      </c>
      <c r="Z873" s="108" t="e">
        <f t="shared" si="241"/>
        <v>#DIV/0!</v>
      </c>
      <c r="AA873" s="108" t="e">
        <f>('Input &amp; Results'!$E$40-R873*7.48)/('Calcs active'!H873*1440)</f>
        <v>#DIV/0!</v>
      </c>
    </row>
    <row r="874" spans="2:27" x14ac:dyDescent="0.2">
      <c r="B874" s="31">
        <f t="shared" si="233"/>
        <v>3</v>
      </c>
      <c r="C874" s="31" t="s">
        <v>55</v>
      </c>
      <c r="D874" s="106">
        <v>860</v>
      </c>
      <c r="E874" s="106" t="e">
        <f t="shared" si="242"/>
        <v>#DIV/0!</v>
      </c>
      <c r="F874" s="106">
        <f>'Calcs Hist'!E875</f>
        <v>0</v>
      </c>
      <c r="G874" s="106" t="e">
        <f t="shared" si="243"/>
        <v>#DIV/0!</v>
      </c>
      <c r="H874" s="107" t="e">
        <f t="shared" si="244"/>
        <v>#DIV/0!</v>
      </c>
      <c r="I874" s="106" t="e">
        <f>IF(P874&gt;0,('Input &amp; Results'!F$29/12*$C$3)*('Input &amp; Results'!$D$21),('Input &amp; Results'!F$29/12*$C$3)*('Input &amp; Results'!$D$22))</f>
        <v>#DIV/0!</v>
      </c>
      <c r="J874" s="106" t="e">
        <f t="shared" si="248"/>
        <v>#DIV/0!</v>
      </c>
      <c r="K874" s="106" t="e">
        <f>IF(H874&gt;'Input &amp; Results'!$K$45,MIN('Input &amp; Results'!$K$31,J874-M874),0)</f>
        <v>#DIV/0!</v>
      </c>
      <c r="L874" s="106" t="e">
        <f t="shared" si="236"/>
        <v>#DIV/0!</v>
      </c>
      <c r="M874" s="106" t="e">
        <f>IF(J874&gt;0,MIN('Input &amp; Results'!$K$11*0.75/12*'Input &amp; Results'!$K$42,J874),0)</f>
        <v>#DIV/0!</v>
      </c>
      <c r="N874" s="106" t="e">
        <f t="shared" si="237"/>
        <v>#DIV/0!</v>
      </c>
      <c r="O874" s="106" t="e">
        <f t="shared" si="231"/>
        <v>#DIV/0!</v>
      </c>
      <c r="P874" s="106" t="e">
        <f>IF(O874&gt;'Input &amp; Results'!$E$49,MIN('Input &amp; Results'!$E$47,O874),0)</f>
        <v>#DIV/0!</v>
      </c>
      <c r="Q874" s="106" t="e">
        <f t="shared" si="238"/>
        <v>#DIV/0!</v>
      </c>
      <c r="R874" s="106" t="e">
        <f t="shared" si="234"/>
        <v>#DIV/0!</v>
      </c>
      <c r="S874" s="106" t="e">
        <f t="shared" si="235"/>
        <v>#DIV/0!</v>
      </c>
      <c r="T874" s="106" t="e">
        <f t="shared" si="239"/>
        <v>#DIV/0!</v>
      </c>
      <c r="U874" s="124" t="e">
        <f t="shared" si="232"/>
        <v>#DIV/0!</v>
      </c>
      <c r="V874" s="107" t="e">
        <f t="shared" si="247"/>
        <v>#DIV/0!</v>
      </c>
      <c r="W874" s="106" t="e">
        <f t="shared" si="245"/>
        <v>#DIV/0!</v>
      </c>
      <c r="X874" s="106" t="e">
        <f t="shared" si="240"/>
        <v>#DIV/0!</v>
      </c>
      <c r="Y874" s="106" t="e">
        <f t="shared" si="246"/>
        <v>#DIV/0!</v>
      </c>
      <c r="Z874" s="108" t="e">
        <f t="shared" si="241"/>
        <v>#DIV/0!</v>
      </c>
      <c r="AA874" s="108" t="e">
        <f>('Input &amp; Results'!$E$40-R874*7.48)/('Calcs active'!H874*1440)</f>
        <v>#DIV/0!</v>
      </c>
    </row>
    <row r="875" spans="2:27" x14ac:dyDescent="0.2">
      <c r="B875" s="31">
        <f t="shared" si="233"/>
        <v>3</v>
      </c>
      <c r="C875" s="31" t="s">
        <v>55</v>
      </c>
      <c r="D875" s="106">
        <v>861</v>
      </c>
      <c r="E875" s="106" t="e">
        <f t="shared" si="242"/>
        <v>#DIV/0!</v>
      </c>
      <c r="F875" s="106">
        <f>'Calcs Hist'!E876</f>
        <v>0</v>
      </c>
      <c r="G875" s="106" t="e">
        <f t="shared" si="243"/>
        <v>#DIV/0!</v>
      </c>
      <c r="H875" s="107" t="e">
        <f t="shared" si="244"/>
        <v>#DIV/0!</v>
      </c>
      <c r="I875" s="106" t="e">
        <f>IF(P875&gt;0,('Input &amp; Results'!F$29/12*$C$3)*('Input &amp; Results'!$D$21),('Input &amp; Results'!F$29/12*$C$3)*('Input &amp; Results'!$D$22))</f>
        <v>#DIV/0!</v>
      </c>
      <c r="J875" s="106" t="e">
        <f t="shared" si="248"/>
        <v>#DIV/0!</v>
      </c>
      <c r="K875" s="106" t="e">
        <f>IF(H875&gt;'Input &amp; Results'!$K$45,MIN('Input &amp; Results'!$K$31,J875-M875),0)</f>
        <v>#DIV/0!</v>
      </c>
      <c r="L875" s="106" t="e">
        <f t="shared" si="236"/>
        <v>#DIV/0!</v>
      </c>
      <c r="M875" s="106" t="e">
        <f>IF(J875&gt;0,MIN('Input &amp; Results'!$K$11*0.75/12*'Input &amp; Results'!$K$42,J875),0)</f>
        <v>#DIV/0!</v>
      </c>
      <c r="N875" s="106" t="e">
        <f t="shared" si="237"/>
        <v>#DIV/0!</v>
      </c>
      <c r="O875" s="106" t="e">
        <f t="shared" si="231"/>
        <v>#DIV/0!</v>
      </c>
      <c r="P875" s="106" t="e">
        <f>IF(O875&gt;'Input &amp; Results'!$E$49,MIN('Input &amp; Results'!$E$47,O875),0)</f>
        <v>#DIV/0!</v>
      </c>
      <c r="Q875" s="106" t="e">
        <f t="shared" si="238"/>
        <v>#DIV/0!</v>
      </c>
      <c r="R875" s="106" t="e">
        <f t="shared" si="234"/>
        <v>#DIV/0!</v>
      </c>
      <c r="S875" s="106" t="e">
        <f t="shared" si="235"/>
        <v>#DIV/0!</v>
      </c>
      <c r="T875" s="106" t="e">
        <f t="shared" si="239"/>
        <v>#DIV/0!</v>
      </c>
      <c r="U875" s="124" t="e">
        <f t="shared" si="232"/>
        <v>#DIV/0!</v>
      </c>
      <c r="V875" s="107" t="e">
        <f t="shared" si="247"/>
        <v>#DIV/0!</v>
      </c>
      <c r="W875" s="106" t="e">
        <f t="shared" si="245"/>
        <v>#DIV/0!</v>
      </c>
      <c r="X875" s="106" t="e">
        <f t="shared" si="240"/>
        <v>#DIV/0!</v>
      </c>
      <c r="Y875" s="106" t="e">
        <f t="shared" si="246"/>
        <v>#DIV/0!</v>
      </c>
      <c r="Z875" s="108" t="e">
        <f t="shared" si="241"/>
        <v>#DIV/0!</v>
      </c>
      <c r="AA875" s="108" t="e">
        <f>('Input &amp; Results'!$E$40-R875*7.48)/('Calcs active'!H875*1440)</f>
        <v>#DIV/0!</v>
      </c>
    </row>
    <row r="876" spans="2:27" x14ac:dyDescent="0.2">
      <c r="B876" s="31">
        <f t="shared" si="233"/>
        <v>3</v>
      </c>
      <c r="C876" s="31" t="s">
        <v>55</v>
      </c>
      <c r="D876" s="106">
        <v>862</v>
      </c>
      <c r="E876" s="106" t="e">
        <f t="shared" si="242"/>
        <v>#DIV/0!</v>
      </c>
      <c r="F876" s="106">
        <f>'Calcs Hist'!E877</f>
        <v>0</v>
      </c>
      <c r="G876" s="106" t="e">
        <f t="shared" si="243"/>
        <v>#DIV/0!</v>
      </c>
      <c r="H876" s="107" t="e">
        <f t="shared" si="244"/>
        <v>#DIV/0!</v>
      </c>
      <c r="I876" s="106" t="e">
        <f>IF(P876&gt;0,('Input &amp; Results'!F$29/12*$C$3)*('Input &amp; Results'!$D$21),('Input &amp; Results'!F$29/12*$C$3)*('Input &amp; Results'!$D$22))</f>
        <v>#DIV/0!</v>
      </c>
      <c r="J876" s="106" t="e">
        <f t="shared" si="248"/>
        <v>#DIV/0!</v>
      </c>
      <c r="K876" s="106" t="e">
        <f>IF(H876&gt;'Input &amp; Results'!$K$45,MIN('Input &amp; Results'!$K$31,J876-M876),0)</f>
        <v>#DIV/0!</v>
      </c>
      <c r="L876" s="106" t="e">
        <f t="shared" si="236"/>
        <v>#DIV/0!</v>
      </c>
      <c r="M876" s="106" t="e">
        <f>IF(J876&gt;0,MIN('Input &amp; Results'!$K$11*0.75/12*'Input &amp; Results'!$K$42,J876),0)</f>
        <v>#DIV/0!</v>
      </c>
      <c r="N876" s="106" t="e">
        <f t="shared" si="237"/>
        <v>#DIV/0!</v>
      </c>
      <c r="O876" s="106" t="e">
        <f t="shared" ref="O876:O939" si="249">J876-K876-M876</f>
        <v>#DIV/0!</v>
      </c>
      <c r="P876" s="106" t="e">
        <f>IF(O876&gt;'Input &amp; Results'!$E$49,MIN('Input &amp; Results'!$E$47,O876),0)</f>
        <v>#DIV/0!</v>
      </c>
      <c r="Q876" s="106" t="e">
        <f t="shared" si="238"/>
        <v>#DIV/0!</v>
      </c>
      <c r="R876" s="106" t="e">
        <f t="shared" si="234"/>
        <v>#DIV/0!</v>
      </c>
      <c r="S876" s="106" t="e">
        <f t="shared" si="235"/>
        <v>#DIV/0!</v>
      </c>
      <c r="T876" s="106" t="e">
        <f t="shared" si="239"/>
        <v>#DIV/0!</v>
      </c>
      <c r="U876" s="124" t="e">
        <f t="shared" si="232"/>
        <v>#DIV/0!</v>
      </c>
      <c r="V876" s="107" t="e">
        <f t="shared" si="247"/>
        <v>#DIV/0!</v>
      </c>
      <c r="W876" s="106" t="e">
        <f t="shared" si="245"/>
        <v>#DIV/0!</v>
      </c>
      <c r="X876" s="106" t="e">
        <f t="shared" si="240"/>
        <v>#DIV/0!</v>
      </c>
      <c r="Y876" s="106" t="e">
        <f t="shared" si="246"/>
        <v>#DIV/0!</v>
      </c>
      <c r="Z876" s="108" t="e">
        <f t="shared" si="241"/>
        <v>#DIV/0!</v>
      </c>
      <c r="AA876" s="108" t="e">
        <f>('Input &amp; Results'!$E$40-R876*7.48)/('Calcs active'!H876*1440)</f>
        <v>#DIV/0!</v>
      </c>
    </row>
    <row r="877" spans="2:27" x14ac:dyDescent="0.2">
      <c r="B877" s="31">
        <f t="shared" si="233"/>
        <v>3</v>
      </c>
      <c r="C877" s="31" t="s">
        <v>55</v>
      </c>
      <c r="D877" s="106">
        <v>863</v>
      </c>
      <c r="E877" s="106" t="e">
        <f t="shared" si="242"/>
        <v>#DIV/0!</v>
      </c>
      <c r="F877" s="106">
        <f>'Calcs Hist'!E878</f>
        <v>0</v>
      </c>
      <c r="G877" s="106" t="e">
        <f t="shared" si="243"/>
        <v>#DIV/0!</v>
      </c>
      <c r="H877" s="107" t="e">
        <f t="shared" si="244"/>
        <v>#DIV/0!</v>
      </c>
      <c r="I877" s="106" t="e">
        <f>IF(P877&gt;0,('Input &amp; Results'!F$29/12*$C$3)*('Input &amp; Results'!$D$21),('Input &amp; Results'!F$29/12*$C$3)*('Input &amp; Results'!$D$22))</f>
        <v>#DIV/0!</v>
      </c>
      <c r="J877" s="106" t="e">
        <f t="shared" si="248"/>
        <v>#DIV/0!</v>
      </c>
      <c r="K877" s="106" t="e">
        <f>IF(H877&gt;'Input &amp; Results'!$K$45,MIN('Input &amp; Results'!$K$31,J877-M877),0)</f>
        <v>#DIV/0!</v>
      </c>
      <c r="L877" s="106" t="e">
        <f t="shared" si="236"/>
        <v>#DIV/0!</v>
      </c>
      <c r="M877" s="106" t="e">
        <f>IF(J877&gt;0,MIN('Input &amp; Results'!$K$11*0.75/12*'Input &amp; Results'!$K$42,J877),0)</f>
        <v>#DIV/0!</v>
      </c>
      <c r="N877" s="106" t="e">
        <f t="shared" si="237"/>
        <v>#DIV/0!</v>
      </c>
      <c r="O877" s="106" t="e">
        <f t="shared" si="249"/>
        <v>#DIV/0!</v>
      </c>
      <c r="P877" s="106" t="e">
        <f>IF(O877&gt;'Input &amp; Results'!$E$49,MIN('Input &amp; Results'!$E$47,O877),0)</f>
        <v>#DIV/0!</v>
      </c>
      <c r="Q877" s="106" t="e">
        <f t="shared" si="238"/>
        <v>#DIV/0!</v>
      </c>
      <c r="R877" s="106" t="e">
        <f t="shared" si="234"/>
        <v>#DIV/0!</v>
      </c>
      <c r="S877" s="106" t="e">
        <f t="shared" si="235"/>
        <v>#DIV/0!</v>
      </c>
      <c r="T877" s="106" t="e">
        <f t="shared" si="239"/>
        <v>#DIV/0!</v>
      </c>
      <c r="U877" s="124" t="e">
        <f t="shared" si="232"/>
        <v>#DIV/0!</v>
      </c>
      <c r="V877" s="107" t="e">
        <f t="shared" si="247"/>
        <v>#DIV/0!</v>
      </c>
      <c r="W877" s="106" t="e">
        <f t="shared" si="245"/>
        <v>#DIV/0!</v>
      </c>
      <c r="X877" s="106" t="e">
        <f t="shared" si="240"/>
        <v>#DIV/0!</v>
      </c>
      <c r="Y877" s="106" t="e">
        <f t="shared" si="246"/>
        <v>#DIV/0!</v>
      </c>
      <c r="Z877" s="108" t="e">
        <f t="shared" si="241"/>
        <v>#DIV/0!</v>
      </c>
      <c r="AA877" s="108" t="e">
        <f>('Input &amp; Results'!$E$40-R877*7.48)/('Calcs active'!H877*1440)</f>
        <v>#DIV/0!</v>
      </c>
    </row>
    <row r="878" spans="2:27" x14ac:dyDescent="0.2">
      <c r="B878" s="31">
        <f t="shared" si="233"/>
        <v>3</v>
      </c>
      <c r="C878" s="31" t="s">
        <v>55</v>
      </c>
      <c r="D878" s="106">
        <v>864</v>
      </c>
      <c r="E878" s="106" t="e">
        <f t="shared" si="242"/>
        <v>#DIV/0!</v>
      </c>
      <c r="F878" s="106">
        <f>'Calcs Hist'!E879</f>
        <v>0</v>
      </c>
      <c r="G878" s="106" t="e">
        <f t="shared" si="243"/>
        <v>#DIV/0!</v>
      </c>
      <c r="H878" s="107" t="e">
        <f t="shared" si="244"/>
        <v>#DIV/0!</v>
      </c>
      <c r="I878" s="106" t="e">
        <f>IF(P878&gt;0,('Input &amp; Results'!F$29/12*$C$3)*('Input &amp; Results'!$D$21),('Input &amp; Results'!F$29/12*$C$3)*('Input &amp; Results'!$D$22))</f>
        <v>#DIV/0!</v>
      </c>
      <c r="J878" s="106" t="e">
        <f t="shared" si="248"/>
        <v>#DIV/0!</v>
      </c>
      <c r="K878" s="106" t="e">
        <f>IF(H878&gt;'Input &amp; Results'!$K$45,MIN('Input &amp; Results'!$K$31,J878-M878),0)</f>
        <v>#DIV/0!</v>
      </c>
      <c r="L878" s="106" t="e">
        <f t="shared" si="236"/>
        <v>#DIV/0!</v>
      </c>
      <c r="M878" s="106" t="e">
        <f>IF(J878&gt;0,MIN('Input &amp; Results'!$K$11*0.75/12*'Input &amp; Results'!$K$42,J878),0)</f>
        <v>#DIV/0!</v>
      </c>
      <c r="N878" s="106" t="e">
        <f t="shared" si="237"/>
        <v>#DIV/0!</v>
      </c>
      <c r="O878" s="106" t="e">
        <f t="shared" si="249"/>
        <v>#DIV/0!</v>
      </c>
      <c r="P878" s="106" t="e">
        <f>IF(O878&gt;'Input &amp; Results'!$E$49,MIN('Input &amp; Results'!$E$47,O878),0)</f>
        <v>#DIV/0!</v>
      </c>
      <c r="Q878" s="106" t="e">
        <f t="shared" si="238"/>
        <v>#DIV/0!</v>
      </c>
      <c r="R878" s="106" t="e">
        <f t="shared" si="234"/>
        <v>#DIV/0!</v>
      </c>
      <c r="S878" s="106" t="e">
        <f t="shared" si="235"/>
        <v>#DIV/0!</v>
      </c>
      <c r="T878" s="106" t="e">
        <f t="shared" si="239"/>
        <v>#DIV/0!</v>
      </c>
      <c r="U878" s="124" t="e">
        <f t="shared" si="232"/>
        <v>#DIV/0!</v>
      </c>
      <c r="V878" s="107" t="e">
        <f t="shared" si="247"/>
        <v>#DIV/0!</v>
      </c>
      <c r="W878" s="106" t="e">
        <f t="shared" si="245"/>
        <v>#DIV/0!</v>
      </c>
      <c r="X878" s="106" t="e">
        <f t="shared" si="240"/>
        <v>#DIV/0!</v>
      </c>
      <c r="Y878" s="106" t="e">
        <f t="shared" si="246"/>
        <v>#DIV/0!</v>
      </c>
      <c r="Z878" s="108" t="e">
        <f t="shared" si="241"/>
        <v>#DIV/0!</v>
      </c>
      <c r="AA878" s="108" t="e">
        <f>('Input &amp; Results'!$E$40-R878*7.48)/('Calcs active'!H878*1440)</f>
        <v>#DIV/0!</v>
      </c>
    </row>
    <row r="879" spans="2:27" x14ac:dyDescent="0.2">
      <c r="B879" s="31">
        <f t="shared" si="233"/>
        <v>3</v>
      </c>
      <c r="C879" s="31" t="s">
        <v>55</v>
      </c>
      <c r="D879" s="106">
        <v>865</v>
      </c>
      <c r="E879" s="106" t="e">
        <f t="shared" si="242"/>
        <v>#DIV/0!</v>
      </c>
      <c r="F879" s="106">
        <f>'Calcs Hist'!E880</f>
        <v>0</v>
      </c>
      <c r="G879" s="106" t="e">
        <f t="shared" si="243"/>
        <v>#DIV/0!</v>
      </c>
      <c r="H879" s="107" t="e">
        <f t="shared" si="244"/>
        <v>#DIV/0!</v>
      </c>
      <c r="I879" s="106" t="e">
        <f>IF(P879&gt;0,('Input &amp; Results'!F$29/12*$C$3)*('Input &amp; Results'!$D$21),('Input &amp; Results'!F$29/12*$C$3)*('Input &amp; Results'!$D$22))</f>
        <v>#DIV/0!</v>
      </c>
      <c r="J879" s="106" t="e">
        <f t="shared" si="248"/>
        <v>#DIV/0!</v>
      </c>
      <c r="K879" s="106" t="e">
        <f>IF(H879&gt;'Input &amp; Results'!$K$45,MIN('Input &amp; Results'!$K$31,J879-M879),0)</f>
        <v>#DIV/0!</v>
      </c>
      <c r="L879" s="106" t="e">
        <f t="shared" si="236"/>
        <v>#DIV/0!</v>
      </c>
      <c r="M879" s="106" t="e">
        <f>IF(J879&gt;0,MIN('Input &amp; Results'!$K$11*0.75/12*'Input &amp; Results'!$K$42,J879),0)</f>
        <v>#DIV/0!</v>
      </c>
      <c r="N879" s="106" t="e">
        <f t="shared" si="237"/>
        <v>#DIV/0!</v>
      </c>
      <c r="O879" s="106" t="e">
        <f t="shared" si="249"/>
        <v>#DIV/0!</v>
      </c>
      <c r="P879" s="106" t="e">
        <f>IF(O879&gt;'Input &amp; Results'!$E$49,MIN('Input &amp; Results'!$E$47,O879),0)</f>
        <v>#DIV/0!</v>
      </c>
      <c r="Q879" s="106" t="e">
        <f t="shared" si="238"/>
        <v>#DIV/0!</v>
      </c>
      <c r="R879" s="106" t="e">
        <f t="shared" si="234"/>
        <v>#DIV/0!</v>
      </c>
      <c r="S879" s="106" t="e">
        <f t="shared" si="235"/>
        <v>#DIV/0!</v>
      </c>
      <c r="T879" s="106" t="e">
        <f t="shared" si="239"/>
        <v>#DIV/0!</v>
      </c>
      <c r="U879" s="124" t="e">
        <f t="shared" si="232"/>
        <v>#DIV/0!</v>
      </c>
      <c r="V879" s="107" t="e">
        <f t="shared" si="247"/>
        <v>#DIV/0!</v>
      </c>
      <c r="W879" s="106" t="e">
        <f t="shared" si="245"/>
        <v>#DIV/0!</v>
      </c>
      <c r="X879" s="106" t="e">
        <f t="shared" si="240"/>
        <v>#DIV/0!</v>
      </c>
      <c r="Y879" s="106" t="e">
        <f t="shared" si="246"/>
        <v>#DIV/0!</v>
      </c>
      <c r="Z879" s="108" t="e">
        <f t="shared" si="241"/>
        <v>#DIV/0!</v>
      </c>
      <c r="AA879" s="108" t="e">
        <f>('Input &amp; Results'!$E$40-R879*7.48)/('Calcs active'!H879*1440)</f>
        <v>#DIV/0!</v>
      </c>
    </row>
    <row r="880" spans="2:27" x14ac:dyDescent="0.2">
      <c r="B880" s="31">
        <f t="shared" si="233"/>
        <v>3</v>
      </c>
      <c r="C880" s="31" t="s">
        <v>55</v>
      </c>
      <c r="D880" s="106">
        <v>866</v>
      </c>
      <c r="E880" s="106" t="e">
        <f t="shared" si="242"/>
        <v>#DIV/0!</v>
      </c>
      <c r="F880" s="106">
        <f>'Calcs Hist'!E881</f>
        <v>0</v>
      </c>
      <c r="G880" s="106" t="e">
        <f t="shared" si="243"/>
        <v>#DIV/0!</v>
      </c>
      <c r="H880" s="107" t="e">
        <f t="shared" si="244"/>
        <v>#DIV/0!</v>
      </c>
      <c r="I880" s="106" t="e">
        <f>IF(P880&gt;0,('Input &amp; Results'!F$29/12*$C$3)*('Input &amp; Results'!$D$21),('Input &amp; Results'!F$29/12*$C$3)*('Input &amp; Results'!$D$22))</f>
        <v>#DIV/0!</v>
      </c>
      <c r="J880" s="106" t="e">
        <f t="shared" si="248"/>
        <v>#DIV/0!</v>
      </c>
      <c r="K880" s="106" t="e">
        <f>IF(H880&gt;'Input &amp; Results'!$K$45,MIN('Input &amp; Results'!$K$31,J880-M880),0)</f>
        <v>#DIV/0!</v>
      </c>
      <c r="L880" s="106" t="e">
        <f t="shared" si="236"/>
        <v>#DIV/0!</v>
      </c>
      <c r="M880" s="106" t="e">
        <f>IF(J880&gt;0,MIN('Input &amp; Results'!$K$11*0.75/12*'Input &amp; Results'!$K$42,J880),0)</f>
        <v>#DIV/0!</v>
      </c>
      <c r="N880" s="106" t="e">
        <f t="shared" si="237"/>
        <v>#DIV/0!</v>
      </c>
      <c r="O880" s="106" t="e">
        <f t="shared" si="249"/>
        <v>#DIV/0!</v>
      </c>
      <c r="P880" s="106" t="e">
        <f>IF(O880&gt;'Input &amp; Results'!$E$49,MIN('Input &amp; Results'!$E$47,O880),0)</f>
        <v>#DIV/0!</v>
      </c>
      <c r="Q880" s="106" t="e">
        <f t="shared" si="238"/>
        <v>#DIV/0!</v>
      </c>
      <c r="R880" s="106" t="e">
        <f t="shared" si="234"/>
        <v>#DIV/0!</v>
      </c>
      <c r="S880" s="106" t="e">
        <f t="shared" si="235"/>
        <v>#DIV/0!</v>
      </c>
      <c r="T880" s="106" t="e">
        <f t="shared" si="239"/>
        <v>#DIV/0!</v>
      </c>
      <c r="U880" s="124" t="e">
        <f t="shared" si="232"/>
        <v>#DIV/0!</v>
      </c>
      <c r="V880" s="107" t="e">
        <f t="shared" si="247"/>
        <v>#DIV/0!</v>
      </c>
      <c r="W880" s="106" t="e">
        <f t="shared" si="245"/>
        <v>#DIV/0!</v>
      </c>
      <c r="X880" s="106" t="e">
        <f t="shared" si="240"/>
        <v>#DIV/0!</v>
      </c>
      <c r="Y880" s="106" t="e">
        <f t="shared" si="246"/>
        <v>#DIV/0!</v>
      </c>
      <c r="Z880" s="108" t="e">
        <f t="shared" si="241"/>
        <v>#DIV/0!</v>
      </c>
      <c r="AA880" s="108" t="e">
        <f>('Input &amp; Results'!$E$40-R880*7.48)/('Calcs active'!H880*1440)</f>
        <v>#DIV/0!</v>
      </c>
    </row>
    <row r="881" spans="2:27" x14ac:dyDescent="0.2">
      <c r="B881" s="31">
        <f t="shared" si="233"/>
        <v>3</v>
      </c>
      <c r="C881" s="31" t="s">
        <v>55</v>
      </c>
      <c r="D881" s="106">
        <v>867</v>
      </c>
      <c r="E881" s="106" t="e">
        <f t="shared" si="242"/>
        <v>#DIV/0!</v>
      </c>
      <c r="F881" s="106">
        <f>'Calcs Hist'!E882</f>
        <v>0</v>
      </c>
      <c r="G881" s="106" t="e">
        <f t="shared" si="243"/>
        <v>#DIV/0!</v>
      </c>
      <c r="H881" s="107" t="e">
        <f t="shared" si="244"/>
        <v>#DIV/0!</v>
      </c>
      <c r="I881" s="106" t="e">
        <f>IF(P881&gt;0,('Input &amp; Results'!F$29/12*$C$3)*('Input &amp; Results'!$D$21),('Input &amp; Results'!F$29/12*$C$3)*('Input &amp; Results'!$D$22))</f>
        <v>#DIV/0!</v>
      </c>
      <c r="J881" s="106" t="e">
        <f t="shared" si="248"/>
        <v>#DIV/0!</v>
      </c>
      <c r="K881" s="106" t="e">
        <f>IF(H881&gt;'Input &amp; Results'!$K$45,MIN('Input &amp; Results'!$K$31,J881-M881),0)</f>
        <v>#DIV/0!</v>
      </c>
      <c r="L881" s="106" t="e">
        <f t="shared" si="236"/>
        <v>#DIV/0!</v>
      </c>
      <c r="M881" s="106" t="e">
        <f>IF(J881&gt;0,MIN('Input &amp; Results'!$K$11*0.75/12*'Input &amp; Results'!$K$42,J881),0)</f>
        <v>#DIV/0!</v>
      </c>
      <c r="N881" s="106" t="e">
        <f t="shared" si="237"/>
        <v>#DIV/0!</v>
      </c>
      <c r="O881" s="106" t="e">
        <f t="shared" si="249"/>
        <v>#DIV/0!</v>
      </c>
      <c r="P881" s="106" t="e">
        <f>IF(O881&gt;'Input &amp; Results'!$E$49,MIN('Input &amp; Results'!$E$47,O881),0)</f>
        <v>#DIV/0!</v>
      </c>
      <c r="Q881" s="106" t="e">
        <f t="shared" si="238"/>
        <v>#DIV/0!</v>
      </c>
      <c r="R881" s="106" t="e">
        <f t="shared" si="234"/>
        <v>#DIV/0!</v>
      </c>
      <c r="S881" s="106" t="e">
        <f t="shared" si="235"/>
        <v>#DIV/0!</v>
      </c>
      <c r="T881" s="106" t="e">
        <f t="shared" si="239"/>
        <v>#DIV/0!</v>
      </c>
      <c r="U881" s="124" t="e">
        <f t="shared" si="232"/>
        <v>#DIV/0!</v>
      </c>
      <c r="V881" s="107" t="e">
        <f t="shared" si="247"/>
        <v>#DIV/0!</v>
      </c>
      <c r="W881" s="106" t="e">
        <f t="shared" si="245"/>
        <v>#DIV/0!</v>
      </c>
      <c r="X881" s="106" t="e">
        <f t="shared" si="240"/>
        <v>#DIV/0!</v>
      </c>
      <c r="Y881" s="106" t="e">
        <f t="shared" si="246"/>
        <v>#DIV/0!</v>
      </c>
      <c r="Z881" s="108" t="e">
        <f t="shared" si="241"/>
        <v>#DIV/0!</v>
      </c>
      <c r="AA881" s="108" t="e">
        <f>('Input &amp; Results'!$E$40-R881*7.48)/('Calcs active'!H881*1440)</f>
        <v>#DIV/0!</v>
      </c>
    </row>
    <row r="882" spans="2:27" x14ac:dyDescent="0.2">
      <c r="B882" s="31">
        <f t="shared" si="233"/>
        <v>3</v>
      </c>
      <c r="C882" s="31" t="s">
        <v>55</v>
      </c>
      <c r="D882" s="106">
        <v>868</v>
      </c>
      <c r="E882" s="106" t="e">
        <f t="shared" si="242"/>
        <v>#DIV/0!</v>
      </c>
      <c r="F882" s="106">
        <f>'Calcs Hist'!E883</f>
        <v>0</v>
      </c>
      <c r="G882" s="106" t="e">
        <f t="shared" si="243"/>
        <v>#DIV/0!</v>
      </c>
      <c r="H882" s="107" t="e">
        <f t="shared" si="244"/>
        <v>#DIV/0!</v>
      </c>
      <c r="I882" s="106" t="e">
        <f>IF(P882&gt;0,('Input &amp; Results'!F$29/12*$C$3)*('Input &amp; Results'!$D$21),('Input &amp; Results'!F$29/12*$C$3)*('Input &amp; Results'!$D$22))</f>
        <v>#DIV/0!</v>
      </c>
      <c r="J882" s="106" t="e">
        <f t="shared" si="248"/>
        <v>#DIV/0!</v>
      </c>
      <c r="K882" s="106" t="e">
        <f>IF(H882&gt;'Input &amp; Results'!$K$45,MIN('Input &amp; Results'!$K$31,J882-M882),0)</f>
        <v>#DIV/0!</v>
      </c>
      <c r="L882" s="106" t="e">
        <f t="shared" si="236"/>
        <v>#DIV/0!</v>
      </c>
      <c r="M882" s="106" t="e">
        <f>IF(J882&gt;0,MIN('Input &amp; Results'!$K$11*0.75/12*'Input &amp; Results'!$K$42,J882),0)</f>
        <v>#DIV/0!</v>
      </c>
      <c r="N882" s="106" t="e">
        <f t="shared" si="237"/>
        <v>#DIV/0!</v>
      </c>
      <c r="O882" s="106" t="e">
        <f t="shared" si="249"/>
        <v>#DIV/0!</v>
      </c>
      <c r="P882" s="106" t="e">
        <f>IF(O882&gt;'Input &amp; Results'!$E$49,MIN('Input &amp; Results'!$E$47,O882),0)</f>
        <v>#DIV/0!</v>
      </c>
      <c r="Q882" s="106" t="e">
        <f t="shared" si="238"/>
        <v>#DIV/0!</v>
      </c>
      <c r="R882" s="106" t="e">
        <f t="shared" si="234"/>
        <v>#DIV/0!</v>
      </c>
      <c r="S882" s="106" t="e">
        <f t="shared" si="235"/>
        <v>#DIV/0!</v>
      </c>
      <c r="T882" s="106" t="e">
        <f t="shared" si="239"/>
        <v>#DIV/0!</v>
      </c>
      <c r="U882" s="124" t="e">
        <f t="shared" si="232"/>
        <v>#DIV/0!</v>
      </c>
      <c r="V882" s="107" t="e">
        <f t="shared" si="247"/>
        <v>#DIV/0!</v>
      </c>
      <c r="W882" s="106" t="e">
        <f t="shared" si="245"/>
        <v>#DIV/0!</v>
      </c>
      <c r="X882" s="106" t="e">
        <f t="shared" si="240"/>
        <v>#DIV/0!</v>
      </c>
      <c r="Y882" s="106" t="e">
        <f t="shared" si="246"/>
        <v>#DIV/0!</v>
      </c>
      <c r="Z882" s="108" t="e">
        <f t="shared" si="241"/>
        <v>#DIV/0!</v>
      </c>
      <c r="AA882" s="108" t="e">
        <f>('Input &amp; Results'!$E$40-R882*7.48)/('Calcs active'!H882*1440)</f>
        <v>#DIV/0!</v>
      </c>
    </row>
    <row r="883" spans="2:27" x14ac:dyDescent="0.2">
      <c r="B883" s="31">
        <f t="shared" si="233"/>
        <v>3</v>
      </c>
      <c r="C883" s="31" t="s">
        <v>55</v>
      </c>
      <c r="D883" s="106">
        <v>869</v>
      </c>
      <c r="E883" s="106" t="e">
        <f t="shared" si="242"/>
        <v>#DIV/0!</v>
      </c>
      <c r="F883" s="106">
        <f>'Calcs Hist'!E884</f>
        <v>0</v>
      </c>
      <c r="G883" s="106" t="e">
        <f t="shared" si="243"/>
        <v>#DIV/0!</v>
      </c>
      <c r="H883" s="107" t="e">
        <f t="shared" si="244"/>
        <v>#DIV/0!</v>
      </c>
      <c r="I883" s="106" t="e">
        <f>IF(P883&gt;0,('Input &amp; Results'!F$29/12*$C$3)*('Input &amp; Results'!$D$21),('Input &amp; Results'!F$29/12*$C$3)*('Input &amp; Results'!$D$22))</f>
        <v>#DIV/0!</v>
      </c>
      <c r="J883" s="106" t="e">
        <f t="shared" si="248"/>
        <v>#DIV/0!</v>
      </c>
      <c r="K883" s="106" t="e">
        <f>IF(H883&gt;'Input &amp; Results'!$K$45,MIN('Input &amp; Results'!$K$31,J883-M883),0)</f>
        <v>#DIV/0!</v>
      </c>
      <c r="L883" s="106" t="e">
        <f t="shared" si="236"/>
        <v>#DIV/0!</v>
      </c>
      <c r="M883" s="106" t="e">
        <f>IF(J883&gt;0,MIN('Input &amp; Results'!$K$11*0.75/12*'Input &amp; Results'!$K$42,J883),0)</f>
        <v>#DIV/0!</v>
      </c>
      <c r="N883" s="106" t="e">
        <f t="shared" si="237"/>
        <v>#DIV/0!</v>
      </c>
      <c r="O883" s="106" t="e">
        <f t="shared" si="249"/>
        <v>#DIV/0!</v>
      </c>
      <c r="P883" s="106" t="e">
        <f>IF(O883&gt;'Input &amp; Results'!$E$49,MIN('Input &amp; Results'!$E$47,O883),0)</f>
        <v>#DIV/0!</v>
      </c>
      <c r="Q883" s="106" t="e">
        <f t="shared" si="238"/>
        <v>#DIV/0!</v>
      </c>
      <c r="R883" s="106" t="e">
        <f t="shared" si="234"/>
        <v>#DIV/0!</v>
      </c>
      <c r="S883" s="106" t="e">
        <f t="shared" si="235"/>
        <v>#DIV/0!</v>
      </c>
      <c r="T883" s="106" t="e">
        <f t="shared" si="239"/>
        <v>#DIV/0!</v>
      </c>
      <c r="U883" s="124" t="e">
        <f t="shared" si="232"/>
        <v>#DIV/0!</v>
      </c>
      <c r="V883" s="107" t="e">
        <f t="shared" si="247"/>
        <v>#DIV/0!</v>
      </c>
      <c r="W883" s="106" t="e">
        <f t="shared" si="245"/>
        <v>#DIV/0!</v>
      </c>
      <c r="X883" s="106" t="e">
        <f t="shared" si="240"/>
        <v>#DIV/0!</v>
      </c>
      <c r="Y883" s="106" t="e">
        <f t="shared" si="246"/>
        <v>#DIV/0!</v>
      </c>
      <c r="Z883" s="108" t="e">
        <f t="shared" si="241"/>
        <v>#DIV/0!</v>
      </c>
      <c r="AA883" s="108" t="e">
        <f>('Input &amp; Results'!$E$40-R883*7.48)/('Calcs active'!H883*1440)</f>
        <v>#DIV/0!</v>
      </c>
    </row>
    <row r="884" spans="2:27" x14ac:dyDescent="0.2">
      <c r="B884" s="31">
        <f t="shared" si="233"/>
        <v>3</v>
      </c>
      <c r="C884" s="31" t="s">
        <v>55</v>
      </c>
      <c r="D884" s="106">
        <v>870</v>
      </c>
      <c r="E884" s="106" t="e">
        <f t="shared" si="242"/>
        <v>#DIV/0!</v>
      </c>
      <c r="F884" s="106">
        <f>'Calcs Hist'!E885</f>
        <v>0</v>
      </c>
      <c r="G884" s="106" t="e">
        <f t="shared" si="243"/>
        <v>#DIV/0!</v>
      </c>
      <c r="H884" s="107" t="e">
        <f t="shared" si="244"/>
        <v>#DIV/0!</v>
      </c>
      <c r="I884" s="106" t="e">
        <f>IF(P884&gt;0,('Input &amp; Results'!F$29/12*$C$3)*('Input &amp; Results'!$D$21),('Input &amp; Results'!F$29/12*$C$3)*('Input &amp; Results'!$D$22))</f>
        <v>#DIV/0!</v>
      </c>
      <c r="J884" s="106" t="e">
        <f t="shared" si="248"/>
        <v>#DIV/0!</v>
      </c>
      <c r="K884" s="106" t="e">
        <f>IF(H884&gt;'Input &amp; Results'!$K$45,MIN('Input &amp; Results'!$K$31,J884-M884),0)</f>
        <v>#DIV/0!</v>
      </c>
      <c r="L884" s="106" t="e">
        <f t="shared" si="236"/>
        <v>#DIV/0!</v>
      </c>
      <c r="M884" s="106" t="e">
        <f>IF(J884&gt;0,MIN('Input &amp; Results'!$K$11*0.75/12*'Input &amp; Results'!$K$42,J884),0)</f>
        <v>#DIV/0!</v>
      </c>
      <c r="N884" s="106" t="e">
        <f t="shared" si="237"/>
        <v>#DIV/0!</v>
      </c>
      <c r="O884" s="106" t="e">
        <f t="shared" si="249"/>
        <v>#DIV/0!</v>
      </c>
      <c r="P884" s="106" t="e">
        <f>IF(O884&gt;'Input &amp; Results'!$E$49,MIN('Input &amp; Results'!$E$47,O884),0)</f>
        <v>#DIV/0!</v>
      </c>
      <c r="Q884" s="106" t="e">
        <f t="shared" si="238"/>
        <v>#DIV/0!</v>
      </c>
      <c r="R884" s="106" t="e">
        <f t="shared" si="234"/>
        <v>#DIV/0!</v>
      </c>
      <c r="S884" s="106" t="e">
        <f t="shared" si="235"/>
        <v>#DIV/0!</v>
      </c>
      <c r="T884" s="106" t="e">
        <f t="shared" si="239"/>
        <v>#DIV/0!</v>
      </c>
      <c r="U884" s="124" t="e">
        <f t="shared" si="232"/>
        <v>#DIV/0!</v>
      </c>
      <c r="V884" s="107" t="e">
        <f t="shared" si="247"/>
        <v>#DIV/0!</v>
      </c>
      <c r="W884" s="106" t="e">
        <f t="shared" si="245"/>
        <v>#DIV/0!</v>
      </c>
      <c r="X884" s="106" t="e">
        <f t="shared" si="240"/>
        <v>#DIV/0!</v>
      </c>
      <c r="Y884" s="106" t="e">
        <f t="shared" si="246"/>
        <v>#DIV/0!</v>
      </c>
      <c r="Z884" s="108" t="e">
        <f t="shared" si="241"/>
        <v>#DIV/0!</v>
      </c>
      <c r="AA884" s="108" t="e">
        <f>('Input &amp; Results'!$E$40-R884*7.48)/('Calcs active'!H884*1440)</f>
        <v>#DIV/0!</v>
      </c>
    </row>
    <row r="885" spans="2:27" x14ac:dyDescent="0.2">
      <c r="B885" s="31">
        <f t="shared" si="233"/>
        <v>3</v>
      </c>
      <c r="C885" s="31" t="s">
        <v>55</v>
      </c>
      <c r="D885" s="106">
        <v>871</v>
      </c>
      <c r="E885" s="106" t="e">
        <f t="shared" si="242"/>
        <v>#DIV/0!</v>
      </c>
      <c r="F885" s="106">
        <f>'Calcs Hist'!E886</f>
        <v>0</v>
      </c>
      <c r="G885" s="106" t="e">
        <f t="shared" si="243"/>
        <v>#DIV/0!</v>
      </c>
      <c r="H885" s="107" t="e">
        <f t="shared" si="244"/>
        <v>#DIV/0!</v>
      </c>
      <c r="I885" s="106" t="e">
        <f>IF(P885&gt;0,('Input &amp; Results'!F$29/12*$C$3)*('Input &amp; Results'!$D$21),('Input &amp; Results'!F$29/12*$C$3)*('Input &amp; Results'!$D$22))</f>
        <v>#DIV/0!</v>
      </c>
      <c r="J885" s="106" t="e">
        <f t="shared" si="248"/>
        <v>#DIV/0!</v>
      </c>
      <c r="K885" s="106" t="e">
        <f>IF(H885&gt;'Input &amp; Results'!$K$45,MIN('Input &amp; Results'!$K$31,J885-M885),0)</f>
        <v>#DIV/0!</v>
      </c>
      <c r="L885" s="106" t="e">
        <f t="shared" si="236"/>
        <v>#DIV/0!</v>
      </c>
      <c r="M885" s="106" t="e">
        <f>IF(J885&gt;0,MIN('Input &amp; Results'!$K$11*0.75/12*'Input &amp; Results'!$K$42,J885),0)</f>
        <v>#DIV/0!</v>
      </c>
      <c r="N885" s="106" t="e">
        <f t="shared" si="237"/>
        <v>#DIV/0!</v>
      </c>
      <c r="O885" s="106" t="e">
        <f t="shared" si="249"/>
        <v>#DIV/0!</v>
      </c>
      <c r="P885" s="106" t="e">
        <f>IF(O885&gt;'Input &amp; Results'!$E$49,MIN('Input &amp; Results'!$E$47,O885),0)</f>
        <v>#DIV/0!</v>
      </c>
      <c r="Q885" s="106" t="e">
        <f t="shared" si="238"/>
        <v>#DIV/0!</v>
      </c>
      <c r="R885" s="106" t="e">
        <f t="shared" si="234"/>
        <v>#DIV/0!</v>
      </c>
      <c r="S885" s="106" t="e">
        <f t="shared" si="235"/>
        <v>#DIV/0!</v>
      </c>
      <c r="T885" s="106" t="e">
        <f t="shared" si="239"/>
        <v>#DIV/0!</v>
      </c>
      <c r="U885" s="124" t="e">
        <f t="shared" si="232"/>
        <v>#DIV/0!</v>
      </c>
      <c r="V885" s="107" t="e">
        <f t="shared" si="247"/>
        <v>#DIV/0!</v>
      </c>
      <c r="W885" s="106" t="e">
        <f t="shared" si="245"/>
        <v>#DIV/0!</v>
      </c>
      <c r="X885" s="106" t="e">
        <f t="shared" si="240"/>
        <v>#DIV/0!</v>
      </c>
      <c r="Y885" s="106" t="e">
        <f t="shared" si="246"/>
        <v>#DIV/0!</v>
      </c>
      <c r="Z885" s="108" t="e">
        <f t="shared" si="241"/>
        <v>#DIV/0!</v>
      </c>
      <c r="AA885" s="108" t="e">
        <f>('Input &amp; Results'!$E$40-R885*7.48)/('Calcs active'!H885*1440)</f>
        <v>#DIV/0!</v>
      </c>
    </row>
    <row r="886" spans="2:27" x14ac:dyDescent="0.2">
      <c r="B886" s="31">
        <f t="shared" si="233"/>
        <v>3</v>
      </c>
      <c r="C886" s="31" t="s">
        <v>55</v>
      </c>
      <c r="D886" s="106">
        <v>872</v>
      </c>
      <c r="E886" s="106" t="e">
        <f t="shared" si="242"/>
        <v>#DIV/0!</v>
      </c>
      <c r="F886" s="106">
        <f>'Calcs Hist'!E887</f>
        <v>0</v>
      </c>
      <c r="G886" s="106" t="e">
        <f t="shared" si="243"/>
        <v>#DIV/0!</v>
      </c>
      <c r="H886" s="107" t="e">
        <f t="shared" si="244"/>
        <v>#DIV/0!</v>
      </c>
      <c r="I886" s="106" t="e">
        <f>IF(P886&gt;0,('Input &amp; Results'!F$29/12*$C$3)*('Input &amp; Results'!$D$21),('Input &amp; Results'!F$29/12*$C$3)*('Input &amp; Results'!$D$22))</f>
        <v>#DIV/0!</v>
      </c>
      <c r="J886" s="106" t="e">
        <f t="shared" si="248"/>
        <v>#DIV/0!</v>
      </c>
      <c r="K886" s="106" t="e">
        <f>IF(H886&gt;'Input &amp; Results'!$K$45,MIN('Input &amp; Results'!$K$31,J886-M886),0)</f>
        <v>#DIV/0!</v>
      </c>
      <c r="L886" s="106" t="e">
        <f t="shared" si="236"/>
        <v>#DIV/0!</v>
      </c>
      <c r="M886" s="106" t="e">
        <f>IF(J886&gt;0,MIN('Input &amp; Results'!$K$11*0.75/12*'Input &amp; Results'!$K$42,J886),0)</f>
        <v>#DIV/0!</v>
      </c>
      <c r="N886" s="106" t="e">
        <f t="shared" si="237"/>
        <v>#DIV/0!</v>
      </c>
      <c r="O886" s="106" t="e">
        <f t="shared" si="249"/>
        <v>#DIV/0!</v>
      </c>
      <c r="P886" s="106" t="e">
        <f>IF(O886&gt;'Input &amp; Results'!$E$49,MIN('Input &amp; Results'!$E$47,O886),0)</f>
        <v>#DIV/0!</v>
      </c>
      <c r="Q886" s="106" t="e">
        <f t="shared" si="238"/>
        <v>#DIV/0!</v>
      </c>
      <c r="R886" s="106" t="e">
        <f t="shared" si="234"/>
        <v>#DIV/0!</v>
      </c>
      <c r="S886" s="106" t="e">
        <f t="shared" si="235"/>
        <v>#DIV/0!</v>
      </c>
      <c r="T886" s="106" t="e">
        <f t="shared" si="239"/>
        <v>#DIV/0!</v>
      </c>
      <c r="U886" s="124" t="e">
        <f t="shared" ref="U886:U949" si="250">U885+S886</f>
        <v>#DIV/0!</v>
      </c>
      <c r="V886" s="107" t="e">
        <f t="shared" si="247"/>
        <v>#DIV/0!</v>
      </c>
      <c r="W886" s="106" t="e">
        <f t="shared" si="245"/>
        <v>#DIV/0!</v>
      </c>
      <c r="X886" s="106" t="e">
        <f t="shared" si="240"/>
        <v>#DIV/0!</v>
      </c>
      <c r="Y886" s="106" t="e">
        <f t="shared" si="246"/>
        <v>#DIV/0!</v>
      </c>
      <c r="Z886" s="108" t="e">
        <f t="shared" si="241"/>
        <v>#DIV/0!</v>
      </c>
      <c r="AA886" s="108" t="e">
        <f>('Input &amp; Results'!$E$40-R886*7.48)/('Calcs active'!H886*1440)</f>
        <v>#DIV/0!</v>
      </c>
    </row>
    <row r="887" spans="2:27" x14ac:dyDescent="0.2">
      <c r="B887" s="31">
        <f t="shared" si="233"/>
        <v>3</v>
      </c>
      <c r="C887" s="31" t="s">
        <v>55</v>
      </c>
      <c r="D887" s="106">
        <v>873</v>
      </c>
      <c r="E887" s="106" t="e">
        <f t="shared" si="242"/>
        <v>#DIV/0!</v>
      </c>
      <c r="F887" s="106">
        <f>'Calcs Hist'!E888</f>
        <v>0</v>
      </c>
      <c r="G887" s="106" t="e">
        <f t="shared" si="243"/>
        <v>#DIV/0!</v>
      </c>
      <c r="H887" s="107" t="e">
        <f t="shared" si="244"/>
        <v>#DIV/0!</v>
      </c>
      <c r="I887" s="106" t="e">
        <f>IF(P887&gt;0,('Input &amp; Results'!F$29/12*$C$3)*('Input &amp; Results'!$D$21),('Input &amp; Results'!F$29/12*$C$3)*('Input &amp; Results'!$D$22))</f>
        <v>#DIV/0!</v>
      </c>
      <c r="J887" s="106" t="e">
        <f t="shared" si="248"/>
        <v>#DIV/0!</v>
      </c>
      <c r="K887" s="106" t="e">
        <f>IF(H887&gt;'Input &amp; Results'!$K$45,MIN('Input &amp; Results'!$K$31,J887-M887),0)</f>
        <v>#DIV/0!</v>
      </c>
      <c r="L887" s="106" t="e">
        <f t="shared" si="236"/>
        <v>#DIV/0!</v>
      </c>
      <c r="M887" s="106" t="e">
        <f>IF(J887&gt;0,MIN('Input &amp; Results'!$K$11*0.75/12*'Input &amp; Results'!$K$42,J887),0)</f>
        <v>#DIV/0!</v>
      </c>
      <c r="N887" s="106" t="e">
        <f t="shared" si="237"/>
        <v>#DIV/0!</v>
      </c>
      <c r="O887" s="106" t="e">
        <f t="shared" si="249"/>
        <v>#DIV/0!</v>
      </c>
      <c r="P887" s="106" t="e">
        <f>IF(O887&gt;'Input &amp; Results'!$E$49,MIN('Input &amp; Results'!$E$47,O887),0)</f>
        <v>#DIV/0!</v>
      </c>
      <c r="Q887" s="106" t="e">
        <f t="shared" si="238"/>
        <v>#DIV/0!</v>
      </c>
      <c r="R887" s="106" t="e">
        <f t="shared" si="234"/>
        <v>#DIV/0!</v>
      </c>
      <c r="S887" s="106" t="e">
        <f t="shared" si="235"/>
        <v>#DIV/0!</v>
      </c>
      <c r="T887" s="106" t="e">
        <f t="shared" si="239"/>
        <v>#DIV/0!</v>
      </c>
      <c r="U887" s="124" t="e">
        <f t="shared" si="250"/>
        <v>#DIV/0!</v>
      </c>
      <c r="V887" s="107" t="e">
        <f t="shared" si="247"/>
        <v>#DIV/0!</v>
      </c>
      <c r="W887" s="106" t="e">
        <f t="shared" si="245"/>
        <v>#DIV/0!</v>
      </c>
      <c r="X887" s="106" t="e">
        <f t="shared" si="240"/>
        <v>#DIV/0!</v>
      </c>
      <c r="Y887" s="106" t="e">
        <f t="shared" si="246"/>
        <v>#DIV/0!</v>
      </c>
      <c r="Z887" s="108" t="e">
        <f t="shared" si="241"/>
        <v>#DIV/0!</v>
      </c>
      <c r="AA887" s="108" t="e">
        <f>('Input &amp; Results'!$E$40-R887*7.48)/('Calcs active'!H887*1440)</f>
        <v>#DIV/0!</v>
      </c>
    </row>
    <row r="888" spans="2:27" x14ac:dyDescent="0.2">
      <c r="B888" s="31">
        <f t="shared" si="233"/>
        <v>3</v>
      </c>
      <c r="C888" s="31" t="s">
        <v>55</v>
      </c>
      <c r="D888" s="106">
        <v>874</v>
      </c>
      <c r="E888" s="106" t="e">
        <f t="shared" si="242"/>
        <v>#DIV/0!</v>
      </c>
      <c r="F888" s="106">
        <f>'Calcs Hist'!E889</f>
        <v>0</v>
      </c>
      <c r="G888" s="106" t="e">
        <f t="shared" si="243"/>
        <v>#DIV/0!</v>
      </c>
      <c r="H888" s="107" t="e">
        <f t="shared" si="244"/>
        <v>#DIV/0!</v>
      </c>
      <c r="I888" s="106" t="e">
        <f>IF(P888&gt;0,('Input &amp; Results'!F$29/12*$C$3)*('Input &amp; Results'!$D$21),('Input &amp; Results'!F$29/12*$C$3)*('Input &amp; Results'!$D$22))</f>
        <v>#DIV/0!</v>
      </c>
      <c r="J888" s="106" t="e">
        <f t="shared" si="248"/>
        <v>#DIV/0!</v>
      </c>
      <c r="K888" s="106" t="e">
        <f>IF(H888&gt;'Input &amp; Results'!$K$45,MIN('Input &amp; Results'!$K$31,J888-M888),0)</f>
        <v>#DIV/0!</v>
      </c>
      <c r="L888" s="106" t="e">
        <f t="shared" si="236"/>
        <v>#DIV/0!</v>
      </c>
      <c r="M888" s="106" t="e">
        <f>IF(J888&gt;0,MIN('Input &amp; Results'!$K$11*0.75/12*'Input &amp; Results'!$K$42,J888),0)</f>
        <v>#DIV/0!</v>
      </c>
      <c r="N888" s="106" t="e">
        <f t="shared" si="237"/>
        <v>#DIV/0!</v>
      </c>
      <c r="O888" s="106" t="e">
        <f t="shared" si="249"/>
        <v>#DIV/0!</v>
      </c>
      <c r="P888" s="106" t="e">
        <f>IF(O888&gt;'Input &amp; Results'!$E$49,MIN('Input &amp; Results'!$E$47,O888),0)</f>
        <v>#DIV/0!</v>
      </c>
      <c r="Q888" s="106" t="e">
        <f t="shared" si="238"/>
        <v>#DIV/0!</v>
      </c>
      <c r="R888" s="106" t="e">
        <f t="shared" si="234"/>
        <v>#DIV/0!</v>
      </c>
      <c r="S888" s="106" t="e">
        <f t="shared" si="235"/>
        <v>#DIV/0!</v>
      </c>
      <c r="T888" s="106" t="e">
        <f t="shared" si="239"/>
        <v>#DIV/0!</v>
      </c>
      <c r="U888" s="124" t="e">
        <f t="shared" si="250"/>
        <v>#DIV/0!</v>
      </c>
      <c r="V888" s="107" t="e">
        <f t="shared" si="247"/>
        <v>#DIV/0!</v>
      </c>
      <c r="W888" s="106" t="e">
        <f t="shared" si="245"/>
        <v>#DIV/0!</v>
      </c>
      <c r="X888" s="106" t="e">
        <f t="shared" si="240"/>
        <v>#DIV/0!</v>
      </c>
      <c r="Y888" s="106" t="e">
        <f t="shared" si="246"/>
        <v>#DIV/0!</v>
      </c>
      <c r="Z888" s="108" t="e">
        <f t="shared" si="241"/>
        <v>#DIV/0!</v>
      </c>
      <c r="AA888" s="108" t="e">
        <f>('Input &amp; Results'!$E$40-R888*7.48)/('Calcs active'!H888*1440)</f>
        <v>#DIV/0!</v>
      </c>
    </row>
    <row r="889" spans="2:27" x14ac:dyDescent="0.2">
      <c r="B889" s="31">
        <f t="shared" si="233"/>
        <v>3</v>
      </c>
      <c r="C889" s="31" t="s">
        <v>55</v>
      </c>
      <c r="D889" s="106">
        <v>875</v>
      </c>
      <c r="E889" s="106" t="e">
        <f t="shared" si="242"/>
        <v>#DIV/0!</v>
      </c>
      <c r="F889" s="106">
        <f>'Calcs Hist'!E890</f>
        <v>0</v>
      </c>
      <c r="G889" s="106" t="e">
        <f t="shared" si="243"/>
        <v>#DIV/0!</v>
      </c>
      <c r="H889" s="107" t="e">
        <f t="shared" si="244"/>
        <v>#DIV/0!</v>
      </c>
      <c r="I889" s="106" t="e">
        <f>IF(P889&gt;0,('Input &amp; Results'!F$29/12*$C$3)*('Input &amp; Results'!$D$21),('Input &amp; Results'!F$29/12*$C$3)*('Input &amp; Results'!$D$22))</f>
        <v>#DIV/0!</v>
      </c>
      <c r="J889" s="106" t="e">
        <f t="shared" si="248"/>
        <v>#DIV/0!</v>
      </c>
      <c r="K889" s="106" t="e">
        <f>IF(H889&gt;'Input &amp; Results'!$K$45,MIN('Input &amp; Results'!$K$31,J889-M889),0)</f>
        <v>#DIV/0!</v>
      </c>
      <c r="L889" s="106" t="e">
        <f t="shared" si="236"/>
        <v>#DIV/0!</v>
      </c>
      <c r="M889" s="106" t="e">
        <f>IF(J889&gt;0,MIN('Input &amp; Results'!$K$11*0.75/12*'Input &amp; Results'!$K$42,J889),0)</f>
        <v>#DIV/0!</v>
      </c>
      <c r="N889" s="106" t="e">
        <f t="shared" si="237"/>
        <v>#DIV/0!</v>
      </c>
      <c r="O889" s="106" t="e">
        <f t="shared" si="249"/>
        <v>#DIV/0!</v>
      </c>
      <c r="P889" s="106" t="e">
        <f>IF(O889&gt;'Input &amp; Results'!$E$49,MIN('Input &amp; Results'!$E$47,O889),0)</f>
        <v>#DIV/0!</v>
      </c>
      <c r="Q889" s="106" t="e">
        <f t="shared" si="238"/>
        <v>#DIV/0!</v>
      </c>
      <c r="R889" s="106" t="e">
        <f t="shared" si="234"/>
        <v>#DIV/0!</v>
      </c>
      <c r="S889" s="106" t="e">
        <f t="shared" si="235"/>
        <v>#DIV/0!</v>
      </c>
      <c r="T889" s="106" t="e">
        <f t="shared" si="239"/>
        <v>#DIV/0!</v>
      </c>
      <c r="U889" s="124" t="e">
        <f t="shared" si="250"/>
        <v>#DIV/0!</v>
      </c>
      <c r="V889" s="107" t="e">
        <f t="shared" si="247"/>
        <v>#DIV/0!</v>
      </c>
      <c r="W889" s="106" t="e">
        <f t="shared" si="245"/>
        <v>#DIV/0!</v>
      </c>
      <c r="X889" s="106" t="e">
        <f t="shared" si="240"/>
        <v>#DIV/0!</v>
      </c>
      <c r="Y889" s="106" t="e">
        <f t="shared" si="246"/>
        <v>#DIV/0!</v>
      </c>
      <c r="Z889" s="108" t="e">
        <f t="shared" si="241"/>
        <v>#DIV/0!</v>
      </c>
      <c r="AA889" s="108" t="e">
        <f>('Input &amp; Results'!$E$40-R889*7.48)/('Calcs active'!H889*1440)</f>
        <v>#DIV/0!</v>
      </c>
    </row>
    <row r="890" spans="2:27" x14ac:dyDescent="0.2">
      <c r="B890" s="31">
        <f t="shared" si="233"/>
        <v>3</v>
      </c>
      <c r="C890" s="31" t="s">
        <v>55</v>
      </c>
      <c r="D890" s="106">
        <v>876</v>
      </c>
      <c r="E890" s="106" t="e">
        <f t="shared" si="242"/>
        <v>#DIV/0!</v>
      </c>
      <c r="F890" s="106">
        <f>'Calcs Hist'!E891</f>
        <v>0</v>
      </c>
      <c r="G890" s="106" t="e">
        <f t="shared" si="243"/>
        <v>#DIV/0!</v>
      </c>
      <c r="H890" s="107" t="e">
        <f t="shared" si="244"/>
        <v>#DIV/0!</v>
      </c>
      <c r="I890" s="106" t="e">
        <f>IF(P890&gt;0,('Input &amp; Results'!F$29/12*$C$3)*('Input &amp; Results'!$D$21),('Input &amp; Results'!F$29/12*$C$3)*('Input &amp; Results'!$D$22))</f>
        <v>#DIV/0!</v>
      </c>
      <c r="J890" s="106" t="e">
        <f t="shared" si="248"/>
        <v>#DIV/0!</v>
      </c>
      <c r="K890" s="106" t="e">
        <f>IF(H890&gt;'Input &amp; Results'!$K$45,MIN('Input &amp; Results'!$K$31,J890-M890),0)</f>
        <v>#DIV/0!</v>
      </c>
      <c r="L890" s="106" t="e">
        <f t="shared" si="236"/>
        <v>#DIV/0!</v>
      </c>
      <c r="M890" s="106" t="e">
        <f>IF(J890&gt;0,MIN('Input &amp; Results'!$K$11*0.75/12*'Input &amp; Results'!$K$42,J890),0)</f>
        <v>#DIV/0!</v>
      </c>
      <c r="N890" s="106" t="e">
        <f t="shared" si="237"/>
        <v>#DIV/0!</v>
      </c>
      <c r="O890" s="106" t="e">
        <f t="shared" si="249"/>
        <v>#DIV/0!</v>
      </c>
      <c r="P890" s="106" t="e">
        <f>IF(O890&gt;'Input &amp; Results'!$E$49,MIN('Input &amp; Results'!$E$47,O890),0)</f>
        <v>#DIV/0!</v>
      </c>
      <c r="Q890" s="106" t="e">
        <f t="shared" si="238"/>
        <v>#DIV/0!</v>
      </c>
      <c r="R890" s="106" t="e">
        <f t="shared" si="234"/>
        <v>#DIV/0!</v>
      </c>
      <c r="S890" s="106" t="e">
        <f t="shared" si="235"/>
        <v>#DIV/0!</v>
      </c>
      <c r="T890" s="106" t="e">
        <f t="shared" si="239"/>
        <v>#DIV/0!</v>
      </c>
      <c r="U890" s="124" t="e">
        <f t="shared" si="250"/>
        <v>#DIV/0!</v>
      </c>
      <c r="V890" s="107" t="e">
        <f t="shared" si="247"/>
        <v>#DIV/0!</v>
      </c>
      <c r="W890" s="106" t="e">
        <f t="shared" si="245"/>
        <v>#DIV/0!</v>
      </c>
      <c r="X890" s="106" t="e">
        <f t="shared" si="240"/>
        <v>#DIV/0!</v>
      </c>
      <c r="Y890" s="106" t="e">
        <f t="shared" si="246"/>
        <v>#DIV/0!</v>
      </c>
      <c r="Z890" s="108" t="e">
        <f t="shared" si="241"/>
        <v>#DIV/0!</v>
      </c>
      <c r="AA890" s="108" t="e">
        <f>('Input &amp; Results'!$E$40-R890*7.48)/('Calcs active'!H890*1440)</f>
        <v>#DIV/0!</v>
      </c>
    </row>
    <row r="891" spans="2:27" x14ac:dyDescent="0.2">
      <c r="B891" s="31">
        <f t="shared" si="233"/>
        <v>3</v>
      </c>
      <c r="C891" s="31" t="s">
        <v>55</v>
      </c>
      <c r="D891" s="106">
        <v>877</v>
      </c>
      <c r="E891" s="106" t="e">
        <f t="shared" si="242"/>
        <v>#DIV/0!</v>
      </c>
      <c r="F891" s="106">
        <f>'Calcs Hist'!E892</f>
        <v>0</v>
      </c>
      <c r="G891" s="106" t="e">
        <f t="shared" si="243"/>
        <v>#DIV/0!</v>
      </c>
      <c r="H891" s="107" t="e">
        <f t="shared" si="244"/>
        <v>#DIV/0!</v>
      </c>
      <c r="I891" s="106" t="e">
        <f>IF(P891&gt;0,('Input &amp; Results'!F$29/12*$C$3)*('Input &amp; Results'!$D$21),('Input &amp; Results'!F$29/12*$C$3)*('Input &amp; Results'!$D$22))</f>
        <v>#DIV/0!</v>
      </c>
      <c r="J891" s="106" t="e">
        <f t="shared" si="248"/>
        <v>#DIV/0!</v>
      </c>
      <c r="K891" s="106" t="e">
        <f>IF(H891&gt;'Input &amp; Results'!$K$45,MIN('Input &amp; Results'!$K$31,J891-M891),0)</f>
        <v>#DIV/0!</v>
      </c>
      <c r="L891" s="106" t="e">
        <f t="shared" si="236"/>
        <v>#DIV/0!</v>
      </c>
      <c r="M891" s="106" t="e">
        <f>IF(J891&gt;0,MIN('Input &amp; Results'!$K$11*0.75/12*'Input &amp; Results'!$K$42,J891),0)</f>
        <v>#DIV/0!</v>
      </c>
      <c r="N891" s="106" t="e">
        <f t="shared" si="237"/>
        <v>#DIV/0!</v>
      </c>
      <c r="O891" s="106" t="e">
        <f t="shared" si="249"/>
        <v>#DIV/0!</v>
      </c>
      <c r="P891" s="106" t="e">
        <f>IF(O891&gt;'Input &amp; Results'!$E$49,MIN('Input &amp; Results'!$E$47,O891),0)</f>
        <v>#DIV/0!</v>
      </c>
      <c r="Q891" s="106" t="e">
        <f t="shared" si="238"/>
        <v>#DIV/0!</v>
      </c>
      <c r="R891" s="106" t="e">
        <f t="shared" si="234"/>
        <v>#DIV/0!</v>
      </c>
      <c r="S891" s="106" t="e">
        <f t="shared" si="235"/>
        <v>#DIV/0!</v>
      </c>
      <c r="T891" s="106" t="e">
        <f t="shared" si="239"/>
        <v>#DIV/0!</v>
      </c>
      <c r="U891" s="124" t="e">
        <f t="shared" si="250"/>
        <v>#DIV/0!</v>
      </c>
      <c r="V891" s="107" t="e">
        <f t="shared" si="247"/>
        <v>#DIV/0!</v>
      </c>
      <c r="W891" s="106" t="e">
        <f t="shared" si="245"/>
        <v>#DIV/0!</v>
      </c>
      <c r="X891" s="106" t="e">
        <f t="shared" si="240"/>
        <v>#DIV/0!</v>
      </c>
      <c r="Y891" s="106" t="e">
        <f t="shared" si="246"/>
        <v>#DIV/0!</v>
      </c>
      <c r="Z891" s="108" t="e">
        <f t="shared" si="241"/>
        <v>#DIV/0!</v>
      </c>
      <c r="AA891" s="108" t="e">
        <f>('Input &amp; Results'!$E$40-R891*7.48)/('Calcs active'!H891*1440)</f>
        <v>#DIV/0!</v>
      </c>
    </row>
    <row r="892" spans="2:27" x14ac:dyDescent="0.2">
      <c r="B892" s="31">
        <f t="shared" si="233"/>
        <v>3</v>
      </c>
      <c r="C892" s="31" t="s">
        <v>55</v>
      </c>
      <c r="D892" s="106">
        <v>878</v>
      </c>
      <c r="E892" s="106" t="e">
        <f t="shared" si="242"/>
        <v>#DIV/0!</v>
      </c>
      <c r="F892" s="106">
        <f>'Calcs Hist'!E893</f>
        <v>0</v>
      </c>
      <c r="G892" s="106" t="e">
        <f t="shared" si="243"/>
        <v>#DIV/0!</v>
      </c>
      <c r="H892" s="107" t="e">
        <f t="shared" si="244"/>
        <v>#DIV/0!</v>
      </c>
      <c r="I892" s="106" t="e">
        <f>IF(P892&gt;0,('Input &amp; Results'!F$29/12*$C$3)*('Input &amp; Results'!$D$21),('Input &amp; Results'!F$29/12*$C$3)*('Input &amp; Results'!$D$22))</f>
        <v>#DIV/0!</v>
      </c>
      <c r="J892" s="106" t="e">
        <f t="shared" si="248"/>
        <v>#DIV/0!</v>
      </c>
      <c r="K892" s="106" t="e">
        <f>IF(H892&gt;'Input &amp; Results'!$K$45,MIN('Input &amp; Results'!$K$31,J892-M892),0)</f>
        <v>#DIV/0!</v>
      </c>
      <c r="L892" s="106" t="e">
        <f t="shared" si="236"/>
        <v>#DIV/0!</v>
      </c>
      <c r="M892" s="106" t="e">
        <f>IF(J892&gt;0,MIN('Input &amp; Results'!$K$11*0.75/12*'Input &amp; Results'!$K$42,J892),0)</f>
        <v>#DIV/0!</v>
      </c>
      <c r="N892" s="106" t="e">
        <f t="shared" si="237"/>
        <v>#DIV/0!</v>
      </c>
      <c r="O892" s="106" t="e">
        <f t="shared" si="249"/>
        <v>#DIV/0!</v>
      </c>
      <c r="P892" s="106" t="e">
        <f>IF(O892&gt;'Input &amp; Results'!$E$49,MIN('Input &amp; Results'!$E$47,O892),0)</f>
        <v>#DIV/0!</v>
      </c>
      <c r="Q892" s="106" t="e">
        <f t="shared" si="238"/>
        <v>#DIV/0!</v>
      </c>
      <c r="R892" s="106" t="e">
        <f t="shared" si="234"/>
        <v>#DIV/0!</v>
      </c>
      <c r="S892" s="106" t="e">
        <f t="shared" si="235"/>
        <v>#DIV/0!</v>
      </c>
      <c r="T892" s="106" t="e">
        <f t="shared" si="239"/>
        <v>#DIV/0!</v>
      </c>
      <c r="U892" s="124" t="e">
        <f t="shared" si="250"/>
        <v>#DIV/0!</v>
      </c>
      <c r="V892" s="107" t="e">
        <f t="shared" si="247"/>
        <v>#DIV/0!</v>
      </c>
      <c r="W892" s="106" t="e">
        <f t="shared" si="245"/>
        <v>#DIV/0!</v>
      </c>
      <c r="X892" s="106" t="e">
        <f t="shared" si="240"/>
        <v>#DIV/0!</v>
      </c>
      <c r="Y892" s="106" t="e">
        <f t="shared" si="246"/>
        <v>#DIV/0!</v>
      </c>
      <c r="Z892" s="108" t="e">
        <f t="shared" si="241"/>
        <v>#DIV/0!</v>
      </c>
      <c r="AA892" s="108" t="e">
        <f>('Input &amp; Results'!$E$40-R892*7.48)/('Calcs active'!H892*1440)</f>
        <v>#DIV/0!</v>
      </c>
    </row>
    <row r="893" spans="2:27" x14ac:dyDescent="0.2">
      <c r="B893" s="31">
        <f t="shared" ref="B893:B956" si="251">B528+1</f>
        <v>3</v>
      </c>
      <c r="C893" s="31" t="s">
        <v>55</v>
      </c>
      <c r="D893" s="106">
        <v>879</v>
      </c>
      <c r="E893" s="106" t="e">
        <f t="shared" si="242"/>
        <v>#DIV/0!</v>
      </c>
      <c r="F893" s="106">
        <f>'Calcs Hist'!E894</f>
        <v>0</v>
      </c>
      <c r="G893" s="106" t="e">
        <f t="shared" si="243"/>
        <v>#DIV/0!</v>
      </c>
      <c r="H893" s="107" t="e">
        <f t="shared" si="244"/>
        <v>#DIV/0!</v>
      </c>
      <c r="I893" s="106" t="e">
        <f>IF(P893&gt;0,('Input &amp; Results'!F$29/12*$C$3)*('Input &amp; Results'!$D$21),('Input &amp; Results'!F$29/12*$C$3)*('Input &amp; Results'!$D$22))</f>
        <v>#DIV/0!</v>
      </c>
      <c r="J893" s="106" t="e">
        <f t="shared" si="248"/>
        <v>#DIV/0!</v>
      </c>
      <c r="K893" s="106" t="e">
        <f>IF(H893&gt;'Input &amp; Results'!$K$45,MIN('Input &amp; Results'!$K$31,J893-M893),0)</f>
        <v>#DIV/0!</v>
      </c>
      <c r="L893" s="106" t="e">
        <f t="shared" si="236"/>
        <v>#DIV/0!</v>
      </c>
      <c r="M893" s="106" t="e">
        <f>IF(J893&gt;0,MIN('Input &amp; Results'!$K$11*0.75/12*'Input &amp; Results'!$K$42,J893),0)</f>
        <v>#DIV/0!</v>
      </c>
      <c r="N893" s="106" t="e">
        <f t="shared" si="237"/>
        <v>#DIV/0!</v>
      </c>
      <c r="O893" s="106" t="e">
        <f t="shared" si="249"/>
        <v>#DIV/0!</v>
      </c>
      <c r="P893" s="106" t="e">
        <f>IF(O893&gt;'Input &amp; Results'!$E$49,MIN('Input &amp; Results'!$E$47,O893),0)</f>
        <v>#DIV/0!</v>
      </c>
      <c r="Q893" s="106" t="e">
        <f t="shared" si="238"/>
        <v>#DIV/0!</v>
      </c>
      <c r="R893" s="106" t="e">
        <f t="shared" si="234"/>
        <v>#DIV/0!</v>
      </c>
      <c r="S893" s="106" t="e">
        <f t="shared" si="235"/>
        <v>#DIV/0!</v>
      </c>
      <c r="T893" s="106" t="e">
        <f t="shared" si="239"/>
        <v>#DIV/0!</v>
      </c>
      <c r="U893" s="124" t="e">
        <f t="shared" si="250"/>
        <v>#DIV/0!</v>
      </c>
      <c r="V893" s="107" t="e">
        <f t="shared" si="247"/>
        <v>#DIV/0!</v>
      </c>
      <c r="W893" s="106" t="e">
        <f t="shared" si="245"/>
        <v>#DIV/0!</v>
      </c>
      <c r="X893" s="106" t="e">
        <f t="shared" si="240"/>
        <v>#DIV/0!</v>
      </c>
      <c r="Y893" s="106" t="e">
        <f t="shared" si="246"/>
        <v>#DIV/0!</v>
      </c>
      <c r="Z893" s="108" t="e">
        <f t="shared" si="241"/>
        <v>#DIV/0!</v>
      </c>
      <c r="AA893" s="108" t="e">
        <f>('Input &amp; Results'!$E$40-R893*7.48)/('Calcs active'!H893*1440)</f>
        <v>#DIV/0!</v>
      </c>
    </row>
    <row r="894" spans="2:27" x14ac:dyDescent="0.2">
      <c r="B894" s="31">
        <f t="shared" si="251"/>
        <v>3</v>
      </c>
      <c r="C894" s="31" t="s">
        <v>55</v>
      </c>
      <c r="D894" s="106">
        <v>880</v>
      </c>
      <c r="E894" s="106" t="e">
        <f t="shared" si="242"/>
        <v>#DIV/0!</v>
      </c>
      <c r="F894" s="106">
        <f>'Calcs Hist'!E895</f>
        <v>0</v>
      </c>
      <c r="G894" s="106" t="e">
        <f t="shared" si="243"/>
        <v>#DIV/0!</v>
      </c>
      <c r="H894" s="107" t="e">
        <f t="shared" si="244"/>
        <v>#DIV/0!</v>
      </c>
      <c r="I894" s="106" t="e">
        <f>IF(P894&gt;0,('Input &amp; Results'!F$29/12*$C$3)*('Input &amp; Results'!$D$21),('Input &amp; Results'!F$29/12*$C$3)*('Input &amp; Results'!$D$22))</f>
        <v>#DIV/0!</v>
      </c>
      <c r="J894" s="106" t="e">
        <f t="shared" si="248"/>
        <v>#DIV/0!</v>
      </c>
      <c r="K894" s="106" t="e">
        <f>IF(H894&gt;'Input &amp; Results'!$K$45,MIN('Input &amp; Results'!$K$31,J894-M894),0)</f>
        <v>#DIV/0!</v>
      </c>
      <c r="L894" s="106" t="e">
        <f t="shared" si="236"/>
        <v>#DIV/0!</v>
      </c>
      <c r="M894" s="106" t="e">
        <f>IF(J894&gt;0,MIN('Input &amp; Results'!$K$11*0.75/12*'Input &amp; Results'!$K$42,J894),0)</f>
        <v>#DIV/0!</v>
      </c>
      <c r="N894" s="106" t="e">
        <f t="shared" si="237"/>
        <v>#DIV/0!</v>
      </c>
      <c r="O894" s="106" t="e">
        <f t="shared" si="249"/>
        <v>#DIV/0!</v>
      </c>
      <c r="P894" s="106" t="e">
        <f>IF(O894&gt;'Input &amp; Results'!$E$49,MIN('Input &amp; Results'!$E$47,O894),0)</f>
        <v>#DIV/0!</v>
      </c>
      <c r="Q894" s="106" t="e">
        <f t="shared" si="238"/>
        <v>#DIV/0!</v>
      </c>
      <c r="R894" s="106" t="e">
        <f t="shared" si="234"/>
        <v>#DIV/0!</v>
      </c>
      <c r="S894" s="106" t="e">
        <f t="shared" si="235"/>
        <v>#DIV/0!</v>
      </c>
      <c r="T894" s="106" t="e">
        <f t="shared" si="239"/>
        <v>#DIV/0!</v>
      </c>
      <c r="U894" s="124" t="e">
        <f t="shared" si="250"/>
        <v>#DIV/0!</v>
      </c>
      <c r="V894" s="107" t="e">
        <f t="shared" si="247"/>
        <v>#DIV/0!</v>
      </c>
      <c r="W894" s="106" t="e">
        <f t="shared" si="245"/>
        <v>#DIV/0!</v>
      </c>
      <c r="X894" s="106" t="e">
        <f t="shared" si="240"/>
        <v>#DIV/0!</v>
      </c>
      <c r="Y894" s="106" t="e">
        <f t="shared" si="246"/>
        <v>#DIV/0!</v>
      </c>
      <c r="Z894" s="108" t="e">
        <f t="shared" si="241"/>
        <v>#DIV/0!</v>
      </c>
      <c r="AA894" s="108" t="e">
        <f>('Input &amp; Results'!$E$40-R894*7.48)/('Calcs active'!H894*1440)</f>
        <v>#DIV/0!</v>
      </c>
    </row>
    <row r="895" spans="2:27" x14ac:dyDescent="0.2">
      <c r="B895" s="31">
        <f t="shared" si="251"/>
        <v>3</v>
      </c>
      <c r="C895" s="31" t="s">
        <v>55</v>
      </c>
      <c r="D895" s="106">
        <v>881</v>
      </c>
      <c r="E895" s="106" t="e">
        <f t="shared" si="242"/>
        <v>#DIV/0!</v>
      </c>
      <c r="F895" s="106">
        <f>'Calcs Hist'!E896</f>
        <v>0</v>
      </c>
      <c r="G895" s="106" t="e">
        <f t="shared" si="243"/>
        <v>#DIV/0!</v>
      </c>
      <c r="H895" s="107" t="e">
        <f t="shared" si="244"/>
        <v>#DIV/0!</v>
      </c>
      <c r="I895" s="106" t="e">
        <f>IF(P895&gt;0,('Input &amp; Results'!F$29/12*$C$3)*('Input &amp; Results'!$D$21),('Input &amp; Results'!F$29/12*$C$3)*('Input &amp; Results'!$D$22))</f>
        <v>#DIV/0!</v>
      </c>
      <c r="J895" s="106" t="e">
        <f t="shared" si="248"/>
        <v>#DIV/0!</v>
      </c>
      <c r="K895" s="106" t="e">
        <f>IF(H895&gt;'Input &amp; Results'!$K$45,MIN('Input &amp; Results'!$K$31,J895-M895),0)</f>
        <v>#DIV/0!</v>
      </c>
      <c r="L895" s="106" t="e">
        <f t="shared" si="236"/>
        <v>#DIV/0!</v>
      </c>
      <c r="M895" s="106" t="e">
        <f>IF(J895&gt;0,MIN('Input &amp; Results'!$K$11*0.75/12*'Input &amp; Results'!$K$42,J895),0)</f>
        <v>#DIV/0!</v>
      </c>
      <c r="N895" s="106" t="e">
        <f t="shared" si="237"/>
        <v>#DIV/0!</v>
      </c>
      <c r="O895" s="106" t="e">
        <f t="shared" si="249"/>
        <v>#DIV/0!</v>
      </c>
      <c r="P895" s="106" t="e">
        <f>IF(O895&gt;'Input &amp; Results'!$E$49,MIN('Input &amp; Results'!$E$47,O895),0)</f>
        <v>#DIV/0!</v>
      </c>
      <c r="Q895" s="106" t="e">
        <f t="shared" si="238"/>
        <v>#DIV/0!</v>
      </c>
      <c r="R895" s="106" t="e">
        <f t="shared" si="234"/>
        <v>#DIV/0!</v>
      </c>
      <c r="S895" s="106" t="e">
        <f t="shared" si="235"/>
        <v>#DIV/0!</v>
      </c>
      <c r="T895" s="106" t="e">
        <f t="shared" si="239"/>
        <v>#DIV/0!</v>
      </c>
      <c r="U895" s="124" t="e">
        <f t="shared" si="250"/>
        <v>#DIV/0!</v>
      </c>
      <c r="V895" s="107" t="e">
        <f t="shared" si="247"/>
        <v>#DIV/0!</v>
      </c>
      <c r="W895" s="106" t="e">
        <f t="shared" si="245"/>
        <v>#DIV/0!</v>
      </c>
      <c r="X895" s="106" t="e">
        <f t="shared" si="240"/>
        <v>#DIV/0!</v>
      </c>
      <c r="Y895" s="106" t="e">
        <f t="shared" si="246"/>
        <v>#DIV/0!</v>
      </c>
      <c r="Z895" s="108" t="e">
        <f t="shared" si="241"/>
        <v>#DIV/0!</v>
      </c>
      <c r="AA895" s="108" t="e">
        <f>('Input &amp; Results'!$E$40-R895*7.48)/('Calcs active'!H895*1440)</f>
        <v>#DIV/0!</v>
      </c>
    </row>
    <row r="896" spans="2:27" x14ac:dyDescent="0.2">
      <c r="B896" s="31">
        <f t="shared" si="251"/>
        <v>3</v>
      </c>
      <c r="C896" s="31" t="s">
        <v>56</v>
      </c>
      <c r="D896" s="106">
        <v>882</v>
      </c>
      <c r="E896" s="106" t="e">
        <f t="shared" si="242"/>
        <v>#DIV/0!</v>
      </c>
      <c r="F896" s="106">
        <f>'Calcs Hist'!E897</f>
        <v>0</v>
      </c>
      <c r="G896" s="106" t="e">
        <f t="shared" si="243"/>
        <v>#DIV/0!</v>
      </c>
      <c r="H896" s="107" t="e">
        <f t="shared" si="244"/>
        <v>#DIV/0!</v>
      </c>
      <c r="I896" s="106" t="e">
        <f>IF(P896&gt;0,('Input &amp; Results'!F$30/12*$C$3)*('Input &amp; Results'!$D$21),('Input &amp; Results'!F$30/12*$C$3)*('Input &amp; Results'!$D$22))</f>
        <v>#DIV/0!</v>
      </c>
      <c r="J896" s="106" t="e">
        <f t="shared" si="248"/>
        <v>#DIV/0!</v>
      </c>
      <c r="K896" s="106" t="e">
        <f>IF(H896&gt;'Input &amp; Results'!$K$45,MIN('Input &amp; Results'!$K$32,J896-M896),0)</f>
        <v>#DIV/0!</v>
      </c>
      <c r="L896" s="106" t="e">
        <f t="shared" si="236"/>
        <v>#DIV/0!</v>
      </c>
      <c r="M896" s="106" t="e">
        <f>IF(J896&gt;0,MIN('Input &amp; Results'!$K$12*0.75/12*'Input &amp; Results'!$K$42,J896),0)</f>
        <v>#DIV/0!</v>
      </c>
      <c r="N896" s="106" t="e">
        <f t="shared" si="237"/>
        <v>#DIV/0!</v>
      </c>
      <c r="O896" s="106" t="e">
        <f t="shared" si="249"/>
        <v>#DIV/0!</v>
      </c>
      <c r="P896" s="106" t="e">
        <f>IF(O896&gt;'Input &amp; Results'!$E$49,MIN('Input &amp; Results'!$E$47,O896),0)</f>
        <v>#DIV/0!</v>
      </c>
      <c r="Q896" s="106" t="e">
        <f t="shared" si="238"/>
        <v>#DIV/0!</v>
      </c>
      <c r="R896" s="106" t="e">
        <f t="shared" si="234"/>
        <v>#DIV/0!</v>
      </c>
      <c r="S896" s="106" t="e">
        <f t="shared" si="235"/>
        <v>#DIV/0!</v>
      </c>
      <c r="T896" s="106" t="e">
        <f t="shared" si="239"/>
        <v>#DIV/0!</v>
      </c>
      <c r="U896" s="124" t="e">
        <f t="shared" si="250"/>
        <v>#DIV/0!</v>
      </c>
      <c r="V896" s="107" t="e">
        <f t="shared" si="247"/>
        <v>#DIV/0!</v>
      </c>
      <c r="W896" s="106" t="e">
        <f t="shared" si="245"/>
        <v>#DIV/0!</v>
      </c>
      <c r="X896" s="106" t="e">
        <f t="shared" si="240"/>
        <v>#DIV/0!</v>
      </c>
      <c r="Y896" s="106" t="e">
        <f t="shared" si="246"/>
        <v>#DIV/0!</v>
      </c>
      <c r="Z896" s="108" t="e">
        <f t="shared" si="241"/>
        <v>#DIV/0!</v>
      </c>
      <c r="AA896" s="108" t="e">
        <f>('Input &amp; Results'!$E$40-R896*7.48)/('Calcs active'!H896*1440)</f>
        <v>#DIV/0!</v>
      </c>
    </row>
    <row r="897" spans="2:27" x14ac:dyDescent="0.2">
      <c r="B897" s="31">
        <f t="shared" si="251"/>
        <v>3</v>
      </c>
      <c r="C897" s="31" t="s">
        <v>56</v>
      </c>
      <c r="D897" s="106">
        <v>883</v>
      </c>
      <c r="E897" s="106" t="e">
        <f t="shared" si="242"/>
        <v>#DIV/0!</v>
      </c>
      <c r="F897" s="106">
        <f>'Calcs Hist'!E898</f>
        <v>0</v>
      </c>
      <c r="G897" s="106" t="e">
        <f t="shared" si="243"/>
        <v>#DIV/0!</v>
      </c>
      <c r="H897" s="107" t="e">
        <f t="shared" si="244"/>
        <v>#DIV/0!</v>
      </c>
      <c r="I897" s="106" t="e">
        <f>IF(P897&gt;0,('Input &amp; Results'!F$30/12*$C$3)*('Input &amp; Results'!$D$21),('Input &amp; Results'!F$30/12*$C$3)*('Input &amp; Results'!$D$22))</f>
        <v>#DIV/0!</v>
      </c>
      <c r="J897" s="106" t="e">
        <f t="shared" si="248"/>
        <v>#DIV/0!</v>
      </c>
      <c r="K897" s="106" t="e">
        <f>IF(H897&gt;'Input &amp; Results'!$K$45,MIN('Input &amp; Results'!$K$32,J897-M897),0)</f>
        <v>#DIV/0!</v>
      </c>
      <c r="L897" s="106" t="e">
        <f t="shared" si="236"/>
        <v>#DIV/0!</v>
      </c>
      <c r="M897" s="106" t="e">
        <f>IF(J897&gt;0,MIN('Input &amp; Results'!$K$12*0.75/12*'Input &amp; Results'!$K$42,J897),0)</f>
        <v>#DIV/0!</v>
      </c>
      <c r="N897" s="106" t="e">
        <f t="shared" si="237"/>
        <v>#DIV/0!</v>
      </c>
      <c r="O897" s="106" t="e">
        <f t="shared" si="249"/>
        <v>#DIV/0!</v>
      </c>
      <c r="P897" s="106" t="e">
        <f>IF(O897&gt;'Input &amp; Results'!$E$49,MIN('Input &amp; Results'!$E$47,O897),0)</f>
        <v>#DIV/0!</v>
      </c>
      <c r="Q897" s="106" t="e">
        <f t="shared" si="238"/>
        <v>#DIV/0!</v>
      </c>
      <c r="R897" s="106" t="e">
        <f t="shared" si="234"/>
        <v>#DIV/0!</v>
      </c>
      <c r="S897" s="106" t="e">
        <f t="shared" si="235"/>
        <v>#DIV/0!</v>
      </c>
      <c r="T897" s="106" t="e">
        <f t="shared" si="239"/>
        <v>#DIV/0!</v>
      </c>
      <c r="U897" s="124" t="e">
        <f t="shared" si="250"/>
        <v>#DIV/0!</v>
      </c>
      <c r="V897" s="107" t="e">
        <f t="shared" si="247"/>
        <v>#DIV/0!</v>
      </c>
      <c r="W897" s="106" t="e">
        <f t="shared" si="245"/>
        <v>#DIV/0!</v>
      </c>
      <c r="X897" s="106" t="e">
        <f t="shared" si="240"/>
        <v>#DIV/0!</v>
      </c>
      <c r="Y897" s="106" t="e">
        <f t="shared" si="246"/>
        <v>#DIV/0!</v>
      </c>
      <c r="Z897" s="108" t="e">
        <f t="shared" si="241"/>
        <v>#DIV/0!</v>
      </c>
      <c r="AA897" s="108" t="e">
        <f>('Input &amp; Results'!$E$40-R897*7.48)/('Calcs active'!H897*1440)</f>
        <v>#DIV/0!</v>
      </c>
    </row>
    <row r="898" spans="2:27" x14ac:dyDescent="0.2">
      <c r="B898" s="31">
        <f t="shared" si="251"/>
        <v>3</v>
      </c>
      <c r="C898" s="31" t="s">
        <v>56</v>
      </c>
      <c r="D898" s="106">
        <v>884</v>
      </c>
      <c r="E898" s="106" t="e">
        <f t="shared" si="242"/>
        <v>#DIV/0!</v>
      </c>
      <c r="F898" s="106">
        <f>'Calcs Hist'!E899</f>
        <v>0</v>
      </c>
      <c r="G898" s="106" t="e">
        <f t="shared" si="243"/>
        <v>#DIV/0!</v>
      </c>
      <c r="H898" s="107" t="e">
        <f t="shared" si="244"/>
        <v>#DIV/0!</v>
      </c>
      <c r="I898" s="106" t="e">
        <f>IF(P898&gt;0,('Input &amp; Results'!F$30/12*$C$3)*('Input &amp; Results'!$D$21),('Input &amp; Results'!F$30/12*$C$3)*('Input &amp; Results'!$D$22))</f>
        <v>#DIV/0!</v>
      </c>
      <c r="J898" s="106" t="e">
        <f t="shared" si="248"/>
        <v>#DIV/0!</v>
      </c>
      <c r="K898" s="106" t="e">
        <f>IF(H898&gt;'Input &amp; Results'!$K$45,MIN('Input &amp; Results'!$K$32,J898-M898),0)</f>
        <v>#DIV/0!</v>
      </c>
      <c r="L898" s="106" t="e">
        <f t="shared" si="236"/>
        <v>#DIV/0!</v>
      </c>
      <c r="M898" s="106" t="e">
        <f>IF(J898&gt;0,MIN('Input &amp; Results'!$K$12*0.75/12*'Input &amp; Results'!$K$42,J898),0)</f>
        <v>#DIV/0!</v>
      </c>
      <c r="N898" s="106" t="e">
        <f t="shared" si="237"/>
        <v>#DIV/0!</v>
      </c>
      <c r="O898" s="106" t="e">
        <f t="shared" si="249"/>
        <v>#DIV/0!</v>
      </c>
      <c r="P898" s="106" t="e">
        <f>IF(O898&gt;'Input &amp; Results'!$E$49,MIN('Input &amp; Results'!$E$47,O898),0)</f>
        <v>#DIV/0!</v>
      </c>
      <c r="Q898" s="106" t="e">
        <f t="shared" si="238"/>
        <v>#DIV/0!</v>
      </c>
      <c r="R898" s="106" t="e">
        <f t="shared" si="234"/>
        <v>#DIV/0!</v>
      </c>
      <c r="S898" s="106" t="e">
        <f t="shared" si="235"/>
        <v>#DIV/0!</v>
      </c>
      <c r="T898" s="106" t="e">
        <f t="shared" si="239"/>
        <v>#DIV/0!</v>
      </c>
      <c r="U898" s="124" t="e">
        <f t="shared" si="250"/>
        <v>#DIV/0!</v>
      </c>
      <c r="V898" s="107" t="e">
        <f t="shared" si="247"/>
        <v>#DIV/0!</v>
      </c>
      <c r="W898" s="106" t="e">
        <f t="shared" si="245"/>
        <v>#DIV/0!</v>
      </c>
      <c r="X898" s="106" t="e">
        <f t="shared" si="240"/>
        <v>#DIV/0!</v>
      </c>
      <c r="Y898" s="106" t="e">
        <f t="shared" si="246"/>
        <v>#DIV/0!</v>
      </c>
      <c r="Z898" s="108" t="e">
        <f t="shared" si="241"/>
        <v>#DIV/0!</v>
      </c>
      <c r="AA898" s="108" t="e">
        <f>('Input &amp; Results'!$E$40-R898*7.48)/('Calcs active'!H898*1440)</f>
        <v>#DIV/0!</v>
      </c>
    </row>
    <row r="899" spans="2:27" x14ac:dyDescent="0.2">
      <c r="B899" s="31">
        <f t="shared" si="251"/>
        <v>3</v>
      </c>
      <c r="C899" s="31" t="s">
        <v>56</v>
      </c>
      <c r="D899" s="106">
        <v>885</v>
      </c>
      <c r="E899" s="106" t="e">
        <f t="shared" si="242"/>
        <v>#DIV/0!</v>
      </c>
      <c r="F899" s="106">
        <f>'Calcs Hist'!E900</f>
        <v>0</v>
      </c>
      <c r="G899" s="106" t="e">
        <f t="shared" si="243"/>
        <v>#DIV/0!</v>
      </c>
      <c r="H899" s="107" t="e">
        <f t="shared" si="244"/>
        <v>#DIV/0!</v>
      </c>
      <c r="I899" s="106" t="e">
        <f>IF(P899&gt;0,('Input &amp; Results'!F$30/12*$C$3)*('Input &amp; Results'!$D$21),('Input &amp; Results'!F$30/12*$C$3)*('Input &amp; Results'!$D$22))</f>
        <v>#DIV/0!</v>
      </c>
      <c r="J899" s="106" t="e">
        <f t="shared" si="248"/>
        <v>#DIV/0!</v>
      </c>
      <c r="K899" s="106" t="e">
        <f>IF(H899&gt;'Input &amp; Results'!$K$45,MIN('Input &amp; Results'!$K$32,J899-M899),0)</f>
        <v>#DIV/0!</v>
      </c>
      <c r="L899" s="106" t="e">
        <f t="shared" si="236"/>
        <v>#DIV/0!</v>
      </c>
      <c r="M899" s="106" t="e">
        <f>IF(J899&gt;0,MIN('Input &amp; Results'!$K$12*0.75/12*'Input &amp; Results'!$K$42,J899),0)</f>
        <v>#DIV/0!</v>
      </c>
      <c r="N899" s="106" t="e">
        <f t="shared" si="237"/>
        <v>#DIV/0!</v>
      </c>
      <c r="O899" s="106" t="e">
        <f t="shared" si="249"/>
        <v>#DIV/0!</v>
      </c>
      <c r="P899" s="106" t="e">
        <f>IF(O899&gt;'Input &amp; Results'!$E$49,MIN('Input &amp; Results'!$E$47,O899),0)</f>
        <v>#DIV/0!</v>
      </c>
      <c r="Q899" s="106" t="e">
        <f t="shared" si="238"/>
        <v>#DIV/0!</v>
      </c>
      <c r="R899" s="106" t="e">
        <f t="shared" si="234"/>
        <v>#DIV/0!</v>
      </c>
      <c r="S899" s="106" t="e">
        <f t="shared" si="235"/>
        <v>#DIV/0!</v>
      </c>
      <c r="T899" s="106" t="e">
        <f t="shared" si="239"/>
        <v>#DIV/0!</v>
      </c>
      <c r="U899" s="124" t="e">
        <f t="shared" si="250"/>
        <v>#DIV/0!</v>
      </c>
      <c r="V899" s="107" t="e">
        <f t="shared" si="247"/>
        <v>#DIV/0!</v>
      </c>
      <c r="W899" s="106" t="e">
        <f t="shared" si="245"/>
        <v>#DIV/0!</v>
      </c>
      <c r="X899" s="106" t="e">
        <f t="shared" si="240"/>
        <v>#DIV/0!</v>
      </c>
      <c r="Y899" s="106" t="e">
        <f t="shared" si="246"/>
        <v>#DIV/0!</v>
      </c>
      <c r="Z899" s="108" t="e">
        <f t="shared" si="241"/>
        <v>#DIV/0!</v>
      </c>
      <c r="AA899" s="108" t="e">
        <f>('Input &amp; Results'!$E$40-R899*7.48)/('Calcs active'!H899*1440)</f>
        <v>#DIV/0!</v>
      </c>
    </row>
    <row r="900" spans="2:27" x14ac:dyDescent="0.2">
      <c r="B900" s="31">
        <f t="shared" si="251"/>
        <v>3</v>
      </c>
      <c r="C900" s="31" t="s">
        <v>56</v>
      </c>
      <c r="D900" s="106">
        <v>886</v>
      </c>
      <c r="E900" s="106" t="e">
        <f t="shared" si="242"/>
        <v>#DIV/0!</v>
      </c>
      <c r="F900" s="106">
        <f>'Calcs Hist'!E901</f>
        <v>0</v>
      </c>
      <c r="G900" s="106" t="e">
        <f t="shared" si="243"/>
        <v>#DIV/0!</v>
      </c>
      <c r="H900" s="107" t="e">
        <f t="shared" si="244"/>
        <v>#DIV/0!</v>
      </c>
      <c r="I900" s="106" t="e">
        <f>IF(P900&gt;0,('Input &amp; Results'!F$30/12*$C$3)*('Input &amp; Results'!$D$21),('Input &amp; Results'!F$30/12*$C$3)*('Input &amp; Results'!$D$22))</f>
        <v>#DIV/0!</v>
      </c>
      <c r="J900" s="106" t="e">
        <f t="shared" si="248"/>
        <v>#DIV/0!</v>
      </c>
      <c r="K900" s="106" t="e">
        <f>IF(H900&gt;'Input &amp; Results'!$K$45,MIN('Input &amp; Results'!$K$32,J900-M900),0)</f>
        <v>#DIV/0!</v>
      </c>
      <c r="L900" s="106" t="e">
        <f t="shared" si="236"/>
        <v>#DIV/0!</v>
      </c>
      <c r="M900" s="106" t="e">
        <f>IF(J900&gt;0,MIN('Input &amp; Results'!$K$12*0.75/12*'Input &amp; Results'!$K$42,J900),0)</f>
        <v>#DIV/0!</v>
      </c>
      <c r="N900" s="106" t="e">
        <f t="shared" si="237"/>
        <v>#DIV/0!</v>
      </c>
      <c r="O900" s="106" t="e">
        <f t="shared" si="249"/>
        <v>#DIV/0!</v>
      </c>
      <c r="P900" s="106" t="e">
        <f>IF(O900&gt;'Input &amp; Results'!$E$49,MIN('Input &amp; Results'!$E$47,O900),0)</f>
        <v>#DIV/0!</v>
      </c>
      <c r="Q900" s="106" t="e">
        <f t="shared" si="238"/>
        <v>#DIV/0!</v>
      </c>
      <c r="R900" s="106" t="e">
        <f t="shared" si="234"/>
        <v>#DIV/0!</v>
      </c>
      <c r="S900" s="106" t="e">
        <f t="shared" si="235"/>
        <v>#DIV/0!</v>
      </c>
      <c r="T900" s="106" t="e">
        <f t="shared" si="239"/>
        <v>#DIV/0!</v>
      </c>
      <c r="U900" s="124" t="e">
        <f t="shared" si="250"/>
        <v>#DIV/0!</v>
      </c>
      <c r="V900" s="107" t="e">
        <f t="shared" si="247"/>
        <v>#DIV/0!</v>
      </c>
      <c r="W900" s="106" t="e">
        <f t="shared" si="245"/>
        <v>#DIV/0!</v>
      </c>
      <c r="X900" s="106" t="e">
        <f t="shared" si="240"/>
        <v>#DIV/0!</v>
      </c>
      <c r="Y900" s="106" t="e">
        <f t="shared" si="246"/>
        <v>#DIV/0!</v>
      </c>
      <c r="Z900" s="108" t="e">
        <f t="shared" si="241"/>
        <v>#DIV/0!</v>
      </c>
      <c r="AA900" s="108" t="e">
        <f>('Input &amp; Results'!$E$40-R900*7.48)/('Calcs active'!H900*1440)</f>
        <v>#DIV/0!</v>
      </c>
    </row>
    <row r="901" spans="2:27" x14ac:dyDescent="0.2">
      <c r="B901" s="31">
        <f t="shared" si="251"/>
        <v>3</v>
      </c>
      <c r="C901" s="31" t="s">
        <v>56</v>
      </c>
      <c r="D901" s="106">
        <v>887</v>
      </c>
      <c r="E901" s="106" t="e">
        <f t="shared" si="242"/>
        <v>#DIV/0!</v>
      </c>
      <c r="F901" s="106">
        <f>'Calcs Hist'!E902</f>
        <v>0</v>
      </c>
      <c r="G901" s="106" t="e">
        <f t="shared" si="243"/>
        <v>#DIV/0!</v>
      </c>
      <c r="H901" s="107" t="e">
        <f t="shared" si="244"/>
        <v>#DIV/0!</v>
      </c>
      <c r="I901" s="106" t="e">
        <f>IF(P901&gt;0,('Input &amp; Results'!F$30/12*$C$3)*('Input &amp; Results'!$D$21),('Input &amp; Results'!F$30/12*$C$3)*('Input &amp; Results'!$D$22))</f>
        <v>#DIV/0!</v>
      </c>
      <c r="J901" s="106" t="e">
        <f t="shared" si="248"/>
        <v>#DIV/0!</v>
      </c>
      <c r="K901" s="106" t="e">
        <f>IF(H901&gt;'Input &amp; Results'!$K$45,MIN('Input &amp; Results'!$K$32,J901-M901),0)</f>
        <v>#DIV/0!</v>
      </c>
      <c r="L901" s="106" t="e">
        <f t="shared" si="236"/>
        <v>#DIV/0!</v>
      </c>
      <c r="M901" s="106" t="e">
        <f>IF(J901&gt;0,MIN('Input &amp; Results'!$K$12*0.75/12*'Input &amp; Results'!$K$42,J901),0)</f>
        <v>#DIV/0!</v>
      </c>
      <c r="N901" s="106" t="e">
        <f t="shared" si="237"/>
        <v>#DIV/0!</v>
      </c>
      <c r="O901" s="106" t="e">
        <f t="shared" si="249"/>
        <v>#DIV/0!</v>
      </c>
      <c r="P901" s="106" t="e">
        <f>IF(O901&gt;'Input &amp; Results'!$E$49,MIN('Input &amp; Results'!$E$47,O901),0)</f>
        <v>#DIV/0!</v>
      </c>
      <c r="Q901" s="106" t="e">
        <f t="shared" si="238"/>
        <v>#DIV/0!</v>
      </c>
      <c r="R901" s="106" t="e">
        <f t="shared" si="234"/>
        <v>#DIV/0!</v>
      </c>
      <c r="S901" s="106" t="e">
        <f t="shared" si="235"/>
        <v>#DIV/0!</v>
      </c>
      <c r="T901" s="106" t="e">
        <f t="shared" si="239"/>
        <v>#DIV/0!</v>
      </c>
      <c r="U901" s="124" t="e">
        <f t="shared" si="250"/>
        <v>#DIV/0!</v>
      </c>
      <c r="V901" s="107" t="e">
        <f t="shared" si="247"/>
        <v>#DIV/0!</v>
      </c>
      <c r="W901" s="106" t="e">
        <f t="shared" si="245"/>
        <v>#DIV/0!</v>
      </c>
      <c r="X901" s="106" t="e">
        <f t="shared" si="240"/>
        <v>#DIV/0!</v>
      </c>
      <c r="Y901" s="106" t="e">
        <f t="shared" si="246"/>
        <v>#DIV/0!</v>
      </c>
      <c r="Z901" s="108" t="e">
        <f t="shared" si="241"/>
        <v>#DIV/0!</v>
      </c>
      <c r="AA901" s="108" t="e">
        <f>('Input &amp; Results'!$E$40-R901*7.48)/('Calcs active'!H901*1440)</f>
        <v>#DIV/0!</v>
      </c>
    </row>
    <row r="902" spans="2:27" x14ac:dyDescent="0.2">
      <c r="B902" s="31">
        <f t="shared" si="251"/>
        <v>3</v>
      </c>
      <c r="C902" s="31" t="s">
        <v>56</v>
      </c>
      <c r="D902" s="106">
        <v>888</v>
      </c>
      <c r="E902" s="106" t="e">
        <f t="shared" si="242"/>
        <v>#DIV/0!</v>
      </c>
      <c r="F902" s="106">
        <f>'Calcs Hist'!E903</f>
        <v>0</v>
      </c>
      <c r="G902" s="106" t="e">
        <f t="shared" si="243"/>
        <v>#DIV/0!</v>
      </c>
      <c r="H902" s="107" t="e">
        <f t="shared" si="244"/>
        <v>#DIV/0!</v>
      </c>
      <c r="I902" s="106" t="e">
        <f>IF(P902&gt;0,('Input &amp; Results'!F$30/12*$C$3)*('Input &amp; Results'!$D$21),('Input &amp; Results'!F$30/12*$C$3)*('Input &amp; Results'!$D$22))</f>
        <v>#DIV/0!</v>
      </c>
      <c r="J902" s="106" t="e">
        <f t="shared" si="248"/>
        <v>#DIV/0!</v>
      </c>
      <c r="K902" s="106" t="e">
        <f>IF(H902&gt;'Input &amp; Results'!$K$45,MIN('Input &amp; Results'!$K$32,J902-M902),0)</f>
        <v>#DIV/0!</v>
      </c>
      <c r="L902" s="106" t="e">
        <f t="shared" si="236"/>
        <v>#DIV/0!</v>
      </c>
      <c r="M902" s="106" t="e">
        <f>IF(J902&gt;0,MIN('Input &amp; Results'!$K$12*0.75/12*'Input &amp; Results'!$K$42,J902),0)</f>
        <v>#DIV/0!</v>
      </c>
      <c r="N902" s="106" t="e">
        <f t="shared" si="237"/>
        <v>#DIV/0!</v>
      </c>
      <c r="O902" s="106" t="e">
        <f t="shared" si="249"/>
        <v>#DIV/0!</v>
      </c>
      <c r="P902" s="106" t="e">
        <f>IF(O902&gt;'Input &amp; Results'!$E$49,MIN('Input &amp; Results'!$E$47,O902),0)</f>
        <v>#DIV/0!</v>
      </c>
      <c r="Q902" s="106" t="e">
        <f t="shared" si="238"/>
        <v>#DIV/0!</v>
      </c>
      <c r="R902" s="106" t="e">
        <f t="shared" si="234"/>
        <v>#DIV/0!</v>
      </c>
      <c r="S902" s="106" t="e">
        <f t="shared" si="235"/>
        <v>#DIV/0!</v>
      </c>
      <c r="T902" s="106" t="e">
        <f t="shared" si="239"/>
        <v>#DIV/0!</v>
      </c>
      <c r="U902" s="124" t="e">
        <f t="shared" si="250"/>
        <v>#DIV/0!</v>
      </c>
      <c r="V902" s="107" t="e">
        <f t="shared" si="247"/>
        <v>#DIV/0!</v>
      </c>
      <c r="W902" s="106" t="e">
        <f t="shared" si="245"/>
        <v>#DIV/0!</v>
      </c>
      <c r="X902" s="106" t="e">
        <f t="shared" si="240"/>
        <v>#DIV/0!</v>
      </c>
      <c r="Y902" s="106" t="e">
        <f t="shared" si="246"/>
        <v>#DIV/0!</v>
      </c>
      <c r="Z902" s="108" t="e">
        <f t="shared" si="241"/>
        <v>#DIV/0!</v>
      </c>
      <c r="AA902" s="108" t="e">
        <f>('Input &amp; Results'!$E$40-R902*7.48)/('Calcs active'!H902*1440)</f>
        <v>#DIV/0!</v>
      </c>
    </row>
    <row r="903" spans="2:27" x14ac:dyDescent="0.2">
      <c r="B903" s="31">
        <f t="shared" si="251"/>
        <v>3</v>
      </c>
      <c r="C903" s="31" t="s">
        <v>56</v>
      </c>
      <c r="D903" s="106">
        <v>889</v>
      </c>
      <c r="E903" s="106" t="e">
        <f t="shared" si="242"/>
        <v>#DIV/0!</v>
      </c>
      <c r="F903" s="106">
        <f>'Calcs Hist'!E904</f>
        <v>0</v>
      </c>
      <c r="G903" s="106" t="e">
        <f t="shared" si="243"/>
        <v>#DIV/0!</v>
      </c>
      <c r="H903" s="107" t="e">
        <f t="shared" si="244"/>
        <v>#DIV/0!</v>
      </c>
      <c r="I903" s="106" t="e">
        <f>IF(P903&gt;0,('Input &amp; Results'!F$30/12*$C$3)*('Input &amp; Results'!$D$21),('Input &amp; Results'!F$30/12*$C$3)*('Input &amp; Results'!$D$22))</f>
        <v>#DIV/0!</v>
      </c>
      <c r="J903" s="106" t="e">
        <f t="shared" si="248"/>
        <v>#DIV/0!</v>
      </c>
      <c r="K903" s="106" t="e">
        <f>IF(H903&gt;'Input &amp; Results'!$K$45,MIN('Input &amp; Results'!$K$32,J903-M903),0)</f>
        <v>#DIV/0!</v>
      </c>
      <c r="L903" s="106" t="e">
        <f t="shared" si="236"/>
        <v>#DIV/0!</v>
      </c>
      <c r="M903" s="106" t="e">
        <f>IF(J903&gt;0,MIN('Input &amp; Results'!$K$12*0.75/12*'Input &amp; Results'!$K$42,J903),0)</f>
        <v>#DIV/0!</v>
      </c>
      <c r="N903" s="106" t="e">
        <f t="shared" si="237"/>
        <v>#DIV/0!</v>
      </c>
      <c r="O903" s="106" t="e">
        <f t="shared" si="249"/>
        <v>#DIV/0!</v>
      </c>
      <c r="P903" s="106" t="e">
        <f>IF(O903&gt;'Input &amp; Results'!$E$49,MIN('Input &amp; Results'!$E$47,O903),0)</f>
        <v>#DIV/0!</v>
      </c>
      <c r="Q903" s="106" t="e">
        <f t="shared" si="238"/>
        <v>#DIV/0!</v>
      </c>
      <c r="R903" s="106" t="e">
        <f t="shared" si="234"/>
        <v>#DIV/0!</v>
      </c>
      <c r="S903" s="106" t="e">
        <f t="shared" si="235"/>
        <v>#DIV/0!</v>
      </c>
      <c r="T903" s="106" t="e">
        <f t="shared" si="239"/>
        <v>#DIV/0!</v>
      </c>
      <c r="U903" s="124" t="e">
        <f t="shared" si="250"/>
        <v>#DIV/0!</v>
      </c>
      <c r="V903" s="107" t="e">
        <f t="shared" si="247"/>
        <v>#DIV/0!</v>
      </c>
      <c r="W903" s="106" t="e">
        <f t="shared" si="245"/>
        <v>#DIV/0!</v>
      </c>
      <c r="X903" s="106" t="e">
        <f t="shared" si="240"/>
        <v>#DIV/0!</v>
      </c>
      <c r="Y903" s="106" t="e">
        <f t="shared" si="246"/>
        <v>#DIV/0!</v>
      </c>
      <c r="Z903" s="108" t="e">
        <f t="shared" si="241"/>
        <v>#DIV/0!</v>
      </c>
      <c r="AA903" s="108" t="e">
        <f>('Input &amp; Results'!$E$40-R903*7.48)/('Calcs active'!H903*1440)</f>
        <v>#DIV/0!</v>
      </c>
    </row>
    <row r="904" spans="2:27" x14ac:dyDescent="0.2">
      <c r="B904" s="31">
        <f t="shared" si="251"/>
        <v>3</v>
      </c>
      <c r="C904" s="31" t="s">
        <v>56</v>
      </c>
      <c r="D904" s="106">
        <v>890</v>
      </c>
      <c r="E904" s="106" t="e">
        <f t="shared" si="242"/>
        <v>#DIV/0!</v>
      </c>
      <c r="F904" s="106">
        <f>'Calcs Hist'!E905</f>
        <v>0</v>
      </c>
      <c r="G904" s="106" t="e">
        <f t="shared" si="243"/>
        <v>#DIV/0!</v>
      </c>
      <c r="H904" s="107" t="e">
        <f t="shared" si="244"/>
        <v>#DIV/0!</v>
      </c>
      <c r="I904" s="106" t="e">
        <f>IF(P904&gt;0,('Input &amp; Results'!F$30/12*$C$3)*('Input &amp; Results'!$D$21),('Input &amp; Results'!F$30/12*$C$3)*('Input &amp; Results'!$D$22))</f>
        <v>#DIV/0!</v>
      </c>
      <c r="J904" s="106" t="e">
        <f t="shared" si="248"/>
        <v>#DIV/0!</v>
      </c>
      <c r="K904" s="106" t="e">
        <f>IF(H904&gt;'Input &amp; Results'!$K$45,MIN('Input &amp; Results'!$K$32,J904-M904),0)</f>
        <v>#DIV/0!</v>
      </c>
      <c r="L904" s="106" t="e">
        <f t="shared" si="236"/>
        <v>#DIV/0!</v>
      </c>
      <c r="M904" s="106" t="e">
        <f>IF(J904&gt;0,MIN('Input &amp; Results'!$K$12*0.75/12*'Input &amp; Results'!$K$42,J904),0)</f>
        <v>#DIV/0!</v>
      </c>
      <c r="N904" s="106" t="e">
        <f t="shared" si="237"/>
        <v>#DIV/0!</v>
      </c>
      <c r="O904" s="106" t="e">
        <f t="shared" si="249"/>
        <v>#DIV/0!</v>
      </c>
      <c r="P904" s="106" t="e">
        <f>IF(O904&gt;'Input &amp; Results'!$E$49,MIN('Input &amp; Results'!$E$47,O904),0)</f>
        <v>#DIV/0!</v>
      </c>
      <c r="Q904" s="106" t="e">
        <f t="shared" si="238"/>
        <v>#DIV/0!</v>
      </c>
      <c r="R904" s="106" t="e">
        <f t="shared" si="234"/>
        <v>#DIV/0!</v>
      </c>
      <c r="S904" s="106" t="e">
        <f t="shared" si="235"/>
        <v>#DIV/0!</v>
      </c>
      <c r="T904" s="106" t="e">
        <f t="shared" si="239"/>
        <v>#DIV/0!</v>
      </c>
      <c r="U904" s="124" t="e">
        <f t="shared" si="250"/>
        <v>#DIV/0!</v>
      </c>
      <c r="V904" s="107" t="e">
        <f t="shared" si="247"/>
        <v>#DIV/0!</v>
      </c>
      <c r="W904" s="106" t="e">
        <f t="shared" si="245"/>
        <v>#DIV/0!</v>
      </c>
      <c r="X904" s="106" t="e">
        <f t="shared" si="240"/>
        <v>#DIV/0!</v>
      </c>
      <c r="Y904" s="106" t="e">
        <f t="shared" si="246"/>
        <v>#DIV/0!</v>
      </c>
      <c r="Z904" s="108" t="e">
        <f t="shared" si="241"/>
        <v>#DIV/0!</v>
      </c>
      <c r="AA904" s="108" t="e">
        <f>('Input &amp; Results'!$E$40-R904*7.48)/('Calcs active'!H904*1440)</f>
        <v>#DIV/0!</v>
      </c>
    </row>
    <row r="905" spans="2:27" x14ac:dyDescent="0.2">
      <c r="B905" s="31">
        <f t="shared" si="251"/>
        <v>3</v>
      </c>
      <c r="C905" s="31" t="s">
        <v>56</v>
      </c>
      <c r="D905" s="106">
        <v>891</v>
      </c>
      <c r="E905" s="106" t="e">
        <f t="shared" si="242"/>
        <v>#DIV/0!</v>
      </c>
      <c r="F905" s="106">
        <f>'Calcs Hist'!E906</f>
        <v>0</v>
      </c>
      <c r="G905" s="106" t="e">
        <f t="shared" si="243"/>
        <v>#DIV/0!</v>
      </c>
      <c r="H905" s="107" t="e">
        <f t="shared" si="244"/>
        <v>#DIV/0!</v>
      </c>
      <c r="I905" s="106" t="e">
        <f>IF(P905&gt;0,('Input &amp; Results'!F$30/12*$C$3)*('Input &amp; Results'!$D$21),('Input &amp; Results'!F$30/12*$C$3)*('Input &amp; Results'!$D$22))</f>
        <v>#DIV/0!</v>
      </c>
      <c r="J905" s="106" t="e">
        <f t="shared" si="248"/>
        <v>#DIV/0!</v>
      </c>
      <c r="K905" s="106" t="e">
        <f>IF(H905&gt;'Input &amp; Results'!$K$45,MIN('Input &amp; Results'!$K$32,J905-M905),0)</f>
        <v>#DIV/0!</v>
      </c>
      <c r="L905" s="106" t="e">
        <f t="shared" si="236"/>
        <v>#DIV/0!</v>
      </c>
      <c r="M905" s="106" t="e">
        <f>IF(J905&gt;0,MIN('Input &amp; Results'!$K$12*0.75/12*'Input &amp; Results'!$K$42,J905),0)</f>
        <v>#DIV/0!</v>
      </c>
      <c r="N905" s="106" t="e">
        <f t="shared" si="237"/>
        <v>#DIV/0!</v>
      </c>
      <c r="O905" s="106" t="e">
        <f t="shared" si="249"/>
        <v>#DIV/0!</v>
      </c>
      <c r="P905" s="106" t="e">
        <f>IF(O905&gt;'Input &amp; Results'!$E$49,MIN('Input &amp; Results'!$E$47,O905),0)</f>
        <v>#DIV/0!</v>
      </c>
      <c r="Q905" s="106" t="e">
        <f t="shared" si="238"/>
        <v>#DIV/0!</v>
      </c>
      <c r="R905" s="106" t="e">
        <f t="shared" si="234"/>
        <v>#DIV/0!</v>
      </c>
      <c r="S905" s="106" t="e">
        <f t="shared" si="235"/>
        <v>#DIV/0!</v>
      </c>
      <c r="T905" s="106" t="e">
        <f t="shared" si="239"/>
        <v>#DIV/0!</v>
      </c>
      <c r="U905" s="124" t="e">
        <f t="shared" si="250"/>
        <v>#DIV/0!</v>
      </c>
      <c r="V905" s="107" t="e">
        <f t="shared" si="247"/>
        <v>#DIV/0!</v>
      </c>
      <c r="W905" s="106" t="e">
        <f t="shared" si="245"/>
        <v>#DIV/0!</v>
      </c>
      <c r="X905" s="106" t="e">
        <f t="shared" si="240"/>
        <v>#DIV/0!</v>
      </c>
      <c r="Y905" s="106" t="e">
        <f t="shared" si="246"/>
        <v>#DIV/0!</v>
      </c>
      <c r="Z905" s="108" t="e">
        <f t="shared" si="241"/>
        <v>#DIV/0!</v>
      </c>
      <c r="AA905" s="108" t="e">
        <f>('Input &amp; Results'!$E$40-R905*7.48)/('Calcs active'!H905*1440)</f>
        <v>#DIV/0!</v>
      </c>
    </row>
    <row r="906" spans="2:27" x14ac:dyDescent="0.2">
      <c r="B906" s="31">
        <f t="shared" si="251"/>
        <v>3</v>
      </c>
      <c r="C906" s="31" t="s">
        <v>56</v>
      </c>
      <c r="D906" s="106">
        <v>892</v>
      </c>
      <c r="E906" s="106" t="e">
        <f t="shared" si="242"/>
        <v>#DIV/0!</v>
      </c>
      <c r="F906" s="106">
        <f>'Calcs Hist'!E907</f>
        <v>0</v>
      </c>
      <c r="G906" s="106" t="e">
        <f t="shared" si="243"/>
        <v>#DIV/0!</v>
      </c>
      <c r="H906" s="107" t="e">
        <f t="shared" si="244"/>
        <v>#DIV/0!</v>
      </c>
      <c r="I906" s="106" t="e">
        <f>IF(P906&gt;0,('Input &amp; Results'!F$30/12*$C$3)*('Input &amp; Results'!$D$21),('Input &amp; Results'!F$30/12*$C$3)*('Input &amp; Results'!$D$22))</f>
        <v>#DIV/0!</v>
      </c>
      <c r="J906" s="106" t="e">
        <f t="shared" si="248"/>
        <v>#DIV/0!</v>
      </c>
      <c r="K906" s="106" t="e">
        <f>IF(H906&gt;'Input &amp; Results'!$K$45,MIN('Input &amp; Results'!$K$32,J906-M906),0)</f>
        <v>#DIV/0!</v>
      </c>
      <c r="L906" s="106" t="e">
        <f t="shared" si="236"/>
        <v>#DIV/0!</v>
      </c>
      <c r="M906" s="106" t="e">
        <f>IF(J906&gt;0,MIN('Input &amp; Results'!$K$12*0.75/12*'Input &amp; Results'!$K$42,J906),0)</f>
        <v>#DIV/0!</v>
      </c>
      <c r="N906" s="106" t="e">
        <f t="shared" si="237"/>
        <v>#DIV/0!</v>
      </c>
      <c r="O906" s="106" t="e">
        <f t="shared" si="249"/>
        <v>#DIV/0!</v>
      </c>
      <c r="P906" s="106" t="e">
        <f>IF(O906&gt;'Input &amp; Results'!$E$49,MIN('Input &amp; Results'!$E$47,O906),0)</f>
        <v>#DIV/0!</v>
      </c>
      <c r="Q906" s="106" t="e">
        <f t="shared" si="238"/>
        <v>#DIV/0!</v>
      </c>
      <c r="R906" s="106" t="e">
        <f t="shared" si="234"/>
        <v>#DIV/0!</v>
      </c>
      <c r="S906" s="106" t="e">
        <f t="shared" si="235"/>
        <v>#DIV/0!</v>
      </c>
      <c r="T906" s="106" t="e">
        <f t="shared" si="239"/>
        <v>#DIV/0!</v>
      </c>
      <c r="U906" s="124" t="e">
        <f t="shared" si="250"/>
        <v>#DIV/0!</v>
      </c>
      <c r="V906" s="107" t="e">
        <f t="shared" si="247"/>
        <v>#DIV/0!</v>
      </c>
      <c r="W906" s="106" t="e">
        <f t="shared" si="245"/>
        <v>#DIV/0!</v>
      </c>
      <c r="X906" s="106" t="e">
        <f t="shared" si="240"/>
        <v>#DIV/0!</v>
      </c>
      <c r="Y906" s="106" t="e">
        <f t="shared" si="246"/>
        <v>#DIV/0!</v>
      </c>
      <c r="Z906" s="108" t="e">
        <f t="shared" si="241"/>
        <v>#DIV/0!</v>
      </c>
      <c r="AA906" s="108" t="e">
        <f>('Input &amp; Results'!$E$40-R906*7.48)/('Calcs active'!H906*1440)</f>
        <v>#DIV/0!</v>
      </c>
    </row>
    <row r="907" spans="2:27" x14ac:dyDescent="0.2">
      <c r="B907" s="31">
        <f t="shared" si="251"/>
        <v>3</v>
      </c>
      <c r="C907" s="31" t="s">
        <v>56</v>
      </c>
      <c r="D907" s="106">
        <v>893</v>
      </c>
      <c r="E907" s="106" t="e">
        <f t="shared" si="242"/>
        <v>#DIV/0!</v>
      </c>
      <c r="F907" s="106">
        <f>'Calcs Hist'!E908</f>
        <v>0</v>
      </c>
      <c r="G907" s="106" t="e">
        <f t="shared" si="243"/>
        <v>#DIV/0!</v>
      </c>
      <c r="H907" s="107" t="e">
        <f t="shared" si="244"/>
        <v>#DIV/0!</v>
      </c>
      <c r="I907" s="106" t="e">
        <f>IF(P907&gt;0,('Input &amp; Results'!F$30/12*$C$3)*('Input &amp; Results'!$D$21),('Input &amp; Results'!F$30/12*$C$3)*('Input &amp; Results'!$D$22))</f>
        <v>#DIV/0!</v>
      </c>
      <c r="J907" s="106" t="e">
        <f t="shared" si="248"/>
        <v>#DIV/0!</v>
      </c>
      <c r="K907" s="106" t="e">
        <f>IF(H907&gt;'Input &amp; Results'!$K$45,MIN('Input &amp; Results'!$K$32,J907-M907),0)</f>
        <v>#DIV/0!</v>
      </c>
      <c r="L907" s="106" t="e">
        <f t="shared" si="236"/>
        <v>#DIV/0!</v>
      </c>
      <c r="M907" s="106" t="e">
        <f>IF(J907&gt;0,MIN('Input &amp; Results'!$K$12*0.75/12*'Input &amp; Results'!$K$42,J907),0)</f>
        <v>#DIV/0!</v>
      </c>
      <c r="N907" s="106" t="e">
        <f t="shared" si="237"/>
        <v>#DIV/0!</v>
      </c>
      <c r="O907" s="106" t="e">
        <f t="shared" si="249"/>
        <v>#DIV/0!</v>
      </c>
      <c r="P907" s="106" t="e">
        <f>IF(O907&gt;'Input &amp; Results'!$E$49,MIN('Input &amp; Results'!$E$47,O907),0)</f>
        <v>#DIV/0!</v>
      </c>
      <c r="Q907" s="106" t="e">
        <f t="shared" si="238"/>
        <v>#DIV/0!</v>
      </c>
      <c r="R907" s="106" t="e">
        <f t="shared" si="234"/>
        <v>#DIV/0!</v>
      </c>
      <c r="S907" s="106" t="e">
        <f t="shared" si="235"/>
        <v>#DIV/0!</v>
      </c>
      <c r="T907" s="106" t="e">
        <f t="shared" si="239"/>
        <v>#DIV/0!</v>
      </c>
      <c r="U907" s="124" t="e">
        <f t="shared" si="250"/>
        <v>#DIV/0!</v>
      </c>
      <c r="V907" s="107" t="e">
        <f t="shared" si="247"/>
        <v>#DIV/0!</v>
      </c>
      <c r="W907" s="106" t="e">
        <f t="shared" si="245"/>
        <v>#DIV/0!</v>
      </c>
      <c r="X907" s="106" t="e">
        <f t="shared" si="240"/>
        <v>#DIV/0!</v>
      </c>
      <c r="Y907" s="106" t="e">
        <f t="shared" si="246"/>
        <v>#DIV/0!</v>
      </c>
      <c r="Z907" s="108" t="e">
        <f t="shared" si="241"/>
        <v>#DIV/0!</v>
      </c>
      <c r="AA907" s="108" t="e">
        <f>('Input &amp; Results'!$E$40-R907*7.48)/('Calcs active'!H907*1440)</f>
        <v>#DIV/0!</v>
      </c>
    </row>
    <row r="908" spans="2:27" x14ac:dyDescent="0.2">
      <c r="B908" s="31">
        <f t="shared" si="251"/>
        <v>3</v>
      </c>
      <c r="C908" s="31" t="s">
        <v>56</v>
      </c>
      <c r="D908" s="106">
        <v>894</v>
      </c>
      <c r="E908" s="106" t="e">
        <f t="shared" si="242"/>
        <v>#DIV/0!</v>
      </c>
      <c r="F908" s="106">
        <f>'Calcs Hist'!E909</f>
        <v>0</v>
      </c>
      <c r="G908" s="106" t="e">
        <f t="shared" si="243"/>
        <v>#DIV/0!</v>
      </c>
      <c r="H908" s="107" t="e">
        <f t="shared" si="244"/>
        <v>#DIV/0!</v>
      </c>
      <c r="I908" s="106" t="e">
        <f>IF(P908&gt;0,('Input &amp; Results'!F$30/12*$C$3)*('Input &amp; Results'!$D$21),('Input &amp; Results'!F$30/12*$C$3)*('Input &amp; Results'!$D$22))</f>
        <v>#DIV/0!</v>
      </c>
      <c r="J908" s="106" t="e">
        <f t="shared" si="248"/>
        <v>#DIV/0!</v>
      </c>
      <c r="K908" s="106" t="e">
        <f>IF(H908&gt;'Input &amp; Results'!$K$45,MIN('Input &amp; Results'!$K$32,J908-M908),0)</f>
        <v>#DIV/0!</v>
      </c>
      <c r="L908" s="106" t="e">
        <f t="shared" si="236"/>
        <v>#DIV/0!</v>
      </c>
      <c r="M908" s="106" t="e">
        <f>IF(J908&gt;0,MIN('Input &amp; Results'!$K$12*0.75/12*'Input &amp; Results'!$K$42,J908),0)</f>
        <v>#DIV/0!</v>
      </c>
      <c r="N908" s="106" t="e">
        <f t="shared" si="237"/>
        <v>#DIV/0!</v>
      </c>
      <c r="O908" s="106" t="e">
        <f t="shared" si="249"/>
        <v>#DIV/0!</v>
      </c>
      <c r="P908" s="106" t="e">
        <f>IF(O908&gt;'Input &amp; Results'!$E$49,MIN('Input &amp; Results'!$E$47,O908),0)</f>
        <v>#DIV/0!</v>
      </c>
      <c r="Q908" s="106" t="e">
        <f t="shared" si="238"/>
        <v>#DIV/0!</v>
      </c>
      <c r="R908" s="106" t="e">
        <f t="shared" si="234"/>
        <v>#DIV/0!</v>
      </c>
      <c r="S908" s="106" t="e">
        <f t="shared" si="235"/>
        <v>#DIV/0!</v>
      </c>
      <c r="T908" s="106" t="e">
        <f t="shared" si="239"/>
        <v>#DIV/0!</v>
      </c>
      <c r="U908" s="124" t="e">
        <f t="shared" si="250"/>
        <v>#DIV/0!</v>
      </c>
      <c r="V908" s="107" t="e">
        <f t="shared" si="247"/>
        <v>#DIV/0!</v>
      </c>
      <c r="W908" s="106" t="e">
        <f t="shared" si="245"/>
        <v>#DIV/0!</v>
      </c>
      <c r="X908" s="106" t="e">
        <f t="shared" si="240"/>
        <v>#DIV/0!</v>
      </c>
      <c r="Y908" s="106" t="e">
        <f t="shared" si="246"/>
        <v>#DIV/0!</v>
      </c>
      <c r="Z908" s="108" t="e">
        <f t="shared" si="241"/>
        <v>#DIV/0!</v>
      </c>
      <c r="AA908" s="108" t="e">
        <f>('Input &amp; Results'!$E$40-R908*7.48)/('Calcs active'!H908*1440)</f>
        <v>#DIV/0!</v>
      </c>
    </row>
    <row r="909" spans="2:27" x14ac:dyDescent="0.2">
      <c r="B909" s="31">
        <f t="shared" si="251"/>
        <v>3</v>
      </c>
      <c r="C909" s="31" t="s">
        <v>56</v>
      </c>
      <c r="D909" s="106">
        <v>895</v>
      </c>
      <c r="E909" s="106" t="e">
        <f t="shared" si="242"/>
        <v>#DIV/0!</v>
      </c>
      <c r="F909" s="106">
        <f>'Calcs Hist'!E910</f>
        <v>0</v>
      </c>
      <c r="G909" s="106" t="e">
        <f t="shared" si="243"/>
        <v>#DIV/0!</v>
      </c>
      <c r="H909" s="107" t="e">
        <f t="shared" si="244"/>
        <v>#DIV/0!</v>
      </c>
      <c r="I909" s="106" t="e">
        <f>IF(P909&gt;0,('Input &amp; Results'!F$30/12*$C$3)*('Input &amp; Results'!$D$21),('Input &amp; Results'!F$30/12*$C$3)*('Input &amp; Results'!$D$22))</f>
        <v>#DIV/0!</v>
      </c>
      <c r="J909" s="106" t="e">
        <f t="shared" si="248"/>
        <v>#DIV/0!</v>
      </c>
      <c r="K909" s="106" t="e">
        <f>IF(H909&gt;'Input &amp; Results'!$K$45,MIN('Input &amp; Results'!$K$32,J909-M909),0)</f>
        <v>#DIV/0!</v>
      </c>
      <c r="L909" s="106" t="e">
        <f t="shared" si="236"/>
        <v>#DIV/0!</v>
      </c>
      <c r="M909" s="106" t="e">
        <f>IF(J909&gt;0,MIN('Input &amp; Results'!$K$12*0.75/12*'Input &amp; Results'!$K$42,J909),0)</f>
        <v>#DIV/0!</v>
      </c>
      <c r="N909" s="106" t="e">
        <f t="shared" si="237"/>
        <v>#DIV/0!</v>
      </c>
      <c r="O909" s="106" t="e">
        <f t="shared" si="249"/>
        <v>#DIV/0!</v>
      </c>
      <c r="P909" s="106" t="e">
        <f>IF(O909&gt;'Input &amp; Results'!$E$49,MIN('Input &amp; Results'!$E$47,O909),0)</f>
        <v>#DIV/0!</v>
      </c>
      <c r="Q909" s="106" t="e">
        <f t="shared" si="238"/>
        <v>#DIV/0!</v>
      </c>
      <c r="R909" s="106" t="e">
        <f t="shared" si="234"/>
        <v>#DIV/0!</v>
      </c>
      <c r="S909" s="106" t="e">
        <f t="shared" si="235"/>
        <v>#DIV/0!</v>
      </c>
      <c r="T909" s="106" t="e">
        <f t="shared" si="239"/>
        <v>#DIV/0!</v>
      </c>
      <c r="U909" s="124" t="e">
        <f t="shared" si="250"/>
        <v>#DIV/0!</v>
      </c>
      <c r="V909" s="107" t="e">
        <f t="shared" si="247"/>
        <v>#DIV/0!</v>
      </c>
      <c r="W909" s="106" t="e">
        <f t="shared" si="245"/>
        <v>#DIV/0!</v>
      </c>
      <c r="X909" s="106" t="e">
        <f t="shared" si="240"/>
        <v>#DIV/0!</v>
      </c>
      <c r="Y909" s="106" t="e">
        <f t="shared" si="246"/>
        <v>#DIV/0!</v>
      </c>
      <c r="Z909" s="108" t="e">
        <f t="shared" si="241"/>
        <v>#DIV/0!</v>
      </c>
      <c r="AA909" s="108" t="e">
        <f>('Input &amp; Results'!$E$40-R909*7.48)/('Calcs active'!H909*1440)</f>
        <v>#DIV/0!</v>
      </c>
    </row>
    <row r="910" spans="2:27" x14ac:dyDescent="0.2">
      <c r="B910" s="31">
        <f t="shared" si="251"/>
        <v>3</v>
      </c>
      <c r="C910" s="31" t="s">
        <v>56</v>
      </c>
      <c r="D910" s="106">
        <v>896</v>
      </c>
      <c r="E910" s="106" t="e">
        <f t="shared" si="242"/>
        <v>#DIV/0!</v>
      </c>
      <c r="F910" s="106">
        <f>'Calcs Hist'!E911</f>
        <v>0</v>
      </c>
      <c r="G910" s="106" t="e">
        <f t="shared" si="243"/>
        <v>#DIV/0!</v>
      </c>
      <c r="H910" s="107" t="e">
        <f t="shared" si="244"/>
        <v>#DIV/0!</v>
      </c>
      <c r="I910" s="106" t="e">
        <f>IF(P910&gt;0,('Input &amp; Results'!F$30/12*$C$3)*('Input &amp; Results'!$D$21),('Input &amp; Results'!F$30/12*$C$3)*('Input &amp; Results'!$D$22))</f>
        <v>#DIV/0!</v>
      </c>
      <c r="J910" s="106" t="e">
        <f t="shared" si="248"/>
        <v>#DIV/0!</v>
      </c>
      <c r="K910" s="106" t="e">
        <f>IF(H910&gt;'Input &amp; Results'!$K$45,MIN('Input &amp; Results'!$K$32,J910-M910),0)</f>
        <v>#DIV/0!</v>
      </c>
      <c r="L910" s="106" t="e">
        <f t="shared" si="236"/>
        <v>#DIV/0!</v>
      </c>
      <c r="M910" s="106" t="e">
        <f>IF(J910&gt;0,MIN('Input &amp; Results'!$K$12*0.75/12*'Input &amp; Results'!$K$42,J910),0)</f>
        <v>#DIV/0!</v>
      </c>
      <c r="N910" s="106" t="e">
        <f t="shared" si="237"/>
        <v>#DIV/0!</v>
      </c>
      <c r="O910" s="106" t="e">
        <f t="shared" si="249"/>
        <v>#DIV/0!</v>
      </c>
      <c r="P910" s="106" t="e">
        <f>IF(O910&gt;'Input &amp; Results'!$E$49,MIN('Input &amp; Results'!$E$47,O910),0)</f>
        <v>#DIV/0!</v>
      </c>
      <c r="Q910" s="106" t="e">
        <f t="shared" si="238"/>
        <v>#DIV/0!</v>
      </c>
      <c r="R910" s="106" t="e">
        <f t="shared" si="234"/>
        <v>#DIV/0!</v>
      </c>
      <c r="S910" s="106" t="e">
        <f t="shared" si="235"/>
        <v>#DIV/0!</v>
      </c>
      <c r="T910" s="106" t="e">
        <f t="shared" si="239"/>
        <v>#DIV/0!</v>
      </c>
      <c r="U910" s="124" t="e">
        <f t="shared" si="250"/>
        <v>#DIV/0!</v>
      </c>
      <c r="V910" s="107" t="e">
        <f t="shared" si="247"/>
        <v>#DIV/0!</v>
      </c>
      <c r="W910" s="106" t="e">
        <f t="shared" si="245"/>
        <v>#DIV/0!</v>
      </c>
      <c r="X910" s="106" t="e">
        <f t="shared" si="240"/>
        <v>#DIV/0!</v>
      </c>
      <c r="Y910" s="106" t="e">
        <f t="shared" si="246"/>
        <v>#DIV/0!</v>
      </c>
      <c r="Z910" s="108" t="e">
        <f t="shared" si="241"/>
        <v>#DIV/0!</v>
      </c>
      <c r="AA910" s="108" t="e">
        <f>('Input &amp; Results'!$E$40-R910*7.48)/('Calcs active'!H910*1440)</f>
        <v>#DIV/0!</v>
      </c>
    </row>
    <row r="911" spans="2:27" x14ac:dyDescent="0.2">
      <c r="B911" s="31">
        <f t="shared" si="251"/>
        <v>3</v>
      </c>
      <c r="C911" s="31" t="s">
        <v>56</v>
      </c>
      <c r="D911" s="106">
        <v>897</v>
      </c>
      <c r="E911" s="106" t="e">
        <f t="shared" si="242"/>
        <v>#DIV/0!</v>
      </c>
      <c r="F911" s="106">
        <f>'Calcs Hist'!E912</f>
        <v>0</v>
      </c>
      <c r="G911" s="106" t="e">
        <f t="shared" si="243"/>
        <v>#DIV/0!</v>
      </c>
      <c r="H911" s="107" t="e">
        <f t="shared" si="244"/>
        <v>#DIV/0!</v>
      </c>
      <c r="I911" s="106" t="e">
        <f>IF(P911&gt;0,('Input &amp; Results'!F$30/12*$C$3)*('Input &amp; Results'!$D$21),('Input &amp; Results'!F$30/12*$C$3)*('Input &amp; Results'!$D$22))</f>
        <v>#DIV/0!</v>
      </c>
      <c r="J911" s="106" t="e">
        <f t="shared" si="248"/>
        <v>#DIV/0!</v>
      </c>
      <c r="K911" s="106" t="e">
        <f>IF(H911&gt;'Input &amp; Results'!$K$45,MIN('Input &amp; Results'!$K$32,J911-M911),0)</f>
        <v>#DIV/0!</v>
      </c>
      <c r="L911" s="106" t="e">
        <f t="shared" si="236"/>
        <v>#DIV/0!</v>
      </c>
      <c r="M911" s="106" t="e">
        <f>IF(J911&gt;0,MIN('Input &amp; Results'!$K$12*0.75/12*'Input &amp; Results'!$K$42,J911),0)</f>
        <v>#DIV/0!</v>
      </c>
      <c r="N911" s="106" t="e">
        <f t="shared" si="237"/>
        <v>#DIV/0!</v>
      </c>
      <c r="O911" s="106" t="e">
        <f t="shared" si="249"/>
        <v>#DIV/0!</v>
      </c>
      <c r="P911" s="106" t="e">
        <f>IF(O911&gt;'Input &amp; Results'!$E$49,MIN('Input &amp; Results'!$E$47,O911),0)</f>
        <v>#DIV/0!</v>
      </c>
      <c r="Q911" s="106" t="e">
        <f t="shared" si="238"/>
        <v>#DIV/0!</v>
      </c>
      <c r="R911" s="106" t="e">
        <f t="shared" ref="R911:R974" si="252">O911-P911</f>
        <v>#DIV/0!</v>
      </c>
      <c r="S911" s="106" t="e">
        <f t="shared" ref="S911:S974" si="253">I911-E911+P911</f>
        <v>#DIV/0!</v>
      </c>
      <c r="T911" s="106" t="e">
        <f t="shared" si="239"/>
        <v>#DIV/0!</v>
      </c>
      <c r="U911" s="124" t="e">
        <f t="shared" si="250"/>
        <v>#DIV/0!</v>
      </c>
      <c r="V911" s="107" t="e">
        <f t="shared" si="247"/>
        <v>#DIV/0!</v>
      </c>
      <c r="W911" s="106" t="e">
        <f t="shared" si="245"/>
        <v>#DIV/0!</v>
      </c>
      <c r="X911" s="106" t="e">
        <f t="shared" si="240"/>
        <v>#DIV/0!</v>
      </c>
      <c r="Y911" s="106" t="e">
        <f t="shared" si="246"/>
        <v>#DIV/0!</v>
      </c>
      <c r="Z911" s="108" t="e">
        <f t="shared" si="241"/>
        <v>#DIV/0!</v>
      </c>
      <c r="AA911" s="108" t="e">
        <f>('Input &amp; Results'!$E$40-R911*7.48)/('Calcs active'!H911*1440)</f>
        <v>#DIV/0!</v>
      </c>
    </row>
    <row r="912" spans="2:27" x14ac:dyDescent="0.2">
      <c r="B912" s="31">
        <f t="shared" si="251"/>
        <v>3</v>
      </c>
      <c r="C912" s="31" t="s">
        <v>56</v>
      </c>
      <c r="D912" s="106">
        <v>898</v>
      </c>
      <c r="E912" s="106" t="e">
        <f t="shared" si="242"/>
        <v>#DIV/0!</v>
      </c>
      <c r="F912" s="106">
        <f>'Calcs Hist'!E913</f>
        <v>0</v>
      </c>
      <c r="G912" s="106" t="e">
        <f t="shared" si="243"/>
        <v>#DIV/0!</v>
      </c>
      <c r="H912" s="107" t="e">
        <f t="shared" si="244"/>
        <v>#DIV/0!</v>
      </c>
      <c r="I912" s="106" t="e">
        <f>IF(P912&gt;0,('Input &amp; Results'!F$30/12*$C$3)*('Input &amp; Results'!$D$21),('Input &amp; Results'!F$30/12*$C$3)*('Input &amp; Results'!$D$22))</f>
        <v>#DIV/0!</v>
      </c>
      <c r="J912" s="106" t="e">
        <f t="shared" si="248"/>
        <v>#DIV/0!</v>
      </c>
      <c r="K912" s="106" t="e">
        <f>IF(H912&gt;'Input &amp; Results'!$K$45,MIN('Input &amp; Results'!$K$32,J912-M912),0)</f>
        <v>#DIV/0!</v>
      </c>
      <c r="L912" s="106" t="e">
        <f t="shared" ref="L912:L975" si="254">K912*7.48</f>
        <v>#DIV/0!</v>
      </c>
      <c r="M912" s="106" t="e">
        <f>IF(J912&gt;0,MIN('Input &amp; Results'!$K$12*0.75/12*'Input &amp; Results'!$K$42,J912),0)</f>
        <v>#DIV/0!</v>
      </c>
      <c r="N912" s="106" t="e">
        <f t="shared" ref="N912:N975" si="255">M912*7.48</f>
        <v>#DIV/0!</v>
      </c>
      <c r="O912" s="106" t="e">
        <f t="shared" si="249"/>
        <v>#DIV/0!</v>
      </c>
      <c r="P912" s="106" t="e">
        <f>IF(O912&gt;'Input &amp; Results'!$E$49,MIN('Input &amp; Results'!$E$47,O912),0)</f>
        <v>#DIV/0!</v>
      </c>
      <c r="Q912" s="106" t="e">
        <f t="shared" ref="Q912:Q975" si="256">P912*7.48</f>
        <v>#DIV/0!</v>
      </c>
      <c r="R912" s="106" t="e">
        <f t="shared" si="252"/>
        <v>#DIV/0!</v>
      </c>
      <c r="S912" s="106" t="e">
        <f t="shared" si="253"/>
        <v>#DIV/0!</v>
      </c>
      <c r="T912" s="106" t="e">
        <f t="shared" ref="T912:T975" si="257">T911+S912</f>
        <v>#DIV/0!</v>
      </c>
      <c r="U912" s="124" t="e">
        <f t="shared" si="250"/>
        <v>#DIV/0!</v>
      </c>
      <c r="V912" s="107" t="e">
        <f t="shared" si="247"/>
        <v>#DIV/0!</v>
      </c>
      <c r="W912" s="106" t="e">
        <f t="shared" si="245"/>
        <v>#DIV/0!</v>
      </c>
      <c r="X912" s="106" t="e">
        <f t="shared" ref="X912:X975" si="258">W912*7.48</f>
        <v>#DIV/0!</v>
      </c>
      <c r="Y912" s="106" t="e">
        <f t="shared" si="246"/>
        <v>#DIV/0!</v>
      </c>
      <c r="Z912" s="108" t="e">
        <f t="shared" ref="Z912:Z975" si="259">Z911+Q912</f>
        <v>#DIV/0!</v>
      </c>
      <c r="AA912" s="108" t="e">
        <f>('Input &amp; Results'!$E$40-R912*7.48)/('Calcs active'!H912*1440)</f>
        <v>#DIV/0!</v>
      </c>
    </row>
    <row r="913" spans="2:27" x14ac:dyDescent="0.2">
      <c r="B913" s="31">
        <f t="shared" si="251"/>
        <v>3</v>
      </c>
      <c r="C913" s="31" t="s">
        <v>56</v>
      </c>
      <c r="D913" s="106">
        <v>899</v>
      </c>
      <c r="E913" s="106" t="e">
        <f t="shared" ref="E913:E976" si="260">$C$3*$C$10*(T912/$C$7)^$C$11</f>
        <v>#DIV/0!</v>
      </c>
      <c r="F913" s="106">
        <f>'Calcs Hist'!E914</f>
        <v>0</v>
      </c>
      <c r="G913" s="106" t="e">
        <f t="shared" ref="G913:G976" si="261">E913+F913</f>
        <v>#DIV/0!</v>
      </c>
      <c r="H913" s="107" t="e">
        <f t="shared" ref="H913:H976" si="262">G913*7.48/1440</f>
        <v>#DIV/0!</v>
      </c>
      <c r="I913" s="106" t="e">
        <f>IF(P913&gt;0,('Input &amp; Results'!F$30/12*$C$3)*('Input &amp; Results'!$D$21),('Input &amp; Results'!F$30/12*$C$3)*('Input &amp; Results'!$D$22))</f>
        <v>#DIV/0!</v>
      </c>
      <c r="J913" s="106" t="e">
        <f t="shared" si="248"/>
        <v>#DIV/0!</v>
      </c>
      <c r="K913" s="106" t="e">
        <f>IF(H913&gt;'Input &amp; Results'!$K$45,MIN('Input &amp; Results'!$K$32,J913-M913),0)</f>
        <v>#DIV/0!</v>
      </c>
      <c r="L913" s="106" t="e">
        <f t="shared" si="254"/>
        <v>#DIV/0!</v>
      </c>
      <c r="M913" s="106" t="e">
        <f>IF(J913&gt;0,MIN('Input &amp; Results'!$K$12*0.75/12*'Input &amp; Results'!$K$42,J913),0)</f>
        <v>#DIV/0!</v>
      </c>
      <c r="N913" s="106" t="e">
        <f t="shared" si="255"/>
        <v>#DIV/0!</v>
      </c>
      <c r="O913" s="106" t="e">
        <f t="shared" si="249"/>
        <v>#DIV/0!</v>
      </c>
      <c r="P913" s="106" t="e">
        <f>IF(O913&gt;'Input &amp; Results'!$E$49,MIN('Input &amp; Results'!$E$47,O913),0)</f>
        <v>#DIV/0!</v>
      </c>
      <c r="Q913" s="106" t="e">
        <f t="shared" si="256"/>
        <v>#DIV/0!</v>
      </c>
      <c r="R913" s="106" t="e">
        <f t="shared" si="252"/>
        <v>#DIV/0!</v>
      </c>
      <c r="S913" s="106" t="e">
        <f t="shared" si="253"/>
        <v>#DIV/0!</v>
      </c>
      <c r="T913" s="106" t="e">
        <f t="shared" si="257"/>
        <v>#DIV/0!</v>
      </c>
      <c r="U913" s="124" t="e">
        <f t="shared" si="250"/>
        <v>#DIV/0!</v>
      </c>
      <c r="V913" s="107" t="e">
        <f t="shared" si="247"/>
        <v>#DIV/0!</v>
      </c>
      <c r="W913" s="106" t="e">
        <f t="shared" ref="W913:W976" si="263">G913+W912</f>
        <v>#DIV/0!</v>
      </c>
      <c r="X913" s="106" t="e">
        <f t="shared" si="258"/>
        <v>#DIV/0!</v>
      </c>
      <c r="Y913" s="106" t="e">
        <f t="shared" ref="Y913:Y976" si="264">Y912+L913</f>
        <v>#DIV/0!</v>
      </c>
      <c r="Z913" s="108" t="e">
        <f t="shared" si="259"/>
        <v>#DIV/0!</v>
      </c>
      <c r="AA913" s="108" t="e">
        <f>('Input &amp; Results'!$E$40-R913*7.48)/('Calcs active'!H913*1440)</f>
        <v>#DIV/0!</v>
      </c>
    </row>
    <row r="914" spans="2:27" x14ac:dyDescent="0.2">
      <c r="B914" s="31">
        <f t="shared" si="251"/>
        <v>3</v>
      </c>
      <c r="C914" s="31" t="s">
        <v>56</v>
      </c>
      <c r="D914" s="106">
        <v>900</v>
      </c>
      <c r="E914" s="106" t="e">
        <f t="shared" si="260"/>
        <v>#DIV/0!</v>
      </c>
      <c r="F914" s="106">
        <f>'Calcs Hist'!E915</f>
        <v>0</v>
      </c>
      <c r="G914" s="106" t="e">
        <f t="shared" si="261"/>
        <v>#DIV/0!</v>
      </c>
      <c r="H914" s="107" t="e">
        <f t="shared" si="262"/>
        <v>#DIV/0!</v>
      </c>
      <c r="I914" s="106" t="e">
        <f>IF(P914&gt;0,('Input &amp; Results'!F$30/12*$C$3)*('Input &amp; Results'!$D$21),('Input &amp; Results'!F$30/12*$C$3)*('Input &amp; Results'!$D$22))</f>
        <v>#DIV/0!</v>
      </c>
      <c r="J914" s="106" t="e">
        <f t="shared" si="248"/>
        <v>#DIV/0!</v>
      </c>
      <c r="K914" s="106" t="e">
        <f>IF(H914&gt;'Input &amp; Results'!$K$45,MIN('Input &amp; Results'!$K$32,J914-M914),0)</f>
        <v>#DIV/0!</v>
      </c>
      <c r="L914" s="106" t="e">
        <f t="shared" si="254"/>
        <v>#DIV/0!</v>
      </c>
      <c r="M914" s="106" t="e">
        <f>IF(J914&gt;0,MIN('Input &amp; Results'!$K$12*0.75/12*'Input &amp; Results'!$K$42,J914),0)</f>
        <v>#DIV/0!</v>
      </c>
      <c r="N914" s="106" t="e">
        <f t="shared" si="255"/>
        <v>#DIV/0!</v>
      </c>
      <c r="O914" s="106" t="e">
        <f t="shared" si="249"/>
        <v>#DIV/0!</v>
      </c>
      <c r="P914" s="106" t="e">
        <f>IF(O914&gt;'Input &amp; Results'!$E$49,MIN('Input &amp; Results'!$E$47,O914),0)</f>
        <v>#DIV/0!</v>
      </c>
      <c r="Q914" s="106" t="e">
        <f t="shared" si="256"/>
        <v>#DIV/0!</v>
      </c>
      <c r="R914" s="106" t="e">
        <f t="shared" si="252"/>
        <v>#DIV/0!</v>
      </c>
      <c r="S914" s="106" t="e">
        <f t="shared" si="253"/>
        <v>#DIV/0!</v>
      </c>
      <c r="T914" s="106" t="e">
        <f t="shared" si="257"/>
        <v>#DIV/0!</v>
      </c>
      <c r="U914" s="124" t="e">
        <f t="shared" si="250"/>
        <v>#DIV/0!</v>
      </c>
      <c r="V914" s="107" t="e">
        <f t="shared" si="247"/>
        <v>#DIV/0!</v>
      </c>
      <c r="W914" s="106" t="e">
        <f t="shared" si="263"/>
        <v>#DIV/0!</v>
      </c>
      <c r="X914" s="106" t="e">
        <f t="shared" si="258"/>
        <v>#DIV/0!</v>
      </c>
      <c r="Y914" s="106" t="e">
        <f t="shared" si="264"/>
        <v>#DIV/0!</v>
      </c>
      <c r="Z914" s="108" t="e">
        <f t="shared" si="259"/>
        <v>#DIV/0!</v>
      </c>
      <c r="AA914" s="108" t="e">
        <f>('Input &amp; Results'!$E$40-R914*7.48)/('Calcs active'!H914*1440)</f>
        <v>#DIV/0!</v>
      </c>
    </row>
    <row r="915" spans="2:27" x14ac:dyDescent="0.2">
      <c r="B915" s="31">
        <f t="shared" si="251"/>
        <v>3</v>
      </c>
      <c r="C915" s="31" t="s">
        <v>56</v>
      </c>
      <c r="D915" s="106">
        <v>901</v>
      </c>
      <c r="E915" s="106" t="e">
        <f t="shared" si="260"/>
        <v>#DIV/0!</v>
      </c>
      <c r="F915" s="106">
        <f>'Calcs Hist'!E916</f>
        <v>0</v>
      </c>
      <c r="G915" s="106" t="e">
        <f t="shared" si="261"/>
        <v>#DIV/0!</v>
      </c>
      <c r="H915" s="107" t="e">
        <f t="shared" si="262"/>
        <v>#DIV/0!</v>
      </c>
      <c r="I915" s="106" t="e">
        <f>IF(P915&gt;0,('Input &amp; Results'!F$30/12*$C$3)*('Input &amp; Results'!$D$21),('Input &amp; Results'!F$30/12*$C$3)*('Input &amp; Results'!$D$22))</f>
        <v>#DIV/0!</v>
      </c>
      <c r="J915" s="106" t="e">
        <f t="shared" si="248"/>
        <v>#DIV/0!</v>
      </c>
      <c r="K915" s="106" t="e">
        <f>IF(H915&gt;'Input &amp; Results'!$K$45,MIN('Input &amp; Results'!$K$32,J915-M915),0)</f>
        <v>#DIV/0!</v>
      </c>
      <c r="L915" s="106" t="e">
        <f t="shared" si="254"/>
        <v>#DIV/0!</v>
      </c>
      <c r="M915" s="106" t="e">
        <f>IF(J915&gt;0,MIN('Input &amp; Results'!$K$12*0.75/12*'Input &amp; Results'!$K$42,J915),0)</f>
        <v>#DIV/0!</v>
      </c>
      <c r="N915" s="106" t="e">
        <f t="shared" si="255"/>
        <v>#DIV/0!</v>
      </c>
      <c r="O915" s="106" t="e">
        <f t="shared" si="249"/>
        <v>#DIV/0!</v>
      </c>
      <c r="P915" s="106" t="e">
        <f>IF(O915&gt;'Input &amp; Results'!$E$49,MIN('Input &amp; Results'!$E$47,O915),0)</f>
        <v>#DIV/0!</v>
      </c>
      <c r="Q915" s="106" t="e">
        <f t="shared" si="256"/>
        <v>#DIV/0!</v>
      </c>
      <c r="R915" s="106" t="e">
        <f t="shared" si="252"/>
        <v>#DIV/0!</v>
      </c>
      <c r="S915" s="106" t="e">
        <f t="shared" si="253"/>
        <v>#DIV/0!</v>
      </c>
      <c r="T915" s="106" t="e">
        <f t="shared" si="257"/>
        <v>#DIV/0!</v>
      </c>
      <c r="U915" s="124" t="e">
        <f t="shared" si="250"/>
        <v>#DIV/0!</v>
      </c>
      <c r="V915" s="107" t="e">
        <f t="shared" ref="V915:V978" si="265">U915/($C$3*$C$4)</f>
        <v>#DIV/0!</v>
      </c>
      <c r="W915" s="106" t="e">
        <f t="shared" si="263"/>
        <v>#DIV/0!</v>
      </c>
      <c r="X915" s="106" t="e">
        <f t="shared" si="258"/>
        <v>#DIV/0!</v>
      </c>
      <c r="Y915" s="106" t="e">
        <f t="shared" si="264"/>
        <v>#DIV/0!</v>
      </c>
      <c r="Z915" s="108" t="e">
        <f t="shared" si="259"/>
        <v>#DIV/0!</v>
      </c>
      <c r="AA915" s="108" t="e">
        <f>('Input &amp; Results'!$E$40-R915*7.48)/('Calcs active'!H915*1440)</f>
        <v>#DIV/0!</v>
      </c>
    </row>
    <row r="916" spans="2:27" x14ac:dyDescent="0.2">
      <c r="B916" s="31">
        <f t="shared" si="251"/>
        <v>3</v>
      </c>
      <c r="C916" s="31" t="s">
        <v>56</v>
      </c>
      <c r="D916" s="106">
        <v>902</v>
      </c>
      <c r="E916" s="106" t="e">
        <f t="shared" si="260"/>
        <v>#DIV/0!</v>
      </c>
      <c r="F916" s="106">
        <f>'Calcs Hist'!E917</f>
        <v>0</v>
      </c>
      <c r="G916" s="106" t="e">
        <f t="shared" si="261"/>
        <v>#DIV/0!</v>
      </c>
      <c r="H916" s="107" t="e">
        <f t="shared" si="262"/>
        <v>#DIV/0!</v>
      </c>
      <c r="I916" s="106" t="e">
        <f>IF(P916&gt;0,('Input &amp; Results'!F$30/12*$C$3)*('Input &amp; Results'!$D$21),('Input &amp; Results'!F$30/12*$C$3)*('Input &amp; Results'!$D$22))</f>
        <v>#DIV/0!</v>
      </c>
      <c r="J916" s="106" t="e">
        <f t="shared" si="248"/>
        <v>#DIV/0!</v>
      </c>
      <c r="K916" s="106" t="e">
        <f>IF(H916&gt;'Input &amp; Results'!$K$45,MIN('Input &amp; Results'!$K$32,J916-M916),0)</f>
        <v>#DIV/0!</v>
      </c>
      <c r="L916" s="106" t="e">
        <f t="shared" si="254"/>
        <v>#DIV/0!</v>
      </c>
      <c r="M916" s="106" t="e">
        <f>IF(J916&gt;0,MIN('Input &amp; Results'!$K$12*0.75/12*'Input &amp; Results'!$K$42,J916),0)</f>
        <v>#DIV/0!</v>
      </c>
      <c r="N916" s="106" t="e">
        <f t="shared" si="255"/>
        <v>#DIV/0!</v>
      </c>
      <c r="O916" s="106" t="e">
        <f t="shared" si="249"/>
        <v>#DIV/0!</v>
      </c>
      <c r="P916" s="106" t="e">
        <f>IF(O916&gt;'Input &amp; Results'!$E$49,MIN('Input &amp; Results'!$E$47,O916),0)</f>
        <v>#DIV/0!</v>
      </c>
      <c r="Q916" s="106" t="e">
        <f t="shared" si="256"/>
        <v>#DIV/0!</v>
      </c>
      <c r="R916" s="106" t="e">
        <f t="shared" si="252"/>
        <v>#DIV/0!</v>
      </c>
      <c r="S916" s="106" t="e">
        <f t="shared" si="253"/>
        <v>#DIV/0!</v>
      </c>
      <c r="T916" s="106" t="e">
        <f t="shared" si="257"/>
        <v>#DIV/0!</v>
      </c>
      <c r="U916" s="124" t="e">
        <f t="shared" si="250"/>
        <v>#DIV/0!</v>
      </c>
      <c r="V916" s="107" t="e">
        <f t="shared" si="265"/>
        <v>#DIV/0!</v>
      </c>
      <c r="W916" s="106" t="e">
        <f t="shared" si="263"/>
        <v>#DIV/0!</v>
      </c>
      <c r="X916" s="106" t="e">
        <f t="shared" si="258"/>
        <v>#DIV/0!</v>
      </c>
      <c r="Y916" s="106" t="e">
        <f t="shared" si="264"/>
        <v>#DIV/0!</v>
      </c>
      <c r="Z916" s="108" t="e">
        <f t="shared" si="259"/>
        <v>#DIV/0!</v>
      </c>
      <c r="AA916" s="108" t="e">
        <f>('Input &amp; Results'!$E$40-R916*7.48)/('Calcs active'!H916*1440)</f>
        <v>#DIV/0!</v>
      </c>
    </row>
    <row r="917" spans="2:27" x14ac:dyDescent="0.2">
      <c r="B917" s="31">
        <f t="shared" si="251"/>
        <v>3</v>
      </c>
      <c r="C917" s="31" t="s">
        <v>56</v>
      </c>
      <c r="D917" s="106">
        <v>903</v>
      </c>
      <c r="E917" s="106" t="e">
        <f t="shared" si="260"/>
        <v>#DIV/0!</v>
      </c>
      <c r="F917" s="106">
        <f>'Calcs Hist'!E918</f>
        <v>0</v>
      </c>
      <c r="G917" s="106" t="e">
        <f t="shared" si="261"/>
        <v>#DIV/0!</v>
      </c>
      <c r="H917" s="107" t="e">
        <f t="shared" si="262"/>
        <v>#DIV/0!</v>
      </c>
      <c r="I917" s="106" t="e">
        <f>IF(P917&gt;0,('Input &amp; Results'!F$30/12*$C$3)*('Input &amp; Results'!$D$21),('Input &amp; Results'!F$30/12*$C$3)*('Input &amp; Results'!$D$22))</f>
        <v>#DIV/0!</v>
      </c>
      <c r="J917" s="106" t="e">
        <f t="shared" ref="J917:J980" si="266">R916+G917</f>
        <v>#DIV/0!</v>
      </c>
      <c r="K917" s="106" t="e">
        <f>IF(H917&gt;'Input &amp; Results'!$K$45,MIN('Input &amp; Results'!$K$32,J917-M917),0)</f>
        <v>#DIV/0!</v>
      </c>
      <c r="L917" s="106" t="e">
        <f t="shared" si="254"/>
        <v>#DIV/0!</v>
      </c>
      <c r="M917" s="106" t="e">
        <f>IF(J917&gt;0,MIN('Input &amp; Results'!$K$12*0.75/12*'Input &amp; Results'!$K$42,J917),0)</f>
        <v>#DIV/0!</v>
      </c>
      <c r="N917" s="106" t="e">
        <f t="shared" si="255"/>
        <v>#DIV/0!</v>
      </c>
      <c r="O917" s="106" t="e">
        <f t="shared" si="249"/>
        <v>#DIV/0!</v>
      </c>
      <c r="P917" s="106" t="e">
        <f>IF(O917&gt;'Input &amp; Results'!$E$49,MIN('Input &amp; Results'!$E$47,O917),0)</f>
        <v>#DIV/0!</v>
      </c>
      <c r="Q917" s="106" t="e">
        <f t="shared" si="256"/>
        <v>#DIV/0!</v>
      </c>
      <c r="R917" s="106" t="e">
        <f t="shared" si="252"/>
        <v>#DIV/0!</v>
      </c>
      <c r="S917" s="106" t="e">
        <f t="shared" si="253"/>
        <v>#DIV/0!</v>
      </c>
      <c r="T917" s="106" t="e">
        <f t="shared" si="257"/>
        <v>#DIV/0!</v>
      </c>
      <c r="U917" s="124" t="e">
        <f t="shared" si="250"/>
        <v>#DIV/0!</v>
      </c>
      <c r="V917" s="107" t="e">
        <f t="shared" si="265"/>
        <v>#DIV/0!</v>
      </c>
      <c r="W917" s="106" t="e">
        <f t="shared" si="263"/>
        <v>#DIV/0!</v>
      </c>
      <c r="X917" s="106" t="e">
        <f t="shared" si="258"/>
        <v>#DIV/0!</v>
      </c>
      <c r="Y917" s="106" t="e">
        <f t="shared" si="264"/>
        <v>#DIV/0!</v>
      </c>
      <c r="Z917" s="108" t="e">
        <f t="shared" si="259"/>
        <v>#DIV/0!</v>
      </c>
      <c r="AA917" s="108" t="e">
        <f>('Input &amp; Results'!$E$40-R917*7.48)/('Calcs active'!H917*1440)</f>
        <v>#DIV/0!</v>
      </c>
    </row>
    <row r="918" spans="2:27" x14ac:dyDescent="0.2">
      <c r="B918" s="31">
        <f t="shared" si="251"/>
        <v>3</v>
      </c>
      <c r="C918" s="31" t="s">
        <v>56</v>
      </c>
      <c r="D918" s="106">
        <v>904</v>
      </c>
      <c r="E918" s="106" t="e">
        <f t="shared" si="260"/>
        <v>#DIV/0!</v>
      </c>
      <c r="F918" s="106">
        <f>'Calcs Hist'!E919</f>
        <v>0</v>
      </c>
      <c r="G918" s="106" t="e">
        <f t="shared" si="261"/>
        <v>#DIV/0!</v>
      </c>
      <c r="H918" s="107" t="e">
        <f t="shared" si="262"/>
        <v>#DIV/0!</v>
      </c>
      <c r="I918" s="106" t="e">
        <f>IF(P918&gt;0,('Input &amp; Results'!F$30/12*$C$3)*('Input &amp; Results'!$D$21),('Input &amp; Results'!F$30/12*$C$3)*('Input &amp; Results'!$D$22))</f>
        <v>#DIV/0!</v>
      </c>
      <c r="J918" s="106" t="e">
        <f t="shared" si="266"/>
        <v>#DIV/0!</v>
      </c>
      <c r="K918" s="106" t="e">
        <f>IF(H918&gt;'Input &amp; Results'!$K$45,MIN('Input &amp; Results'!$K$32,J918-M918),0)</f>
        <v>#DIV/0!</v>
      </c>
      <c r="L918" s="106" t="e">
        <f t="shared" si="254"/>
        <v>#DIV/0!</v>
      </c>
      <c r="M918" s="106" t="e">
        <f>IF(J918&gt;0,MIN('Input &amp; Results'!$K$12*0.75/12*'Input &amp; Results'!$K$42,J918),0)</f>
        <v>#DIV/0!</v>
      </c>
      <c r="N918" s="106" t="e">
        <f t="shared" si="255"/>
        <v>#DIV/0!</v>
      </c>
      <c r="O918" s="106" t="e">
        <f t="shared" si="249"/>
        <v>#DIV/0!</v>
      </c>
      <c r="P918" s="106" t="e">
        <f>IF(O918&gt;'Input &amp; Results'!$E$49,MIN('Input &amp; Results'!$E$47,O918),0)</f>
        <v>#DIV/0!</v>
      </c>
      <c r="Q918" s="106" t="e">
        <f t="shared" si="256"/>
        <v>#DIV/0!</v>
      </c>
      <c r="R918" s="106" t="e">
        <f t="shared" si="252"/>
        <v>#DIV/0!</v>
      </c>
      <c r="S918" s="106" t="e">
        <f t="shared" si="253"/>
        <v>#DIV/0!</v>
      </c>
      <c r="T918" s="106" t="e">
        <f t="shared" si="257"/>
        <v>#DIV/0!</v>
      </c>
      <c r="U918" s="124" t="e">
        <f t="shared" si="250"/>
        <v>#DIV/0!</v>
      </c>
      <c r="V918" s="107" t="e">
        <f t="shared" si="265"/>
        <v>#DIV/0!</v>
      </c>
      <c r="W918" s="106" t="e">
        <f t="shared" si="263"/>
        <v>#DIV/0!</v>
      </c>
      <c r="X918" s="106" t="e">
        <f t="shared" si="258"/>
        <v>#DIV/0!</v>
      </c>
      <c r="Y918" s="106" t="e">
        <f t="shared" si="264"/>
        <v>#DIV/0!</v>
      </c>
      <c r="Z918" s="108" t="e">
        <f t="shared" si="259"/>
        <v>#DIV/0!</v>
      </c>
      <c r="AA918" s="108" t="e">
        <f>('Input &amp; Results'!$E$40-R918*7.48)/('Calcs active'!H918*1440)</f>
        <v>#DIV/0!</v>
      </c>
    </row>
    <row r="919" spans="2:27" x14ac:dyDescent="0.2">
      <c r="B919" s="31">
        <f t="shared" si="251"/>
        <v>3</v>
      </c>
      <c r="C919" s="31" t="s">
        <v>56</v>
      </c>
      <c r="D919" s="106">
        <v>905</v>
      </c>
      <c r="E919" s="106" t="e">
        <f t="shared" si="260"/>
        <v>#DIV/0!</v>
      </c>
      <c r="F919" s="106">
        <f>'Calcs Hist'!E920</f>
        <v>0</v>
      </c>
      <c r="G919" s="106" t="e">
        <f t="shared" si="261"/>
        <v>#DIV/0!</v>
      </c>
      <c r="H919" s="107" t="e">
        <f t="shared" si="262"/>
        <v>#DIV/0!</v>
      </c>
      <c r="I919" s="106" t="e">
        <f>IF(P919&gt;0,('Input &amp; Results'!F$30/12*$C$3)*('Input &amp; Results'!$D$21),('Input &amp; Results'!F$30/12*$C$3)*('Input &amp; Results'!$D$22))</f>
        <v>#DIV/0!</v>
      </c>
      <c r="J919" s="106" t="e">
        <f t="shared" si="266"/>
        <v>#DIV/0!</v>
      </c>
      <c r="K919" s="106" t="e">
        <f>IF(H919&gt;'Input &amp; Results'!$K$45,MIN('Input &amp; Results'!$K$32,J919-M919),0)</f>
        <v>#DIV/0!</v>
      </c>
      <c r="L919" s="106" t="e">
        <f t="shared" si="254"/>
        <v>#DIV/0!</v>
      </c>
      <c r="M919" s="106" t="e">
        <f>IF(J919&gt;0,MIN('Input &amp; Results'!$K$12*0.75/12*'Input &amp; Results'!$K$42,J919),0)</f>
        <v>#DIV/0!</v>
      </c>
      <c r="N919" s="106" t="e">
        <f t="shared" si="255"/>
        <v>#DIV/0!</v>
      </c>
      <c r="O919" s="106" t="e">
        <f t="shared" si="249"/>
        <v>#DIV/0!</v>
      </c>
      <c r="P919" s="106" t="e">
        <f>IF(O919&gt;'Input &amp; Results'!$E$49,MIN('Input &amp; Results'!$E$47,O919),0)</f>
        <v>#DIV/0!</v>
      </c>
      <c r="Q919" s="106" t="e">
        <f t="shared" si="256"/>
        <v>#DIV/0!</v>
      </c>
      <c r="R919" s="106" t="e">
        <f t="shared" si="252"/>
        <v>#DIV/0!</v>
      </c>
      <c r="S919" s="106" t="e">
        <f t="shared" si="253"/>
        <v>#DIV/0!</v>
      </c>
      <c r="T919" s="106" t="e">
        <f t="shared" si="257"/>
        <v>#DIV/0!</v>
      </c>
      <c r="U919" s="124" t="e">
        <f t="shared" si="250"/>
        <v>#DIV/0!</v>
      </c>
      <c r="V919" s="107" t="e">
        <f t="shared" si="265"/>
        <v>#DIV/0!</v>
      </c>
      <c r="W919" s="106" t="e">
        <f t="shared" si="263"/>
        <v>#DIV/0!</v>
      </c>
      <c r="X919" s="106" t="e">
        <f t="shared" si="258"/>
        <v>#DIV/0!</v>
      </c>
      <c r="Y919" s="106" t="e">
        <f t="shared" si="264"/>
        <v>#DIV/0!</v>
      </c>
      <c r="Z919" s="108" t="e">
        <f t="shared" si="259"/>
        <v>#DIV/0!</v>
      </c>
      <c r="AA919" s="108" t="e">
        <f>('Input &amp; Results'!$E$40-R919*7.48)/('Calcs active'!H919*1440)</f>
        <v>#DIV/0!</v>
      </c>
    </row>
    <row r="920" spans="2:27" x14ac:dyDescent="0.2">
      <c r="B920" s="31">
        <f t="shared" si="251"/>
        <v>3</v>
      </c>
      <c r="C920" s="31" t="s">
        <v>56</v>
      </c>
      <c r="D920" s="106">
        <v>906</v>
      </c>
      <c r="E920" s="106" t="e">
        <f t="shared" si="260"/>
        <v>#DIV/0!</v>
      </c>
      <c r="F920" s="106">
        <f>'Calcs Hist'!E921</f>
        <v>0</v>
      </c>
      <c r="G920" s="106" t="e">
        <f t="shared" si="261"/>
        <v>#DIV/0!</v>
      </c>
      <c r="H920" s="107" t="e">
        <f t="shared" si="262"/>
        <v>#DIV/0!</v>
      </c>
      <c r="I920" s="106" t="e">
        <f>IF(P920&gt;0,('Input &amp; Results'!F$30/12*$C$3)*('Input &amp; Results'!$D$21),('Input &amp; Results'!F$30/12*$C$3)*('Input &amp; Results'!$D$22))</f>
        <v>#DIV/0!</v>
      </c>
      <c r="J920" s="106" t="e">
        <f t="shared" si="266"/>
        <v>#DIV/0!</v>
      </c>
      <c r="K920" s="106" t="e">
        <f>IF(H920&gt;'Input &amp; Results'!$K$45,MIN('Input &amp; Results'!$K$32,J920-M920),0)</f>
        <v>#DIV/0!</v>
      </c>
      <c r="L920" s="106" t="e">
        <f t="shared" si="254"/>
        <v>#DIV/0!</v>
      </c>
      <c r="M920" s="106" t="e">
        <f>IF(J920&gt;0,MIN('Input &amp; Results'!$K$12*0.75/12*'Input &amp; Results'!$K$42,J920),0)</f>
        <v>#DIV/0!</v>
      </c>
      <c r="N920" s="106" t="e">
        <f t="shared" si="255"/>
        <v>#DIV/0!</v>
      </c>
      <c r="O920" s="106" t="e">
        <f t="shared" si="249"/>
        <v>#DIV/0!</v>
      </c>
      <c r="P920" s="106" t="e">
        <f>IF(O920&gt;'Input &amp; Results'!$E$49,MIN('Input &amp; Results'!$E$47,O920),0)</f>
        <v>#DIV/0!</v>
      </c>
      <c r="Q920" s="106" t="e">
        <f t="shared" si="256"/>
        <v>#DIV/0!</v>
      </c>
      <c r="R920" s="106" t="e">
        <f t="shared" si="252"/>
        <v>#DIV/0!</v>
      </c>
      <c r="S920" s="106" t="e">
        <f t="shared" si="253"/>
        <v>#DIV/0!</v>
      </c>
      <c r="T920" s="106" t="e">
        <f t="shared" si="257"/>
        <v>#DIV/0!</v>
      </c>
      <c r="U920" s="124" t="e">
        <f t="shared" si="250"/>
        <v>#DIV/0!</v>
      </c>
      <c r="V920" s="107" t="e">
        <f t="shared" si="265"/>
        <v>#DIV/0!</v>
      </c>
      <c r="W920" s="106" t="e">
        <f t="shared" si="263"/>
        <v>#DIV/0!</v>
      </c>
      <c r="X920" s="106" t="e">
        <f t="shared" si="258"/>
        <v>#DIV/0!</v>
      </c>
      <c r="Y920" s="106" t="e">
        <f t="shared" si="264"/>
        <v>#DIV/0!</v>
      </c>
      <c r="Z920" s="108" t="e">
        <f t="shared" si="259"/>
        <v>#DIV/0!</v>
      </c>
      <c r="AA920" s="108" t="e">
        <f>('Input &amp; Results'!$E$40-R920*7.48)/('Calcs active'!H920*1440)</f>
        <v>#DIV/0!</v>
      </c>
    </row>
    <row r="921" spans="2:27" x14ac:dyDescent="0.2">
      <c r="B921" s="31">
        <f t="shared" si="251"/>
        <v>3</v>
      </c>
      <c r="C921" s="31" t="s">
        <v>56</v>
      </c>
      <c r="D921" s="106">
        <v>907</v>
      </c>
      <c r="E921" s="106" t="e">
        <f t="shared" si="260"/>
        <v>#DIV/0!</v>
      </c>
      <c r="F921" s="106">
        <f>'Calcs Hist'!E922</f>
        <v>0</v>
      </c>
      <c r="G921" s="106" t="e">
        <f t="shared" si="261"/>
        <v>#DIV/0!</v>
      </c>
      <c r="H921" s="107" t="e">
        <f t="shared" si="262"/>
        <v>#DIV/0!</v>
      </c>
      <c r="I921" s="106" t="e">
        <f>IF(P921&gt;0,('Input &amp; Results'!F$30/12*$C$3)*('Input &amp; Results'!$D$21),('Input &amp; Results'!F$30/12*$C$3)*('Input &amp; Results'!$D$22))</f>
        <v>#DIV/0!</v>
      </c>
      <c r="J921" s="106" t="e">
        <f t="shared" si="266"/>
        <v>#DIV/0!</v>
      </c>
      <c r="K921" s="106" t="e">
        <f>IF(H921&gt;'Input &amp; Results'!$K$45,MIN('Input &amp; Results'!$K$32,J921-M921),0)</f>
        <v>#DIV/0!</v>
      </c>
      <c r="L921" s="106" t="e">
        <f t="shared" si="254"/>
        <v>#DIV/0!</v>
      </c>
      <c r="M921" s="106" t="e">
        <f>IF(J921&gt;0,MIN('Input &amp; Results'!$K$12*0.75/12*'Input &amp; Results'!$K$42,J921),0)</f>
        <v>#DIV/0!</v>
      </c>
      <c r="N921" s="106" t="e">
        <f t="shared" si="255"/>
        <v>#DIV/0!</v>
      </c>
      <c r="O921" s="106" t="e">
        <f t="shared" si="249"/>
        <v>#DIV/0!</v>
      </c>
      <c r="P921" s="106" t="e">
        <f>IF(O921&gt;'Input &amp; Results'!$E$49,MIN('Input &amp; Results'!$E$47,O921),0)</f>
        <v>#DIV/0!</v>
      </c>
      <c r="Q921" s="106" t="e">
        <f t="shared" si="256"/>
        <v>#DIV/0!</v>
      </c>
      <c r="R921" s="106" t="e">
        <f t="shared" si="252"/>
        <v>#DIV/0!</v>
      </c>
      <c r="S921" s="106" t="e">
        <f t="shared" si="253"/>
        <v>#DIV/0!</v>
      </c>
      <c r="T921" s="106" t="e">
        <f t="shared" si="257"/>
        <v>#DIV/0!</v>
      </c>
      <c r="U921" s="124" t="e">
        <f t="shared" si="250"/>
        <v>#DIV/0!</v>
      </c>
      <c r="V921" s="107" t="e">
        <f t="shared" si="265"/>
        <v>#DIV/0!</v>
      </c>
      <c r="W921" s="106" t="e">
        <f t="shared" si="263"/>
        <v>#DIV/0!</v>
      </c>
      <c r="X921" s="106" t="e">
        <f t="shared" si="258"/>
        <v>#DIV/0!</v>
      </c>
      <c r="Y921" s="106" t="e">
        <f t="shared" si="264"/>
        <v>#DIV/0!</v>
      </c>
      <c r="Z921" s="108" t="e">
        <f t="shared" si="259"/>
        <v>#DIV/0!</v>
      </c>
      <c r="AA921" s="108" t="e">
        <f>('Input &amp; Results'!$E$40-R921*7.48)/('Calcs active'!H921*1440)</f>
        <v>#DIV/0!</v>
      </c>
    </row>
    <row r="922" spans="2:27" x14ac:dyDescent="0.2">
      <c r="B922" s="31">
        <f t="shared" si="251"/>
        <v>3</v>
      </c>
      <c r="C922" s="31" t="s">
        <v>56</v>
      </c>
      <c r="D922" s="106">
        <v>908</v>
      </c>
      <c r="E922" s="106" t="e">
        <f t="shared" si="260"/>
        <v>#DIV/0!</v>
      </c>
      <c r="F922" s="106">
        <f>'Calcs Hist'!E923</f>
        <v>0</v>
      </c>
      <c r="G922" s="106" t="e">
        <f t="shared" si="261"/>
        <v>#DIV/0!</v>
      </c>
      <c r="H922" s="107" t="e">
        <f t="shared" si="262"/>
        <v>#DIV/0!</v>
      </c>
      <c r="I922" s="106" t="e">
        <f>IF(P922&gt;0,('Input &amp; Results'!F$30/12*$C$3)*('Input &amp; Results'!$D$21),('Input &amp; Results'!F$30/12*$C$3)*('Input &amp; Results'!$D$22))</f>
        <v>#DIV/0!</v>
      </c>
      <c r="J922" s="106" t="e">
        <f t="shared" si="266"/>
        <v>#DIV/0!</v>
      </c>
      <c r="K922" s="106" t="e">
        <f>IF(H922&gt;'Input &amp; Results'!$K$45,MIN('Input &amp; Results'!$K$32,J922-M922),0)</f>
        <v>#DIV/0!</v>
      </c>
      <c r="L922" s="106" t="e">
        <f t="shared" si="254"/>
        <v>#DIV/0!</v>
      </c>
      <c r="M922" s="106" t="e">
        <f>IF(J922&gt;0,MIN('Input &amp; Results'!$K$12*0.75/12*'Input &amp; Results'!$K$42,J922),0)</f>
        <v>#DIV/0!</v>
      </c>
      <c r="N922" s="106" t="e">
        <f t="shared" si="255"/>
        <v>#DIV/0!</v>
      </c>
      <c r="O922" s="106" t="e">
        <f t="shared" si="249"/>
        <v>#DIV/0!</v>
      </c>
      <c r="P922" s="106" t="e">
        <f>IF(O922&gt;'Input &amp; Results'!$E$49,MIN('Input &amp; Results'!$E$47,O922),0)</f>
        <v>#DIV/0!</v>
      </c>
      <c r="Q922" s="106" t="e">
        <f t="shared" si="256"/>
        <v>#DIV/0!</v>
      </c>
      <c r="R922" s="106" t="e">
        <f t="shared" si="252"/>
        <v>#DIV/0!</v>
      </c>
      <c r="S922" s="106" t="e">
        <f t="shared" si="253"/>
        <v>#DIV/0!</v>
      </c>
      <c r="T922" s="106" t="e">
        <f t="shared" si="257"/>
        <v>#DIV/0!</v>
      </c>
      <c r="U922" s="124" t="e">
        <f t="shared" si="250"/>
        <v>#DIV/0!</v>
      </c>
      <c r="V922" s="107" t="e">
        <f t="shared" si="265"/>
        <v>#DIV/0!</v>
      </c>
      <c r="W922" s="106" t="e">
        <f t="shared" si="263"/>
        <v>#DIV/0!</v>
      </c>
      <c r="X922" s="106" t="e">
        <f t="shared" si="258"/>
        <v>#DIV/0!</v>
      </c>
      <c r="Y922" s="106" t="e">
        <f t="shared" si="264"/>
        <v>#DIV/0!</v>
      </c>
      <c r="Z922" s="108" t="e">
        <f t="shared" si="259"/>
        <v>#DIV/0!</v>
      </c>
      <c r="AA922" s="108" t="e">
        <f>('Input &amp; Results'!$E$40-R922*7.48)/('Calcs active'!H922*1440)</f>
        <v>#DIV/0!</v>
      </c>
    </row>
    <row r="923" spans="2:27" x14ac:dyDescent="0.2">
      <c r="B923" s="31">
        <f t="shared" si="251"/>
        <v>3</v>
      </c>
      <c r="C923" s="31" t="s">
        <v>56</v>
      </c>
      <c r="D923" s="106">
        <v>909</v>
      </c>
      <c r="E923" s="106" t="e">
        <f t="shared" si="260"/>
        <v>#DIV/0!</v>
      </c>
      <c r="F923" s="106">
        <f>'Calcs Hist'!E924</f>
        <v>0</v>
      </c>
      <c r="G923" s="106" t="e">
        <f t="shared" si="261"/>
        <v>#DIV/0!</v>
      </c>
      <c r="H923" s="107" t="e">
        <f t="shared" si="262"/>
        <v>#DIV/0!</v>
      </c>
      <c r="I923" s="106" t="e">
        <f>IF(P923&gt;0,('Input &amp; Results'!F$30/12*$C$3)*('Input &amp; Results'!$D$21),('Input &amp; Results'!F$30/12*$C$3)*('Input &amp; Results'!$D$22))</f>
        <v>#DIV/0!</v>
      </c>
      <c r="J923" s="106" t="e">
        <f t="shared" si="266"/>
        <v>#DIV/0!</v>
      </c>
      <c r="K923" s="106" t="e">
        <f>IF(H923&gt;'Input &amp; Results'!$K$45,MIN('Input &amp; Results'!$K$32,J923-M923),0)</f>
        <v>#DIV/0!</v>
      </c>
      <c r="L923" s="106" t="e">
        <f t="shared" si="254"/>
        <v>#DIV/0!</v>
      </c>
      <c r="M923" s="106" t="e">
        <f>IF(J923&gt;0,MIN('Input &amp; Results'!$K$12*0.75/12*'Input &amp; Results'!$K$42,J923),0)</f>
        <v>#DIV/0!</v>
      </c>
      <c r="N923" s="106" t="e">
        <f t="shared" si="255"/>
        <v>#DIV/0!</v>
      </c>
      <c r="O923" s="106" t="e">
        <f t="shared" si="249"/>
        <v>#DIV/0!</v>
      </c>
      <c r="P923" s="106" t="e">
        <f>IF(O923&gt;'Input &amp; Results'!$E$49,MIN('Input &amp; Results'!$E$47,O923),0)</f>
        <v>#DIV/0!</v>
      </c>
      <c r="Q923" s="106" t="e">
        <f t="shared" si="256"/>
        <v>#DIV/0!</v>
      </c>
      <c r="R923" s="106" t="e">
        <f t="shared" si="252"/>
        <v>#DIV/0!</v>
      </c>
      <c r="S923" s="106" t="e">
        <f t="shared" si="253"/>
        <v>#DIV/0!</v>
      </c>
      <c r="T923" s="106" t="e">
        <f t="shared" si="257"/>
        <v>#DIV/0!</v>
      </c>
      <c r="U923" s="124" t="e">
        <f t="shared" si="250"/>
        <v>#DIV/0!</v>
      </c>
      <c r="V923" s="107" t="e">
        <f t="shared" si="265"/>
        <v>#DIV/0!</v>
      </c>
      <c r="W923" s="106" t="e">
        <f t="shared" si="263"/>
        <v>#DIV/0!</v>
      </c>
      <c r="X923" s="106" t="e">
        <f t="shared" si="258"/>
        <v>#DIV/0!</v>
      </c>
      <c r="Y923" s="106" t="e">
        <f t="shared" si="264"/>
        <v>#DIV/0!</v>
      </c>
      <c r="Z923" s="108" t="e">
        <f t="shared" si="259"/>
        <v>#DIV/0!</v>
      </c>
      <c r="AA923" s="108" t="e">
        <f>('Input &amp; Results'!$E$40-R923*7.48)/('Calcs active'!H923*1440)</f>
        <v>#DIV/0!</v>
      </c>
    </row>
    <row r="924" spans="2:27" x14ac:dyDescent="0.2">
      <c r="B924" s="31">
        <f t="shared" si="251"/>
        <v>3</v>
      </c>
      <c r="C924" s="31" t="s">
        <v>56</v>
      </c>
      <c r="D924" s="106">
        <v>910</v>
      </c>
      <c r="E924" s="106" t="e">
        <f t="shared" si="260"/>
        <v>#DIV/0!</v>
      </c>
      <c r="F924" s="106">
        <f>'Calcs Hist'!E925</f>
        <v>0</v>
      </c>
      <c r="G924" s="106" t="e">
        <f t="shared" si="261"/>
        <v>#DIV/0!</v>
      </c>
      <c r="H924" s="107" t="e">
        <f t="shared" si="262"/>
        <v>#DIV/0!</v>
      </c>
      <c r="I924" s="106" t="e">
        <f>IF(P924&gt;0,('Input &amp; Results'!F$30/12*$C$3)*('Input &amp; Results'!$D$21),('Input &amp; Results'!F$30/12*$C$3)*('Input &amp; Results'!$D$22))</f>
        <v>#DIV/0!</v>
      </c>
      <c r="J924" s="106" t="e">
        <f t="shared" si="266"/>
        <v>#DIV/0!</v>
      </c>
      <c r="K924" s="106" t="e">
        <f>IF(H924&gt;'Input &amp; Results'!$K$45,MIN('Input &amp; Results'!$K$32,J924-M924),0)</f>
        <v>#DIV/0!</v>
      </c>
      <c r="L924" s="106" t="e">
        <f t="shared" si="254"/>
        <v>#DIV/0!</v>
      </c>
      <c r="M924" s="106" t="e">
        <f>IF(J924&gt;0,MIN('Input &amp; Results'!$K$12*0.75/12*'Input &amp; Results'!$K$42,J924),0)</f>
        <v>#DIV/0!</v>
      </c>
      <c r="N924" s="106" t="e">
        <f t="shared" si="255"/>
        <v>#DIV/0!</v>
      </c>
      <c r="O924" s="106" t="e">
        <f t="shared" si="249"/>
        <v>#DIV/0!</v>
      </c>
      <c r="P924" s="106" t="e">
        <f>IF(O924&gt;'Input &amp; Results'!$E$49,MIN('Input &amp; Results'!$E$47,O924),0)</f>
        <v>#DIV/0!</v>
      </c>
      <c r="Q924" s="106" t="e">
        <f t="shared" si="256"/>
        <v>#DIV/0!</v>
      </c>
      <c r="R924" s="106" t="e">
        <f t="shared" si="252"/>
        <v>#DIV/0!</v>
      </c>
      <c r="S924" s="106" t="e">
        <f t="shared" si="253"/>
        <v>#DIV/0!</v>
      </c>
      <c r="T924" s="106" t="e">
        <f t="shared" si="257"/>
        <v>#DIV/0!</v>
      </c>
      <c r="U924" s="124" t="e">
        <f t="shared" si="250"/>
        <v>#DIV/0!</v>
      </c>
      <c r="V924" s="107" t="e">
        <f t="shared" si="265"/>
        <v>#DIV/0!</v>
      </c>
      <c r="W924" s="106" t="e">
        <f t="shared" si="263"/>
        <v>#DIV/0!</v>
      </c>
      <c r="X924" s="106" t="e">
        <f t="shared" si="258"/>
        <v>#DIV/0!</v>
      </c>
      <c r="Y924" s="106" t="e">
        <f t="shared" si="264"/>
        <v>#DIV/0!</v>
      </c>
      <c r="Z924" s="108" t="e">
        <f t="shared" si="259"/>
        <v>#DIV/0!</v>
      </c>
      <c r="AA924" s="108" t="e">
        <f>('Input &amp; Results'!$E$40-R924*7.48)/('Calcs active'!H924*1440)</f>
        <v>#DIV/0!</v>
      </c>
    </row>
    <row r="925" spans="2:27" x14ac:dyDescent="0.2">
      <c r="B925" s="31">
        <f t="shared" si="251"/>
        <v>3</v>
      </c>
      <c r="C925" s="31" t="s">
        <v>56</v>
      </c>
      <c r="D925" s="106">
        <v>911</v>
      </c>
      <c r="E925" s="106" t="e">
        <f t="shared" si="260"/>
        <v>#DIV/0!</v>
      </c>
      <c r="F925" s="106">
        <f>'Calcs Hist'!E926</f>
        <v>0</v>
      </c>
      <c r="G925" s="106" t="e">
        <f t="shared" si="261"/>
        <v>#DIV/0!</v>
      </c>
      <c r="H925" s="107" t="e">
        <f t="shared" si="262"/>
        <v>#DIV/0!</v>
      </c>
      <c r="I925" s="106" t="e">
        <f>IF(P925&gt;0,('Input &amp; Results'!F$30/12*$C$3)*('Input &amp; Results'!$D$21),('Input &amp; Results'!F$30/12*$C$3)*('Input &amp; Results'!$D$22))</f>
        <v>#DIV/0!</v>
      </c>
      <c r="J925" s="106" t="e">
        <f t="shared" si="266"/>
        <v>#DIV/0!</v>
      </c>
      <c r="K925" s="106" t="e">
        <f>IF(H925&gt;'Input &amp; Results'!$K$45,MIN('Input &amp; Results'!$K$32,J925-M925),0)</f>
        <v>#DIV/0!</v>
      </c>
      <c r="L925" s="106" t="e">
        <f t="shared" si="254"/>
        <v>#DIV/0!</v>
      </c>
      <c r="M925" s="106" t="e">
        <f>IF(J925&gt;0,MIN('Input &amp; Results'!$K$12*0.75/12*'Input &amp; Results'!$K$42,J925),0)</f>
        <v>#DIV/0!</v>
      </c>
      <c r="N925" s="106" t="e">
        <f t="shared" si="255"/>
        <v>#DIV/0!</v>
      </c>
      <c r="O925" s="106" t="e">
        <f t="shared" si="249"/>
        <v>#DIV/0!</v>
      </c>
      <c r="P925" s="106" t="e">
        <f>IF(O925&gt;'Input &amp; Results'!$E$49,MIN('Input &amp; Results'!$E$47,O925),0)</f>
        <v>#DIV/0!</v>
      </c>
      <c r="Q925" s="106" t="e">
        <f t="shared" si="256"/>
        <v>#DIV/0!</v>
      </c>
      <c r="R925" s="106" t="e">
        <f t="shared" si="252"/>
        <v>#DIV/0!</v>
      </c>
      <c r="S925" s="106" t="e">
        <f t="shared" si="253"/>
        <v>#DIV/0!</v>
      </c>
      <c r="T925" s="106" t="e">
        <f t="shared" si="257"/>
        <v>#DIV/0!</v>
      </c>
      <c r="U925" s="124" t="e">
        <f t="shared" si="250"/>
        <v>#DIV/0!</v>
      </c>
      <c r="V925" s="107" t="e">
        <f t="shared" si="265"/>
        <v>#DIV/0!</v>
      </c>
      <c r="W925" s="106" t="e">
        <f t="shared" si="263"/>
        <v>#DIV/0!</v>
      </c>
      <c r="X925" s="106" t="e">
        <f t="shared" si="258"/>
        <v>#DIV/0!</v>
      </c>
      <c r="Y925" s="106" t="e">
        <f t="shared" si="264"/>
        <v>#DIV/0!</v>
      </c>
      <c r="Z925" s="108" t="e">
        <f t="shared" si="259"/>
        <v>#DIV/0!</v>
      </c>
      <c r="AA925" s="108" t="e">
        <f>('Input &amp; Results'!$E$40-R925*7.48)/('Calcs active'!H925*1440)</f>
        <v>#DIV/0!</v>
      </c>
    </row>
    <row r="926" spans="2:27" x14ac:dyDescent="0.2">
      <c r="B926" s="31">
        <f t="shared" si="251"/>
        <v>3</v>
      </c>
      <c r="C926" s="31" t="s">
        <v>57</v>
      </c>
      <c r="D926" s="106">
        <v>912</v>
      </c>
      <c r="E926" s="106" t="e">
        <f t="shared" si="260"/>
        <v>#DIV/0!</v>
      </c>
      <c r="F926" s="106">
        <f>'Calcs Hist'!E927</f>
        <v>0</v>
      </c>
      <c r="G926" s="106" t="e">
        <f t="shared" si="261"/>
        <v>#DIV/0!</v>
      </c>
      <c r="H926" s="107" t="e">
        <f t="shared" si="262"/>
        <v>#DIV/0!</v>
      </c>
      <c r="I926" s="106" t="e">
        <f>IF(P926&gt;0,('Input &amp; Results'!F$31/12*$C$3)*('Input &amp; Results'!$D$21),('Input &amp; Results'!F$31/12*$C$3)*('Input &amp; Results'!$D$22))</f>
        <v>#DIV/0!</v>
      </c>
      <c r="J926" s="106" t="e">
        <f t="shared" si="266"/>
        <v>#DIV/0!</v>
      </c>
      <c r="K926" s="106" t="e">
        <f>IF(H926&gt;'Input &amp; Results'!$K$45,MIN('Input &amp; Results'!$K$33,J926-M926),0)</f>
        <v>#DIV/0!</v>
      </c>
      <c r="L926" s="106" t="e">
        <f t="shared" si="254"/>
        <v>#DIV/0!</v>
      </c>
      <c r="M926" s="106" t="e">
        <f>IF(J926&gt;0,MIN('Input &amp; Results'!$K$13*0.75/12*'Input &amp; Results'!$K$42,J926),0)</f>
        <v>#DIV/0!</v>
      </c>
      <c r="N926" s="106" t="e">
        <f t="shared" si="255"/>
        <v>#DIV/0!</v>
      </c>
      <c r="O926" s="106" t="e">
        <f t="shared" si="249"/>
        <v>#DIV/0!</v>
      </c>
      <c r="P926" s="106" t="e">
        <f>IF(O926&gt;'Input &amp; Results'!$E$49,MIN('Input &amp; Results'!$E$47,O926),0)</f>
        <v>#DIV/0!</v>
      </c>
      <c r="Q926" s="106" t="e">
        <f t="shared" si="256"/>
        <v>#DIV/0!</v>
      </c>
      <c r="R926" s="106" t="e">
        <f t="shared" si="252"/>
        <v>#DIV/0!</v>
      </c>
      <c r="S926" s="106" t="e">
        <f t="shared" si="253"/>
        <v>#DIV/0!</v>
      </c>
      <c r="T926" s="106" t="e">
        <f t="shared" si="257"/>
        <v>#DIV/0!</v>
      </c>
      <c r="U926" s="124" t="e">
        <f t="shared" si="250"/>
        <v>#DIV/0!</v>
      </c>
      <c r="V926" s="107" t="e">
        <f t="shared" si="265"/>
        <v>#DIV/0!</v>
      </c>
      <c r="W926" s="106" t="e">
        <f t="shared" si="263"/>
        <v>#DIV/0!</v>
      </c>
      <c r="X926" s="106" t="e">
        <f t="shared" si="258"/>
        <v>#DIV/0!</v>
      </c>
      <c r="Y926" s="106" t="e">
        <f t="shared" si="264"/>
        <v>#DIV/0!</v>
      </c>
      <c r="Z926" s="108" t="e">
        <f t="shared" si="259"/>
        <v>#DIV/0!</v>
      </c>
      <c r="AA926" s="108" t="e">
        <f>('Input &amp; Results'!$E$40-R926*7.48)/('Calcs active'!H926*1440)</f>
        <v>#DIV/0!</v>
      </c>
    </row>
    <row r="927" spans="2:27" x14ac:dyDescent="0.2">
      <c r="B927" s="31">
        <f t="shared" si="251"/>
        <v>3</v>
      </c>
      <c r="C927" s="31" t="s">
        <v>57</v>
      </c>
      <c r="D927" s="106">
        <v>913</v>
      </c>
      <c r="E927" s="106" t="e">
        <f t="shared" si="260"/>
        <v>#DIV/0!</v>
      </c>
      <c r="F927" s="106">
        <f>'Calcs Hist'!E928</f>
        <v>0</v>
      </c>
      <c r="G927" s="106" t="e">
        <f t="shared" si="261"/>
        <v>#DIV/0!</v>
      </c>
      <c r="H927" s="107" t="e">
        <f t="shared" si="262"/>
        <v>#DIV/0!</v>
      </c>
      <c r="I927" s="106" t="e">
        <f>IF(P927&gt;0,('Input &amp; Results'!F$31/12*$C$3)*('Input &amp; Results'!$D$21),('Input &amp; Results'!F$31/12*$C$3)*('Input &amp; Results'!$D$22))</f>
        <v>#DIV/0!</v>
      </c>
      <c r="J927" s="106" t="e">
        <f t="shared" si="266"/>
        <v>#DIV/0!</v>
      </c>
      <c r="K927" s="106" t="e">
        <f>IF(H927&gt;'Input &amp; Results'!$K$45,MIN('Input &amp; Results'!$K$33,J927-M927),0)</f>
        <v>#DIV/0!</v>
      </c>
      <c r="L927" s="106" t="e">
        <f t="shared" si="254"/>
        <v>#DIV/0!</v>
      </c>
      <c r="M927" s="106" t="e">
        <f>IF(J927&gt;0,MIN('Input &amp; Results'!$K$13*0.75/12*'Input &amp; Results'!$K$42,J927),0)</f>
        <v>#DIV/0!</v>
      </c>
      <c r="N927" s="106" t="e">
        <f t="shared" si="255"/>
        <v>#DIV/0!</v>
      </c>
      <c r="O927" s="106" t="e">
        <f t="shared" si="249"/>
        <v>#DIV/0!</v>
      </c>
      <c r="P927" s="106" t="e">
        <f>IF(O927&gt;'Input &amp; Results'!$E$49,MIN('Input &amp; Results'!$E$47,O927),0)</f>
        <v>#DIV/0!</v>
      </c>
      <c r="Q927" s="106" t="e">
        <f t="shared" si="256"/>
        <v>#DIV/0!</v>
      </c>
      <c r="R927" s="106" t="e">
        <f t="shared" si="252"/>
        <v>#DIV/0!</v>
      </c>
      <c r="S927" s="106" t="e">
        <f t="shared" si="253"/>
        <v>#DIV/0!</v>
      </c>
      <c r="T927" s="106" t="e">
        <f t="shared" si="257"/>
        <v>#DIV/0!</v>
      </c>
      <c r="U927" s="124" t="e">
        <f t="shared" si="250"/>
        <v>#DIV/0!</v>
      </c>
      <c r="V927" s="107" t="e">
        <f t="shared" si="265"/>
        <v>#DIV/0!</v>
      </c>
      <c r="W927" s="106" t="e">
        <f t="shared" si="263"/>
        <v>#DIV/0!</v>
      </c>
      <c r="X927" s="106" t="e">
        <f t="shared" si="258"/>
        <v>#DIV/0!</v>
      </c>
      <c r="Y927" s="106" t="e">
        <f t="shared" si="264"/>
        <v>#DIV/0!</v>
      </c>
      <c r="Z927" s="108" t="e">
        <f t="shared" si="259"/>
        <v>#DIV/0!</v>
      </c>
      <c r="AA927" s="108" t="e">
        <f>('Input &amp; Results'!$E$40-R927*7.48)/('Calcs active'!H927*1440)</f>
        <v>#DIV/0!</v>
      </c>
    </row>
    <row r="928" spans="2:27" x14ac:dyDescent="0.2">
      <c r="B928" s="31">
        <f t="shared" si="251"/>
        <v>3</v>
      </c>
      <c r="C928" s="31" t="s">
        <v>57</v>
      </c>
      <c r="D928" s="106">
        <v>914</v>
      </c>
      <c r="E928" s="106" t="e">
        <f t="shared" si="260"/>
        <v>#DIV/0!</v>
      </c>
      <c r="F928" s="106">
        <f>'Calcs Hist'!E929</f>
        <v>0</v>
      </c>
      <c r="G928" s="106" t="e">
        <f t="shared" si="261"/>
        <v>#DIV/0!</v>
      </c>
      <c r="H928" s="107" t="e">
        <f t="shared" si="262"/>
        <v>#DIV/0!</v>
      </c>
      <c r="I928" s="106" t="e">
        <f>IF(P928&gt;0,('Input &amp; Results'!F$31/12*$C$3)*('Input &amp; Results'!$D$21),('Input &amp; Results'!F$31/12*$C$3)*('Input &amp; Results'!$D$22))</f>
        <v>#DIV/0!</v>
      </c>
      <c r="J928" s="106" t="e">
        <f t="shared" si="266"/>
        <v>#DIV/0!</v>
      </c>
      <c r="K928" s="106" t="e">
        <f>IF(H928&gt;'Input &amp; Results'!$K$45,MIN('Input &amp; Results'!$K$33,J928-M928),0)</f>
        <v>#DIV/0!</v>
      </c>
      <c r="L928" s="106" t="e">
        <f t="shared" si="254"/>
        <v>#DIV/0!</v>
      </c>
      <c r="M928" s="106" t="e">
        <f>IF(J928&gt;0,MIN('Input &amp; Results'!$K$13*0.75/12*'Input &amp; Results'!$K$42,J928),0)</f>
        <v>#DIV/0!</v>
      </c>
      <c r="N928" s="106" t="e">
        <f t="shared" si="255"/>
        <v>#DIV/0!</v>
      </c>
      <c r="O928" s="106" t="e">
        <f t="shared" si="249"/>
        <v>#DIV/0!</v>
      </c>
      <c r="P928" s="106" t="e">
        <f>IF(O928&gt;'Input &amp; Results'!$E$49,MIN('Input &amp; Results'!$E$47,O928),0)</f>
        <v>#DIV/0!</v>
      </c>
      <c r="Q928" s="106" t="e">
        <f t="shared" si="256"/>
        <v>#DIV/0!</v>
      </c>
      <c r="R928" s="106" t="e">
        <f t="shared" si="252"/>
        <v>#DIV/0!</v>
      </c>
      <c r="S928" s="106" t="e">
        <f t="shared" si="253"/>
        <v>#DIV/0!</v>
      </c>
      <c r="T928" s="106" t="e">
        <f t="shared" si="257"/>
        <v>#DIV/0!</v>
      </c>
      <c r="U928" s="124" t="e">
        <f t="shared" si="250"/>
        <v>#DIV/0!</v>
      </c>
      <c r="V928" s="107" t="e">
        <f t="shared" si="265"/>
        <v>#DIV/0!</v>
      </c>
      <c r="W928" s="106" t="e">
        <f t="shared" si="263"/>
        <v>#DIV/0!</v>
      </c>
      <c r="X928" s="106" t="e">
        <f t="shared" si="258"/>
        <v>#DIV/0!</v>
      </c>
      <c r="Y928" s="106" t="e">
        <f t="shared" si="264"/>
        <v>#DIV/0!</v>
      </c>
      <c r="Z928" s="108" t="e">
        <f t="shared" si="259"/>
        <v>#DIV/0!</v>
      </c>
      <c r="AA928" s="108" t="e">
        <f>('Input &amp; Results'!$E$40-R928*7.48)/('Calcs active'!H928*1440)</f>
        <v>#DIV/0!</v>
      </c>
    </row>
    <row r="929" spans="2:27" x14ac:dyDescent="0.2">
      <c r="B929" s="31">
        <f t="shared" si="251"/>
        <v>3</v>
      </c>
      <c r="C929" s="31" t="s">
        <v>57</v>
      </c>
      <c r="D929" s="106">
        <v>915</v>
      </c>
      <c r="E929" s="106" t="e">
        <f t="shared" si="260"/>
        <v>#DIV/0!</v>
      </c>
      <c r="F929" s="106">
        <f>'Calcs Hist'!E930</f>
        <v>0</v>
      </c>
      <c r="G929" s="106" t="e">
        <f t="shared" si="261"/>
        <v>#DIV/0!</v>
      </c>
      <c r="H929" s="107" t="e">
        <f t="shared" si="262"/>
        <v>#DIV/0!</v>
      </c>
      <c r="I929" s="106" t="e">
        <f>IF(P929&gt;0,('Input &amp; Results'!F$31/12*$C$3)*('Input &amp; Results'!$D$21),('Input &amp; Results'!F$31/12*$C$3)*('Input &amp; Results'!$D$22))</f>
        <v>#DIV/0!</v>
      </c>
      <c r="J929" s="106" t="e">
        <f t="shared" si="266"/>
        <v>#DIV/0!</v>
      </c>
      <c r="K929" s="106" t="e">
        <f>IF(H929&gt;'Input &amp; Results'!$K$45,MIN('Input &amp; Results'!$K$33,J929-M929),0)</f>
        <v>#DIV/0!</v>
      </c>
      <c r="L929" s="106" t="e">
        <f t="shared" si="254"/>
        <v>#DIV/0!</v>
      </c>
      <c r="M929" s="106" t="e">
        <f>IF(J929&gt;0,MIN('Input &amp; Results'!$K$13*0.75/12*'Input &amp; Results'!$K$42,J929),0)</f>
        <v>#DIV/0!</v>
      </c>
      <c r="N929" s="106" t="e">
        <f t="shared" si="255"/>
        <v>#DIV/0!</v>
      </c>
      <c r="O929" s="106" t="e">
        <f t="shared" si="249"/>
        <v>#DIV/0!</v>
      </c>
      <c r="P929" s="106" t="e">
        <f>IF(O929&gt;'Input &amp; Results'!$E$49,MIN('Input &amp; Results'!$E$47,O929),0)</f>
        <v>#DIV/0!</v>
      </c>
      <c r="Q929" s="106" t="e">
        <f t="shared" si="256"/>
        <v>#DIV/0!</v>
      </c>
      <c r="R929" s="106" t="e">
        <f t="shared" si="252"/>
        <v>#DIV/0!</v>
      </c>
      <c r="S929" s="106" t="e">
        <f t="shared" si="253"/>
        <v>#DIV/0!</v>
      </c>
      <c r="T929" s="106" t="e">
        <f t="shared" si="257"/>
        <v>#DIV/0!</v>
      </c>
      <c r="U929" s="124" t="e">
        <f t="shared" si="250"/>
        <v>#DIV/0!</v>
      </c>
      <c r="V929" s="107" t="e">
        <f t="shared" si="265"/>
        <v>#DIV/0!</v>
      </c>
      <c r="W929" s="106" t="e">
        <f t="shared" si="263"/>
        <v>#DIV/0!</v>
      </c>
      <c r="X929" s="106" t="e">
        <f t="shared" si="258"/>
        <v>#DIV/0!</v>
      </c>
      <c r="Y929" s="106" t="e">
        <f t="shared" si="264"/>
        <v>#DIV/0!</v>
      </c>
      <c r="Z929" s="108" t="e">
        <f t="shared" si="259"/>
        <v>#DIV/0!</v>
      </c>
      <c r="AA929" s="108" t="e">
        <f>('Input &amp; Results'!$E$40-R929*7.48)/('Calcs active'!H929*1440)</f>
        <v>#DIV/0!</v>
      </c>
    </row>
    <row r="930" spans="2:27" x14ac:dyDescent="0.2">
      <c r="B930" s="31">
        <f t="shared" si="251"/>
        <v>3</v>
      </c>
      <c r="C930" s="31" t="s">
        <v>57</v>
      </c>
      <c r="D930" s="106">
        <v>916</v>
      </c>
      <c r="E930" s="106" t="e">
        <f t="shared" si="260"/>
        <v>#DIV/0!</v>
      </c>
      <c r="F930" s="106">
        <f>'Calcs Hist'!E931</f>
        <v>0</v>
      </c>
      <c r="G930" s="106" t="e">
        <f t="shared" si="261"/>
        <v>#DIV/0!</v>
      </c>
      <c r="H930" s="107" t="e">
        <f t="shared" si="262"/>
        <v>#DIV/0!</v>
      </c>
      <c r="I930" s="106" t="e">
        <f>IF(P930&gt;0,('Input &amp; Results'!F$31/12*$C$3)*('Input &amp; Results'!$D$21),('Input &amp; Results'!F$31/12*$C$3)*('Input &amp; Results'!$D$22))</f>
        <v>#DIV/0!</v>
      </c>
      <c r="J930" s="106" t="e">
        <f t="shared" si="266"/>
        <v>#DIV/0!</v>
      </c>
      <c r="K930" s="106" t="e">
        <f>IF(H930&gt;'Input &amp; Results'!$K$45,MIN('Input &amp; Results'!$K$33,J930-M930),0)</f>
        <v>#DIV/0!</v>
      </c>
      <c r="L930" s="106" t="e">
        <f t="shared" si="254"/>
        <v>#DIV/0!</v>
      </c>
      <c r="M930" s="106" t="e">
        <f>IF(J930&gt;0,MIN('Input &amp; Results'!$K$13*0.75/12*'Input &amp; Results'!$K$42,J930),0)</f>
        <v>#DIV/0!</v>
      </c>
      <c r="N930" s="106" t="e">
        <f t="shared" si="255"/>
        <v>#DIV/0!</v>
      </c>
      <c r="O930" s="106" t="e">
        <f t="shared" si="249"/>
        <v>#DIV/0!</v>
      </c>
      <c r="P930" s="106" t="e">
        <f>IF(O930&gt;'Input &amp; Results'!$E$49,MIN('Input &amp; Results'!$E$47,O930),0)</f>
        <v>#DIV/0!</v>
      </c>
      <c r="Q930" s="106" t="e">
        <f t="shared" si="256"/>
        <v>#DIV/0!</v>
      </c>
      <c r="R930" s="106" t="e">
        <f t="shared" si="252"/>
        <v>#DIV/0!</v>
      </c>
      <c r="S930" s="106" t="e">
        <f t="shared" si="253"/>
        <v>#DIV/0!</v>
      </c>
      <c r="T930" s="106" t="e">
        <f t="shared" si="257"/>
        <v>#DIV/0!</v>
      </c>
      <c r="U930" s="124" t="e">
        <f t="shared" si="250"/>
        <v>#DIV/0!</v>
      </c>
      <c r="V930" s="107" t="e">
        <f t="shared" si="265"/>
        <v>#DIV/0!</v>
      </c>
      <c r="W930" s="106" t="e">
        <f t="shared" si="263"/>
        <v>#DIV/0!</v>
      </c>
      <c r="X930" s="106" t="e">
        <f t="shared" si="258"/>
        <v>#DIV/0!</v>
      </c>
      <c r="Y930" s="106" t="e">
        <f t="shared" si="264"/>
        <v>#DIV/0!</v>
      </c>
      <c r="Z930" s="108" t="e">
        <f t="shared" si="259"/>
        <v>#DIV/0!</v>
      </c>
      <c r="AA930" s="108" t="e">
        <f>('Input &amp; Results'!$E$40-R930*7.48)/('Calcs active'!H930*1440)</f>
        <v>#DIV/0!</v>
      </c>
    </row>
    <row r="931" spans="2:27" x14ac:dyDescent="0.2">
      <c r="B931" s="31">
        <f t="shared" si="251"/>
        <v>3</v>
      </c>
      <c r="C931" s="31" t="s">
        <v>57</v>
      </c>
      <c r="D931" s="106">
        <v>917</v>
      </c>
      <c r="E931" s="106" t="e">
        <f t="shared" si="260"/>
        <v>#DIV/0!</v>
      </c>
      <c r="F931" s="106">
        <f>'Calcs Hist'!E932</f>
        <v>0</v>
      </c>
      <c r="G931" s="106" t="e">
        <f t="shared" si="261"/>
        <v>#DIV/0!</v>
      </c>
      <c r="H931" s="107" t="e">
        <f t="shared" si="262"/>
        <v>#DIV/0!</v>
      </c>
      <c r="I931" s="106" t="e">
        <f>IF(P931&gt;0,('Input &amp; Results'!F$31/12*$C$3)*('Input &amp; Results'!$D$21),('Input &amp; Results'!F$31/12*$C$3)*('Input &amp; Results'!$D$22))</f>
        <v>#DIV/0!</v>
      </c>
      <c r="J931" s="106" t="e">
        <f t="shared" si="266"/>
        <v>#DIV/0!</v>
      </c>
      <c r="K931" s="106" t="e">
        <f>IF(H931&gt;'Input &amp; Results'!$K$45,MIN('Input &amp; Results'!$K$33,J931-M931),0)</f>
        <v>#DIV/0!</v>
      </c>
      <c r="L931" s="106" t="e">
        <f t="shared" si="254"/>
        <v>#DIV/0!</v>
      </c>
      <c r="M931" s="106" t="e">
        <f>IF(J931&gt;0,MIN('Input &amp; Results'!$K$13*0.75/12*'Input &amp; Results'!$K$42,J931),0)</f>
        <v>#DIV/0!</v>
      </c>
      <c r="N931" s="106" t="e">
        <f t="shared" si="255"/>
        <v>#DIV/0!</v>
      </c>
      <c r="O931" s="106" t="e">
        <f t="shared" si="249"/>
        <v>#DIV/0!</v>
      </c>
      <c r="P931" s="106" t="e">
        <f>IF(O931&gt;'Input &amp; Results'!$E$49,MIN('Input &amp; Results'!$E$47,O931),0)</f>
        <v>#DIV/0!</v>
      </c>
      <c r="Q931" s="106" t="e">
        <f t="shared" si="256"/>
        <v>#DIV/0!</v>
      </c>
      <c r="R931" s="106" t="e">
        <f t="shared" si="252"/>
        <v>#DIV/0!</v>
      </c>
      <c r="S931" s="106" t="e">
        <f t="shared" si="253"/>
        <v>#DIV/0!</v>
      </c>
      <c r="T931" s="106" t="e">
        <f t="shared" si="257"/>
        <v>#DIV/0!</v>
      </c>
      <c r="U931" s="124" t="e">
        <f t="shared" si="250"/>
        <v>#DIV/0!</v>
      </c>
      <c r="V931" s="107" t="e">
        <f t="shared" si="265"/>
        <v>#DIV/0!</v>
      </c>
      <c r="W931" s="106" t="e">
        <f t="shared" si="263"/>
        <v>#DIV/0!</v>
      </c>
      <c r="X931" s="106" t="e">
        <f t="shared" si="258"/>
        <v>#DIV/0!</v>
      </c>
      <c r="Y931" s="106" t="e">
        <f t="shared" si="264"/>
        <v>#DIV/0!</v>
      </c>
      <c r="Z931" s="108" t="e">
        <f t="shared" si="259"/>
        <v>#DIV/0!</v>
      </c>
      <c r="AA931" s="108" t="e">
        <f>('Input &amp; Results'!$E$40-R931*7.48)/('Calcs active'!H931*1440)</f>
        <v>#DIV/0!</v>
      </c>
    </row>
    <row r="932" spans="2:27" x14ac:dyDescent="0.2">
      <c r="B932" s="31">
        <f t="shared" si="251"/>
        <v>3</v>
      </c>
      <c r="C932" s="31" t="s">
        <v>57</v>
      </c>
      <c r="D932" s="106">
        <v>918</v>
      </c>
      <c r="E932" s="106" t="e">
        <f t="shared" si="260"/>
        <v>#DIV/0!</v>
      </c>
      <c r="F932" s="106">
        <f>'Calcs Hist'!E933</f>
        <v>0</v>
      </c>
      <c r="G932" s="106" t="e">
        <f t="shared" si="261"/>
        <v>#DIV/0!</v>
      </c>
      <c r="H932" s="107" t="e">
        <f t="shared" si="262"/>
        <v>#DIV/0!</v>
      </c>
      <c r="I932" s="106" t="e">
        <f>IF(P932&gt;0,('Input &amp; Results'!F$31/12*$C$3)*('Input &amp; Results'!$D$21),('Input &amp; Results'!F$31/12*$C$3)*('Input &amp; Results'!$D$22))</f>
        <v>#DIV/0!</v>
      </c>
      <c r="J932" s="106" t="e">
        <f t="shared" si="266"/>
        <v>#DIV/0!</v>
      </c>
      <c r="K932" s="106" t="e">
        <f>IF(H932&gt;'Input &amp; Results'!$K$45,MIN('Input &amp; Results'!$K$33,J932-M932),0)</f>
        <v>#DIV/0!</v>
      </c>
      <c r="L932" s="106" t="e">
        <f t="shared" si="254"/>
        <v>#DIV/0!</v>
      </c>
      <c r="M932" s="106" t="e">
        <f>IF(J932&gt;0,MIN('Input &amp; Results'!$K$13*0.75/12*'Input &amp; Results'!$K$42,J932),0)</f>
        <v>#DIV/0!</v>
      </c>
      <c r="N932" s="106" t="e">
        <f t="shared" si="255"/>
        <v>#DIV/0!</v>
      </c>
      <c r="O932" s="106" t="e">
        <f t="shared" si="249"/>
        <v>#DIV/0!</v>
      </c>
      <c r="P932" s="106" t="e">
        <f>IF(O932&gt;'Input &amp; Results'!$E$49,MIN('Input &amp; Results'!$E$47,O932),0)</f>
        <v>#DIV/0!</v>
      </c>
      <c r="Q932" s="106" t="e">
        <f t="shared" si="256"/>
        <v>#DIV/0!</v>
      </c>
      <c r="R932" s="106" t="e">
        <f t="shared" si="252"/>
        <v>#DIV/0!</v>
      </c>
      <c r="S932" s="106" t="e">
        <f t="shared" si="253"/>
        <v>#DIV/0!</v>
      </c>
      <c r="T932" s="106" t="e">
        <f t="shared" si="257"/>
        <v>#DIV/0!</v>
      </c>
      <c r="U932" s="124" t="e">
        <f t="shared" si="250"/>
        <v>#DIV/0!</v>
      </c>
      <c r="V932" s="107" t="e">
        <f t="shared" si="265"/>
        <v>#DIV/0!</v>
      </c>
      <c r="W932" s="106" t="e">
        <f t="shared" si="263"/>
        <v>#DIV/0!</v>
      </c>
      <c r="X932" s="106" t="e">
        <f t="shared" si="258"/>
        <v>#DIV/0!</v>
      </c>
      <c r="Y932" s="106" t="e">
        <f t="shared" si="264"/>
        <v>#DIV/0!</v>
      </c>
      <c r="Z932" s="108" t="e">
        <f t="shared" si="259"/>
        <v>#DIV/0!</v>
      </c>
      <c r="AA932" s="108" t="e">
        <f>('Input &amp; Results'!$E$40-R932*7.48)/('Calcs active'!H932*1440)</f>
        <v>#DIV/0!</v>
      </c>
    </row>
    <row r="933" spans="2:27" x14ac:dyDescent="0.2">
      <c r="B933" s="31">
        <f t="shared" si="251"/>
        <v>3</v>
      </c>
      <c r="C933" s="31" t="s">
        <v>57</v>
      </c>
      <c r="D933" s="106">
        <v>919</v>
      </c>
      <c r="E933" s="106" t="e">
        <f t="shared" si="260"/>
        <v>#DIV/0!</v>
      </c>
      <c r="F933" s="106">
        <f>'Calcs Hist'!E934</f>
        <v>0</v>
      </c>
      <c r="G933" s="106" t="e">
        <f t="shared" si="261"/>
        <v>#DIV/0!</v>
      </c>
      <c r="H933" s="107" t="e">
        <f t="shared" si="262"/>
        <v>#DIV/0!</v>
      </c>
      <c r="I933" s="106" t="e">
        <f>IF(P933&gt;0,('Input &amp; Results'!F$31/12*$C$3)*('Input &amp; Results'!$D$21),('Input &amp; Results'!F$31/12*$C$3)*('Input &amp; Results'!$D$22))</f>
        <v>#DIV/0!</v>
      </c>
      <c r="J933" s="106" t="e">
        <f t="shared" si="266"/>
        <v>#DIV/0!</v>
      </c>
      <c r="K933" s="106" t="e">
        <f>IF(H933&gt;'Input &amp; Results'!$K$45,MIN('Input &amp; Results'!$K$33,J933-M933),0)</f>
        <v>#DIV/0!</v>
      </c>
      <c r="L933" s="106" t="e">
        <f t="shared" si="254"/>
        <v>#DIV/0!</v>
      </c>
      <c r="M933" s="106" t="e">
        <f>IF(J933&gt;0,MIN('Input &amp; Results'!$K$13*0.75/12*'Input &amp; Results'!$K$42,J933),0)</f>
        <v>#DIV/0!</v>
      </c>
      <c r="N933" s="106" t="e">
        <f t="shared" si="255"/>
        <v>#DIV/0!</v>
      </c>
      <c r="O933" s="106" t="e">
        <f t="shared" si="249"/>
        <v>#DIV/0!</v>
      </c>
      <c r="P933" s="106" t="e">
        <f>IF(O933&gt;'Input &amp; Results'!$E$49,MIN('Input &amp; Results'!$E$47,O933),0)</f>
        <v>#DIV/0!</v>
      </c>
      <c r="Q933" s="106" t="e">
        <f t="shared" si="256"/>
        <v>#DIV/0!</v>
      </c>
      <c r="R933" s="106" t="e">
        <f t="shared" si="252"/>
        <v>#DIV/0!</v>
      </c>
      <c r="S933" s="106" t="e">
        <f t="shared" si="253"/>
        <v>#DIV/0!</v>
      </c>
      <c r="T933" s="106" t="e">
        <f t="shared" si="257"/>
        <v>#DIV/0!</v>
      </c>
      <c r="U933" s="124" t="e">
        <f t="shared" si="250"/>
        <v>#DIV/0!</v>
      </c>
      <c r="V933" s="107" t="e">
        <f t="shared" si="265"/>
        <v>#DIV/0!</v>
      </c>
      <c r="W933" s="106" t="e">
        <f t="shared" si="263"/>
        <v>#DIV/0!</v>
      </c>
      <c r="X933" s="106" t="e">
        <f t="shared" si="258"/>
        <v>#DIV/0!</v>
      </c>
      <c r="Y933" s="106" t="e">
        <f t="shared" si="264"/>
        <v>#DIV/0!</v>
      </c>
      <c r="Z933" s="108" t="e">
        <f t="shared" si="259"/>
        <v>#DIV/0!</v>
      </c>
      <c r="AA933" s="108" t="e">
        <f>('Input &amp; Results'!$E$40-R933*7.48)/('Calcs active'!H933*1440)</f>
        <v>#DIV/0!</v>
      </c>
    </row>
    <row r="934" spans="2:27" x14ac:dyDescent="0.2">
      <c r="B934" s="31">
        <f t="shared" si="251"/>
        <v>3</v>
      </c>
      <c r="C934" s="31" t="s">
        <v>57</v>
      </c>
      <c r="D934" s="106">
        <v>920</v>
      </c>
      <c r="E934" s="106" t="e">
        <f t="shared" si="260"/>
        <v>#DIV/0!</v>
      </c>
      <c r="F934" s="106">
        <f>'Calcs Hist'!E935</f>
        <v>0</v>
      </c>
      <c r="G934" s="106" t="e">
        <f t="shared" si="261"/>
        <v>#DIV/0!</v>
      </c>
      <c r="H934" s="107" t="e">
        <f t="shared" si="262"/>
        <v>#DIV/0!</v>
      </c>
      <c r="I934" s="106" t="e">
        <f>IF(P934&gt;0,('Input &amp; Results'!F$31/12*$C$3)*('Input &amp; Results'!$D$21),('Input &amp; Results'!F$31/12*$C$3)*('Input &amp; Results'!$D$22))</f>
        <v>#DIV/0!</v>
      </c>
      <c r="J934" s="106" t="e">
        <f t="shared" si="266"/>
        <v>#DIV/0!</v>
      </c>
      <c r="K934" s="106" t="e">
        <f>IF(H934&gt;'Input &amp; Results'!$K$45,MIN('Input &amp; Results'!$K$33,J934-M934),0)</f>
        <v>#DIV/0!</v>
      </c>
      <c r="L934" s="106" t="e">
        <f t="shared" si="254"/>
        <v>#DIV/0!</v>
      </c>
      <c r="M934" s="106" t="e">
        <f>IF(J934&gt;0,MIN('Input &amp; Results'!$K$13*0.75/12*'Input &amp; Results'!$K$42,J934),0)</f>
        <v>#DIV/0!</v>
      </c>
      <c r="N934" s="106" t="e">
        <f t="shared" si="255"/>
        <v>#DIV/0!</v>
      </c>
      <c r="O934" s="106" t="e">
        <f t="shared" si="249"/>
        <v>#DIV/0!</v>
      </c>
      <c r="P934" s="106" t="e">
        <f>IF(O934&gt;'Input &amp; Results'!$E$49,MIN('Input &amp; Results'!$E$47,O934),0)</f>
        <v>#DIV/0!</v>
      </c>
      <c r="Q934" s="106" t="e">
        <f t="shared" si="256"/>
        <v>#DIV/0!</v>
      </c>
      <c r="R934" s="106" t="e">
        <f t="shared" si="252"/>
        <v>#DIV/0!</v>
      </c>
      <c r="S934" s="106" t="e">
        <f t="shared" si="253"/>
        <v>#DIV/0!</v>
      </c>
      <c r="T934" s="106" t="e">
        <f t="shared" si="257"/>
        <v>#DIV/0!</v>
      </c>
      <c r="U934" s="124" t="e">
        <f t="shared" si="250"/>
        <v>#DIV/0!</v>
      </c>
      <c r="V934" s="107" t="e">
        <f t="shared" si="265"/>
        <v>#DIV/0!</v>
      </c>
      <c r="W934" s="106" t="e">
        <f t="shared" si="263"/>
        <v>#DIV/0!</v>
      </c>
      <c r="X934" s="106" t="e">
        <f t="shared" si="258"/>
        <v>#DIV/0!</v>
      </c>
      <c r="Y934" s="106" t="e">
        <f t="shared" si="264"/>
        <v>#DIV/0!</v>
      </c>
      <c r="Z934" s="108" t="e">
        <f t="shared" si="259"/>
        <v>#DIV/0!</v>
      </c>
      <c r="AA934" s="108" t="e">
        <f>('Input &amp; Results'!$E$40-R934*7.48)/('Calcs active'!H934*1440)</f>
        <v>#DIV/0!</v>
      </c>
    </row>
    <row r="935" spans="2:27" x14ac:dyDescent="0.2">
      <c r="B935" s="31">
        <f t="shared" si="251"/>
        <v>3</v>
      </c>
      <c r="C935" s="31" t="s">
        <v>57</v>
      </c>
      <c r="D935" s="106">
        <v>921</v>
      </c>
      <c r="E935" s="106" t="e">
        <f t="shared" si="260"/>
        <v>#DIV/0!</v>
      </c>
      <c r="F935" s="106">
        <f>'Calcs Hist'!E936</f>
        <v>0</v>
      </c>
      <c r="G935" s="106" t="e">
        <f t="shared" si="261"/>
        <v>#DIV/0!</v>
      </c>
      <c r="H935" s="107" t="e">
        <f t="shared" si="262"/>
        <v>#DIV/0!</v>
      </c>
      <c r="I935" s="106" t="e">
        <f>IF(P935&gt;0,('Input &amp; Results'!F$31/12*$C$3)*('Input &amp; Results'!$D$21),('Input &amp; Results'!F$31/12*$C$3)*('Input &amp; Results'!$D$22))</f>
        <v>#DIV/0!</v>
      </c>
      <c r="J935" s="106" t="e">
        <f t="shared" si="266"/>
        <v>#DIV/0!</v>
      </c>
      <c r="K935" s="106" t="e">
        <f>IF(H935&gt;'Input &amp; Results'!$K$45,MIN('Input &amp; Results'!$K$33,J935-M935),0)</f>
        <v>#DIV/0!</v>
      </c>
      <c r="L935" s="106" t="e">
        <f t="shared" si="254"/>
        <v>#DIV/0!</v>
      </c>
      <c r="M935" s="106" t="e">
        <f>IF(J935&gt;0,MIN('Input &amp; Results'!$K$13*0.75/12*'Input &amp; Results'!$K$42,J935),0)</f>
        <v>#DIV/0!</v>
      </c>
      <c r="N935" s="106" t="e">
        <f t="shared" si="255"/>
        <v>#DIV/0!</v>
      </c>
      <c r="O935" s="106" t="e">
        <f t="shared" si="249"/>
        <v>#DIV/0!</v>
      </c>
      <c r="P935" s="106" t="e">
        <f>IF(O935&gt;'Input &amp; Results'!$E$49,MIN('Input &amp; Results'!$E$47,O935),0)</f>
        <v>#DIV/0!</v>
      </c>
      <c r="Q935" s="106" t="e">
        <f t="shared" si="256"/>
        <v>#DIV/0!</v>
      </c>
      <c r="R935" s="106" t="e">
        <f t="shared" si="252"/>
        <v>#DIV/0!</v>
      </c>
      <c r="S935" s="106" t="e">
        <f t="shared" si="253"/>
        <v>#DIV/0!</v>
      </c>
      <c r="T935" s="106" t="e">
        <f t="shared" si="257"/>
        <v>#DIV/0!</v>
      </c>
      <c r="U935" s="124" t="e">
        <f t="shared" si="250"/>
        <v>#DIV/0!</v>
      </c>
      <c r="V935" s="107" t="e">
        <f t="shared" si="265"/>
        <v>#DIV/0!</v>
      </c>
      <c r="W935" s="106" t="e">
        <f t="shared" si="263"/>
        <v>#DIV/0!</v>
      </c>
      <c r="X935" s="106" t="e">
        <f t="shared" si="258"/>
        <v>#DIV/0!</v>
      </c>
      <c r="Y935" s="106" t="e">
        <f t="shared" si="264"/>
        <v>#DIV/0!</v>
      </c>
      <c r="Z935" s="108" t="e">
        <f t="shared" si="259"/>
        <v>#DIV/0!</v>
      </c>
      <c r="AA935" s="108" t="e">
        <f>('Input &amp; Results'!$E$40-R935*7.48)/('Calcs active'!H935*1440)</f>
        <v>#DIV/0!</v>
      </c>
    </row>
    <row r="936" spans="2:27" x14ac:dyDescent="0.2">
      <c r="B936" s="31">
        <f t="shared" si="251"/>
        <v>3</v>
      </c>
      <c r="C936" s="31" t="s">
        <v>57</v>
      </c>
      <c r="D936" s="106">
        <v>922</v>
      </c>
      <c r="E936" s="106" t="e">
        <f t="shared" si="260"/>
        <v>#DIV/0!</v>
      </c>
      <c r="F936" s="106">
        <f>'Calcs Hist'!E937</f>
        <v>0</v>
      </c>
      <c r="G936" s="106" t="e">
        <f t="shared" si="261"/>
        <v>#DIV/0!</v>
      </c>
      <c r="H936" s="107" t="e">
        <f t="shared" si="262"/>
        <v>#DIV/0!</v>
      </c>
      <c r="I936" s="106" t="e">
        <f>IF(P936&gt;0,('Input &amp; Results'!F$31/12*$C$3)*('Input &amp; Results'!$D$21),('Input &amp; Results'!F$31/12*$C$3)*('Input &amp; Results'!$D$22))</f>
        <v>#DIV/0!</v>
      </c>
      <c r="J936" s="106" t="e">
        <f t="shared" si="266"/>
        <v>#DIV/0!</v>
      </c>
      <c r="K936" s="106" t="e">
        <f>IF(H936&gt;'Input &amp; Results'!$K$45,MIN('Input &amp; Results'!$K$33,J936-M936),0)</f>
        <v>#DIV/0!</v>
      </c>
      <c r="L936" s="106" t="e">
        <f t="shared" si="254"/>
        <v>#DIV/0!</v>
      </c>
      <c r="M936" s="106" t="e">
        <f>IF(J936&gt;0,MIN('Input &amp; Results'!$K$13*0.75/12*'Input &amp; Results'!$K$42,J936),0)</f>
        <v>#DIV/0!</v>
      </c>
      <c r="N936" s="106" t="e">
        <f t="shared" si="255"/>
        <v>#DIV/0!</v>
      </c>
      <c r="O936" s="106" t="e">
        <f t="shared" si="249"/>
        <v>#DIV/0!</v>
      </c>
      <c r="P936" s="106" t="e">
        <f>IF(O936&gt;'Input &amp; Results'!$E$49,MIN('Input &amp; Results'!$E$47,O936),0)</f>
        <v>#DIV/0!</v>
      </c>
      <c r="Q936" s="106" t="e">
        <f t="shared" si="256"/>
        <v>#DIV/0!</v>
      </c>
      <c r="R936" s="106" t="e">
        <f t="shared" si="252"/>
        <v>#DIV/0!</v>
      </c>
      <c r="S936" s="106" t="e">
        <f t="shared" si="253"/>
        <v>#DIV/0!</v>
      </c>
      <c r="T936" s="106" t="e">
        <f t="shared" si="257"/>
        <v>#DIV/0!</v>
      </c>
      <c r="U936" s="124" t="e">
        <f t="shared" si="250"/>
        <v>#DIV/0!</v>
      </c>
      <c r="V936" s="107" t="e">
        <f t="shared" si="265"/>
        <v>#DIV/0!</v>
      </c>
      <c r="W936" s="106" t="e">
        <f t="shared" si="263"/>
        <v>#DIV/0!</v>
      </c>
      <c r="X936" s="106" t="e">
        <f t="shared" si="258"/>
        <v>#DIV/0!</v>
      </c>
      <c r="Y936" s="106" t="e">
        <f t="shared" si="264"/>
        <v>#DIV/0!</v>
      </c>
      <c r="Z936" s="108" t="e">
        <f t="shared" si="259"/>
        <v>#DIV/0!</v>
      </c>
      <c r="AA936" s="108" t="e">
        <f>('Input &amp; Results'!$E$40-R936*7.48)/('Calcs active'!H936*1440)</f>
        <v>#DIV/0!</v>
      </c>
    </row>
    <row r="937" spans="2:27" x14ac:dyDescent="0.2">
      <c r="B937" s="31">
        <f t="shared" si="251"/>
        <v>3</v>
      </c>
      <c r="C937" s="31" t="s">
        <v>57</v>
      </c>
      <c r="D937" s="106">
        <v>923</v>
      </c>
      <c r="E937" s="106" t="e">
        <f t="shared" si="260"/>
        <v>#DIV/0!</v>
      </c>
      <c r="F937" s="106">
        <f>'Calcs Hist'!E938</f>
        <v>0</v>
      </c>
      <c r="G937" s="106" t="e">
        <f t="shared" si="261"/>
        <v>#DIV/0!</v>
      </c>
      <c r="H937" s="107" t="e">
        <f t="shared" si="262"/>
        <v>#DIV/0!</v>
      </c>
      <c r="I937" s="106" t="e">
        <f>IF(P937&gt;0,('Input &amp; Results'!F$31/12*$C$3)*('Input &amp; Results'!$D$21),('Input &amp; Results'!F$31/12*$C$3)*('Input &amp; Results'!$D$22))</f>
        <v>#DIV/0!</v>
      </c>
      <c r="J937" s="106" t="e">
        <f t="shared" si="266"/>
        <v>#DIV/0!</v>
      </c>
      <c r="K937" s="106" t="e">
        <f>IF(H937&gt;'Input &amp; Results'!$K$45,MIN('Input &amp; Results'!$K$33,J937-M937),0)</f>
        <v>#DIV/0!</v>
      </c>
      <c r="L937" s="106" t="e">
        <f t="shared" si="254"/>
        <v>#DIV/0!</v>
      </c>
      <c r="M937" s="106" t="e">
        <f>IF(J937&gt;0,MIN('Input &amp; Results'!$K$13*0.75/12*'Input &amp; Results'!$K$42,J937),0)</f>
        <v>#DIV/0!</v>
      </c>
      <c r="N937" s="106" t="e">
        <f t="shared" si="255"/>
        <v>#DIV/0!</v>
      </c>
      <c r="O937" s="106" t="e">
        <f t="shared" si="249"/>
        <v>#DIV/0!</v>
      </c>
      <c r="P937" s="106" t="e">
        <f>IF(O937&gt;'Input &amp; Results'!$E$49,MIN('Input &amp; Results'!$E$47,O937),0)</f>
        <v>#DIV/0!</v>
      </c>
      <c r="Q937" s="106" t="e">
        <f t="shared" si="256"/>
        <v>#DIV/0!</v>
      </c>
      <c r="R937" s="106" t="e">
        <f t="shared" si="252"/>
        <v>#DIV/0!</v>
      </c>
      <c r="S937" s="106" t="e">
        <f t="shared" si="253"/>
        <v>#DIV/0!</v>
      </c>
      <c r="T937" s="106" t="e">
        <f t="shared" si="257"/>
        <v>#DIV/0!</v>
      </c>
      <c r="U937" s="124" t="e">
        <f t="shared" si="250"/>
        <v>#DIV/0!</v>
      </c>
      <c r="V937" s="107" t="e">
        <f t="shared" si="265"/>
        <v>#DIV/0!</v>
      </c>
      <c r="W937" s="106" t="e">
        <f t="shared" si="263"/>
        <v>#DIV/0!</v>
      </c>
      <c r="X937" s="106" t="e">
        <f t="shared" si="258"/>
        <v>#DIV/0!</v>
      </c>
      <c r="Y937" s="106" t="e">
        <f t="shared" si="264"/>
        <v>#DIV/0!</v>
      </c>
      <c r="Z937" s="108" t="e">
        <f t="shared" si="259"/>
        <v>#DIV/0!</v>
      </c>
      <c r="AA937" s="108" t="e">
        <f>('Input &amp; Results'!$E$40-R937*7.48)/('Calcs active'!H937*1440)</f>
        <v>#DIV/0!</v>
      </c>
    </row>
    <row r="938" spans="2:27" x14ac:dyDescent="0.2">
      <c r="B938" s="31">
        <f t="shared" si="251"/>
        <v>3</v>
      </c>
      <c r="C938" s="31" t="s">
        <v>57</v>
      </c>
      <c r="D938" s="106">
        <v>924</v>
      </c>
      <c r="E938" s="106" t="e">
        <f t="shared" si="260"/>
        <v>#DIV/0!</v>
      </c>
      <c r="F938" s="106">
        <f>'Calcs Hist'!E939</f>
        <v>0</v>
      </c>
      <c r="G938" s="106" t="e">
        <f t="shared" si="261"/>
        <v>#DIV/0!</v>
      </c>
      <c r="H938" s="107" t="e">
        <f t="shared" si="262"/>
        <v>#DIV/0!</v>
      </c>
      <c r="I938" s="106" t="e">
        <f>IF(P938&gt;0,('Input &amp; Results'!F$31/12*$C$3)*('Input &amp; Results'!$D$21),('Input &amp; Results'!F$31/12*$C$3)*('Input &amp; Results'!$D$22))</f>
        <v>#DIV/0!</v>
      </c>
      <c r="J938" s="106" t="e">
        <f t="shared" si="266"/>
        <v>#DIV/0!</v>
      </c>
      <c r="K938" s="106" t="e">
        <f>IF(H938&gt;'Input &amp; Results'!$K$45,MIN('Input &amp; Results'!$K$33,J938-M938),0)</f>
        <v>#DIV/0!</v>
      </c>
      <c r="L938" s="106" t="e">
        <f t="shared" si="254"/>
        <v>#DIV/0!</v>
      </c>
      <c r="M938" s="106" t="e">
        <f>IF(J938&gt;0,MIN('Input &amp; Results'!$K$13*0.75/12*'Input &amp; Results'!$K$42,J938),0)</f>
        <v>#DIV/0!</v>
      </c>
      <c r="N938" s="106" t="e">
        <f t="shared" si="255"/>
        <v>#DIV/0!</v>
      </c>
      <c r="O938" s="106" t="e">
        <f t="shared" si="249"/>
        <v>#DIV/0!</v>
      </c>
      <c r="P938" s="106" t="e">
        <f>IF(O938&gt;'Input &amp; Results'!$E$49,MIN('Input &amp; Results'!$E$47,O938),0)</f>
        <v>#DIV/0!</v>
      </c>
      <c r="Q938" s="106" t="e">
        <f t="shared" si="256"/>
        <v>#DIV/0!</v>
      </c>
      <c r="R938" s="106" t="e">
        <f t="shared" si="252"/>
        <v>#DIV/0!</v>
      </c>
      <c r="S938" s="106" t="e">
        <f t="shared" si="253"/>
        <v>#DIV/0!</v>
      </c>
      <c r="T938" s="106" t="e">
        <f t="shared" si="257"/>
        <v>#DIV/0!</v>
      </c>
      <c r="U938" s="124" t="e">
        <f t="shared" si="250"/>
        <v>#DIV/0!</v>
      </c>
      <c r="V938" s="107" t="e">
        <f t="shared" si="265"/>
        <v>#DIV/0!</v>
      </c>
      <c r="W938" s="106" t="e">
        <f t="shared" si="263"/>
        <v>#DIV/0!</v>
      </c>
      <c r="X938" s="106" t="e">
        <f t="shared" si="258"/>
        <v>#DIV/0!</v>
      </c>
      <c r="Y938" s="106" t="e">
        <f t="shared" si="264"/>
        <v>#DIV/0!</v>
      </c>
      <c r="Z938" s="108" t="e">
        <f t="shared" si="259"/>
        <v>#DIV/0!</v>
      </c>
      <c r="AA938" s="108" t="e">
        <f>('Input &amp; Results'!$E$40-R938*7.48)/('Calcs active'!H938*1440)</f>
        <v>#DIV/0!</v>
      </c>
    </row>
    <row r="939" spans="2:27" x14ac:dyDescent="0.2">
      <c r="B939" s="31">
        <f t="shared" si="251"/>
        <v>3</v>
      </c>
      <c r="C939" s="31" t="s">
        <v>57</v>
      </c>
      <c r="D939" s="106">
        <v>925</v>
      </c>
      <c r="E939" s="106" t="e">
        <f t="shared" si="260"/>
        <v>#DIV/0!</v>
      </c>
      <c r="F939" s="106">
        <f>'Calcs Hist'!E940</f>
        <v>0</v>
      </c>
      <c r="G939" s="106" t="e">
        <f t="shared" si="261"/>
        <v>#DIV/0!</v>
      </c>
      <c r="H939" s="107" t="e">
        <f t="shared" si="262"/>
        <v>#DIV/0!</v>
      </c>
      <c r="I939" s="106" t="e">
        <f>IF(P939&gt;0,('Input &amp; Results'!F$31/12*$C$3)*('Input &amp; Results'!$D$21),('Input &amp; Results'!F$31/12*$C$3)*('Input &amp; Results'!$D$22))</f>
        <v>#DIV/0!</v>
      </c>
      <c r="J939" s="106" t="e">
        <f t="shared" si="266"/>
        <v>#DIV/0!</v>
      </c>
      <c r="K939" s="106" t="e">
        <f>IF(H939&gt;'Input &amp; Results'!$K$45,MIN('Input &amp; Results'!$K$33,J939-M939),0)</f>
        <v>#DIV/0!</v>
      </c>
      <c r="L939" s="106" t="e">
        <f t="shared" si="254"/>
        <v>#DIV/0!</v>
      </c>
      <c r="M939" s="106" t="e">
        <f>IF(J939&gt;0,MIN('Input &amp; Results'!$K$13*0.75/12*'Input &amp; Results'!$K$42,J939),0)</f>
        <v>#DIV/0!</v>
      </c>
      <c r="N939" s="106" t="e">
        <f t="shared" si="255"/>
        <v>#DIV/0!</v>
      </c>
      <c r="O939" s="106" t="e">
        <f t="shared" si="249"/>
        <v>#DIV/0!</v>
      </c>
      <c r="P939" s="106" t="e">
        <f>IF(O939&gt;'Input &amp; Results'!$E$49,MIN('Input &amp; Results'!$E$47,O939),0)</f>
        <v>#DIV/0!</v>
      </c>
      <c r="Q939" s="106" t="e">
        <f t="shared" si="256"/>
        <v>#DIV/0!</v>
      </c>
      <c r="R939" s="106" t="e">
        <f t="shared" si="252"/>
        <v>#DIV/0!</v>
      </c>
      <c r="S939" s="106" t="e">
        <f t="shared" si="253"/>
        <v>#DIV/0!</v>
      </c>
      <c r="T939" s="106" t="e">
        <f t="shared" si="257"/>
        <v>#DIV/0!</v>
      </c>
      <c r="U939" s="124" t="e">
        <f t="shared" si="250"/>
        <v>#DIV/0!</v>
      </c>
      <c r="V939" s="107" t="e">
        <f t="shared" si="265"/>
        <v>#DIV/0!</v>
      </c>
      <c r="W939" s="106" t="e">
        <f t="shared" si="263"/>
        <v>#DIV/0!</v>
      </c>
      <c r="X939" s="106" t="e">
        <f t="shared" si="258"/>
        <v>#DIV/0!</v>
      </c>
      <c r="Y939" s="106" t="e">
        <f t="shared" si="264"/>
        <v>#DIV/0!</v>
      </c>
      <c r="Z939" s="108" t="e">
        <f t="shared" si="259"/>
        <v>#DIV/0!</v>
      </c>
      <c r="AA939" s="108" t="e">
        <f>('Input &amp; Results'!$E$40-R939*7.48)/('Calcs active'!H939*1440)</f>
        <v>#DIV/0!</v>
      </c>
    </row>
    <row r="940" spans="2:27" x14ac:dyDescent="0.2">
      <c r="B940" s="31">
        <f t="shared" si="251"/>
        <v>3</v>
      </c>
      <c r="C940" s="31" t="s">
        <v>57</v>
      </c>
      <c r="D940" s="106">
        <v>926</v>
      </c>
      <c r="E940" s="106" t="e">
        <f t="shared" si="260"/>
        <v>#DIV/0!</v>
      </c>
      <c r="F940" s="106">
        <f>'Calcs Hist'!E941</f>
        <v>0</v>
      </c>
      <c r="G940" s="106" t="e">
        <f t="shared" si="261"/>
        <v>#DIV/0!</v>
      </c>
      <c r="H940" s="107" t="e">
        <f t="shared" si="262"/>
        <v>#DIV/0!</v>
      </c>
      <c r="I940" s="106" t="e">
        <f>IF(P940&gt;0,('Input &amp; Results'!F$31/12*$C$3)*('Input &amp; Results'!$D$21),('Input &amp; Results'!F$31/12*$C$3)*('Input &amp; Results'!$D$22))</f>
        <v>#DIV/0!</v>
      </c>
      <c r="J940" s="106" t="e">
        <f t="shared" si="266"/>
        <v>#DIV/0!</v>
      </c>
      <c r="K940" s="106" t="e">
        <f>IF(H940&gt;'Input &amp; Results'!$K$45,MIN('Input &amp; Results'!$K$33,J940-M940),0)</f>
        <v>#DIV/0!</v>
      </c>
      <c r="L940" s="106" t="e">
        <f t="shared" si="254"/>
        <v>#DIV/0!</v>
      </c>
      <c r="M940" s="106" t="e">
        <f>IF(J940&gt;0,MIN('Input &amp; Results'!$K$13*0.75/12*'Input &amp; Results'!$K$42,J940),0)</f>
        <v>#DIV/0!</v>
      </c>
      <c r="N940" s="106" t="e">
        <f t="shared" si="255"/>
        <v>#DIV/0!</v>
      </c>
      <c r="O940" s="106" t="e">
        <f t="shared" ref="O940:O1003" si="267">J940-K940-M940</f>
        <v>#DIV/0!</v>
      </c>
      <c r="P940" s="106" t="e">
        <f>IF(O940&gt;'Input &amp; Results'!$E$49,MIN('Input &amp; Results'!$E$47,O940),0)</f>
        <v>#DIV/0!</v>
      </c>
      <c r="Q940" s="106" t="e">
        <f t="shared" si="256"/>
        <v>#DIV/0!</v>
      </c>
      <c r="R940" s="106" t="e">
        <f t="shared" si="252"/>
        <v>#DIV/0!</v>
      </c>
      <c r="S940" s="106" t="e">
        <f t="shared" si="253"/>
        <v>#DIV/0!</v>
      </c>
      <c r="T940" s="106" t="e">
        <f t="shared" si="257"/>
        <v>#DIV/0!</v>
      </c>
      <c r="U940" s="124" t="e">
        <f t="shared" si="250"/>
        <v>#DIV/0!</v>
      </c>
      <c r="V940" s="107" t="e">
        <f t="shared" si="265"/>
        <v>#DIV/0!</v>
      </c>
      <c r="W940" s="106" t="e">
        <f t="shared" si="263"/>
        <v>#DIV/0!</v>
      </c>
      <c r="X940" s="106" t="e">
        <f t="shared" si="258"/>
        <v>#DIV/0!</v>
      </c>
      <c r="Y940" s="106" t="e">
        <f t="shared" si="264"/>
        <v>#DIV/0!</v>
      </c>
      <c r="Z940" s="108" t="e">
        <f t="shared" si="259"/>
        <v>#DIV/0!</v>
      </c>
      <c r="AA940" s="108" t="e">
        <f>('Input &amp; Results'!$E$40-R940*7.48)/('Calcs active'!H940*1440)</f>
        <v>#DIV/0!</v>
      </c>
    </row>
    <row r="941" spans="2:27" x14ac:dyDescent="0.2">
      <c r="B941" s="31">
        <f t="shared" si="251"/>
        <v>3</v>
      </c>
      <c r="C941" s="31" t="s">
        <v>57</v>
      </c>
      <c r="D941" s="106">
        <v>927</v>
      </c>
      <c r="E941" s="106" t="e">
        <f t="shared" si="260"/>
        <v>#DIV/0!</v>
      </c>
      <c r="F941" s="106">
        <f>'Calcs Hist'!E942</f>
        <v>0</v>
      </c>
      <c r="G941" s="106" t="e">
        <f t="shared" si="261"/>
        <v>#DIV/0!</v>
      </c>
      <c r="H941" s="107" t="e">
        <f t="shared" si="262"/>
        <v>#DIV/0!</v>
      </c>
      <c r="I941" s="106" t="e">
        <f>IF(P941&gt;0,('Input &amp; Results'!F$31/12*$C$3)*('Input &amp; Results'!$D$21),('Input &amp; Results'!F$31/12*$C$3)*('Input &amp; Results'!$D$22))</f>
        <v>#DIV/0!</v>
      </c>
      <c r="J941" s="106" t="e">
        <f t="shared" si="266"/>
        <v>#DIV/0!</v>
      </c>
      <c r="K941" s="106" t="e">
        <f>IF(H941&gt;'Input &amp; Results'!$K$45,MIN('Input &amp; Results'!$K$33,J941-M941),0)</f>
        <v>#DIV/0!</v>
      </c>
      <c r="L941" s="106" t="e">
        <f t="shared" si="254"/>
        <v>#DIV/0!</v>
      </c>
      <c r="M941" s="106" t="e">
        <f>IF(J941&gt;0,MIN('Input &amp; Results'!$K$13*0.75/12*'Input &amp; Results'!$K$42,J941),0)</f>
        <v>#DIV/0!</v>
      </c>
      <c r="N941" s="106" t="e">
        <f t="shared" si="255"/>
        <v>#DIV/0!</v>
      </c>
      <c r="O941" s="106" t="e">
        <f t="shared" si="267"/>
        <v>#DIV/0!</v>
      </c>
      <c r="P941" s="106" t="e">
        <f>IF(O941&gt;'Input &amp; Results'!$E$49,MIN('Input &amp; Results'!$E$47,O941),0)</f>
        <v>#DIV/0!</v>
      </c>
      <c r="Q941" s="106" t="e">
        <f t="shared" si="256"/>
        <v>#DIV/0!</v>
      </c>
      <c r="R941" s="106" t="e">
        <f t="shared" si="252"/>
        <v>#DIV/0!</v>
      </c>
      <c r="S941" s="106" t="e">
        <f t="shared" si="253"/>
        <v>#DIV/0!</v>
      </c>
      <c r="T941" s="106" t="e">
        <f t="shared" si="257"/>
        <v>#DIV/0!</v>
      </c>
      <c r="U941" s="124" t="e">
        <f t="shared" si="250"/>
        <v>#DIV/0!</v>
      </c>
      <c r="V941" s="107" t="e">
        <f t="shared" si="265"/>
        <v>#DIV/0!</v>
      </c>
      <c r="W941" s="106" t="e">
        <f t="shared" si="263"/>
        <v>#DIV/0!</v>
      </c>
      <c r="X941" s="106" t="e">
        <f t="shared" si="258"/>
        <v>#DIV/0!</v>
      </c>
      <c r="Y941" s="106" t="e">
        <f t="shared" si="264"/>
        <v>#DIV/0!</v>
      </c>
      <c r="Z941" s="108" t="e">
        <f t="shared" si="259"/>
        <v>#DIV/0!</v>
      </c>
      <c r="AA941" s="108" t="e">
        <f>('Input &amp; Results'!$E$40-R941*7.48)/('Calcs active'!H941*1440)</f>
        <v>#DIV/0!</v>
      </c>
    </row>
    <row r="942" spans="2:27" x14ac:dyDescent="0.2">
      <c r="B942" s="31">
        <f t="shared" si="251"/>
        <v>3</v>
      </c>
      <c r="C942" s="31" t="s">
        <v>57</v>
      </c>
      <c r="D942" s="106">
        <v>928</v>
      </c>
      <c r="E942" s="106" t="e">
        <f t="shared" si="260"/>
        <v>#DIV/0!</v>
      </c>
      <c r="F942" s="106">
        <f>'Calcs Hist'!E943</f>
        <v>0</v>
      </c>
      <c r="G942" s="106" t="e">
        <f t="shared" si="261"/>
        <v>#DIV/0!</v>
      </c>
      <c r="H942" s="107" t="e">
        <f t="shared" si="262"/>
        <v>#DIV/0!</v>
      </c>
      <c r="I942" s="106" t="e">
        <f>IF(P942&gt;0,('Input &amp; Results'!F$31/12*$C$3)*('Input &amp; Results'!$D$21),('Input &amp; Results'!F$31/12*$C$3)*('Input &amp; Results'!$D$22))</f>
        <v>#DIV/0!</v>
      </c>
      <c r="J942" s="106" t="e">
        <f t="shared" si="266"/>
        <v>#DIV/0!</v>
      </c>
      <c r="K942" s="106" t="e">
        <f>IF(H942&gt;'Input &amp; Results'!$K$45,MIN('Input &amp; Results'!$K$33,J942-M942),0)</f>
        <v>#DIV/0!</v>
      </c>
      <c r="L942" s="106" t="e">
        <f t="shared" si="254"/>
        <v>#DIV/0!</v>
      </c>
      <c r="M942" s="106" t="e">
        <f>IF(J942&gt;0,MIN('Input &amp; Results'!$K$13*0.75/12*'Input &amp; Results'!$K$42,J942),0)</f>
        <v>#DIV/0!</v>
      </c>
      <c r="N942" s="106" t="e">
        <f t="shared" si="255"/>
        <v>#DIV/0!</v>
      </c>
      <c r="O942" s="106" t="e">
        <f t="shared" si="267"/>
        <v>#DIV/0!</v>
      </c>
      <c r="P942" s="106" t="e">
        <f>IF(O942&gt;'Input &amp; Results'!$E$49,MIN('Input &amp; Results'!$E$47,O942),0)</f>
        <v>#DIV/0!</v>
      </c>
      <c r="Q942" s="106" t="e">
        <f t="shared" si="256"/>
        <v>#DIV/0!</v>
      </c>
      <c r="R942" s="106" t="e">
        <f t="shared" si="252"/>
        <v>#DIV/0!</v>
      </c>
      <c r="S942" s="106" t="e">
        <f t="shared" si="253"/>
        <v>#DIV/0!</v>
      </c>
      <c r="T942" s="106" t="e">
        <f t="shared" si="257"/>
        <v>#DIV/0!</v>
      </c>
      <c r="U942" s="124" t="e">
        <f t="shared" si="250"/>
        <v>#DIV/0!</v>
      </c>
      <c r="V942" s="107" t="e">
        <f t="shared" si="265"/>
        <v>#DIV/0!</v>
      </c>
      <c r="W942" s="106" t="e">
        <f t="shared" si="263"/>
        <v>#DIV/0!</v>
      </c>
      <c r="X942" s="106" t="e">
        <f t="shared" si="258"/>
        <v>#DIV/0!</v>
      </c>
      <c r="Y942" s="106" t="e">
        <f t="shared" si="264"/>
        <v>#DIV/0!</v>
      </c>
      <c r="Z942" s="108" t="e">
        <f t="shared" si="259"/>
        <v>#DIV/0!</v>
      </c>
      <c r="AA942" s="108" t="e">
        <f>('Input &amp; Results'!$E$40-R942*7.48)/('Calcs active'!H942*1440)</f>
        <v>#DIV/0!</v>
      </c>
    </row>
    <row r="943" spans="2:27" x14ac:dyDescent="0.2">
      <c r="B943" s="31">
        <f t="shared" si="251"/>
        <v>3</v>
      </c>
      <c r="C943" s="31" t="s">
        <v>57</v>
      </c>
      <c r="D943" s="106">
        <v>929</v>
      </c>
      <c r="E943" s="106" t="e">
        <f t="shared" si="260"/>
        <v>#DIV/0!</v>
      </c>
      <c r="F943" s="106">
        <f>'Calcs Hist'!E944</f>
        <v>0</v>
      </c>
      <c r="G943" s="106" t="e">
        <f t="shared" si="261"/>
        <v>#DIV/0!</v>
      </c>
      <c r="H943" s="107" t="e">
        <f t="shared" si="262"/>
        <v>#DIV/0!</v>
      </c>
      <c r="I943" s="106" t="e">
        <f>IF(P943&gt;0,('Input &amp; Results'!F$31/12*$C$3)*('Input &amp; Results'!$D$21),('Input &amp; Results'!F$31/12*$C$3)*('Input &amp; Results'!$D$22))</f>
        <v>#DIV/0!</v>
      </c>
      <c r="J943" s="106" t="e">
        <f t="shared" si="266"/>
        <v>#DIV/0!</v>
      </c>
      <c r="K943" s="106" t="e">
        <f>IF(H943&gt;'Input &amp; Results'!$K$45,MIN('Input &amp; Results'!$K$33,J943-M943),0)</f>
        <v>#DIV/0!</v>
      </c>
      <c r="L943" s="106" t="e">
        <f t="shared" si="254"/>
        <v>#DIV/0!</v>
      </c>
      <c r="M943" s="106" t="e">
        <f>IF(J943&gt;0,MIN('Input &amp; Results'!$K$13*0.75/12*'Input &amp; Results'!$K$42,J943),0)</f>
        <v>#DIV/0!</v>
      </c>
      <c r="N943" s="106" t="e">
        <f t="shared" si="255"/>
        <v>#DIV/0!</v>
      </c>
      <c r="O943" s="106" t="e">
        <f t="shared" si="267"/>
        <v>#DIV/0!</v>
      </c>
      <c r="P943" s="106" t="e">
        <f>IF(O943&gt;'Input &amp; Results'!$E$49,MIN('Input &amp; Results'!$E$47,O943),0)</f>
        <v>#DIV/0!</v>
      </c>
      <c r="Q943" s="106" t="e">
        <f t="shared" si="256"/>
        <v>#DIV/0!</v>
      </c>
      <c r="R943" s="106" t="e">
        <f t="shared" si="252"/>
        <v>#DIV/0!</v>
      </c>
      <c r="S943" s="106" t="e">
        <f t="shared" si="253"/>
        <v>#DIV/0!</v>
      </c>
      <c r="T943" s="106" t="e">
        <f t="shared" si="257"/>
        <v>#DIV/0!</v>
      </c>
      <c r="U943" s="124" t="e">
        <f t="shared" si="250"/>
        <v>#DIV/0!</v>
      </c>
      <c r="V943" s="107" t="e">
        <f t="shared" si="265"/>
        <v>#DIV/0!</v>
      </c>
      <c r="W943" s="106" t="e">
        <f t="shared" si="263"/>
        <v>#DIV/0!</v>
      </c>
      <c r="X943" s="106" t="e">
        <f t="shared" si="258"/>
        <v>#DIV/0!</v>
      </c>
      <c r="Y943" s="106" t="e">
        <f t="shared" si="264"/>
        <v>#DIV/0!</v>
      </c>
      <c r="Z943" s="108" t="e">
        <f t="shared" si="259"/>
        <v>#DIV/0!</v>
      </c>
      <c r="AA943" s="108" t="e">
        <f>('Input &amp; Results'!$E$40-R943*7.48)/('Calcs active'!H943*1440)</f>
        <v>#DIV/0!</v>
      </c>
    </row>
    <row r="944" spans="2:27" x14ac:dyDescent="0.2">
      <c r="B944" s="31">
        <f t="shared" si="251"/>
        <v>3</v>
      </c>
      <c r="C944" s="31" t="s">
        <v>57</v>
      </c>
      <c r="D944" s="106">
        <v>930</v>
      </c>
      <c r="E944" s="106" t="e">
        <f t="shared" si="260"/>
        <v>#DIV/0!</v>
      </c>
      <c r="F944" s="106">
        <f>'Calcs Hist'!E945</f>
        <v>0</v>
      </c>
      <c r="G944" s="106" t="e">
        <f t="shared" si="261"/>
        <v>#DIV/0!</v>
      </c>
      <c r="H944" s="107" t="e">
        <f t="shared" si="262"/>
        <v>#DIV/0!</v>
      </c>
      <c r="I944" s="106" t="e">
        <f>IF(P944&gt;0,('Input &amp; Results'!F$31/12*$C$3)*('Input &amp; Results'!$D$21),('Input &amp; Results'!F$31/12*$C$3)*('Input &amp; Results'!$D$22))</f>
        <v>#DIV/0!</v>
      </c>
      <c r="J944" s="106" t="e">
        <f t="shared" si="266"/>
        <v>#DIV/0!</v>
      </c>
      <c r="K944" s="106" t="e">
        <f>IF(H944&gt;'Input &amp; Results'!$K$45,MIN('Input &amp; Results'!$K$33,J944-M944),0)</f>
        <v>#DIV/0!</v>
      </c>
      <c r="L944" s="106" t="e">
        <f t="shared" si="254"/>
        <v>#DIV/0!</v>
      </c>
      <c r="M944" s="106" t="e">
        <f>IF(J944&gt;0,MIN('Input &amp; Results'!$K$13*0.75/12*'Input &amp; Results'!$K$42,J944),0)</f>
        <v>#DIV/0!</v>
      </c>
      <c r="N944" s="106" t="e">
        <f t="shared" si="255"/>
        <v>#DIV/0!</v>
      </c>
      <c r="O944" s="106" t="e">
        <f t="shared" si="267"/>
        <v>#DIV/0!</v>
      </c>
      <c r="P944" s="106" t="e">
        <f>IF(O944&gt;'Input &amp; Results'!$E$49,MIN('Input &amp; Results'!$E$47,O944),0)</f>
        <v>#DIV/0!</v>
      </c>
      <c r="Q944" s="106" t="e">
        <f t="shared" si="256"/>
        <v>#DIV/0!</v>
      </c>
      <c r="R944" s="106" t="e">
        <f t="shared" si="252"/>
        <v>#DIV/0!</v>
      </c>
      <c r="S944" s="106" t="e">
        <f t="shared" si="253"/>
        <v>#DIV/0!</v>
      </c>
      <c r="T944" s="106" t="e">
        <f t="shared" si="257"/>
        <v>#DIV/0!</v>
      </c>
      <c r="U944" s="124" t="e">
        <f t="shared" si="250"/>
        <v>#DIV/0!</v>
      </c>
      <c r="V944" s="107" t="e">
        <f t="shared" si="265"/>
        <v>#DIV/0!</v>
      </c>
      <c r="W944" s="106" t="e">
        <f t="shared" si="263"/>
        <v>#DIV/0!</v>
      </c>
      <c r="X944" s="106" t="e">
        <f t="shared" si="258"/>
        <v>#DIV/0!</v>
      </c>
      <c r="Y944" s="106" t="e">
        <f t="shared" si="264"/>
        <v>#DIV/0!</v>
      </c>
      <c r="Z944" s="108" t="e">
        <f t="shared" si="259"/>
        <v>#DIV/0!</v>
      </c>
      <c r="AA944" s="108" t="e">
        <f>('Input &amp; Results'!$E$40-R944*7.48)/('Calcs active'!H944*1440)</f>
        <v>#DIV/0!</v>
      </c>
    </row>
    <row r="945" spans="2:27" x14ac:dyDescent="0.2">
      <c r="B945" s="31">
        <f t="shared" si="251"/>
        <v>3</v>
      </c>
      <c r="C945" s="31" t="s">
        <v>57</v>
      </c>
      <c r="D945" s="106">
        <v>931</v>
      </c>
      <c r="E945" s="106" t="e">
        <f t="shared" si="260"/>
        <v>#DIV/0!</v>
      </c>
      <c r="F945" s="106">
        <f>'Calcs Hist'!E946</f>
        <v>0</v>
      </c>
      <c r="G945" s="106" t="e">
        <f t="shared" si="261"/>
        <v>#DIV/0!</v>
      </c>
      <c r="H945" s="107" t="e">
        <f t="shared" si="262"/>
        <v>#DIV/0!</v>
      </c>
      <c r="I945" s="106" t="e">
        <f>IF(P945&gt;0,('Input &amp; Results'!F$31/12*$C$3)*('Input &amp; Results'!$D$21),('Input &amp; Results'!F$31/12*$C$3)*('Input &amp; Results'!$D$22))</f>
        <v>#DIV/0!</v>
      </c>
      <c r="J945" s="106" t="e">
        <f t="shared" si="266"/>
        <v>#DIV/0!</v>
      </c>
      <c r="K945" s="106" t="e">
        <f>IF(H945&gt;'Input &amp; Results'!$K$45,MIN('Input &amp; Results'!$K$33,J945-M945),0)</f>
        <v>#DIV/0!</v>
      </c>
      <c r="L945" s="106" t="e">
        <f t="shared" si="254"/>
        <v>#DIV/0!</v>
      </c>
      <c r="M945" s="106" t="e">
        <f>IF(J945&gt;0,MIN('Input &amp; Results'!$K$13*0.75/12*'Input &amp; Results'!$K$42,J945),0)</f>
        <v>#DIV/0!</v>
      </c>
      <c r="N945" s="106" t="e">
        <f t="shared" si="255"/>
        <v>#DIV/0!</v>
      </c>
      <c r="O945" s="106" t="e">
        <f t="shared" si="267"/>
        <v>#DIV/0!</v>
      </c>
      <c r="P945" s="106" t="e">
        <f>IF(O945&gt;'Input &amp; Results'!$E$49,MIN('Input &amp; Results'!$E$47,O945),0)</f>
        <v>#DIV/0!</v>
      </c>
      <c r="Q945" s="106" t="e">
        <f t="shared" si="256"/>
        <v>#DIV/0!</v>
      </c>
      <c r="R945" s="106" t="e">
        <f t="shared" si="252"/>
        <v>#DIV/0!</v>
      </c>
      <c r="S945" s="106" t="e">
        <f t="shared" si="253"/>
        <v>#DIV/0!</v>
      </c>
      <c r="T945" s="106" t="e">
        <f t="shared" si="257"/>
        <v>#DIV/0!</v>
      </c>
      <c r="U945" s="124" t="e">
        <f t="shared" si="250"/>
        <v>#DIV/0!</v>
      </c>
      <c r="V945" s="107" t="e">
        <f t="shared" si="265"/>
        <v>#DIV/0!</v>
      </c>
      <c r="W945" s="106" t="e">
        <f t="shared" si="263"/>
        <v>#DIV/0!</v>
      </c>
      <c r="X945" s="106" t="e">
        <f t="shared" si="258"/>
        <v>#DIV/0!</v>
      </c>
      <c r="Y945" s="106" t="e">
        <f t="shared" si="264"/>
        <v>#DIV/0!</v>
      </c>
      <c r="Z945" s="108" t="e">
        <f t="shared" si="259"/>
        <v>#DIV/0!</v>
      </c>
      <c r="AA945" s="108" t="e">
        <f>('Input &amp; Results'!$E$40-R945*7.48)/('Calcs active'!H945*1440)</f>
        <v>#DIV/0!</v>
      </c>
    </row>
    <row r="946" spans="2:27" x14ac:dyDescent="0.2">
      <c r="B946" s="31">
        <f t="shared" si="251"/>
        <v>3</v>
      </c>
      <c r="C946" s="31" t="s">
        <v>57</v>
      </c>
      <c r="D946" s="106">
        <v>932</v>
      </c>
      <c r="E946" s="106" t="e">
        <f t="shared" si="260"/>
        <v>#DIV/0!</v>
      </c>
      <c r="F946" s="106">
        <f>'Calcs Hist'!E947</f>
        <v>0</v>
      </c>
      <c r="G946" s="106" t="e">
        <f t="shared" si="261"/>
        <v>#DIV/0!</v>
      </c>
      <c r="H946" s="107" t="e">
        <f t="shared" si="262"/>
        <v>#DIV/0!</v>
      </c>
      <c r="I946" s="106" t="e">
        <f>IF(P946&gt;0,('Input &amp; Results'!F$31/12*$C$3)*('Input &amp; Results'!$D$21),('Input &amp; Results'!F$31/12*$C$3)*('Input &amp; Results'!$D$22))</f>
        <v>#DIV/0!</v>
      </c>
      <c r="J946" s="106" t="e">
        <f t="shared" si="266"/>
        <v>#DIV/0!</v>
      </c>
      <c r="K946" s="106" t="e">
        <f>IF(H946&gt;'Input &amp; Results'!$K$45,MIN('Input &amp; Results'!$K$33,J946-M946),0)</f>
        <v>#DIV/0!</v>
      </c>
      <c r="L946" s="106" t="e">
        <f t="shared" si="254"/>
        <v>#DIV/0!</v>
      </c>
      <c r="M946" s="106" t="e">
        <f>IF(J946&gt;0,MIN('Input &amp; Results'!$K$13*0.75/12*'Input &amp; Results'!$K$42,J946),0)</f>
        <v>#DIV/0!</v>
      </c>
      <c r="N946" s="106" t="e">
        <f t="shared" si="255"/>
        <v>#DIV/0!</v>
      </c>
      <c r="O946" s="106" t="e">
        <f t="shared" si="267"/>
        <v>#DIV/0!</v>
      </c>
      <c r="P946" s="106" t="e">
        <f>IF(O946&gt;'Input &amp; Results'!$E$49,MIN('Input &amp; Results'!$E$47,O946),0)</f>
        <v>#DIV/0!</v>
      </c>
      <c r="Q946" s="106" t="e">
        <f t="shared" si="256"/>
        <v>#DIV/0!</v>
      </c>
      <c r="R946" s="106" t="e">
        <f t="shared" si="252"/>
        <v>#DIV/0!</v>
      </c>
      <c r="S946" s="106" t="e">
        <f t="shared" si="253"/>
        <v>#DIV/0!</v>
      </c>
      <c r="T946" s="106" t="e">
        <f t="shared" si="257"/>
        <v>#DIV/0!</v>
      </c>
      <c r="U946" s="124" t="e">
        <f t="shared" si="250"/>
        <v>#DIV/0!</v>
      </c>
      <c r="V946" s="107" t="e">
        <f t="shared" si="265"/>
        <v>#DIV/0!</v>
      </c>
      <c r="W946" s="106" t="e">
        <f t="shared" si="263"/>
        <v>#DIV/0!</v>
      </c>
      <c r="X946" s="106" t="e">
        <f t="shared" si="258"/>
        <v>#DIV/0!</v>
      </c>
      <c r="Y946" s="106" t="e">
        <f t="shared" si="264"/>
        <v>#DIV/0!</v>
      </c>
      <c r="Z946" s="108" t="e">
        <f t="shared" si="259"/>
        <v>#DIV/0!</v>
      </c>
      <c r="AA946" s="108" t="e">
        <f>('Input &amp; Results'!$E$40-R946*7.48)/('Calcs active'!H946*1440)</f>
        <v>#DIV/0!</v>
      </c>
    </row>
    <row r="947" spans="2:27" x14ac:dyDescent="0.2">
      <c r="B947" s="31">
        <f t="shared" si="251"/>
        <v>3</v>
      </c>
      <c r="C947" s="31" t="s">
        <v>57</v>
      </c>
      <c r="D947" s="106">
        <v>933</v>
      </c>
      <c r="E947" s="106" t="e">
        <f t="shared" si="260"/>
        <v>#DIV/0!</v>
      </c>
      <c r="F947" s="106">
        <f>'Calcs Hist'!E948</f>
        <v>0</v>
      </c>
      <c r="G947" s="106" t="e">
        <f t="shared" si="261"/>
        <v>#DIV/0!</v>
      </c>
      <c r="H947" s="107" t="e">
        <f t="shared" si="262"/>
        <v>#DIV/0!</v>
      </c>
      <c r="I947" s="106" t="e">
        <f>IF(P947&gt;0,('Input &amp; Results'!F$31/12*$C$3)*('Input &amp; Results'!$D$21),('Input &amp; Results'!F$31/12*$C$3)*('Input &amp; Results'!$D$22))</f>
        <v>#DIV/0!</v>
      </c>
      <c r="J947" s="106" t="e">
        <f t="shared" si="266"/>
        <v>#DIV/0!</v>
      </c>
      <c r="K947" s="106" t="e">
        <f>IF(H947&gt;'Input &amp; Results'!$K$45,MIN('Input &amp; Results'!$K$33,J947-M947),0)</f>
        <v>#DIV/0!</v>
      </c>
      <c r="L947" s="106" t="e">
        <f t="shared" si="254"/>
        <v>#DIV/0!</v>
      </c>
      <c r="M947" s="106" t="e">
        <f>IF(J947&gt;0,MIN('Input &amp; Results'!$K$13*0.75/12*'Input &amp; Results'!$K$42,J947),0)</f>
        <v>#DIV/0!</v>
      </c>
      <c r="N947" s="106" t="e">
        <f t="shared" si="255"/>
        <v>#DIV/0!</v>
      </c>
      <c r="O947" s="106" t="e">
        <f t="shared" si="267"/>
        <v>#DIV/0!</v>
      </c>
      <c r="P947" s="106" t="e">
        <f>IF(O947&gt;'Input &amp; Results'!$E$49,MIN('Input &amp; Results'!$E$47,O947),0)</f>
        <v>#DIV/0!</v>
      </c>
      <c r="Q947" s="106" t="e">
        <f t="shared" si="256"/>
        <v>#DIV/0!</v>
      </c>
      <c r="R947" s="106" t="e">
        <f t="shared" si="252"/>
        <v>#DIV/0!</v>
      </c>
      <c r="S947" s="106" t="e">
        <f t="shared" si="253"/>
        <v>#DIV/0!</v>
      </c>
      <c r="T947" s="106" t="e">
        <f t="shared" si="257"/>
        <v>#DIV/0!</v>
      </c>
      <c r="U947" s="124" t="e">
        <f t="shared" si="250"/>
        <v>#DIV/0!</v>
      </c>
      <c r="V947" s="107" t="e">
        <f t="shared" si="265"/>
        <v>#DIV/0!</v>
      </c>
      <c r="W947" s="106" t="e">
        <f t="shared" si="263"/>
        <v>#DIV/0!</v>
      </c>
      <c r="X947" s="106" t="e">
        <f t="shared" si="258"/>
        <v>#DIV/0!</v>
      </c>
      <c r="Y947" s="106" t="e">
        <f t="shared" si="264"/>
        <v>#DIV/0!</v>
      </c>
      <c r="Z947" s="108" t="e">
        <f t="shared" si="259"/>
        <v>#DIV/0!</v>
      </c>
      <c r="AA947" s="108" t="e">
        <f>('Input &amp; Results'!$E$40-R947*7.48)/('Calcs active'!H947*1440)</f>
        <v>#DIV/0!</v>
      </c>
    </row>
    <row r="948" spans="2:27" x14ac:dyDescent="0.2">
      <c r="B948" s="31">
        <f t="shared" si="251"/>
        <v>3</v>
      </c>
      <c r="C948" s="31" t="s">
        <v>57</v>
      </c>
      <c r="D948" s="106">
        <v>934</v>
      </c>
      <c r="E948" s="106" t="e">
        <f t="shared" si="260"/>
        <v>#DIV/0!</v>
      </c>
      <c r="F948" s="106">
        <f>'Calcs Hist'!E949</f>
        <v>0</v>
      </c>
      <c r="G948" s="106" t="e">
        <f t="shared" si="261"/>
        <v>#DIV/0!</v>
      </c>
      <c r="H948" s="107" t="e">
        <f t="shared" si="262"/>
        <v>#DIV/0!</v>
      </c>
      <c r="I948" s="106" t="e">
        <f>IF(P948&gt;0,('Input &amp; Results'!F$31/12*$C$3)*('Input &amp; Results'!$D$21),('Input &amp; Results'!F$31/12*$C$3)*('Input &amp; Results'!$D$22))</f>
        <v>#DIV/0!</v>
      </c>
      <c r="J948" s="106" t="e">
        <f t="shared" si="266"/>
        <v>#DIV/0!</v>
      </c>
      <c r="K948" s="106" t="e">
        <f>IF(H948&gt;'Input &amp; Results'!$K$45,MIN('Input &amp; Results'!$K$33,J948-M948),0)</f>
        <v>#DIV/0!</v>
      </c>
      <c r="L948" s="106" t="e">
        <f t="shared" si="254"/>
        <v>#DIV/0!</v>
      </c>
      <c r="M948" s="106" t="e">
        <f>IF(J948&gt;0,MIN('Input &amp; Results'!$K$13*0.75/12*'Input &amp; Results'!$K$42,J948),0)</f>
        <v>#DIV/0!</v>
      </c>
      <c r="N948" s="106" t="e">
        <f t="shared" si="255"/>
        <v>#DIV/0!</v>
      </c>
      <c r="O948" s="106" t="e">
        <f t="shared" si="267"/>
        <v>#DIV/0!</v>
      </c>
      <c r="P948" s="106" t="e">
        <f>IF(O948&gt;'Input &amp; Results'!$E$49,MIN('Input &amp; Results'!$E$47,O948),0)</f>
        <v>#DIV/0!</v>
      </c>
      <c r="Q948" s="106" t="e">
        <f t="shared" si="256"/>
        <v>#DIV/0!</v>
      </c>
      <c r="R948" s="106" t="e">
        <f t="shared" si="252"/>
        <v>#DIV/0!</v>
      </c>
      <c r="S948" s="106" t="e">
        <f t="shared" si="253"/>
        <v>#DIV/0!</v>
      </c>
      <c r="T948" s="106" t="e">
        <f t="shared" si="257"/>
        <v>#DIV/0!</v>
      </c>
      <c r="U948" s="124" t="e">
        <f t="shared" si="250"/>
        <v>#DIV/0!</v>
      </c>
      <c r="V948" s="107" t="e">
        <f t="shared" si="265"/>
        <v>#DIV/0!</v>
      </c>
      <c r="W948" s="106" t="e">
        <f t="shared" si="263"/>
        <v>#DIV/0!</v>
      </c>
      <c r="X948" s="106" t="e">
        <f t="shared" si="258"/>
        <v>#DIV/0!</v>
      </c>
      <c r="Y948" s="106" t="e">
        <f t="shared" si="264"/>
        <v>#DIV/0!</v>
      </c>
      <c r="Z948" s="108" t="e">
        <f t="shared" si="259"/>
        <v>#DIV/0!</v>
      </c>
      <c r="AA948" s="108" t="e">
        <f>('Input &amp; Results'!$E$40-R948*7.48)/('Calcs active'!H948*1440)</f>
        <v>#DIV/0!</v>
      </c>
    </row>
    <row r="949" spans="2:27" x14ac:dyDescent="0.2">
      <c r="B949" s="31">
        <f t="shared" si="251"/>
        <v>3</v>
      </c>
      <c r="C949" s="31" t="s">
        <v>57</v>
      </c>
      <c r="D949" s="106">
        <v>935</v>
      </c>
      <c r="E949" s="106" t="e">
        <f t="shared" si="260"/>
        <v>#DIV/0!</v>
      </c>
      <c r="F949" s="106">
        <f>'Calcs Hist'!E950</f>
        <v>0</v>
      </c>
      <c r="G949" s="106" t="e">
        <f t="shared" si="261"/>
        <v>#DIV/0!</v>
      </c>
      <c r="H949" s="107" t="e">
        <f t="shared" si="262"/>
        <v>#DIV/0!</v>
      </c>
      <c r="I949" s="106" t="e">
        <f>IF(P949&gt;0,('Input &amp; Results'!F$31/12*$C$3)*('Input &amp; Results'!$D$21),('Input &amp; Results'!F$31/12*$C$3)*('Input &amp; Results'!$D$22))</f>
        <v>#DIV/0!</v>
      </c>
      <c r="J949" s="106" t="e">
        <f t="shared" si="266"/>
        <v>#DIV/0!</v>
      </c>
      <c r="K949" s="106" t="e">
        <f>IF(H949&gt;'Input &amp; Results'!$K$45,MIN('Input &amp; Results'!$K$33,J949-M949),0)</f>
        <v>#DIV/0!</v>
      </c>
      <c r="L949" s="106" t="e">
        <f t="shared" si="254"/>
        <v>#DIV/0!</v>
      </c>
      <c r="M949" s="106" t="e">
        <f>IF(J949&gt;0,MIN('Input &amp; Results'!$K$13*0.75/12*'Input &amp; Results'!$K$42,J949),0)</f>
        <v>#DIV/0!</v>
      </c>
      <c r="N949" s="106" t="e">
        <f t="shared" si="255"/>
        <v>#DIV/0!</v>
      </c>
      <c r="O949" s="106" t="e">
        <f t="shared" si="267"/>
        <v>#DIV/0!</v>
      </c>
      <c r="P949" s="106" t="e">
        <f>IF(O949&gt;'Input &amp; Results'!$E$49,MIN('Input &amp; Results'!$E$47,O949),0)</f>
        <v>#DIV/0!</v>
      </c>
      <c r="Q949" s="106" t="e">
        <f t="shared" si="256"/>
        <v>#DIV/0!</v>
      </c>
      <c r="R949" s="106" t="e">
        <f t="shared" si="252"/>
        <v>#DIV/0!</v>
      </c>
      <c r="S949" s="106" t="e">
        <f t="shared" si="253"/>
        <v>#DIV/0!</v>
      </c>
      <c r="T949" s="106" t="e">
        <f t="shared" si="257"/>
        <v>#DIV/0!</v>
      </c>
      <c r="U949" s="124" t="e">
        <f t="shared" si="250"/>
        <v>#DIV/0!</v>
      </c>
      <c r="V949" s="107" t="e">
        <f t="shared" si="265"/>
        <v>#DIV/0!</v>
      </c>
      <c r="W949" s="106" t="e">
        <f t="shared" si="263"/>
        <v>#DIV/0!</v>
      </c>
      <c r="X949" s="106" t="e">
        <f t="shared" si="258"/>
        <v>#DIV/0!</v>
      </c>
      <c r="Y949" s="106" t="e">
        <f t="shared" si="264"/>
        <v>#DIV/0!</v>
      </c>
      <c r="Z949" s="108" t="e">
        <f t="shared" si="259"/>
        <v>#DIV/0!</v>
      </c>
      <c r="AA949" s="108" t="e">
        <f>('Input &amp; Results'!$E$40-R949*7.48)/('Calcs active'!H949*1440)</f>
        <v>#DIV/0!</v>
      </c>
    </row>
    <row r="950" spans="2:27" x14ac:dyDescent="0.2">
      <c r="B950" s="31">
        <f t="shared" si="251"/>
        <v>3</v>
      </c>
      <c r="C950" s="31" t="s">
        <v>57</v>
      </c>
      <c r="D950" s="106">
        <v>936</v>
      </c>
      <c r="E950" s="106" t="e">
        <f t="shared" si="260"/>
        <v>#DIV/0!</v>
      </c>
      <c r="F950" s="106">
        <f>'Calcs Hist'!E951</f>
        <v>0</v>
      </c>
      <c r="G950" s="106" t="e">
        <f t="shared" si="261"/>
        <v>#DIV/0!</v>
      </c>
      <c r="H950" s="107" t="e">
        <f t="shared" si="262"/>
        <v>#DIV/0!</v>
      </c>
      <c r="I950" s="106" t="e">
        <f>IF(P950&gt;0,('Input &amp; Results'!F$31/12*$C$3)*('Input &amp; Results'!$D$21),('Input &amp; Results'!F$31/12*$C$3)*('Input &amp; Results'!$D$22))</f>
        <v>#DIV/0!</v>
      </c>
      <c r="J950" s="106" t="e">
        <f t="shared" si="266"/>
        <v>#DIV/0!</v>
      </c>
      <c r="K950" s="106" t="e">
        <f>IF(H950&gt;'Input &amp; Results'!$K$45,MIN('Input &amp; Results'!$K$33,J950-M950),0)</f>
        <v>#DIV/0!</v>
      </c>
      <c r="L950" s="106" t="e">
        <f t="shared" si="254"/>
        <v>#DIV/0!</v>
      </c>
      <c r="M950" s="106" t="e">
        <f>IF(J950&gt;0,MIN('Input &amp; Results'!$K$13*0.75/12*'Input &amp; Results'!$K$42,J950),0)</f>
        <v>#DIV/0!</v>
      </c>
      <c r="N950" s="106" t="e">
        <f t="shared" si="255"/>
        <v>#DIV/0!</v>
      </c>
      <c r="O950" s="106" t="e">
        <f t="shared" si="267"/>
        <v>#DIV/0!</v>
      </c>
      <c r="P950" s="106" t="e">
        <f>IF(O950&gt;'Input &amp; Results'!$E$49,MIN('Input &amp; Results'!$E$47,O950),0)</f>
        <v>#DIV/0!</v>
      </c>
      <c r="Q950" s="106" t="e">
        <f t="shared" si="256"/>
        <v>#DIV/0!</v>
      </c>
      <c r="R950" s="106" t="e">
        <f t="shared" si="252"/>
        <v>#DIV/0!</v>
      </c>
      <c r="S950" s="106" t="e">
        <f t="shared" si="253"/>
        <v>#DIV/0!</v>
      </c>
      <c r="T950" s="106" t="e">
        <f t="shared" si="257"/>
        <v>#DIV/0!</v>
      </c>
      <c r="U950" s="124" t="e">
        <f t="shared" ref="U950:U1013" si="268">U949+S950</f>
        <v>#DIV/0!</v>
      </c>
      <c r="V950" s="107" t="e">
        <f t="shared" si="265"/>
        <v>#DIV/0!</v>
      </c>
      <c r="W950" s="106" t="e">
        <f t="shared" si="263"/>
        <v>#DIV/0!</v>
      </c>
      <c r="X950" s="106" t="e">
        <f t="shared" si="258"/>
        <v>#DIV/0!</v>
      </c>
      <c r="Y950" s="106" t="e">
        <f t="shared" si="264"/>
        <v>#DIV/0!</v>
      </c>
      <c r="Z950" s="108" t="e">
        <f t="shared" si="259"/>
        <v>#DIV/0!</v>
      </c>
      <c r="AA950" s="108" t="e">
        <f>('Input &amp; Results'!$E$40-R950*7.48)/('Calcs active'!H950*1440)</f>
        <v>#DIV/0!</v>
      </c>
    </row>
    <row r="951" spans="2:27" x14ac:dyDescent="0.2">
      <c r="B951" s="31">
        <f t="shared" si="251"/>
        <v>3</v>
      </c>
      <c r="C951" s="31" t="s">
        <v>57</v>
      </c>
      <c r="D951" s="106">
        <v>937</v>
      </c>
      <c r="E951" s="106" t="e">
        <f t="shared" si="260"/>
        <v>#DIV/0!</v>
      </c>
      <c r="F951" s="106">
        <f>'Calcs Hist'!E952</f>
        <v>0</v>
      </c>
      <c r="G951" s="106" t="e">
        <f t="shared" si="261"/>
        <v>#DIV/0!</v>
      </c>
      <c r="H951" s="107" t="e">
        <f t="shared" si="262"/>
        <v>#DIV/0!</v>
      </c>
      <c r="I951" s="106" t="e">
        <f>IF(P951&gt;0,('Input &amp; Results'!F$31/12*$C$3)*('Input &amp; Results'!$D$21),('Input &amp; Results'!F$31/12*$C$3)*('Input &amp; Results'!$D$22))</f>
        <v>#DIV/0!</v>
      </c>
      <c r="J951" s="106" t="e">
        <f t="shared" si="266"/>
        <v>#DIV/0!</v>
      </c>
      <c r="K951" s="106" t="e">
        <f>IF(H951&gt;'Input &amp; Results'!$K$45,MIN('Input &amp; Results'!$K$33,J951-M951),0)</f>
        <v>#DIV/0!</v>
      </c>
      <c r="L951" s="106" t="e">
        <f t="shared" si="254"/>
        <v>#DIV/0!</v>
      </c>
      <c r="M951" s="106" t="e">
        <f>IF(J951&gt;0,MIN('Input &amp; Results'!$K$13*0.75/12*'Input &amp; Results'!$K$42,J951),0)</f>
        <v>#DIV/0!</v>
      </c>
      <c r="N951" s="106" t="e">
        <f t="shared" si="255"/>
        <v>#DIV/0!</v>
      </c>
      <c r="O951" s="106" t="e">
        <f t="shared" si="267"/>
        <v>#DIV/0!</v>
      </c>
      <c r="P951" s="106" t="e">
        <f>IF(O951&gt;'Input &amp; Results'!$E$49,MIN('Input &amp; Results'!$E$47,O951),0)</f>
        <v>#DIV/0!</v>
      </c>
      <c r="Q951" s="106" t="e">
        <f t="shared" si="256"/>
        <v>#DIV/0!</v>
      </c>
      <c r="R951" s="106" t="e">
        <f t="shared" si="252"/>
        <v>#DIV/0!</v>
      </c>
      <c r="S951" s="106" t="e">
        <f t="shared" si="253"/>
        <v>#DIV/0!</v>
      </c>
      <c r="T951" s="106" t="e">
        <f t="shared" si="257"/>
        <v>#DIV/0!</v>
      </c>
      <c r="U951" s="124" t="e">
        <f t="shared" si="268"/>
        <v>#DIV/0!</v>
      </c>
      <c r="V951" s="107" t="e">
        <f t="shared" si="265"/>
        <v>#DIV/0!</v>
      </c>
      <c r="W951" s="106" t="e">
        <f t="shared" si="263"/>
        <v>#DIV/0!</v>
      </c>
      <c r="X951" s="106" t="e">
        <f t="shared" si="258"/>
        <v>#DIV/0!</v>
      </c>
      <c r="Y951" s="106" t="e">
        <f t="shared" si="264"/>
        <v>#DIV/0!</v>
      </c>
      <c r="Z951" s="108" t="e">
        <f t="shared" si="259"/>
        <v>#DIV/0!</v>
      </c>
      <c r="AA951" s="108" t="e">
        <f>('Input &amp; Results'!$E$40-R951*7.48)/('Calcs active'!H951*1440)</f>
        <v>#DIV/0!</v>
      </c>
    </row>
    <row r="952" spans="2:27" x14ac:dyDescent="0.2">
      <c r="B952" s="31">
        <f t="shared" si="251"/>
        <v>3</v>
      </c>
      <c r="C952" s="31" t="s">
        <v>57</v>
      </c>
      <c r="D952" s="106">
        <v>938</v>
      </c>
      <c r="E952" s="106" t="e">
        <f t="shared" si="260"/>
        <v>#DIV/0!</v>
      </c>
      <c r="F952" s="106">
        <f>'Calcs Hist'!E953</f>
        <v>0</v>
      </c>
      <c r="G952" s="106" t="e">
        <f t="shared" si="261"/>
        <v>#DIV/0!</v>
      </c>
      <c r="H952" s="107" t="e">
        <f t="shared" si="262"/>
        <v>#DIV/0!</v>
      </c>
      <c r="I952" s="106" t="e">
        <f>IF(P952&gt;0,('Input &amp; Results'!F$31/12*$C$3)*('Input &amp; Results'!$D$21),('Input &amp; Results'!F$31/12*$C$3)*('Input &amp; Results'!$D$22))</f>
        <v>#DIV/0!</v>
      </c>
      <c r="J952" s="106" t="e">
        <f t="shared" si="266"/>
        <v>#DIV/0!</v>
      </c>
      <c r="K952" s="106" t="e">
        <f>IF(H952&gt;'Input &amp; Results'!$K$45,MIN('Input &amp; Results'!$K$33,J952-M952),0)</f>
        <v>#DIV/0!</v>
      </c>
      <c r="L952" s="106" t="e">
        <f t="shared" si="254"/>
        <v>#DIV/0!</v>
      </c>
      <c r="M952" s="106" t="e">
        <f>IF(J952&gt;0,MIN('Input &amp; Results'!$K$13*0.75/12*'Input &amp; Results'!$K$42,J952),0)</f>
        <v>#DIV/0!</v>
      </c>
      <c r="N952" s="106" t="e">
        <f t="shared" si="255"/>
        <v>#DIV/0!</v>
      </c>
      <c r="O952" s="106" t="e">
        <f t="shared" si="267"/>
        <v>#DIV/0!</v>
      </c>
      <c r="P952" s="106" t="e">
        <f>IF(O952&gt;'Input &amp; Results'!$E$49,MIN('Input &amp; Results'!$E$47,O952),0)</f>
        <v>#DIV/0!</v>
      </c>
      <c r="Q952" s="106" t="e">
        <f t="shared" si="256"/>
        <v>#DIV/0!</v>
      </c>
      <c r="R952" s="106" t="e">
        <f t="shared" si="252"/>
        <v>#DIV/0!</v>
      </c>
      <c r="S952" s="106" t="e">
        <f t="shared" si="253"/>
        <v>#DIV/0!</v>
      </c>
      <c r="T952" s="106" t="e">
        <f t="shared" si="257"/>
        <v>#DIV/0!</v>
      </c>
      <c r="U952" s="124" t="e">
        <f t="shared" si="268"/>
        <v>#DIV/0!</v>
      </c>
      <c r="V952" s="107" t="e">
        <f t="shared" si="265"/>
        <v>#DIV/0!</v>
      </c>
      <c r="W952" s="106" t="e">
        <f t="shared" si="263"/>
        <v>#DIV/0!</v>
      </c>
      <c r="X952" s="106" t="e">
        <f t="shared" si="258"/>
        <v>#DIV/0!</v>
      </c>
      <c r="Y952" s="106" t="e">
        <f t="shared" si="264"/>
        <v>#DIV/0!</v>
      </c>
      <c r="Z952" s="108" t="e">
        <f t="shared" si="259"/>
        <v>#DIV/0!</v>
      </c>
      <c r="AA952" s="108" t="e">
        <f>('Input &amp; Results'!$E$40-R952*7.48)/('Calcs active'!H952*1440)</f>
        <v>#DIV/0!</v>
      </c>
    </row>
    <row r="953" spans="2:27" x14ac:dyDescent="0.2">
      <c r="B953" s="31">
        <f t="shared" si="251"/>
        <v>3</v>
      </c>
      <c r="C953" s="31" t="s">
        <v>57</v>
      </c>
      <c r="D953" s="106">
        <v>939</v>
      </c>
      <c r="E953" s="106" t="e">
        <f t="shared" si="260"/>
        <v>#DIV/0!</v>
      </c>
      <c r="F953" s="106">
        <f>'Calcs Hist'!E954</f>
        <v>0</v>
      </c>
      <c r="G953" s="106" t="e">
        <f t="shared" si="261"/>
        <v>#DIV/0!</v>
      </c>
      <c r="H953" s="107" t="e">
        <f t="shared" si="262"/>
        <v>#DIV/0!</v>
      </c>
      <c r="I953" s="106" t="e">
        <f>IF(P953&gt;0,('Input &amp; Results'!F$31/12*$C$3)*('Input &amp; Results'!$D$21),('Input &amp; Results'!F$31/12*$C$3)*('Input &amp; Results'!$D$22))</f>
        <v>#DIV/0!</v>
      </c>
      <c r="J953" s="106" t="e">
        <f t="shared" si="266"/>
        <v>#DIV/0!</v>
      </c>
      <c r="K953" s="106" t="e">
        <f>IF(H953&gt;'Input &amp; Results'!$K$45,MIN('Input &amp; Results'!$K$33,J953-M953),0)</f>
        <v>#DIV/0!</v>
      </c>
      <c r="L953" s="106" t="e">
        <f t="shared" si="254"/>
        <v>#DIV/0!</v>
      </c>
      <c r="M953" s="106" t="e">
        <f>IF(J953&gt;0,MIN('Input &amp; Results'!$K$13*0.75/12*'Input &amp; Results'!$K$42,J953),0)</f>
        <v>#DIV/0!</v>
      </c>
      <c r="N953" s="106" t="e">
        <f t="shared" si="255"/>
        <v>#DIV/0!</v>
      </c>
      <c r="O953" s="106" t="e">
        <f t="shared" si="267"/>
        <v>#DIV/0!</v>
      </c>
      <c r="P953" s="106" t="e">
        <f>IF(O953&gt;'Input &amp; Results'!$E$49,MIN('Input &amp; Results'!$E$47,O953),0)</f>
        <v>#DIV/0!</v>
      </c>
      <c r="Q953" s="106" t="e">
        <f t="shared" si="256"/>
        <v>#DIV/0!</v>
      </c>
      <c r="R953" s="106" t="e">
        <f t="shared" si="252"/>
        <v>#DIV/0!</v>
      </c>
      <c r="S953" s="106" t="e">
        <f t="shared" si="253"/>
        <v>#DIV/0!</v>
      </c>
      <c r="T953" s="106" t="e">
        <f t="shared" si="257"/>
        <v>#DIV/0!</v>
      </c>
      <c r="U953" s="124" t="e">
        <f t="shared" si="268"/>
        <v>#DIV/0!</v>
      </c>
      <c r="V953" s="107" t="e">
        <f t="shared" si="265"/>
        <v>#DIV/0!</v>
      </c>
      <c r="W953" s="106" t="e">
        <f t="shared" si="263"/>
        <v>#DIV/0!</v>
      </c>
      <c r="X953" s="106" t="e">
        <f t="shared" si="258"/>
        <v>#DIV/0!</v>
      </c>
      <c r="Y953" s="106" t="e">
        <f t="shared" si="264"/>
        <v>#DIV/0!</v>
      </c>
      <c r="Z953" s="108" t="e">
        <f t="shared" si="259"/>
        <v>#DIV/0!</v>
      </c>
      <c r="AA953" s="108" t="e">
        <f>('Input &amp; Results'!$E$40-R953*7.48)/('Calcs active'!H953*1440)</f>
        <v>#DIV/0!</v>
      </c>
    </row>
    <row r="954" spans="2:27" x14ac:dyDescent="0.2">
      <c r="B954" s="31">
        <f t="shared" si="251"/>
        <v>3</v>
      </c>
      <c r="C954" s="31" t="s">
        <v>57</v>
      </c>
      <c r="D954" s="106">
        <v>940</v>
      </c>
      <c r="E954" s="106" t="e">
        <f t="shared" si="260"/>
        <v>#DIV/0!</v>
      </c>
      <c r="F954" s="106">
        <f>'Calcs Hist'!E955</f>
        <v>0</v>
      </c>
      <c r="G954" s="106" t="e">
        <f t="shared" si="261"/>
        <v>#DIV/0!</v>
      </c>
      <c r="H954" s="107" t="e">
        <f t="shared" si="262"/>
        <v>#DIV/0!</v>
      </c>
      <c r="I954" s="106" t="e">
        <f>IF(P954&gt;0,('Input &amp; Results'!F$31/12*$C$3)*('Input &amp; Results'!$D$21),('Input &amp; Results'!F$31/12*$C$3)*('Input &amp; Results'!$D$22))</f>
        <v>#DIV/0!</v>
      </c>
      <c r="J954" s="106" t="e">
        <f t="shared" si="266"/>
        <v>#DIV/0!</v>
      </c>
      <c r="K954" s="106" t="e">
        <f>IF(H954&gt;'Input &amp; Results'!$K$45,MIN('Input &amp; Results'!$K$33,J954-M954),0)</f>
        <v>#DIV/0!</v>
      </c>
      <c r="L954" s="106" t="e">
        <f t="shared" si="254"/>
        <v>#DIV/0!</v>
      </c>
      <c r="M954" s="106" t="e">
        <f>IF(J954&gt;0,MIN('Input &amp; Results'!$K$13*0.75/12*'Input &amp; Results'!$K$42,J954),0)</f>
        <v>#DIV/0!</v>
      </c>
      <c r="N954" s="106" t="e">
        <f t="shared" si="255"/>
        <v>#DIV/0!</v>
      </c>
      <c r="O954" s="106" t="e">
        <f t="shared" si="267"/>
        <v>#DIV/0!</v>
      </c>
      <c r="P954" s="106" t="e">
        <f>IF(O954&gt;'Input &amp; Results'!$E$49,MIN('Input &amp; Results'!$E$47,O954),0)</f>
        <v>#DIV/0!</v>
      </c>
      <c r="Q954" s="106" t="e">
        <f t="shared" si="256"/>
        <v>#DIV/0!</v>
      </c>
      <c r="R954" s="106" t="e">
        <f t="shared" si="252"/>
        <v>#DIV/0!</v>
      </c>
      <c r="S954" s="106" t="e">
        <f t="shared" si="253"/>
        <v>#DIV/0!</v>
      </c>
      <c r="T954" s="106" t="e">
        <f t="shared" si="257"/>
        <v>#DIV/0!</v>
      </c>
      <c r="U954" s="124" t="e">
        <f t="shared" si="268"/>
        <v>#DIV/0!</v>
      </c>
      <c r="V954" s="107" t="e">
        <f t="shared" si="265"/>
        <v>#DIV/0!</v>
      </c>
      <c r="W954" s="106" t="e">
        <f t="shared" si="263"/>
        <v>#DIV/0!</v>
      </c>
      <c r="X954" s="106" t="e">
        <f t="shared" si="258"/>
        <v>#DIV/0!</v>
      </c>
      <c r="Y954" s="106" t="e">
        <f t="shared" si="264"/>
        <v>#DIV/0!</v>
      </c>
      <c r="Z954" s="108" t="e">
        <f t="shared" si="259"/>
        <v>#DIV/0!</v>
      </c>
      <c r="AA954" s="108" t="e">
        <f>('Input &amp; Results'!$E$40-R954*7.48)/('Calcs active'!H954*1440)</f>
        <v>#DIV/0!</v>
      </c>
    </row>
    <row r="955" spans="2:27" x14ac:dyDescent="0.2">
      <c r="B955" s="31">
        <f t="shared" si="251"/>
        <v>3</v>
      </c>
      <c r="C955" s="31" t="s">
        <v>57</v>
      </c>
      <c r="D955" s="106">
        <v>941</v>
      </c>
      <c r="E955" s="106" t="e">
        <f t="shared" si="260"/>
        <v>#DIV/0!</v>
      </c>
      <c r="F955" s="106">
        <f>'Calcs Hist'!E956</f>
        <v>0</v>
      </c>
      <c r="G955" s="106" t="e">
        <f t="shared" si="261"/>
        <v>#DIV/0!</v>
      </c>
      <c r="H955" s="107" t="e">
        <f t="shared" si="262"/>
        <v>#DIV/0!</v>
      </c>
      <c r="I955" s="106" t="e">
        <f>IF(P955&gt;0,('Input &amp; Results'!F$31/12*$C$3)*('Input &amp; Results'!$D$21),('Input &amp; Results'!F$31/12*$C$3)*('Input &amp; Results'!$D$22))</f>
        <v>#DIV/0!</v>
      </c>
      <c r="J955" s="106" t="e">
        <f t="shared" si="266"/>
        <v>#DIV/0!</v>
      </c>
      <c r="K955" s="106" t="e">
        <f>IF(H955&gt;'Input &amp; Results'!$K$45,MIN('Input &amp; Results'!$K$33,J955-M955),0)</f>
        <v>#DIV/0!</v>
      </c>
      <c r="L955" s="106" t="e">
        <f t="shared" si="254"/>
        <v>#DIV/0!</v>
      </c>
      <c r="M955" s="106" t="e">
        <f>IF(J955&gt;0,MIN('Input &amp; Results'!$K$13*0.75/12*'Input &amp; Results'!$K$42,J955),0)</f>
        <v>#DIV/0!</v>
      </c>
      <c r="N955" s="106" t="e">
        <f t="shared" si="255"/>
        <v>#DIV/0!</v>
      </c>
      <c r="O955" s="106" t="e">
        <f t="shared" si="267"/>
        <v>#DIV/0!</v>
      </c>
      <c r="P955" s="106" t="e">
        <f>IF(O955&gt;'Input &amp; Results'!$E$49,MIN('Input &amp; Results'!$E$47,O955),0)</f>
        <v>#DIV/0!</v>
      </c>
      <c r="Q955" s="106" t="e">
        <f t="shared" si="256"/>
        <v>#DIV/0!</v>
      </c>
      <c r="R955" s="106" t="e">
        <f t="shared" si="252"/>
        <v>#DIV/0!</v>
      </c>
      <c r="S955" s="106" t="e">
        <f t="shared" si="253"/>
        <v>#DIV/0!</v>
      </c>
      <c r="T955" s="106" t="e">
        <f t="shared" si="257"/>
        <v>#DIV/0!</v>
      </c>
      <c r="U955" s="124" t="e">
        <f t="shared" si="268"/>
        <v>#DIV/0!</v>
      </c>
      <c r="V955" s="107" t="e">
        <f t="shared" si="265"/>
        <v>#DIV/0!</v>
      </c>
      <c r="W955" s="106" t="e">
        <f t="shared" si="263"/>
        <v>#DIV/0!</v>
      </c>
      <c r="X955" s="106" t="e">
        <f t="shared" si="258"/>
        <v>#DIV/0!</v>
      </c>
      <c r="Y955" s="106" t="e">
        <f t="shared" si="264"/>
        <v>#DIV/0!</v>
      </c>
      <c r="Z955" s="108" t="e">
        <f t="shared" si="259"/>
        <v>#DIV/0!</v>
      </c>
      <c r="AA955" s="108" t="e">
        <f>('Input &amp; Results'!$E$40-R955*7.48)/('Calcs active'!H955*1440)</f>
        <v>#DIV/0!</v>
      </c>
    </row>
    <row r="956" spans="2:27" x14ac:dyDescent="0.2">
      <c r="B956" s="31">
        <f t="shared" si="251"/>
        <v>3</v>
      </c>
      <c r="C956" s="31" t="s">
        <v>57</v>
      </c>
      <c r="D956" s="106">
        <v>942</v>
      </c>
      <c r="E956" s="106" t="e">
        <f t="shared" si="260"/>
        <v>#DIV/0!</v>
      </c>
      <c r="F956" s="106">
        <f>'Calcs Hist'!E957</f>
        <v>0</v>
      </c>
      <c r="G956" s="106" t="e">
        <f t="shared" si="261"/>
        <v>#DIV/0!</v>
      </c>
      <c r="H956" s="107" t="e">
        <f t="shared" si="262"/>
        <v>#DIV/0!</v>
      </c>
      <c r="I956" s="106" t="e">
        <f>IF(P956&gt;0,('Input &amp; Results'!F$31/12*$C$3)*('Input &amp; Results'!$D$21),('Input &amp; Results'!F$31/12*$C$3)*('Input &amp; Results'!$D$22))</f>
        <v>#DIV/0!</v>
      </c>
      <c r="J956" s="106" t="e">
        <f t="shared" si="266"/>
        <v>#DIV/0!</v>
      </c>
      <c r="K956" s="106" t="e">
        <f>IF(H956&gt;'Input &amp; Results'!$K$45,MIN('Input &amp; Results'!$K$33,J956-M956),0)</f>
        <v>#DIV/0!</v>
      </c>
      <c r="L956" s="106" t="e">
        <f t="shared" si="254"/>
        <v>#DIV/0!</v>
      </c>
      <c r="M956" s="106" t="e">
        <f>IF(J956&gt;0,MIN('Input &amp; Results'!$K$13*0.75/12*'Input &amp; Results'!$K$42,J956),0)</f>
        <v>#DIV/0!</v>
      </c>
      <c r="N956" s="106" t="e">
        <f t="shared" si="255"/>
        <v>#DIV/0!</v>
      </c>
      <c r="O956" s="106" t="e">
        <f t="shared" si="267"/>
        <v>#DIV/0!</v>
      </c>
      <c r="P956" s="106" t="e">
        <f>IF(O956&gt;'Input &amp; Results'!$E$49,MIN('Input &amp; Results'!$E$47,O956),0)</f>
        <v>#DIV/0!</v>
      </c>
      <c r="Q956" s="106" t="e">
        <f t="shared" si="256"/>
        <v>#DIV/0!</v>
      </c>
      <c r="R956" s="106" t="e">
        <f t="shared" si="252"/>
        <v>#DIV/0!</v>
      </c>
      <c r="S956" s="106" t="e">
        <f t="shared" si="253"/>
        <v>#DIV/0!</v>
      </c>
      <c r="T956" s="106" t="e">
        <f t="shared" si="257"/>
        <v>#DIV/0!</v>
      </c>
      <c r="U956" s="124" t="e">
        <f t="shared" si="268"/>
        <v>#DIV/0!</v>
      </c>
      <c r="V956" s="107" t="e">
        <f t="shared" si="265"/>
        <v>#DIV/0!</v>
      </c>
      <c r="W956" s="106" t="e">
        <f t="shared" si="263"/>
        <v>#DIV/0!</v>
      </c>
      <c r="X956" s="106" t="e">
        <f t="shared" si="258"/>
        <v>#DIV/0!</v>
      </c>
      <c r="Y956" s="106" t="e">
        <f t="shared" si="264"/>
        <v>#DIV/0!</v>
      </c>
      <c r="Z956" s="108" t="e">
        <f t="shared" si="259"/>
        <v>#DIV/0!</v>
      </c>
      <c r="AA956" s="108" t="e">
        <f>('Input &amp; Results'!$E$40-R956*7.48)/('Calcs active'!H956*1440)</f>
        <v>#DIV/0!</v>
      </c>
    </row>
    <row r="957" spans="2:27" x14ac:dyDescent="0.2">
      <c r="B957" s="31">
        <f t="shared" ref="B957:B1020" si="269">B592+1</f>
        <v>3</v>
      </c>
      <c r="C957" s="31" t="s">
        <v>58</v>
      </c>
      <c r="D957" s="106">
        <v>943</v>
      </c>
      <c r="E957" s="106" t="e">
        <f t="shared" si="260"/>
        <v>#DIV/0!</v>
      </c>
      <c r="F957" s="106">
        <f>'Calcs Hist'!E958</f>
        <v>0</v>
      </c>
      <c r="G957" s="106" t="e">
        <f t="shared" si="261"/>
        <v>#DIV/0!</v>
      </c>
      <c r="H957" s="107" t="e">
        <f t="shared" si="262"/>
        <v>#DIV/0!</v>
      </c>
      <c r="I957" s="106" t="e">
        <f>IF(P957&gt;0,('Input &amp; Results'!F$32/12*$C$3)*('Input &amp; Results'!$D$21),('Input &amp; Results'!F$32/12*$C$3)*('Input &amp; Results'!$D$22))</f>
        <v>#DIV/0!</v>
      </c>
      <c r="J957" s="106" t="e">
        <f t="shared" si="266"/>
        <v>#DIV/0!</v>
      </c>
      <c r="K957" s="106" t="e">
        <f>IF(H957&gt;'Input &amp; Results'!$K$45,MIN('Input &amp; Results'!$K$34,J957-M957),0)</f>
        <v>#DIV/0!</v>
      </c>
      <c r="L957" s="106" t="e">
        <f t="shared" si="254"/>
        <v>#DIV/0!</v>
      </c>
      <c r="M957" s="106" t="e">
        <f>IF(J957&gt;0,MIN('Input &amp; Results'!$K$14*0.75/12*'Input &amp; Results'!$K$42,J957),0)</f>
        <v>#DIV/0!</v>
      </c>
      <c r="N957" s="106" t="e">
        <f t="shared" si="255"/>
        <v>#DIV/0!</v>
      </c>
      <c r="O957" s="106" t="e">
        <f t="shared" si="267"/>
        <v>#DIV/0!</v>
      </c>
      <c r="P957" s="106" t="e">
        <f>IF(O957&gt;'Input &amp; Results'!$E$49,MIN('Input &amp; Results'!$E$47,O957),0)</f>
        <v>#DIV/0!</v>
      </c>
      <c r="Q957" s="106" t="e">
        <f t="shared" si="256"/>
        <v>#DIV/0!</v>
      </c>
      <c r="R957" s="106" t="e">
        <f t="shared" si="252"/>
        <v>#DIV/0!</v>
      </c>
      <c r="S957" s="106" t="e">
        <f t="shared" si="253"/>
        <v>#DIV/0!</v>
      </c>
      <c r="T957" s="106" t="e">
        <f t="shared" si="257"/>
        <v>#DIV/0!</v>
      </c>
      <c r="U957" s="124" t="e">
        <f t="shared" si="268"/>
        <v>#DIV/0!</v>
      </c>
      <c r="V957" s="107" t="e">
        <f t="shared" si="265"/>
        <v>#DIV/0!</v>
      </c>
      <c r="W957" s="106" t="e">
        <f t="shared" si="263"/>
        <v>#DIV/0!</v>
      </c>
      <c r="X957" s="106" t="e">
        <f t="shared" si="258"/>
        <v>#DIV/0!</v>
      </c>
      <c r="Y957" s="106" t="e">
        <f t="shared" si="264"/>
        <v>#DIV/0!</v>
      </c>
      <c r="Z957" s="108" t="e">
        <f t="shared" si="259"/>
        <v>#DIV/0!</v>
      </c>
      <c r="AA957" s="108" t="e">
        <f>('Input &amp; Results'!$E$40-R957*7.48)/('Calcs active'!H957*1440)</f>
        <v>#DIV/0!</v>
      </c>
    </row>
    <row r="958" spans="2:27" x14ac:dyDescent="0.2">
      <c r="B958" s="31">
        <f t="shared" si="269"/>
        <v>3</v>
      </c>
      <c r="C958" s="31" t="s">
        <v>58</v>
      </c>
      <c r="D958" s="106">
        <v>944</v>
      </c>
      <c r="E958" s="106" t="e">
        <f t="shared" si="260"/>
        <v>#DIV/0!</v>
      </c>
      <c r="F958" s="106">
        <f>'Calcs Hist'!E959</f>
        <v>0</v>
      </c>
      <c r="G958" s="106" t="e">
        <f t="shared" si="261"/>
        <v>#DIV/0!</v>
      </c>
      <c r="H958" s="107" t="e">
        <f t="shared" si="262"/>
        <v>#DIV/0!</v>
      </c>
      <c r="I958" s="106" t="e">
        <f>IF(P958&gt;0,('Input &amp; Results'!F$32/12*$C$3)*('Input &amp; Results'!$D$21),('Input &amp; Results'!F$32/12*$C$3)*('Input &amp; Results'!$D$22))</f>
        <v>#DIV/0!</v>
      </c>
      <c r="J958" s="106" t="e">
        <f t="shared" si="266"/>
        <v>#DIV/0!</v>
      </c>
      <c r="K958" s="106" t="e">
        <f>IF(H958&gt;'Input &amp; Results'!$K$45,MIN('Input &amp; Results'!$K$34,J958-M958),0)</f>
        <v>#DIV/0!</v>
      </c>
      <c r="L958" s="106" t="e">
        <f t="shared" si="254"/>
        <v>#DIV/0!</v>
      </c>
      <c r="M958" s="106" t="e">
        <f>IF(J958&gt;0,MIN('Input &amp; Results'!$K$14*0.75/12*'Input &amp; Results'!$K$42,J958),0)</f>
        <v>#DIV/0!</v>
      </c>
      <c r="N958" s="106" t="e">
        <f t="shared" si="255"/>
        <v>#DIV/0!</v>
      </c>
      <c r="O958" s="106" t="e">
        <f t="shared" si="267"/>
        <v>#DIV/0!</v>
      </c>
      <c r="P958" s="106" t="e">
        <f>IF(O958&gt;'Input &amp; Results'!$E$49,MIN('Input &amp; Results'!$E$47,O958),0)</f>
        <v>#DIV/0!</v>
      </c>
      <c r="Q958" s="106" t="e">
        <f t="shared" si="256"/>
        <v>#DIV/0!</v>
      </c>
      <c r="R958" s="106" t="e">
        <f t="shared" si="252"/>
        <v>#DIV/0!</v>
      </c>
      <c r="S958" s="106" t="e">
        <f t="shared" si="253"/>
        <v>#DIV/0!</v>
      </c>
      <c r="T958" s="106" t="e">
        <f t="shared" si="257"/>
        <v>#DIV/0!</v>
      </c>
      <c r="U958" s="124" t="e">
        <f t="shared" si="268"/>
        <v>#DIV/0!</v>
      </c>
      <c r="V958" s="107" t="e">
        <f t="shared" si="265"/>
        <v>#DIV/0!</v>
      </c>
      <c r="W958" s="106" t="e">
        <f t="shared" si="263"/>
        <v>#DIV/0!</v>
      </c>
      <c r="X958" s="106" t="e">
        <f t="shared" si="258"/>
        <v>#DIV/0!</v>
      </c>
      <c r="Y958" s="106" t="e">
        <f t="shared" si="264"/>
        <v>#DIV/0!</v>
      </c>
      <c r="Z958" s="108" t="e">
        <f t="shared" si="259"/>
        <v>#DIV/0!</v>
      </c>
      <c r="AA958" s="108" t="e">
        <f>('Input &amp; Results'!$E$40-R958*7.48)/('Calcs active'!H958*1440)</f>
        <v>#DIV/0!</v>
      </c>
    </row>
    <row r="959" spans="2:27" x14ac:dyDescent="0.2">
      <c r="B959" s="31">
        <f t="shared" si="269"/>
        <v>3</v>
      </c>
      <c r="C959" s="31" t="s">
        <v>58</v>
      </c>
      <c r="D959" s="106">
        <v>945</v>
      </c>
      <c r="E959" s="106" t="e">
        <f t="shared" si="260"/>
        <v>#DIV/0!</v>
      </c>
      <c r="F959" s="106">
        <f>'Calcs Hist'!E960</f>
        <v>0</v>
      </c>
      <c r="G959" s="106" t="e">
        <f t="shared" si="261"/>
        <v>#DIV/0!</v>
      </c>
      <c r="H959" s="107" t="e">
        <f t="shared" si="262"/>
        <v>#DIV/0!</v>
      </c>
      <c r="I959" s="106" t="e">
        <f>IF(P959&gt;0,('Input &amp; Results'!F$32/12*$C$3)*('Input &amp; Results'!$D$21),('Input &amp; Results'!F$32/12*$C$3)*('Input &amp; Results'!$D$22))</f>
        <v>#DIV/0!</v>
      </c>
      <c r="J959" s="106" t="e">
        <f t="shared" si="266"/>
        <v>#DIV/0!</v>
      </c>
      <c r="K959" s="106" t="e">
        <f>IF(H959&gt;'Input &amp; Results'!$K$45,MIN('Input &amp; Results'!$K$34,J959-M959),0)</f>
        <v>#DIV/0!</v>
      </c>
      <c r="L959" s="106" t="e">
        <f t="shared" si="254"/>
        <v>#DIV/0!</v>
      </c>
      <c r="M959" s="106" t="e">
        <f>IF(J959&gt;0,MIN('Input &amp; Results'!$K$14*0.75/12*'Input &amp; Results'!$K$42,J959),0)</f>
        <v>#DIV/0!</v>
      </c>
      <c r="N959" s="106" t="e">
        <f t="shared" si="255"/>
        <v>#DIV/0!</v>
      </c>
      <c r="O959" s="106" t="e">
        <f t="shared" si="267"/>
        <v>#DIV/0!</v>
      </c>
      <c r="P959" s="106" t="e">
        <f>IF(O959&gt;'Input &amp; Results'!$E$49,MIN('Input &amp; Results'!$E$47,O959),0)</f>
        <v>#DIV/0!</v>
      </c>
      <c r="Q959" s="106" t="e">
        <f t="shared" si="256"/>
        <v>#DIV/0!</v>
      </c>
      <c r="R959" s="106" t="e">
        <f t="shared" si="252"/>
        <v>#DIV/0!</v>
      </c>
      <c r="S959" s="106" t="e">
        <f t="shared" si="253"/>
        <v>#DIV/0!</v>
      </c>
      <c r="T959" s="106" t="e">
        <f t="shared" si="257"/>
        <v>#DIV/0!</v>
      </c>
      <c r="U959" s="124" t="e">
        <f t="shared" si="268"/>
        <v>#DIV/0!</v>
      </c>
      <c r="V959" s="107" t="e">
        <f t="shared" si="265"/>
        <v>#DIV/0!</v>
      </c>
      <c r="W959" s="106" t="e">
        <f t="shared" si="263"/>
        <v>#DIV/0!</v>
      </c>
      <c r="X959" s="106" t="e">
        <f t="shared" si="258"/>
        <v>#DIV/0!</v>
      </c>
      <c r="Y959" s="106" t="e">
        <f t="shared" si="264"/>
        <v>#DIV/0!</v>
      </c>
      <c r="Z959" s="108" t="e">
        <f t="shared" si="259"/>
        <v>#DIV/0!</v>
      </c>
      <c r="AA959" s="108" t="e">
        <f>('Input &amp; Results'!$E$40-R959*7.48)/('Calcs active'!H959*1440)</f>
        <v>#DIV/0!</v>
      </c>
    </row>
    <row r="960" spans="2:27" x14ac:dyDescent="0.2">
      <c r="B960" s="31">
        <f t="shared" si="269"/>
        <v>3</v>
      </c>
      <c r="C960" s="31" t="s">
        <v>58</v>
      </c>
      <c r="D960" s="106">
        <v>946</v>
      </c>
      <c r="E960" s="106" t="e">
        <f t="shared" si="260"/>
        <v>#DIV/0!</v>
      </c>
      <c r="F960" s="106">
        <f>'Calcs Hist'!E961</f>
        <v>0</v>
      </c>
      <c r="G960" s="106" t="e">
        <f t="shared" si="261"/>
        <v>#DIV/0!</v>
      </c>
      <c r="H960" s="107" t="e">
        <f t="shared" si="262"/>
        <v>#DIV/0!</v>
      </c>
      <c r="I960" s="106" t="e">
        <f>IF(P960&gt;0,('Input &amp; Results'!F$32/12*$C$3)*('Input &amp; Results'!$D$21),('Input &amp; Results'!F$32/12*$C$3)*('Input &amp; Results'!$D$22))</f>
        <v>#DIV/0!</v>
      </c>
      <c r="J960" s="106" t="e">
        <f t="shared" si="266"/>
        <v>#DIV/0!</v>
      </c>
      <c r="K960" s="106" t="e">
        <f>IF(H960&gt;'Input &amp; Results'!$K$45,MIN('Input &amp; Results'!$K$34,J960-M960),0)</f>
        <v>#DIV/0!</v>
      </c>
      <c r="L960" s="106" t="e">
        <f t="shared" si="254"/>
        <v>#DIV/0!</v>
      </c>
      <c r="M960" s="106" t="e">
        <f>IF(J960&gt;0,MIN('Input &amp; Results'!$K$14*0.75/12*'Input &amp; Results'!$K$42,J960),0)</f>
        <v>#DIV/0!</v>
      </c>
      <c r="N960" s="106" t="e">
        <f t="shared" si="255"/>
        <v>#DIV/0!</v>
      </c>
      <c r="O960" s="106" t="e">
        <f t="shared" si="267"/>
        <v>#DIV/0!</v>
      </c>
      <c r="P960" s="106" t="e">
        <f>IF(O960&gt;'Input &amp; Results'!$E$49,MIN('Input &amp; Results'!$E$47,O960),0)</f>
        <v>#DIV/0!</v>
      </c>
      <c r="Q960" s="106" t="e">
        <f t="shared" si="256"/>
        <v>#DIV/0!</v>
      </c>
      <c r="R960" s="106" t="e">
        <f t="shared" si="252"/>
        <v>#DIV/0!</v>
      </c>
      <c r="S960" s="106" t="e">
        <f t="shared" si="253"/>
        <v>#DIV/0!</v>
      </c>
      <c r="T960" s="106" t="e">
        <f t="shared" si="257"/>
        <v>#DIV/0!</v>
      </c>
      <c r="U960" s="124" t="e">
        <f t="shared" si="268"/>
        <v>#DIV/0!</v>
      </c>
      <c r="V960" s="107" t="e">
        <f t="shared" si="265"/>
        <v>#DIV/0!</v>
      </c>
      <c r="W960" s="106" t="e">
        <f t="shared" si="263"/>
        <v>#DIV/0!</v>
      </c>
      <c r="X960" s="106" t="e">
        <f t="shared" si="258"/>
        <v>#DIV/0!</v>
      </c>
      <c r="Y960" s="106" t="e">
        <f t="shared" si="264"/>
        <v>#DIV/0!</v>
      </c>
      <c r="Z960" s="108" t="e">
        <f t="shared" si="259"/>
        <v>#DIV/0!</v>
      </c>
      <c r="AA960" s="108" t="e">
        <f>('Input &amp; Results'!$E$40-R960*7.48)/('Calcs active'!H960*1440)</f>
        <v>#DIV/0!</v>
      </c>
    </row>
    <row r="961" spans="2:27" x14ac:dyDescent="0.2">
      <c r="B961" s="31">
        <f t="shared" si="269"/>
        <v>3</v>
      </c>
      <c r="C961" s="31" t="s">
        <v>58</v>
      </c>
      <c r="D961" s="106">
        <v>947</v>
      </c>
      <c r="E961" s="106" t="e">
        <f t="shared" si="260"/>
        <v>#DIV/0!</v>
      </c>
      <c r="F961" s="106">
        <f>'Calcs Hist'!E962</f>
        <v>0</v>
      </c>
      <c r="G961" s="106" t="e">
        <f t="shared" si="261"/>
        <v>#DIV/0!</v>
      </c>
      <c r="H961" s="107" t="e">
        <f t="shared" si="262"/>
        <v>#DIV/0!</v>
      </c>
      <c r="I961" s="106" t="e">
        <f>IF(P961&gt;0,('Input &amp; Results'!F$32/12*$C$3)*('Input &amp; Results'!$D$21),('Input &amp; Results'!F$32/12*$C$3)*('Input &amp; Results'!$D$22))</f>
        <v>#DIV/0!</v>
      </c>
      <c r="J961" s="106" t="e">
        <f t="shared" si="266"/>
        <v>#DIV/0!</v>
      </c>
      <c r="K961" s="106" t="e">
        <f>IF(H961&gt;'Input &amp; Results'!$K$45,MIN('Input &amp; Results'!$K$34,J961-M961),0)</f>
        <v>#DIV/0!</v>
      </c>
      <c r="L961" s="106" t="e">
        <f t="shared" si="254"/>
        <v>#DIV/0!</v>
      </c>
      <c r="M961" s="106" t="e">
        <f>IF(J961&gt;0,MIN('Input &amp; Results'!$K$14*0.75/12*'Input &amp; Results'!$K$42,J961),0)</f>
        <v>#DIV/0!</v>
      </c>
      <c r="N961" s="106" t="e">
        <f t="shared" si="255"/>
        <v>#DIV/0!</v>
      </c>
      <c r="O961" s="106" t="e">
        <f t="shared" si="267"/>
        <v>#DIV/0!</v>
      </c>
      <c r="P961" s="106" t="e">
        <f>IF(O961&gt;'Input &amp; Results'!$E$49,MIN('Input &amp; Results'!$E$47,O961),0)</f>
        <v>#DIV/0!</v>
      </c>
      <c r="Q961" s="106" t="e">
        <f t="shared" si="256"/>
        <v>#DIV/0!</v>
      </c>
      <c r="R961" s="106" t="e">
        <f t="shared" si="252"/>
        <v>#DIV/0!</v>
      </c>
      <c r="S961" s="106" t="e">
        <f t="shared" si="253"/>
        <v>#DIV/0!</v>
      </c>
      <c r="T961" s="106" t="e">
        <f t="shared" si="257"/>
        <v>#DIV/0!</v>
      </c>
      <c r="U961" s="124" t="e">
        <f t="shared" si="268"/>
        <v>#DIV/0!</v>
      </c>
      <c r="V961" s="107" t="e">
        <f t="shared" si="265"/>
        <v>#DIV/0!</v>
      </c>
      <c r="W961" s="106" t="e">
        <f t="shared" si="263"/>
        <v>#DIV/0!</v>
      </c>
      <c r="X961" s="106" t="e">
        <f t="shared" si="258"/>
        <v>#DIV/0!</v>
      </c>
      <c r="Y961" s="106" t="e">
        <f t="shared" si="264"/>
        <v>#DIV/0!</v>
      </c>
      <c r="Z961" s="108" t="e">
        <f t="shared" si="259"/>
        <v>#DIV/0!</v>
      </c>
      <c r="AA961" s="108" t="e">
        <f>('Input &amp; Results'!$E$40-R961*7.48)/('Calcs active'!H961*1440)</f>
        <v>#DIV/0!</v>
      </c>
    </row>
    <row r="962" spans="2:27" x14ac:dyDescent="0.2">
      <c r="B962" s="31">
        <f t="shared" si="269"/>
        <v>3</v>
      </c>
      <c r="C962" s="31" t="s">
        <v>58</v>
      </c>
      <c r="D962" s="106">
        <v>948</v>
      </c>
      <c r="E962" s="106" t="e">
        <f t="shared" si="260"/>
        <v>#DIV/0!</v>
      </c>
      <c r="F962" s="106">
        <f>'Calcs Hist'!E963</f>
        <v>0</v>
      </c>
      <c r="G962" s="106" t="e">
        <f t="shared" si="261"/>
        <v>#DIV/0!</v>
      </c>
      <c r="H962" s="107" t="e">
        <f t="shared" si="262"/>
        <v>#DIV/0!</v>
      </c>
      <c r="I962" s="106" t="e">
        <f>IF(P962&gt;0,('Input &amp; Results'!F$32/12*$C$3)*('Input &amp; Results'!$D$21),('Input &amp; Results'!F$32/12*$C$3)*('Input &amp; Results'!$D$22))</f>
        <v>#DIV/0!</v>
      </c>
      <c r="J962" s="106" t="e">
        <f t="shared" si="266"/>
        <v>#DIV/0!</v>
      </c>
      <c r="K962" s="106" t="e">
        <f>IF(H962&gt;'Input &amp; Results'!$K$45,MIN('Input &amp; Results'!$K$34,J962-M962),0)</f>
        <v>#DIV/0!</v>
      </c>
      <c r="L962" s="106" t="e">
        <f t="shared" si="254"/>
        <v>#DIV/0!</v>
      </c>
      <c r="M962" s="106" t="e">
        <f>IF(J962&gt;0,MIN('Input &amp; Results'!$K$14*0.75/12*'Input &amp; Results'!$K$42,J962),0)</f>
        <v>#DIV/0!</v>
      </c>
      <c r="N962" s="106" t="e">
        <f t="shared" si="255"/>
        <v>#DIV/0!</v>
      </c>
      <c r="O962" s="106" t="e">
        <f t="shared" si="267"/>
        <v>#DIV/0!</v>
      </c>
      <c r="P962" s="106" t="e">
        <f>IF(O962&gt;'Input &amp; Results'!$E$49,MIN('Input &amp; Results'!$E$47,O962),0)</f>
        <v>#DIV/0!</v>
      </c>
      <c r="Q962" s="106" t="e">
        <f t="shared" si="256"/>
        <v>#DIV/0!</v>
      </c>
      <c r="R962" s="106" t="e">
        <f t="shared" si="252"/>
        <v>#DIV/0!</v>
      </c>
      <c r="S962" s="106" t="e">
        <f t="shared" si="253"/>
        <v>#DIV/0!</v>
      </c>
      <c r="T962" s="106" t="e">
        <f t="shared" si="257"/>
        <v>#DIV/0!</v>
      </c>
      <c r="U962" s="124" t="e">
        <f t="shared" si="268"/>
        <v>#DIV/0!</v>
      </c>
      <c r="V962" s="107" t="e">
        <f t="shared" si="265"/>
        <v>#DIV/0!</v>
      </c>
      <c r="W962" s="106" t="e">
        <f t="shared" si="263"/>
        <v>#DIV/0!</v>
      </c>
      <c r="X962" s="106" t="e">
        <f t="shared" si="258"/>
        <v>#DIV/0!</v>
      </c>
      <c r="Y962" s="106" t="e">
        <f t="shared" si="264"/>
        <v>#DIV/0!</v>
      </c>
      <c r="Z962" s="108" t="e">
        <f t="shared" si="259"/>
        <v>#DIV/0!</v>
      </c>
      <c r="AA962" s="108" t="e">
        <f>('Input &amp; Results'!$E$40-R962*7.48)/('Calcs active'!H962*1440)</f>
        <v>#DIV/0!</v>
      </c>
    </row>
    <row r="963" spans="2:27" x14ac:dyDescent="0.2">
      <c r="B963" s="31">
        <f t="shared" si="269"/>
        <v>3</v>
      </c>
      <c r="C963" s="31" t="s">
        <v>58</v>
      </c>
      <c r="D963" s="106">
        <v>949</v>
      </c>
      <c r="E963" s="106" t="e">
        <f t="shared" si="260"/>
        <v>#DIV/0!</v>
      </c>
      <c r="F963" s="106">
        <f>'Calcs Hist'!E964</f>
        <v>0</v>
      </c>
      <c r="G963" s="106" t="e">
        <f t="shared" si="261"/>
        <v>#DIV/0!</v>
      </c>
      <c r="H963" s="107" t="e">
        <f t="shared" si="262"/>
        <v>#DIV/0!</v>
      </c>
      <c r="I963" s="106" t="e">
        <f>IF(P963&gt;0,('Input &amp; Results'!F$32/12*$C$3)*('Input &amp; Results'!$D$21),('Input &amp; Results'!F$32/12*$C$3)*('Input &amp; Results'!$D$22))</f>
        <v>#DIV/0!</v>
      </c>
      <c r="J963" s="106" t="e">
        <f t="shared" si="266"/>
        <v>#DIV/0!</v>
      </c>
      <c r="K963" s="106" t="e">
        <f>IF(H963&gt;'Input &amp; Results'!$K$45,MIN('Input &amp; Results'!$K$34,J963-M963),0)</f>
        <v>#DIV/0!</v>
      </c>
      <c r="L963" s="106" t="e">
        <f t="shared" si="254"/>
        <v>#DIV/0!</v>
      </c>
      <c r="M963" s="106" t="e">
        <f>IF(J963&gt;0,MIN('Input &amp; Results'!$K$14*0.75/12*'Input &amp; Results'!$K$42,J963),0)</f>
        <v>#DIV/0!</v>
      </c>
      <c r="N963" s="106" t="e">
        <f t="shared" si="255"/>
        <v>#DIV/0!</v>
      </c>
      <c r="O963" s="106" t="e">
        <f t="shared" si="267"/>
        <v>#DIV/0!</v>
      </c>
      <c r="P963" s="106" t="e">
        <f>IF(O963&gt;'Input &amp; Results'!$E$49,MIN('Input &amp; Results'!$E$47,O963),0)</f>
        <v>#DIV/0!</v>
      </c>
      <c r="Q963" s="106" t="e">
        <f t="shared" si="256"/>
        <v>#DIV/0!</v>
      </c>
      <c r="R963" s="106" t="e">
        <f t="shared" si="252"/>
        <v>#DIV/0!</v>
      </c>
      <c r="S963" s="106" t="e">
        <f t="shared" si="253"/>
        <v>#DIV/0!</v>
      </c>
      <c r="T963" s="106" t="e">
        <f t="shared" si="257"/>
        <v>#DIV/0!</v>
      </c>
      <c r="U963" s="124" t="e">
        <f t="shared" si="268"/>
        <v>#DIV/0!</v>
      </c>
      <c r="V963" s="107" t="e">
        <f t="shared" si="265"/>
        <v>#DIV/0!</v>
      </c>
      <c r="W963" s="106" t="e">
        <f t="shared" si="263"/>
        <v>#DIV/0!</v>
      </c>
      <c r="X963" s="106" t="e">
        <f t="shared" si="258"/>
        <v>#DIV/0!</v>
      </c>
      <c r="Y963" s="106" t="e">
        <f t="shared" si="264"/>
        <v>#DIV/0!</v>
      </c>
      <c r="Z963" s="108" t="e">
        <f t="shared" si="259"/>
        <v>#DIV/0!</v>
      </c>
      <c r="AA963" s="108" t="e">
        <f>('Input &amp; Results'!$E$40-R963*7.48)/('Calcs active'!H963*1440)</f>
        <v>#DIV/0!</v>
      </c>
    </row>
    <row r="964" spans="2:27" x14ac:dyDescent="0.2">
      <c r="B964" s="31">
        <f t="shared" si="269"/>
        <v>3</v>
      </c>
      <c r="C964" s="31" t="s">
        <v>58</v>
      </c>
      <c r="D964" s="106">
        <v>950</v>
      </c>
      <c r="E964" s="106" t="e">
        <f t="shared" si="260"/>
        <v>#DIV/0!</v>
      </c>
      <c r="F964" s="106">
        <f>'Calcs Hist'!E965</f>
        <v>0</v>
      </c>
      <c r="G964" s="106" t="e">
        <f t="shared" si="261"/>
        <v>#DIV/0!</v>
      </c>
      <c r="H964" s="107" t="e">
        <f t="shared" si="262"/>
        <v>#DIV/0!</v>
      </c>
      <c r="I964" s="106" t="e">
        <f>IF(P964&gt;0,('Input &amp; Results'!F$32/12*$C$3)*('Input &amp; Results'!$D$21),('Input &amp; Results'!F$32/12*$C$3)*('Input &amp; Results'!$D$22))</f>
        <v>#DIV/0!</v>
      </c>
      <c r="J964" s="106" t="e">
        <f t="shared" si="266"/>
        <v>#DIV/0!</v>
      </c>
      <c r="K964" s="106" t="e">
        <f>IF(H964&gt;'Input &amp; Results'!$K$45,MIN('Input &amp; Results'!$K$34,J964-M964),0)</f>
        <v>#DIV/0!</v>
      </c>
      <c r="L964" s="106" t="e">
        <f t="shared" si="254"/>
        <v>#DIV/0!</v>
      </c>
      <c r="M964" s="106" t="e">
        <f>IF(J964&gt;0,MIN('Input &amp; Results'!$K$14*0.75/12*'Input &amp; Results'!$K$42,J964),0)</f>
        <v>#DIV/0!</v>
      </c>
      <c r="N964" s="106" t="e">
        <f t="shared" si="255"/>
        <v>#DIV/0!</v>
      </c>
      <c r="O964" s="106" t="e">
        <f t="shared" si="267"/>
        <v>#DIV/0!</v>
      </c>
      <c r="P964" s="106" t="e">
        <f>IF(O964&gt;'Input &amp; Results'!$E$49,MIN('Input &amp; Results'!$E$47,O964),0)</f>
        <v>#DIV/0!</v>
      </c>
      <c r="Q964" s="106" t="e">
        <f t="shared" si="256"/>
        <v>#DIV/0!</v>
      </c>
      <c r="R964" s="106" t="e">
        <f t="shared" si="252"/>
        <v>#DIV/0!</v>
      </c>
      <c r="S964" s="106" t="e">
        <f t="shared" si="253"/>
        <v>#DIV/0!</v>
      </c>
      <c r="T964" s="106" t="e">
        <f t="shared" si="257"/>
        <v>#DIV/0!</v>
      </c>
      <c r="U964" s="124" t="e">
        <f t="shared" si="268"/>
        <v>#DIV/0!</v>
      </c>
      <c r="V964" s="107" t="e">
        <f t="shared" si="265"/>
        <v>#DIV/0!</v>
      </c>
      <c r="W964" s="106" t="e">
        <f t="shared" si="263"/>
        <v>#DIV/0!</v>
      </c>
      <c r="X964" s="106" t="e">
        <f t="shared" si="258"/>
        <v>#DIV/0!</v>
      </c>
      <c r="Y964" s="106" t="e">
        <f t="shared" si="264"/>
        <v>#DIV/0!</v>
      </c>
      <c r="Z964" s="108" t="e">
        <f t="shared" si="259"/>
        <v>#DIV/0!</v>
      </c>
      <c r="AA964" s="108" t="e">
        <f>('Input &amp; Results'!$E$40-R964*7.48)/('Calcs active'!H964*1440)</f>
        <v>#DIV/0!</v>
      </c>
    </row>
    <row r="965" spans="2:27" x14ac:dyDescent="0.2">
      <c r="B965" s="31">
        <f t="shared" si="269"/>
        <v>3</v>
      </c>
      <c r="C965" s="31" t="s">
        <v>58</v>
      </c>
      <c r="D965" s="106">
        <v>951</v>
      </c>
      <c r="E965" s="106" t="e">
        <f t="shared" si="260"/>
        <v>#DIV/0!</v>
      </c>
      <c r="F965" s="106">
        <f>'Calcs Hist'!E966</f>
        <v>0</v>
      </c>
      <c r="G965" s="106" t="e">
        <f t="shared" si="261"/>
        <v>#DIV/0!</v>
      </c>
      <c r="H965" s="107" t="e">
        <f t="shared" si="262"/>
        <v>#DIV/0!</v>
      </c>
      <c r="I965" s="106" t="e">
        <f>IF(P965&gt;0,('Input &amp; Results'!F$32/12*$C$3)*('Input &amp; Results'!$D$21),('Input &amp; Results'!F$32/12*$C$3)*('Input &amp; Results'!$D$22))</f>
        <v>#DIV/0!</v>
      </c>
      <c r="J965" s="106" t="e">
        <f t="shared" si="266"/>
        <v>#DIV/0!</v>
      </c>
      <c r="K965" s="106" t="e">
        <f>IF(H965&gt;'Input &amp; Results'!$K$45,MIN('Input &amp; Results'!$K$34,J965-M965),0)</f>
        <v>#DIV/0!</v>
      </c>
      <c r="L965" s="106" t="e">
        <f t="shared" si="254"/>
        <v>#DIV/0!</v>
      </c>
      <c r="M965" s="106" t="e">
        <f>IF(J965&gt;0,MIN('Input &amp; Results'!$K$14*0.75/12*'Input &amp; Results'!$K$42,J965),0)</f>
        <v>#DIV/0!</v>
      </c>
      <c r="N965" s="106" t="e">
        <f t="shared" si="255"/>
        <v>#DIV/0!</v>
      </c>
      <c r="O965" s="106" t="e">
        <f t="shared" si="267"/>
        <v>#DIV/0!</v>
      </c>
      <c r="P965" s="106" t="e">
        <f>IF(O965&gt;'Input &amp; Results'!$E$49,MIN('Input &amp; Results'!$E$47,O965),0)</f>
        <v>#DIV/0!</v>
      </c>
      <c r="Q965" s="106" t="e">
        <f t="shared" si="256"/>
        <v>#DIV/0!</v>
      </c>
      <c r="R965" s="106" t="e">
        <f t="shared" si="252"/>
        <v>#DIV/0!</v>
      </c>
      <c r="S965" s="106" t="e">
        <f t="shared" si="253"/>
        <v>#DIV/0!</v>
      </c>
      <c r="T965" s="106" t="e">
        <f t="shared" si="257"/>
        <v>#DIV/0!</v>
      </c>
      <c r="U965" s="124" t="e">
        <f t="shared" si="268"/>
        <v>#DIV/0!</v>
      </c>
      <c r="V965" s="107" t="e">
        <f t="shared" si="265"/>
        <v>#DIV/0!</v>
      </c>
      <c r="W965" s="106" t="e">
        <f t="shared" si="263"/>
        <v>#DIV/0!</v>
      </c>
      <c r="X965" s="106" t="e">
        <f t="shared" si="258"/>
        <v>#DIV/0!</v>
      </c>
      <c r="Y965" s="106" t="e">
        <f t="shared" si="264"/>
        <v>#DIV/0!</v>
      </c>
      <c r="Z965" s="108" t="e">
        <f t="shared" si="259"/>
        <v>#DIV/0!</v>
      </c>
      <c r="AA965" s="108" t="e">
        <f>('Input &amp; Results'!$E$40-R965*7.48)/('Calcs active'!H965*1440)</f>
        <v>#DIV/0!</v>
      </c>
    </row>
    <row r="966" spans="2:27" x14ac:dyDescent="0.2">
      <c r="B966" s="31">
        <f t="shared" si="269"/>
        <v>3</v>
      </c>
      <c r="C966" s="31" t="s">
        <v>58</v>
      </c>
      <c r="D966" s="106">
        <v>952</v>
      </c>
      <c r="E966" s="106" t="e">
        <f t="shared" si="260"/>
        <v>#DIV/0!</v>
      </c>
      <c r="F966" s="106">
        <f>'Calcs Hist'!E967</f>
        <v>0</v>
      </c>
      <c r="G966" s="106" t="e">
        <f t="shared" si="261"/>
        <v>#DIV/0!</v>
      </c>
      <c r="H966" s="107" t="e">
        <f t="shared" si="262"/>
        <v>#DIV/0!</v>
      </c>
      <c r="I966" s="106" t="e">
        <f>IF(P966&gt;0,('Input &amp; Results'!F$32/12*$C$3)*('Input &amp; Results'!$D$21),('Input &amp; Results'!F$32/12*$C$3)*('Input &amp; Results'!$D$22))</f>
        <v>#DIV/0!</v>
      </c>
      <c r="J966" s="106" t="e">
        <f t="shared" si="266"/>
        <v>#DIV/0!</v>
      </c>
      <c r="K966" s="106" t="e">
        <f>IF(H966&gt;'Input &amp; Results'!$K$45,MIN('Input &amp; Results'!$K$34,J966-M966),0)</f>
        <v>#DIV/0!</v>
      </c>
      <c r="L966" s="106" t="e">
        <f t="shared" si="254"/>
        <v>#DIV/0!</v>
      </c>
      <c r="M966" s="106" t="e">
        <f>IF(J966&gt;0,MIN('Input &amp; Results'!$K$14*0.75/12*'Input &amp; Results'!$K$42,J966),0)</f>
        <v>#DIV/0!</v>
      </c>
      <c r="N966" s="106" t="e">
        <f t="shared" si="255"/>
        <v>#DIV/0!</v>
      </c>
      <c r="O966" s="106" t="e">
        <f t="shared" si="267"/>
        <v>#DIV/0!</v>
      </c>
      <c r="P966" s="106" t="e">
        <f>IF(O966&gt;'Input &amp; Results'!$E$49,MIN('Input &amp; Results'!$E$47,O966),0)</f>
        <v>#DIV/0!</v>
      </c>
      <c r="Q966" s="106" t="e">
        <f t="shared" si="256"/>
        <v>#DIV/0!</v>
      </c>
      <c r="R966" s="106" t="e">
        <f t="shared" si="252"/>
        <v>#DIV/0!</v>
      </c>
      <c r="S966" s="106" t="e">
        <f t="shared" si="253"/>
        <v>#DIV/0!</v>
      </c>
      <c r="T966" s="106" t="e">
        <f t="shared" si="257"/>
        <v>#DIV/0!</v>
      </c>
      <c r="U966" s="124" t="e">
        <f t="shared" si="268"/>
        <v>#DIV/0!</v>
      </c>
      <c r="V966" s="107" t="e">
        <f t="shared" si="265"/>
        <v>#DIV/0!</v>
      </c>
      <c r="W966" s="106" t="e">
        <f t="shared" si="263"/>
        <v>#DIV/0!</v>
      </c>
      <c r="X966" s="106" t="e">
        <f t="shared" si="258"/>
        <v>#DIV/0!</v>
      </c>
      <c r="Y966" s="106" t="e">
        <f t="shared" si="264"/>
        <v>#DIV/0!</v>
      </c>
      <c r="Z966" s="108" t="e">
        <f t="shared" si="259"/>
        <v>#DIV/0!</v>
      </c>
      <c r="AA966" s="108" t="e">
        <f>('Input &amp; Results'!$E$40-R966*7.48)/('Calcs active'!H966*1440)</f>
        <v>#DIV/0!</v>
      </c>
    </row>
    <row r="967" spans="2:27" x14ac:dyDescent="0.2">
      <c r="B967" s="31">
        <f t="shared" si="269"/>
        <v>3</v>
      </c>
      <c r="C967" s="31" t="s">
        <v>58</v>
      </c>
      <c r="D967" s="106">
        <v>953</v>
      </c>
      <c r="E967" s="106" t="e">
        <f t="shared" si="260"/>
        <v>#DIV/0!</v>
      </c>
      <c r="F967" s="106">
        <f>'Calcs Hist'!E968</f>
        <v>0</v>
      </c>
      <c r="G967" s="106" t="e">
        <f t="shared" si="261"/>
        <v>#DIV/0!</v>
      </c>
      <c r="H967" s="107" t="e">
        <f t="shared" si="262"/>
        <v>#DIV/0!</v>
      </c>
      <c r="I967" s="106" t="e">
        <f>IF(P967&gt;0,('Input &amp; Results'!F$32/12*$C$3)*('Input &amp; Results'!$D$21),('Input &amp; Results'!F$32/12*$C$3)*('Input &amp; Results'!$D$22))</f>
        <v>#DIV/0!</v>
      </c>
      <c r="J967" s="106" t="e">
        <f t="shared" si="266"/>
        <v>#DIV/0!</v>
      </c>
      <c r="K967" s="106" t="e">
        <f>IF(H967&gt;'Input &amp; Results'!$K$45,MIN('Input &amp; Results'!$K$34,J967-M967),0)</f>
        <v>#DIV/0!</v>
      </c>
      <c r="L967" s="106" t="e">
        <f t="shared" si="254"/>
        <v>#DIV/0!</v>
      </c>
      <c r="M967" s="106" t="e">
        <f>IF(J967&gt;0,MIN('Input &amp; Results'!$K$14*0.75/12*'Input &amp; Results'!$K$42,J967),0)</f>
        <v>#DIV/0!</v>
      </c>
      <c r="N967" s="106" t="e">
        <f t="shared" si="255"/>
        <v>#DIV/0!</v>
      </c>
      <c r="O967" s="106" t="e">
        <f t="shared" si="267"/>
        <v>#DIV/0!</v>
      </c>
      <c r="P967" s="106" t="e">
        <f>IF(O967&gt;'Input &amp; Results'!$E$49,MIN('Input &amp; Results'!$E$47,O967),0)</f>
        <v>#DIV/0!</v>
      </c>
      <c r="Q967" s="106" t="e">
        <f t="shared" si="256"/>
        <v>#DIV/0!</v>
      </c>
      <c r="R967" s="106" t="e">
        <f t="shared" si="252"/>
        <v>#DIV/0!</v>
      </c>
      <c r="S967" s="106" t="e">
        <f t="shared" si="253"/>
        <v>#DIV/0!</v>
      </c>
      <c r="T967" s="106" t="e">
        <f t="shared" si="257"/>
        <v>#DIV/0!</v>
      </c>
      <c r="U967" s="124" t="e">
        <f t="shared" si="268"/>
        <v>#DIV/0!</v>
      </c>
      <c r="V967" s="107" t="e">
        <f t="shared" si="265"/>
        <v>#DIV/0!</v>
      </c>
      <c r="W967" s="106" t="e">
        <f t="shared" si="263"/>
        <v>#DIV/0!</v>
      </c>
      <c r="X967" s="106" t="e">
        <f t="shared" si="258"/>
        <v>#DIV/0!</v>
      </c>
      <c r="Y967" s="106" t="e">
        <f t="shared" si="264"/>
        <v>#DIV/0!</v>
      </c>
      <c r="Z967" s="108" t="e">
        <f t="shared" si="259"/>
        <v>#DIV/0!</v>
      </c>
      <c r="AA967" s="108" t="e">
        <f>('Input &amp; Results'!$E$40-R967*7.48)/('Calcs active'!H967*1440)</f>
        <v>#DIV/0!</v>
      </c>
    </row>
    <row r="968" spans="2:27" x14ac:dyDescent="0.2">
      <c r="B968" s="31">
        <f t="shared" si="269"/>
        <v>3</v>
      </c>
      <c r="C968" s="31" t="s">
        <v>58</v>
      </c>
      <c r="D968" s="106">
        <v>954</v>
      </c>
      <c r="E968" s="106" t="e">
        <f t="shared" si="260"/>
        <v>#DIV/0!</v>
      </c>
      <c r="F968" s="106">
        <f>'Calcs Hist'!E969</f>
        <v>0</v>
      </c>
      <c r="G968" s="106" t="e">
        <f t="shared" si="261"/>
        <v>#DIV/0!</v>
      </c>
      <c r="H968" s="107" t="e">
        <f t="shared" si="262"/>
        <v>#DIV/0!</v>
      </c>
      <c r="I968" s="106" t="e">
        <f>IF(P968&gt;0,('Input &amp; Results'!F$32/12*$C$3)*('Input &amp; Results'!$D$21),('Input &amp; Results'!F$32/12*$C$3)*('Input &amp; Results'!$D$22))</f>
        <v>#DIV/0!</v>
      </c>
      <c r="J968" s="106" t="e">
        <f t="shared" si="266"/>
        <v>#DIV/0!</v>
      </c>
      <c r="K968" s="106" t="e">
        <f>IF(H968&gt;'Input &amp; Results'!$K$45,MIN('Input &amp; Results'!$K$34,J968-M968),0)</f>
        <v>#DIV/0!</v>
      </c>
      <c r="L968" s="106" t="e">
        <f t="shared" si="254"/>
        <v>#DIV/0!</v>
      </c>
      <c r="M968" s="106" t="e">
        <f>IF(J968&gt;0,MIN('Input &amp; Results'!$K$14*0.75/12*'Input &amp; Results'!$K$42,J968),0)</f>
        <v>#DIV/0!</v>
      </c>
      <c r="N968" s="106" t="e">
        <f t="shared" si="255"/>
        <v>#DIV/0!</v>
      </c>
      <c r="O968" s="106" t="e">
        <f t="shared" si="267"/>
        <v>#DIV/0!</v>
      </c>
      <c r="P968" s="106" t="e">
        <f>IF(O968&gt;'Input &amp; Results'!$E$49,MIN('Input &amp; Results'!$E$47,O968),0)</f>
        <v>#DIV/0!</v>
      </c>
      <c r="Q968" s="106" t="e">
        <f t="shared" si="256"/>
        <v>#DIV/0!</v>
      </c>
      <c r="R968" s="106" t="e">
        <f t="shared" si="252"/>
        <v>#DIV/0!</v>
      </c>
      <c r="S968" s="106" t="e">
        <f t="shared" si="253"/>
        <v>#DIV/0!</v>
      </c>
      <c r="T968" s="106" t="e">
        <f t="shared" si="257"/>
        <v>#DIV/0!</v>
      </c>
      <c r="U968" s="124" t="e">
        <f t="shared" si="268"/>
        <v>#DIV/0!</v>
      </c>
      <c r="V968" s="107" t="e">
        <f t="shared" si="265"/>
        <v>#DIV/0!</v>
      </c>
      <c r="W968" s="106" t="e">
        <f t="shared" si="263"/>
        <v>#DIV/0!</v>
      </c>
      <c r="X968" s="106" t="e">
        <f t="shared" si="258"/>
        <v>#DIV/0!</v>
      </c>
      <c r="Y968" s="106" t="e">
        <f t="shared" si="264"/>
        <v>#DIV/0!</v>
      </c>
      <c r="Z968" s="108" t="e">
        <f t="shared" si="259"/>
        <v>#DIV/0!</v>
      </c>
      <c r="AA968" s="108" t="e">
        <f>('Input &amp; Results'!$E$40-R968*7.48)/('Calcs active'!H968*1440)</f>
        <v>#DIV/0!</v>
      </c>
    </row>
    <row r="969" spans="2:27" x14ac:dyDescent="0.2">
      <c r="B969" s="31">
        <f t="shared" si="269"/>
        <v>3</v>
      </c>
      <c r="C969" s="31" t="s">
        <v>58</v>
      </c>
      <c r="D969" s="106">
        <v>955</v>
      </c>
      <c r="E969" s="106" t="e">
        <f t="shared" si="260"/>
        <v>#DIV/0!</v>
      </c>
      <c r="F969" s="106">
        <f>'Calcs Hist'!E970</f>
        <v>0</v>
      </c>
      <c r="G969" s="106" t="e">
        <f t="shared" si="261"/>
        <v>#DIV/0!</v>
      </c>
      <c r="H969" s="107" t="e">
        <f t="shared" si="262"/>
        <v>#DIV/0!</v>
      </c>
      <c r="I969" s="106" t="e">
        <f>IF(P969&gt;0,('Input &amp; Results'!F$32/12*$C$3)*('Input &amp; Results'!$D$21),('Input &amp; Results'!F$32/12*$C$3)*('Input &amp; Results'!$D$22))</f>
        <v>#DIV/0!</v>
      </c>
      <c r="J969" s="106" t="e">
        <f t="shared" si="266"/>
        <v>#DIV/0!</v>
      </c>
      <c r="K969" s="106" t="e">
        <f>IF(H969&gt;'Input &amp; Results'!$K$45,MIN('Input &amp; Results'!$K$34,J969-M969),0)</f>
        <v>#DIV/0!</v>
      </c>
      <c r="L969" s="106" t="e">
        <f t="shared" si="254"/>
        <v>#DIV/0!</v>
      </c>
      <c r="M969" s="106" t="e">
        <f>IF(J969&gt;0,MIN('Input &amp; Results'!$K$14*0.75/12*'Input &amp; Results'!$K$42,J969),0)</f>
        <v>#DIV/0!</v>
      </c>
      <c r="N969" s="106" t="e">
        <f t="shared" si="255"/>
        <v>#DIV/0!</v>
      </c>
      <c r="O969" s="106" t="e">
        <f t="shared" si="267"/>
        <v>#DIV/0!</v>
      </c>
      <c r="P969" s="106" t="e">
        <f>IF(O969&gt;'Input &amp; Results'!$E$49,MIN('Input &amp; Results'!$E$47,O969),0)</f>
        <v>#DIV/0!</v>
      </c>
      <c r="Q969" s="106" t="e">
        <f t="shared" si="256"/>
        <v>#DIV/0!</v>
      </c>
      <c r="R969" s="106" t="e">
        <f t="shared" si="252"/>
        <v>#DIV/0!</v>
      </c>
      <c r="S969" s="106" t="e">
        <f t="shared" si="253"/>
        <v>#DIV/0!</v>
      </c>
      <c r="T969" s="106" t="e">
        <f t="shared" si="257"/>
        <v>#DIV/0!</v>
      </c>
      <c r="U969" s="124" t="e">
        <f t="shared" si="268"/>
        <v>#DIV/0!</v>
      </c>
      <c r="V969" s="107" t="e">
        <f t="shared" si="265"/>
        <v>#DIV/0!</v>
      </c>
      <c r="W969" s="106" t="e">
        <f t="shared" si="263"/>
        <v>#DIV/0!</v>
      </c>
      <c r="X969" s="106" t="e">
        <f t="shared" si="258"/>
        <v>#DIV/0!</v>
      </c>
      <c r="Y969" s="106" t="e">
        <f t="shared" si="264"/>
        <v>#DIV/0!</v>
      </c>
      <c r="Z969" s="108" t="e">
        <f t="shared" si="259"/>
        <v>#DIV/0!</v>
      </c>
      <c r="AA969" s="108" t="e">
        <f>('Input &amp; Results'!$E$40-R969*7.48)/('Calcs active'!H969*1440)</f>
        <v>#DIV/0!</v>
      </c>
    </row>
    <row r="970" spans="2:27" x14ac:dyDescent="0.2">
      <c r="B970" s="31">
        <f t="shared" si="269"/>
        <v>3</v>
      </c>
      <c r="C970" s="31" t="s">
        <v>58</v>
      </c>
      <c r="D970" s="106">
        <v>956</v>
      </c>
      <c r="E970" s="106" t="e">
        <f t="shared" si="260"/>
        <v>#DIV/0!</v>
      </c>
      <c r="F970" s="106">
        <f>'Calcs Hist'!E971</f>
        <v>0</v>
      </c>
      <c r="G970" s="106" t="e">
        <f t="shared" si="261"/>
        <v>#DIV/0!</v>
      </c>
      <c r="H970" s="107" t="e">
        <f t="shared" si="262"/>
        <v>#DIV/0!</v>
      </c>
      <c r="I970" s="106" t="e">
        <f>IF(P970&gt;0,('Input &amp; Results'!F$32/12*$C$3)*('Input &amp; Results'!$D$21),('Input &amp; Results'!F$32/12*$C$3)*('Input &amp; Results'!$D$22))</f>
        <v>#DIV/0!</v>
      </c>
      <c r="J970" s="106" t="e">
        <f t="shared" si="266"/>
        <v>#DIV/0!</v>
      </c>
      <c r="K970" s="106" t="e">
        <f>IF(H970&gt;'Input &amp; Results'!$K$45,MIN('Input &amp; Results'!$K$34,J970-M970),0)</f>
        <v>#DIV/0!</v>
      </c>
      <c r="L970" s="106" t="e">
        <f t="shared" si="254"/>
        <v>#DIV/0!</v>
      </c>
      <c r="M970" s="106" t="e">
        <f>IF(J970&gt;0,MIN('Input &amp; Results'!$K$14*0.75/12*'Input &amp; Results'!$K$42,J970),0)</f>
        <v>#DIV/0!</v>
      </c>
      <c r="N970" s="106" t="e">
        <f t="shared" si="255"/>
        <v>#DIV/0!</v>
      </c>
      <c r="O970" s="106" t="e">
        <f t="shared" si="267"/>
        <v>#DIV/0!</v>
      </c>
      <c r="P970" s="106" t="e">
        <f>IF(O970&gt;'Input &amp; Results'!$E$49,MIN('Input &amp; Results'!$E$47,O970),0)</f>
        <v>#DIV/0!</v>
      </c>
      <c r="Q970" s="106" t="e">
        <f t="shared" si="256"/>
        <v>#DIV/0!</v>
      </c>
      <c r="R970" s="106" t="e">
        <f t="shared" si="252"/>
        <v>#DIV/0!</v>
      </c>
      <c r="S970" s="106" t="e">
        <f t="shared" si="253"/>
        <v>#DIV/0!</v>
      </c>
      <c r="T970" s="106" t="e">
        <f t="shared" si="257"/>
        <v>#DIV/0!</v>
      </c>
      <c r="U970" s="124" t="e">
        <f t="shared" si="268"/>
        <v>#DIV/0!</v>
      </c>
      <c r="V970" s="107" t="e">
        <f t="shared" si="265"/>
        <v>#DIV/0!</v>
      </c>
      <c r="W970" s="106" t="e">
        <f t="shared" si="263"/>
        <v>#DIV/0!</v>
      </c>
      <c r="X970" s="106" t="e">
        <f t="shared" si="258"/>
        <v>#DIV/0!</v>
      </c>
      <c r="Y970" s="106" t="e">
        <f t="shared" si="264"/>
        <v>#DIV/0!</v>
      </c>
      <c r="Z970" s="108" t="e">
        <f t="shared" si="259"/>
        <v>#DIV/0!</v>
      </c>
      <c r="AA970" s="108" t="e">
        <f>('Input &amp; Results'!$E$40-R970*7.48)/('Calcs active'!H970*1440)</f>
        <v>#DIV/0!</v>
      </c>
    </row>
    <row r="971" spans="2:27" x14ac:dyDescent="0.2">
      <c r="B971" s="31">
        <f t="shared" si="269"/>
        <v>3</v>
      </c>
      <c r="C971" s="31" t="s">
        <v>58</v>
      </c>
      <c r="D971" s="106">
        <v>957</v>
      </c>
      <c r="E971" s="106" t="e">
        <f t="shared" si="260"/>
        <v>#DIV/0!</v>
      </c>
      <c r="F971" s="106">
        <f>'Calcs Hist'!E972</f>
        <v>0</v>
      </c>
      <c r="G971" s="106" t="e">
        <f t="shared" si="261"/>
        <v>#DIV/0!</v>
      </c>
      <c r="H971" s="107" t="e">
        <f t="shared" si="262"/>
        <v>#DIV/0!</v>
      </c>
      <c r="I971" s="106" t="e">
        <f>IF(P971&gt;0,('Input &amp; Results'!F$32/12*$C$3)*('Input &amp; Results'!$D$21),('Input &amp; Results'!F$32/12*$C$3)*('Input &amp; Results'!$D$22))</f>
        <v>#DIV/0!</v>
      </c>
      <c r="J971" s="106" t="e">
        <f t="shared" si="266"/>
        <v>#DIV/0!</v>
      </c>
      <c r="K971" s="106" t="e">
        <f>IF(H971&gt;'Input &amp; Results'!$K$45,MIN('Input &amp; Results'!$K$34,J971-M971),0)</f>
        <v>#DIV/0!</v>
      </c>
      <c r="L971" s="106" t="e">
        <f t="shared" si="254"/>
        <v>#DIV/0!</v>
      </c>
      <c r="M971" s="106" t="e">
        <f>IF(J971&gt;0,MIN('Input &amp; Results'!$K$14*0.75/12*'Input &amp; Results'!$K$42,J971),0)</f>
        <v>#DIV/0!</v>
      </c>
      <c r="N971" s="106" t="e">
        <f t="shared" si="255"/>
        <v>#DIV/0!</v>
      </c>
      <c r="O971" s="106" t="e">
        <f t="shared" si="267"/>
        <v>#DIV/0!</v>
      </c>
      <c r="P971" s="106" t="e">
        <f>IF(O971&gt;'Input &amp; Results'!$E$49,MIN('Input &amp; Results'!$E$47,O971),0)</f>
        <v>#DIV/0!</v>
      </c>
      <c r="Q971" s="106" t="e">
        <f t="shared" si="256"/>
        <v>#DIV/0!</v>
      </c>
      <c r="R971" s="106" t="e">
        <f t="shared" si="252"/>
        <v>#DIV/0!</v>
      </c>
      <c r="S971" s="106" t="e">
        <f t="shared" si="253"/>
        <v>#DIV/0!</v>
      </c>
      <c r="T971" s="106" t="e">
        <f t="shared" si="257"/>
        <v>#DIV/0!</v>
      </c>
      <c r="U971" s="124" t="e">
        <f t="shared" si="268"/>
        <v>#DIV/0!</v>
      </c>
      <c r="V971" s="107" t="e">
        <f t="shared" si="265"/>
        <v>#DIV/0!</v>
      </c>
      <c r="W971" s="106" t="e">
        <f t="shared" si="263"/>
        <v>#DIV/0!</v>
      </c>
      <c r="X971" s="106" t="e">
        <f t="shared" si="258"/>
        <v>#DIV/0!</v>
      </c>
      <c r="Y971" s="106" t="e">
        <f t="shared" si="264"/>
        <v>#DIV/0!</v>
      </c>
      <c r="Z971" s="108" t="e">
        <f t="shared" si="259"/>
        <v>#DIV/0!</v>
      </c>
      <c r="AA971" s="108" t="e">
        <f>('Input &amp; Results'!$E$40-R971*7.48)/('Calcs active'!H971*1440)</f>
        <v>#DIV/0!</v>
      </c>
    </row>
    <row r="972" spans="2:27" x14ac:dyDescent="0.2">
      <c r="B972" s="31">
        <f t="shared" si="269"/>
        <v>3</v>
      </c>
      <c r="C972" s="31" t="s">
        <v>58</v>
      </c>
      <c r="D972" s="106">
        <v>958</v>
      </c>
      <c r="E972" s="106" t="e">
        <f t="shared" si="260"/>
        <v>#DIV/0!</v>
      </c>
      <c r="F972" s="106">
        <f>'Calcs Hist'!E973</f>
        <v>0</v>
      </c>
      <c r="G972" s="106" t="e">
        <f t="shared" si="261"/>
        <v>#DIV/0!</v>
      </c>
      <c r="H972" s="107" t="e">
        <f t="shared" si="262"/>
        <v>#DIV/0!</v>
      </c>
      <c r="I972" s="106" t="e">
        <f>IF(P972&gt;0,('Input &amp; Results'!F$32/12*$C$3)*('Input &amp; Results'!$D$21),('Input &amp; Results'!F$32/12*$C$3)*('Input &amp; Results'!$D$22))</f>
        <v>#DIV/0!</v>
      </c>
      <c r="J972" s="106" t="e">
        <f t="shared" si="266"/>
        <v>#DIV/0!</v>
      </c>
      <c r="K972" s="106" t="e">
        <f>IF(H972&gt;'Input &amp; Results'!$K$45,MIN('Input &amp; Results'!$K$34,J972-M972),0)</f>
        <v>#DIV/0!</v>
      </c>
      <c r="L972" s="106" t="e">
        <f t="shared" si="254"/>
        <v>#DIV/0!</v>
      </c>
      <c r="M972" s="106" t="e">
        <f>IF(J972&gt;0,MIN('Input &amp; Results'!$K$14*0.75/12*'Input &amp; Results'!$K$42,J972),0)</f>
        <v>#DIV/0!</v>
      </c>
      <c r="N972" s="106" t="e">
        <f t="shared" si="255"/>
        <v>#DIV/0!</v>
      </c>
      <c r="O972" s="106" t="e">
        <f t="shared" si="267"/>
        <v>#DIV/0!</v>
      </c>
      <c r="P972" s="106" t="e">
        <f>IF(O972&gt;'Input &amp; Results'!$E$49,MIN('Input &amp; Results'!$E$47,O972),0)</f>
        <v>#DIV/0!</v>
      </c>
      <c r="Q972" s="106" t="e">
        <f t="shared" si="256"/>
        <v>#DIV/0!</v>
      </c>
      <c r="R972" s="106" t="e">
        <f t="shared" si="252"/>
        <v>#DIV/0!</v>
      </c>
      <c r="S972" s="106" t="e">
        <f t="shared" si="253"/>
        <v>#DIV/0!</v>
      </c>
      <c r="T972" s="106" t="e">
        <f t="shared" si="257"/>
        <v>#DIV/0!</v>
      </c>
      <c r="U972" s="124" t="e">
        <f t="shared" si="268"/>
        <v>#DIV/0!</v>
      </c>
      <c r="V972" s="107" t="e">
        <f t="shared" si="265"/>
        <v>#DIV/0!</v>
      </c>
      <c r="W972" s="106" t="e">
        <f t="shared" si="263"/>
        <v>#DIV/0!</v>
      </c>
      <c r="X972" s="106" t="e">
        <f t="shared" si="258"/>
        <v>#DIV/0!</v>
      </c>
      <c r="Y972" s="106" t="e">
        <f t="shared" si="264"/>
        <v>#DIV/0!</v>
      </c>
      <c r="Z972" s="108" t="e">
        <f t="shared" si="259"/>
        <v>#DIV/0!</v>
      </c>
      <c r="AA972" s="108" t="e">
        <f>('Input &amp; Results'!$E$40-R972*7.48)/('Calcs active'!H972*1440)</f>
        <v>#DIV/0!</v>
      </c>
    </row>
    <row r="973" spans="2:27" x14ac:dyDescent="0.2">
      <c r="B973" s="31">
        <f t="shared" si="269"/>
        <v>3</v>
      </c>
      <c r="C973" s="31" t="s">
        <v>58</v>
      </c>
      <c r="D973" s="106">
        <v>959</v>
      </c>
      <c r="E973" s="106" t="e">
        <f t="shared" si="260"/>
        <v>#DIV/0!</v>
      </c>
      <c r="F973" s="106">
        <f>'Calcs Hist'!E974</f>
        <v>0</v>
      </c>
      <c r="G973" s="106" t="e">
        <f t="shared" si="261"/>
        <v>#DIV/0!</v>
      </c>
      <c r="H973" s="107" t="e">
        <f t="shared" si="262"/>
        <v>#DIV/0!</v>
      </c>
      <c r="I973" s="106" t="e">
        <f>IF(P973&gt;0,('Input &amp; Results'!F$32/12*$C$3)*('Input &amp; Results'!$D$21),('Input &amp; Results'!F$32/12*$C$3)*('Input &amp; Results'!$D$22))</f>
        <v>#DIV/0!</v>
      </c>
      <c r="J973" s="106" t="e">
        <f t="shared" si="266"/>
        <v>#DIV/0!</v>
      </c>
      <c r="K973" s="106" t="e">
        <f>IF(H973&gt;'Input &amp; Results'!$K$45,MIN('Input &amp; Results'!$K$34,J973-M973),0)</f>
        <v>#DIV/0!</v>
      </c>
      <c r="L973" s="106" t="e">
        <f t="shared" si="254"/>
        <v>#DIV/0!</v>
      </c>
      <c r="M973" s="106" t="e">
        <f>IF(J973&gt;0,MIN('Input &amp; Results'!$K$14*0.75/12*'Input &amp; Results'!$K$42,J973),0)</f>
        <v>#DIV/0!</v>
      </c>
      <c r="N973" s="106" t="e">
        <f t="shared" si="255"/>
        <v>#DIV/0!</v>
      </c>
      <c r="O973" s="106" t="e">
        <f t="shared" si="267"/>
        <v>#DIV/0!</v>
      </c>
      <c r="P973" s="106" t="e">
        <f>IF(O973&gt;'Input &amp; Results'!$E$49,MIN('Input &amp; Results'!$E$47,O973),0)</f>
        <v>#DIV/0!</v>
      </c>
      <c r="Q973" s="106" t="e">
        <f t="shared" si="256"/>
        <v>#DIV/0!</v>
      </c>
      <c r="R973" s="106" t="e">
        <f t="shared" si="252"/>
        <v>#DIV/0!</v>
      </c>
      <c r="S973" s="106" t="e">
        <f t="shared" si="253"/>
        <v>#DIV/0!</v>
      </c>
      <c r="T973" s="106" t="e">
        <f t="shared" si="257"/>
        <v>#DIV/0!</v>
      </c>
      <c r="U973" s="124" t="e">
        <f t="shared" si="268"/>
        <v>#DIV/0!</v>
      </c>
      <c r="V973" s="107" t="e">
        <f t="shared" si="265"/>
        <v>#DIV/0!</v>
      </c>
      <c r="W973" s="106" t="e">
        <f t="shared" si="263"/>
        <v>#DIV/0!</v>
      </c>
      <c r="X973" s="106" t="e">
        <f t="shared" si="258"/>
        <v>#DIV/0!</v>
      </c>
      <c r="Y973" s="106" t="e">
        <f t="shared" si="264"/>
        <v>#DIV/0!</v>
      </c>
      <c r="Z973" s="108" t="e">
        <f t="shared" si="259"/>
        <v>#DIV/0!</v>
      </c>
      <c r="AA973" s="108" t="e">
        <f>('Input &amp; Results'!$E$40-R973*7.48)/('Calcs active'!H973*1440)</f>
        <v>#DIV/0!</v>
      </c>
    </row>
    <row r="974" spans="2:27" x14ac:dyDescent="0.2">
      <c r="B974" s="31">
        <f t="shared" si="269"/>
        <v>3</v>
      </c>
      <c r="C974" s="31" t="s">
        <v>58</v>
      </c>
      <c r="D974" s="106">
        <v>960</v>
      </c>
      <c r="E974" s="106" t="e">
        <f t="shared" si="260"/>
        <v>#DIV/0!</v>
      </c>
      <c r="F974" s="106">
        <f>'Calcs Hist'!E975</f>
        <v>0</v>
      </c>
      <c r="G974" s="106" t="e">
        <f t="shared" si="261"/>
        <v>#DIV/0!</v>
      </c>
      <c r="H974" s="107" t="e">
        <f t="shared" si="262"/>
        <v>#DIV/0!</v>
      </c>
      <c r="I974" s="106" t="e">
        <f>IF(P974&gt;0,('Input &amp; Results'!F$32/12*$C$3)*('Input &amp; Results'!$D$21),('Input &amp; Results'!F$32/12*$C$3)*('Input &amp; Results'!$D$22))</f>
        <v>#DIV/0!</v>
      </c>
      <c r="J974" s="106" t="e">
        <f t="shared" si="266"/>
        <v>#DIV/0!</v>
      </c>
      <c r="K974" s="106" t="e">
        <f>IF(H974&gt;'Input &amp; Results'!$K$45,MIN('Input &amp; Results'!$K$34,J974-M974),0)</f>
        <v>#DIV/0!</v>
      </c>
      <c r="L974" s="106" t="e">
        <f t="shared" si="254"/>
        <v>#DIV/0!</v>
      </c>
      <c r="M974" s="106" t="e">
        <f>IF(J974&gt;0,MIN('Input &amp; Results'!$K$14*0.75/12*'Input &amp; Results'!$K$42,J974),0)</f>
        <v>#DIV/0!</v>
      </c>
      <c r="N974" s="106" t="e">
        <f t="shared" si="255"/>
        <v>#DIV/0!</v>
      </c>
      <c r="O974" s="106" t="e">
        <f t="shared" si="267"/>
        <v>#DIV/0!</v>
      </c>
      <c r="P974" s="106" t="e">
        <f>IF(O974&gt;'Input &amp; Results'!$E$49,MIN('Input &amp; Results'!$E$47,O974),0)</f>
        <v>#DIV/0!</v>
      </c>
      <c r="Q974" s="106" t="e">
        <f t="shared" si="256"/>
        <v>#DIV/0!</v>
      </c>
      <c r="R974" s="106" t="e">
        <f t="shared" si="252"/>
        <v>#DIV/0!</v>
      </c>
      <c r="S974" s="106" t="e">
        <f t="shared" si="253"/>
        <v>#DIV/0!</v>
      </c>
      <c r="T974" s="106" t="e">
        <f t="shared" si="257"/>
        <v>#DIV/0!</v>
      </c>
      <c r="U974" s="124" t="e">
        <f t="shared" si="268"/>
        <v>#DIV/0!</v>
      </c>
      <c r="V974" s="107" t="e">
        <f t="shared" si="265"/>
        <v>#DIV/0!</v>
      </c>
      <c r="W974" s="106" t="e">
        <f t="shared" si="263"/>
        <v>#DIV/0!</v>
      </c>
      <c r="X974" s="106" t="e">
        <f t="shared" si="258"/>
        <v>#DIV/0!</v>
      </c>
      <c r="Y974" s="106" t="e">
        <f t="shared" si="264"/>
        <v>#DIV/0!</v>
      </c>
      <c r="Z974" s="108" t="e">
        <f t="shared" si="259"/>
        <v>#DIV/0!</v>
      </c>
      <c r="AA974" s="108" t="e">
        <f>('Input &amp; Results'!$E$40-R974*7.48)/('Calcs active'!H974*1440)</f>
        <v>#DIV/0!</v>
      </c>
    </row>
    <row r="975" spans="2:27" x14ac:dyDescent="0.2">
      <c r="B975" s="31">
        <f t="shared" si="269"/>
        <v>3</v>
      </c>
      <c r="C975" s="31" t="s">
        <v>58</v>
      </c>
      <c r="D975" s="106">
        <v>961</v>
      </c>
      <c r="E975" s="106" t="e">
        <f t="shared" si="260"/>
        <v>#DIV/0!</v>
      </c>
      <c r="F975" s="106">
        <f>'Calcs Hist'!E976</f>
        <v>0</v>
      </c>
      <c r="G975" s="106" t="e">
        <f t="shared" si="261"/>
        <v>#DIV/0!</v>
      </c>
      <c r="H975" s="107" t="e">
        <f t="shared" si="262"/>
        <v>#DIV/0!</v>
      </c>
      <c r="I975" s="106" t="e">
        <f>IF(P975&gt;0,('Input &amp; Results'!F$32/12*$C$3)*('Input &amp; Results'!$D$21),('Input &amp; Results'!F$32/12*$C$3)*('Input &amp; Results'!$D$22))</f>
        <v>#DIV/0!</v>
      </c>
      <c r="J975" s="106" t="e">
        <f t="shared" si="266"/>
        <v>#DIV/0!</v>
      </c>
      <c r="K975" s="106" t="e">
        <f>IF(H975&gt;'Input &amp; Results'!$K$45,MIN('Input &amp; Results'!$K$34,J975-M975),0)</f>
        <v>#DIV/0!</v>
      </c>
      <c r="L975" s="106" t="e">
        <f t="shared" si="254"/>
        <v>#DIV/0!</v>
      </c>
      <c r="M975" s="106" t="e">
        <f>IF(J975&gt;0,MIN('Input &amp; Results'!$K$14*0.75/12*'Input &amp; Results'!$K$42,J975),0)</f>
        <v>#DIV/0!</v>
      </c>
      <c r="N975" s="106" t="e">
        <f t="shared" si="255"/>
        <v>#DIV/0!</v>
      </c>
      <c r="O975" s="106" t="e">
        <f t="shared" si="267"/>
        <v>#DIV/0!</v>
      </c>
      <c r="P975" s="106" t="e">
        <f>IF(O975&gt;'Input &amp; Results'!$E$49,MIN('Input &amp; Results'!$E$47,O975),0)</f>
        <v>#DIV/0!</v>
      </c>
      <c r="Q975" s="106" t="e">
        <f t="shared" si="256"/>
        <v>#DIV/0!</v>
      </c>
      <c r="R975" s="106" t="e">
        <f t="shared" ref="R975:R1038" si="270">O975-P975</f>
        <v>#DIV/0!</v>
      </c>
      <c r="S975" s="106" t="e">
        <f t="shared" ref="S975:S1038" si="271">I975-E975+P975</f>
        <v>#DIV/0!</v>
      </c>
      <c r="T975" s="106" t="e">
        <f t="shared" si="257"/>
        <v>#DIV/0!</v>
      </c>
      <c r="U975" s="124" t="e">
        <f t="shared" si="268"/>
        <v>#DIV/0!</v>
      </c>
      <c r="V975" s="107" t="e">
        <f t="shared" si="265"/>
        <v>#DIV/0!</v>
      </c>
      <c r="W975" s="106" t="e">
        <f t="shared" si="263"/>
        <v>#DIV/0!</v>
      </c>
      <c r="X975" s="106" t="e">
        <f t="shared" si="258"/>
        <v>#DIV/0!</v>
      </c>
      <c r="Y975" s="106" t="e">
        <f t="shared" si="264"/>
        <v>#DIV/0!</v>
      </c>
      <c r="Z975" s="108" t="e">
        <f t="shared" si="259"/>
        <v>#DIV/0!</v>
      </c>
      <c r="AA975" s="108" t="e">
        <f>('Input &amp; Results'!$E$40-R975*7.48)/('Calcs active'!H975*1440)</f>
        <v>#DIV/0!</v>
      </c>
    </row>
    <row r="976" spans="2:27" x14ac:dyDescent="0.2">
      <c r="B976" s="31">
        <f t="shared" si="269"/>
        <v>3</v>
      </c>
      <c r="C976" s="31" t="s">
        <v>58</v>
      </c>
      <c r="D976" s="106">
        <v>962</v>
      </c>
      <c r="E976" s="106" t="e">
        <f t="shared" si="260"/>
        <v>#DIV/0!</v>
      </c>
      <c r="F976" s="106">
        <f>'Calcs Hist'!E977</f>
        <v>0</v>
      </c>
      <c r="G976" s="106" t="e">
        <f t="shared" si="261"/>
        <v>#DIV/0!</v>
      </c>
      <c r="H976" s="107" t="e">
        <f t="shared" si="262"/>
        <v>#DIV/0!</v>
      </c>
      <c r="I976" s="106" t="e">
        <f>IF(P976&gt;0,('Input &amp; Results'!F$32/12*$C$3)*('Input &amp; Results'!$D$21),('Input &amp; Results'!F$32/12*$C$3)*('Input &amp; Results'!$D$22))</f>
        <v>#DIV/0!</v>
      </c>
      <c r="J976" s="106" t="e">
        <f t="shared" si="266"/>
        <v>#DIV/0!</v>
      </c>
      <c r="K976" s="106" t="e">
        <f>IF(H976&gt;'Input &amp; Results'!$K$45,MIN('Input &amp; Results'!$K$34,J976-M976),0)</f>
        <v>#DIV/0!</v>
      </c>
      <c r="L976" s="106" t="e">
        <f t="shared" ref="L976:L1039" si="272">K976*7.48</f>
        <v>#DIV/0!</v>
      </c>
      <c r="M976" s="106" t="e">
        <f>IF(J976&gt;0,MIN('Input &amp; Results'!$K$14*0.75/12*'Input &amp; Results'!$K$42,J976),0)</f>
        <v>#DIV/0!</v>
      </c>
      <c r="N976" s="106" t="e">
        <f t="shared" ref="N976:N1039" si="273">M976*7.48</f>
        <v>#DIV/0!</v>
      </c>
      <c r="O976" s="106" t="e">
        <f t="shared" si="267"/>
        <v>#DIV/0!</v>
      </c>
      <c r="P976" s="106" t="e">
        <f>IF(O976&gt;'Input &amp; Results'!$E$49,MIN('Input &amp; Results'!$E$47,O976),0)</f>
        <v>#DIV/0!</v>
      </c>
      <c r="Q976" s="106" t="e">
        <f t="shared" ref="Q976:Q1039" si="274">P976*7.48</f>
        <v>#DIV/0!</v>
      </c>
      <c r="R976" s="106" t="e">
        <f t="shared" si="270"/>
        <v>#DIV/0!</v>
      </c>
      <c r="S976" s="106" t="e">
        <f t="shared" si="271"/>
        <v>#DIV/0!</v>
      </c>
      <c r="T976" s="106" t="e">
        <f t="shared" ref="T976:T1039" si="275">T975+S976</f>
        <v>#DIV/0!</v>
      </c>
      <c r="U976" s="124" t="e">
        <f t="shared" si="268"/>
        <v>#DIV/0!</v>
      </c>
      <c r="V976" s="107" t="e">
        <f t="shared" si="265"/>
        <v>#DIV/0!</v>
      </c>
      <c r="W976" s="106" t="e">
        <f t="shared" si="263"/>
        <v>#DIV/0!</v>
      </c>
      <c r="X976" s="106" t="e">
        <f t="shared" ref="X976:X1039" si="276">W976*7.48</f>
        <v>#DIV/0!</v>
      </c>
      <c r="Y976" s="106" t="e">
        <f t="shared" si="264"/>
        <v>#DIV/0!</v>
      </c>
      <c r="Z976" s="108" t="e">
        <f t="shared" ref="Z976:Z1039" si="277">Z975+Q976</f>
        <v>#DIV/0!</v>
      </c>
      <c r="AA976" s="108" t="e">
        <f>('Input &amp; Results'!$E$40-R976*7.48)/('Calcs active'!H976*1440)</f>
        <v>#DIV/0!</v>
      </c>
    </row>
    <row r="977" spans="2:27" x14ac:dyDescent="0.2">
      <c r="B977" s="31">
        <f t="shared" si="269"/>
        <v>3</v>
      </c>
      <c r="C977" s="31" t="s">
        <v>58</v>
      </c>
      <c r="D977" s="106">
        <v>963</v>
      </c>
      <c r="E977" s="106" t="e">
        <f t="shared" ref="E977:E1040" si="278">$C$3*$C$10*(T976/$C$7)^$C$11</f>
        <v>#DIV/0!</v>
      </c>
      <c r="F977" s="106">
        <f>'Calcs Hist'!E978</f>
        <v>0</v>
      </c>
      <c r="G977" s="106" t="e">
        <f t="shared" ref="G977:G1040" si="279">E977+F977</f>
        <v>#DIV/0!</v>
      </c>
      <c r="H977" s="107" t="e">
        <f t="shared" ref="H977:H1040" si="280">G977*7.48/1440</f>
        <v>#DIV/0!</v>
      </c>
      <c r="I977" s="106" t="e">
        <f>IF(P977&gt;0,('Input &amp; Results'!F$32/12*$C$3)*('Input &amp; Results'!$D$21),('Input &amp; Results'!F$32/12*$C$3)*('Input &amp; Results'!$D$22))</f>
        <v>#DIV/0!</v>
      </c>
      <c r="J977" s="106" t="e">
        <f t="shared" si="266"/>
        <v>#DIV/0!</v>
      </c>
      <c r="K977" s="106" t="e">
        <f>IF(H977&gt;'Input &amp; Results'!$K$45,MIN('Input &amp; Results'!$K$34,J977-M977),0)</f>
        <v>#DIV/0!</v>
      </c>
      <c r="L977" s="106" t="e">
        <f t="shared" si="272"/>
        <v>#DIV/0!</v>
      </c>
      <c r="M977" s="106" t="e">
        <f>IF(J977&gt;0,MIN('Input &amp; Results'!$K$14*0.75/12*'Input &amp; Results'!$K$42,J977),0)</f>
        <v>#DIV/0!</v>
      </c>
      <c r="N977" s="106" t="e">
        <f t="shared" si="273"/>
        <v>#DIV/0!</v>
      </c>
      <c r="O977" s="106" t="e">
        <f t="shared" si="267"/>
        <v>#DIV/0!</v>
      </c>
      <c r="P977" s="106" t="e">
        <f>IF(O977&gt;'Input &amp; Results'!$E$49,MIN('Input &amp; Results'!$E$47,O977),0)</f>
        <v>#DIV/0!</v>
      </c>
      <c r="Q977" s="106" t="e">
        <f t="shared" si="274"/>
        <v>#DIV/0!</v>
      </c>
      <c r="R977" s="106" t="e">
        <f t="shared" si="270"/>
        <v>#DIV/0!</v>
      </c>
      <c r="S977" s="106" t="e">
        <f t="shared" si="271"/>
        <v>#DIV/0!</v>
      </c>
      <c r="T977" s="106" t="e">
        <f t="shared" si="275"/>
        <v>#DIV/0!</v>
      </c>
      <c r="U977" s="124" t="e">
        <f t="shared" si="268"/>
        <v>#DIV/0!</v>
      </c>
      <c r="V977" s="107" t="e">
        <f t="shared" si="265"/>
        <v>#DIV/0!</v>
      </c>
      <c r="W977" s="106" t="e">
        <f t="shared" ref="W977:W1040" si="281">G977+W976</f>
        <v>#DIV/0!</v>
      </c>
      <c r="X977" s="106" t="e">
        <f t="shared" si="276"/>
        <v>#DIV/0!</v>
      </c>
      <c r="Y977" s="106" t="e">
        <f t="shared" ref="Y977:Y1040" si="282">Y976+L977</f>
        <v>#DIV/0!</v>
      </c>
      <c r="Z977" s="108" t="e">
        <f t="shared" si="277"/>
        <v>#DIV/0!</v>
      </c>
      <c r="AA977" s="108" t="e">
        <f>('Input &amp; Results'!$E$40-R977*7.48)/('Calcs active'!H977*1440)</f>
        <v>#DIV/0!</v>
      </c>
    </row>
    <row r="978" spans="2:27" x14ac:dyDescent="0.2">
      <c r="B978" s="31">
        <f t="shared" si="269"/>
        <v>3</v>
      </c>
      <c r="C978" s="31" t="s">
        <v>58</v>
      </c>
      <c r="D978" s="106">
        <v>964</v>
      </c>
      <c r="E978" s="106" t="e">
        <f t="shared" si="278"/>
        <v>#DIV/0!</v>
      </c>
      <c r="F978" s="106">
        <f>'Calcs Hist'!E979</f>
        <v>0</v>
      </c>
      <c r="G978" s="106" t="e">
        <f t="shared" si="279"/>
        <v>#DIV/0!</v>
      </c>
      <c r="H978" s="107" t="e">
        <f t="shared" si="280"/>
        <v>#DIV/0!</v>
      </c>
      <c r="I978" s="106" t="e">
        <f>IF(P978&gt;0,('Input &amp; Results'!F$32/12*$C$3)*('Input &amp; Results'!$D$21),('Input &amp; Results'!F$32/12*$C$3)*('Input &amp; Results'!$D$22))</f>
        <v>#DIV/0!</v>
      </c>
      <c r="J978" s="106" t="e">
        <f t="shared" si="266"/>
        <v>#DIV/0!</v>
      </c>
      <c r="K978" s="106" t="e">
        <f>IF(H978&gt;'Input &amp; Results'!$K$45,MIN('Input &amp; Results'!$K$34,J978-M978),0)</f>
        <v>#DIV/0!</v>
      </c>
      <c r="L978" s="106" t="e">
        <f t="shared" si="272"/>
        <v>#DIV/0!</v>
      </c>
      <c r="M978" s="106" t="e">
        <f>IF(J978&gt;0,MIN('Input &amp; Results'!$K$14*0.75/12*'Input &amp; Results'!$K$42,J978),0)</f>
        <v>#DIV/0!</v>
      </c>
      <c r="N978" s="106" t="e">
        <f t="shared" si="273"/>
        <v>#DIV/0!</v>
      </c>
      <c r="O978" s="106" t="e">
        <f t="shared" si="267"/>
        <v>#DIV/0!</v>
      </c>
      <c r="P978" s="106" t="e">
        <f>IF(O978&gt;'Input &amp; Results'!$E$49,MIN('Input &amp; Results'!$E$47,O978),0)</f>
        <v>#DIV/0!</v>
      </c>
      <c r="Q978" s="106" t="e">
        <f t="shared" si="274"/>
        <v>#DIV/0!</v>
      </c>
      <c r="R978" s="106" t="e">
        <f t="shared" si="270"/>
        <v>#DIV/0!</v>
      </c>
      <c r="S978" s="106" t="e">
        <f t="shared" si="271"/>
        <v>#DIV/0!</v>
      </c>
      <c r="T978" s="106" t="e">
        <f t="shared" si="275"/>
        <v>#DIV/0!</v>
      </c>
      <c r="U978" s="124" t="e">
        <f t="shared" si="268"/>
        <v>#DIV/0!</v>
      </c>
      <c r="V978" s="107" t="e">
        <f t="shared" si="265"/>
        <v>#DIV/0!</v>
      </c>
      <c r="W978" s="106" t="e">
        <f t="shared" si="281"/>
        <v>#DIV/0!</v>
      </c>
      <c r="X978" s="106" t="e">
        <f t="shared" si="276"/>
        <v>#DIV/0!</v>
      </c>
      <c r="Y978" s="106" t="e">
        <f t="shared" si="282"/>
        <v>#DIV/0!</v>
      </c>
      <c r="Z978" s="108" t="e">
        <f t="shared" si="277"/>
        <v>#DIV/0!</v>
      </c>
      <c r="AA978" s="108" t="e">
        <f>('Input &amp; Results'!$E$40-R978*7.48)/('Calcs active'!H978*1440)</f>
        <v>#DIV/0!</v>
      </c>
    </row>
    <row r="979" spans="2:27" x14ac:dyDescent="0.2">
      <c r="B979" s="31">
        <f t="shared" si="269"/>
        <v>3</v>
      </c>
      <c r="C979" s="31" t="s">
        <v>58</v>
      </c>
      <c r="D979" s="106">
        <v>965</v>
      </c>
      <c r="E979" s="106" t="e">
        <f t="shared" si="278"/>
        <v>#DIV/0!</v>
      </c>
      <c r="F979" s="106">
        <f>'Calcs Hist'!E980</f>
        <v>0</v>
      </c>
      <c r="G979" s="106" t="e">
        <f t="shared" si="279"/>
        <v>#DIV/0!</v>
      </c>
      <c r="H979" s="107" t="e">
        <f t="shared" si="280"/>
        <v>#DIV/0!</v>
      </c>
      <c r="I979" s="106" t="e">
        <f>IF(P979&gt;0,('Input &amp; Results'!F$32/12*$C$3)*('Input &amp; Results'!$D$21),('Input &amp; Results'!F$32/12*$C$3)*('Input &amp; Results'!$D$22))</f>
        <v>#DIV/0!</v>
      </c>
      <c r="J979" s="106" t="e">
        <f t="shared" si="266"/>
        <v>#DIV/0!</v>
      </c>
      <c r="K979" s="106" t="e">
        <f>IF(H979&gt;'Input &amp; Results'!$K$45,MIN('Input &amp; Results'!$K$34,J979-M979),0)</f>
        <v>#DIV/0!</v>
      </c>
      <c r="L979" s="106" t="e">
        <f t="shared" si="272"/>
        <v>#DIV/0!</v>
      </c>
      <c r="M979" s="106" t="e">
        <f>IF(J979&gt;0,MIN('Input &amp; Results'!$K$14*0.75/12*'Input &amp; Results'!$K$42,J979),0)</f>
        <v>#DIV/0!</v>
      </c>
      <c r="N979" s="106" t="e">
        <f t="shared" si="273"/>
        <v>#DIV/0!</v>
      </c>
      <c r="O979" s="106" t="e">
        <f t="shared" si="267"/>
        <v>#DIV/0!</v>
      </c>
      <c r="P979" s="106" t="e">
        <f>IF(O979&gt;'Input &amp; Results'!$E$49,MIN('Input &amp; Results'!$E$47,O979),0)</f>
        <v>#DIV/0!</v>
      </c>
      <c r="Q979" s="106" t="e">
        <f t="shared" si="274"/>
        <v>#DIV/0!</v>
      </c>
      <c r="R979" s="106" t="e">
        <f t="shared" si="270"/>
        <v>#DIV/0!</v>
      </c>
      <c r="S979" s="106" t="e">
        <f t="shared" si="271"/>
        <v>#DIV/0!</v>
      </c>
      <c r="T979" s="106" t="e">
        <f t="shared" si="275"/>
        <v>#DIV/0!</v>
      </c>
      <c r="U979" s="124" t="e">
        <f t="shared" si="268"/>
        <v>#DIV/0!</v>
      </c>
      <c r="V979" s="107" t="e">
        <f t="shared" ref="V979:V1042" si="283">U979/($C$3*$C$4)</f>
        <v>#DIV/0!</v>
      </c>
      <c r="W979" s="106" t="e">
        <f t="shared" si="281"/>
        <v>#DIV/0!</v>
      </c>
      <c r="X979" s="106" t="e">
        <f t="shared" si="276"/>
        <v>#DIV/0!</v>
      </c>
      <c r="Y979" s="106" t="e">
        <f t="shared" si="282"/>
        <v>#DIV/0!</v>
      </c>
      <c r="Z979" s="108" t="e">
        <f t="shared" si="277"/>
        <v>#DIV/0!</v>
      </c>
      <c r="AA979" s="108" t="e">
        <f>('Input &amp; Results'!$E$40-R979*7.48)/('Calcs active'!H979*1440)</f>
        <v>#DIV/0!</v>
      </c>
    </row>
    <row r="980" spans="2:27" x14ac:dyDescent="0.2">
      <c r="B980" s="31">
        <f t="shared" si="269"/>
        <v>3</v>
      </c>
      <c r="C980" s="31" t="s">
        <v>58</v>
      </c>
      <c r="D980" s="106">
        <v>966</v>
      </c>
      <c r="E980" s="106" t="e">
        <f t="shared" si="278"/>
        <v>#DIV/0!</v>
      </c>
      <c r="F980" s="106">
        <f>'Calcs Hist'!E981</f>
        <v>0</v>
      </c>
      <c r="G980" s="106" t="e">
        <f t="shared" si="279"/>
        <v>#DIV/0!</v>
      </c>
      <c r="H980" s="107" t="e">
        <f t="shared" si="280"/>
        <v>#DIV/0!</v>
      </c>
      <c r="I980" s="106" t="e">
        <f>IF(P980&gt;0,('Input &amp; Results'!F$32/12*$C$3)*('Input &amp; Results'!$D$21),('Input &amp; Results'!F$32/12*$C$3)*('Input &amp; Results'!$D$22))</f>
        <v>#DIV/0!</v>
      </c>
      <c r="J980" s="106" t="e">
        <f t="shared" si="266"/>
        <v>#DIV/0!</v>
      </c>
      <c r="K980" s="106" t="e">
        <f>IF(H980&gt;'Input &amp; Results'!$K$45,MIN('Input &amp; Results'!$K$34,J980-M980),0)</f>
        <v>#DIV/0!</v>
      </c>
      <c r="L980" s="106" t="e">
        <f t="shared" si="272"/>
        <v>#DIV/0!</v>
      </c>
      <c r="M980" s="106" t="e">
        <f>IF(J980&gt;0,MIN('Input &amp; Results'!$K$14*0.75/12*'Input &amp; Results'!$K$42,J980),0)</f>
        <v>#DIV/0!</v>
      </c>
      <c r="N980" s="106" t="e">
        <f t="shared" si="273"/>
        <v>#DIV/0!</v>
      </c>
      <c r="O980" s="106" t="e">
        <f t="shared" si="267"/>
        <v>#DIV/0!</v>
      </c>
      <c r="P980" s="106" t="e">
        <f>IF(O980&gt;'Input &amp; Results'!$E$49,MIN('Input &amp; Results'!$E$47,O980),0)</f>
        <v>#DIV/0!</v>
      </c>
      <c r="Q980" s="106" t="e">
        <f t="shared" si="274"/>
        <v>#DIV/0!</v>
      </c>
      <c r="R980" s="106" t="e">
        <f t="shared" si="270"/>
        <v>#DIV/0!</v>
      </c>
      <c r="S980" s="106" t="e">
        <f t="shared" si="271"/>
        <v>#DIV/0!</v>
      </c>
      <c r="T980" s="106" t="e">
        <f t="shared" si="275"/>
        <v>#DIV/0!</v>
      </c>
      <c r="U980" s="124" t="e">
        <f t="shared" si="268"/>
        <v>#DIV/0!</v>
      </c>
      <c r="V980" s="107" t="e">
        <f t="shared" si="283"/>
        <v>#DIV/0!</v>
      </c>
      <c r="W980" s="106" t="e">
        <f t="shared" si="281"/>
        <v>#DIV/0!</v>
      </c>
      <c r="X980" s="106" t="e">
        <f t="shared" si="276"/>
        <v>#DIV/0!</v>
      </c>
      <c r="Y980" s="106" t="e">
        <f t="shared" si="282"/>
        <v>#DIV/0!</v>
      </c>
      <c r="Z980" s="108" t="e">
        <f t="shared" si="277"/>
        <v>#DIV/0!</v>
      </c>
      <c r="AA980" s="108" t="e">
        <f>('Input &amp; Results'!$E$40-R980*7.48)/('Calcs active'!H980*1440)</f>
        <v>#DIV/0!</v>
      </c>
    </row>
    <row r="981" spans="2:27" x14ac:dyDescent="0.2">
      <c r="B981" s="31">
        <f t="shared" si="269"/>
        <v>3</v>
      </c>
      <c r="C981" s="31" t="s">
        <v>58</v>
      </c>
      <c r="D981" s="106">
        <v>967</v>
      </c>
      <c r="E981" s="106" t="e">
        <f t="shared" si="278"/>
        <v>#DIV/0!</v>
      </c>
      <c r="F981" s="106">
        <f>'Calcs Hist'!E982</f>
        <v>0</v>
      </c>
      <c r="G981" s="106" t="e">
        <f t="shared" si="279"/>
        <v>#DIV/0!</v>
      </c>
      <c r="H981" s="107" t="e">
        <f t="shared" si="280"/>
        <v>#DIV/0!</v>
      </c>
      <c r="I981" s="106" t="e">
        <f>IF(P981&gt;0,('Input &amp; Results'!F$32/12*$C$3)*('Input &amp; Results'!$D$21),('Input &amp; Results'!F$32/12*$C$3)*('Input &amp; Results'!$D$22))</f>
        <v>#DIV/0!</v>
      </c>
      <c r="J981" s="106" t="e">
        <f t="shared" ref="J981:J1044" si="284">R980+G981</f>
        <v>#DIV/0!</v>
      </c>
      <c r="K981" s="106" t="e">
        <f>IF(H981&gt;'Input &amp; Results'!$K$45,MIN('Input &amp; Results'!$K$34,J981-M981),0)</f>
        <v>#DIV/0!</v>
      </c>
      <c r="L981" s="106" t="e">
        <f t="shared" si="272"/>
        <v>#DIV/0!</v>
      </c>
      <c r="M981" s="106" t="e">
        <f>IF(J981&gt;0,MIN('Input &amp; Results'!$K$14*0.75/12*'Input &amp; Results'!$K$42,J981),0)</f>
        <v>#DIV/0!</v>
      </c>
      <c r="N981" s="106" t="e">
        <f t="shared" si="273"/>
        <v>#DIV/0!</v>
      </c>
      <c r="O981" s="106" t="e">
        <f t="shared" si="267"/>
        <v>#DIV/0!</v>
      </c>
      <c r="P981" s="106" t="e">
        <f>IF(O981&gt;'Input &amp; Results'!$E$49,MIN('Input &amp; Results'!$E$47,O981),0)</f>
        <v>#DIV/0!</v>
      </c>
      <c r="Q981" s="106" t="e">
        <f t="shared" si="274"/>
        <v>#DIV/0!</v>
      </c>
      <c r="R981" s="106" t="e">
        <f t="shared" si="270"/>
        <v>#DIV/0!</v>
      </c>
      <c r="S981" s="106" t="e">
        <f t="shared" si="271"/>
        <v>#DIV/0!</v>
      </c>
      <c r="T981" s="106" t="e">
        <f t="shared" si="275"/>
        <v>#DIV/0!</v>
      </c>
      <c r="U981" s="124" t="e">
        <f t="shared" si="268"/>
        <v>#DIV/0!</v>
      </c>
      <c r="V981" s="107" t="e">
        <f t="shared" si="283"/>
        <v>#DIV/0!</v>
      </c>
      <c r="W981" s="106" t="e">
        <f t="shared" si="281"/>
        <v>#DIV/0!</v>
      </c>
      <c r="X981" s="106" t="e">
        <f t="shared" si="276"/>
        <v>#DIV/0!</v>
      </c>
      <c r="Y981" s="106" t="e">
        <f t="shared" si="282"/>
        <v>#DIV/0!</v>
      </c>
      <c r="Z981" s="108" t="e">
        <f t="shared" si="277"/>
        <v>#DIV/0!</v>
      </c>
      <c r="AA981" s="108" t="e">
        <f>('Input &amp; Results'!$E$40-R981*7.48)/('Calcs active'!H981*1440)</f>
        <v>#DIV/0!</v>
      </c>
    </row>
    <row r="982" spans="2:27" x14ac:dyDescent="0.2">
      <c r="B982" s="31">
        <f t="shared" si="269"/>
        <v>3</v>
      </c>
      <c r="C982" s="31" t="s">
        <v>58</v>
      </c>
      <c r="D982" s="106">
        <v>968</v>
      </c>
      <c r="E982" s="106" t="e">
        <f t="shared" si="278"/>
        <v>#DIV/0!</v>
      </c>
      <c r="F982" s="106">
        <f>'Calcs Hist'!E983</f>
        <v>0</v>
      </c>
      <c r="G982" s="106" t="e">
        <f t="shared" si="279"/>
        <v>#DIV/0!</v>
      </c>
      <c r="H982" s="107" t="e">
        <f t="shared" si="280"/>
        <v>#DIV/0!</v>
      </c>
      <c r="I982" s="106" t="e">
        <f>IF(P982&gt;0,('Input &amp; Results'!F$32/12*$C$3)*('Input &amp; Results'!$D$21),('Input &amp; Results'!F$32/12*$C$3)*('Input &amp; Results'!$D$22))</f>
        <v>#DIV/0!</v>
      </c>
      <c r="J982" s="106" t="e">
        <f t="shared" si="284"/>
        <v>#DIV/0!</v>
      </c>
      <c r="K982" s="106" t="e">
        <f>IF(H982&gt;'Input &amp; Results'!$K$45,MIN('Input &amp; Results'!$K$34,J982-M982),0)</f>
        <v>#DIV/0!</v>
      </c>
      <c r="L982" s="106" t="e">
        <f t="shared" si="272"/>
        <v>#DIV/0!</v>
      </c>
      <c r="M982" s="106" t="e">
        <f>IF(J982&gt;0,MIN('Input &amp; Results'!$K$14*0.75/12*'Input &amp; Results'!$K$42,J982),0)</f>
        <v>#DIV/0!</v>
      </c>
      <c r="N982" s="106" t="e">
        <f t="shared" si="273"/>
        <v>#DIV/0!</v>
      </c>
      <c r="O982" s="106" t="e">
        <f t="shared" si="267"/>
        <v>#DIV/0!</v>
      </c>
      <c r="P982" s="106" t="e">
        <f>IF(O982&gt;'Input &amp; Results'!$E$49,MIN('Input &amp; Results'!$E$47,O982),0)</f>
        <v>#DIV/0!</v>
      </c>
      <c r="Q982" s="106" t="e">
        <f t="shared" si="274"/>
        <v>#DIV/0!</v>
      </c>
      <c r="R982" s="106" t="e">
        <f t="shared" si="270"/>
        <v>#DIV/0!</v>
      </c>
      <c r="S982" s="106" t="e">
        <f t="shared" si="271"/>
        <v>#DIV/0!</v>
      </c>
      <c r="T982" s="106" t="e">
        <f t="shared" si="275"/>
        <v>#DIV/0!</v>
      </c>
      <c r="U982" s="124" t="e">
        <f t="shared" si="268"/>
        <v>#DIV/0!</v>
      </c>
      <c r="V982" s="107" t="e">
        <f t="shared" si="283"/>
        <v>#DIV/0!</v>
      </c>
      <c r="W982" s="106" t="e">
        <f t="shared" si="281"/>
        <v>#DIV/0!</v>
      </c>
      <c r="X982" s="106" t="e">
        <f t="shared" si="276"/>
        <v>#DIV/0!</v>
      </c>
      <c r="Y982" s="106" t="e">
        <f t="shared" si="282"/>
        <v>#DIV/0!</v>
      </c>
      <c r="Z982" s="108" t="e">
        <f t="shared" si="277"/>
        <v>#DIV/0!</v>
      </c>
      <c r="AA982" s="108" t="e">
        <f>('Input &amp; Results'!$E$40-R982*7.48)/('Calcs active'!H982*1440)</f>
        <v>#DIV/0!</v>
      </c>
    </row>
    <row r="983" spans="2:27" x14ac:dyDescent="0.2">
      <c r="B983" s="31">
        <f t="shared" si="269"/>
        <v>3</v>
      </c>
      <c r="C983" s="31" t="s">
        <v>58</v>
      </c>
      <c r="D983" s="106">
        <v>969</v>
      </c>
      <c r="E983" s="106" t="e">
        <f t="shared" si="278"/>
        <v>#DIV/0!</v>
      </c>
      <c r="F983" s="106">
        <f>'Calcs Hist'!E984</f>
        <v>0</v>
      </c>
      <c r="G983" s="106" t="e">
        <f t="shared" si="279"/>
        <v>#DIV/0!</v>
      </c>
      <c r="H983" s="107" t="e">
        <f t="shared" si="280"/>
        <v>#DIV/0!</v>
      </c>
      <c r="I983" s="106" t="e">
        <f>IF(P983&gt;0,('Input &amp; Results'!F$32/12*$C$3)*('Input &amp; Results'!$D$21),('Input &amp; Results'!F$32/12*$C$3)*('Input &amp; Results'!$D$22))</f>
        <v>#DIV/0!</v>
      </c>
      <c r="J983" s="106" t="e">
        <f t="shared" si="284"/>
        <v>#DIV/0!</v>
      </c>
      <c r="K983" s="106" t="e">
        <f>IF(H983&gt;'Input &amp; Results'!$K$45,MIN('Input &amp; Results'!$K$34,J983-M983),0)</f>
        <v>#DIV/0!</v>
      </c>
      <c r="L983" s="106" t="e">
        <f t="shared" si="272"/>
        <v>#DIV/0!</v>
      </c>
      <c r="M983" s="106" t="e">
        <f>IF(J983&gt;0,MIN('Input &amp; Results'!$K$14*0.75/12*'Input &amp; Results'!$K$42,J983),0)</f>
        <v>#DIV/0!</v>
      </c>
      <c r="N983" s="106" t="e">
        <f t="shared" si="273"/>
        <v>#DIV/0!</v>
      </c>
      <c r="O983" s="106" t="e">
        <f t="shared" si="267"/>
        <v>#DIV/0!</v>
      </c>
      <c r="P983" s="106" t="e">
        <f>IF(O983&gt;'Input &amp; Results'!$E$49,MIN('Input &amp; Results'!$E$47,O983),0)</f>
        <v>#DIV/0!</v>
      </c>
      <c r="Q983" s="106" t="e">
        <f t="shared" si="274"/>
        <v>#DIV/0!</v>
      </c>
      <c r="R983" s="106" t="e">
        <f t="shared" si="270"/>
        <v>#DIV/0!</v>
      </c>
      <c r="S983" s="106" t="e">
        <f t="shared" si="271"/>
        <v>#DIV/0!</v>
      </c>
      <c r="T983" s="106" t="e">
        <f t="shared" si="275"/>
        <v>#DIV/0!</v>
      </c>
      <c r="U983" s="124" t="e">
        <f t="shared" si="268"/>
        <v>#DIV/0!</v>
      </c>
      <c r="V983" s="107" t="e">
        <f t="shared" si="283"/>
        <v>#DIV/0!</v>
      </c>
      <c r="W983" s="106" t="e">
        <f t="shared" si="281"/>
        <v>#DIV/0!</v>
      </c>
      <c r="X983" s="106" t="e">
        <f t="shared" si="276"/>
        <v>#DIV/0!</v>
      </c>
      <c r="Y983" s="106" t="e">
        <f t="shared" si="282"/>
        <v>#DIV/0!</v>
      </c>
      <c r="Z983" s="108" t="e">
        <f t="shared" si="277"/>
        <v>#DIV/0!</v>
      </c>
      <c r="AA983" s="108" t="e">
        <f>('Input &amp; Results'!$E$40-R983*7.48)/('Calcs active'!H983*1440)</f>
        <v>#DIV/0!</v>
      </c>
    </row>
    <row r="984" spans="2:27" x14ac:dyDescent="0.2">
      <c r="B984" s="31">
        <f t="shared" si="269"/>
        <v>3</v>
      </c>
      <c r="C984" s="31" t="s">
        <v>58</v>
      </c>
      <c r="D984" s="106">
        <v>970</v>
      </c>
      <c r="E984" s="106" t="e">
        <f t="shared" si="278"/>
        <v>#DIV/0!</v>
      </c>
      <c r="F984" s="106">
        <f>'Calcs Hist'!E985</f>
        <v>0</v>
      </c>
      <c r="G984" s="106" t="e">
        <f t="shared" si="279"/>
        <v>#DIV/0!</v>
      </c>
      <c r="H984" s="107" t="e">
        <f t="shared" si="280"/>
        <v>#DIV/0!</v>
      </c>
      <c r="I984" s="106" t="e">
        <f>IF(P984&gt;0,('Input &amp; Results'!F$32/12*$C$3)*('Input &amp; Results'!$D$21),('Input &amp; Results'!F$32/12*$C$3)*('Input &amp; Results'!$D$22))</f>
        <v>#DIV/0!</v>
      </c>
      <c r="J984" s="106" t="e">
        <f t="shared" si="284"/>
        <v>#DIV/0!</v>
      </c>
      <c r="K984" s="106" t="e">
        <f>IF(H984&gt;'Input &amp; Results'!$K$45,MIN('Input &amp; Results'!$K$34,J984-M984),0)</f>
        <v>#DIV/0!</v>
      </c>
      <c r="L984" s="106" t="e">
        <f t="shared" si="272"/>
        <v>#DIV/0!</v>
      </c>
      <c r="M984" s="106" t="e">
        <f>IF(J984&gt;0,MIN('Input &amp; Results'!$K$14*0.75/12*'Input &amp; Results'!$K$42,J984),0)</f>
        <v>#DIV/0!</v>
      </c>
      <c r="N984" s="106" t="e">
        <f t="shared" si="273"/>
        <v>#DIV/0!</v>
      </c>
      <c r="O984" s="106" t="e">
        <f t="shared" si="267"/>
        <v>#DIV/0!</v>
      </c>
      <c r="P984" s="106" t="e">
        <f>IF(O984&gt;'Input &amp; Results'!$E$49,MIN('Input &amp; Results'!$E$47,O984),0)</f>
        <v>#DIV/0!</v>
      </c>
      <c r="Q984" s="106" t="e">
        <f t="shared" si="274"/>
        <v>#DIV/0!</v>
      </c>
      <c r="R984" s="106" t="e">
        <f t="shared" si="270"/>
        <v>#DIV/0!</v>
      </c>
      <c r="S984" s="106" t="e">
        <f t="shared" si="271"/>
        <v>#DIV/0!</v>
      </c>
      <c r="T984" s="106" t="e">
        <f t="shared" si="275"/>
        <v>#DIV/0!</v>
      </c>
      <c r="U984" s="124" t="e">
        <f t="shared" si="268"/>
        <v>#DIV/0!</v>
      </c>
      <c r="V984" s="107" t="e">
        <f t="shared" si="283"/>
        <v>#DIV/0!</v>
      </c>
      <c r="W984" s="106" t="e">
        <f t="shared" si="281"/>
        <v>#DIV/0!</v>
      </c>
      <c r="X984" s="106" t="e">
        <f t="shared" si="276"/>
        <v>#DIV/0!</v>
      </c>
      <c r="Y984" s="106" t="e">
        <f t="shared" si="282"/>
        <v>#DIV/0!</v>
      </c>
      <c r="Z984" s="108" t="e">
        <f t="shared" si="277"/>
        <v>#DIV/0!</v>
      </c>
      <c r="AA984" s="108" t="e">
        <f>('Input &amp; Results'!$E$40-R984*7.48)/('Calcs active'!H984*1440)</f>
        <v>#DIV/0!</v>
      </c>
    </row>
    <row r="985" spans="2:27" x14ac:dyDescent="0.2">
      <c r="B985" s="31">
        <f t="shared" si="269"/>
        <v>3</v>
      </c>
      <c r="C985" s="31" t="s">
        <v>58</v>
      </c>
      <c r="D985" s="106">
        <v>971</v>
      </c>
      <c r="E985" s="106" t="e">
        <f t="shared" si="278"/>
        <v>#DIV/0!</v>
      </c>
      <c r="F985" s="106">
        <f>'Calcs Hist'!E986</f>
        <v>0</v>
      </c>
      <c r="G985" s="106" t="e">
        <f t="shared" si="279"/>
        <v>#DIV/0!</v>
      </c>
      <c r="H985" s="107" t="e">
        <f t="shared" si="280"/>
        <v>#DIV/0!</v>
      </c>
      <c r="I985" s="106" t="e">
        <f>IF(P985&gt;0,('Input &amp; Results'!F$32/12*$C$3)*('Input &amp; Results'!$D$21),('Input &amp; Results'!F$32/12*$C$3)*('Input &amp; Results'!$D$22))</f>
        <v>#DIV/0!</v>
      </c>
      <c r="J985" s="106" t="e">
        <f t="shared" si="284"/>
        <v>#DIV/0!</v>
      </c>
      <c r="K985" s="106" t="e">
        <f>IF(H985&gt;'Input &amp; Results'!$K$45,MIN('Input &amp; Results'!$K$34,J985-M985),0)</f>
        <v>#DIV/0!</v>
      </c>
      <c r="L985" s="106" t="e">
        <f t="shared" si="272"/>
        <v>#DIV/0!</v>
      </c>
      <c r="M985" s="106" t="e">
        <f>IF(J985&gt;0,MIN('Input &amp; Results'!$K$14*0.75/12*'Input &amp; Results'!$K$42,J985),0)</f>
        <v>#DIV/0!</v>
      </c>
      <c r="N985" s="106" t="e">
        <f t="shared" si="273"/>
        <v>#DIV/0!</v>
      </c>
      <c r="O985" s="106" t="e">
        <f t="shared" si="267"/>
        <v>#DIV/0!</v>
      </c>
      <c r="P985" s="106" t="e">
        <f>IF(O985&gt;'Input &amp; Results'!$E$49,MIN('Input &amp; Results'!$E$47,O985),0)</f>
        <v>#DIV/0!</v>
      </c>
      <c r="Q985" s="106" t="e">
        <f t="shared" si="274"/>
        <v>#DIV/0!</v>
      </c>
      <c r="R985" s="106" t="e">
        <f t="shared" si="270"/>
        <v>#DIV/0!</v>
      </c>
      <c r="S985" s="106" t="e">
        <f t="shared" si="271"/>
        <v>#DIV/0!</v>
      </c>
      <c r="T985" s="106" t="e">
        <f t="shared" si="275"/>
        <v>#DIV/0!</v>
      </c>
      <c r="U985" s="124" t="e">
        <f t="shared" si="268"/>
        <v>#DIV/0!</v>
      </c>
      <c r="V985" s="107" t="e">
        <f t="shared" si="283"/>
        <v>#DIV/0!</v>
      </c>
      <c r="W985" s="106" t="e">
        <f t="shared" si="281"/>
        <v>#DIV/0!</v>
      </c>
      <c r="X985" s="106" t="e">
        <f t="shared" si="276"/>
        <v>#DIV/0!</v>
      </c>
      <c r="Y985" s="106" t="e">
        <f t="shared" si="282"/>
        <v>#DIV/0!</v>
      </c>
      <c r="Z985" s="108" t="e">
        <f t="shared" si="277"/>
        <v>#DIV/0!</v>
      </c>
      <c r="AA985" s="108" t="e">
        <f>('Input &amp; Results'!$E$40-R985*7.48)/('Calcs active'!H985*1440)</f>
        <v>#DIV/0!</v>
      </c>
    </row>
    <row r="986" spans="2:27" x14ac:dyDescent="0.2">
      <c r="B986" s="31">
        <f t="shared" si="269"/>
        <v>3</v>
      </c>
      <c r="C986" s="31" t="s">
        <v>58</v>
      </c>
      <c r="D986" s="106">
        <v>972</v>
      </c>
      <c r="E986" s="106" t="e">
        <f t="shared" si="278"/>
        <v>#DIV/0!</v>
      </c>
      <c r="F986" s="106">
        <f>'Calcs Hist'!E987</f>
        <v>0</v>
      </c>
      <c r="G986" s="106" t="e">
        <f t="shared" si="279"/>
        <v>#DIV/0!</v>
      </c>
      <c r="H986" s="107" t="e">
        <f t="shared" si="280"/>
        <v>#DIV/0!</v>
      </c>
      <c r="I986" s="106" t="e">
        <f>IF(P986&gt;0,('Input &amp; Results'!F$32/12*$C$3)*('Input &amp; Results'!$D$21),('Input &amp; Results'!F$32/12*$C$3)*('Input &amp; Results'!$D$22))</f>
        <v>#DIV/0!</v>
      </c>
      <c r="J986" s="106" t="e">
        <f t="shared" si="284"/>
        <v>#DIV/0!</v>
      </c>
      <c r="K986" s="106" t="e">
        <f>IF(H986&gt;'Input &amp; Results'!$K$45,MIN('Input &amp; Results'!$K$34,J986-M986),0)</f>
        <v>#DIV/0!</v>
      </c>
      <c r="L986" s="106" t="e">
        <f t="shared" si="272"/>
        <v>#DIV/0!</v>
      </c>
      <c r="M986" s="106" t="e">
        <f>IF(J986&gt;0,MIN('Input &amp; Results'!$K$14*0.75/12*'Input &amp; Results'!$K$42,J986),0)</f>
        <v>#DIV/0!</v>
      </c>
      <c r="N986" s="106" t="e">
        <f t="shared" si="273"/>
        <v>#DIV/0!</v>
      </c>
      <c r="O986" s="106" t="e">
        <f t="shared" si="267"/>
        <v>#DIV/0!</v>
      </c>
      <c r="P986" s="106" t="e">
        <f>IF(O986&gt;'Input &amp; Results'!$E$49,MIN('Input &amp; Results'!$E$47,O986),0)</f>
        <v>#DIV/0!</v>
      </c>
      <c r="Q986" s="106" t="e">
        <f t="shared" si="274"/>
        <v>#DIV/0!</v>
      </c>
      <c r="R986" s="106" t="e">
        <f t="shared" si="270"/>
        <v>#DIV/0!</v>
      </c>
      <c r="S986" s="106" t="e">
        <f t="shared" si="271"/>
        <v>#DIV/0!</v>
      </c>
      <c r="T986" s="106" t="e">
        <f t="shared" si="275"/>
        <v>#DIV/0!</v>
      </c>
      <c r="U986" s="124" t="e">
        <f t="shared" si="268"/>
        <v>#DIV/0!</v>
      </c>
      <c r="V986" s="107" t="e">
        <f t="shared" si="283"/>
        <v>#DIV/0!</v>
      </c>
      <c r="W986" s="106" t="e">
        <f t="shared" si="281"/>
        <v>#DIV/0!</v>
      </c>
      <c r="X986" s="106" t="e">
        <f t="shared" si="276"/>
        <v>#DIV/0!</v>
      </c>
      <c r="Y986" s="106" t="e">
        <f t="shared" si="282"/>
        <v>#DIV/0!</v>
      </c>
      <c r="Z986" s="108" t="e">
        <f t="shared" si="277"/>
        <v>#DIV/0!</v>
      </c>
      <c r="AA986" s="108" t="e">
        <f>('Input &amp; Results'!$E$40-R986*7.48)/('Calcs active'!H986*1440)</f>
        <v>#DIV/0!</v>
      </c>
    </row>
    <row r="987" spans="2:27" x14ac:dyDescent="0.2">
      <c r="B987" s="31">
        <f t="shared" si="269"/>
        <v>3</v>
      </c>
      <c r="C987" s="31" t="s">
        <v>58</v>
      </c>
      <c r="D987" s="106">
        <v>973</v>
      </c>
      <c r="E987" s="106" t="e">
        <f t="shared" si="278"/>
        <v>#DIV/0!</v>
      </c>
      <c r="F987" s="106">
        <f>'Calcs Hist'!E988</f>
        <v>0</v>
      </c>
      <c r="G987" s="106" t="e">
        <f t="shared" si="279"/>
        <v>#DIV/0!</v>
      </c>
      <c r="H987" s="107" t="e">
        <f t="shared" si="280"/>
        <v>#DIV/0!</v>
      </c>
      <c r="I987" s="106" t="e">
        <f>IF(P987&gt;0,('Input &amp; Results'!F$32/12*$C$3)*('Input &amp; Results'!$D$21),('Input &amp; Results'!F$32/12*$C$3)*('Input &amp; Results'!$D$22))</f>
        <v>#DIV/0!</v>
      </c>
      <c r="J987" s="106" t="e">
        <f t="shared" si="284"/>
        <v>#DIV/0!</v>
      </c>
      <c r="K987" s="106" t="e">
        <f>IF(H987&gt;'Input &amp; Results'!$K$45,MIN('Input &amp; Results'!$K$34,J987-M987),0)</f>
        <v>#DIV/0!</v>
      </c>
      <c r="L987" s="106" t="e">
        <f t="shared" si="272"/>
        <v>#DIV/0!</v>
      </c>
      <c r="M987" s="106" t="e">
        <f>IF(J987&gt;0,MIN('Input &amp; Results'!$K$14*0.75/12*'Input &amp; Results'!$K$42,J987),0)</f>
        <v>#DIV/0!</v>
      </c>
      <c r="N987" s="106" t="e">
        <f t="shared" si="273"/>
        <v>#DIV/0!</v>
      </c>
      <c r="O987" s="106" t="e">
        <f t="shared" si="267"/>
        <v>#DIV/0!</v>
      </c>
      <c r="P987" s="106" t="e">
        <f>IF(O987&gt;'Input &amp; Results'!$E$49,MIN('Input &amp; Results'!$E$47,O987),0)</f>
        <v>#DIV/0!</v>
      </c>
      <c r="Q987" s="106" t="e">
        <f t="shared" si="274"/>
        <v>#DIV/0!</v>
      </c>
      <c r="R987" s="106" t="e">
        <f t="shared" si="270"/>
        <v>#DIV/0!</v>
      </c>
      <c r="S987" s="106" t="e">
        <f t="shared" si="271"/>
        <v>#DIV/0!</v>
      </c>
      <c r="T987" s="106" t="e">
        <f t="shared" si="275"/>
        <v>#DIV/0!</v>
      </c>
      <c r="U987" s="124" t="e">
        <f t="shared" si="268"/>
        <v>#DIV/0!</v>
      </c>
      <c r="V987" s="107" t="e">
        <f t="shared" si="283"/>
        <v>#DIV/0!</v>
      </c>
      <c r="W987" s="106" t="e">
        <f t="shared" si="281"/>
        <v>#DIV/0!</v>
      </c>
      <c r="X987" s="106" t="e">
        <f t="shared" si="276"/>
        <v>#DIV/0!</v>
      </c>
      <c r="Y987" s="106" t="e">
        <f t="shared" si="282"/>
        <v>#DIV/0!</v>
      </c>
      <c r="Z987" s="108" t="e">
        <f t="shared" si="277"/>
        <v>#DIV/0!</v>
      </c>
      <c r="AA987" s="108" t="e">
        <f>('Input &amp; Results'!$E$40-R987*7.48)/('Calcs active'!H987*1440)</f>
        <v>#DIV/0!</v>
      </c>
    </row>
    <row r="988" spans="2:27" x14ac:dyDescent="0.2">
      <c r="B988" s="31">
        <f t="shared" si="269"/>
        <v>3</v>
      </c>
      <c r="C988" s="31" t="s">
        <v>59</v>
      </c>
      <c r="D988" s="106">
        <v>974</v>
      </c>
      <c r="E988" s="106" t="e">
        <f t="shared" si="278"/>
        <v>#DIV/0!</v>
      </c>
      <c r="F988" s="106">
        <f>'Calcs Hist'!E989</f>
        <v>0</v>
      </c>
      <c r="G988" s="106" t="e">
        <f t="shared" si="279"/>
        <v>#DIV/0!</v>
      </c>
      <c r="H988" s="107" t="e">
        <f t="shared" si="280"/>
        <v>#DIV/0!</v>
      </c>
      <c r="I988" s="106" t="e">
        <f>IF(P988&gt;0,('Input &amp; Results'!F$33/12*$C$3)*('Input &amp; Results'!$D$21),('Input &amp; Results'!F$33/12*$C$3)*('Input &amp; Results'!$D$22))</f>
        <v>#DIV/0!</v>
      </c>
      <c r="J988" s="106" t="e">
        <f t="shared" si="284"/>
        <v>#DIV/0!</v>
      </c>
      <c r="K988" s="106" t="e">
        <f>IF(H988&gt;'Input &amp; Results'!$K$45,MIN('Input &amp; Results'!$K$35,J988-M988),0)</f>
        <v>#DIV/0!</v>
      </c>
      <c r="L988" s="106" t="e">
        <f t="shared" si="272"/>
        <v>#DIV/0!</v>
      </c>
      <c r="M988" s="106" t="e">
        <f>IF(J988&gt;0,MIN('Input &amp; Results'!$K$15*0.75/12*'Input &amp; Results'!$K$42,J988),0)</f>
        <v>#DIV/0!</v>
      </c>
      <c r="N988" s="106" t="e">
        <f t="shared" si="273"/>
        <v>#DIV/0!</v>
      </c>
      <c r="O988" s="106" t="e">
        <f t="shared" si="267"/>
        <v>#DIV/0!</v>
      </c>
      <c r="P988" s="106" t="e">
        <f>IF(O988&gt;'Input &amp; Results'!$E$49,MIN('Input &amp; Results'!$E$47,O988),0)</f>
        <v>#DIV/0!</v>
      </c>
      <c r="Q988" s="106" t="e">
        <f t="shared" si="274"/>
        <v>#DIV/0!</v>
      </c>
      <c r="R988" s="106" t="e">
        <f t="shared" si="270"/>
        <v>#DIV/0!</v>
      </c>
      <c r="S988" s="106" t="e">
        <f t="shared" si="271"/>
        <v>#DIV/0!</v>
      </c>
      <c r="T988" s="106" t="e">
        <f t="shared" si="275"/>
        <v>#DIV/0!</v>
      </c>
      <c r="U988" s="124" t="e">
        <f t="shared" si="268"/>
        <v>#DIV/0!</v>
      </c>
      <c r="V988" s="107" t="e">
        <f t="shared" si="283"/>
        <v>#DIV/0!</v>
      </c>
      <c r="W988" s="106" t="e">
        <f t="shared" si="281"/>
        <v>#DIV/0!</v>
      </c>
      <c r="X988" s="106" t="e">
        <f t="shared" si="276"/>
        <v>#DIV/0!</v>
      </c>
      <c r="Y988" s="106" t="e">
        <f t="shared" si="282"/>
        <v>#DIV/0!</v>
      </c>
      <c r="Z988" s="108" t="e">
        <f t="shared" si="277"/>
        <v>#DIV/0!</v>
      </c>
      <c r="AA988" s="108" t="e">
        <f>('Input &amp; Results'!$E$40-R988*7.48)/('Calcs active'!H988*1440)</f>
        <v>#DIV/0!</v>
      </c>
    </row>
    <row r="989" spans="2:27" x14ac:dyDescent="0.2">
      <c r="B989" s="31">
        <f t="shared" si="269"/>
        <v>3</v>
      </c>
      <c r="C989" s="31" t="s">
        <v>59</v>
      </c>
      <c r="D989" s="106">
        <v>975</v>
      </c>
      <c r="E989" s="106" t="e">
        <f t="shared" si="278"/>
        <v>#DIV/0!</v>
      </c>
      <c r="F989" s="106">
        <f>'Calcs Hist'!E990</f>
        <v>0</v>
      </c>
      <c r="G989" s="106" t="e">
        <f t="shared" si="279"/>
        <v>#DIV/0!</v>
      </c>
      <c r="H989" s="107" t="e">
        <f t="shared" si="280"/>
        <v>#DIV/0!</v>
      </c>
      <c r="I989" s="106" t="e">
        <f>IF(P989&gt;0,('Input &amp; Results'!F$33/12*$C$3)*('Input &amp; Results'!$D$21),('Input &amp; Results'!F$33/12*$C$3)*('Input &amp; Results'!$D$22))</f>
        <v>#DIV/0!</v>
      </c>
      <c r="J989" s="106" t="e">
        <f t="shared" si="284"/>
        <v>#DIV/0!</v>
      </c>
      <c r="K989" s="106" t="e">
        <f>IF(H989&gt;'Input &amp; Results'!$K$45,MIN('Input &amp; Results'!$K$35,J989-M989),0)</f>
        <v>#DIV/0!</v>
      </c>
      <c r="L989" s="106" t="e">
        <f t="shared" si="272"/>
        <v>#DIV/0!</v>
      </c>
      <c r="M989" s="106" t="e">
        <f>IF(J989&gt;0,MIN('Input &amp; Results'!$K$15*0.75/12*'Input &amp; Results'!$K$42,J989),0)</f>
        <v>#DIV/0!</v>
      </c>
      <c r="N989" s="106" t="e">
        <f t="shared" si="273"/>
        <v>#DIV/0!</v>
      </c>
      <c r="O989" s="106" t="e">
        <f t="shared" si="267"/>
        <v>#DIV/0!</v>
      </c>
      <c r="P989" s="106" t="e">
        <f>IF(O989&gt;'Input &amp; Results'!$E$49,MIN('Input &amp; Results'!$E$47,O989),0)</f>
        <v>#DIV/0!</v>
      </c>
      <c r="Q989" s="106" t="e">
        <f t="shared" si="274"/>
        <v>#DIV/0!</v>
      </c>
      <c r="R989" s="106" t="e">
        <f t="shared" si="270"/>
        <v>#DIV/0!</v>
      </c>
      <c r="S989" s="106" t="e">
        <f t="shared" si="271"/>
        <v>#DIV/0!</v>
      </c>
      <c r="T989" s="106" t="e">
        <f t="shared" si="275"/>
        <v>#DIV/0!</v>
      </c>
      <c r="U989" s="124" t="e">
        <f t="shared" si="268"/>
        <v>#DIV/0!</v>
      </c>
      <c r="V989" s="107" t="e">
        <f t="shared" si="283"/>
        <v>#DIV/0!</v>
      </c>
      <c r="W989" s="106" t="e">
        <f t="shared" si="281"/>
        <v>#DIV/0!</v>
      </c>
      <c r="X989" s="106" t="e">
        <f t="shared" si="276"/>
        <v>#DIV/0!</v>
      </c>
      <c r="Y989" s="106" t="e">
        <f t="shared" si="282"/>
        <v>#DIV/0!</v>
      </c>
      <c r="Z989" s="108" t="e">
        <f t="shared" si="277"/>
        <v>#DIV/0!</v>
      </c>
      <c r="AA989" s="108" t="e">
        <f>('Input &amp; Results'!$E$40-R989*7.48)/('Calcs active'!H989*1440)</f>
        <v>#DIV/0!</v>
      </c>
    </row>
    <row r="990" spans="2:27" x14ac:dyDescent="0.2">
      <c r="B990" s="31">
        <f t="shared" si="269"/>
        <v>3</v>
      </c>
      <c r="C990" s="31" t="s">
        <v>59</v>
      </c>
      <c r="D990" s="106">
        <v>976</v>
      </c>
      <c r="E990" s="106" t="e">
        <f t="shared" si="278"/>
        <v>#DIV/0!</v>
      </c>
      <c r="F990" s="106">
        <f>'Calcs Hist'!E991</f>
        <v>0</v>
      </c>
      <c r="G990" s="106" t="e">
        <f t="shared" si="279"/>
        <v>#DIV/0!</v>
      </c>
      <c r="H990" s="107" t="e">
        <f t="shared" si="280"/>
        <v>#DIV/0!</v>
      </c>
      <c r="I990" s="106" t="e">
        <f>IF(P990&gt;0,('Input &amp; Results'!F$33/12*$C$3)*('Input &amp; Results'!$D$21),('Input &amp; Results'!F$33/12*$C$3)*('Input &amp; Results'!$D$22))</f>
        <v>#DIV/0!</v>
      </c>
      <c r="J990" s="106" t="e">
        <f t="shared" si="284"/>
        <v>#DIV/0!</v>
      </c>
      <c r="K990" s="106" t="e">
        <f>IF(H990&gt;'Input &amp; Results'!$K$45,MIN('Input &amp; Results'!$K$35,J990-M990),0)</f>
        <v>#DIV/0!</v>
      </c>
      <c r="L990" s="106" t="e">
        <f t="shared" si="272"/>
        <v>#DIV/0!</v>
      </c>
      <c r="M990" s="106" t="e">
        <f>IF(J990&gt;0,MIN('Input &amp; Results'!$K$15*0.75/12*'Input &amp; Results'!$K$42,J990),0)</f>
        <v>#DIV/0!</v>
      </c>
      <c r="N990" s="106" t="e">
        <f t="shared" si="273"/>
        <v>#DIV/0!</v>
      </c>
      <c r="O990" s="106" t="e">
        <f t="shared" si="267"/>
        <v>#DIV/0!</v>
      </c>
      <c r="P990" s="106" t="e">
        <f>IF(O990&gt;'Input &amp; Results'!$E$49,MIN('Input &amp; Results'!$E$47,O990),0)</f>
        <v>#DIV/0!</v>
      </c>
      <c r="Q990" s="106" t="e">
        <f t="shared" si="274"/>
        <v>#DIV/0!</v>
      </c>
      <c r="R990" s="106" t="e">
        <f t="shared" si="270"/>
        <v>#DIV/0!</v>
      </c>
      <c r="S990" s="106" t="e">
        <f t="shared" si="271"/>
        <v>#DIV/0!</v>
      </c>
      <c r="T990" s="106" t="e">
        <f t="shared" si="275"/>
        <v>#DIV/0!</v>
      </c>
      <c r="U990" s="124" t="e">
        <f t="shared" si="268"/>
        <v>#DIV/0!</v>
      </c>
      <c r="V990" s="107" t="e">
        <f t="shared" si="283"/>
        <v>#DIV/0!</v>
      </c>
      <c r="W990" s="106" t="e">
        <f t="shared" si="281"/>
        <v>#DIV/0!</v>
      </c>
      <c r="X990" s="106" t="e">
        <f t="shared" si="276"/>
        <v>#DIV/0!</v>
      </c>
      <c r="Y990" s="106" t="e">
        <f t="shared" si="282"/>
        <v>#DIV/0!</v>
      </c>
      <c r="Z990" s="108" t="e">
        <f t="shared" si="277"/>
        <v>#DIV/0!</v>
      </c>
      <c r="AA990" s="108" t="e">
        <f>('Input &amp; Results'!$E$40-R990*7.48)/('Calcs active'!H990*1440)</f>
        <v>#DIV/0!</v>
      </c>
    </row>
    <row r="991" spans="2:27" x14ac:dyDescent="0.2">
      <c r="B991" s="31">
        <f t="shared" si="269"/>
        <v>3</v>
      </c>
      <c r="C991" s="31" t="s">
        <v>59</v>
      </c>
      <c r="D991" s="106">
        <v>977</v>
      </c>
      <c r="E991" s="106" t="e">
        <f t="shared" si="278"/>
        <v>#DIV/0!</v>
      </c>
      <c r="F991" s="106">
        <f>'Calcs Hist'!E992</f>
        <v>0</v>
      </c>
      <c r="G991" s="106" t="e">
        <f t="shared" si="279"/>
        <v>#DIV/0!</v>
      </c>
      <c r="H991" s="107" t="e">
        <f t="shared" si="280"/>
        <v>#DIV/0!</v>
      </c>
      <c r="I991" s="106" t="e">
        <f>IF(P991&gt;0,('Input &amp; Results'!F$33/12*$C$3)*('Input &amp; Results'!$D$21),('Input &amp; Results'!F$33/12*$C$3)*('Input &amp; Results'!$D$22))</f>
        <v>#DIV/0!</v>
      </c>
      <c r="J991" s="106" t="e">
        <f t="shared" si="284"/>
        <v>#DIV/0!</v>
      </c>
      <c r="K991" s="106" t="e">
        <f>IF(H991&gt;'Input &amp; Results'!$K$45,MIN('Input &amp; Results'!$K$35,J991-M991),0)</f>
        <v>#DIV/0!</v>
      </c>
      <c r="L991" s="106" t="e">
        <f t="shared" si="272"/>
        <v>#DIV/0!</v>
      </c>
      <c r="M991" s="106" t="e">
        <f>IF(J991&gt;0,MIN('Input &amp; Results'!$K$15*0.75/12*'Input &amp; Results'!$K$42,J991),0)</f>
        <v>#DIV/0!</v>
      </c>
      <c r="N991" s="106" t="e">
        <f t="shared" si="273"/>
        <v>#DIV/0!</v>
      </c>
      <c r="O991" s="106" t="e">
        <f t="shared" si="267"/>
        <v>#DIV/0!</v>
      </c>
      <c r="P991" s="106" t="e">
        <f>IF(O991&gt;'Input &amp; Results'!$E$49,MIN('Input &amp; Results'!$E$47,O991),0)</f>
        <v>#DIV/0!</v>
      </c>
      <c r="Q991" s="106" t="e">
        <f t="shared" si="274"/>
        <v>#DIV/0!</v>
      </c>
      <c r="R991" s="106" t="e">
        <f t="shared" si="270"/>
        <v>#DIV/0!</v>
      </c>
      <c r="S991" s="106" t="e">
        <f t="shared" si="271"/>
        <v>#DIV/0!</v>
      </c>
      <c r="T991" s="106" t="e">
        <f t="shared" si="275"/>
        <v>#DIV/0!</v>
      </c>
      <c r="U991" s="124" t="e">
        <f t="shared" si="268"/>
        <v>#DIV/0!</v>
      </c>
      <c r="V991" s="107" t="e">
        <f t="shared" si="283"/>
        <v>#DIV/0!</v>
      </c>
      <c r="W991" s="106" t="e">
        <f t="shared" si="281"/>
        <v>#DIV/0!</v>
      </c>
      <c r="X991" s="106" t="e">
        <f t="shared" si="276"/>
        <v>#DIV/0!</v>
      </c>
      <c r="Y991" s="106" t="e">
        <f t="shared" si="282"/>
        <v>#DIV/0!</v>
      </c>
      <c r="Z991" s="108" t="e">
        <f t="shared" si="277"/>
        <v>#DIV/0!</v>
      </c>
      <c r="AA991" s="108" t="e">
        <f>('Input &amp; Results'!$E$40-R991*7.48)/('Calcs active'!H991*1440)</f>
        <v>#DIV/0!</v>
      </c>
    </row>
    <row r="992" spans="2:27" x14ac:dyDescent="0.2">
      <c r="B992" s="31">
        <f t="shared" si="269"/>
        <v>3</v>
      </c>
      <c r="C992" s="31" t="s">
        <v>59</v>
      </c>
      <c r="D992" s="106">
        <v>978</v>
      </c>
      <c r="E992" s="106" t="e">
        <f t="shared" si="278"/>
        <v>#DIV/0!</v>
      </c>
      <c r="F992" s="106">
        <f>'Calcs Hist'!E993</f>
        <v>0</v>
      </c>
      <c r="G992" s="106" t="e">
        <f t="shared" si="279"/>
        <v>#DIV/0!</v>
      </c>
      <c r="H992" s="107" t="e">
        <f t="shared" si="280"/>
        <v>#DIV/0!</v>
      </c>
      <c r="I992" s="106" t="e">
        <f>IF(P992&gt;0,('Input &amp; Results'!F$33/12*$C$3)*('Input &amp; Results'!$D$21),('Input &amp; Results'!F$33/12*$C$3)*('Input &amp; Results'!$D$22))</f>
        <v>#DIV/0!</v>
      </c>
      <c r="J992" s="106" t="e">
        <f t="shared" si="284"/>
        <v>#DIV/0!</v>
      </c>
      <c r="K992" s="106" t="e">
        <f>IF(H992&gt;'Input &amp; Results'!$K$45,MIN('Input &amp; Results'!$K$35,J992-M992),0)</f>
        <v>#DIV/0!</v>
      </c>
      <c r="L992" s="106" t="e">
        <f t="shared" si="272"/>
        <v>#DIV/0!</v>
      </c>
      <c r="M992" s="106" t="e">
        <f>IF(J992&gt;0,MIN('Input &amp; Results'!$K$15*0.75/12*'Input &amp; Results'!$K$42,J992),0)</f>
        <v>#DIV/0!</v>
      </c>
      <c r="N992" s="106" t="e">
        <f t="shared" si="273"/>
        <v>#DIV/0!</v>
      </c>
      <c r="O992" s="106" t="e">
        <f t="shared" si="267"/>
        <v>#DIV/0!</v>
      </c>
      <c r="P992" s="106" t="e">
        <f>IF(O992&gt;'Input &amp; Results'!$E$49,MIN('Input &amp; Results'!$E$47,O992),0)</f>
        <v>#DIV/0!</v>
      </c>
      <c r="Q992" s="106" t="e">
        <f t="shared" si="274"/>
        <v>#DIV/0!</v>
      </c>
      <c r="R992" s="106" t="e">
        <f t="shared" si="270"/>
        <v>#DIV/0!</v>
      </c>
      <c r="S992" s="106" t="e">
        <f t="shared" si="271"/>
        <v>#DIV/0!</v>
      </c>
      <c r="T992" s="106" t="e">
        <f t="shared" si="275"/>
        <v>#DIV/0!</v>
      </c>
      <c r="U992" s="124" t="e">
        <f t="shared" si="268"/>
        <v>#DIV/0!</v>
      </c>
      <c r="V992" s="107" t="e">
        <f t="shared" si="283"/>
        <v>#DIV/0!</v>
      </c>
      <c r="W992" s="106" t="e">
        <f t="shared" si="281"/>
        <v>#DIV/0!</v>
      </c>
      <c r="X992" s="106" t="e">
        <f t="shared" si="276"/>
        <v>#DIV/0!</v>
      </c>
      <c r="Y992" s="106" t="e">
        <f t="shared" si="282"/>
        <v>#DIV/0!</v>
      </c>
      <c r="Z992" s="108" t="e">
        <f t="shared" si="277"/>
        <v>#DIV/0!</v>
      </c>
      <c r="AA992" s="108" t="e">
        <f>('Input &amp; Results'!$E$40-R992*7.48)/('Calcs active'!H992*1440)</f>
        <v>#DIV/0!</v>
      </c>
    </row>
    <row r="993" spans="2:27" x14ac:dyDescent="0.2">
      <c r="B993" s="31">
        <f t="shared" si="269"/>
        <v>3</v>
      </c>
      <c r="C993" s="31" t="s">
        <v>59</v>
      </c>
      <c r="D993" s="106">
        <v>979</v>
      </c>
      <c r="E993" s="106" t="e">
        <f t="shared" si="278"/>
        <v>#DIV/0!</v>
      </c>
      <c r="F993" s="106">
        <f>'Calcs Hist'!E994</f>
        <v>0</v>
      </c>
      <c r="G993" s="106" t="e">
        <f t="shared" si="279"/>
        <v>#DIV/0!</v>
      </c>
      <c r="H993" s="107" t="e">
        <f t="shared" si="280"/>
        <v>#DIV/0!</v>
      </c>
      <c r="I993" s="106" t="e">
        <f>IF(P993&gt;0,('Input &amp; Results'!F$33/12*$C$3)*('Input &amp; Results'!$D$21),('Input &amp; Results'!F$33/12*$C$3)*('Input &amp; Results'!$D$22))</f>
        <v>#DIV/0!</v>
      </c>
      <c r="J993" s="106" t="e">
        <f t="shared" si="284"/>
        <v>#DIV/0!</v>
      </c>
      <c r="K993" s="106" t="e">
        <f>IF(H993&gt;'Input &amp; Results'!$K$45,MIN('Input &amp; Results'!$K$35,J993-M993),0)</f>
        <v>#DIV/0!</v>
      </c>
      <c r="L993" s="106" t="e">
        <f t="shared" si="272"/>
        <v>#DIV/0!</v>
      </c>
      <c r="M993" s="106" t="e">
        <f>IF(J993&gt;0,MIN('Input &amp; Results'!$K$15*0.75/12*'Input &amp; Results'!$K$42,J993),0)</f>
        <v>#DIV/0!</v>
      </c>
      <c r="N993" s="106" t="e">
        <f t="shared" si="273"/>
        <v>#DIV/0!</v>
      </c>
      <c r="O993" s="106" t="e">
        <f t="shared" si="267"/>
        <v>#DIV/0!</v>
      </c>
      <c r="P993" s="106" t="e">
        <f>IF(O993&gt;'Input &amp; Results'!$E$49,MIN('Input &amp; Results'!$E$47,O993),0)</f>
        <v>#DIV/0!</v>
      </c>
      <c r="Q993" s="106" t="e">
        <f t="shared" si="274"/>
        <v>#DIV/0!</v>
      </c>
      <c r="R993" s="106" t="e">
        <f t="shared" si="270"/>
        <v>#DIV/0!</v>
      </c>
      <c r="S993" s="106" t="e">
        <f t="shared" si="271"/>
        <v>#DIV/0!</v>
      </c>
      <c r="T993" s="106" t="e">
        <f t="shared" si="275"/>
        <v>#DIV/0!</v>
      </c>
      <c r="U993" s="124" t="e">
        <f t="shared" si="268"/>
        <v>#DIV/0!</v>
      </c>
      <c r="V993" s="107" t="e">
        <f t="shared" si="283"/>
        <v>#DIV/0!</v>
      </c>
      <c r="W993" s="106" t="e">
        <f t="shared" si="281"/>
        <v>#DIV/0!</v>
      </c>
      <c r="X993" s="106" t="e">
        <f t="shared" si="276"/>
        <v>#DIV/0!</v>
      </c>
      <c r="Y993" s="106" t="e">
        <f t="shared" si="282"/>
        <v>#DIV/0!</v>
      </c>
      <c r="Z993" s="108" t="e">
        <f t="shared" si="277"/>
        <v>#DIV/0!</v>
      </c>
      <c r="AA993" s="108" t="e">
        <f>('Input &amp; Results'!$E$40-R993*7.48)/('Calcs active'!H993*1440)</f>
        <v>#DIV/0!</v>
      </c>
    </row>
    <row r="994" spans="2:27" x14ac:dyDescent="0.2">
      <c r="B994" s="31">
        <f t="shared" si="269"/>
        <v>3</v>
      </c>
      <c r="C994" s="31" t="s">
        <v>59</v>
      </c>
      <c r="D994" s="106">
        <v>980</v>
      </c>
      <c r="E994" s="106" t="e">
        <f t="shared" si="278"/>
        <v>#DIV/0!</v>
      </c>
      <c r="F994" s="106">
        <f>'Calcs Hist'!E995</f>
        <v>0</v>
      </c>
      <c r="G994" s="106" t="e">
        <f t="shared" si="279"/>
        <v>#DIV/0!</v>
      </c>
      <c r="H994" s="107" t="e">
        <f t="shared" si="280"/>
        <v>#DIV/0!</v>
      </c>
      <c r="I994" s="106" t="e">
        <f>IF(P994&gt;0,('Input &amp; Results'!F$33/12*$C$3)*('Input &amp; Results'!$D$21),('Input &amp; Results'!F$33/12*$C$3)*('Input &amp; Results'!$D$22))</f>
        <v>#DIV/0!</v>
      </c>
      <c r="J994" s="106" t="e">
        <f t="shared" si="284"/>
        <v>#DIV/0!</v>
      </c>
      <c r="K994" s="106" t="e">
        <f>IF(H994&gt;'Input &amp; Results'!$K$45,MIN('Input &amp; Results'!$K$35,J994-M994),0)</f>
        <v>#DIV/0!</v>
      </c>
      <c r="L994" s="106" t="e">
        <f t="shared" si="272"/>
        <v>#DIV/0!</v>
      </c>
      <c r="M994" s="106" t="e">
        <f>IF(J994&gt;0,MIN('Input &amp; Results'!$K$15*0.75/12*'Input &amp; Results'!$K$42,J994),0)</f>
        <v>#DIV/0!</v>
      </c>
      <c r="N994" s="106" t="e">
        <f t="shared" si="273"/>
        <v>#DIV/0!</v>
      </c>
      <c r="O994" s="106" t="e">
        <f t="shared" si="267"/>
        <v>#DIV/0!</v>
      </c>
      <c r="P994" s="106" t="e">
        <f>IF(O994&gt;'Input &amp; Results'!$E$49,MIN('Input &amp; Results'!$E$47,O994),0)</f>
        <v>#DIV/0!</v>
      </c>
      <c r="Q994" s="106" t="e">
        <f t="shared" si="274"/>
        <v>#DIV/0!</v>
      </c>
      <c r="R994" s="106" t="e">
        <f t="shared" si="270"/>
        <v>#DIV/0!</v>
      </c>
      <c r="S994" s="106" t="e">
        <f t="shared" si="271"/>
        <v>#DIV/0!</v>
      </c>
      <c r="T994" s="106" t="e">
        <f t="shared" si="275"/>
        <v>#DIV/0!</v>
      </c>
      <c r="U994" s="124" t="e">
        <f t="shared" si="268"/>
        <v>#DIV/0!</v>
      </c>
      <c r="V994" s="107" t="e">
        <f t="shared" si="283"/>
        <v>#DIV/0!</v>
      </c>
      <c r="W994" s="106" t="e">
        <f t="shared" si="281"/>
        <v>#DIV/0!</v>
      </c>
      <c r="X994" s="106" t="e">
        <f t="shared" si="276"/>
        <v>#DIV/0!</v>
      </c>
      <c r="Y994" s="106" t="e">
        <f t="shared" si="282"/>
        <v>#DIV/0!</v>
      </c>
      <c r="Z994" s="108" t="e">
        <f t="shared" si="277"/>
        <v>#DIV/0!</v>
      </c>
      <c r="AA994" s="108" t="e">
        <f>('Input &amp; Results'!$E$40-R994*7.48)/('Calcs active'!H994*1440)</f>
        <v>#DIV/0!</v>
      </c>
    </row>
    <row r="995" spans="2:27" x14ac:dyDescent="0.2">
      <c r="B995" s="31">
        <f t="shared" si="269"/>
        <v>3</v>
      </c>
      <c r="C995" s="31" t="s">
        <v>59</v>
      </c>
      <c r="D995" s="106">
        <v>981</v>
      </c>
      <c r="E995" s="106" t="e">
        <f t="shared" si="278"/>
        <v>#DIV/0!</v>
      </c>
      <c r="F995" s="106">
        <f>'Calcs Hist'!E996</f>
        <v>0</v>
      </c>
      <c r="G995" s="106" t="e">
        <f t="shared" si="279"/>
        <v>#DIV/0!</v>
      </c>
      <c r="H995" s="107" t="e">
        <f t="shared" si="280"/>
        <v>#DIV/0!</v>
      </c>
      <c r="I995" s="106" t="e">
        <f>IF(P995&gt;0,('Input &amp; Results'!F$33/12*$C$3)*('Input &amp; Results'!$D$21),('Input &amp; Results'!F$33/12*$C$3)*('Input &amp; Results'!$D$22))</f>
        <v>#DIV/0!</v>
      </c>
      <c r="J995" s="106" t="e">
        <f t="shared" si="284"/>
        <v>#DIV/0!</v>
      </c>
      <c r="K995" s="106" t="e">
        <f>IF(H995&gt;'Input &amp; Results'!$K$45,MIN('Input &amp; Results'!$K$35,J995-M995),0)</f>
        <v>#DIV/0!</v>
      </c>
      <c r="L995" s="106" t="e">
        <f t="shared" si="272"/>
        <v>#DIV/0!</v>
      </c>
      <c r="M995" s="106" t="e">
        <f>IF(J995&gt;0,MIN('Input &amp; Results'!$K$15*0.75/12*'Input &amp; Results'!$K$42,J995),0)</f>
        <v>#DIV/0!</v>
      </c>
      <c r="N995" s="106" t="e">
        <f t="shared" si="273"/>
        <v>#DIV/0!</v>
      </c>
      <c r="O995" s="106" t="e">
        <f t="shared" si="267"/>
        <v>#DIV/0!</v>
      </c>
      <c r="P995" s="106" t="e">
        <f>IF(O995&gt;'Input &amp; Results'!$E$49,MIN('Input &amp; Results'!$E$47,O995),0)</f>
        <v>#DIV/0!</v>
      </c>
      <c r="Q995" s="106" t="e">
        <f t="shared" si="274"/>
        <v>#DIV/0!</v>
      </c>
      <c r="R995" s="106" t="e">
        <f t="shared" si="270"/>
        <v>#DIV/0!</v>
      </c>
      <c r="S995" s="106" t="e">
        <f t="shared" si="271"/>
        <v>#DIV/0!</v>
      </c>
      <c r="T995" s="106" t="e">
        <f t="shared" si="275"/>
        <v>#DIV/0!</v>
      </c>
      <c r="U995" s="124" t="e">
        <f t="shared" si="268"/>
        <v>#DIV/0!</v>
      </c>
      <c r="V995" s="107" t="e">
        <f t="shared" si="283"/>
        <v>#DIV/0!</v>
      </c>
      <c r="W995" s="106" t="e">
        <f t="shared" si="281"/>
        <v>#DIV/0!</v>
      </c>
      <c r="X995" s="106" t="e">
        <f t="shared" si="276"/>
        <v>#DIV/0!</v>
      </c>
      <c r="Y995" s="106" t="e">
        <f t="shared" si="282"/>
        <v>#DIV/0!</v>
      </c>
      <c r="Z995" s="108" t="e">
        <f t="shared" si="277"/>
        <v>#DIV/0!</v>
      </c>
      <c r="AA995" s="108" t="e">
        <f>('Input &amp; Results'!$E$40-R995*7.48)/('Calcs active'!H995*1440)</f>
        <v>#DIV/0!</v>
      </c>
    </row>
    <row r="996" spans="2:27" x14ac:dyDescent="0.2">
      <c r="B996" s="31">
        <f t="shared" si="269"/>
        <v>3</v>
      </c>
      <c r="C996" s="31" t="s">
        <v>59</v>
      </c>
      <c r="D996" s="106">
        <v>982</v>
      </c>
      <c r="E996" s="106" t="e">
        <f t="shared" si="278"/>
        <v>#DIV/0!</v>
      </c>
      <c r="F996" s="106">
        <f>'Calcs Hist'!E997</f>
        <v>0</v>
      </c>
      <c r="G996" s="106" t="e">
        <f t="shared" si="279"/>
        <v>#DIV/0!</v>
      </c>
      <c r="H996" s="107" t="e">
        <f t="shared" si="280"/>
        <v>#DIV/0!</v>
      </c>
      <c r="I996" s="106" t="e">
        <f>IF(P996&gt;0,('Input &amp; Results'!F$33/12*$C$3)*('Input &amp; Results'!$D$21),('Input &amp; Results'!F$33/12*$C$3)*('Input &amp; Results'!$D$22))</f>
        <v>#DIV/0!</v>
      </c>
      <c r="J996" s="106" t="e">
        <f t="shared" si="284"/>
        <v>#DIV/0!</v>
      </c>
      <c r="K996" s="106" t="e">
        <f>IF(H996&gt;'Input &amp; Results'!$K$45,MIN('Input &amp; Results'!$K$35,J996-M996),0)</f>
        <v>#DIV/0!</v>
      </c>
      <c r="L996" s="106" t="e">
        <f t="shared" si="272"/>
        <v>#DIV/0!</v>
      </c>
      <c r="M996" s="106" t="e">
        <f>IF(J996&gt;0,MIN('Input &amp; Results'!$K$15*0.75/12*'Input &amp; Results'!$K$42,J996),0)</f>
        <v>#DIV/0!</v>
      </c>
      <c r="N996" s="106" t="e">
        <f t="shared" si="273"/>
        <v>#DIV/0!</v>
      </c>
      <c r="O996" s="106" t="e">
        <f t="shared" si="267"/>
        <v>#DIV/0!</v>
      </c>
      <c r="P996" s="106" t="e">
        <f>IF(O996&gt;'Input &amp; Results'!$E$49,MIN('Input &amp; Results'!$E$47,O996),0)</f>
        <v>#DIV/0!</v>
      </c>
      <c r="Q996" s="106" t="e">
        <f t="shared" si="274"/>
        <v>#DIV/0!</v>
      </c>
      <c r="R996" s="106" t="e">
        <f t="shared" si="270"/>
        <v>#DIV/0!</v>
      </c>
      <c r="S996" s="106" t="e">
        <f t="shared" si="271"/>
        <v>#DIV/0!</v>
      </c>
      <c r="T996" s="106" t="e">
        <f t="shared" si="275"/>
        <v>#DIV/0!</v>
      </c>
      <c r="U996" s="124" t="e">
        <f t="shared" si="268"/>
        <v>#DIV/0!</v>
      </c>
      <c r="V996" s="107" t="e">
        <f t="shared" si="283"/>
        <v>#DIV/0!</v>
      </c>
      <c r="W996" s="106" t="e">
        <f t="shared" si="281"/>
        <v>#DIV/0!</v>
      </c>
      <c r="X996" s="106" t="e">
        <f t="shared" si="276"/>
        <v>#DIV/0!</v>
      </c>
      <c r="Y996" s="106" t="e">
        <f t="shared" si="282"/>
        <v>#DIV/0!</v>
      </c>
      <c r="Z996" s="108" t="e">
        <f t="shared" si="277"/>
        <v>#DIV/0!</v>
      </c>
      <c r="AA996" s="108" t="e">
        <f>('Input &amp; Results'!$E$40-R996*7.48)/('Calcs active'!H996*1440)</f>
        <v>#DIV/0!</v>
      </c>
    </row>
    <row r="997" spans="2:27" x14ac:dyDescent="0.2">
      <c r="B997" s="31">
        <f t="shared" si="269"/>
        <v>3</v>
      </c>
      <c r="C997" s="31" t="s">
        <v>59</v>
      </c>
      <c r="D997" s="106">
        <v>983</v>
      </c>
      <c r="E997" s="106" t="e">
        <f t="shared" si="278"/>
        <v>#DIV/0!</v>
      </c>
      <c r="F997" s="106">
        <f>'Calcs Hist'!E998</f>
        <v>0</v>
      </c>
      <c r="G997" s="106" t="e">
        <f t="shared" si="279"/>
        <v>#DIV/0!</v>
      </c>
      <c r="H997" s="107" t="e">
        <f t="shared" si="280"/>
        <v>#DIV/0!</v>
      </c>
      <c r="I997" s="106" t="e">
        <f>IF(P997&gt;0,('Input &amp; Results'!F$33/12*$C$3)*('Input &amp; Results'!$D$21),('Input &amp; Results'!F$33/12*$C$3)*('Input &amp; Results'!$D$22))</f>
        <v>#DIV/0!</v>
      </c>
      <c r="J997" s="106" t="e">
        <f t="shared" si="284"/>
        <v>#DIV/0!</v>
      </c>
      <c r="K997" s="106" t="e">
        <f>IF(H997&gt;'Input &amp; Results'!$K$45,MIN('Input &amp; Results'!$K$35,J997-M997),0)</f>
        <v>#DIV/0!</v>
      </c>
      <c r="L997" s="106" t="e">
        <f t="shared" si="272"/>
        <v>#DIV/0!</v>
      </c>
      <c r="M997" s="106" t="e">
        <f>IF(J997&gt;0,MIN('Input &amp; Results'!$K$15*0.75/12*'Input &amp; Results'!$K$42,J997),0)</f>
        <v>#DIV/0!</v>
      </c>
      <c r="N997" s="106" t="e">
        <f t="shared" si="273"/>
        <v>#DIV/0!</v>
      </c>
      <c r="O997" s="106" t="e">
        <f t="shared" si="267"/>
        <v>#DIV/0!</v>
      </c>
      <c r="P997" s="106" t="e">
        <f>IF(O997&gt;'Input &amp; Results'!$E$49,MIN('Input &amp; Results'!$E$47,O997),0)</f>
        <v>#DIV/0!</v>
      </c>
      <c r="Q997" s="106" t="e">
        <f t="shared" si="274"/>
        <v>#DIV/0!</v>
      </c>
      <c r="R997" s="106" t="e">
        <f t="shared" si="270"/>
        <v>#DIV/0!</v>
      </c>
      <c r="S997" s="106" t="e">
        <f t="shared" si="271"/>
        <v>#DIV/0!</v>
      </c>
      <c r="T997" s="106" t="e">
        <f t="shared" si="275"/>
        <v>#DIV/0!</v>
      </c>
      <c r="U997" s="124" t="e">
        <f t="shared" si="268"/>
        <v>#DIV/0!</v>
      </c>
      <c r="V997" s="107" t="e">
        <f t="shared" si="283"/>
        <v>#DIV/0!</v>
      </c>
      <c r="W997" s="106" t="e">
        <f t="shared" si="281"/>
        <v>#DIV/0!</v>
      </c>
      <c r="X997" s="106" t="e">
        <f t="shared" si="276"/>
        <v>#DIV/0!</v>
      </c>
      <c r="Y997" s="106" t="e">
        <f t="shared" si="282"/>
        <v>#DIV/0!</v>
      </c>
      <c r="Z997" s="108" t="e">
        <f t="shared" si="277"/>
        <v>#DIV/0!</v>
      </c>
      <c r="AA997" s="108" t="e">
        <f>('Input &amp; Results'!$E$40-R997*7.48)/('Calcs active'!H997*1440)</f>
        <v>#DIV/0!</v>
      </c>
    </row>
    <row r="998" spans="2:27" x14ac:dyDescent="0.2">
      <c r="B998" s="31">
        <f t="shared" si="269"/>
        <v>3</v>
      </c>
      <c r="C998" s="31" t="s">
        <v>59</v>
      </c>
      <c r="D998" s="106">
        <v>984</v>
      </c>
      <c r="E998" s="106" t="e">
        <f t="shared" si="278"/>
        <v>#DIV/0!</v>
      </c>
      <c r="F998" s="106">
        <f>'Calcs Hist'!E999</f>
        <v>0</v>
      </c>
      <c r="G998" s="106" t="e">
        <f t="shared" si="279"/>
        <v>#DIV/0!</v>
      </c>
      <c r="H998" s="107" t="e">
        <f t="shared" si="280"/>
        <v>#DIV/0!</v>
      </c>
      <c r="I998" s="106" t="e">
        <f>IF(P998&gt;0,('Input &amp; Results'!F$33/12*$C$3)*('Input &amp; Results'!$D$21),('Input &amp; Results'!F$33/12*$C$3)*('Input &amp; Results'!$D$22))</f>
        <v>#DIV/0!</v>
      </c>
      <c r="J998" s="106" t="e">
        <f t="shared" si="284"/>
        <v>#DIV/0!</v>
      </c>
      <c r="K998" s="106" t="e">
        <f>IF(H998&gt;'Input &amp; Results'!$K$45,MIN('Input &amp; Results'!$K$35,J998-M998),0)</f>
        <v>#DIV/0!</v>
      </c>
      <c r="L998" s="106" t="e">
        <f t="shared" si="272"/>
        <v>#DIV/0!</v>
      </c>
      <c r="M998" s="106" t="e">
        <f>IF(J998&gt;0,MIN('Input &amp; Results'!$K$15*0.75/12*'Input &amp; Results'!$K$42,J998),0)</f>
        <v>#DIV/0!</v>
      </c>
      <c r="N998" s="106" t="e">
        <f t="shared" si="273"/>
        <v>#DIV/0!</v>
      </c>
      <c r="O998" s="106" t="e">
        <f t="shared" si="267"/>
        <v>#DIV/0!</v>
      </c>
      <c r="P998" s="106" t="e">
        <f>IF(O998&gt;'Input &amp; Results'!$E$49,MIN('Input &amp; Results'!$E$47,O998),0)</f>
        <v>#DIV/0!</v>
      </c>
      <c r="Q998" s="106" t="e">
        <f t="shared" si="274"/>
        <v>#DIV/0!</v>
      </c>
      <c r="R998" s="106" t="e">
        <f t="shared" si="270"/>
        <v>#DIV/0!</v>
      </c>
      <c r="S998" s="106" t="e">
        <f t="shared" si="271"/>
        <v>#DIV/0!</v>
      </c>
      <c r="T998" s="106" t="e">
        <f t="shared" si="275"/>
        <v>#DIV/0!</v>
      </c>
      <c r="U998" s="124" t="e">
        <f t="shared" si="268"/>
        <v>#DIV/0!</v>
      </c>
      <c r="V998" s="107" t="e">
        <f t="shared" si="283"/>
        <v>#DIV/0!</v>
      </c>
      <c r="W998" s="106" t="e">
        <f t="shared" si="281"/>
        <v>#DIV/0!</v>
      </c>
      <c r="X998" s="106" t="e">
        <f t="shared" si="276"/>
        <v>#DIV/0!</v>
      </c>
      <c r="Y998" s="106" t="e">
        <f t="shared" si="282"/>
        <v>#DIV/0!</v>
      </c>
      <c r="Z998" s="108" t="e">
        <f t="shared" si="277"/>
        <v>#DIV/0!</v>
      </c>
      <c r="AA998" s="108" t="e">
        <f>('Input &amp; Results'!$E$40-R998*7.48)/('Calcs active'!H998*1440)</f>
        <v>#DIV/0!</v>
      </c>
    </row>
    <row r="999" spans="2:27" x14ac:dyDescent="0.2">
      <c r="B999" s="31">
        <f t="shared" si="269"/>
        <v>3</v>
      </c>
      <c r="C999" s="31" t="s">
        <v>59</v>
      </c>
      <c r="D999" s="106">
        <v>985</v>
      </c>
      <c r="E999" s="106" t="e">
        <f t="shared" si="278"/>
        <v>#DIV/0!</v>
      </c>
      <c r="F999" s="106">
        <f>'Calcs Hist'!E1000</f>
        <v>0</v>
      </c>
      <c r="G999" s="106" t="e">
        <f t="shared" si="279"/>
        <v>#DIV/0!</v>
      </c>
      <c r="H999" s="107" t="e">
        <f t="shared" si="280"/>
        <v>#DIV/0!</v>
      </c>
      <c r="I999" s="106" t="e">
        <f>IF(P999&gt;0,('Input &amp; Results'!F$33/12*$C$3)*('Input &amp; Results'!$D$21),('Input &amp; Results'!F$33/12*$C$3)*('Input &amp; Results'!$D$22))</f>
        <v>#DIV/0!</v>
      </c>
      <c r="J999" s="106" t="e">
        <f t="shared" si="284"/>
        <v>#DIV/0!</v>
      </c>
      <c r="K999" s="106" t="e">
        <f>IF(H999&gt;'Input &amp; Results'!$K$45,MIN('Input &amp; Results'!$K$35,J999-M999),0)</f>
        <v>#DIV/0!</v>
      </c>
      <c r="L999" s="106" t="e">
        <f t="shared" si="272"/>
        <v>#DIV/0!</v>
      </c>
      <c r="M999" s="106" t="e">
        <f>IF(J999&gt;0,MIN('Input &amp; Results'!$K$15*0.75/12*'Input &amp; Results'!$K$42,J999),0)</f>
        <v>#DIV/0!</v>
      </c>
      <c r="N999" s="106" t="e">
        <f t="shared" si="273"/>
        <v>#DIV/0!</v>
      </c>
      <c r="O999" s="106" t="e">
        <f t="shared" si="267"/>
        <v>#DIV/0!</v>
      </c>
      <c r="P999" s="106" t="e">
        <f>IF(O999&gt;'Input &amp; Results'!$E$49,MIN('Input &amp; Results'!$E$47,O999),0)</f>
        <v>#DIV/0!</v>
      </c>
      <c r="Q999" s="106" t="e">
        <f t="shared" si="274"/>
        <v>#DIV/0!</v>
      </c>
      <c r="R999" s="106" t="e">
        <f t="shared" si="270"/>
        <v>#DIV/0!</v>
      </c>
      <c r="S999" s="106" t="e">
        <f t="shared" si="271"/>
        <v>#DIV/0!</v>
      </c>
      <c r="T999" s="106" t="e">
        <f t="shared" si="275"/>
        <v>#DIV/0!</v>
      </c>
      <c r="U999" s="124" t="e">
        <f t="shared" si="268"/>
        <v>#DIV/0!</v>
      </c>
      <c r="V999" s="107" t="e">
        <f t="shared" si="283"/>
        <v>#DIV/0!</v>
      </c>
      <c r="W999" s="106" t="e">
        <f t="shared" si="281"/>
        <v>#DIV/0!</v>
      </c>
      <c r="X999" s="106" t="e">
        <f t="shared" si="276"/>
        <v>#DIV/0!</v>
      </c>
      <c r="Y999" s="106" t="e">
        <f t="shared" si="282"/>
        <v>#DIV/0!</v>
      </c>
      <c r="Z999" s="108" t="e">
        <f t="shared" si="277"/>
        <v>#DIV/0!</v>
      </c>
      <c r="AA999" s="108" t="e">
        <f>('Input &amp; Results'!$E$40-R999*7.48)/('Calcs active'!H999*1440)</f>
        <v>#DIV/0!</v>
      </c>
    </row>
    <row r="1000" spans="2:27" x14ac:dyDescent="0.2">
      <c r="B1000" s="31">
        <f t="shared" si="269"/>
        <v>3</v>
      </c>
      <c r="C1000" s="31" t="s">
        <v>59</v>
      </c>
      <c r="D1000" s="106">
        <v>986</v>
      </c>
      <c r="E1000" s="106" t="e">
        <f t="shared" si="278"/>
        <v>#DIV/0!</v>
      </c>
      <c r="F1000" s="106">
        <f>'Calcs Hist'!E1001</f>
        <v>0</v>
      </c>
      <c r="G1000" s="106" t="e">
        <f t="shared" si="279"/>
        <v>#DIV/0!</v>
      </c>
      <c r="H1000" s="107" t="e">
        <f t="shared" si="280"/>
        <v>#DIV/0!</v>
      </c>
      <c r="I1000" s="106" t="e">
        <f>IF(P1000&gt;0,('Input &amp; Results'!F$33/12*$C$3)*('Input &amp; Results'!$D$21),('Input &amp; Results'!F$33/12*$C$3)*('Input &amp; Results'!$D$22))</f>
        <v>#DIV/0!</v>
      </c>
      <c r="J1000" s="106" t="e">
        <f t="shared" si="284"/>
        <v>#DIV/0!</v>
      </c>
      <c r="K1000" s="106" t="e">
        <f>IF(H1000&gt;'Input &amp; Results'!$K$45,MIN('Input &amp; Results'!$K$35,J1000-M1000),0)</f>
        <v>#DIV/0!</v>
      </c>
      <c r="L1000" s="106" t="e">
        <f t="shared" si="272"/>
        <v>#DIV/0!</v>
      </c>
      <c r="M1000" s="106" t="e">
        <f>IF(J1000&gt;0,MIN('Input &amp; Results'!$K$15*0.75/12*'Input &amp; Results'!$K$42,J1000),0)</f>
        <v>#DIV/0!</v>
      </c>
      <c r="N1000" s="106" t="e">
        <f t="shared" si="273"/>
        <v>#DIV/0!</v>
      </c>
      <c r="O1000" s="106" t="e">
        <f t="shared" si="267"/>
        <v>#DIV/0!</v>
      </c>
      <c r="P1000" s="106" t="e">
        <f>IF(O1000&gt;'Input &amp; Results'!$E$49,MIN('Input &amp; Results'!$E$47,O1000),0)</f>
        <v>#DIV/0!</v>
      </c>
      <c r="Q1000" s="106" t="e">
        <f t="shared" si="274"/>
        <v>#DIV/0!</v>
      </c>
      <c r="R1000" s="106" t="e">
        <f t="shared" si="270"/>
        <v>#DIV/0!</v>
      </c>
      <c r="S1000" s="106" t="e">
        <f t="shared" si="271"/>
        <v>#DIV/0!</v>
      </c>
      <c r="T1000" s="106" t="e">
        <f t="shared" si="275"/>
        <v>#DIV/0!</v>
      </c>
      <c r="U1000" s="124" t="e">
        <f t="shared" si="268"/>
        <v>#DIV/0!</v>
      </c>
      <c r="V1000" s="107" t="e">
        <f t="shared" si="283"/>
        <v>#DIV/0!</v>
      </c>
      <c r="W1000" s="106" t="e">
        <f t="shared" si="281"/>
        <v>#DIV/0!</v>
      </c>
      <c r="X1000" s="106" t="e">
        <f t="shared" si="276"/>
        <v>#DIV/0!</v>
      </c>
      <c r="Y1000" s="106" t="e">
        <f t="shared" si="282"/>
        <v>#DIV/0!</v>
      </c>
      <c r="Z1000" s="108" t="e">
        <f t="shared" si="277"/>
        <v>#DIV/0!</v>
      </c>
      <c r="AA1000" s="108" t="e">
        <f>('Input &amp; Results'!$E$40-R1000*7.48)/('Calcs active'!H1000*1440)</f>
        <v>#DIV/0!</v>
      </c>
    </row>
    <row r="1001" spans="2:27" x14ac:dyDescent="0.2">
      <c r="B1001" s="31">
        <f t="shared" si="269"/>
        <v>3</v>
      </c>
      <c r="C1001" s="31" t="s">
        <v>59</v>
      </c>
      <c r="D1001" s="106">
        <v>987</v>
      </c>
      <c r="E1001" s="106" t="e">
        <f t="shared" si="278"/>
        <v>#DIV/0!</v>
      </c>
      <c r="F1001" s="106">
        <f>'Calcs Hist'!E1002</f>
        <v>0</v>
      </c>
      <c r="G1001" s="106" t="e">
        <f t="shared" si="279"/>
        <v>#DIV/0!</v>
      </c>
      <c r="H1001" s="107" t="e">
        <f t="shared" si="280"/>
        <v>#DIV/0!</v>
      </c>
      <c r="I1001" s="106" t="e">
        <f>IF(P1001&gt;0,('Input &amp; Results'!F$33/12*$C$3)*('Input &amp; Results'!$D$21),('Input &amp; Results'!F$33/12*$C$3)*('Input &amp; Results'!$D$22))</f>
        <v>#DIV/0!</v>
      </c>
      <c r="J1001" s="106" t="e">
        <f t="shared" si="284"/>
        <v>#DIV/0!</v>
      </c>
      <c r="K1001" s="106" t="e">
        <f>IF(H1001&gt;'Input &amp; Results'!$K$45,MIN('Input &amp; Results'!$K$35,J1001-M1001),0)</f>
        <v>#DIV/0!</v>
      </c>
      <c r="L1001" s="106" t="e">
        <f t="shared" si="272"/>
        <v>#DIV/0!</v>
      </c>
      <c r="M1001" s="106" t="e">
        <f>IF(J1001&gt;0,MIN('Input &amp; Results'!$K$15*0.75/12*'Input &amp; Results'!$K$42,J1001),0)</f>
        <v>#DIV/0!</v>
      </c>
      <c r="N1001" s="106" t="e">
        <f t="shared" si="273"/>
        <v>#DIV/0!</v>
      </c>
      <c r="O1001" s="106" t="e">
        <f t="shared" si="267"/>
        <v>#DIV/0!</v>
      </c>
      <c r="P1001" s="106" t="e">
        <f>IF(O1001&gt;'Input &amp; Results'!$E$49,MIN('Input &amp; Results'!$E$47,O1001),0)</f>
        <v>#DIV/0!</v>
      </c>
      <c r="Q1001" s="106" t="e">
        <f t="shared" si="274"/>
        <v>#DIV/0!</v>
      </c>
      <c r="R1001" s="106" t="e">
        <f t="shared" si="270"/>
        <v>#DIV/0!</v>
      </c>
      <c r="S1001" s="106" t="e">
        <f t="shared" si="271"/>
        <v>#DIV/0!</v>
      </c>
      <c r="T1001" s="106" t="e">
        <f t="shared" si="275"/>
        <v>#DIV/0!</v>
      </c>
      <c r="U1001" s="124" t="e">
        <f t="shared" si="268"/>
        <v>#DIV/0!</v>
      </c>
      <c r="V1001" s="107" t="e">
        <f t="shared" si="283"/>
        <v>#DIV/0!</v>
      </c>
      <c r="W1001" s="106" t="e">
        <f t="shared" si="281"/>
        <v>#DIV/0!</v>
      </c>
      <c r="X1001" s="106" t="e">
        <f t="shared" si="276"/>
        <v>#DIV/0!</v>
      </c>
      <c r="Y1001" s="106" t="e">
        <f t="shared" si="282"/>
        <v>#DIV/0!</v>
      </c>
      <c r="Z1001" s="108" t="e">
        <f t="shared" si="277"/>
        <v>#DIV/0!</v>
      </c>
      <c r="AA1001" s="108" t="e">
        <f>('Input &amp; Results'!$E$40-R1001*7.48)/('Calcs active'!H1001*1440)</f>
        <v>#DIV/0!</v>
      </c>
    </row>
    <row r="1002" spans="2:27" x14ac:dyDescent="0.2">
      <c r="B1002" s="31">
        <f t="shared" si="269"/>
        <v>3</v>
      </c>
      <c r="C1002" s="31" t="s">
        <v>59</v>
      </c>
      <c r="D1002" s="106">
        <v>988</v>
      </c>
      <c r="E1002" s="106" t="e">
        <f t="shared" si="278"/>
        <v>#DIV/0!</v>
      </c>
      <c r="F1002" s="106">
        <f>'Calcs Hist'!E1003</f>
        <v>0</v>
      </c>
      <c r="G1002" s="106" t="e">
        <f t="shared" si="279"/>
        <v>#DIV/0!</v>
      </c>
      <c r="H1002" s="107" t="e">
        <f t="shared" si="280"/>
        <v>#DIV/0!</v>
      </c>
      <c r="I1002" s="106" t="e">
        <f>IF(P1002&gt;0,('Input &amp; Results'!F$33/12*$C$3)*('Input &amp; Results'!$D$21),('Input &amp; Results'!F$33/12*$C$3)*('Input &amp; Results'!$D$22))</f>
        <v>#DIV/0!</v>
      </c>
      <c r="J1002" s="106" t="e">
        <f t="shared" si="284"/>
        <v>#DIV/0!</v>
      </c>
      <c r="K1002" s="106" t="e">
        <f>IF(H1002&gt;'Input &amp; Results'!$K$45,MIN('Input &amp; Results'!$K$35,J1002-M1002),0)</f>
        <v>#DIV/0!</v>
      </c>
      <c r="L1002" s="106" t="e">
        <f t="shared" si="272"/>
        <v>#DIV/0!</v>
      </c>
      <c r="M1002" s="106" t="e">
        <f>IF(J1002&gt;0,MIN('Input &amp; Results'!$K$15*0.75/12*'Input &amp; Results'!$K$42,J1002),0)</f>
        <v>#DIV/0!</v>
      </c>
      <c r="N1002" s="106" t="e">
        <f t="shared" si="273"/>
        <v>#DIV/0!</v>
      </c>
      <c r="O1002" s="106" t="e">
        <f t="shared" si="267"/>
        <v>#DIV/0!</v>
      </c>
      <c r="P1002" s="106" t="e">
        <f>IF(O1002&gt;'Input &amp; Results'!$E$49,MIN('Input &amp; Results'!$E$47,O1002),0)</f>
        <v>#DIV/0!</v>
      </c>
      <c r="Q1002" s="106" t="e">
        <f t="shared" si="274"/>
        <v>#DIV/0!</v>
      </c>
      <c r="R1002" s="106" t="e">
        <f t="shared" si="270"/>
        <v>#DIV/0!</v>
      </c>
      <c r="S1002" s="106" t="e">
        <f t="shared" si="271"/>
        <v>#DIV/0!</v>
      </c>
      <c r="T1002" s="106" t="e">
        <f t="shared" si="275"/>
        <v>#DIV/0!</v>
      </c>
      <c r="U1002" s="124" t="e">
        <f t="shared" si="268"/>
        <v>#DIV/0!</v>
      </c>
      <c r="V1002" s="107" t="e">
        <f t="shared" si="283"/>
        <v>#DIV/0!</v>
      </c>
      <c r="W1002" s="106" t="e">
        <f t="shared" si="281"/>
        <v>#DIV/0!</v>
      </c>
      <c r="X1002" s="106" t="e">
        <f t="shared" si="276"/>
        <v>#DIV/0!</v>
      </c>
      <c r="Y1002" s="106" t="e">
        <f t="shared" si="282"/>
        <v>#DIV/0!</v>
      </c>
      <c r="Z1002" s="108" t="e">
        <f t="shared" si="277"/>
        <v>#DIV/0!</v>
      </c>
      <c r="AA1002" s="108" t="e">
        <f>('Input &amp; Results'!$E$40-R1002*7.48)/('Calcs active'!H1002*1440)</f>
        <v>#DIV/0!</v>
      </c>
    </row>
    <row r="1003" spans="2:27" x14ac:dyDescent="0.2">
      <c r="B1003" s="31">
        <f t="shared" si="269"/>
        <v>3</v>
      </c>
      <c r="C1003" s="31" t="s">
        <v>59</v>
      </c>
      <c r="D1003" s="106">
        <v>989</v>
      </c>
      <c r="E1003" s="106" t="e">
        <f t="shared" si="278"/>
        <v>#DIV/0!</v>
      </c>
      <c r="F1003" s="106">
        <f>'Calcs Hist'!E1004</f>
        <v>0</v>
      </c>
      <c r="G1003" s="106" t="e">
        <f t="shared" si="279"/>
        <v>#DIV/0!</v>
      </c>
      <c r="H1003" s="107" t="e">
        <f t="shared" si="280"/>
        <v>#DIV/0!</v>
      </c>
      <c r="I1003" s="106" t="e">
        <f>IF(P1003&gt;0,('Input &amp; Results'!F$33/12*$C$3)*('Input &amp; Results'!$D$21),('Input &amp; Results'!F$33/12*$C$3)*('Input &amp; Results'!$D$22))</f>
        <v>#DIV/0!</v>
      </c>
      <c r="J1003" s="106" t="e">
        <f t="shared" si="284"/>
        <v>#DIV/0!</v>
      </c>
      <c r="K1003" s="106" t="e">
        <f>IF(H1003&gt;'Input &amp; Results'!$K$45,MIN('Input &amp; Results'!$K$35,J1003-M1003),0)</f>
        <v>#DIV/0!</v>
      </c>
      <c r="L1003" s="106" t="e">
        <f t="shared" si="272"/>
        <v>#DIV/0!</v>
      </c>
      <c r="M1003" s="106" t="e">
        <f>IF(J1003&gt;0,MIN('Input &amp; Results'!$K$15*0.75/12*'Input &amp; Results'!$K$42,J1003),0)</f>
        <v>#DIV/0!</v>
      </c>
      <c r="N1003" s="106" t="e">
        <f t="shared" si="273"/>
        <v>#DIV/0!</v>
      </c>
      <c r="O1003" s="106" t="e">
        <f t="shared" si="267"/>
        <v>#DIV/0!</v>
      </c>
      <c r="P1003" s="106" t="e">
        <f>IF(O1003&gt;'Input &amp; Results'!$E$49,MIN('Input &amp; Results'!$E$47,O1003),0)</f>
        <v>#DIV/0!</v>
      </c>
      <c r="Q1003" s="106" t="e">
        <f t="shared" si="274"/>
        <v>#DIV/0!</v>
      </c>
      <c r="R1003" s="106" t="e">
        <f t="shared" si="270"/>
        <v>#DIV/0!</v>
      </c>
      <c r="S1003" s="106" t="e">
        <f t="shared" si="271"/>
        <v>#DIV/0!</v>
      </c>
      <c r="T1003" s="106" t="e">
        <f t="shared" si="275"/>
        <v>#DIV/0!</v>
      </c>
      <c r="U1003" s="124" t="e">
        <f t="shared" si="268"/>
        <v>#DIV/0!</v>
      </c>
      <c r="V1003" s="107" t="e">
        <f t="shared" si="283"/>
        <v>#DIV/0!</v>
      </c>
      <c r="W1003" s="106" t="e">
        <f t="shared" si="281"/>
        <v>#DIV/0!</v>
      </c>
      <c r="X1003" s="106" t="e">
        <f t="shared" si="276"/>
        <v>#DIV/0!</v>
      </c>
      <c r="Y1003" s="106" t="e">
        <f t="shared" si="282"/>
        <v>#DIV/0!</v>
      </c>
      <c r="Z1003" s="108" t="e">
        <f t="shared" si="277"/>
        <v>#DIV/0!</v>
      </c>
      <c r="AA1003" s="108" t="e">
        <f>('Input &amp; Results'!$E$40-R1003*7.48)/('Calcs active'!H1003*1440)</f>
        <v>#DIV/0!</v>
      </c>
    </row>
    <row r="1004" spans="2:27" x14ac:dyDescent="0.2">
      <c r="B1004" s="31">
        <f t="shared" si="269"/>
        <v>3</v>
      </c>
      <c r="C1004" s="31" t="s">
        <v>59</v>
      </c>
      <c r="D1004" s="106">
        <v>990</v>
      </c>
      <c r="E1004" s="106" t="e">
        <f t="shared" si="278"/>
        <v>#DIV/0!</v>
      </c>
      <c r="F1004" s="106">
        <f>'Calcs Hist'!E1005</f>
        <v>0</v>
      </c>
      <c r="G1004" s="106" t="e">
        <f t="shared" si="279"/>
        <v>#DIV/0!</v>
      </c>
      <c r="H1004" s="107" t="e">
        <f t="shared" si="280"/>
        <v>#DIV/0!</v>
      </c>
      <c r="I1004" s="106" t="e">
        <f>IF(P1004&gt;0,('Input &amp; Results'!F$33/12*$C$3)*('Input &amp; Results'!$D$21),('Input &amp; Results'!F$33/12*$C$3)*('Input &amp; Results'!$D$22))</f>
        <v>#DIV/0!</v>
      </c>
      <c r="J1004" s="106" t="e">
        <f t="shared" si="284"/>
        <v>#DIV/0!</v>
      </c>
      <c r="K1004" s="106" t="e">
        <f>IF(H1004&gt;'Input &amp; Results'!$K$45,MIN('Input &amp; Results'!$K$35,J1004-M1004),0)</f>
        <v>#DIV/0!</v>
      </c>
      <c r="L1004" s="106" t="e">
        <f t="shared" si="272"/>
        <v>#DIV/0!</v>
      </c>
      <c r="M1004" s="106" t="e">
        <f>IF(J1004&gt;0,MIN('Input &amp; Results'!$K$15*0.75/12*'Input &amp; Results'!$K$42,J1004),0)</f>
        <v>#DIV/0!</v>
      </c>
      <c r="N1004" s="106" t="e">
        <f t="shared" si="273"/>
        <v>#DIV/0!</v>
      </c>
      <c r="O1004" s="106" t="e">
        <f t="shared" ref="O1004:O1067" si="285">J1004-K1004-M1004</f>
        <v>#DIV/0!</v>
      </c>
      <c r="P1004" s="106" t="e">
        <f>IF(O1004&gt;'Input &amp; Results'!$E$49,MIN('Input &amp; Results'!$E$47,O1004),0)</f>
        <v>#DIV/0!</v>
      </c>
      <c r="Q1004" s="106" t="e">
        <f t="shared" si="274"/>
        <v>#DIV/0!</v>
      </c>
      <c r="R1004" s="106" t="e">
        <f t="shared" si="270"/>
        <v>#DIV/0!</v>
      </c>
      <c r="S1004" s="106" t="e">
        <f t="shared" si="271"/>
        <v>#DIV/0!</v>
      </c>
      <c r="T1004" s="106" t="e">
        <f t="shared" si="275"/>
        <v>#DIV/0!</v>
      </c>
      <c r="U1004" s="124" t="e">
        <f t="shared" si="268"/>
        <v>#DIV/0!</v>
      </c>
      <c r="V1004" s="107" t="e">
        <f t="shared" si="283"/>
        <v>#DIV/0!</v>
      </c>
      <c r="W1004" s="106" t="e">
        <f t="shared" si="281"/>
        <v>#DIV/0!</v>
      </c>
      <c r="X1004" s="106" t="e">
        <f t="shared" si="276"/>
        <v>#DIV/0!</v>
      </c>
      <c r="Y1004" s="106" t="e">
        <f t="shared" si="282"/>
        <v>#DIV/0!</v>
      </c>
      <c r="Z1004" s="108" t="e">
        <f t="shared" si="277"/>
        <v>#DIV/0!</v>
      </c>
      <c r="AA1004" s="108" t="e">
        <f>('Input &amp; Results'!$E$40-R1004*7.48)/('Calcs active'!H1004*1440)</f>
        <v>#DIV/0!</v>
      </c>
    </row>
    <row r="1005" spans="2:27" x14ac:dyDescent="0.2">
      <c r="B1005" s="31">
        <f t="shared" si="269"/>
        <v>3</v>
      </c>
      <c r="C1005" s="31" t="s">
        <v>59</v>
      </c>
      <c r="D1005" s="106">
        <v>991</v>
      </c>
      <c r="E1005" s="106" t="e">
        <f t="shared" si="278"/>
        <v>#DIV/0!</v>
      </c>
      <c r="F1005" s="106">
        <f>'Calcs Hist'!E1006</f>
        <v>0</v>
      </c>
      <c r="G1005" s="106" t="e">
        <f t="shared" si="279"/>
        <v>#DIV/0!</v>
      </c>
      <c r="H1005" s="107" t="e">
        <f t="shared" si="280"/>
        <v>#DIV/0!</v>
      </c>
      <c r="I1005" s="106" t="e">
        <f>IF(P1005&gt;0,('Input &amp; Results'!F$33/12*$C$3)*('Input &amp; Results'!$D$21),('Input &amp; Results'!F$33/12*$C$3)*('Input &amp; Results'!$D$22))</f>
        <v>#DIV/0!</v>
      </c>
      <c r="J1005" s="106" t="e">
        <f t="shared" si="284"/>
        <v>#DIV/0!</v>
      </c>
      <c r="K1005" s="106" t="e">
        <f>IF(H1005&gt;'Input &amp; Results'!$K$45,MIN('Input &amp; Results'!$K$35,J1005-M1005),0)</f>
        <v>#DIV/0!</v>
      </c>
      <c r="L1005" s="106" t="e">
        <f t="shared" si="272"/>
        <v>#DIV/0!</v>
      </c>
      <c r="M1005" s="106" t="e">
        <f>IF(J1005&gt;0,MIN('Input &amp; Results'!$K$15*0.75/12*'Input &amp; Results'!$K$42,J1005),0)</f>
        <v>#DIV/0!</v>
      </c>
      <c r="N1005" s="106" t="e">
        <f t="shared" si="273"/>
        <v>#DIV/0!</v>
      </c>
      <c r="O1005" s="106" t="e">
        <f t="shared" si="285"/>
        <v>#DIV/0!</v>
      </c>
      <c r="P1005" s="106" t="e">
        <f>IF(O1005&gt;'Input &amp; Results'!$E$49,MIN('Input &amp; Results'!$E$47,O1005),0)</f>
        <v>#DIV/0!</v>
      </c>
      <c r="Q1005" s="106" t="e">
        <f t="shared" si="274"/>
        <v>#DIV/0!</v>
      </c>
      <c r="R1005" s="106" t="e">
        <f t="shared" si="270"/>
        <v>#DIV/0!</v>
      </c>
      <c r="S1005" s="106" t="e">
        <f t="shared" si="271"/>
        <v>#DIV/0!</v>
      </c>
      <c r="T1005" s="106" t="e">
        <f t="shared" si="275"/>
        <v>#DIV/0!</v>
      </c>
      <c r="U1005" s="124" t="e">
        <f t="shared" si="268"/>
        <v>#DIV/0!</v>
      </c>
      <c r="V1005" s="107" t="e">
        <f t="shared" si="283"/>
        <v>#DIV/0!</v>
      </c>
      <c r="W1005" s="106" t="e">
        <f t="shared" si="281"/>
        <v>#DIV/0!</v>
      </c>
      <c r="X1005" s="106" t="e">
        <f t="shared" si="276"/>
        <v>#DIV/0!</v>
      </c>
      <c r="Y1005" s="106" t="e">
        <f t="shared" si="282"/>
        <v>#DIV/0!</v>
      </c>
      <c r="Z1005" s="108" t="e">
        <f t="shared" si="277"/>
        <v>#DIV/0!</v>
      </c>
      <c r="AA1005" s="108" t="e">
        <f>('Input &amp; Results'!$E$40-R1005*7.48)/('Calcs active'!H1005*1440)</f>
        <v>#DIV/0!</v>
      </c>
    </row>
    <row r="1006" spans="2:27" x14ac:dyDescent="0.2">
      <c r="B1006" s="31">
        <f t="shared" si="269"/>
        <v>3</v>
      </c>
      <c r="C1006" s="31" t="s">
        <v>59</v>
      </c>
      <c r="D1006" s="106">
        <v>992</v>
      </c>
      <c r="E1006" s="106" t="e">
        <f t="shared" si="278"/>
        <v>#DIV/0!</v>
      </c>
      <c r="F1006" s="106">
        <f>'Calcs Hist'!E1007</f>
        <v>0</v>
      </c>
      <c r="G1006" s="106" t="e">
        <f t="shared" si="279"/>
        <v>#DIV/0!</v>
      </c>
      <c r="H1006" s="107" t="e">
        <f t="shared" si="280"/>
        <v>#DIV/0!</v>
      </c>
      <c r="I1006" s="106" t="e">
        <f>IF(P1006&gt;0,('Input &amp; Results'!F$33/12*$C$3)*('Input &amp; Results'!$D$21),('Input &amp; Results'!F$33/12*$C$3)*('Input &amp; Results'!$D$22))</f>
        <v>#DIV/0!</v>
      </c>
      <c r="J1006" s="106" t="e">
        <f t="shared" si="284"/>
        <v>#DIV/0!</v>
      </c>
      <c r="K1006" s="106" t="e">
        <f>IF(H1006&gt;'Input &amp; Results'!$K$45,MIN('Input &amp; Results'!$K$35,J1006-M1006),0)</f>
        <v>#DIV/0!</v>
      </c>
      <c r="L1006" s="106" t="e">
        <f t="shared" si="272"/>
        <v>#DIV/0!</v>
      </c>
      <c r="M1006" s="106" t="e">
        <f>IF(J1006&gt;0,MIN('Input &amp; Results'!$K$15*0.75/12*'Input &amp; Results'!$K$42,J1006),0)</f>
        <v>#DIV/0!</v>
      </c>
      <c r="N1006" s="106" t="e">
        <f t="shared" si="273"/>
        <v>#DIV/0!</v>
      </c>
      <c r="O1006" s="106" t="e">
        <f t="shared" si="285"/>
        <v>#DIV/0!</v>
      </c>
      <c r="P1006" s="106" t="e">
        <f>IF(O1006&gt;'Input &amp; Results'!$E$49,MIN('Input &amp; Results'!$E$47,O1006),0)</f>
        <v>#DIV/0!</v>
      </c>
      <c r="Q1006" s="106" t="e">
        <f t="shared" si="274"/>
        <v>#DIV/0!</v>
      </c>
      <c r="R1006" s="106" t="e">
        <f t="shared" si="270"/>
        <v>#DIV/0!</v>
      </c>
      <c r="S1006" s="106" t="e">
        <f t="shared" si="271"/>
        <v>#DIV/0!</v>
      </c>
      <c r="T1006" s="106" t="e">
        <f t="shared" si="275"/>
        <v>#DIV/0!</v>
      </c>
      <c r="U1006" s="124" t="e">
        <f t="shared" si="268"/>
        <v>#DIV/0!</v>
      </c>
      <c r="V1006" s="107" t="e">
        <f t="shared" si="283"/>
        <v>#DIV/0!</v>
      </c>
      <c r="W1006" s="106" t="e">
        <f t="shared" si="281"/>
        <v>#DIV/0!</v>
      </c>
      <c r="X1006" s="106" t="e">
        <f t="shared" si="276"/>
        <v>#DIV/0!</v>
      </c>
      <c r="Y1006" s="106" t="e">
        <f t="shared" si="282"/>
        <v>#DIV/0!</v>
      </c>
      <c r="Z1006" s="108" t="e">
        <f t="shared" si="277"/>
        <v>#DIV/0!</v>
      </c>
      <c r="AA1006" s="108" t="e">
        <f>('Input &amp; Results'!$E$40-R1006*7.48)/('Calcs active'!H1006*1440)</f>
        <v>#DIV/0!</v>
      </c>
    </row>
    <row r="1007" spans="2:27" x14ac:dyDescent="0.2">
      <c r="B1007" s="31">
        <f t="shared" si="269"/>
        <v>3</v>
      </c>
      <c r="C1007" s="31" t="s">
        <v>59</v>
      </c>
      <c r="D1007" s="106">
        <v>993</v>
      </c>
      <c r="E1007" s="106" t="e">
        <f t="shared" si="278"/>
        <v>#DIV/0!</v>
      </c>
      <c r="F1007" s="106">
        <f>'Calcs Hist'!E1008</f>
        <v>0</v>
      </c>
      <c r="G1007" s="106" t="e">
        <f t="shared" si="279"/>
        <v>#DIV/0!</v>
      </c>
      <c r="H1007" s="107" t="e">
        <f t="shared" si="280"/>
        <v>#DIV/0!</v>
      </c>
      <c r="I1007" s="106" t="e">
        <f>IF(P1007&gt;0,('Input &amp; Results'!F$33/12*$C$3)*('Input &amp; Results'!$D$21),('Input &amp; Results'!F$33/12*$C$3)*('Input &amp; Results'!$D$22))</f>
        <v>#DIV/0!</v>
      </c>
      <c r="J1007" s="106" t="e">
        <f t="shared" si="284"/>
        <v>#DIV/0!</v>
      </c>
      <c r="K1007" s="106" t="e">
        <f>IF(H1007&gt;'Input &amp; Results'!$K$45,MIN('Input &amp; Results'!$K$35,J1007-M1007),0)</f>
        <v>#DIV/0!</v>
      </c>
      <c r="L1007" s="106" t="e">
        <f t="shared" si="272"/>
        <v>#DIV/0!</v>
      </c>
      <c r="M1007" s="106" t="e">
        <f>IF(J1007&gt;0,MIN('Input &amp; Results'!$K$15*0.75/12*'Input &amp; Results'!$K$42,J1007),0)</f>
        <v>#DIV/0!</v>
      </c>
      <c r="N1007" s="106" t="e">
        <f t="shared" si="273"/>
        <v>#DIV/0!</v>
      </c>
      <c r="O1007" s="106" t="e">
        <f t="shared" si="285"/>
        <v>#DIV/0!</v>
      </c>
      <c r="P1007" s="106" t="e">
        <f>IF(O1007&gt;'Input &amp; Results'!$E$49,MIN('Input &amp; Results'!$E$47,O1007),0)</f>
        <v>#DIV/0!</v>
      </c>
      <c r="Q1007" s="106" t="e">
        <f t="shared" si="274"/>
        <v>#DIV/0!</v>
      </c>
      <c r="R1007" s="106" t="e">
        <f t="shared" si="270"/>
        <v>#DIV/0!</v>
      </c>
      <c r="S1007" s="106" t="e">
        <f t="shared" si="271"/>
        <v>#DIV/0!</v>
      </c>
      <c r="T1007" s="106" t="e">
        <f t="shared" si="275"/>
        <v>#DIV/0!</v>
      </c>
      <c r="U1007" s="124" t="e">
        <f t="shared" si="268"/>
        <v>#DIV/0!</v>
      </c>
      <c r="V1007" s="107" t="e">
        <f t="shared" si="283"/>
        <v>#DIV/0!</v>
      </c>
      <c r="W1007" s="106" t="e">
        <f t="shared" si="281"/>
        <v>#DIV/0!</v>
      </c>
      <c r="X1007" s="106" t="e">
        <f t="shared" si="276"/>
        <v>#DIV/0!</v>
      </c>
      <c r="Y1007" s="106" t="e">
        <f t="shared" si="282"/>
        <v>#DIV/0!</v>
      </c>
      <c r="Z1007" s="108" t="e">
        <f t="shared" si="277"/>
        <v>#DIV/0!</v>
      </c>
      <c r="AA1007" s="108" t="e">
        <f>('Input &amp; Results'!$E$40-R1007*7.48)/('Calcs active'!H1007*1440)</f>
        <v>#DIV/0!</v>
      </c>
    </row>
    <row r="1008" spans="2:27" x14ac:dyDescent="0.2">
      <c r="B1008" s="31">
        <f t="shared" si="269"/>
        <v>3</v>
      </c>
      <c r="C1008" s="31" t="s">
        <v>59</v>
      </c>
      <c r="D1008" s="106">
        <v>994</v>
      </c>
      <c r="E1008" s="106" t="e">
        <f t="shared" si="278"/>
        <v>#DIV/0!</v>
      </c>
      <c r="F1008" s="106">
        <f>'Calcs Hist'!E1009</f>
        <v>0</v>
      </c>
      <c r="G1008" s="106" t="e">
        <f t="shared" si="279"/>
        <v>#DIV/0!</v>
      </c>
      <c r="H1008" s="107" t="e">
        <f t="shared" si="280"/>
        <v>#DIV/0!</v>
      </c>
      <c r="I1008" s="106" t="e">
        <f>IF(P1008&gt;0,('Input &amp; Results'!F$33/12*$C$3)*('Input &amp; Results'!$D$21),('Input &amp; Results'!F$33/12*$C$3)*('Input &amp; Results'!$D$22))</f>
        <v>#DIV/0!</v>
      </c>
      <c r="J1008" s="106" t="e">
        <f t="shared" si="284"/>
        <v>#DIV/0!</v>
      </c>
      <c r="K1008" s="106" t="e">
        <f>IF(H1008&gt;'Input &amp; Results'!$K$45,MIN('Input &amp; Results'!$K$35,J1008-M1008),0)</f>
        <v>#DIV/0!</v>
      </c>
      <c r="L1008" s="106" t="e">
        <f t="shared" si="272"/>
        <v>#DIV/0!</v>
      </c>
      <c r="M1008" s="106" t="e">
        <f>IF(J1008&gt;0,MIN('Input &amp; Results'!$K$15*0.75/12*'Input &amp; Results'!$K$42,J1008),0)</f>
        <v>#DIV/0!</v>
      </c>
      <c r="N1008" s="106" t="e">
        <f t="shared" si="273"/>
        <v>#DIV/0!</v>
      </c>
      <c r="O1008" s="106" t="e">
        <f t="shared" si="285"/>
        <v>#DIV/0!</v>
      </c>
      <c r="P1008" s="106" t="e">
        <f>IF(O1008&gt;'Input &amp; Results'!$E$49,MIN('Input &amp; Results'!$E$47,O1008),0)</f>
        <v>#DIV/0!</v>
      </c>
      <c r="Q1008" s="106" t="e">
        <f t="shared" si="274"/>
        <v>#DIV/0!</v>
      </c>
      <c r="R1008" s="106" t="e">
        <f t="shared" si="270"/>
        <v>#DIV/0!</v>
      </c>
      <c r="S1008" s="106" t="e">
        <f t="shared" si="271"/>
        <v>#DIV/0!</v>
      </c>
      <c r="T1008" s="106" t="e">
        <f t="shared" si="275"/>
        <v>#DIV/0!</v>
      </c>
      <c r="U1008" s="124" t="e">
        <f t="shared" si="268"/>
        <v>#DIV/0!</v>
      </c>
      <c r="V1008" s="107" t="e">
        <f t="shared" si="283"/>
        <v>#DIV/0!</v>
      </c>
      <c r="W1008" s="106" t="e">
        <f t="shared" si="281"/>
        <v>#DIV/0!</v>
      </c>
      <c r="X1008" s="106" t="e">
        <f t="shared" si="276"/>
        <v>#DIV/0!</v>
      </c>
      <c r="Y1008" s="106" t="e">
        <f t="shared" si="282"/>
        <v>#DIV/0!</v>
      </c>
      <c r="Z1008" s="108" t="e">
        <f t="shared" si="277"/>
        <v>#DIV/0!</v>
      </c>
      <c r="AA1008" s="108" t="e">
        <f>('Input &amp; Results'!$E$40-R1008*7.48)/('Calcs active'!H1008*1440)</f>
        <v>#DIV/0!</v>
      </c>
    </row>
    <row r="1009" spans="2:27" x14ac:dyDescent="0.2">
      <c r="B1009" s="31">
        <f t="shared" si="269"/>
        <v>3</v>
      </c>
      <c r="C1009" s="31" t="s">
        <v>59</v>
      </c>
      <c r="D1009" s="106">
        <v>995</v>
      </c>
      <c r="E1009" s="106" t="e">
        <f t="shared" si="278"/>
        <v>#DIV/0!</v>
      </c>
      <c r="F1009" s="106">
        <f>'Calcs Hist'!E1010</f>
        <v>0</v>
      </c>
      <c r="G1009" s="106" t="e">
        <f t="shared" si="279"/>
        <v>#DIV/0!</v>
      </c>
      <c r="H1009" s="107" t="e">
        <f t="shared" si="280"/>
        <v>#DIV/0!</v>
      </c>
      <c r="I1009" s="106" t="e">
        <f>IF(P1009&gt;0,('Input &amp; Results'!F$33/12*$C$3)*('Input &amp; Results'!$D$21),('Input &amp; Results'!F$33/12*$C$3)*('Input &amp; Results'!$D$22))</f>
        <v>#DIV/0!</v>
      </c>
      <c r="J1009" s="106" t="e">
        <f t="shared" si="284"/>
        <v>#DIV/0!</v>
      </c>
      <c r="K1009" s="106" t="e">
        <f>IF(H1009&gt;'Input &amp; Results'!$K$45,MIN('Input &amp; Results'!$K$35,J1009-M1009),0)</f>
        <v>#DIV/0!</v>
      </c>
      <c r="L1009" s="106" t="e">
        <f t="shared" si="272"/>
        <v>#DIV/0!</v>
      </c>
      <c r="M1009" s="106" t="e">
        <f>IF(J1009&gt;0,MIN('Input &amp; Results'!$K$15*0.75/12*'Input &amp; Results'!$K$42,J1009),0)</f>
        <v>#DIV/0!</v>
      </c>
      <c r="N1009" s="106" t="e">
        <f t="shared" si="273"/>
        <v>#DIV/0!</v>
      </c>
      <c r="O1009" s="106" t="e">
        <f t="shared" si="285"/>
        <v>#DIV/0!</v>
      </c>
      <c r="P1009" s="106" t="e">
        <f>IF(O1009&gt;'Input &amp; Results'!$E$49,MIN('Input &amp; Results'!$E$47,O1009),0)</f>
        <v>#DIV/0!</v>
      </c>
      <c r="Q1009" s="106" t="e">
        <f t="shared" si="274"/>
        <v>#DIV/0!</v>
      </c>
      <c r="R1009" s="106" t="e">
        <f t="shared" si="270"/>
        <v>#DIV/0!</v>
      </c>
      <c r="S1009" s="106" t="e">
        <f t="shared" si="271"/>
        <v>#DIV/0!</v>
      </c>
      <c r="T1009" s="106" t="e">
        <f t="shared" si="275"/>
        <v>#DIV/0!</v>
      </c>
      <c r="U1009" s="124" t="e">
        <f t="shared" si="268"/>
        <v>#DIV/0!</v>
      </c>
      <c r="V1009" s="107" t="e">
        <f t="shared" si="283"/>
        <v>#DIV/0!</v>
      </c>
      <c r="W1009" s="106" t="e">
        <f t="shared" si="281"/>
        <v>#DIV/0!</v>
      </c>
      <c r="X1009" s="106" t="e">
        <f t="shared" si="276"/>
        <v>#DIV/0!</v>
      </c>
      <c r="Y1009" s="106" t="e">
        <f t="shared" si="282"/>
        <v>#DIV/0!</v>
      </c>
      <c r="Z1009" s="108" t="e">
        <f t="shared" si="277"/>
        <v>#DIV/0!</v>
      </c>
      <c r="AA1009" s="108" t="e">
        <f>('Input &amp; Results'!$E$40-R1009*7.48)/('Calcs active'!H1009*1440)</f>
        <v>#DIV/0!</v>
      </c>
    </row>
    <row r="1010" spans="2:27" x14ac:dyDescent="0.2">
      <c r="B1010" s="31">
        <f t="shared" si="269"/>
        <v>3</v>
      </c>
      <c r="C1010" s="31" t="s">
        <v>59</v>
      </c>
      <c r="D1010" s="106">
        <v>996</v>
      </c>
      <c r="E1010" s="106" t="e">
        <f t="shared" si="278"/>
        <v>#DIV/0!</v>
      </c>
      <c r="F1010" s="106">
        <f>'Calcs Hist'!E1011</f>
        <v>0</v>
      </c>
      <c r="G1010" s="106" t="e">
        <f t="shared" si="279"/>
        <v>#DIV/0!</v>
      </c>
      <c r="H1010" s="107" t="e">
        <f t="shared" si="280"/>
        <v>#DIV/0!</v>
      </c>
      <c r="I1010" s="106" t="e">
        <f>IF(P1010&gt;0,('Input &amp; Results'!F$33/12*$C$3)*('Input &amp; Results'!$D$21),('Input &amp; Results'!F$33/12*$C$3)*('Input &amp; Results'!$D$22))</f>
        <v>#DIV/0!</v>
      </c>
      <c r="J1010" s="106" t="e">
        <f t="shared" si="284"/>
        <v>#DIV/0!</v>
      </c>
      <c r="K1010" s="106" t="e">
        <f>IF(H1010&gt;'Input &amp; Results'!$K$45,MIN('Input &amp; Results'!$K$35,J1010-M1010),0)</f>
        <v>#DIV/0!</v>
      </c>
      <c r="L1010" s="106" t="e">
        <f t="shared" si="272"/>
        <v>#DIV/0!</v>
      </c>
      <c r="M1010" s="106" t="e">
        <f>IF(J1010&gt;0,MIN('Input &amp; Results'!$K$15*0.75/12*'Input &amp; Results'!$K$42,J1010),0)</f>
        <v>#DIV/0!</v>
      </c>
      <c r="N1010" s="106" t="e">
        <f t="shared" si="273"/>
        <v>#DIV/0!</v>
      </c>
      <c r="O1010" s="106" t="e">
        <f t="shared" si="285"/>
        <v>#DIV/0!</v>
      </c>
      <c r="P1010" s="106" t="e">
        <f>IF(O1010&gt;'Input &amp; Results'!$E$49,MIN('Input &amp; Results'!$E$47,O1010),0)</f>
        <v>#DIV/0!</v>
      </c>
      <c r="Q1010" s="106" t="e">
        <f t="shared" si="274"/>
        <v>#DIV/0!</v>
      </c>
      <c r="R1010" s="106" t="e">
        <f t="shared" si="270"/>
        <v>#DIV/0!</v>
      </c>
      <c r="S1010" s="106" t="e">
        <f t="shared" si="271"/>
        <v>#DIV/0!</v>
      </c>
      <c r="T1010" s="106" t="e">
        <f t="shared" si="275"/>
        <v>#DIV/0!</v>
      </c>
      <c r="U1010" s="124" t="e">
        <f t="shared" si="268"/>
        <v>#DIV/0!</v>
      </c>
      <c r="V1010" s="107" t="e">
        <f t="shared" si="283"/>
        <v>#DIV/0!</v>
      </c>
      <c r="W1010" s="106" t="e">
        <f t="shared" si="281"/>
        <v>#DIV/0!</v>
      </c>
      <c r="X1010" s="106" t="e">
        <f t="shared" si="276"/>
        <v>#DIV/0!</v>
      </c>
      <c r="Y1010" s="106" t="e">
        <f t="shared" si="282"/>
        <v>#DIV/0!</v>
      </c>
      <c r="Z1010" s="108" t="e">
        <f t="shared" si="277"/>
        <v>#DIV/0!</v>
      </c>
      <c r="AA1010" s="108" t="e">
        <f>('Input &amp; Results'!$E$40-R1010*7.48)/('Calcs active'!H1010*1440)</f>
        <v>#DIV/0!</v>
      </c>
    </row>
    <row r="1011" spans="2:27" x14ac:dyDescent="0.2">
      <c r="B1011" s="31">
        <f t="shared" si="269"/>
        <v>3</v>
      </c>
      <c r="C1011" s="31" t="s">
        <v>59</v>
      </c>
      <c r="D1011" s="106">
        <v>997</v>
      </c>
      <c r="E1011" s="106" t="e">
        <f t="shared" si="278"/>
        <v>#DIV/0!</v>
      </c>
      <c r="F1011" s="106">
        <f>'Calcs Hist'!E1012</f>
        <v>0</v>
      </c>
      <c r="G1011" s="106" t="e">
        <f t="shared" si="279"/>
        <v>#DIV/0!</v>
      </c>
      <c r="H1011" s="107" t="e">
        <f t="shared" si="280"/>
        <v>#DIV/0!</v>
      </c>
      <c r="I1011" s="106" t="e">
        <f>IF(P1011&gt;0,('Input &amp; Results'!F$33/12*$C$3)*('Input &amp; Results'!$D$21),('Input &amp; Results'!F$33/12*$C$3)*('Input &amp; Results'!$D$22))</f>
        <v>#DIV/0!</v>
      </c>
      <c r="J1011" s="106" t="e">
        <f t="shared" si="284"/>
        <v>#DIV/0!</v>
      </c>
      <c r="K1011" s="106" t="e">
        <f>IF(H1011&gt;'Input &amp; Results'!$K$45,MIN('Input &amp; Results'!$K$35,J1011-M1011),0)</f>
        <v>#DIV/0!</v>
      </c>
      <c r="L1011" s="106" t="e">
        <f t="shared" si="272"/>
        <v>#DIV/0!</v>
      </c>
      <c r="M1011" s="106" t="e">
        <f>IF(J1011&gt;0,MIN('Input &amp; Results'!$K$15*0.75/12*'Input &amp; Results'!$K$42,J1011),0)</f>
        <v>#DIV/0!</v>
      </c>
      <c r="N1011" s="106" t="e">
        <f t="shared" si="273"/>
        <v>#DIV/0!</v>
      </c>
      <c r="O1011" s="106" t="e">
        <f t="shared" si="285"/>
        <v>#DIV/0!</v>
      </c>
      <c r="P1011" s="106" t="e">
        <f>IF(O1011&gt;'Input &amp; Results'!$E$49,MIN('Input &amp; Results'!$E$47,O1011),0)</f>
        <v>#DIV/0!</v>
      </c>
      <c r="Q1011" s="106" t="e">
        <f t="shared" si="274"/>
        <v>#DIV/0!</v>
      </c>
      <c r="R1011" s="106" t="e">
        <f t="shared" si="270"/>
        <v>#DIV/0!</v>
      </c>
      <c r="S1011" s="106" t="e">
        <f t="shared" si="271"/>
        <v>#DIV/0!</v>
      </c>
      <c r="T1011" s="106" t="e">
        <f t="shared" si="275"/>
        <v>#DIV/0!</v>
      </c>
      <c r="U1011" s="124" t="e">
        <f t="shared" si="268"/>
        <v>#DIV/0!</v>
      </c>
      <c r="V1011" s="107" t="e">
        <f t="shared" si="283"/>
        <v>#DIV/0!</v>
      </c>
      <c r="W1011" s="106" t="e">
        <f t="shared" si="281"/>
        <v>#DIV/0!</v>
      </c>
      <c r="X1011" s="106" t="e">
        <f t="shared" si="276"/>
        <v>#DIV/0!</v>
      </c>
      <c r="Y1011" s="106" t="e">
        <f t="shared" si="282"/>
        <v>#DIV/0!</v>
      </c>
      <c r="Z1011" s="108" t="e">
        <f t="shared" si="277"/>
        <v>#DIV/0!</v>
      </c>
      <c r="AA1011" s="108" t="e">
        <f>('Input &amp; Results'!$E$40-R1011*7.48)/('Calcs active'!H1011*1440)</f>
        <v>#DIV/0!</v>
      </c>
    </row>
    <row r="1012" spans="2:27" x14ac:dyDescent="0.2">
      <c r="B1012" s="31">
        <f t="shared" si="269"/>
        <v>3</v>
      </c>
      <c r="C1012" s="31" t="s">
        <v>59</v>
      </c>
      <c r="D1012" s="106">
        <v>998</v>
      </c>
      <c r="E1012" s="106" t="e">
        <f t="shared" si="278"/>
        <v>#DIV/0!</v>
      </c>
      <c r="F1012" s="106">
        <f>'Calcs Hist'!E1013</f>
        <v>0</v>
      </c>
      <c r="G1012" s="106" t="e">
        <f t="shared" si="279"/>
        <v>#DIV/0!</v>
      </c>
      <c r="H1012" s="107" t="e">
        <f t="shared" si="280"/>
        <v>#DIV/0!</v>
      </c>
      <c r="I1012" s="106" t="e">
        <f>IF(P1012&gt;0,('Input &amp; Results'!F$33/12*$C$3)*('Input &amp; Results'!$D$21),('Input &amp; Results'!F$33/12*$C$3)*('Input &amp; Results'!$D$22))</f>
        <v>#DIV/0!</v>
      </c>
      <c r="J1012" s="106" t="e">
        <f t="shared" si="284"/>
        <v>#DIV/0!</v>
      </c>
      <c r="K1012" s="106" t="e">
        <f>IF(H1012&gt;'Input &amp; Results'!$K$45,MIN('Input &amp; Results'!$K$35,J1012-M1012),0)</f>
        <v>#DIV/0!</v>
      </c>
      <c r="L1012" s="106" t="e">
        <f t="shared" si="272"/>
        <v>#DIV/0!</v>
      </c>
      <c r="M1012" s="106" t="e">
        <f>IF(J1012&gt;0,MIN('Input &amp; Results'!$K$15*0.75/12*'Input &amp; Results'!$K$42,J1012),0)</f>
        <v>#DIV/0!</v>
      </c>
      <c r="N1012" s="106" t="e">
        <f t="shared" si="273"/>
        <v>#DIV/0!</v>
      </c>
      <c r="O1012" s="106" t="e">
        <f t="shared" si="285"/>
        <v>#DIV/0!</v>
      </c>
      <c r="P1012" s="106" t="e">
        <f>IF(O1012&gt;'Input &amp; Results'!$E$49,MIN('Input &amp; Results'!$E$47,O1012),0)</f>
        <v>#DIV/0!</v>
      </c>
      <c r="Q1012" s="106" t="e">
        <f t="shared" si="274"/>
        <v>#DIV/0!</v>
      </c>
      <c r="R1012" s="106" t="e">
        <f t="shared" si="270"/>
        <v>#DIV/0!</v>
      </c>
      <c r="S1012" s="106" t="e">
        <f t="shared" si="271"/>
        <v>#DIV/0!</v>
      </c>
      <c r="T1012" s="106" t="e">
        <f t="shared" si="275"/>
        <v>#DIV/0!</v>
      </c>
      <c r="U1012" s="124" t="e">
        <f t="shared" si="268"/>
        <v>#DIV/0!</v>
      </c>
      <c r="V1012" s="107" t="e">
        <f t="shared" si="283"/>
        <v>#DIV/0!</v>
      </c>
      <c r="W1012" s="106" t="e">
        <f t="shared" si="281"/>
        <v>#DIV/0!</v>
      </c>
      <c r="X1012" s="106" t="e">
        <f t="shared" si="276"/>
        <v>#DIV/0!</v>
      </c>
      <c r="Y1012" s="106" t="e">
        <f t="shared" si="282"/>
        <v>#DIV/0!</v>
      </c>
      <c r="Z1012" s="108" t="e">
        <f t="shared" si="277"/>
        <v>#DIV/0!</v>
      </c>
      <c r="AA1012" s="108" t="e">
        <f>('Input &amp; Results'!$E$40-R1012*7.48)/('Calcs active'!H1012*1440)</f>
        <v>#DIV/0!</v>
      </c>
    </row>
    <row r="1013" spans="2:27" x14ac:dyDescent="0.2">
      <c r="B1013" s="31">
        <f t="shared" si="269"/>
        <v>3</v>
      </c>
      <c r="C1013" s="31" t="s">
        <v>59</v>
      </c>
      <c r="D1013" s="106">
        <v>999</v>
      </c>
      <c r="E1013" s="106" t="e">
        <f t="shared" si="278"/>
        <v>#DIV/0!</v>
      </c>
      <c r="F1013" s="106">
        <f>'Calcs Hist'!E1014</f>
        <v>0</v>
      </c>
      <c r="G1013" s="106" t="e">
        <f t="shared" si="279"/>
        <v>#DIV/0!</v>
      </c>
      <c r="H1013" s="107" t="e">
        <f t="shared" si="280"/>
        <v>#DIV/0!</v>
      </c>
      <c r="I1013" s="106" t="e">
        <f>IF(P1013&gt;0,('Input &amp; Results'!F$33/12*$C$3)*('Input &amp; Results'!$D$21),('Input &amp; Results'!F$33/12*$C$3)*('Input &amp; Results'!$D$22))</f>
        <v>#DIV/0!</v>
      </c>
      <c r="J1013" s="106" t="e">
        <f t="shared" si="284"/>
        <v>#DIV/0!</v>
      </c>
      <c r="K1013" s="106" t="e">
        <f>IF(H1013&gt;'Input &amp; Results'!$K$45,MIN('Input &amp; Results'!$K$35,J1013-M1013),0)</f>
        <v>#DIV/0!</v>
      </c>
      <c r="L1013" s="106" t="e">
        <f t="shared" si="272"/>
        <v>#DIV/0!</v>
      </c>
      <c r="M1013" s="106" t="e">
        <f>IF(J1013&gt;0,MIN('Input &amp; Results'!$K$15*0.75/12*'Input &amp; Results'!$K$42,J1013),0)</f>
        <v>#DIV/0!</v>
      </c>
      <c r="N1013" s="106" t="e">
        <f t="shared" si="273"/>
        <v>#DIV/0!</v>
      </c>
      <c r="O1013" s="106" t="e">
        <f t="shared" si="285"/>
        <v>#DIV/0!</v>
      </c>
      <c r="P1013" s="106" t="e">
        <f>IF(O1013&gt;'Input &amp; Results'!$E$49,MIN('Input &amp; Results'!$E$47,O1013),0)</f>
        <v>#DIV/0!</v>
      </c>
      <c r="Q1013" s="106" t="e">
        <f t="shared" si="274"/>
        <v>#DIV/0!</v>
      </c>
      <c r="R1013" s="106" t="e">
        <f t="shared" si="270"/>
        <v>#DIV/0!</v>
      </c>
      <c r="S1013" s="106" t="e">
        <f t="shared" si="271"/>
        <v>#DIV/0!</v>
      </c>
      <c r="T1013" s="106" t="e">
        <f t="shared" si="275"/>
        <v>#DIV/0!</v>
      </c>
      <c r="U1013" s="124" t="e">
        <f t="shared" si="268"/>
        <v>#DIV/0!</v>
      </c>
      <c r="V1013" s="107" t="e">
        <f t="shared" si="283"/>
        <v>#DIV/0!</v>
      </c>
      <c r="W1013" s="106" t="e">
        <f t="shared" si="281"/>
        <v>#DIV/0!</v>
      </c>
      <c r="X1013" s="106" t="e">
        <f t="shared" si="276"/>
        <v>#DIV/0!</v>
      </c>
      <c r="Y1013" s="106" t="e">
        <f t="shared" si="282"/>
        <v>#DIV/0!</v>
      </c>
      <c r="Z1013" s="108" t="e">
        <f t="shared" si="277"/>
        <v>#DIV/0!</v>
      </c>
      <c r="AA1013" s="108" t="e">
        <f>('Input &amp; Results'!$E$40-R1013*7.48)/('Calcs active'!H1013*1440)</f>
        <v>#DIV/0!</v>
      </c>
    </row>
    <row r="1014" spans="2:27" x14ac:dyDescent="0.2">
      <c r="B1014" s="31">
        <f t="shared" si="269"/>
        <v>3</v>
      </c>
      <c r="C1014" s="31" t="s">
        <v>59</v>
      </c>
      <c r="D1014" s="106">
        <v>1000</v>
      </c>
      <c r="E1014" s="106" t="e">
        <f t="shared" si="278"/>
        <v>#DIV/0!</v>
      </c>
      <c r="F1014" s="106">
        <f>'Calcs Hist'!E1015</f>
        <v>0</v>
      </c>
      <c r="G1014" s="106" t="e">
        <f t="shared" si="279"/>
        <v>#DIV/0!</v>
      </c>
      <c r="H1014" s="107" t="e">
        <f t="shared" si="280"/>
        <v>#DIV/0!</v>
      </c>
      <c r="I1014" s="106" t="e">
        <f>IF(P1014&gt;0,('Input &amp; Results'!F$33/12*$C$3)*('Input &amp; Results'!$D$21),('Input &amp; Results'!F$33/12*$C$3)*('Input &amp; Results'!$D$22))</f>
        <v>#DIV/0!</v>
      </c>
      <c r="J1014" s="106" t="e">
        <f t="shared" si="284"/>
        <v>#DIV/0!</v>
      </c>
      <c r="K1014" s="106" t="e">
        <f>IF(H1014&gt;'Input &amp; Results'!$K$45,MIN('Input &amp; Results'!$K$35,J1014-M1014),0)</f>
        <v>#DIV/0!</v>
      </c>
      <c r="L1014" s="106" t="e">
        <f t="shared" si="272"/>
        <v>#DIV/0!</v>
      </c>
      <c r="M1014" s="106" t="e">
        <f>IF(J1014&gt;0,MIN('Input &amp; Results'!$K$15*0.75/12*'Input &amp; Results'!$K$42,J1014),0)</f>
        <v>#DIV/0!</v>
      </c>
      <c r="N1014" s="106" t="e">
        <f t="shared" si="273"/>
        <v>#DIV/0!</v>
      </c>
      <c r="O1014" s="106" t="e">
        <f t="shared" si="285"/>
        <v>#DIV/0!</v>
      </c>
      <c r="P1014" s="106" t="e">
        <f>IF(O1014&gt;'Input &amp; Results'!$E$49,MIN('Input &amp; Results'!$E$47,O1014),0)</f>
        <v>#DIV/0!</v>
      </c>
      <c r="Q1014" s="106" t="e">
        <f t="shared" si="274"/>
        <v>#DIV/0!</v>
      </c>
      <c r="R1014" s="106" t="e">
        <f t="shared" si="270"/>
        <v>#DIV/0!</v>
      </c>
      <c r="S1014" s="106" t="e">
        <f t="shared" si="271"/>
        <v>#DIV/0!</v>
      </c>
      <c r="T1014" s="106" t="e">
        <f t="shared" si="275"/>
        <v>#DIV/0!</v>
      </c>
      <c r="U1014" s="124" t="e">
        <f t="shared" ref="U1014:U1077" si="286">U1013+S1014</f>
        <v>#DIV/0!</v>
      </c>
      <c r="V1014" s="107" t="e">
        <f t="shared" si="283"/>
        <v>#DIV/0!</v>
      </c>
      <c r="W1014" s="106" t="e">
        <f t="shared" si="281"/>
        <v>#DIV/0!</v>
      </c>
      <c r="X1014" s="106" t="e">
        <f t="shared" si="276"/>
        <v>#DIV/0!</v>
      </c>
      <c r="Y1014" s="106" t="e">
        <f t="shared" si="282"/>
        <v>#DIV/0!</v>
      </c>
      <c r="Z1014" s="108" t="e">
        <f t="shared" si="277"/>
        <v>#DIV/0!</v>
      </c>
      <c r="AA1014" s="108" t="e">
        <f>('Input &amp; Results'!$E$40-R1014*7.48)/('Calcs active'!H1014*1440)</f>
        <v>#DIV/0!</v>
      </c>
    </row>
    <row r="1015" spans="2:27" x14ac:dyDescent="0.2">
      <c r="B1015" s="31">
        <f t="shared" si="269"/>
        <v>3</v>
      </c>
      <c r="C1015" s="31" t="s">
        <v>59</v>
      </c>
      <c r="D1015" s="106">
        <v>1001</v>
      </c>
      <c r="E1015" s="106" t="e">
        <f t="shared" si="278"/>
        <v>#DIV/0!</v>
      </c>
      <c r="F1015" s="106">
        <f>'Calcs Hist'!E1016</f>
        <v>0</v>
      </c>
      <c r="G1015" s="106" t="e">
        <f t="shared" si="279"/>
        <v>#DIV/0!</v>
      </c>
      <c r="H1015" s="107" t="e">
        <f t="shared" si="280"/>
        <v>#DIV/0!</v>
      </c>
      <c r="I1015" s="106" t="e">
        <f>IF(P1015&gt;0,('Input &amp; Results'!F$33/12*$C$3)*('Input &amp; Results'!$D$21),('Input &amp; Results'!F$33/12*$C$3)*('Input &amp; Results'!$D$22))</f>
        <v>#DIV/0!</v>
      </c>
      <c r="J1015" s="106" t="e">
        <f t="shared" si="284"/>
        <v>#DIV/0!</v>
      </c>
      <c r="K1015" s="106" t="e">
        <f>IF(H1015&gt;'Input &amp; Results'!$K$45,MIN('Input &amp; Results'!$K$35,J1015-M1015),0)</f>
        <v>#DIV/0!</v>
      </c>
      <c r="L1015" s="106" t="e">
        <f t="shared" si="272"/>
        <v>#DIV/0!</v>
      </c>
      <c r="M1015" s="106" t="e">
        <f>IF(J1015&gt;0,MIN('Input &amp; Results'!$K$15*0.75/12*'Input &amp; Results'!$K$42,J1015),0)</f>
        <v>#DIV/0!</v>
      </c>
      <c r="N1015" s="106" t="e">
        <f t="shared" si="273"/>
        <v>#DIV/0!</v>
      </c>
      <c r="O1015" s="106" t="e">
        <f t="shared" si="285"/>
        <v>#DIV/0!</v>
      </c>
      <c r="P1015" s="106" t="e">
        <f>IF(O1015&gt;'Input &amp; Results'!$E$49,MIN('Input &amp; Results'!$E$47,O1015),0)</f>
        <v>#DIV/0!</v>
      </c>
      <c r="Q1015" s="106" t="e">
        <f t="shared" si="274"/>
        <v>#DIV/0!</v>
      </c>
      <c r="R1015" s="106" t="e">
        <f t="shared" si="270"/>
        <v>#DIV/0!</v>
      </c>
      <c r="S1015" s="106" t="e">
        <f t="shared" si="271"/>
        <v>#DIV/0!</v>
      </c>
      <c r="T1015" s="106" t="e">
        <f t="shared" si="275"/>
        <v>#DIV/0!</v>
      </c>
      <c r="U1015" s="124" t="e">
        <f t="shared" si="286"/>
        <v>#DIV/0!</v>
      </c>
      <c r="V1015" s="107" t="e">
        <f t="shared" si="283"/>
        <v>#DIV/0!</v>
      </c>
      <c r="W1015" s="106" t="e">
        <f t="shared" si="281"/>
        <v>#DIV/0!</v>
      </c>
      <c r="X1015" s="106" t="e">
        <f t="shared" si="276"/>
        <v>#DIV/0!</v>
      </c>
      <c r="Y1015" s="106" t="e">
        <f t="shared" si="282"/>
        <v>#DIV/0!</v>
      </c>
      <c r="Z1015" s="108" t="e">
        <f t="shared" si="277"/>
        <v>#DIV/0!</v>
      </c>
      <c r="AA1015" s="108" t="e">
        <f>('Input &amp; Results'!$E$40-R1015*7.48)/('Calcs active'!H1015*1440)</f>
        <v>#DIV/0!</v>
      </c>
    </row>
    <row r="1016" spans="2:27" x14ac:dyDescent="0.2">
      <c r="B1016" s="31">
        <f t="shared" si="269"/>
        <v>3</v>
      </c>
      <c r="C1016" s="31" t="s">
        <v>59</v>
      </c>
      <c r="D1016" s="106">
        <v>1002</v>
      </c>
      <c r="E1016" s="106" t="e">
        <f t="shared" si="278"/>
        <v>#DIV/0!</v>
      </c>
      <c r="F1016" s="106">
        <f>'Calcs Hist'!E1017</f>
        <v>0</v>
      </c>
      <c r="G1016" s="106" t="e">
        <f t="shared" si="279"/>
        <v>#DIV/0!</v>
      </c>
      <c r="H1016" s="107" t="e">
        <f t="shared" si="280"/>
        <v>#DIV/0!</v>
      </c>
      <c r="I1016" s="106" t="e">
        <f>IF(P1016&gt;0,('Input &amp; Results'!F$33/12*$C$3)*('Input &amp; Results'!$D$21),('Input &amp; Results'!F$33/12*$C$3)*('Input &amp; Results'!$D$22))</f>
        <v>#DIV/0!</v>
      </c>
      <c r="J1016" s="106" t="e">
        <f t="shared" si="284"/>
        <v>#DIV/0!</v>
      </c>
      <c r="K1016" s="106" t="e">
        <f>IF(H1016&gt;'Input &amp; Results'!$K$45,MIN('Input &amp; Results'!$K$35,J1016-M1016),0)</f>
        <v>#DIV/0!</v>
      </c>
      <c r="L1016" s="106" t="e">
        <f t="shared" si="272"/>
        <v>#DIV/0!</v>
      </c>
      <c r="M1016" s="106" t="e">
        <f>IF(J1016&gt;0,MIN('Input &amp; Results'!$K$15*0.75/12*'Input &amp; Results'!$K$42,J1016),0)</f>
        <v>#DIV/0!</v>
      </c>
      <c r="N1016" s="106" t="e">
        <f t="shared" si="273"/>
        <v>#DIV/0!</v>
      </c>
      <c r="O1016" s="106" t="e">
        <f t="shared" si="285"/>
        <v>#DIV/0!</v>
      </c>
      <c r="P1016" s="106" t="e">
        <f>IF(O1016&gt;'Input &amp; Results'!$E$49,MIN('Input &amp; Results'!$E$47,O1016),0)</f>
        <v>#DIV/0!</v>
      </c>
      <c r="Q1016" s="106" t="e">
        <f t="shared" si="274"/>
        <v>#DIV/0!</v>
      </c>
      <c r="R1016" s="106" t="e">
        <f t="shared" si="270"/>
        <v>#DIV/0!</v>
      </c>
      <c r="S1016" s="106" t="e">
        <f t="shared" si="271"/>
        <v>#DIV/0!</v>
      </c>
      <c r="T1016" s="106" t="e">
        <f t="shared" si="275"/>
        <v>#DIV/0!</v>
      </c>
      <c r="U1016" s="124" t="e">
        <f t="shared" si="286"/>
        <v>#DIV/0!</v>
      </c>
      <c r="V1016" s="107" t="e">
        <f t="shared" si="283"/>
        <v>#DIV/0!</v>
      </c>
      <c r="W1016" s="106" t="e">
        <f t="shared" si="281"/>
        <v>#DIV/0!</v>
      </c>
      <c r="X1016" s="106" t="e">
        <f t="shared" si="276"/>
        <v>#DIV/0!</v>
      </c>
      <c r="Y1016" s="106" t="e">
        <f t="shared" si="282"/>
        <v>#DIV/0!</v>
      </c>
      <c r="Z1016" s="108" t="e">
        <f t="shared" si="277"/>
        <v>#DIV/0!</v>
      </c>
      <c r="AA1016" s="108" t="e">
        <f>('Input &amp; Results'!$E$40-R1016*7.48)/('Calcs active'!H1016*1440)</f>
        <v>#DIV/0!</v>
      </c>
    </row>
    <row r="1017" spans="2:27" x14ac:dyDescent="0.2">
      <c r="B1017" s="31">
        <f t="shared" si="269"/>
        <v>3</v>
      </c>
      <c r="C1017" s="31" t="s">
        <v>59</v>
      </c>
      <c r="D1017" s="106">
        <v>1003</v>
      </c>
      <c r="E1017" s="106" t="e">
        <f t="shared" si="278"/>
        <v>#DIV/0!</v>
      </c>
      <c r="F1017" s="106">
        <f>'Calcs Hist'!E1018</f>
        <v>0</v>
      </c>
      <c r="G1017" s="106" t="e">
        <f t="shared" si="279"/>
        <v>#DIV/0!</v>
      </c>
      <c r="H1017" s="107" t="e">
        <f t="shared" si="280"/>
        <v>#DIV/0!</v>
      </c>
      <c r="I1017" s="106" t="e">
        <f>IF(P1017&gt;0,('Input &amp; Results'!F$33/12*$C$3)*('Input &amp; Results'!$D$21),('Input &amp; Results'!F$33/12*$C$3)*('Input &amp; Results'!$D$22))</f>
        <v>#DIV/0!</v>
      </c>
      <c r="J1017" s="106" t="e">
        <f t="shared" si="284"/>
        <v>#DIV/0!</v>
      </c>
      <c r="K1017" s="106" t="e">
        <f>IF(H1017&gt;'Input &amp; Results'!$K$45,MIN('Input &amp; Results'!$K$35,J1017-M1017),0)</f>
        <v>#DIV/0!</v>
      </c>
      <c r="L1017" s="106" t="e">
        <f t="shared" si="272"/>
        <v>#DIV/0!</v>
      </c>
      <c r="M1017" s="106" t="e">
        <f>IF(J1017&gt;0,MIN('Input &amp; Results'!$K$15*0.75/12*'Input &amp; Results'!$K$42,J1017),0)</f>
        <v>#DIV/0!</v>
      </c>
      <c r="N1017" s="106" t="e">
        <f t="shared" si="273"/>
        <v>#DIV/0!</v>
      </c>
      <c r="O1017" s="106" t="e">
        <f t="shared" si="285"/>
        <v>#DIV/0!</v>
      </c>
      <c r="P1017" s="106" t="e">
        <f>IF(O1017&gt;'Input &amp; Results'!$E$49,MIN('Input &amp; Results'!$E$47,O1017),0)</f>
        <v>#DIV/0!</v>
      </c>
      <c r="Q1017" s="106" t="e">
        <f t="shared" si="274"/>
        <v>#DIV/0!</v>
      </c>
      <c r="R1017" s="106" t="e">
        <f t="shared" si="270"/>
        <v>#DIV/0!</v>
      </c>
      <c r="S1017" s="106" t="e">
        <f t="shared" si="271"/>
        <v>#DIV/0!</v>
      </c>
      <c r="T1017" s="106" t="e">
        <f t="shared" si="275"/>
        <v>#DIV/0!</v>
      </c>
      <c r="U1017" s="124" t="e">
        <f t="shared" si="286"/>
        <v>#DIV/0!</v>
      </c>
      <c r="V1017" s="107" t="e">
        <f t="shared" si="283"/>
        <v>#DIV/0!</v>
      </c>
      <c r="W1017" s="106" t="e">
        <f t="shared" si="281"/>
        <v>#DIV/0!</v>
      </c>
      <c r="X1017" s="106" t="e">
        <f t="shared" si="276"/>
        <v>#DIV/0!</v>
      </c>
      <c r="Y1017" s="106" t="e">
        <f t="shared" si="282"/>
        <v>#DIV/0!</v>
      </c>
      <c r="Z1017" s="108" t="e">
        <f t="shared" si="277"/>
        <v>#DIV/0!</v>
      </c>
      <c r="AA1017" s="108" t="e">
        <f>('Input &amp; Results'!$E$40-R1017*7.48)/('Calcs active'!H1017*1440)</f>
        <v>#DIV/0!</v>
      </c>
    </row>
    <row r="1018" spans="2:27" x14ac:dyDescent="0.2">
      <c r="B1018" s="31">
        <f t="shared" si="269"/>
        <v>3</v>
      </c>
      <c r="C1018" s="31" t="s">
        <v>60</v>
      </c>
      <c r="D1018" s="106">
        <v>1004</v>
      </c>
      <c r="E1018" s="106" t="e">
        <f t="shared" si="278"/>
        <v>#DIV/0!</v>
      </c>
      <c r="F1018" s="106">
        <f>'Calcs Hist'!E1019</f>
        <v>0</v>
      </c>
      <c r="G1018" s="106" t="e">
        <f t="shared" si="279"/>
        <v>#DIV/0!</v>
      </c>
      <c r="H1018" s="107" t="e">
        <f t="shared" si="280"/>
        <v>#DIV/0!</v>
      </c>
      <c r="I1018" s="106" t="e">
        <f>IF(P1018&gt;0,('Input &amp; Results'!F$34/12*$C$3)*('Input &amp; Results'!$D$21),('Input &amp; Results'!F$34/12*$C$3)*('Input &amp; Results'!$D$22))</f>
        <v>#DIV/0!</v>
      </c>
      <c r="J1018" s="106" t="e">
        <f t="shared" si="284"/>
        <v>#DIV/0!</v>
      </c>
      <c r="K1018" s="106" t="e">
        <f>IF(H1018&gt;'Input &amp; Results'!$K$45,MIN('Input &amp; Results'!$K$36,J1018-M1018),0)</f>
        <v>#DIV/0!</v>
      </c>
      <c r="L1018" s="106" t="e">
        <f t="shared" si="272"/>
        <v>#DIV/0!</v>
      </c>
      <c r="M1018" s="106" t="e">
        <f>IF(J1018&gt;0,MIN('Input &amp; Results'!$K$16*0.75/12*'Input &amp; Results'!$K$42,J1018),0)</f>
        <v>#DIV/0!</v>
      </c>
      <c r="N1018" s="106" t="e">
        <f t="shared" si="273"/>
        <v>#DIV/0!</v>
      </c>
      <c r="O1018" s="106" t="e">
        <f t="shared" si="285"/>
        <v>#DIV/0!</v>
      </c>
      <c r="P1018" s="106" t="e">
        <f>IF(O1018&gt;'Input &amp; Results'!$E$49,MIN('Input &amp; Results'!$E$47,O1018),0)</f>
        <v>#DIV/0!</v>
      </c>
      <c r="Q1018" s="106" t="e">
        <f t="shared" si="274"/>
        <v>#DIV/0!</v>
      </c>
      <c r="R1018" s="106" t="e">
        <f t="shared" si="270"/>
        <v>#DIV/0!</v>
      </c>
      <c r="S1018" s="106" t="e">
        <f t="shared" si="271"/>
        <v>#DIV/0!</v>
      </c>
      <c r="T1018" s="106" t="e">
        <f t="shared" si="275"/>
        <v>#DIV/0!</v>
      </c>
      <c r="U1018" s="124" t="e">
        <f t="shared" si="286"/>
        <v>#DIV/0!</v>
      </c>
      <c r="V1018" s="107" t="e">
        <f t="shared" si="283"/>
        <v>#DIV/0!</v>
      </c>
      <c r="W1018" s="106" t="e">
        <f t="shared" si="281"/>
        <v>#DIV/0!</v>
      </c>
      <c r="X1018" s="106" t="e">
        <f t="shared" si="276"/>
        <v>#DIV/0!</v>
      </c>
      <c r="Y1018" s="106" t="e">
        <f t="shared" si="282"/>
        <v>#DIV/0!</v>
      </c>
      <c r="Z1018" s="108" t="e">
        <f t="shared" si="277"/>
        <v>#DIV/0!</v>
      </c>
      <c r="AA1018" s="108" t="e">
        <f>('Input &amp; Results'!$E$40-R1018*7.48)/('Calcs active'!H1018*1440)</f>
        <v>#DIV/0!</v>
      </c>
    </row>
    <row r="1019" spans="2:27" x14ac:dyDescent="0.2">
      <c r="B1019" s="31">
        <f t="shared" si="269"/>
        <v>3</v>
      </c>
      <c r="C1019" s="31" t="s">
        <v>60</v>
      </c>
      <c r="D1019" s="106">
        <v>1005</v>
      </c>
      <c r="E1019" s="106" t="e">
        <f t="shared" si="278"/>
        <v>#DIV/0!</v>
      </c>
      <c r="F1019" s="106">
        <f>'Calcs Hist'!E1020</f>
        <v>0</v>
      </c>
      <c r="G1019" s="106" t="e">
        <f t="shared" si="279"/>
        <v>#DIV/0!</v>
      </c>
      <c r="H1019" s="107" t="e">
        <f t="shared" si="280"/>
        <v>#DIV/0!</v>
      </c>
      <c r="I1019" s="106" t="e">
        <f>IF(P1019&gt;0,('Input &amp; Results'!F$34/12*$C$3)*('Input &amp; Results'!$D$21),('Input &amp; Results'!F$34/12*$C$3)*('Input &amp; Results'!$D$22))</f>
        <v>#DIV/0!</v>
      </c>
      <c r="J1019" s="106" t="e">
        <f t="shared" si="284"/>
        <v>#DIV/0!</v>
      </c>
      <c r="K1019" s="106" t="e">
        <f>IF(H1019&gt;'Input &amp; Results'!$K$45,MIN('Input &amp; Results'!$K$36,J1019-M1019),0)</f>
        <v>#DIV/0!</v>
      </c>
      <c r="L1019" s="106" t="e">
        <f t="shared" si="272"/>
        <v>#DIV/0!</v>
      </c>
      <c r="M1019" s="106" t="e">
        <f>IF(J1019&gt;0,MIN('Input &amp; Results'!$K$16*0.75/12*'Input &amp; Results'!$K$42,J1019),0)</f>
        <v>#DIV/0!</v>
      </c>
      <c r="N1019" s="106" t="e">
        <f t="shared" si="273"/>
        <v>#DIV/0!</v>
      </c>
      <c r="O1019" s="106" t="e">
        <f t="shared" si="285"/>
        <v>#DIV/0!</v>
      </c>
      <c r="P1019" s="106" t="e">
        <f>IF(O1019&gt;'Input &amp; Results'!$E$49,MIN('Input &amp; Results'!$E$47,O1019),0)</f>
        <v>#DIV/0!</v>
      </c>
      <c r="Q1019" s="106" t="e">
        <f t="shared" si="274"/>
        <v>#DIV/0!</v>
      </c>
      <c r="R1019" s="106" t="e">
        <f t="shared" si="270"/>
        <v>#DIV/0!</v>
      </c>
      <c r="S1019" s="106" t="e">
        <f t="shared" si="271"/>
        <v>#DIV/0!</v>
      </c>
      <c r="T1019" s="106" t="e">
        <f t="shared" si="275"/>
        <v>#DIV/0!</v>
      </c>
      <c r="U1019" s="124" t="e">
        <f t="shared" si="286"/>
        <v>#DIV/0!</v>
      </c>
      <c r="V1019" s="107" t="e">
        <f t="shared" si="283"/>
        <v>#DIV/0!</v>
      </c>
      <c r="W1019" s="106" t="e">
        <f t="shared" si="281"/>
        <v>#DIV/0!</v>
      </c>
      <c r="X1019" s="106" t="e">
        <f t="shared" si="276"/>
        <v>#DIV/0!</v>
      </c>
      <c r="Y1019" s="106" t="e">
        <f t="shared" si="282"/>
        <v>#DIV/0!</v>
      </c>
      <c r="Z1019" s="108" t="e">
        <f t="shared" si="277"/>
        <v>#DIV/0!</v>
      </c>
      <c r="AA1019" s="108" t="e">
        <f>('Input &amp; Results'!$E$40-R1019*7.48)/('Calcs active'!H1019*1440)</f>
        <v>#DIV/0!</v>
      </c>
    </row>
    <row r="1020" spans="2:27" x14ac:dyDescent="0.2">
      <c r="B1020" s="31">
        <f t="shared" si="269"/>
        <v>3</v>
      </c>
      <c r="C1020" s="31" t="s">
        <v>60</v>
      </c>
      <c r="D1020" s="106">
        <v>1006</v>
      </c>
      <c r="E1020" s="106" t="e">
        <f t="shared" si="278"/>
        <v>#DIV/0!</v>
      </c>
      <c r="F1020" s="106">
        <f>'Calcs Hist'!E1021</f>
        <v>0</v>
      </c>
      <c r="G1020" s="106" t="e">
        <f t="shared" si="279"/>
        <v>#DIV/0!</v>
      </c>
      <c r="H1020" s="107" t="e">
        <f t="shared" si="280"/>
        <v>#DIV/0!</v>
      </c>
      <c r="I1020" s="106" t="e">
        <f>IF(P1020&gt;0,('Input &amp; Results'!F$34/12*$C$3)*('Input &amp; Results'!$D$21),('Input &amp; Results'!F$34/12*$C$3)*('Input &amp; Results'!$D$22))</f>
        <v>#DIV/0!</v>
      </c>
      <c r="J1020" s="106" t="e">
        <f t="shared" si="284"/>
        <v>#DIV/0!</v>
      </c>
      <c r="K1020" s="106" t="e">
        <f>IF(H1020&gt;'Input &amp; Results'!$K$45,MIN('Input &amp; Results'!$K$36,J1020-M1020),0)</f>
        <v>#DIV/0!</v>
      </c>
      <c r="L1020" s="106" t="e">
        <f t="shared" si="272"/>
        <v>#DIV/0!</v>
      </c>
      <c r="M1020" s="106" t="e">
        <f>IF(J1020&gt;0,MIN('Input &amp; Results'!$K$16*0.75/12*'Input &amp; Results'!$K$42,J1020),0)</f>
        <v>#DIV/0!</v>
      </c>
      <c r="N1020" s="106" t="e">
        <f t="shared" si="273"/>
        <v>#DIV/0!</v>
      </c>
      <c r="O1020" s="106" t="e">
        <f t="shared" si="285"/>
        <v>#DIV/0!</v>
      </c>
      <c r="P1020" s="106" t="e">
        <f>IF(O1020&gt;'Input &amp; Results'!$E$49,MIN('Input &amp; Results'!$E$47,O1020),0)</f>
        <v>#DIV/0!</v>
      </c>
      <c r="Q1020" s="106" t="e">
        <f t="shared" si="274"/>
        <v>#DIV/0!</v>
      </c>
      <c r="R1020" s="106" t="e">
        <f t="shared" si="270"/>
        <v>#DIV/0!</v>
      </c>
      <c r="S1020" s="106" t="e">
        <f t="shared" si="271"/>
        <v>#DIV/0!</v>
      </c>
      <c r="T1020" s="106" t="e">
        <f t="shared" si="275"/>
        <v>#DIV/0!</v>
      </c>
      <c r="U1020" s="124" t="e">
        <f t="shared" si="286"/>
        <v>#DIV/0!</v>
      </c>
      <c r="V1020" s="107" t="e">
        <f t="shared" si="283"/>
        <v>#DIV/0!</v>
      </c>
      <c r="W1020" s="106" t="e">
        <f t="shared" si="281"/>
        <v>#DIV/0!</v>
      </c>
      <c r="X1020" s="106" t="e">
        <f t="shared" si="276"/>
        <v>#DIV/0!</v>
      </c>
      <c r="Y1020" s="106" t="e">
        <f t="shared" si="282"/>
        <v>#DIV/0!</v>
      </c>
      <c r="Z1020" s="108" t="e">
        <f t="shared" si="277"/>
        <v>#DIV/0!</v>
      </c>
      <c r="AA1020" s="108" t="e">
        <f>('Input &amp; Results'!$E$40-R1020*7.48)/('Calcs active'!H1020*1440)</f>
        <v>#DIV/0!</v>
      </c>
    </row>
    <row r="1021" spans="2:27" x14ac:dyDescent="0.2">
      <c r="B1021" s="31">
        <f t="shared" ref="B1021:B1084" si="287">B656+1</f>
        <v>3</v>
      </c>
      <c r="C1021" s="31" t="s">
        <v>60</v>
      </c>
      <c r="D1021" s="106">
        <v>1007</v>
      </c>
      <c r="E1021" s="106" t="e">
        <f t="shared" si="278"/>
        <v>#DIV/0!</v>
      </c>
      <c r="F1021" s="106">
        <f>'Calcs Hist'!E1022</f>
        <v>0</v>
      </c>
      <c r="G1021" s="106" t="e">
        <f t="shared" si="279"/>
        <v>#DIV/0!</v>
      </c>
      <c r="H1021" s="107" t="e">
        <f t="shared" si="280"/>
        <v>#DIV/0!</v>
      </c>
      <c r="I1021" s="106" t="e">
        <f>IF(P1021&gt;0,('Input &amp; Results'!F$34/12*$C$3)*('Input &amp; Results'!$D$21),('Input &amp; Results'!F$34/12*$C$3)*('Input &amp; Results'!$D$22))</f>
        <v>#DIV/0!</v>
      </c>
      <c r="J1021" s="106" t="e">
        <f t="shared" si="284"/>
        <v>#DIV/0!</v>
      </c>
      <c r="K1021" s="106" t="e">
        <f>IF(H1021&gt;'Input &amp; Results'!$K$45,MIN('Input &amp; Results'!$K$36,J1021-M1021),0)</f>
        <v>#DIV/0!</v>
      </c>
      <c r="L1021" s="106" t="e">
        <f t="shared" si="272"/>
        <v>#DIV/0!</v>
      </c>
      <c r="M1021" s="106" t="e">
        <f>IF(J1021&gt;0,MIN('Input &amp; Results'!$K$16*0.75/12*'Input &amp; Results'!$K$42,J1021),0)</f>
        <v>#DIV/0!</v>
      </c>
      <c r="N1021" s="106" t="e">
        <f t="shared" si="273"/>
        <v>#DIV/0!</v>
      </c>
      <c r="O1021" s="106" t="e">
        <f t="shared" si="285"/>
        <v>#DIV/0!</v>
      </c>
      <c r="P1021" s="106" t="e">
        <f>IF(O1021&gt;'Input &amp; Results'!$E$49,MIN('Input &amp; Results'!$E$47,O1021),0)</f>
        <v>#DIV/0!</v>
      </c>
      <c r="Q1021" s="106" t="e">
        <f t="shared" si="274"/>
        <v>#DIV/0!</v>
      </c>
      <c r="R1021" s="106" t="e">
        <f t="shared" si="270"/>
        <v>#DIV/0!</v>
      </c>
      <c r="S1021" s="106" t="e">
        <f t="shared" si="271"/>
        <v>#DIV/0!</v>
      </c>
      <c r="T1021" s="106" t="e">
        <f t="shared" si="275"/>
        <v>#DIV/0!</v>
      </c>
      <c r="U1021" s="124" t="e">
        <f t="shared" si="286"/>
        <v>#DIV/0!</v>
      </c>
      <c r="V1021" s="107" t="e">
        <f t="shared" si="283"/>
        <v>#DIV/0!</v>
      </c>
      <c r="W1021" s="106" t="e">
        <f t="shared" si="281"/>
        <v>#DIV/0!</v>
      </c>
      <c r="X1021" s="106" t="e">
        <f t="shared" si="276"/>
        <v>#DIV/0!</v>
      </c>
      <c r="Y1021" s="106" t="e">
        <f t="shared" si="282"/>
        <v>#DIV/0!</v>
      </c>
      <c r="Z1021" s="108" t="e">
        <f t="shared" si="277"/>
        <v>#DIV/0!</v>
      </c>
      <c r="AA1021" s="108" t="e">
        <f>('Input &amp; Results'!$E$40-R1021*7.48)/('Calcs active'!H1021*1440)</f>
        <v>#DIV/0!</v>
      </c>
    </row>
    <row r="1022" spans="2:27" x14ac:dyDescent="0.2">
      <c r="B1022" s="31">
        <f t="shared" si="287"/>
        <v>3</v>
      </c>
      <c r="C1022" s="31" t="s">
        <v>60</v>
      </c>
      <c r="D1022" s="106">
        <v>1008</v>
      </c>
      <c r="E1022" s="106" t="e">
        <f t="shared" si="278"/>
        <v>#DIV/0!</v>
      </c>
      <c r="F1022" s="106">
        <f>'Calcs Hist'!E1023</f>
        <v>0</v>
      </c>
      <c r="G1022" s="106" t="e">
        <f t="shared" si="279"/>
        <v>#DIV/0!</v>
      </c>
      <c r="H1022" s="107" t="e">
        <f t="shared" si="280"/>
        <v>#DIV/0!</v>
      </c>
      <c r="I1022" s="106" t="e">
        <f>IF(P1022&gt;0,('Input &amp; Results'!F$34/12*$C$3)*('Input &amp; Results'!$D$21),('Input &amp; Results'!F$34/12*$C$3)*('Input &amp; Results'!$D$22))</f>
        <v>#DIV/0!</v>
      </c>
      <c r="J1022" s="106" t="e">
        <f t="shared" si="284"/>
        <v>#DIV/0!</v>
      </c>
      <c r="K1022" s="106" t="e">
        <f>IF(H1022&gt;'Input &amp; Results'!$K$45,MIN('Input &amp; Results'!$K$36,J1022-M1022),0)</f>
        <v>#DIV/0!</v>
      </c>
      <c r="L1022" s="106" t="e">
        <f t="shared" si="272"/>
        <v>#DIV/0!</v>
      </c>
      <c r="M1022" s="106" t="e">
        <f>IF(J1022&gt;0,MIN('Input &amp; Results'!$K$16*0.75/12*'Input &amp; Results'!$K$42,J1022),0)</f>
        <v>#DIV/0!</v>
      </c>
      <c r="N1022" s="106" t="e">
        <f t="shared" si="273"/>
        <v>#DIV/0!</v>
      </c>
      <c r="O1022" s="106" t="e">
        <f t="shared" si="285"/>
        <v>#DIV/0!</v>
      </c>
      <c r="P1022" s="106" t="e">
        <f>IF(O1022&gt;'Input &amp; Results'!$E$49,MIN('Input &amp; Results'!$E$47,O1022),0)</f>
        <v>#DIV/0!</v>
      </c>
      <c r="Q1022" s="106" t="e">
        <f t="shared" si="274"/>
        <v>#DIV/0!</v>
      </c>
      <c r="R1022" s="106" t="e">
        <f t="shared" si="270"/>
        <v>#DIV/0!</v>
      </c>
      <c r="S1022" s="106" t="e">
        <f t="shared" si="271"/>
        <v>#DIV/0!</v>
      </c>
      <c r="T1022" s="106" t="e">
        <f t="shared" si="275"/>
        <v>#DIV/0!</v>
      </c>
      <c r="U1022" s="124" t="e">
        <f t="shared" si="286"/>
        <v>#DIV/0!</v>
      </c>
      <c r="V1022" s="107" t="e">
        <f t="shared" si="283"/>
        <v>#DIV/0!</v>
      </c>
      <c r="W1022" s="106" t="e">
        <f t="shared" si="281"/>
        <v>#DIV/0!</v>
      </c>
      <c r="X1022" s="106" t="e">
        <f t="shared" si="276"/>
        <v>#DIV/0!</v>
      </c>
      <c r="Y1022" s="106" t="e">
        <f t="shared" si="282"/>
        <v>#DIV/0!</v>
      </c>
      <c r="Z1022" s="108" t="e">
        <f t="shared" si="277"/>
        <v>#DIV/0!</v>
      </c>
      <c r="AA1022" s="108" t="e">
        <f>('Input &amp; Results'!$E$40-R1022*7.48)/('Calcs active'!H1022*1440)</f>
        <v>#DIV/0!</v>
      </c>
    </row>
    <row r="1023" spans="2:27" x14ac:dyDescent="0.2">
      <c r="B1023" s="31">
        <f t="shared" si="287"/>
        <v>3</v>
      </c>
      <c r="C1023" s="31" t="s">
        <v>60</v>
      </c>
      <c r="D1023" s="106">
        <v>1009</v>
      </c>
      <c r="E1023" s="106" t="e">
        <f t="shared" si="278"/>
        <v>#DIV/0!</v>
      </c>
      <c r="F1023" s="106">
        <f>'Calcs Hist'!E1024</f>
        <v>0</v>
      </c>
      <c r="G1023" s="106" t="e">
        <f t="shared" si="279"/>
        <v>#DIV/0!</v>
      </c>
      <c r="H1023" s="107" t="e">
        <f t="shared" si="280"/>
        <v>#DIV/0!</v>
      </c>
      <c r="I1023" s="106" t="e">
        <f>IF(P1023&gt;0,('Input &amp; Results'!F$34/12*$C$3)*('Input &amp; Results'!$D$21),('Input &amp; Results'!F$34/12*$C$3)*('Input &amp; Results'!$D$22))</f>
        <v>#DIV/0!</v>
      </c>
      <c r="J1023" s="106" t="e">
        <f t="shared" si="284"/>
        <v>#DIV/0!</v>
      </c>
      <c r="K1023" s="106" t="e">
        <f>IF(H1023&gt;'Input &amp; Results'!$K$45,MIN('Input &amp; Results'!$K$36,J1023-M1023),0)</f>
        <v>#DIV/0!</v>
      </c>
      <c r="L1023" s="106" t="e">
        <f t="shared" si="272"/>
        <v>#DIV/0!</v>
      </c>
      <c r="M1023" s="106" t="e">
        <f>IF(J1023&gt;0,MIN('Input &amp; Results'!$K$16*0.75/12*'Input &amp; Results'!$K$42,J1023),0)</f>
        <v>#DIV/0!</v>
      </c>
      <c r="N1023" s="106" t="e">
        <f t="shared" si="273"/>
        <v>#DIV/0!</v>
      </c>
      <c r="O1023" s="106" t="e">
        <f t="shared" si="285"/>
        <v>#DIV/0!</v>
      </c>
      <c r="P1023" s="106" t="e">
        <f>IF(O1023&gt;'Input &amp; Results'!$E$49,MIN('Input &amp; Results'!$E$47,O1023),0)</f>
        <v>#DIV/0!</v>
      </c>
      <c r="Q1023" s="106" t="e">
        <f t="shared" si="274"/>
        <v>#DIV/0!</v>
      </c>
      <c r="R1023" s="106" t="e">
        <f t="shared" si="270"/>
        <v>#DIV/0!</v>
      </c>
      <c r="S1023" s="106" t="e">
        <f t="shared" si="271"/>
        <v>#DIV/0!</v>
      </c>
      <c r="T1023" s="106" t="e">
        <f t="shared" si="275"/>
        <v>#DIV/0!</v>
      </c>
      <c r="U1023" s="124" t="e">
        <f t="shared" si="286"/>
        <v>#DIV/0!</v>
      </c>
      <c r="V1023" s="107" t="e">
        <f t="shared" si="283"/>
        <v>#DIV/0!</v>
      </c>
      <c r="W1023" s="106" t="e">
        <f t="shared" si="281"/>
        <v>#DIV/0!</v>
      </c>
      <c r="X1023" s="106" t="e">
        <f t="shared" si="276"/>
        <v>#DIV/0!</v>
      </c>
      <c r="Y1023" s="106" t="e">
        <f t="shared" si="282"/>
        <v>#DIV/0!</v>
      </c>
      <c r="Z1023" s="108" t="e">
        <f t="shared" si="277"/>
        <v>#DIV/0!</v>
      </c>
      <c r="AA1023" s="108" t="e">
        <f>('Input &amp; Results'!$E$40-R1023*7.48)/('Calcs active'!H1023*1440)</f>
        <v>#DIV/0!</v>
      </c>
    </row>
    <row r="1024" spans="2:27" x14ac:dyDescent="0.2">
      <c r="B1024" s="31">
        <f t="shared" si="287"/>
        <v>3</v>
      </c>
      <c r="C1024" s="31" t="s">
        <v>60</v>
      </c>
      <c r="D1024" s="106">
        <v>1010</v>
      </c>
      <c r="E1024" s="106" t="e">
        <f t="shared" si="278"/>
        <v>#DIV/0!</v>
      </c>
      <c r="F1024" s="106">
        <f>'Calcs Hist'!E1025</f>
        <v>0</v>
      </c>
      <c r="G1024" s="106" t="e">
        <f t="shared" si="279"/>
        <v>#DIV/0!</v>
      </c>
      <c r="H1024" s="107" t="e">
        <f t="shared" si="280"/>
        <v>#DIV/0!</v>
      </c>
      <c r="I1024" s="106" t="e">
        <f>IF(P1024&gt;0,('Input &amp; Results'!F$34/12*$C$3)*('Input &amp; Results'!$D$21),('Input &amp; Results'!F$34/12*$C$3)*('Input &amp; Results'!$D$22))</f>
        <v>#DIV/0!</v>
      </c>
      <c r="J1024" s="106" t="e">
        <f t="shared" si="284"/>
        <v>#DIV/0!</v>
      </c>
      <c r="K1024" s="106" t="e">
        <f>IF(H1024&gt;'Input &amp; Results'!$K$45,MIN('Input &amp; Results'!$K$36,J1024-M1024),0)</f>
        <v>#DIV/0!</v>
      </c>
      <c r="L1024" s="106" t="e">
        <f t="shared" si="272"/>
        <v>#DIV/0!</v>
      </c>
      <c r="M1024" s="106" t="e">
        <f>IF(J1024&gt;0,MIN('Input &amp; Results'!$K$16*0.75/12*'Input &amp; Results'!$K$42,J1024),0)</f>
        <v>#DIV/0!</v>
      </c>
      <c r="N1024" s="106" t="e">
        <f t="shared" si="273"/>
        <v>#DIV/0!</v>
      </c>
      <c r="O1024" s="106" t="e">
        <f t="shared" si="285"/>
        <v>#DIV/0!</v>
      </c>
      <c r="P1024" s="106" t="e">
        <f>IF(O1024&gt;'Input &amp; Results'!$E$49,MIN('Input &amp; Results'!$E$47,O1024),0)</f>
        <v>#DIV/0!</v>
      </c>
      <c r="Q1024" s="106" t="e">
        <f t="shared" si="274"/>
        <v>#DIV/0!</v>
      </c>
      <c r="R1024" s="106" t="e">
        <f t="shared" si="270"/>
        <v>#DIV/0!</v>
      </c>
      <c r="S1024" s="106" t="e">
        <f t="shared" si="271"/>
        <v>#DIV/0!</v>
      </c>
      <c r="T1024" s="106" t="e">
        <f t="shared" si="275"/>
        <v>#DIV/0!</v>
      </c>
      <c r="U1024" s="124" t="e">
        <f t="shared" si="286"/>
        <v>#DIV/0!</v>
      </c>
      <c r="V1024" s="107" t="e">
        <f t="shared" si="283"/>
        <v>#DIV/0!</v>
      </c>
      <c r="W1024" s="106" t="e">
        <f t="shared" si="281"/>
        <v>#DIV/0!</v>
      </c>
      <c r="X1024" s="106" t="e">
        <f t="shared" si="276"/>
        <v>#DIV/0!</v>
      </c>
      <c r="Y1024" s="106" t="e">
        <f t="shared" si="282"/>
        <v>#DIV/0!</v>
      </c>
      <c r="Z1024" s="108" t="e">
        <f t="shared" si="277"/>
        <v>#DIV/0!</v>
      </c>
      <c r="AA1024" s="108" t="e">
        <f>('Input &amp; Results'!$E$40-R1024*7.48)/('Calcs active'!H1024*1440)</f>
        <v>#DIV/0!</v>
      </c>
    </row>
    <row r="1025" spans="2:27" x14ac:dyDescent="0.2">
      <c r="B1025" s="31">
        <f t="shared" si="287"/>
        <v>3</v>
      </c>
      <c r="C1025" s="31" t="s">
        <v>60</v>
      </c>
      <c r="D1025" s="106">
        <v>1011</v>
      </c>
      <c r="E1025" s="106" t="e">
        <f t="shared" si="278"/>
        <v>#DIV/0!</v>
      </c>
      <c r="F1025" s="106">
        <f>'Calcs Hist'!E1026</f>
        <v>0</v>
      </c>
      <c r="G1025" s="106" t="e">
        <f t="shared" si="279"/>
        <v>#DIV/0!</v>
      </c>
      <c r="H1025" s="107" t="e">
        <f t="shared" si="280"/>
        <v>#DIV/0!</v>
      </c>
      <c r="I1025" s="106" t="e">
        <f>IF(P1025&gt;0,('Input &amp; Results'!F$34/12*$C$3)*('Input &amp; Results'!$D$21),('Input &amp; Results'!F$34/12*$C$3)*('Input &amp; Results'!$D$22))</f>
        <v>#DIV/0!</v>
      </c>
      <c r="J1025" s="106" t="e">
        <f t="shared" si="284"/>
        <v>#DIV/0!</v>
      </c>
      <c r="K1025" s="106" t="e">
        <f>IF(H1025&gt;'Input &amp; Results'!$K$45,MIN('Input &amp; Results'!$K$36,J1025-M1025),0)</f>
        <v>#DIV/0!</v>
      </c>
      <c r="L1025" s="106" t="e">
        <f t="shared" si="272"/>
        <v>#DIV/0!</v>
      </c>
      <c r="M1025" s="106" t="e">
        <f>IF(J1025&gt;0,MIN('Input &amp; Results'!$K$16*0.75/12*'Input &amp; Results'!$K$42,J1025),0)</f>
        <v>#DIV/0!</v>
      </c>
      <c r="N1025" s="106" t="e">
        <f t="shared" si="273"/>
        <v>#DIV/0!</v>
      </c>
      <c r="O1025" s="106" t="e">
        <f t="shared" si="285"/>
        <v>#DIV/0!</v>
      </c>
      <c r="P1025" s="106" t="e">
        <f>IF(O1025&gt;'Input &amp; Results'!$E$49,MIN('Input &amp; Results'!$E$47,O1025),0)</f>
        <v>#DIV/0!</v>
      </c>
      <c r="Q1025" s="106" t="e">
        <f t="shared" si="274"/>
        <v>#DIV/0!</v>
      </c>
      <c r="R1025" s="106" t="e">
        <f t="shared" si="270"/>
        <v>#DIV/0!</v>
      </c>
      <c r="S1025" s="106" t="e">
        <f t="shared" si="271"/>
        <v>#DIV/0!</v>
      </c>
      <c r="T1025" s="106" t="e">
        <f t="shared" si="275"/>
        <v>#DIV/0!</v>
      </c>
      <c r="U1025" s="124" t="e">
        <f t="shared" si="286"/>
        <v>#DIV/0!</v>
      </c>
      <c r="V1025" s="107" t="e">
        <f t="shared" si="283"/>
        <v>#DIV/0!</v>
      </c>
      <c r="W1025" s="106" t="e">
        <f t="shared" si="281"/>
        <v>#DIV/0!</v>
      </c>
      <c r="X1025" s="106" t="e">
        <f t="shared" si="276"/>
        <v>#DIV/0!</v>
      </c>
      <c r="Y1025" s="106" t="e">
        <f t="shared" si="282"/>
        <v>#DIV/0!</v>
      </c>
      <c r="Z1025" s="108" t="e">
        <f t="shared" si="277"/>
        <v>#DIV/0!</v>
      </c>
      <c r="AA1025" s="108" t="e">
        <f>('Input &amp; Results'!$E$40-R1025*7.48)/('Calcs active'!H1025*1440)</f>
        <v>#DIV/0!</v>
      </c>
    </row>
    <row r="1026" spans="2:27" x14ac:dyDescent="0.2">
      <c r="B1026" s="31">
        <f t="shared" si="287"/>
        <v>3</v>
      </c>
      <c r="C1026" s="31" t="s">
        <v>60</v>
      </c>
      <c r="D1026" s="106">
        <v>1012</v>
      </c>
      <c r="E1026" s="106" t="e">
        <f t="shared" si="278"/>
        <v>#DIV/0!</v>
      </c>
      <c r="F1026" s="106">
        <f>'Calcs Hist'!E1027</f>
        <v>0</v>
      </c>
      <c r="G1026" s="106" t="e">
        <f t="shared" si="279"/>
        <v>#DIV/0!</v>
      </c>
      <c r="H1026" s="107" t="e">
        <f t="shared" si="280"/>
        <v>#DIV/0!</v>
      </c>
      <c r="I1026" s="106" t="e">
        <f>IF(P1026&gt;0,('Input &amp; Results'!F$34/12*$C$3)*('Input &amp; Results'!$D$21),('Input &amp; Results'!F$34/12*$C$3)*('Input &amp; Results'!$D$22))</f>
        <v>#DIV/0!</v>
      </c>
      <c r="J1026" s="106" t="e">
        <f t="shared" si="284"/>
        <v>#DIV/0!</v>
      </c>
      <c r="K1026" s="106" t="e">
        <f>IF(H1026&gt;'Input &amp; Results'!$K$45,MIN('Input &amp; Results'!$K$36,J1026-M1026),0)</f>
        <v>#DIV/0!</v>
      </c>
      <c r="L1026" s="106" t="e">
        <f t="shared" si="272"/>
        <v>#DIV/0!</v>
      </c>
      <c r="M1026" s="106" t="e">
        <f>IF(J1026&gt;0,MIN('Input &amp; Results'!$K$16*0.75/12*'Input &amp; Results'!$K$42,J1026),0)</f>
        <v>#DIV/0!</v>
      </c>
      <c r="N1026" s="106" t="e">
        <f t="shared" si="273"/>
        <v>#DIV/0!</v>
      </c>
      <c r="O1026" s="106" t="e">
        <f t="shared" si="285"/>
        <v>#DIV/0!</v>
      </c>
      <c r="P1026" s="106" t="e">
        <f>IF(O1026&gt;'Input &amp; Results'!$E$49,MIN('Input &amp; Results'!$E$47,O1026),0)</f>
        <v>#DIV/0!</v>
      </c>
      <c r="Q1026" s="106" t="e">
        <f t="shared" si="274"/>
        <v>#DIV/0!</v>
      </c>
      <c r="R1026" s="106" t="e">
        <f t="shared" si="270"/>
        <v>#DIV/0!</v>
      </c>
      <c r="S1026" s="106" t="e">
        <f t="shared" si="271"/>
        <v>#DIV/0!</v>
      </c>
      <c r="T1026" s="106" t="e">
        <f t="shared" si="275"/>
        <v>#DIV/0!</v>
      </c>
      <c r="U1026" s="124" t="e">
        <f t="shared" si="286"/>
        <v>#DIV/0!</v>
      </c>
      <c r="V1026" s="107" t="e">
        <f t="shared" si="283"/>
        <v>#DIV/0!</v>
      </c>
      <c r="W1026" s="106" t="e">
        <f t="shared" si="281"/>
        <v>#DIV/0!</v>
      </c>
      <c r="X1026" s="106" t="e">
        <f t="shared" si="276"/>
        <v>#DIV/0!</v>
      </c>
      <c r="Y1026" s="106" t="e">
        <f t="shared" si="282"/>
        <v>#DIV/0!</v>
      </c>
      <c r="Z1026" s="108" t="e">
        <f t="shared" si="277"/>
        <v>#DIV/0!</v>
      </c>
      <c r="AA1026" s="108" t="e">
        <f>('Input &amp; Results'!$E$40-R1026*7.48)/('Calcs active'!H1026*1440)</f>
        <v>#DIV/0!</v>
      </c>
    </row>
    <row r="1027" spans="2:27" x14ac:dyDescent="0.2">
      <c r="B1027" s="31">
        <f t="shared" si="287"/>
        <v>3</v>
      </c>
      <c r="C1027" s="31" t="s">
        <v>60</v>
      </c>
      <c r="D1027" s="106">
        <v>1013</v>
      </c>
      <c r="E1027" s="106" t="e">
        <f t="shared" si="278"/>
        <v>#DIV/0!</v>
      </c>
      <c r="F1027" s="106">
        <f>'Calcs Hist'!E1028</f>
        <v>0</v>
      </c>
      <c r="G1027" s="106" t="e">
        <f t="shared" si="279"/>
        <v>#DIV/0!</v>
      </c>
      <c r="H1027" s="107" t="e">
        <f t="shared" si="280"/>
        <v>#DIV/0!</v>
      </c>
      <c r="I1027" s="106" t="e">
        <f>IF(P1027&gt;0,('Input &amp; Results'!F$34/12*$C$3)*('Input &amp; Results'!$D$21),('Input &amp; Results'!F$34/12*$C$3)*('Input &amp; Results'!$D$22))</f>
        <v>#DIV/0!</v>
      </c>
      <c r="J1027" s="106" t="e">
        <f t="shared" si="284"/>
        <v>#DIV/0!</v>
      </c>
      <c r="K1027" s="106" t="e">
        <f>IF(H1027&gt;'Input &amp; Results'!$K$45,MIN('Input &amp; Results'!$K$36,J1027-M1027),0)</f>
        <v>#DIV/0!</v>
      </c>
      <c r="L1027" s="106" t="e">
        <f t="shared" si="272"/>
        <v>#DIV/0!</v>
      </c>
      <c r="M1027" s="106" t="e">
        <f>IF(J1027&gt;0,MIN('Input &amp; Results'!$K$16*0.75/12*'Input &amp; Results'!$K$42,J1027),0)</f>
        <v>#DIV/0!</v>
      </c>
      <c r="N1027" s="106" t="e">
        <f t="shared" si="273"/>
        <v>#DIV/0!</v>
      </c>
      <c r="O1027" s="106" t="e">
        <f t="shared" si="285"/>
        <v>#DIV/0!</v>
      </c>
      <c r="P1027" s="106" t="e">
        <f>IF(O1027&gt;'Input &amp; Results'!$E$49,MIN('Input &amp; Results'!$E$47,O1027),0)</f>
        <v>#DIV/0!</v>
      </c>
      <c r="Q1027" s="106" t="e">
        <f t="shared" si="274"/>
        <v>#DIV/0!</v>
      </c>
      <c r="R1027" s="106" t="e">
        <f t="shared" si="270"/>
        <v>#DIV/0!</v>
      </c>
      <c r="S1027" s="106" t="e">
        <f t="shared" si="271"/>
        <v>#DIV/0!</v>
      </c>
      <c r="T1027" s="106" t="e">
        <f t="shared" si="275"/>
        <v>#DIV/0!</v>
      </c>
      <c r="U1027" s="124" t="e">
        <f t="shared" si="286"/>
        <v>#DIV/0!</v>
      </c>
      <c r="V1027" s="107" t="e">
        <f t="shared" si="283"/>
        <v>#DIV/0!</v>
      </c>
      <c r="W1027" s="106" t="e">
        <f t="shared" si="281"/>
        <v>#DIV/0!</v>
      </c>
      <c r="X1027" s="106" t="e">
        <f t="shared" si="276"/>
        <v>#DIV/0!</v>
      </c>
      <c r="Y1027" s="106" t="e">
        <f t="shared" si="282"/>
        <v>#DIV/0!</v>
      </c>
      <c r="Z1027" s="108" t="e">
        <f t="shared" si="277"/>
        <v>#DIV/0!</v>
      </c>
      <c r="AA1027" s="108" t="e">
        <f>('Input &amp; Results'!$E$40-R1027*7.48)/('Calcs active'!H1027*1440)</f>
        <v>#DIV/0!</v>
      </c>
    </row>
    <row r="1028" spans="2:27" x14ac:dyDescent="0.2">
      <c r="B1028" s="31">
        <f t="shared" si="287"/>
        <v>3</v>
      </c>
      <c r="C1028" s="31" t="s">
        <v>60</v>
      </c>
      <c r="D1028" s="106">
        <v>1014</v>
      </c>
      <c r="E1028" s="106" t="e">
        <f t="shared" si="278"/>
        <v>#DIV/0!</v>
      </c>
      <c r="F1028" s="106">
        <f>'Calcs Hist'!E1029</f>
        <v>0</v>
      </c>
      <c r="G1028" s="106" t="e">
        <f t="shared" si="279"/>
        <v>#DIV/0!</v>
      </c>
      <c r="H1028" s="107" t="e">
        <f t="shared" si="280"/>
        <v>#DIV/0!</v>
      </c>
      <c r="I1028" s="106" t="e">
        <f>IF(P1028&gt;0,('Input &amp; Results'!F$34/12*$C$3)*('Input &amp; Results'!$D$21),('Input &amp; Results'!F$34/12*$C$3)*('Input &amp; Results'!$D$22))</f>
        <v>#DIV/0!</v>
      </c>
      <c r="J1028" s="106" t="e">
        <f t="shared" si="284"/>
        <v>#DIV/0!</v>
      </c>
      <c r="K1028" s="106" t="e">
        <f>IF(H1028&gt;'Input &amp; Results'!$K$45,MIN('Input &amp; Results'!$K$36,J1028-M1028),0)</f>
        <v>#DIV/0!</v>
      </c>
      <c r="L1028" s="106" t="e">
        <f t="shared" si="272"/>
        <v>#DIV/0!</v>
      </c>
      <c r="M1028" s="106" t="e">
        <f>IF(J1028&gt;0,MIN('Input &amp; Results'!$K$16*0.75/12*'Input &amp; Results'!$K$42,J1028),0)</f>
        <v>#DIV/0!</v>
      </c>
      <c r="N1028" s="106" t="e">
        <f t="shared" si="273"/>
        <v>#DIV/0!</v>
      </c>
      <c r="O1028" s="106" t="e">
        <f t="shared" si="285"/>
        <v>#DIV/0!</v>
      </c>
      <c r="P1028" s="106" t="e">
        <f>IF(O1028&gt;'Input &amp; Results'!$E$49,MIN('Input &amp; Results'!$E$47,O1028),0)</f>
        <v>#DIV/0!</v>
      </c>
      <c r="Q1028" s="106" t="e">
        <f t="shared" si="274"/>
        <v>#DIV/0!</v>
      </c>
      <c r="R1028" s="106" t="e">
        <f t="shared" si="270"/>
        <v>#DIV/0!</v>
      </c>
      <c r="S1028" s="106" t="e">
        <f t="shared" si="271"/>
        <v>#DIV/0!</v>
      </c>
      <c r="T1028" s="106" t="e">
        <f t="shared" si="275"/>
        <v>#DIV/0!</v>
      </c>
      <c r="U1028" s="124" t="e">
        <f t="shared" si="286"/>
        <v>#DIV/0!</v>
      </c>
      <c r="V1028" s="107" t="e">
        <f t="shared" si="283"/>
        <v>#DIV/0!</v>
      </c>
      <c r="W1028" s="106" t="e">
        <f t="shared" si="281"/>
        <v>#DIV/0!</v>
      </c>
      <c r="X1028" s="106" t="e">
        <f t="shared" si="276"/>
        <v>#DIV/0!</v>
      </c>
      <c r="Y1028" s="106" t="e">
        <f t="shared" si="282"/>
        <v>#DIV/0!</v>
      </c>
      <c r="Z1028" s="108" t="e">
        <f t="shared" si="277"/>
        <v>#DIV/0!</v>
      </c>
      <c r="AA1028" s="108" t="e">
        <f>('Input &amp; Results'!$E$40-R1028*7.48)/('Calcs active'!H1028*1440)</f>
        <v>#DIV/0!</v>
      </c>
    </row>
    <row r="1029" spans="2:27" x14ac:dyDescent="0.2">
      <c r="B1029" s="31">
        <f t="shared" si="287"/>
        <v>3</v>
      </c>
      <c r="C1029" s="31" t="s">
        <v>60</v>
      </c>
      <c r="D1029" s="106">
        <v>1015</v>
      </c>
      <c r="E1029" s="106" t="e">
        <f t="shared" si="278"/>
        <v>#DIV/0!</v>
      </c>
      <c r="F1029" s="106">
        <f>'Calcs Hist'!E1030</f>
        <v>0</v>
      </c>
      <c r="G1029" s="106" t="e">
        <f t="shared" si="279"/>
        <v>#DIV/0!</v>
      </c>
      <c r="H1029" s="107" t="e">
        <f t="shared" si="280"/>
        <v>#DIV/0!</v>
      </c>
      <c r="I1029" s="106" t="e">
        <f>IF(P1029&gt;0,('Input &amp; Results'!F$34/12*$C$3)*('Input &amp; Results'!$D$21),('Input &amp; Results'!F$34/12*$C$3)*('Input &amp; Results'!$D$22))</f>
        <v>#DIV/0!</v>
      </c>
      <c r="J1029" s="106" t="e">
        <f t="shared" si="284"/>
        <v>#DIV/0!</v>
      </c>
      <c r="K1029" s="106" t="e">
        <f>IF(H1029&gt;'Input &amp; Results'!$K$45,MIN('Input &amp; Results'!$K$36,J1029-M1029),0)</f>
        <v>#DIV/0!</v>
      </c>
      <c r="L1029" s="106" t="e">
        <f t="shared" si="272"/>
        <v>#DIV/0!</v>
      </c>
      <c r="M1029" s="106" t="e">
        <f>IF(J1029&gt;0,MIN('Input &amp; Results'!$K$16*0.75/12*'Input &amp; Results'!$K$42,J1029),0)</f>
        <v>#DIV/0!</v>
      </c>
      <c r="N1029" s="106" t="e">
        <f t="shared" si="273"/>
        <v>#DIV/0!</v>
      </c>
      <c r="O1029" s="106" t="e">
        <f t="shared" si="285"/>
        <v>#DIV/0!</v>
      </c>
      <c r="P1029" s="106" t="e">
        <f>IF(O1029&gt;'Input &amp; Results'!$E$49,MIN('Input &amp; Results'!$E$47,O1029),0)</f>
        <v>#DIV/0!</v>
      </c>
      <c r="Q1029" s="106" t="e">
        <f t="shared" si="274"/>
        <v>#DIV/0!</v>
      </c>
      <c r="R1029" s="106" t="e">
        <f t="shared" si="270"/>
        <v>#DIV/0!</v>
      </c>
      <c r="S1029" s="106" t="e">
        <f t="shared" si="271"/>
        <v>#DIV/0!</v>
      </c>
      <c r="T1029" s="106" t="e">
        <f t="shared" si="275"/>
        <v>#DIV/0!</v>
      </c>
      <c r="U1029" s="124" t="e">
        <f t="shared" si="286"/>
        <v>#DIV/0!</v>
      </c>
      <c r="V1029" s="107" t="e">
        <f t="shared" si="283"/>
        <v>#DIV/0!</v>
      </c>
      <c r="W1029" s="106" t="e">
        <f t="shared" si="281"/>
        <v>#DIV/0!</v>
      </c>
      <c r="X1029" s="106" t="e">
        <f t="shared" si="276"/>
        <v>#DIV/0!</v>
      </c>
      <c r="Y1029" s="106" t="e">
        <f t="shared" si="282"/>
        <v>#DIV/0!</v>
      </c>
      <c r="Z1029" s="108" t="e">
        <f t="shared" si="277"/>
        <v>#DIV/0!</v>
      </c>
      <c r="AA1029" s="108" t="e">
        <f>('Input &amp; Results'!$E$40-R1029*7.48)/('Calcs active'!H1029*1440)</f>
        <v>#DIV/0!</v>
      </c>
    </row>
    <row r="1030" spans="2:27" x14ac:dyDescent="0.2">
      <c r="B1030" s="31">
        <f t="shared" si="287"/>
        <v>3</v>
      </c>
      <c r="C1030" s="31" t="s">
        <v>60</v>
      </c>
      <c r="D1030" s="106">
        <v>1016</v>
      </c>
      <c r="E1030" s="106" t="e">
        <f t="shared" si="278"/>
        <v>#DIV/0!</v>
      </c>
      <c r="F1030" s="106">
        <f>'Calcs Hist'!E1031</f>
        <v>0</v>
      </c>
      <c r="G1030" s="106" t="e">
        <f t="shared" si="279"/>
        <v>#DIV/0!</v>
      </c>
      <c r="H1030" s="107" t="e">
        <f t="shared" si="280"/>
        <v>#DIV/0!</v>
      </c>
      <c r="I1030" s="106" t="e">
        <f>IF(P1030&gt;0,('Input &amp; Results'!F$34/12*$C$3)*('Input &amp; Results'!$D$21),('Input &amp; Results'!F$34/12*$C$3)*('Input &amp; Results'!$D$22))</f>
        <v>#DIV/0!</v>
      </c>
      <c r="J1030" s="106" t="e">
        <f t="shared" si="284"/>
        <v>#DIV/0!</v>
      </c>
      <c r="K1030" s="106" t="e">
        <f>IF(H1030&gt;'Input &amp; Results'!$K$45,MIN('Input &amp; Results'!$K$36,J1030-M1030),0)</f>
        <v>#DIV/0!</v>
      </c>
      <c r="L1030" s="106" t="e">
        <f t="shared" si="272"/>
        <v>#DIV/0!</v>
      </c>
      <c r="M1030" s="106" t="e">
        <f>IF(J1030&gt;0,MIN('Input &amp; Results'!$K$16*0.75/12*'Input &amp; Results'!$K$42,J1030),0)</f>
        <v>#DIV/0!</v>
      </c>
      <c r="N1030" s="106" t="e">
        <f t="shared" si="273"/>
        <v>#DIV/0!</v>
      </c>
      <c r="O1030" s="106" t="e">
        <f t="shared" si="285"/>
        <v>#DIV/0!</v>
      </c>
      <c r="P1030" s="106" t="e">
        <f>IF(O1030&gt;'Input &amp; Results'!$E$49,MIN('Input &amp; Results'!$E$47,O1030),0)</f>
        <v>#DIV/0!</v>
      </c>
      <c r="Q1030" s="106" t="e">
        <f t="shared" si="274"/>
        <v>#DIV/0!</v>
      </c>
      <c r="R1030" s="106" t="e">
        <f t="shared" si="270"/>
        <v>#DIV/0!</v>
      </c>
      <c r="S1030" s="106" t="e">
        <f t="shared" si="271"/>
        <v>#DIV/0!</v>
      </c>
      <c r="T1030" s="106" t="e">
        <f t="shared" si="275"/>
        <v>#DIV/0!</v>
      </c>
      <c r="U1030" s="124" t="e">
        <f t="shared" si="286"/>
        <v>#DIV/0!</v>
      </c>
      <c r="V1030" s="107" t="e">
        <f t="shared" si="283"/>
        <v>#DIV/0!</v>
      </c>
      <c r="W1030" s="106" t="e">
        <f t="shared" si="281"/>
        <v>#DIV/0!</v>
      </c>
      <c r="X1030" s="106" t="e">
        <f t="shared" si="276"/>
        <v>#DIV/0!</v>
      </c>
      <c r="Y1030" s="106" t="e">
        <f t="shared" si="282"/>
        <v>#DIV/0!</v>
      </c>
      <c r="Z1030" s="108" t="e">
        <f t="shared" si="277"/>
        <v>#DIV/0!</v>
      </c>
      <c r="AA1030" s="108" t="e">
        <f>('Input &amp; Results'!$E$40-R1030*7.48)/('Calcs active'!H1030*1440)</f>
        <v>#DIV/0!</v>
      </c>
    </row>
    <row r="1031" spans="2:27" x14ac:dyDescent="0.2">
      <c r="B1031" s="31">
        <f t="shared" si="287"/>
        <v>3</v>
      </c>
      <c r="C1031" s="31" t="s">
        <v>60</v>
      </c>
      <c r="D1031" s="106">
        <v>1017</v>
      </c>
      <c r="E1031" s="106" t="e">
        <f t="shared" si="278"/>
        <v>#DIV/0!</v>
      </c>
      <c r="F1031" s="106">
        <f>'Calcs Hist'!E1032</f>
        <v>0</v>
      </c>
      <c r="G1031" s="106" t="e">
        <f t="shared" si="279"/>
        <v>#DIV/0!</v>
      </c>
      <c r="H1031" s="107" t="e">
        <f t="shared" si="280"/>
        <v>#DIV/0!</v>
      </c>
      <c r="I1031" s="106" t="e">
        <f>IF(P1031&gt;0,('Input &amp; Results'!F$34/12*$C$3)*('Input &amp; Results'!$D$21),('Input &amp; Results'!F$34/12*$C$3)*('Input &amp; Results'!$D$22))</f>
        <v>#DIV/0!</v>
      </c>
      <c r="J1031" s="106" t="e">
        <f t="shared" si="284"/>
        <v>#DIV/0!</v>
      </c>
      <c r="K1031" s="106" t="e">
        <f>IF(H1031&gt;'Input &amp; Results'!$K$45,MIN('Input &amp; Results'!$K$36,J1031-M1031),0)</f>
        <v>#DIV/0!</v>
      </c>
      <c r="L1031" s="106" t="e">
        <f t="shared" si="272"/>
        <v>#DIV/0!</v>
      </c>
      <c r="M1031" s="106" t="e">
        <f>IF(J1031&gt;0,MIN('Input &amp; Results'!$K$16*0.75/12*'Input &amp; Results'!$K$42,J1031),0)</f>
        <v>#DIV/0!</v>
      </c>
      <c r="N1031" s="106" t="e">
        <f t="shared" si="273"/>
        <v>#DIV/0!</v>
      </c>
      <c r="O1031" s="106" t="e">
        <f t="shared" si="285"/>
        <v>#DIV/0!</v>
      </c>
      <c r="P1031" s="106" t="e">
        <f>IF(O1031&gt;'Input &amp; Results'!$E$49,MIN('Input &amp; Results'!$E$47,O1031),0)</f>
        <v>#DIV/0!</v>
      </c>
      <c r="Q1031" s="106" t="e">
        <f t="shared" si="274"/>
        <v>#DIV/0!</v>
      </c>
      <c r="R1031" s="106" t="e">
        <f t="shared" si="270"/>
        <v>#DIV/0!</v>
      </c>
      <c r="S1031" s="106" t="e">
        <f t="shared" si="271"/>
        <v>#DIV/0!</v>
      </c>
      <c r="T1031" s="106" t="e">
        <f t="shared" si="275"/>
        <v>#DIV/0!</v>
      </c>
      <c r="U1031" s="124" t="e">
        <f t="shared" si="286"/>
        <v>#DIV/0!</v>
      </c>
      <c r="V1031" s="107" t="e">
        <f t="shared" si="283"/>
        <v>#DIV/0!</v>
      </c>
      <c r="W1031" s="106" t="e">
        <f t="shared" si="281"/>
        <v>#DIV/0!</v>
      </c>
      <c r="X1031" s="106" t="e">
        <f t="shared" si="276"/>
        <v>#DIV/0!</v>
      </c>
      <c r="Y1031" s="106" t="e">
        <f t="shared" si="282"/>
        <v>#DIV/0!</v>
      </c>
      <c r="Z1031" s="108" t="e">
        <f t="shared" si="277"/>
        <v>#DIV/0!</v>
      </c>
      <c r="AA1031" s="108" t="e">
        <f>('Input &amp; Results'!$E$40-R1031*7.48)/('Calcs active'!H1031*1440)</f>
        <v>#DIV/0!</v>
      </c>
    </row>
    <row r="1032" spans="2:27" x14ac:dyDescent="0.2">
      <c r="B1032" s="31">
        <f t="shared" si="287"/>
        <v>3</v>
      </c>
      <c r="C1032" s="31" t="s">
        <v>60</v>
      </c>
      <c r="D1032" s="106">
        <v>1018</v>
      </c>
      <c r="E1032" s="106" t="e">
        <f t="shared" si="278"/>
        <v>#DIV/0!</v>
      </c>
      <c r="F1032" s="106">
        <f>'Calcs Hist'!E1033</f>
        <v>0</v>
      </c>
      <c r="G1032" s="106" t="e">
        <f t="shared" si="279"/>
        <v>#DIV/0!</v>
      </c>
      <c r="H1032" s="107" t="e">
        <f t="shared" si="280"/>
        <v>#DIV/0!</v>
      </c>
      <c r="I1032" s="106" t="e">
        <f>IF(P1032&gt;0,('Input &amp; Results'!F$34/12*$C$3)*('Input &amp; Results'!$D$21),('Input &amp; Results'!F$34/12*$C$3)*('Input &amp; Results'!$D$22))</f>
        <v>#DIV/0!</v>
      </c>
      <c r="J1032" s="106" t="e">
        <f t="shared" si="284"/>
        <v>#DIV/0!</v>
      </c>
      <c r="K1032" s="106" t="e">
        <f>IF(H1032&gt;'Input &amp; Results'!$K$45,MIN('Input &amp; Results'!$K$36,J1032-M1032),0)</f>
        <v>#DIV/0!</v>
      </c>
      <c r="L1032" s="106" t="e">
        <f t="shared" si="272"/>
        <v>#DIV/0!</v>
      </c>
      <c r="M1032" s="106" t="e">
        <f>IF(J1032&gt;0,MIN('Input &amp; Results'!$K$16*0.75/12*'Input &amp; Results'!$K$42,J1032),0)</f>
        <v>#DIV/0!</v>
      </c>
      <c r="N1032" s="106" t="e">
        <f t="shared" si="273"/>
        <v>#DIV/0!</v>
      </c>
      <c r="O1032" s="106" t="e">
        <f t="shared" si="285"/>
        <v>#DIV/0!</v>
      </c>
      <c r="P1032" s="106" t="e">
        <f>IF(O1032&gt;'Input &amp; Results'!$E$49,MIN('Input &amp; Results'!$E$47,O1032),0)</f>
        <v>#DIV/0!</v>
      </c>
      <c r="Q1032" s="106" t="e">
        <f t="shared" si="274"/>
        <v>#DIV/0!</v>
      </c>
      <c r="R1032" s="106" t="e">
        <f t="shared" si="270"/>
        <v>#DIV/0!</v>
      </c>
      <c r="S1032" s="106" t="e">
        <f t="shared" si="271"/>
        <v>#DIV/0!</v>
      </c>
      <c r="T1032" s="106" t="e">
        <f t="shared" si="275"/>
        <v>#DIV/0!</v>
      </c>
      <c r="U1032" s="124" t="e">
        <f t="shared" si="286"/>
        <v>#DIV/0!</v>
      </c>
      <c r="V1032" s="107" t="e">
        <f t="shared" si="283"/>
        <v>#DIV/0!</v>
      </c>
      <c r="W1032" s="106" t="e">
        <f t="shared" si="281"/>
        <v>#DIV/0!</v>
      </c>
      <c r="X1032" s="106" t="e">
        <f t="shared" si="276"/>
        <v>#DIV/0!</v>
      </c>
      <c r="Y1032" s="106" t="e">
        <f t="shared" si="282"/>
        <v>#DIV/0!</v>
      </c>
      <c r="Z1032" s="108" t="e">
        <f t="shared" si="277"/>
        <v>#DIV/0!</v>
      </c>
      <c r="AA1032" s="108" t="e">
        <f>('Input &amp; Results'!$E$40-R1032*7.48)/('Calcs active'!H1032*1440)</f>
        <v>#DIV/0!</v>
      </c>
    </row>
    <row r="1033" spans="2:27" x14ac:dyDescent="0.2">
      <c r="B1033" s="31">
        <f t="shared" si="287"/>
        <v>3</v>
      </c>
      <c r="C1033" s="31" t="s">
        <v>60</v>
      </c>
      <c r="D1033" s="106">
        <v>1019</v>
      </c>
      <c r="E1033" s="106" t="e">
        <f t="shared" si="278"/>
        <v>#DIV/0!</v>
      </c>
      <c r="F1033" s="106">
        <f>'Calcs Hist'!E1034</f>
        <v>0</v>
      </c>
      <c r="G1033" s="106" t="e">
        <f t="shared" si="279"/>
        <v>#DIV/0!</v>
      </c>
      <c r="H1033" s="107" t="e">
        <f t="shared" si="280"/>
        <v>#DIV/0!</v>
      </c>
      <c r="I1033" s="106" t="e">
        <f>IF(P1033&gt;0,('Input &amp; Results'!F$34/12*$C$3)*('Input &amp; Results'!$D$21),('Input &amp; Results'!F$34/12*$C$3)*('Input &amp; Results'!$D$22))</f>
        <v>#DIV/0!</v>
      </c>
      <c r="J1033" s="106" t="e">
        <f t="shared" si="284"/>
        <v>#DIV/0!</v>
      </c>
      <c r="K1033" s="106" t="e">
        <f>IF(H1033&gt;'Input &amp; Results'!$K$45,MIN('Input &amp; Results'!$K$36,J1033-M1033),0)</f>
        <v>#DIV/0!</v>
      </c>
      <c r="L1033" s="106" t="e">
        <f t="shared" si="272"/>
        <v>#DIV/0!</v>
      </c>
      <c r="M1033" s="106" t="e">
        <f>IF(J1033&gt;0,MIN('Input &amp; Results'!$K$16*0.75/12*'Input &amp; Results'!$K$42,J1033),0)</f>
        <v>#DIV/0!</v>
      </c>
      <c r="N1033" s="106" t="e">
        <f t="shared" si="273"/>
        <v>#DIV/0!</v>
      </c>
      <c r="O1033" s="106" t="e">
        <f t="shared" si="285"/>
        <v>#DIV/0!</v>
      </c>
      <c r="P1033" s="106" t="e">
        <f>IF(O1033&gt;'Input &amp; Results'!$E$49,MIN('Input &amp; Results'!$E$47,O1033),0)</f>
        <v>#DIV/0!</v>
      </c>
      <c r="Q1033" s="106" t="e">
        <f t="shared" si="274"/>
        <v>#DIV/0!</v>
      </c>
      <c r="R1033" s="106" t="e">
        <f t="shared" si="270"/>
        <v>#DIV/0!</v>
      </c>
      <c r="S1033" s="106" t="e">
        <f t="shared" si="271"/>
        <v>#DIV/0!</v>
      </c>
      <c r="T1033" s="106" t="e">
        <f t="shared" si="275"/>
        <v>#DIV/0!</v>
      </c>
      <c r="U1033" s="124" t="e">
        <f t="shared" si="286"/>
        <v>#DIV/0!</v>
      </c>
      <c r="V1033" s="107" t="e">
        <f t="shared" si="283"/>
        <v>#DIV/0!</v>
      </c>
      <c r="W1033" s="106" t="e">
        <f t="shared" si="281"/>
        <v>#DIV/0!</v>
      </c>
      <c r="X1033" s="106" t="e">
        <f t="shared" si="276"/>
        <v>#DIV/0!</v>
      </c>
      <c r="Y1033" s="106" t="e">
        <f t="shared" si="282"/>
        <v>#DIV/0!</v>
      </c>
      <c r="Z1033" s="108" t="e">
        <f t="shared" si="277"/>
        <v>#DIV/0!</v>
      </c>
      <c r="AA1033" s="108" t="e">
        <f>('Input &amp; Results'!$E$40-R1033*7.48)/('Calcs active'!H1033*1440)</f>
        <v>#DIV/0!</v>
      </c>
    </row>
    <row r="1034" spans="2:27" x14ac:dyDescent="0.2">
      <c r="B1034" s="31">
        <f t="shared" si="287"/>
        <v>3</v>
      </c>
      <c r="C1034" s="31" t="s">
        <v>60</v>
      </c>
      <c r="D1034" s="106">
        <v>1020</v>
      </c>
      <c r="E1034" s="106" t="e">
        <f t="shared" si="278"/>
        <v>#DIV/0!</v>
      </c>
      <c r="F1034" s="106">
        <f>'Calcs Hist'!E1035</f>
        <v>0</v>
      </c>
      <c r="G1034" s="106" t="e">
        <f t="shared" si="279"/>
        <v>#DIV/0!</v>
      </c>
      <c r="H1034" s="107" t="e">
        <f t="shared" si="280"/>
        <v>#DIV/0!</v>
      </c>
      <c r="I1034" s="106" t="e">
        <f>IF(P1034&gt;0,('Input &amp; Results'!F$34/12*$C$3)*('Input &amp; Results'!$D$21),('Input &amp; Results'!F$34/12*$C$3)*('Input &amp; Results'!$D$22))</f>
        <v>#DIV/0!</v>
      </c>
      <c r="J1034" s="106" t="e">
        <f t="shared" si="284"/>
        <v>#DIV/0!</v>
      </c>
      <c r="K1034" s="106" t="e">
        <f>IF(H1034&gt;'Input &amp; Results'!$K$45,MIN('Input &amp; Results'!$K$36,J1034-M1034),0)</f>
        <v>#DIV/0!</v>
      </c>
      <c r="L1034" s="106" t="e">
        <f t="shared" si="272"/>
        <v>#DIV/0!</v>
      </c>
      <c r="M1034" s="106" t="e">
        <f>IF(J1034&gt;0,MIN('Input &amp; Results'!$K$16*0.75/12*'Input &amp; Results'!$K$42,J1034),0)</f>
        <v>#DIV/0!</v>
      </c>
      <c r="N1034" s="106" t="e">
        <f t="shared" si="273"/>
        <v>#DIV/0!</v>
      </c>
      <c r="O1034" s="106" t="e">
        <f t="shared" si="285"/>
        <v>#DIV/0!</v>
      </c>
      <c r="P1034" s="106" t="e">
        <f>IF(O1034&gt;'Input &amp; Results'!$E$49,MIN('Input &amp; Results'!$E$47,O1034),0)</f>
        <v>#DIV/0!</v>
      </c>
      <c r="Q1034" s="106" t="e">
        <f t="shared" si="274"/>
        <v>#DIV/0!</v>
      </c>
      <c r="R1034" s="106" t="e">
        <f t="shared" si="270"/>
        <v>#DIV/0!</v>
      </c>
      <c r="S1034" s="106" t="e">
        <f t="shared" si="271"/>
        <v>#DIV/0!</v>
      </c>
      <c r="T1034" s="106" t="e">
        <f t="shared" si="275"/>
        <v>#DIV/0!</v>
      </c>
      <c r="U1034" s="124" t="e">
        <f t="shared" si="286"/>
        <v>#DIV/0!</v>
      </c>
      <c r="V1034" s="107" t="e">
        <f t="shared" si="283"/>
        <v>#DIV/0!</v>
      </c>
      <c r="W1034" s="106" t="e">
        <f t="shared" si="281"/>
        <v>#DIV/0!</v>
      </c>
      <c r="X1034" s="106" t="e">
        <f t="shared" si="276"/>
        <v>#DIV/0!</v>
      </c>
      <c r="Y1034" s="106" t="e">
        <f t="shared" si="282"/>
        <v>#DIV/0!</v>
      </c>
      <c r="Z1034" s="108" t="e">
        <f t="shared" si="277"/>
        <v>#DIV/0!</v>
      </c>
      <c r="AA1034" s="108" t="e">
        <f>('Input &amp; Results'!$E$40-R1034*7.48)/('Calcs active'!H1034*1440)</f>
        <v>#DIV/0!</v>
      </c>
    </row>
    <row r="1035" spans="2:27" x14ac:dyDescent="0.2">
      <c r="B1035" s="31">
        <f t="shared" si="287"/>
        <v>3</v>
      </c>
      <c r="C1035" s="31" t="s">
        <v>60</v>
      </c>
      <c r="D1035" s="106">
        <v>1021</v>
      </c>
      <c r="E1035" s="106" t="e">
        <f t="shared" si="278"/>
        <v>#DIV/0!</v>
      </c>
      <c r="F1035" s="106">
        <f>'Calcs Hist'!E1036</f>
        <v>0</v>
      </c>
      <c r="G1035" s="106" t="e">
        <f t="shared" si="279"/>
        <v>#DIV/0!</v>
      </c>
      <c r="H1035" s="107" t="e">
        <f t="shared" si="280"/>
        <v>#DIV/0!</v>
      </c>
      <c r="I1035" s="106" t="e">
        <f>IF(P1035&gt;0,('Input &amp; Results'!F$34/12*$C$3)*('Input &amp; Results'!$D$21),('Input &amp; Results'!F$34/12*$C$3)*('Input &amp; Results'!$D$22))</f>
        <v>#DIV/0!</v>
      </c>
      <c r="J1035" s="106" t="e">
        <f t="shared" si="284"/>
        <v>#DIV/0!</v>
      </c>
      <c r="K1035" s="106" t="e">
        <f>IF(H1035&gt;'Input &amp; Results'!$K$45,MIN('Input &amp; Results'!$K$36,J1035-M1035),0)</f>
        <v>#DIV/0!</v>
      </c>
      <c r="L1035" s="106" t="e">
        <f t="shared" si="272"/>
        <v>#DIV/0!</v>
      </c>
      <c r="M1035" s="106" t="e">
        <f>IF(J1035&gt;0,MIN('Input &amp; Results'!$K$16*0.75/12*'Input &amp; Results'!$K$42,J1035),0)</f>
        <v>#DIV/0!</v>
      </c>
      <c r="N1035" s="106" t="e">
        <f t="shared" si="273"/>
        <v>#DIV/0!</v>
      </c>
      <c r="O1035" s="106" t="e">
        <f t="shared" si="285"/>
        <v>#DIV/0!</v>
      </c>
      <c r="P1035" s="106" t="e">
        <f>IF(O1035&gt;'Input &amp; Results'!$E$49,MIN('Input &amp; Results'!$E$47,O1035),0)</f>
        <v>#DIV/0!</v>
      </c>
      <c r="Q1035" s="106" t="e">
        <f t="shared" si="274"/>
        <v>#DIV/0!</v>
      </c>
      <c r="R1035" s="106" t="e">
        <f t="shared" si="270"/>
        <v>#DIV/0!</v>
      </c>
      <c r="S1035" s="106" t="e">
        <f t="shared" si="271"/>
        <v>#DIV/0!</v>
      </c>
      <c r="T1035" s="106" t="e">
        <f t="shared" si="275"/>
        <v>#DIV/0!</v>
      </c>
      <c r="U1035" s="124" t="e">
        <f t="shared" si="286"/>
        <v>#DIV/0!</v>
      </c>
      <c r="V1035" s="107" t="e">
        <f t="shared" si="283"/>
        <v>#DIV/0!</v>
      </c>
      <c r="W1035" s="106" t="e">
        <f t="shared" si="281"/>
        <v>#DIV/0!</v>
      </c>
      <c r="X1035" s="106" t="e">
        <f t="shared" si="276"/>
        <v>#DIV/0!</v>
      </c>
      <c r="Y1035" s="106" t="e">
        <f t="shared" si="282"/>
        <v>#DIV/0!</v>
      </c>
      <c r="Z1035" s="108" t="e">
        <f t="shared" si="277"/>
        <v>#DIV/0!</v>
      </c>
      <c r="AA1035" s="108" t="e">
        <f>('Input &amp; Results'!$E$40-R1035*7.48)/('Calcs active'!H1035*1440)</f>
        <v>#DIV/0!</v>
      </c>
    </row>
    <row r="1036" spans="2:27" x14ac:dyDescent="0.2">
      <c r="B1036" s="31">
        <f t="shared" si="287"/>
        <v>3</v>
      </c>
      <c r="C1036" s="31" t="s">
        <v>60</v>
      </c>
      <c r="D1036" s="106">
        <v>1022</v>
      </c>
      <c r="E1036" s="106" t="e">
        <f t="shared" si="278"/>
        <v>#DIV/0!</v>
      </c>
      <c r="F1036" s="106">
        <f>'Calcs Hist'!E1037</f>
        <v>0</v>
      </c>
      <c r="G1036" s="106" t="e">
        <f t="shared" si="279"/>
        <v>#DIV/0!</v>
      </c>
      <c r="H1036" s="107" t="e">
        <f t="shared" si="280"/>
        <v>#DIV/0!</v>
      </c>
      <c r="I1036" s="106" t="e">
        <f>IF(P1036&gt;0,('Input &amp; Results'!F$34/12*$C$3)*('Input &amp; Results'!$D$21),('Input &amp; Results'!F$34/12*$C$3)*('Input &amp; Results'!$D$22))</f>
        <v>#DIV/0!</v>
      </c>
      <c r="J1036" s="106" t="e">
        <f t="shared" si="284"/>
        <v>#DIV/0!</v>
      </c>
      <c r="K1036" s="106" t="e">
        <f>IF(H1036&gt;'Input &amp; Results'!$K$45,MIN('Input &amp; Results'!$K$36,J1036-M1036),0)</f>
        <v>#DIV/0!</v>
      </c>
      <c r="L1036" s="106" t="e">
        <f t="shared" si="272"/>
        <v>#DIV/0!</v>
      </c>
      <c r="M1036" s="106" t="e">
        <f>IF(J1036&gt;0,MIN('Input &amp; Results'!$K$16*0.75/12*'Input &amp; Results'!$K$42,J1036),0)</f>
        <v>#DIV/0!</v>
      </c>
      <c r="N1036" s="106" t="e">
        <f t="shared" si="273"/>
        <v>#DIV/0!</v>
      </c>
      <c r="O1036" s="106" t="e">
        <f t="shared" si="285"/>
        <v>#DIV/0!</v>
      </c>
      <c r="P1036" s="106" t="e">
        <f>IF(O1036&gt;'Input &amp; Results'!$E$49,MIN('Input &amp; Results'!$E$47,O1036),0)</f>
        <v>#DIV/0!</v>
      </c>
      <c r="Q1036" s="106" t="e">
        <f t="shared" si="274"/>
        <v>#DIV/0!</v>
      </c>
      <c r="R1036" s="106" t="e">
        <f t="shared" si="270"/>
        <v>#DIV/0!</v>
      </c>
      <c r="S1036" s="106" t="e">
        <f t="shared" si="271"/>
        <v>#DIV/0!</v>
      </c>
      <c r="T1036" s="106" t="e">
        <f t="shared" si="275"/>
        <v>#DIV/0!</v>
      </c>
      <c r="U1036" s="124" t="e">
        <f t="shared" si="286"/>
        <v>#DIV/0!</v>
      </c>
      <c r="V1036" s="107" t="e">
        <f t="shared" si="283"/>
        <v>#DIV/0!</v>
      </c>
      <c r="W1036" s="106" t="e">
        <f t="shared" si="281"/>
        <v>#DIV/0!</v>
      </c>
      <c r="X1036" s="106" t="e">
        <f t="shared" si="276"/>
        <v>#DIV/0!</v>
      </c>
      <c r="Y1036" s="106" t="e">
        <f t="shared" si="282"/>
        <v>#DIV/0!</v>
      </c>
      <c r="Z1036" s="108" t="e">
        <f t="shared" si="277"/>
        <v>#DIV/0!</v>
      </c>
      <c r="AA1036" s="108" t="e">
        <f>('Input &amp; Results'!$E$40-R1036*7.48)/('Calcs active'!H1036*1440)</f>
        <v>#DIV/0!</v>
      </c>
    </row>
    <row r="1037" spans="2:27" x14ac:dyDescent="0.2">
      <c r="B1037" s="31">
        <f t="shared" si="287"/>
        <v>3</v>
      </c>
      <c r="C1037" s="31" t="s">
        <v>60</v>
      </c>
      <c r="D1037" s="106">
        <v>1023</v>
      </c>
      <c r="E1037" s="106" t="e">
        <f t="shared" si="278"/>
        <v>#DIV/0!</v>
      </c>
      <c r="F1037" s="106">
        <f>'Calcs Hist'!E1038</f>
        <v>0</v>
      </c>
      <c r="G1037" s="106" t="e">
        <f t="shared" si="279"/>
        <v>#DIV/0!</v>
      </c>
      <c r="H1037" s="107" t="e">
        <f t="shared" si="280"/>
        <v>#DIV/0!</v>
      </c>
      <c r="I1037" s="106" t="e">
        <f>IF(P1037&gt;0,('Input &amp; Results'!F$34/12*$C$3)*('Input &amp; Results'!$D$21),('Input &amp; Results'!F$34/12*$C$3)*('Input &amp; Results'!$D$22))</f>
        <v>#DIV/0!</v>
      </c>
      <c r="J1037" s="106" t="e">
        <f t="shared" si="284"/>
        <v>#DIV/0!</v>
      </c>
      <c r="K1037" s="106" t="e">
        <f>IF(H1037&gt;'Input &amp; Results'!$K$45,MIN('Input &amp; Results'!$K$36,J1037-M1037),0)</f>
        <v>#DIV/0!</v>
      </c>
      <c r="L1037" s="106" t="e">
        <f t="shared" si="272"/>
        <v>#DIV/0!</v>
      </c>
      <c r="M1037" s="106" t="e">
        <f>IF(J1037&gt;0,MIN('Input &amp; Results'!$K$16*0.75/12*'Input &amp; Results'!$K$42,J1037),0)</f>
        <v>#DIV/0!</v>
      </c>
      <c r="N1037" s="106" t="e">
        <f t="shared" si="273"/>
        <v>#DIV/0!</v>
      </c>
      <c r="O1037" s="106" t="e">
        <f t="shared" si="285"/>
        <v>#DIV/0!</v>
      </c>
      <c r="P1037" s="106" t="e">
        <f>IF(O1037&gt;'Input &amp; Results'!$E$49,MIN('Input &amp; Results'!$E$47,O1037),0)</f>
        <v>#DIV/0!</v>
      </c>
      <c r="Q1037" s="106" t="e">
        <f t="shared" si="274"/>
        <v>#DIV/0!</v>
      </c>
      <c r="R1037" s="106" t="e">
        <f t="shared" si="270"/>
        <v>#DIV/0!</v>
      </c>
      <c r="S1037" s="106" t="e">
        <f t="shared" si="271"/>
        <v>#DIV/0!</v>
      </c>
      <c r="T1037" s="106" t="e">
        <f t="shared" si="275"/>
        <v>#DIV/0!</v>
      </c>
      <c r="U1037" s="124" t="e">
        <f t="shared" si="286"/>
        <v>#DIV/0!</v>
      </c>
      <c r="V1037" s="107" t="e">
        <f t="shared" si="283"/>
        <v>#DIV/0!</v>
      </c>
      <c r="W1037" s="106" t="e">
        <f t="shared" si="281"/>
        <v>#DIV/0!</v>
      </c>
      <c r="X1037" s="106" t="e">
        <f t="shared" si="276"/>
        <v>#DIV/0!</v>
      </c>
      <c r="Y1037" s="106" t="e">
        <f t="shared" si="282"/>
        <v>#DIV/0!</v>
      </c>
      <c r="Z1037" s="108" t="e">
        <f t="shared" si="277"/>
        <v>#DIV/0!</v>
      </c>
      <c r="AA1037" s="108" t="e">
        <f>('Input &amp; Results'!$E$40-R1037*7.48)/('Calcs active'!H1037*1440)</f>
        <v>#DIV/0!</v>
      </c>
    </row>
    <row r="1038" spans="2:27" x14ac:dyDescent="0.2">
      <c r="B1038" s="31">
        <f t="shared" si="287"/>
        <v>3</v>
      </c>
      <c r="C1038" s="31" t="s">
        <v>60</v>
      </c>
      <c r="D1038" s="106">
        <v>1024</v>
      </c>
      <c r="E1038" s="106" t="e">
        <f t="shared" si="278"/>
        <v>#DIV/0!</v>
      </c>
      <c r="F1038" s="106">
        <f>'Calcs Hist'!E1039</f>
        <v>0</v>
      </c>
      <c r="G1038" s="106" t="e">
        <f t="shared" si="279"/>
        <v>#DIV/0!</v>
      </c>
      <c r="H1038" s="107" t="e">
        <f t="shared" si="280"/>
        <v>#DIV/0!</v>
      </c>
      <c r="I1038" s="106" t="e">
        <f>IF(P1038&gt;0,('Input &amp; Results'!F$34/12*$C$3)*('Input &amp; Results'!$D$21),('Input &amp; Results'!F$34/12*$C$3)*('Input &amp; Results'!$D$22))</f>
        <v>#DIV/0!</v>
      </c>
      <c r="J1038" s="106" t="e">
        <f t="shared" si="284"/>
        <v>#DIV/0!</v>
      </c>
      <c r="K1038" s="106" t="e">
        <f>IF(H1038&gt;'Input &amp; Results'!$K$45,MIN('Input &amp; Results'!$K$36,J1038-M1038),0)</f>
        <v>#DIV/0!</v>
      </c>
      <c r="L1038" s="106" t="e">
        <f t="shared" si="272"/>
        <v>#DIV/0!</v>
      </c>
      <c r="M1038" s="106" t="e">
        <f>IF(J1038&gt;0,MIN('Input &amp; Results'!$K$16*0.75/12*'Input &amp; Results'!$K$42,J1038),0)</f>
        <v>#DIV/0!</v>
      </c>
      <c r="N1038" s="106" t="e">
        <f t="shared" si="273"/>
        <v>#DIV/0!</v>
      </c>
      <c r="O1038" s="106" t="e">
        <f t="shared" si="285"/>
        <v>#DIV/0!</v>
      </c>
      <c r="P1038" s="106" t="e">
        <f>IF(O1038&gt;'Input &amp; Results'!$E$49,MIN('Input &amp; Results'!$E$47,O1038),0)</f>
        <v>#DIV/0!</v>
      </c>
      <c r="Q1038" s="106" t="e">
        <f t="shared" si="274"/>
        <v>#DIV/0!</v>
      </c>
      <c r="R1038" s="106" t="e">
        <f t="shared" si="270"/>
        <v>#DIV/0!</v>
      </c>
      <c r="S1038" s="106" t="e">
        <f t="shared" si="271"/>
        <v>#DIV/0!</v>
      </c>
      <c r="T1038" s="106" t="e">
        <f t="shared" si="275"/>
        <v>#DIV/0!</v>
      </c>
      <c r="U1038" s="124" t="e">
        <f t="shared" si="286"/>
        <v>#DIV/0!</v>
      </c>
      <c r="V1038" s="107" t="e">
        <f t="shared" si="283"/>
        <v>#DIV/0!</v>
      </c>
      <c r="W1038" s="106" t="e">
        <f t="shared" si="281"/>
        <v>#DIV/0!</v>
      </c>
      <c r="X1038" s="106" t="e">
        <f t="shared" si="276"/>
        <v>#DIV/0!</v>
      </c>
      <c r="Y1038" s="106" t="e">
        <f t="shared" si="282"/>
        <v>#DIV/0!</v>
      </c>
      <c r="Z1038" s="108" t="e">
        <f t="shared" si="277"/>
        <v>#DIV/0!</v>
      </c>
      <c r="AA1038" s="108" t="e">
        <f>('Input &amp; Results'!$E$40-R1038*7.48)/('Calcs active'!H1038*1440)</f>
        <v>#DIV/0!</v>
      </c>
    </row>
    <row r="1039" spans="2:27" x14ac:dyDescent="0.2">
      <c r="B1039" s="31">
        <f t="shared" si="287"/>
        <v>3</v>
      </c>
      <c r="C1039" s="31" t="s">
        <v>60</v>
      </c>
      <c r="D1039" s="106">
        <v>1025</v>
      </c>
      <c r="E1039" s="106" t="e">
        <f t="shared" si="278"/>
        <v>#DIV/0!</v>
      </c>
      <c r="F1039" s="106">
        <f>'Calcs Hist'!E1040</f>
        <v>0</v>
      </c>
      <c r="G1039" s="106" t="e">
        <f t="shared" si="279"/>
        <v>#DIV/0!</v>
      </c>
      <c r="H1039" s="107" t="e">
        <f t="shared" si="280"/>
        <v>#DIV/0!</v>
      </c>
      <c r="I1039" s="106" t="e">
        <f>IF(P1039&gt;0,('Input &amp; Results'!F$34/12*$C$3)*('Input &amp; Results'!$D$21),('Input &amp; Results'!F$34/12*$C$3)*('Input &amp; Results'!$D$22))</f>
        <v>#DIV/0!</v>
      </c>
      <c r="J1039" s="106" t="e">
        <f t="shared" si="284"/>
        <v>#DIV/0!</v>
      </c>
      <c r="K1039" s="106" t="e">
        <f>IF(H1039&gt;'Input &amp; Results'!$K$45,MIN('Input &amp; Results'!$K$36,J1039-M1039),0)</f>
        <v>#DIV/0!</v>
      </c>
      <c r="L1039" s="106" t="e">
        <f t="shared" si="272"/>
        <v>#DIV/0!</v>
      </c>
      <c r="M1039" s="106" t="e">
        <f>IF(J1039&gt;0,MIN('Input &amp; Results'!$K$16*0.75/12*'Input &amp; Results'!$K$42,J1039),0)</f>
        <v>#DIV/0!</v>
      </c>
      <c r="N1039" s="106" t="e">
        <f t="shared" si="273"/>
        <v>#DIV/0!</v>
      </c>
      <c r="O1039" s="106" t="e">
        <f t="shared" si="285"/>
        <v>#DIV/0!</v>
      </c>
      <c r="P1039" s="106" t="e">
        <f>IF(O1039&gt;'Input &amp; Results'!$E$49,MIN('Input &amp; Results'!$E$47,O1039),0)</f>
        <v>#DIV/0!</v>
      </c>
      <c r="Q1039" s="106" t="e">
        <f t="shared" si="274"/>
        <v>#DIV/0!</v>
      </c>
      <c r="R1039" s="106" t="e">
        <f t="shared" ref="R1039:R1102" si="288">O1039-P1039</f>
        <v>#DIV/0!</v>
      </c>
      <c r="S1039" s="106" t="e">
        <f t="shared" ref="S1039:S1102" si="289">I1039-E1039+P1039</f>
        <v>#DIV/0!</v>
      </c>
      <c r="T1039" s="106" t="e">
        <f t="shared" si="275"/>
        <v>#DIV/0!</v>
      </c>
      <c r="U1039" s="124" t="e">
        <f t="shared" si="286"/>
        <v>#DIV/0!</v>
      </c>
      <c r="V1039" s="107" t="e">
        <f t="shared" si="283"/>
        <v>#DIV/0!</v>
      </c>
      <c r="W1039" s="106" t="e">
        <f t="shared" si="281"/>
        <v>#DIV/0!</v>
      </c>
      <c r="X1039" s="106" t="e">
        <f t="shared" si="276"/>
        <v>#DIV/0!</v>
      </c>
      <c r="Y1039" s="106" t="e">
        <f t="shared" si="282"/>
        <v>#DIV/0!</v>
      </c>
      <c r="Z1039" s="108" t="e">
        <f t="shared" si="277"/>
        <v>#DIV/0!</v>
      </c>
      <c r="AA1039" s="108" t="e">
        <f>('Input &amp; Results'!$E$40-R1039*7.48)/('Calcs active'!H1039*1440)</f>
        <v>#DIV/0!</v>
      </c>
    </row>
    <row r="1040" spans="2:27" x14ac:dyDescent="0.2">
      <c r="B1040" s="31">
        <f t="shared" si="287"/>
        <v>3</v>
      </c>
      <c r="C1040" s="31" t="s">
        <v>60</v>
      </c>
      <c r="D1040" s="106">
        <v>1026</v>
      </c>
      <c r="E1040" s="106" t="e">
        <f t="shared" si="278"/>
        <v>#DIV/0!</v>
      </c>
      <c r="F1040" s="106">
        <f>'Calcs Hist'!E1041</f>
        <v>0</v>
      </c>
      <c r="G1040" s="106" t="e">
        <f t="shared" si="279"/>
        <v>#DIV/0!</v>
      </c>
      <c r="H1040" s="107" t="e">
        <f t="shared" si="280"/>
        <v>#DIV/0!</v>
      </c>
      <c r="I1040" s="106" t="e">
        <f>IF(P1040&gt;0,('Input &amp; Results'!F$34/12*$C$3)*('Input &amp; Results'!$D$21),('Input &amp; Results'!F$34/12*$C$3)*('Input &amp; Results'!$D$22))</f>
        <v>#DIV/0!</v>
      </c>
      <c r="J1040" s="106" t="e">
        <f t="shared" si="284"/>
        <v>#DIV/0!</v>
      </c>
      <c r="K1040" s="106" t="e">
        <f>IF(H1040&gt;'Input &amp; Results'!$K$45,MIN('Input &amp; Results'!$K$36,J1040-M1040),0)</f>
        <v>#DIV/0!</v>
      </c>
      <c r="L1040" s="106" t="e">
        <f t="shared" ref="L1040:L1103" si="290">K1040*7.48</f>
        <v>#DIV/0!</v>
      </c>
      <c r="M1040" s="106" t="e">
        <f>IF(J1040&gt;0,MIN('Input &amp; Results'!$K$16*0.75/12*'Input &amp; Results'!$K$42,J1040),0)</f>
        <v>#DIV/0!</v>
      </c>
      <c r="N1040" s="106" t="e">
        <f t="shared" ref="N1040:N1103" si="291">M1040*7.48</f>
        <v>#DIV/0!</v>
      </c>
      <c r="O1040" s="106" t="e">
        <f t="shared" si="285"/>
        <v>#DIV/0!</v>
      </c>
      <c r="P1040" s="106" t="e">
        <f>IF(O1040&gt;'Input &amp; Results'!$E$49,MIN('Input &amp; Results'!$E$47,O1040),0)</f>
        <v>#DIV/0!</v>
      </c>
      <c r="Q1040" s="106" t="e">
        <f t="shared" ref="Q1040:Q1103" si="292">P1040*7.48</f>
        <v>#DIV/0!</v>
      </c>
      <c r="R1040" s="106" t="e">
        <f t="shared" si="288"/>
        <v>#DIV/0!</v>
      </c>
      <c r="S1040" s="106" t="e">
        <f t="shared" si="289"/>
        <v>#DIV/0!</v>
      </c>
      <c r="T1040" s="106" t="e">
        <f t="shared" ref="T1040:T1103" si="293">T1039+S1040</f>
        <v>#DIV/0!</v>
      </c>
      <c r="U1040" s="124" t="e">
        <f t="shared" si="286"/>
        <v>#DIV/0!</v>
      </c>
      <c r="V1040" s="107" t="e">
        <f t="shared" si="283"/>
        <v>#DIV/0!</v>
      </c>
      <c r="W1040" s="106" t="e">
        <f t="shared" si="281"/>
        <v>#DIV/0!</v>
      </c>
      <c r="X1040" s="106" t="e">
        <f t="shared" ref="X1040:X1103" si="294">W1040*7.48</f>
        <v>#DIV/0!</v>
      </c>
      <c r="Y1040" s="106" t="e">
        <f t="shared" si="282"/>
        <v>#DIV/0!</v>
      </c>
      <c r="Z1040" s="108" t="e">
        <f t="shared" ref="Z1040:Z1103" si="295">Z1039+Q1040</f>
        <v>#DIV/0!</v>
      </c>
      <c r="AA1040" s="108" t="e">
        <f>('Input &amp; Results'!$E$40-R1040*7.48)/('Calcs active'!H1040*1440)</f>
        <v>#DIV/0!</v>
      </c>
    </row>
    <row r="1041" spans="2:27" x14ac:dyDescent="0.2">
      <c r="B1041" s="31">
        <f t="shared" si="287"/>
        <v>3</v>
      </c>
      <c r="C1041" s="31" t="s">
        <v>60</v>
      </c>
      <c r="D1041" s="106">
        <v>1027</v>
      </c>
      <c r="E1041" s="106" t="e">
        <f t="shared" ref="E1041:E1104" si="296">$C$3*$C$10*(T1040/$C$7)^$C$11</f>
        <v>#DIV/0!</v>
      </c>
      <c r="F1041" s="106">
        <f>'Calcs Hist'!E1042</f>
        <v>0</v>
      </c>
      <c r="G1041" s="106" t="e">
        <f t="shared" ref="G1041:G1104" si="297">E1041+F1041</f>
        <v>#DIV/0!</v>
      </c>
      <c r="H1041" s="107" t="e">
        <f t="shared" ref="H1041:H1104" si="298">G1041*7.48/1440</f>
        <v>#DIV/0!</v>
      </c>
      <c r="I1041" s="106" t="e">
        <f>IF(P1041&gt;0,('Input &amp; Results'!F$34/12*$C$3)*('Input &amp; Results'!$D$21),('Input &amp; Results'!F$34/12*$C$3)*('Input &amp; Results'!$D$22))</f>
        <v>#DIV/0!</v>
      </c>
      <c r="J1041" s="106" t="e">
        <f t="shared" si="284"/>
        <v>#DIV/0!</v>
      </c>
      <c r="K1041" s="106" t="e">
        <f>IF(H1041&gt;'Input &amp; Results'!$K$45,MIN('Input &amp; Results'!$K$36,J1041-M1041),0)</f>
        <v>#DIV/0!</v>
      </c>
      <c r="L1041" s="106" t="e">
        <f t="shared" si="290"/>
        <v>#DIV/0!</v>
      </c>
      <c r="M1041" s="106" t="e">
        <f>IF(J1041&gt;0,MIN('Input &amp; Results'!$K$16*0.75/12*'Input &amp; Results'!$K$42,J1041),0)</f>
        <v>#DIV/0!</v>
      </c>
      <c r="N1041" s="106" t="e">
        <f t="shared" si="291"/>
        <v>#DIV/0!</v>
      </c>
      <c r="O1041" s="106" t="e">
        <f t="shared" si="285"/>
        <v>#DIV/0!</v>
      </c>
      <c r="P1041" s="106" t="e">
        <f>IF(O1041&gt;'Input &amp; Results'!$E$49,MIN('Input &amp; Results'!$E$47,O1041),0)</f>
        <v>#DIV/0!</v>
      </c>
      <c r="Q1041" s="106" t="e">
        <f t="shared" si="292"/>
        <v>#DIV/0!</v>
      </c>
      <c r="R1041" s="106" t="e">
        <f t="shared" si="288"/>
        <v>#DIV/0!</v>
      </c>
      <c r="S1041" s="106" t="e">
        <f t="shared" si="289"/>
        <v>#DIV/0!</v>
      </c>
      <c r="T1041" s="106" t="e">
        <f t="shared" si="293"/>
        <v>#DIV/0!</v>
      </c>
      <c r="U1041" s="124" t="e">
        <f t="shared" si="286"/>
        <v>#DIV/0!</v>
      </c>
      <c r="V1041" s="107" t="e">
        <f t="shared" si="283"/>
        <v>#DIV/0!</v>
      </c>
      <c r="W1041" s="106" t="e">
        <f t="shared" ref="W1041:W1104" si="299">G1041+W1040</f>
        <v>#DIV/0!</v>
      </c>
      <c r="X1041" s="106" t="e">
        <f t="shared" si="294"/>
        <v>#DIV/0!</v>
      </c>
      <c r="Y1041" s="106" t="e">
        <f t="shared" ref="Y1041:Y1104" si="300">Y1040+L1041</f>
        <v>#DIV/0!</v>
      </c>
      <c r="Z1041" s="108" t="e">
        <f t="shared" si="295"/>
        <v>#DIV/0!</v>
      </c>
      <c r="AA1041" s="108" t="e">
        <f>('Input &amp; Results'!$E$40-R1041*7.48)/('Calcs active'!H1041*1440)</f>
        <v>#DIV/0!</v>
      </c>
    </row>
    <row r="1042" spans="2:27" x14ac:dyDescent="0.2">
      <c r="B1042" s="31">
        <f t="shared" si="287"/>
        <v>3</v>
      </c>
      <c r="C1042" s="31" t="s">
        <v>60</v>
      </c>
      <c r="D1042" s="106">
        <v>1028</v>
      </c>
      <c r="E1042" s="106" t="e">
        <f t="shared" si="296"/>
        <v>#DIV/0!</v>
      </c>
      <c r="F1042" s="106">
        <f>'Calcs Hist'!E1043</f>
        <v>0</v>
      </c>
      <c r="G1042" s="106" t="e">
        <f t="shared" si="297"/>
        <v>#DIV/0!</v>
      </c>
      <c r="H1042" s="107" t="e">
        <f t="shared" si="298"/>
        <v>#DIV/0!</v>
      </c>
      <c r="I1042" s="106" t="e">
        <f>IF(P1042&gt;0,('Input &amp; Results'!F$34/12*$C$3)*('Input &amp; Results'!$D$21),('Input &amp; Results'!F$34/12*$C$3)*('Input &amp; Results'!$D$22))</f>
        <v>#DIV/0!</v>
      </c>
      <c r="J1042" s="106" t="e">
        <f t="shared" si="284"/>
        <v>#DIV/0!</v>
      </c>
      <c r="K1042" s="106" t="e">
        <f>IF(H1042&gt;'Input &amp; Results'!$K$45,MIN('Input &amp; Results'!$K$36,J1042-M1042),0)</f>
        <v>#DIV/0!</v>
      </c>
      <c r="L1042" s="106" t="e">
        <f t="shared" si="290"/>
        <v>#DIV/0!</v>
      </c>
      <c r="M1042" s="106" t="e">
        <f>IF(J1042&gt;0,MIN('Input &amp; Results'!$K$16*0.75/12*'Input &amp; Results'!$K$42,J1042),0)</f>
        <v>#DIV/0!</v>
      </c>
      <c r="N1042" s="106" t="e">
        <f t="shared" si="291"/>
        <v>#DIV/0!</v>
      </c>
      <c r="O1042" s="106" t="e">
        <f t="shared" si="285"/>
        <v>#DIV/0!</v>
      </c>
      <c r="P1042" s="106" t="e">
        <f>IF(O1042&gt;'Input &amp; Results'!$E$49,MIN('Input &amp; Results'!$E$47,O1042),0)</f>
        <v>#DIV/0!</v>
      </c>
      <c r="Q1042" s="106" t="e">
        <f t="shared" si="292"/>
        <v>#DIV/0!</v>
      </c>
      <c r="R1042" s="106" t="e">
        <f t="shared" si="288"/>
        <v>#DIV/0!</v>
      </c>
      <c r="S1042" s="106" t="e">
        <f t="shared" si="289"/>
        <v>#DIV/0!</v>
      </c>
      <c r="T1042" s="106" t="e">
        <f t="shared" si="293"/>
        <v>#DIV/0!</v>
      </c>
      <c r="U1042" s="124" t="e">
        <f t="shared" si="286"/>
        <v>#DIV/0!</v>
      </c>
      <c r="V1042" s="107" t="e">
        <f t="shared" si="283"/>
        <v>#DIV/0!</v>
      </c>
      <c r="W1042" s="106" t="e">
        <f t="shared" si="299"/>
        <v>#DIV/0!</v>
      </c>
      <c r="X1042" s="106" t="e">
        <f t="shared" si="294"/>
        <v>#DIV/0!</v>
      </c>
      <c r="Y1042" s="106" t="e">
        <f t="shared" si="300"/>
        <v>#DIV/0!</v>
      </c>
      <c r="Z1042" s="108" t="e">
        <f t="shared" si="295"/>
        <v>#DIV/0!</v>
      </c>
      <c r="AA1042" s="108" t="e">
        <f>('Input &amp; Results'!$E$40-R1042*7.48)/('Calcs active'!H1042*1440)</f>
        <v>#DIV/0!</v>
      </c>
    </row>
    <row r="1043" spans="2:27" x14ac:dyDescent="0.2">
      <c r="B1043" s="31">
        <f t="shared" si="287"/>
        <v>3</v>
      </c>
      <c r="C1043" s="31" t="s">
        <v>60</v>
      </c>
      <c r="D1043" s="106">
        <v>1029</v>
      </c>
      <c r="E1043" s="106" t="e">
        <f t="shared" si="296"/>
        <v>#DIV/0!</v>
      </c>
      <c r="F1043" s="106">
        <f>'Calcs Hist'!E1044</f>
        <v>0</v>
      </c>
      <c r="G1043" s="106" t="e">
        <f t="shared" si="297"/>
        <v>#DIV/0!</v>
      </c>
      <c r="H1043" s="107" t="e">
        <f t="shared" si="298"/>
        <v>#DIV/0!</v>
      </c>
      <c r="I1043" s="106" t="e">
        <f>IF(P1043&gt;0,('Input &amp; Results'!F$34/12*$C$3)*('Input &amp; Results'!$D$21),('Input &amp; Results'!F$34/12*$C$3)*('Input &amp; Results'!$D$22))</f>
        <v>#DIV/0!</v>
      </c>
      <c r="J1043" s="106" t="e">
        <f t="shared" si="284"/>
        <v>#DIV/0!</v>
      </c>
      <c r="K1043" s="106" t="e">
        <f>IF(H1043&gt;'Input &amp; Results'!$K$45,MIN('Input &amp; Results'!$K$36,J1043-M1043),0)</f>
        <v>#DIV/0!</v>
      </c>
      <c r="L1043" s="106" t="e">
        <f t="shared" si="290"/>
        <v>#DIV/0!</v>
      </c>
      <c r="M1043" s="106" t="e">
        <f>IF(J1043&gt;0,MIN('Input &amp; Results'!$K$16*0.75/12*'Input &amp; Results'!$K$42,J1043),0)</f>
        <v>#DIV/0!</v>
      </c>
      <c r="N1043" s="106" t="e">
        <f t="shared" si="291"/>
        <v>#DIV/0!</v>
      </c>
      <c r="O1043" s="106" t="e">
        <f t="shared" si="285"/>
        <v>#DIV/0!</v>
      </c>
      <c r="P1043" s="106" t="e">
        <f>IF(O1043&gt;'Input &amp; Results'!$E$49,MIN('Input &amp; Results'!$E$47,O1043),0)</f>
        <v>#DIV/0!</v>
      </c>
      <c r="Q1043" s="106" t="e">
        <f t="shared" si="292"/>
        <v>#DIV/0!</v>
      </c>
      <c r="R1043" s="106" t="e">
        <f t="shared" si="288"/>
        <v>#DIV/0!</v>
      </c>
      <c r="S1043" s="106" t="e">
        <f t="shared" si="289"/>
        <v>#DIV/0!</v>
      </c>
      <c r="T1043" s="106" t="e">
        <f t="shared" si="293"/>
        <v>#DIV/0!</v>
      </c>
      <c r="U1043" s="124" t="e">
        <f t="shared" si="286"/>
        <v>#DIV/0!</v>
      </c>
      <c r="V1043" s="107" t="e">
        <f t="shared" ref="V1043:V1106" si="301">U1043/($C$3*$C$4)</f>
        <v>#DIV/0!</v>
      </c>
      <c r="W1043" s="106" t="e">
        <f t="shared" si="299"/>
        <v>#DIV/0!</v>
      </c>
      <c r="X1043" s="106" t="e">
        <f t="shared" si="294"/>
        <v>#DIV/0!</v>
      </c>
      <c r="Y1043" s="106" t="e">
        <f t="shared" si="300"/>
        <v>#DIV/0!</v>
      </c>
      <c r="Z1043" s="108" t="e">
        <f t="shared" si="295"/>
        <v>#DIV/0!</v>
      </c>
      <c r="AA1043" s="108" t="e">
        <f>('Input &amp; Results'!$E$40-R1043*7.48)/('Calcs active'!H1043*1440)</f>
        <v>#DIV/0!</v>
      </c>
    </row>
    <row r="1044" spans="2:27" x14ac:dyDescent="0.2">
      <c r="B1044" s="31">
        <f t="shared" si="287"/>
        <v>3</v>
      </c>
      <c r="C1044" s="31" t="s">
        <v>60</v>
      </c>
      <c r="D1044" s="106">
        <v>1030</v>
      </c>
      <c r="E1044" s="106" t="e">
        <f t="shared" si="296"/>
        <v>#DIV/0!</v>
      </c>
      <c r="F1044" s="106">
        <f>'Calcs Hist'!E1045</f>
        <v>0</v>
      </c>
      <c r="G1044" s="106" t="e">
        <f t="shared" si="297"/>
        <v>#DIV/0!</v>
      </c>
      <c r="H1044" s="107" t="e">
        <f t="shared" si="298"/>
        <v>#DIV/0!</v>
      </c>
      <c r="I1044" s="106" t="e">
        <f>IF(P1044&gt;0,('Input &amp; Results'!F$34/12*$C$3)*('Input &amp; Results'!$D$21),('Input &amp; Results'!F$34/12*$C$3)*('Input &amp; Results'!$D$22))</f>
        <v>#DIV/0!</v>
      </c>
      <c r="J1044" s="106" t="e">
        <f t="shared" si="284"/>
        <v>#DIV/0!</v>
      </c>
      <c r="K1044" s="106" t="e">
        <f>IF(H1044&gt;'Input &amp; Results'!$K$45,MIN('Input &amp; Results'!$K$36,J1044-M1044),0)</f>
        <v>#DIV/0!</v>
      </c>
      <c r="L1044" s="106" t="e">
        <f t="shared" si="290"/>
        <v>#DIV/0!</v>
      </c>
      <c r="M1044" s="106" t="e">
        <f>IF(J1044&gt;0,MIN('Input &amp; Results'!$K$16*0.75/12*'Input &amp; Results'!$K$42,J1044),0)</f>
        <v>#DIV/0!</v>
      </c>
      <c r="N1044" s="106" t="e">
        <f t="shared" si="291"/>
        <v>#DIV/0!</v>
      </c>
      <c r="O1044" s="106" t="e">
        <f t="shared" si="285"/>
        <v>#DIV/0!</v>
      </c>
      <c r="P1044" s="106" t="e">
        <f>IF(O1044&gt;'Input &amp; Results'!$E$49,MIN('Input &amp; Results'!$E$47,O1044),0)</f>
        <v>#DIV/0!</v>
      </c>
      <c r="Q1044" s="106" t="e">
        <f t="shared" si="292"/>
        <v>#DIV/0!</v>
      </c>
      <c r="R1044" s="106" t="e">
        <f t="shared" si="288"/>
        <v>#DIV/0!</v>
      </c>
      <c r="S1044" s="106" t="e">
        <f t="shared" si="289"/>
        <v>#DIV/0!</v>
      </c>
      <c r="T1044" s="106" t="e">
        <f t="shared" si="293"/>
        <v>#DIV/0!</v>
      </c>
      <c r="U1044" s="124" t="e">
        <f t="shared" si="286"/>
        <v>#DIV/0!</v>
      </c>
      <c r="V1044" s="107" t="e">
        <f t="shared" si="301"/>
        <v>#DIV/0!</v>
      </c>
      <c r="W1044" s="106" t="e">
        <f t="shared" si="299"/>
        <v>#DIV/0!</v>
      </c>
      <c r="X1044" s="106" t="e">
        <f t="shared" si="294"/>
        <v>#DIV/0!</v>
      </c>
      <c r="Y1044" s="106" t="e">
        <f t="shared" si="300"/>
        <v>#DIV/0!</v>
      </c>
      <c r="Z1044" s="108" t="e">
        <f t="shared" si="295"/>
        <v>#DIV/0!</v>
      </c>
      <c r="AA1044" s="108" t="e">
        <f>('Input &amp; Results'!$E$40-R1044*7.48)/('Calcs active'!H1044*1440)</f>
        <v>#DIV/0!</v>
      </c>
    </row>
    <row r="1045" spans="2:27" x14ac:dyDescent="0.2">
      <c r="B1045" s="31">
        <f t="shared" si="287"/>
        <v>3</v>
      </c>
      <c r="C1045" s="31" t="s">
        <v>60</v>
      </c>
      <c r="D1045" s="106">
        <v>1031</v>
      </c>
      <c r="E1045" s="106" t="e">
        <f t="shared" si="296"/>
        <v>#DIV/0!</v>
      </c>
      <c r="F1045" s="106">
        <f>'Calcs Hist'!E1046</f>
        <v>0</v>
      </c>
      <c r="G1045" s="106" t="e">
        <f t="shared" si="297"/>
        <v>#DIV/0!</v>
      </c>
      <c r="H1045" s="107" t="e">
        <f t="shared" si="298"/>
        <v>#DIV/0!</v>
      </c>
      <c r="I1045" s="106" t="e">
        <f>IF(P1045&gt;0,('Input &amp; Results'!F$34/12*$C$3)*('Input &amp; Results'!$D$21),('Input &amp; Results'!F$34/12*$C$3)*('Input &amp; Results'!$D$22))</f>
        <v>#DIV/0!</v>
      </c>
      <c r="J1045" s="106" t="e">
        <f t="shared" ref="J1045:J1108" si="302">R1044+G1045</f>
        <v>#DIV/0!</v>
      </c>
      <c r="K1045" s="106" t="e">
        <f>IF(H1045&gt;'Input &amp; Results'!$K$45,MIN('Input &amp; Results'!$K$36,J1045-M1045),0)</f>
        <v>#DIV/0!</v>
      </c>
      <c r="L1045" s="106" t="e">
        <f t="shared" si="290"/>
        <v>#DIV/0!</v>
      </c>
      <c r="M1045" s="106" t="e">
        <f>IF(J1045&gt;0,MIN('Input &amp; Results'!$K$16*0.75/12*'Input &amp; Results'!$K$42,J1045),0)</f>
        <v>#DIV/0!</v>
      </c>
      <c r="N1045" s="106" t="e">
        <f t="shared" si="291"/>
        <v>#DIV/0!</v>
      </c>
      <c r="O1045" s="106" t="e">
        <f t="shared" si="285"/>
        <v>#DIV/0!</v>
      </c>
      <c r="P1045" s="106" t="e">
        <f>IF(O1045&gt;'Input &amp; Results'!$E$49,MIN('Input &amp; Results'!$E$47,O1045),0)</f>
        <v>#DIV/0!</v>
      </c>
      <c r="Q1045" s="106" t="e">
        <f t="shared" si="292"/>
        <v>#DIV/0!</v>
      </c>
      <c r="R1045" s="106" t="e">
        <f t="shared" si="288"/>
        <v>#DIV/0!</v>
      </c>
      <c r="S1045" s="106" t="e">
        <f t="shared" si="289"/>
        <v>#DIV/0!</v>
      </c>
      <c r="T1045" s="106" t="e">
        <f t="shared" si="293"/>
        <v>#DIV/0!</v>
      </c>
      <c r="U1045" s="124" t="e">
        <f t="shared" si="286"/>
        <v>#DIV/0!</v>
      </c>
      <c r="V1045" s="107" t="e">
        <f t="shared" si="301"/>
        <v>#DIV/0!</v>
      </c>
      <c r="W1045" s="106" t="e">
        <f t="shared" si="299"/>
        <v>#DIV/0!</v>
      </c>
      <c r="X1045" s="106" t="e">
        <f t="shared" si="294"/>
        <v>#DIV/0!</v>
      </c>
      <c r="Y1045" s="106" t="e">
        <f t="shared" si="300"/>
        <v>#DIV/0!</v>
      </c>
      <c r="Z1045" s="108" t="e">
        <f t="shared" si="295"/>
        <v>#DIV/0!</v>
      </c>
      <c r="AA1045" s="108" t="e">
        <f>('Input &amp; Results'!$E$40-R1045*7.48)/('Calcs active'!H1045*1440)</f>
        <v>#DIV/0!</v>
      </c>
    </row>
    <row r="1046" spans="2:27" x14ac:dyDescent="0.2">
      <c r="B1046" s="31">
        <f t="shared" si="287"/>
        <v>3</v>
      </c>
      <c r="C1046" s="31" t="s">
        <v>60</v>
      </c>
      <c r="D1046" s="106">
        <v>1032</v>
      </c>
      <c r="E1046" s="106" t="e">
        <f t="shared" si="296"/>
        <v>#DIV/0!</v>
      </c>
      <c r="F1046" s="106">
        <f>'Calcs Hist'!E1047</f>
        <v>0</v>
      </c>
      <c r="G1046" s="106" t="e">
        <f t="shared" si="297"/>
        <v>#DIV/0!</v>
      </c>
      <c r="H1046" s="107" t="e">
        <f t="shared" si="298"/>
        <v>#DIV/0!</v>
      </c>
      <c r="I1046" s="106" t="e">
        <f>IF(P1046&gt;0,('Input &amp; Results'!F$34/12*$C$3)*('Input &amp; Results'!$D$21),('Input &amp; Results'!F$34/12*$C$3)*('Input &amp; Results'!$D$22))</f>
        <v>#DIV/0!</v>
      </c>
      <c r="J1046" s="106" t="e">
        <f t="shared" si="302"/>
        <v>#DIV/0!</v>
      </c>
      <c r="K1046" s="106" t="e">
        <f>IF(H1046&gt;'Input &amp; Results'!$K$45,MIN('Input &amp; Results'!$K$36,J1046-M1046),0)</f>
        <v>#DIV/0!</v>
      </c>
      <c r="L1046" s="106" t="e">
        <f t="shared" si="290"/>
        <v>#DIV/0!</v>
      </c>
      <c r="M1046" s="106" t="e">
        <f>IF(J1046&gt;0,MIN('Input &amp; Results'!$K$16*0.75/12*'Input &amp; Results'!$K$42,J1046),0)</f>
        <v>#DIV/0!</v>
      </c>
      <c r="N1046" s="106" t="e">
        <f t="shared" si="291"/>
        <v>#DIV/0!</v>
      </c>
      <c r="O1046" s="106" t="e">
        <f t="shared" si="285"/>
        <v>#DIV/0!</v>
      </c>
      <c r="P1046" s="106" t="e">
        <f>IF(O1046&gt;'Input &amp; Results'!$E$49,MIN('Input &amp; Results'!$E$47,O1046),0)</f>
        <v>#DIV/0!</v>
      </c>
      <c r="Q1046" s="106" t="e">
        <f t="shared" si="292"/>
        <v>#DIV/0!</v>
      </c>
      <c r="R1046" s="106" t="e">
        <f t="shared" si="288"/>
        <v>#DIV/0!</v>
      </c>
      <c r="S1046" s="106" t="e">
        <f t="shared" si="289"/>
        <v>#DIV/0!</v>
      </c>
      <c r="T1046" s="106" t="e">
        <f t="shared" si="293"/>
        <v>#DIV/0!</v>
      </c>
      <c r="U1046" s="124" t="e">
        <f t="shared" si="286"/>
        <v>#DIV/0!</v>
      </c>
      <c r="V1046" s="107" t="e">
        <f t="shared" si="301"/>
        <v>#DIV/0!</v>
      </c>
      <c r="W1046" s="106" t="e">
        <f t="shared" si="299"/>
        <v>#DIV/0!</v>
      </c>
      <c r="X1046" s="106" t="e">
        <f t="shared" si="294"/>
        <v>#DIV/0!</v>
      </c>
      <c r="Y1046" s="106" t="e">
        <f t="shared" si="300"/>
        <v>#DIV/0!</v>
      </c>
      <c r="Z1046" s="108" t="e">
        <f t="shared" si="295"/>
        <v>#DIV/0!</v>
      </c>
      <c r="AA1046" s="108" t="e">
        <f>('Input &amp; Results'!$E$40-R1046*7.48)/('Calcs active'!H1046*1440)</f>
        <v>#DIV/0!</v>
      </c>
    </row>
    <row r="1047" spans="2:27" x14ac:dyDescent="0.2">
      <c r="B1047" s="31">
        <f t="shared" si="287"/>
        <v>3</v>
      </c>
      <c r="C1047" s="31" t="s">
        <v>60</v>
      </c>
      <c r="D1047" s="106">
        <v>1033</v>
      </c>
      <c r="E1047" s="106" t="e">
        <f t="shared" si="296"/>
        <v>#DIV/0!</v>
      </c>
      <c r="F1047" s="106">
        <f>'Calcs Hist'!E1048</f>
        <v>0</v>
      </c>
      <c r="G1047" s="106" t="e">
        <f t="shared" si="297"/>
        <v>#DIV/0!</v>
      </c>
      <c r="H1047" s="107" t="e">
        <f t="shared" si="298"/>
        <v>#DIV/0!</v>
      </c>
      <c r="I1047" s="106" t="e">
        <f>IF(P1047&gt;0,('Input &amp; Results'!F$34/12*$C$3)*('Input &amp; Results'!$D$21),('Input &amp; Results'!F$34/12*$C$3)*('Input &amp; Results'!$D$22))</f>
        <v>#DIV/0!</v>
      </c>
      <c r="J1047" s="106" t="e">
        <f t="shared" si="302"/>
        <v>#DIV/0!</v>
      </c>
      <c r="K1047" s="106" t="e">
        <f>IF(H1047&gt;'Input &amp; Results'!$K$45,MIN('Input &amp; Results'!$K$36,J1047-M1047),0)</f>
        <v>#DIV/0!</v>
      </c>
      <c r="L1047" s="106" t="e">
        <f t="shared" si="290"/>
        <v>#DIV/0!</v>
      </c>
      <c r="M1047" s="106" t="e">
        <f>IF(J1047&gt;0,MIN('Input &amp; Results'!$K$16*0.75/12*'Input &amp; Results'!$K$42,J1047),0)</f>
        <v>#DIV/0!</v>
      </c>
      <c r="N1047" s="106" t="e">
        <f t="shared" si="291"/>
        <v>#DIV/0!</v>
      </c>
      <c r="O1047" s="106" t="e">
        <f t="shared" si="285"/>
        <v>#DIV/0!</v>
      </c>
      <c r="P1047" s="106" t="e">
        <f>IF(O1047&gt;'Input &amp; Results'!$E$49,MIN('Input &amp; Results'!$E$47,O1047),0)</f>
        <v>#DIV/0!</v>
      </c>
      <c r="Q1047" s="106" t="e">
        <f t="shared" si="292"/>
        <v>#DIV/0!</v>
      </c>
      <c r="R1047" s="106" t="e">
        <f t="shared" si="288"/>
        <v>#DIV/0!</v>
      </c>
      <c r="S1047" s="106" t="e">
        <f t="shared" si="289"/>
        <v>#DIV/0!</v>
      </c>
      <c r="T1047" s="106" t="e">
        <f t="shared" si="293"/>
        <v>#DIV/0!</v>
      </c>
      <c r="U1047" s="124" t="e">
        <f t="shared" si="286"/>
        <v>#DIV/0!</v>
      </c>
      <c r="V1047" s="107" t="e">
        <f t="shared" si="301"/>
        <v>#DIV/0!</v>
      </c>
      <c r="W1047" s="106" t="e">
        <f t="shared" si="299"/>
        <v>#DIV/0!</v>
      </c>
      <c r="X1047" s="106" t="e">
        <f t="shared" si="294"/>
        <v>#DIV/0!</v>
      </c>
      <c r="Y1047" s="106" t="e">
        <f t="shared" si="300"/>
        <v>#DIV/0!</v>
      </c>
      <c r="Z1047" s="108" t="e">
        <f t="shared" si="295"/>
        <v>#DIV/0!</v>
      </c>
      <c r="AA1047" s="108" t="e">
        <f>('Input &amp; Results'!$E$40-R1047*7.48)/('Calcs active'!H1047*1440)</f>
        <v>#DIV/0!</v>
      </c>
    </row>
    <row r="1048" spans="2:27" x14ac:dyDescent="0.2">
      <c r="B1048" s="31">
        <f t="shared" si="287"/>
        <v>3</v>
      </c>
      <c r="C1048" s="31" t="s">
        <v>60</v>
      </c>
      <c r="D1048" s="106">
        <v>1034</v>
      </c>
      <c r="E1048" s="106" t="e">
        <f t="shared" si="296"/>
        <v>#DIV/0!</v>
      </c>
      <c r="F1048" s="106">
        <f>'Calcs Hist'!E1049</f>
        <v>0</v>
      </c>
      <c r="G1048" s="106" t="e">
        <f t="shared" si="297"/>
        <v>#DIV/0!</v>
      </c>
      <c r="H1048" s="107" t="e">
        <f t="shared" si="298"/>
        <v>#DIV/0!</v>
      </c>
      <c r="I1048" s="106" t="e">
        <f>IF(P1048&gt;0,('Input &amp; Results'!F$34/12*$C$3)*('Input &amp; Results'!$D$21),('Input &amp; Results'!F$34/12*$C$3)*('Input &amp; Results'!$D$22))</f>
        <v>#DIV/0!</v>
      </c>
      <c r="J1048" s="106" t="e">
        <f t="shared" si="302"/>
        <v>#DIV/0!</v>
      </c>
      <c r="K1048" s="106" t="e">
        <f>IF(H1048&gt;'Input &amp; Results'!$K$45,MIN('Input &amp; Results'!$K$36,J1048-M1048),0)</f>
        <v>#DIV/0!</v>
      </c>
      <c r="L1048" s="106" t="e">
        <f t="shared" si="290"/>
        <v>#DIV/0!</v>
      </c>
      <c r="M1048" s="106" t="e">
        <f>IF(J1048&gt;0,MIN('Input &amp; Results'!$K$16*0.75/12*'Input &amp; Results'!$K$42,J1048),0)</f>
        <v>#DIV/0!</v>
      </c>
      <c r="N1048" s="106" t="e">
        <f t="shared" si="291"/>
        <v>#DIV/0!</v>
      </c>
      <c r="O1048" s="106" t="e">
        <f t="shared" si="285"/>
        <v>#DIV/0!</v>
      </c>
      <c r="P1048" s="106" t="e">
        <f>IF(O1048&gt;'Input &amp; Results'!$E$49,MIN('Input &amp; Results'!$E$47,O1048),0)</f>
        <v>#DIV/0!</v>
      </c>
      <c r="Q1048" s="106" t="e">
        <f t="shared" si="292"/>
        <v>#DIV/0!</v>
      </c>
      <c r="R1048" s="106" t="e">
        <f t="shared" si="288"/>
        <v>#DIV/0!</v>
      </c>
      <c r="S1048" s="106" t="e">
        <f t="shared" si="289"/>
        <v>#DIV/0!</v>
      </c>
      <c r="T1048" s="106" t="e">
        <f t="shared" si="293"/>
        <v>#DIV/0!</v>
      </c>
      <c r="U1048" s="124" t="e">
        <f t="shared" si="286"/>
        <v>#DIV/0!</v>
      </c>
      <c r="V1048" s="107" t="e">
        <f t="shared" si="301"/>
        <v>#DIV/0!</v>
      </c>
      <c r="W1048" s="106" t="e">
        <f t="shared" si="299"/>
        <v>#DIV/0!</v>
      </c>
      <c r="X1048" s="106" t="e">
        <f t="shared" si="294"/>
        <v>#DIV/0!</v>
      </c>
      <c r="Y1048" s="106" t="e">
        <f t="shared" si="300"/>
        <v>#DIV/0!</v>
      </c>
      <c r="Z1048" s="108" t="e">
        <f t="shared" si="295"/>
        <v>#DIV/0!</v>
      </c>
      <c r="AA1048" s="108" t="e">
        <f>('Input &amp; Results'!$E$40-R1048*7.48)/('Calcs active'!H1048*1440)</f>
        <v>#DIV/0!</v>
      </c>
    </row>
    <row r="1049" spans="2:27" x14ac:dyDescent="0.2">
      <c r="B1049" s="31">
        <f t="shared" si="287"/>
        <v>3</v>
      </c>
      <c r="C1049" s="31" t="s">
        <v>61</v>
      </c>
      <c r="D1049" s="106">
        <v>1035</v>
      </c>
      <c r="E1049" s="106" t="e">
        <f t="shared" si="296"/>
        <v>#DIV/0!</v>
      </c>
      <c r="F1049" s="106">
        <f>'Calcs Hist'!E1050</f>
        <v>0</v>
      </c>
      <c r="G1049" s="106" t="e">
        <f t="shared" si="297"/>
        <v>#DIV/0!</v>
      </c>
      <c r="H1049" s="107" t="e">
        <f t="shared" si="298"/>
        <v>#DIV/0!</v>
      </c>
      <c r="I1049" s="106" t="e">
        <f>IF(P1049&gt;0,('Input &amp; Results'!F$35/12*$C$3)*('Input &amp; Results'!$D$21),('Input &amp; Results'!F$35/12*$C$3)*('Input &amp; Results'!$D$22))</f>
        <v>#DIV/0!</v>
      </c>
      <c r="J1049" s="106" t="e">
        <f t="shared" si="302"/>
        <v>#DIV/0!</v>
      </c>
      <c r="K1049" s="106" t="e">
        <f>IF(H1049&gt;'Input &amp; Results'!$K$45,MIN('Input &amp; Results'!$K$37,J1049-M1049),0)</f>
        <v>#DIV/0!</v>
      </c>
      <c r="L1049" s="106" t="e">
        <f t="shared" si="290"/>
        <v>#DIV/0!</v>
      </c>
      <c r="M1049" s="106" t="e">
        <f>IF(J1049&gt;0,MIN('Input &amp; Results'!$K$17*0.75/12*'Input &amp; Results'!$K$42,J1049),0)</f>
        <v>#DIV/0!</v>
      </c>
      <c r="N1049" s="106" t="e">
        <f t="shared" si="291"/>
        <v>#DIV/0!</v>
      </c>
      <c r="O1049" s="106" t="e">
        <f t="shared" si="285"/>
        <v>#DIV/0!</v>
      </c>
      <c r="P1049" s="106" t="e">
        <f>IF(O1049&gt;'Input &amp; Results'!$E$49,MIN('Input &amp; Results'!$E$47,O1049),0)</f>
        <v>#DIV/0!</v>
      </c>
      <c r="Q1049" s="106" t="e">
        <f t="shared" si="292"/>
        <v>#DIV/0!</v>
      </c>
      <c r="R1049" s="106" t="e">
        <f t="shared" si="288"/>
        <v>#DIV/0!</v>
      </c>
      <c r="S1049" s="106" t="e">
        <f t="shared" si="289"/>
        <v>#DIV/0!</v>
      </c>
      <c r="T1049" s="106" t="e">
        <f t="shared" si="293"/>
        <v>#DIV/0!</v>
      </c>
      <c r="U1049" s="124" t="e">
        <f t="shared" si="286"/>
        <v>#DIV/0!</v>
      </c>
      <c r="V1049" s="107" t="e">
        <f t="shared" si="301"/>
        <v>#DIV/0!</v>
      </c>
      <c r="W1049" s="106" t="e">
        <f t="shared" si="299"/>
        <v>#DIV/0!</v>
      </c>
      <c r="X1049" s="106" t="e">
        <f t="shared" si="294"/>
        <v>#DIV/0!</v>
      </c>
      <c r="Y1049" s="106" t="e">
        <f t="shared" si="300"/>
        <v>#DIV/0!</v>
      </c>
      <c r="Z1049" s="108" t="e">
        <f t="shared" si="295"/>
        <v>#DIV/0!</v>
      </c>
      <c r="AA1049" s="108" t="e">
        <f>('Input &amp; Results'!$E$40-R1049*7.48)/('Calcs active'!H1049*1440)</f>
        <v>#DIV/0!</v>
      </c>
    </row>
    <row r="1050" spans="2:27" x14ac:dyDescent="0.2">
      <c r="B1050" s="31">
        <f t="shared" si="287"/>
        <v>3</v>
      </c>
      <c r="C1050" s="31" t="s">
        <v>61</v>
      </c>
      <c r="D1050" s="106">
        <v>1036</v>
      </c>
      <c r="E1050" s="106" t="e">
        <f t="shared" si="296"/>
        <v>#DIV/0!</v>
      </c>
      <c r="F1050" s="106">
        <f>'Calcs Hist'!E1051</f>
        <v>0</v>
      </c>
      <c r="G1050" s="106" t="e">
        <f t="shared" si="297"/>
        <v>#DIV/0!</v>
      </c>
      <c r="H1050" s="107" t="e">
        <f t="shared" si="298"/>
        <v>#DIV/0!</v>
      </c>
      <c r="I1050" s="106" t="e">
        <f>IF(P1050&gt;0,('Input &amp; Results'!F$35/12*$C$3)*('Input &amp; Results'!$D$21),('Input &amp; Results'!F$35/12*$C$3)*('Input &amp; Results'!$D$22))</f>
        <v>#DIV/0!</v>
      </c>
      <c r="J1050" s="106" t="e">
        <f t="shared" si="302"/>
        <v>#DIV/0!</v>
      </c>
      <c r="K1050" s="106" t="e">
        <f>IF(H1050&gt;'Input &amp; Results'!$K$45,MIN('Input &amp; Results'!$K$37,J1050-M1050),0)</f>
        <v>#DIV/0!</v>
      </c>
      <c r="L1050" s="106" t="e">
        <f t="shared" si="290"/>
        <v>#DIV/0!</v>
      </c>
      <c r="M1050" s="106" t="e">
        <f>IF(J1050&gt;0,MIN('Input &amp; Results'!$K$17*0.75/12*'Input &amp; Results'!$K$42,J1050),0)</f>
        <v>#DIV/0!</v>
      </c>
      <c r="N1050" s="106" t="e">
        <f t="shared" si="291"/>
        <v>#DIV/0!</v>
      </c>
      <c r="O1050" s="106" t="e">
        <f t="shared" si="285"/>
        <v>#DIV/0!</v>
      </c>
      <c r="P1050" s="106" t="e">
        <f>IF(O1050&gt;'Input &amp; Results'!$E$49,MIN('Input &amp; Results'!$E$47,O1050),0)</f>
        <v>#DIV/0!</v>
      </c>
      <c r="Q1050" s="106" t="e">
        <f t="shared" si="292"/>
        <v>#DIV/0!</v>
      </c>
      <c r="R1050" s="106" t="e">
        <f t="shared" si="288"/>
        <v>#DIV/0!</v>
      </c>
      <c r="S1050" s="106" t="e">
        <f t="shared" si="289"/>
        <v>#DIV/0!</v>
      </c>
      <c r="T1050" s="106" t="e">
        <f t="shared" si="293"/>
        <v>#DIV/0!</v>
      </c>
      <c r="U1050" s="124" t="e">
        <f t="shared" si="286"/>
        <v>#DIV/0!</v>
      </c>
      <c r="V1050" s="107" t="e">
        <f t="shared" si="301"/>
        <v>#DIV/0!</v>
      </c>
      <c r="W1050" s="106" t="e">
        <f t="shared" si="299"/>
        <v>#DIV/0!</v>
      </c>
      <c r="X1050" s="106" t="e">
        <f t="shared" si="294"/>
        <v>#DIV/0!</v>
      </c>
      <c r="Y1050" s="106" t="e">
        <f t="shared" si="300"/>
        <v>#DIV/0!</v>
      </c>
      <c r="Z1050" s="108" t="e">
        <f t="shared" si="295"/>
        <v>#DIV/0!</v>
      </c>
      <c r="AA1050" s="108" t="e">
        <f>('Input &amp; Results'!$E$40-R1050*7.48)/('Calcs active'!H1050*1440)</f>
        <v>#DIV/0!</v>
      </c>
    </row>
    <row r="1051" spans="2:27" x14ac:dyDescent="0.2">
      <c r="B1051" s="31">
        <f t="shared" si="287"/>
        <v>3</v>
      </c>
      <c r="C1051" s="31" t="s">
        <v>61</v>
      </c>
      <c r="D1051" s="106">
        <v>1037</v>
      </c>
      <c r="E1051" s="106" t="e">
        <f t="shared" si="296"/>
        <v>#DIV/0!</v>
      </c>
      <c r="F1051" s="106">
        <f>'Calcs Hist'!E1052</f>
        <v>0</v>
      </c>
      <c r="G1051" s="106" t="e">
        <f t="shared" si="297"/>
        <v>#DIV/0!</v>
      </c>
      <c r="H1051" s="107" t="e">
        <f t="shared" si="298"/>
        <v>#DIV/0!</v>
      </c>
      <c r="I1051" s="106" t="e">
        <f>IF(P1051&gt;0,('Input &amp; Results'!F$35/12*$C$3)*('Input &amp; Results'!$D$21),('Input &amp; Results'!F$35/12*$C$3)*('Input &amp; Results'!$D$22))</f>
        <v>#DIV/0!</v>
      </c>
      <c r="J1051" s="106" t="e">
        <f t="shared" si="302"/>
        <v>#DIV/0!</v>
      </c>
      <c r="K1051" s="106" t="e">
        <f>IF(H1051&gt;'Input &amp; Results'!$K$45,MIN('Input &amp; Results'!$K$37,J1051-M1051),0)</f>
        <v>#DIV/0!</v>
      </c>
      <c r="L1051" s="106" t="e">
        <f t="shared" si="290"/>
        <v>#DIV/0!</v>
      </c>
      <c r="M1051" s="106" t="e">
        <f>IF(J1051&gt;0,MIN('Input &amp; Results'!$K$17*0.75/12*'Input &amp; Results'!$K$42,J1051),0)</f>
        <v>#DIV/0!</v>
      </c>
      <c r="N1051" s="106" t="e">
        <f t="shared" si="291"/>
        <v>#DIV/0!</v>
      </c>
      <c r="O1051" s="106" t="e">
        <f t="shared" si="285"/>
        <v>#DIV/0!</v>
      </c>
      <c r="P1051" s="106" t="e">
        <f>IF(O1051&gt;'Input &amp; Results'!$E$49,MIN('Input &amp; Results'!$E$47,O1051),0)</f>
        <v>#DIV/0!</v>
      </c>
      <c r="Q1051" s="106" t="e">
        <f t="shared" si="292"/>
        <v>#DIV/0!</v>
      </c>
      <c r="R1051" s="106" t="e">
        <f t="shared" si="288"/>
        <v>#DIV/0!</v>
      </c>
      <c r="S1051" s="106" t="e">
        <f t="shared" si="289"/>
        <v>#DIV/0!</v>
      </c>
      <c r="T1051" s="106" t="e">
        <f t="shared" si="293"/>
        <v>#DIV/0!</v>
      </c>
      <c r="U1051" s="124" t="e">
        <f t="shared" si="286"/>
        <v>#DIV/0!</v>
      </c>
      <c r="V1051" s="107" t="e">
        <f t="shared" si="301"/>
        <v>#DIV/0!</v>
      </c>
      <c r="W1051" s="106" t="e">
        <f t="shared" si="299"/>
        <v>#DIV/0!</v>
      </c>
      <c r="X1051" s="106" t="e">
        <f t="shared" si="294"/>
        <v>#DIV/0!</v>
      </c>
      <c r="Y1051" s="106" t="e">
        <f t="shared" si="300"/>
        <v>#DIV/0!</v>
      </c>
      <c r="Z1051" s="108" t="e">
        <f t="shared" si="295"/>
        <v>#DIV/0!</v>
      </c>
      <c r="AA1051" s="108" t="e">
        <f>('Input &amp; Results'!$E$40-R1051*7.48)/('Calcs active'!H1051*1440)</f>
        <v>#DIV/0!</v>
      </c>
    </row>
    <row r="1052" spans="2:27" x14ac:dyDescent="0.2">
      <c r="B1052" s="31">
        <f t="shared" si="287"/>
        <v>3</v>
      </c>
      <c r="C1052" s="31" t="s">
        <v>61</v>
      </c>
      <c r="D1052" s="106">
        <v>1038</v>
      </c>
      <c r="E1052" s="106" t="e">
        <f t="shared" si="296"/>
        <v>#DIV/0!</v>
      </c>
      <c r="F1052" s="106">
        <f>'Calcs Hist'!E1053</f>
        <v>0</v>
      </c>
      <c r="G1052" s="106" t="e">
        <f t="shared" si="297"/>
        <v>#DIV/0!</v>
      </c>
      <c r="H1052" s="107" t="e">
        <f t="shared" si="298"/>
        <v>#DIV/0!</v>
      </c>
      <c r="I1052" s="106" t="e">
        <f>IF(P1052&gt;0,('Input &amp; Results'!F$35/12*$C$3)*('Input &amp; Results'!$D$21),('Input &amp; Results'!F$35/12*$C$3)*('Input &amp; Results'!$D$22))</f>
        <v>#DIV/0!</v>
      </c>
      <c r="J1052" s="106" t="e">
        <f t="shared" si="302"/>
        <v>#DIV/0!</v>
      </c>
      <c r="K1052" s="106" t="e">
        <f>IF(H1052&gt;'Input &amp; Results'!$K$45,MIN('Input &amp; Results'!$K$37,J1052-M1052),0)</f>
        <v>#DIV/0!</v>
      </c>
      <c r="L1052" s="106" t="e">
        <f t="shared" si="290"/>
        <v>#DIV/0!</v>
      </c>
      <c r="M1052" s="106" t="e">
        <f>IF(J1052&gt;0,MIN('Input &amp; Results'!$K$17*0.75/12*'Input &amp; Results'!$K$42,J1052),0)</f>
        <v>#DIV/0!</v>
      </c>
      <c r="N1052" s="106" t="e">
        <f t="shared" si="291"/>
        <v>#DIV/0!</v>
      </c>
      <c r="O1052" s="106" t="e">
        <f t="shared" si="285"/>
        <v>#DIV/0!</v>
      </c>
      <c r="P1052" s="106" t="e">
        <f>IF(O1052&gt;'Input &amp; Results'!$E$49,MIN('Input &amp; Results'!$E$47,O1052),0)</f>
        <v>#DIV/0!</v>
      </c>
      <c r="Q1052" s="106" t="e">
        <f t="shared" si="292"/>
        <v>#DIV/0!</v>
      </c>
      <c r="R1052" s="106" t="e">
        <f t="shared" si="288"/>
        <v>#DIV/0!</v>
      </c>
      <c r="S1052" s="106" t="e">
        <f t="shared" si="289"/>
        <v>#DIV/0!</v>
      </c>
      <c r="T1052" s="106" t="e">
        <f t="shared" si="293"/>
        <v>#DIV/0!</v>
      </c>
      <c r="U1052" s="124" t="e">
        <f t="shared" si="286"/>
        <v>#DIV/0!</v>
      </c>
      <c r="V1052" s="107" t="e">
        <f t="shared" si="301"/>
        <v>#DIV/0!</v>
      </c>
      <c r="W1052" s="106" t="e">
        <f t="shared" si="299"/>
        <v>#DIV/0!</v>
      </c>
      <c r="X1052" s="106" t="e">
        <f t="shared" si="294"/>
        <v>#DIV/0!</v>
      </c>
      <c r="Y1052" s="106" t="e">
        <f t="shared" si="300"/>
        <v>#DIV/0!</v>
      </c>
      <c r="Z1052" s="108" t="e">
        <f t="shared" si="295"/>
        <v>#DIV/0!</v>
      </c>
      <c r="AA1052" s="108" t="e">
        <f>('Input &amp; Results'!$E$40-R1052*7.48)/('Calcs active'!H1052*1440)</f>
        <v>#DIV/0!</v>
      </c>
    </row>
    <row r="1053" spans="2:27" x14ac:dyDescent="0.2">
      <c r="B1053" s="31">
        <f t="shared" si="287"/>
        <v>3</v>
      </c>
      <c r="C1053" s="31" t="s">
        <v>61</v>
      </c>
      <c r="D1053" s="106">
        <v>1039</v>
      </c>
      <c r="E1053" s="106" t="e">
        <f t="shared" si="296"/>
        <v>#DIV/0!</v>
      </c>
      <c r="F1053" s="106">
        <f>'Calcs Hist'!E1054</f>
        <v>0</v>
      </c>
      <c r="G1053" s="106" t="e">
        <f t="shared" si="297"/>
        <v>#DIV/0!</v>
      </c>
      <c r="H1053" s="107" t="e">
        <f t="shared" si="298"/>
        <v>#DIV/0!</v>
      </c>
      <c r="I1053" s="106" t="e">
        <f>IF(P1053&gt;0,('Input &amp; Results'!F$35/12*$C$3)*('Input &amp; Results'!$D$21),('Input &amp; Results'!F$35/12*$C$3)*('Input &amp; Results'!$D$22))</f>
        <v>#DIV/0!</v>
      </c>
      <c r="J1053" s="106" t="e">
        <f t="shared" si="302"/>
        <v>#DIV/0!</v>
      </c>
      <c r="K1053" s="106" t="e">
        <f>IF(H1053&gt;'Input &amp; Results'!$K$45,MIN('Input &amp; Results'!$K$37,J1053-M1053),0)</f>
        <v>#DIV/0!</v>
      </c>
      <c r="L1053" s="106" t="e">
        <f t="shared" si="290"/>
        <v>#DIV/0!</v>
      </c>
      <c r="M1053" s="106" t="e">
        <f>IF(J1053&gt;0,MIN('Input &amp; Results'!$K$17*0.75/12*'Input &amp; Results'!$K$42,J1053),0)</f>
        <v>#DIV/0!</v>
      </c>
      <c r="N1053" s="106" t="e">
        <f t="shared" si="291"/>
        <v>#DIV/0!</v>
      </c>
      <c r="O1053" s="106" t="e">
        <f t="shared" si="285"/>
        <v>#DIV/0!</v>
      </c>
      <c r="P1053" s="106" t="e">
        <f>IF(O1053&gt;'Input &amp; Results'!$E$49,MIN('Input &amp; Results'!$E$47,O1053),0)</f>
        <v>#DIV/0!</v>
      </c>
      <c r="Q1053" s="106" t="e">
        <f t="shared" si="292"/>
        <v>#DIV/0!</v>
      </c>
      <c r="R1053" s="106" t="e">
        <f t="shared" si="288"/>
        <v>#DIV/0!</v>
      </c>
      <c r="S1053" s="106" t="e">
        <f t="shared" si="289"/>
        <v>#DIV/0!</v>
      </c>
      <c r="T1053" s="106" t="e">
        <f t="shared" si="293"/>
        <v>#DIV/0!</v>
      </c>
      <c r="U1053" s="124" t="e">
        <f t="shared" si="286"/>
        <v>#DIV/0!</v>
      </c>
      <c r="V1053" s="107" t="e">
        <f t="shared" si="301"/>
        <v>#DIV/0!</v>
      </c>
      <c r="W1053" s="106" t="e">
        <f t="shared" si="299"/>
        <v>#DIV/0!</v>
      </c>
      <c r="X1053" s="106" t="e">
        <f t="shared" si="294"/>
        <v>#DIV/0!</v>
      </c>
      <c r="Y1053" s="106" t="e">
        <f t="shared" si="300"/>
        <v>#DIV/0!</v>
      </c>
      <c r="Z1053" s="108" t="e">
        <f t="shared" si="295"/>
        <v>#DIV/0!</v>
      </c>
      <c r="AA1053" s="108" t="e">
        <f>('Input &amp; Results'!$E$40-R1053*7.48)/('Calcs active'!H1053*1440)</f>
        <v>#DIV/0!</v>
      </c>
    </row>
    <row r="1054" spans="2:27" x14ac:dyDescent="0.2">
      <c r="B1054" s="31">
        <f t="shared" si="287"/>
        <v>3</v>
      </c>
      <c r="C1054" s="31" t="s">
        <v>61</v>
      </c>
      <c r="D1054" s="106">
        <v>1040</v>
      </c>
      <c r="E1054" s="106" t="e">
        <f t="shared" si="296"/>
        <v>#DIV/0!</v>
      </c>
      <c r="F1054" s="106">
        <f>'Calcs Hist'!E1055</f>
        <v>0</v>
      </c>
      <c r="G1054" s="106" t="e">
        <f t="shared" si="297"/>
        <v>#DIV/0!</v>
      </c>
      <c r="H1054" s="107" t="e">
        <f t="shared" si="298"/>
        <v>#DIV/0!</v>
      </c>
      <c r="I1054" s="106" t="e">
        <f>IF(P1054&gt;0,('Input &amp; Results'!F$35/12*$C$3)*('Input &amp; Results'!$D$21),('Input &amp; Results'!F$35/12*$C$3)*('Input &amp; Results'!$D$22))</f>
        <v>#DIV/0!</v>
      </c>
      <c r="J1054" s="106" t="e">
        <f t="shared" si="302"/>
        <v>#DIV/0!</v>
      </c>
      <c r="K1054" s="106" t="e">
        <f>IF(H1054&gt;'Input &amp; Results'!$K$45,MIN('Input &amp; Results'!$K$37,J1054-M1054),0)</f>
        <v>#DIV/0!</v>
      </c>
      <c r="L1054" s="106" t="e">
        <f t="shared" si="290"/>
        <v>#DIV/0!</v>
      </c>
      <c r="M1054" s="106" t="e">
        <f>IF(J1054&gt;0,MIN('Input &amp; Results'!$K$17*0.75/12*'Input &amp; Results'!$K$42,J1054),0)</f>
        <v>#DIV/0!</v>
      </c>
      <c r="N1054" s="106" t="e">
        <f t="shared" si="291"/>
        <v>#DIV/0!</v>
      </c>
      <c r="O1054" s="106" t="e">
        <f t="shared" si="285"/>
        <v>#DIV/0!</v>
      </c>
      <c r="P1054" s="106" t="e">
        <f>IF(O1054&gt;'Input &amp; Results'!$E$49,MIN('Input &amp; Results'!$E$47,O1054),0)</f>
        <v>#DIV/0!</v>
      </c>
      <c r="Q1054" s="106" t="e">
        <f t="shared" si="292"/>
        <v>#DIV/0!</v>
      </c>
      <c r="R1054" s="106" t="e">
        <f t="shared" si="288"/>
        <v>#DIV/0!</v>
      </c>
      <c r="S1054" s="106" t="e">
        <f t="shared" si="289"/>
        <v>#DIV/0!</v>
      </c>
      <c r="T1054" s="106" t="e">
        <f t="shared" si="293"/>
        <v>#DIV/0!</v>
      </c>
      <c r="U1054" s="124" t="e">
        <f t="shared" si="286"/>
        <v>#DIV/0!</v>
      </c>
      <c r="V1054" s="107" t="e">
        <f t="shared" si="301"/>
        <v>#DIV/0!</v>
      </c>
      <c r="W1054" s="106" t="e">
        <f t="shared" si="299"/>
        <v>#DIV/0!</v>
      </c>
      <c r="X1054" s="106" t="e">
        <f t="shared" si="294"/>
        <v>#DIV/0!</v>
      </c>
      <c r="Y1054" s="106" t="e">
        <f t="shared" si="300"/>
        <v>#DIV/0!</v>
      </c>
      <c r="Z1054" s="108" t="e">
        <f t="shared" si="295"/>
        <v>#DIV/0!</v>
      </c>
      <c r="AA1054" s="108" t="e">
        <f>('Input &amp; Results'!$E$40-R1054*7.48)/('Calcs active'!H1054*1440)</f>
        <v>#DIV/0!</v>
      </c>
    </row>
    <row r="1055" spans="2:27" x14ac:dyDescent="0.2">
      <c r="B1055" s="31">
        <f t="shared" si="287"/>
        <v>3</v>
      </c>
      <c r="C1055" s="31" t="s">
        <v>61</v>
      </c>
      <c r="D1055" s="106">
        <v>1041</v>
      </c>
      <c r="E1055" s="106" t="e">
        <f t="shared" si="296"/>
        <v>#DIV/0!</v>
      </c>
      <c r="F1055" s="106">
        <f>'Calcs Hist'!E1056</f>
        <v>0</v>
      </c>
      <c r="G1055" s="106" t="e">
        <f t="shared" si="297"/>
        <v>#DIV/0!</v>
      </c>
      <c r="H1055" s="107" t="e">
        <f t="shared" si="298"/>
        <v>#DIV/0!</v>
      </c>
      <c r="I1055" s="106" t="e">
        <f>IF(P1055&gt;0,('Input &amp; Results'!F$35/12*$C$3)*('Input &amp; Results'!$D$21),('Input &amp; Results'!F$35/12*$C$3)*('Input &amp; Results'!$D$22))</f>
        <v>#DIV/0!</v>
      </c>
      <c r="J1055" s="106" t="e">
        <f t="shared" si="302"/>
        <v>#DIV/0!</v>
      </c>
      <c r="K1055" s="106" t="e">
        <f>IF(H1055&gt;'Input &amp; Results'!$K$45,MIN('Input &amp; Results'!$K$37,J1055-M1055),0)</f>
        <v>#DIV/0!</v>
      </c>
      <c r="L1055" s="106" t="e">
        <f t="shared" si="290"/>
        <v>#DIV/0!</v>
      </c>
      <c r="M1055" s="106" t="e">
        <f>IF(J1055&gt;0,MIN('Input &amp; Results'!$K$17*0.75/12*'Input &amp; Results'!$K$42,J1055),0)</f>
        <v>#DIV/0!</v>
      </c>
      <c r="N1055" s="106" t="e">
        <f t="shared" si="291"/>
        <v>#DIV/0!</v>
      </c>
      <c r="O1055" s="106" t="e">
        <f t="shared" si="285"/>
        <v>#DIV/0!</v>
      </c>
      <c r="P1055" s="106" t="e">
        <f>IF(O1055&gt;'Input &amp; Results'!$E$49,MIN('Input &amp; Results'!$E$47,O1055),0)</f>
        <v>#DIV/0!</v>
      </c>
      <c r="Q1055" s="106" t="e">
        <f t="shared" si="292"/>
        <v>#DIV/0!</v>
      </c>
      <c r="R1055" s="106" t="e">
        <f t="shared" si="288"/>
        <v>#DIV/0!</v>
      </c>
      <c r="S1055" s="106" t="e">
        <f t="shared" si="289"/>
        <v>#DIV/0!</v>
      </c>
      <c r="T1055" s="106" t="e">
        <f t="shared" si="293"/>
        <v>#DIV/0!</v>
      </c>
      <c r="U1055" s="124" t="e">
        <f t="shared" si="286"/>
        <v>#DIV/0!</v>
      </c>
      <c r="V1055" s="107" t="e">
        <f t="shared" si="301"/>
        <v>#DIV/0!</v>
      </c>
      <c r="W1055" s="106" t="e">
        <f t="shared" si="299"/>
        <v>#DIV/0!</v>
      </c>
      <c r="X1055" s="106" t="e">
        <f t="shared" si="294"/>
        <v>#DIV/0!</v>
      </c>
      <c r="Y1055" s="106" t="e">
        <f t="shared" si="300"/>
        <v>#DIV/0!</v>
      </c>
      <c r="Z1055" s="108" t="e">
        <f t="shared" si="295"/>
        <v>#DIV/0!</v>
      </c>
      <c r="AA1055" s="108" t="e">
        <f>('Input &amp; Results'!$E$40-R1055*7.48)/('Calcs active'!H1055*1440)</f>
        <v>#DIV/0!</v>
      </c>
    </row>
    <row r="1056" spans="2:27" x14ac:dyDescent="0.2">
      <c r="B1056" s="31">
        <f t="shared" si="287"/>
        <v>3</v>
      </c>
      <c r="C1056" s="31" t="s">
        <v>61</v>
      </c>
      <c r="D1056" s="106">
        <v>1042</v>
      </c>
      <c r="E1056" s="106" t="e">
        <f t="shared" si="296"/>
        <v>#DIV/0!</v>
      </c>
      <c r="F1056" s="106">
        <f>'Calcs Hist'!E1057</f>
        <v>0</v>
      </c>
      <c r="G1056" s="106" t="e">
        <f t="shared" si="297"/>
        <v>#DIV/0!</v>
      </c>
      <c r="H1056" s="107" t="e">
        <f t="shared" si="298"/>
        <v>#DIV/0!</v>
      </c>
      <c r="I1056" s="106" t="e">
        <f>IF(P1056&gt;0,('Input &amp; Results'!F$35/12*$C$3)*('Input &amp; Results'!$D$21),('Input &amp; Results'!F$35/12*$C$3)*('Input &amp; Results'!$D$22))</f>
        <v>#DIV/0!</v>
      </c>
      <c r="J1056" s="106" t="e">
        <f t="shared" si="302"/>
        <v>#DIV/0!</v>
      </c>
      <c r="K1056" s="106" t="e">
        <f>IF(H1056&gt;'Input &amp; Results'!$K$45,MIN('Input &amp; Results'!$K$37,J1056-M1056),0)</f>
        <v>#DIV/0!</v>
      </c>
      <c r="L1056" s="106" t="e">
        <f t="shared" si="290"/>
        <v>#DIV/0!</v>
      </c>
      <c r="M1056" s="106" t="e">
        <f>IF(J1056&gt;0,MIN('Input &amp; Results'!$K$17*0.75/12*'Input &amp; Results'!$K$42,J1056),0)</f>
        <v>#DIV/0!</v>
      </c>
      <c r="N1056" s="106" t="e">
        <f t="shared" si="291"/>
        <v>#DIV/0!</v>
      </c>
      <c r="O1056" s="106" t="e">
        <f t="shared" si="285"/>
        <v>#DIV/0!</v>
      </c>
      <c r="P1056" s="106" t="e">
        <f>IF(O1056&gt;'Input &amp; Results'!$E$49,MIN('Input &amp; Results'!$E$47,O1056),0)</f>
        <v>#DIV/0!</v>
      </c>
      <c r="Q1056" s="106" t="e">
        <f t="shared" si="292"/>
        <v>#DIV/0!</v>
      </c>
      <c r="R1056" s="106" t="e">
        <f t="shared" si="288"/>
        <v>#DIV/0!</v>
      </c>
      <c r="S1056" s="106" t="e">
        <f t="shared" si="289"/>
        <v>#DIV/0!</v>
      </c>
      <c r="T1056" s="106" t="e">
        <f t="shared" si="293"/>
        <v>#DIV/0!</v>
      </c>
      <c r="U1056" s="124" t="e">
        <f t="shared" si="286"/>
        <v>#DIV/0!</v>
      </c>
      <c r="V1056" s="107" t="e">
        <f t="shared" si="301"/>
        <v>#DIV/0!</v>
      </c>
      <c r="W1056" s="106" t="e">
        <f t="shared" si="299"/>
        <v>#DIV/0!</v>
      </c>
      <c r="X1056" s="106" t="e">
        <f t="shared" si="294"/>
        <v>#DIV/0!</v>
      </c>
      <c r="Y1056" s="106" t="e">
        <f t="shared" si="300"/>
        <v>#DIV/0!</v>
      </c>
      <c r="Z1056" s="108" t="e">
        <f t="shared" si="295"/>
        <v>#DIV/0!</v>
      </c>
      <c r="AA1056" s="108" t="e">
        <f>('Input &amp; Results'!$E$40-R1056*7.48)/('Calcs active'!H1056*1440)</f>
        <v>#DIV/0!</v>
      </c>
    </row>
    <row r="1057" spans="2:27" x14ac:dyDescent="0.2">
      <c r="B1057" s="31">
        <f t="shared" si="287"/>
        <v>3</v>
      </c>
      <c r="C1057" s="31" t="s">
        <v>61</v>
      </c>
      <c r="D1057" s="106">
        <v>1043</v>
      </c>
      <c r="E1057" s="106" t="e">
        <f t="shared" si="296"/>
        <v>#DIV/0!</v>
      </c>
      <c r="F1057" s="106">
        <f>'Calcs Hist'!E1058</f>
        <v>0</v>
      </c>
      <c r="G1057" s="106" t="e">
        <f t="shared" si="297"/>
        <v>#DIV/0!</v>
      </c>
      <c r="H1057" s="107" t="e">
        <f t="shared" si="298"/>
        <v>#DIV/0!</v>
      </c>
      <c r="I1057" s="106" t="e">
        <f>IF(P1057&gt;0,('Input &amp; Results'!F$35/12*$C$3)*('Input &amp; Results'!$D$21),('Input &amp; Results'!F$35/12*$C$3)*('Input &amp; Results'!$D$22))</f>
        <v>#DIV/0!</v>
      </c>
      <c r="J1057" s="106" t="e">
        <f t="shared" si="302"/>
        <v>#DIV/0!</v>
      </c>
      <c r="K1057" s="106" t="e">
        <f>IF(H1057&gt;'Input &amp; Results'!$K$45,MIN('Input &amp; Results'!$K$37,J1057-M1057),0)</f>
        <v>#DIV/0!</v>
      </c>
      <c r="L1057" s="106" t="e">
        <f t="shared" si="290"/>
        <v>#DIV/0!</v>
      </c>
      <c r="M1057" s="106" t="e">
        <f>IF(J1057&gt;0,MIN('Input &amp; Results'!$K$17*0.75/12*'Input &amp; Results'!$K$42,J1057),0)</f>
        <v>#DIV/0!</v>
      </c>
      <c r="N1057" s="106" t="e">
        <f t="shared" si="291"/>
        <v>#DIV/0!</v>
      </c>
      <c r="O1057" s="106" t="e">
        <f t="shared" si="285"/>
        <v>#DIV/0!</v>
      </c>
      <c r="P1057" s="106" t="e">
        <f>IF(O1057&gt;'Input &amp; Results'!$E$49,MIN('Input &amp; Results'!$E$47,O1057),0)</f>
        <v>#DIV/0!</v>
      </c>
      <c r="Q1057" s="106" t="e">
        <f t="shared" si="292"/>
        <v>#DIV/0!</v>
      </c>
      <c r="R1057" s="106" t="e">
        <f t="shared" si="288"/>
        <v>#DIV/0!</v>
      </c>
      <c r="S1057" s="106" t="e">
        <f t="shared" si="289"/>
        <v>#DIV/0!</v>
      </c>
      <c r="T1057" s="106" t="e">
        <f t="shared" si="293"/>
        <v>#DIV/0!</v>
      </c>
      <c r="U1057" s="124" t="e">
        <f t="shared" si="286"/>
        <v>#DIV/0!</v>
      </c>
      <c r="V1057" s="107" t="e">
        <f t="shared" si="301"/>
        <v>#DIV/0!</v>
      </c>
      <c r="W1057" s="106" t="e">
        <f t="shared" si="299"/>
        <v>#DIV/0!</v>
      </c>
      <c r="X1057" s="106" t="e">
        <f t="shared" si="294"/>
        <v>#DIV/0!</v>
      </c>
      <c r="Y1057" s="106" t="e">
        <f t="shared" si="300"/>
        <v>#DIV/0!</v>
      </c>
      <c r="Z1057" s="108" t="e">
        <f t="shared" si="295"/>
        <v>#DIV/0!</v>
      </c>
      <c r="AA1057" s="108" t="e">
        <f>('Input &amp; Results'!$E$40-R1057*7.48)/('Calcs active'!H1057*1440)</f>
        <v>#DIV/0!</v>
      </c>
    </row>
    <row r="1058" spans="2:27" x14ac:dyDescent="0.2">
      <c r="B1058" s="31">
        <f t="shared" si="287"/>
        <v>3</v>
      </c>
      <c r="C1058" s="31" t="s">
        <v>61</v>
      </c>
      <c r="D1058" s="106">
        <v>1044</v>
      </c>
      <c r="E1058" s="106" t="e">
        <f t="shared" si="296"/>
        <v>#DIV/0!</v>
      </c>
      <c r="F1058" s="106">
        <f>'Calcs Hist'!E1059</f>
        <v>0</v>
      </c>
      <c r="G1058" s="106" t="e">
        <f t="shared" si="297"/>
        <v>#DIV/0!</v>
      </c>
      <c r="H1058" s="107" t="e">
        <f t="shared" si="298"/>
        <v>#DIV/0!</v>
      </c>
      <c r="I1058" s="106" t="e">
        <f>IF(P1058&gt;0,('Input &amp; Results'!F$35/12*$C$3)*('Input &amp; Results'!$D$21),('Input &amp; Results'!F$35/12*$C$3)*('Input &amp; Results'!$D$22))</f>
        <v>#DIV/0!</v>
      </c>
      <c r="J1058" s="106" t="e">
        <f t="shared" si="302"/>
        <v>#DIV/0!</v>
      </c>
      <c r="K1058" s="106" t="e">
        <f>IF(H1058&gt;'Input &amp; Results'!$K$45,MIN('Input &amp; Results'!$K$37,J1058-M1058),0)</f>
        <v>#DIV/0!</v>
      </c>
      <c r="L1058" s="106" t="e">
        <f t="shared" si="290"/>
        <v>#DIV/0!</v>
      </c>
      <c r="M1058" s="106" t="e">
        <f>IF(J1058&gt;0,MIN('Input &amp; Results'!$K$17*0.75/12*'Input &amp; Results'!$K$42,J1058),0)</f>
        <v>#DIV/0!</v>
      </c>
      <c r="N1058" s="106" t="e">
        <f t="shared" si="291"/>
        <v>#DIV/0!</v>
      </c>
      <c r="O1058" s="106" t="e">
        <f t="shared" si="285"/>
        <v>#DIV/0!</v>
      </c>
      <c r="P1058" s="106" t="e">
        <f>IF(O1058&gt;'Input &amp; Results'!$E$49,MIN('Input &amp; Results'!$E$47,O1058),0)</f>
        <v>#DIV/0!</v>
      </c>
      <c r="Q1058" s="106" t="e">
        <f t="shared" si="292"/>
        <v>#DIV/0!</v>
      </c>
      <c r="R1058" s="106" t="e">
        <f t="shared" si="288"/>
        <v>#DIV/0!</v>
      </c>
      <c r="S1058" s="106" t="e">
        <f t="shared" si="289"/>
        <v>#DIV/0!</v>
      </c>
      <c r="T1058" s="106" t="e">
        <f t="shared" si="293"/>
        <v>#DIV/0!</v>
      </c>
      <c r="U1058" s="124" t="e">
        <f t="shared" si="286"/>
        <v>#DIV/0!</v>
      </c>
      <c r="V1058" s="107" t="e">
        <f t="shared" si="301"/>
        <v>#DIV/0!</v>
      </c>
      <c r="W1058" s="106" t="e">
        <f t="shared" si="299"/>
        <v>#DIV/0!</v>
      </c>
      <c r="X1058" s="106" t="e">
        <f t="shared" si="294"/>
        <v>#DIV/0!</v>
      </c>
      <c r="Y1058" s="106" t="e">
        <f t="shared" si="300"/>
        <v>#DIV/0!</v>
      </c>
      <c r="Z1058" s="108" t="e">
        <f t="shared" si="295"/>
        <v>#DIV/0!</v>
      </c>
      <c r="AA1058" s="108" t="e">
        <f>('Input &amp; Results'!$E$40-R1058*7.48)/('Calcs active'!H1058*1440)</f>
        <v>#DIV/0!</v>
      </c>
    </row>
    <row r="1059" spans="2:27" x14ac:dyDescent="0.2">
      <c r="B1059" s="31">
        <f t="shared" si="287"/>
        <v>3</v>
      </c>
      <c r="C1059" s="31" t="s">
        <v>61</v>
      </c>
      <c r="D1059" s="106">
        <v>1045</v>
      </c>
      <c r="E1059" s="106" t="e">
        <f t="shared" si="296"/>
        <v>#DIV/0!</v>
      </c>
      <c r="F1059" s="106">
        <f>'Calcs Hist'!E1060</f>
        <v>0</v>
      </c>
      <c r="G1059" s="106" t="e">
        <f t="shared" si="297"/>
        <v>#DIV/0!</v>
      </c>
      <c r="H1059" s="107" t="e">
        <f t="shared" si="298"/>
        <v>#DIV/0!</v>
      </c>
      <c r="I1059" s="106" t="e">
        <f>IF(P1059&gt;0,('Input &amp; Results'!F$35/12*$C$3)*('Input &amp; Results'!$D$21),('Input &amp; Results'!F$35/12*$C$3)*('Input &amp; Results'!$D$22))</f>
        <v>#DIV/0!</v>
      </c>
      <c r="J1059" s="106" t="e">
        <f t="shared" si="302"/>
        <v>#DIV/0!</v>
      </c>
      <c r="K1059" s="106" t="e">
        <f>IF(H1059&gt;'Input &amp; Results'!$K$45,MIN('Input &amp; Results'!$K$37,J1059-M1059),0)</f>
        <v>#DIV/0!</v>
      </c>
      <c r="L1059" s="106" t="e">
        <f t="shared" si="290"/>
        <v>#DIV/0!</v>
      </c>
      <c r="M1059" s="106" t="e">
        <f>IF(J1059&gt;0,MIN('Input &amp; Results'!$K$17*0.75/12*'Input &amp; Results'!$K$42,J1059),0)</f>
        <v>#DIV/0!</v>
      </c>
      <c r="N1059" s="106" t="e">
        <f t="shared" si="291"/>
        <v>#DIV/0!</v>
      </c>
      <c r="O1059" s="106" t="e">
        <f t="shared" si="285"/>
        <v>#DIV/0!</v>
      </c>
      <c r="P1059" s="106" t="e">
        <f>IF(O1059&gt;'Input &amp; Results'!$E$49,MIN('Input &amp; Results'!$E$47,O1059),0)</f>
        <v>#DIV/0!</v>
      </c>
      <c r="Q1059" s="106" t="e">
        <f t="shared" si="292"/>
        <v>#DIV/0!</v>
      </c>
      <c r="R1059" s="106" t="e">
        <f t="shared" si="288"/>
        <v>#DIV/0!</v>
      </c>
      <c r="S1059" s="106" t="e">
        <f t="shared" si="289"/>
        <v>#DIV/0!</v>
      </c>
      <c r="T1059" s="106" t="e">
        <f t="shared" si="293"/>
        <v>#DIV/0!</v>
      </c>
      <c r="U1059" s="124" t="e">
        <f t="shared" si="286"/>
        <v>#DIV/0!</v>
      </c>
      <c r="V1059" s="107" t="e">
        <f t="shared" si="301"/>
        <v>#DIV/0!</v>
      </c>
      <c r="W1059" s="106" t="e">
        <f t="shared" si="299"/>
        <v>#DIV/0!</v>
      </c>
      <c r="X1059" s="106" t="e">
        <f t="shared" si="294"/>
        <v>#DIV/0!</v>
      </c>
      <c r="Y1059" s="106" t="e">
        <f t="shared" si="300"/>
        <v>#DIV/0!</v>
      </c>
      <c r="Z1059" s="108" t="e">
        <f t="shared" si="295"/>
        <v>#DIV/0!</v>
      </c>
      <c r="AA1059" s="108" t="e">
        <f>('Input &amp; Results'!$E$40-R1059*7.48)/('Calcs active'!H1059*1440)</f>
        <v>#DIV/0!</v>
      </c>
    </row>
    <row r="1060" spans="2:27" x14ac:dyDescent="0.2">
      <c r="B1060" s="31">
        <f t="shared" si="287"/>
        <v>3</v>
      </c>
      <c r="C1060" s="31" t="s">
        <v>61</v>
      </c>
      <c r="D1060" s="106">
        <v>1046</v>
      </c>
      <c r="E1060" s="106" t="e">
        <f t="shared" si="296"/>
        <v>#DIV/0!</v>
      </c>
      <c r="F1060" s="106">
        <f>'Calcs Hist'!E1061</f>
        <v>0</v>
      </c>
      <c r="G1060" s="106" t="e">
        <f t="shared" si="297"/>
        <v>#DIV/0!</v>
      </c>
      <c r="H1060" s="107" t="e">
        <f t="shared" si="298"/>
        <v>#DIV/0!</v>
      </c>
      <c r="I1060" s="106" t="e">
        <f>IF(P1060&gt;0,('Input &amp; Results'!F$35/12*$C$3)*('Input &amp; Results'!$D$21),('Input &amp; Results'!F$35/12*$C$3)*('Input &amp; Results'!$D$22))</f>
        <v>#DIV/0!</v>
      </c>
      <c r="J1060" s="106" t="e">
        <f t="shared" si="302"/>
        <v>#DIV/0!</v>
      </c>
      <c r="K1060" s="106" t="e">
        <f>IF(H1060&gt;'Input &amp; Results'!$K$45,MIN('Input &amp; Results'!$K$37,J1060-M1060),0)</f>
        <v>#DIV/0!</v>
      </c>
      <c r="L1060" s="106" t="e">
        <f t="shared" si="290"/>
        <v>#DIV/0!</v>
      </c>
      <c r="M1060" s="106" t="e">
        <f>IF(J1060&gt;0,MIN('Input &amp; Results'!$K$17*0.75/12*'Input &amp; Results'!$K$42,J1060),0)</f>
        <v>#DIV/0!</v>
      </c>
      <c r="N1060" s="106" t="e">
        <f t="shared" si="291"/>
        <v>#DIV/0!</v>
      </c>
      <c r="O1060" s="106" t="e">
        <f t="shared" si="285"/>
        <v>#DIV/0!</v>
      </c>
      <c r="P1060" s="106" t="e">
        <f>IF(O1060&gt;'Input &amp; Results'!$E$49,MIN('Input &amp; Results'!$E$47,O1060),0)</f>
        <v>#DIV/0!</v>
      </c>
      <c r="Q1060" s="106" t="e">
        <f t="shared" si="292"/>
        <v>#DIV/0!</v>
      </c>
      <c r="R1060" s="106" t="e">
        <f t="shared" si="288"/>
        <v>#DIV/0!</v>
      </c>
      <c r="S1060" s="106" t="e">
        <f t="shared" si="289"/>
        <v>#DIV/0!</v>
      </c>
      <c r="T1060" s="106" t="e">
        <f t="shared" si="293"/>
        <v>#DIV/0!</v>
      </c>
      <c r="U1060" s="124" t="e">
        <f t="shared" si="286"/>
        <v>#DIV/0!</v>
      </c>
      <c r="V1060" s="107" t="e">
        <f t="shared" si="301"/>
        <v>#DIV/0!</v>
      </c>
      <c r="W1060" s="106" t="e">
        <f t="shared" si="299"/>
        <v>#DIV/0!</v>
      </c>
      <c r="X1060" s="106" t="e">
        <f t="shared" si="294"/>
        <v>#DIV/0!</v>
      </c>
      <c r="Y1060" s="106" t="e">
        <f t="shared" si="300"/>
        <v>#DIV/0!</v>
      </c>
      <c r="Z1060" s="108" t="e">
        <f t="shared" si="295"/>
        <v>#DIV/0!</v>
      </c>
      <c r="AA1060" s="108" t="e">
        <f>('Input &amp; Results'!$E$40-R1060*7.48)/('Calcs active'!H1060*1440)</f>
        <v>#DIV/0!</v>
      </c>
    </row>
    <row r="1061" spans="2:27" x14ac:dyDescent="0.2">
      <c r="B1061" s="31">
        <f t="shared" si="287"/>
        <v>3</v>
      </c>
      <c r="C1061" s="31" t="s">
        <v>61</v>
      </c>
      <c r="D1061" s="106">
        <v>1047</v>
      </c>
      <c r="E1061" s="106" t="e">
        <f t="shared" si="296"/>
        <v>#DIV/0!</v>
      </c>
      <c r="F1061" s="106">
        <f>'Calcs Hist'!E1062</f>
        <v>0</v>
      </c>
      <c r="G1061" s="106" t="e">
        <f t="shared" si="297"/>
        <v>#DIV/0!</v>
      </c>
      <c r="H1061" s="107" t="e">
        <f t="shared" si="298"/>
        <v>#DIV/0!</v>
      </c>
      <c r="I1061" s="106" t="e">
        <f>IF(P1061&gt;0,('Input &amp; Results'!F$35/12*$C$3)*('Input &amp; Results'!$D$21),('Input &amp; Results'!F$35/12*$C$3)*('Input &amp; Results'!$D$22))</f>
        <v>#DIV/0!</v>
      </c>
      <c r="J1061" s="106" t="e">
        <f t="shared" si="302"/>
        <v>#DIV/0!</v>
      </c>
      <c r="K1061" s="106" t="e">
        <f>IF(H1061&gt;'Input &amp; Results'!$K$45,MIN('Input &amp; Results'!$K$37,J1061-M1061),0)</f>
        <v>#DIV/0!</v>
      </c>
      <c r="L1061" s="106" t="e">
        <f t="shared" si="290"/>
        <v>#DIV/0!</v>
      </c>
      <c r="M1061" s="106" t="e">
        <f>IF(J1061&gt;0,MIN('Input &amp; Results'!$K$17*0.75/12*'Input &amp; Results'!$K$42,J1061),0)</f>
        <v>#DIV/0!</v>
      </c>
      <c r="N1061" s="106" t="e">
        <f t="shared" si="291"/>
        <v>#DIV/0!</v>
      </c>
      <c r="O1061" s="106" t="e">
        <f t="shared" si="285"/>
        <v>#DIV/0!</v>
      </c>
      <c r="P1061" s="106" t="e">
        <f>IF(O1061&gt;'Input &amp; Results'!$E$49,MIN('Input &amp; Results'!$E$47,O1061),0)</f>
        <v>#DIV/0!</v>
      </c>
      <c r="Q1061" s="106" t="e">
        <f t="shared" si="292"/>
        <v>#DIV/0!</v>
      </c>
      <c r="R1061" s="106" t="e">
        <f t="shared" si="288"/>
        <v>#DIV/0!</v>
      </c>
      <c r="S1061" s="106" t="e">
        <f t="shared" si="289"/>
        <v>#DIV/0!</v>
      </c>
      <c r="T1061" s="106" t="e">
        <f t="shared" si="293"/>
        <v>#DIV/0!</v>
      </c>
      <c r="U1061" s="124" t="e">
        <f t="shared" si="286"/>
        <v>#DIV/0!</v>
      </c>
      <c r="V1061" s="107" t="e">
        <f t="shared" si="301"/>
        <v>#DIV/0!</v>
      </c>
      <c r="W1061" s="106" t="e">
        <f t="shared" si="299"/>
        <v>#DIV/0!</v>
      </c>
      <c r="X1061" s="106" t="e">
        <f t="shared" si="294"/>
        <v>#DIV/0!</v>
      </c>
      <c r="Y1061" s="106" t="e">
        <f t="shared" si="300"/>
        <v>#DIV/0!</v>
      </c>
      <c r="Z1061" s="108" t="e">
        <f t="shared" si="295"/>
        <v>#DIV/0!</v>
      </c>
      <c r="AA1061" s="108" t="e">
        <f>('Input &amp; Results'!$E$40-R1061*7.48)/('Calcs active'!H1061*1440)</f>
        <v>#DIV/0!</v>
      </c>
    </row>
    <row r="1062" spans="2:27" x14ac:dyDescent="0.2">
      <c r="B1062" s="31">
        <f t="shared" si="287"/>
        <v>3</v>
      </c>
      <c r="C1062" s="31" t="s">
        <v>61</v>
      </c>
      <c r="D1062" s="106">
        <v>1048</v>
      </c>
      <c r="E1062" s="106" t="e">
        <f t="shared" si="296"/>
        <v>#DIV/0!</v>
      </c>
      <c r="F1062" s="106">
        <f>'Calcs Hist'!E1063</f>
        <v>0</v>
      </c>
      <c r="G1062" s="106" t="e">
        <f t="shared" si="297"/>
        <v>#DIV/0!</v>
      </c>
      <c r="H1062" s="107" t="e">
        <f t="shared" si="298"/>
        <v>#DIV/0!</v>
      </c>
      <c r="I1062" s="106" t="e">
        <f>IF(P1062&gt;0,('Input &amp; Results'!F$35/12*$C$3)*('Input &amp; Results'!$D$21),('Input &amp; Results'!F$35/12*$C$3)*('Input &amp; Results'!$D$22))</f>
        <v>#DIV/0!</v>
      </c>
      <c r="J1062" s="106" t="e">
        <f t="shared" si="302"/>
        <v>#DIV/0!</v>
      </c>
      <c r="K1062" s="106" t="e">
        <f>IF(H1062&gt;'Input &amp; Results'!$K$45,MIN('Input &amp; Results'!$K$37,J1062-M1062),0)</f>
        <v>#DIV/0!</v>
      </c>
      <c r="L1062" s="106" t="e">
        <f t="shared" si="290"/>
        <v>#DIV/0!</v>
      </c>
      <c r="M1062" s="106" t="e">
        <f>IF(J1062&gt;0,MIN('Input &amp; Results'!$K$17*0.75/12*'Input &amp; Results'!$K$42,J1062),0)</f>
        <v>#DIV/0!</v>
      </c>
      <c r="N1062" s="106" t="e">
        <f t="shared" si="291"/>
        <v>#DIV/0!</v>
      </c>
      <c r="O1062" s="106" t="e">
        <f t="shared" si="285"/>
        <v>#DIV/0!</v>
      </c>
      <c r="P1062" s="106" t="e">
        <f>IF(O1062&gt;'Input &amp; Results'!$E$49,MIN('Input &amp; Results'!$E$47,O1062),0)</f>
        <v>#DIV/0!</v>
      </c>
      <c r="Q1062" s="106" t="e">
        <f t="shared" si="292"/>
        <v>#DIV/0!</v>
      </c>
      <c r="R1062" s="106" t="e">
        <f t="shared" si="288"/>
        <v>#DIV/0!</v>
      </c>
      <c r="S1062" s="106" t="e">
        <f t="shared" si="289"/>
        <v>#DIV/0!</v>
      </c>
      <c r="T1062" s="106" t="e">
        <f t="shared" si="293"/>
        <v>#DIV/0!</v>
      </c>
      <c r="U1062" s="124" t="e">
        <f t="shared" si="286"/>
        <v>#DIV/0!</v>
      </c>
      <c r="V1062" s="107" t="e">
        <f t="shared" si="301"/>
        <v>#DIV/0!</v>
      </c>
      <c r="W1062" s="106" t="e">
        <f t="shared" si="299"/>
        <v>#DIV/0!</v>
      </c>
      <c r="X1062" s="106" t="e">
        <f t="shared" si="294"/>
        <v>#DIV/0!</v>
      </c>
      <c r="Y1062" s="106" t="e">
        <f t="shared" si="300"/>
        <v>#DIV/0!</v>
      </c>
      <c r="Z1062" s="108" t="e">
        <f t="shared" si="295"/>
        <v>#DIV/0!</v>
      </c>
      <c r="AA1062" s="108" t="e">
        <f>('Input &amp; Results'!$E$40-R1062*7.48)/('Calcs active'!H1062*1440)</f>
        <v>#DIV/0!</v>
      </c>
    </row>
    <row r="1063" spans="2:27" x14ac:dyDescent="0.2">
      <c r="B1063" s="31">
        <f t="shared" si="287"/>
        <v>3</v>
      </c>
      <c r="C1063" s="31" t="s">
        <v>61</v>
      </c>
      <c r="D1063" s="106">
        <v>1049</v>
      </c>
      <c r="E1063" s="106" t="e">
        <f t="shared" si="296"/>
        <v>#DIV/0!</v>
      </c>
      <c r="F1063" s="106">
        <f>'Calcs Hist'!E1064</f>
        <v>0</v>
      </c>
      <c r="G1063" s="106" t="e">
        <f t="shared" si="297"/>
        <v>#DIV/0!</v>
      </c>
      <c r="H1063" s="107" t="e">
        <f t="shared" si="298"/>
        <v>#DIV/0!</v>
      </c>
      <c r="I1063" s="106" t="e">
        <f>IF(P1063&gt;0,('Input &amp; Results'!F$35/12*$C$3)*('Input &amp; Results'!$D$21),('Input &amp; Results'!F$35/12*$C$3)*('Input &amp; Results'!$D$22))</f>
        <v>#DIV/0!</v>
      </c>
      <c r="J1063" s="106" t="e">
        <f t="shared" si="302"/>
        <v>#DIV/0!</v>
      </c>
      <c r="K1063" s="106" t="e">
        <f>IF(H1063&gt;'Input &amp; Results'!$K$45,MIN('Input &amp; Results'!$K$37,J1063-M1063),0)</f>
        <v>#DIV/0!</v>
      </c>
      <c r="L1063" s="106" t="e">
        <f t="shared" si="290"/>
        <v>#DIV/0!</v>
      </c>
      <c r="M1063" s="106" t="e">
        <f>IF(J1063&gt;0,MIN('Input &amp; Results'!$K$17*0.75/12*'Input &amp; Results'!$K$42,J1063),0)</f>
        <v>#DIV/0!</v>
      </c>
      <c r="N1063" s="106" t="e">
        <f t="shared" si="291"/>
        <v>#DIV/0!</v>
      </c>
      <c r="O1063" s="106" t="e">
        <f t="shared" si="285"/>
        <v>#DIV/0!</v>
      </c>
      <c r="P1063" s="106" t="e">
        <f>IF(O1063&gt;'Input &amp; Results'!$E$49,MIN('Input &amp; Results'!$E$47,O1063),0)</f>
        <v>#DIV/0!</v>
      </c>
      <c r="Q1063" s="106" t="e">
        <f t="shared" si="292"/>
        <v>#DIV/0!</v>
      </c>
      <c r="R1063" s="106" t="e">
        <f t="shared" si="288"/>
        <v>#DIV/0!</v>
      </c>
      <c r="S1063" s="106" t="e">
        <f t="shared" si="289"/>
        <v>#DIV/0!</v>
      </c>
      <c r="T1063" s="106" t="e">
        <f t="shared" si="293"/>
        <v>#DIV/0!</v>
      </c>
      <c r="U1063" s="124" t="e">
        <f t="shared" si="286"/>
        <v>#DIV/0!</v>
      </c>
      <c r="V1063" s="107" t="e">
        <f t="shared" si="301"/>
        <v>#DIV/0!</v>
      </c>
      <c r="W1063" s="106" t="e">
        <f t="shared" si="299"/>
        <v>#DIV/0!</v>
      </c>
      <c r="X1063" s="106" t="e">
        <f t="shared" si="294"/>
        <v>#DIV/0!</v>
      </c>
      <c r="Y1063" s="106" t="e">
        <f t="shared" si="300"/>
        <v>#DIV/0!</v>
      </c>
      <c r="Z1063" s="108" t="e">
        <f t="shared" si="295"/>
        <v>#DIV/0!</v>
      </c>
      <c r="AA1063" s="108" t="e">
        <f>('Input &amp; Results'!$E$40-R1063*7.48)/('Calcs active'!H1063*1440)</f>
        <v>#DIV/0!</v>
      </c>
    </row>
    <row r="1064" spans="2:27" x14ac:dyDescent="0.2">
      <c r="B1064" s="31">
        <f t="shared" si="287"/>
        <v>3</v>
      </c>
      <c r="C1064" s="31" t="s">
        <v>61</v>
      </c>
      <c r="D1064" s="106">
        <v>1050</v>
      </c>
      <c r="E1064" s="106" t="e">
        <f t="shared" si="296"/>
        <v>#DIV/0!</v>
      </c>
      <c r="F1064" s="106">
        <f>'Calcs Hist'!E1065</f>
        <v>0</v>
      </c>
      <c r="G1064" s="106" t="e">
        <f t="shared" si="297"/>
        <v>#DIV/0!</v>
      </c>
      <c r="H1064" s="107" t="e">
        <f t="shared" si="298"/>
        <v>#DIV/0!</v>
      </c>
      <c r="I1064" s="106" t="e">
        <f>IF(P1064&gt;0,('Input &amp; Results'!F$35/12*$C$3)*('Input &amp; Results'!$D$21),('Input &amp; Results'!F$35/12*$C$3)*('Input &amp; Results'!$D$22))</f>
        <v>#DIV/0!</v>
      </c>
      <c r="J1064" s="106" t="e">
        <f t="shared" si="302"/>
        <v>#DIV/0!</v>
      </c>
      <c r="K1064" s="106" t="e">
        <f>IF(H1064&gt;'Input &amp; Results'!$K$45,MIN('Input &amp; Results'!$K$37,J1064-M1064),0)</f>
        <v>#DIV/0!</v>
      </c>
      <c r="L1064" s="106" t="e">
        <f t="shared" si="290"/>
        <v>#DIV/0!</v>
      </c>
      <c r="M1064" s="106" t="e">
        <f>IF(J1064&gt;0,MIN('Input &amp; Results'!$K$17*0.75/12*'Input &amp; Results'!$K$42,J1064),0)</f>
        <v>#DIV/0!</v>
      </c>
      <c r="N1064" s="106" t="e">
        <f t="shared" si="291"/>
        <v>#DIV/0!</v>
      </c>
      <c r="O1064" s="106" t="e">
        <f t="shared" si="285"/>
        <v>#DIV/0!</v>
      </c>
      <c r="P1064" s="106" t="e">
        <f>IF(O1064&gt;'Input &amp; Results'!$E$49,MIN('Input &amp; Results'!$E$47,O1064),0)</f>
        <v>#DIV/0!</v>
      </c>
      <c r="Q1064" s="106" t="e">
        <f t="shared" si="292"/>
        <v>#DIV/0!</v>
      </c>
      <c r="R1064" s="106" t="e">
        <f t="shared" si="288"/>
        <v>#DIV/0!</v>
      </c>
      <c r="S1064" s="106" t="e">
        <f t="shared" si="289"/>
        <v>#DIV/0!</v>
      </c>
      <c r="T1064" s="106" t="e">
        <f t="shared" si="293"/>
        <v>#DIV/0!</v>
      </c>
      <c r="U1064" s="124" t="e">
        <f t="shared" si="286"/>
        <v>#DIV/0!</v>
      </c>
      <c r="V1064" s="107" t="e">
        <f t="shared" si="301"/>
        <v>#DIV/0!</v>
      </c>
      <c r="W1064" s="106" t="e">
        <f t="shared" si="299"/>
        <v>#DIV/0!</v>
      </c>
      <c r="X1064" s="106" t="e">
        <f t="shared" si="294"/>
        <v>#DIV/0!</v>
      </c>
      <c r="Y1064" s="106" t="e">
        <f t="shared" si="300"/>
        <v>#DIV/0!</v>
      </c>
      <c r="Z1064" s="108" t="e">
        <f t="shared" si="295"/>
        <v>#DIV/0!</v>
      </c>
      <c r="AA1064" s="108" t="e">
        <f>('Input &amp; Results'!$E$40-R1064*7.48)/('Calcs active'!H1064*1440)</f>
        <v>#DIV/0!</v>
      </c>
    </row>
    <row r="1065" spans="2:27" x14ac:dyDescent="0.2">
      <c r="B1065" s="31">
        <f t="shared" si="287"/>
        <v>3</v>
      </c>
      <c r="C1065" s="31" t="s">
        <v>61</v>
      </c>
      <c r="D1065" s="106">
        <v>1051</v>
      </c>
      <c r="E1065" s="106" t="e">
        <f t="shared" si="296"/>
        <v>#DIV/0!</v>
      </c>
      <c r="F1065" s="106">
        <f>'Calcs Hist'!E1066</f>
        <v>0</v>
      </c>
      <c r="G1065" s="106" t="e">
        <f t="shared" si="297"/>
        <v>#DIV/0!</v>
      </c>
      <c r="H1065" s="107" t="e">
        <f t="shared" si="298"/>
        <v>#DIV/0!</v>
      </c>
      <c r="I1065" s="106" t="e">
        <f>IF(P1065&gt;0,('Input &amp; Results'!F$35/12*$C$3)*('Input &amp; Results'!$D$21),('Input &amp; Results'!F$35/12*$C$3)*('Input &amp; Results'!$D$22))</f>
        <v>#DIV/0!</v>
      </c>
      <c r="J1065" s="106" t="e">
        <f t="shared" si="302"/>
        <v>#DIV/0!</v>
      </c>
      <c r="K1065" s="106" t="e">
        <f>IF(H1065&gt;'Input &amp; Results'!$K$45,MIN('Input &amp; Results'!$K$37,J1065-M1065),0)</f>
        <v>#DIV/0!</v>
      </c>
      <c r="L1065" s="106" t="e">
        <f t="shared" si="290"/>
        <v>#DIV/0!</v>
      </c>
      <c r="M1065" s="106" t="e">
        <f>IF(J1065&gt;0,MIN('Input &amp; Results'!$K$17*0.75/12*'Input &amp; Results'!$K$42,J1065),0)</f>
        <v>#DIV/0!</v>
      </c>
      <c r="N1065" s="106" t="e">
        <f t="shared" si="291"/>
        <v>#DIV/0!</v>
      </c>
      <c r="O1065" s="106" t="e">
        <f t="shared" si="285"/>
        <v>#DIV/0!</v>
      </c>
      <c r="P1065" s="106" t="e">
        <f>IF(O1065&gt;'Input &amp; Results'!$E$49,MIN('Input &amp; Results'!$E$47,O1065),0)</f>
        <v>#DIV/0!</v>
      </c>
      <c r="Q1065" s="106" t="e">
        <f t="shared" si="292"/>
        <v>#DIV/0!</v>
      </c>
      <c r="R1065" s="106" t="e">
        <f t="shared" si="288"/>
        <v>#DIV/0!</v>
      </c>
      <c r="S1065" s="106" t="e">
        <f t="shared" si="289"/>
        <v>#DIV/0!</v>
      </c>
      <c r="T1065" s="106" t="e">
        <f t="shared" si="293"/>
        <v>#DIV/0!</v>
      </c>
      <c r="U1065" s="124" t="e">
        <f t="shared" si="286"/>
        <v>#DIV/0!</v>
      </c>
      <c r="V1065" s="107" t="e">
        <f t="shared" si="301"/>
        <v>#DIV/0!</v>
      </c>
      <c r="W1065" s="106" t="e">
        <f t="shared" si="299"/>
        <v>#DIV/0!</v>
      </c>
      <c r="X1065" s="106" t="e">
        <f t="shared" si="294"/>
        <v>#DIV/0!</v>
      </c>
      <c r="Y1065" s="106" t="e">
        <f t="shared" si="300"/>
        <v>#DIV/0!</v>
      </c>
      <c r="Z1065" s="108" t="e">
        <f t="shared" si="295"/>
        <v>#DIV/0!</v>
      </c>
      <c r="AA1065" s="108" t="e">
        <f>('Input &amp; Results'!$E$40-R1065*7.48)/('Calcs active'!H1065*1440)</f>
        <v>#DIV/0!</v>
      </c>
    </row>
    <row r="1066" spans="2:27" x14ac:dyDescent="0.2">
      <c r="B1066" s="31">
        <f t="shared" si="287"/>
        <v>3</v>
      </c>
      <c r="C1066" s="31" t="s">
        <v>61</v>
      </c>
      <c r="D1066" s="106">
        <v>1052</v>
      </c>
      <c r="E1066" s="106" t="e">
        <f t="shared" si="296"/>
        <v>#DIV/0!</v>
      </c>
      <c r="F1066" s="106">
        <f>'Calcs Hist'!E1067</f>
        <v>0</v>
      </c>
      <c r="G1066" s="106" t="e">
        <f t="shared" si="297"/>
        <v>#DIV/0!</v>
      </c>
      <c r="H1066" s="107" t="e">
        <f t="shared" si="298"/>
        <v>#DIV/0!</v>
      </c>
      <c r="I1066" s="106" t="e">
        <f>IF(P1066&gt;0,('Input &amp; Results'!F$35/12*$C$3)*('Input &amp; Results'!$D$21),('Input &amp; Results'!F$35/12*$C$3)*('Input &amp; Results'!$D$22))</f>
        <v>#DIV/0!</v>
      </c>
      <c r="J1066" s="106" t="e">
        <f t="shared" si="302"/>
        <v>#DIV/0!</v>
      </c>
      <c r="K1066" s="106" t="e">
        <f>IF(H1066&gt;'Input &amp; Results'!$K$45,MIN('Input &amp; Results'!$K$37,J1066-M1066),0)</f>
        <v>#DIV/0!</v>
      </c>
      <c r="L1066" s="106" t="e">
        <f t="shared" si="290"/>
        <v>#DIV/0!</v>
      </c>
      <c r="M1066" s="106" t="e">
        <f>IF(J1066&gt;0,MIN('Input &amp; Results'!$K$17*0.75/12*'Input &amp; Results'!$K$42,J1066),0)</f>
        <v>#DIV/0!</v>
      </c>
      <c r="N1066" s="106" t="e">
        <f t="shared" si="291"/>
        <v>#DIV/0!</v>
      </c>
      <c r="O1066" s="106" t="e">
        <f t="shared" si="285"/>
        <v>#DIV/0!</v>
      </c>
      <c r="P1066" s="106" t="e">
        <f>IF(O1066&gt;'Input &amp; Results'!$E$49,MIN('Input &amp; Results'!$E$47,O1066),0)</f>
        <v>#DIV/0!</v>
      </c>
      <c r="Q1066" s="106" t="e">
        <f t="shared" si="292"/>
        <v>#DIV/0!</v>
      </c>
      <c r="R1066" s="106" t="e">
        <f t="shared" si="288"/>
        <v>#DIV/0!</v>
      </c>
      <c r="S1066" s="106" t="e">
        <f t="shared" si="289"/>
        <v>#DIV/0!</v>
      </c>
      <c r="T1066" s="106" t="e">
        <f t="shared" si="293"/>
        <v>#DIV/0!</v>
      </c>
      <c r="U1066" s="124" t="e">
        <f t="shared" si="286"/>
        <v>#DIV/0!</v>
      </c>
      <c r="V1066" s="107" t="e">
        <f t="shared" si="301"/>
        <v>#DIV/0!</v>
      </c>
      <c r="W1066" s="106" t="e">
        <f t="shared" si="299"/>
        <v>#DIV/0!</v>
      </c>
      <c r="X1066" s="106" t="e">
        <f t="shared" si="294"/>
        <v>#DIV/0!</v>
      </c>
      <c r="Y1066" s="106" t="e">
        <f t="shared" si="300"/>
        <v>#DIV/0!</v>
      </c>
      <c r="Z1066" s="108" t="e">
        <f t="shared" si="295"/>
        <v>#DIV/0!</v>
      </c>
      <c r="AA1066" s="108" t="e">
        <f>('Input &amp; Results'!$E$40-R1066*7.48)/('Calcs active'!H1066*1440)</f>
        <v>#DIV/0!</v>
      </c>
    </row>
    <row r="1067" spans="2:27" x14ac:dyDescent="0.2">
      <c r="B1067" s="31">
        <f t="shared" si="287"/>
        <v>3</v>
      </c>
      <c r="C1067" s="31" t="s">
        <v>61</v>
      </c>
      <c r="D1067" s="106">
        <v>1053</v>
      </c>
      <c r="E1067" s="106" t="e">
        <f t="shared" si="296"/>
        <v>#DIV/0!</v>
      </c>
      <c r="F1067" s="106">
        <f>'Calcs Hist'!E1068</f>
        <v>0</v>
      </c>
      <c r="G1067" s="106" t="e">
        <f t="shared" si="297"/>
        <v>#DIV/0!</v>
      </c>
      <c r="H1067" s="107" t="e">
        <f t="shared" si="298"/>
        <v>#DIV/0!</v>
      </c>
      <c r="I1067" s="106" t="e">
        <f>IF(P1067&gt;0,('Input &amp; Results'!F$35/12*$C$3)*('Input &amp; Results'!$D$21),('Input &amp; Results'!F$35/12*$C$3)*('Input &amp; Results'!$D$22))</f>
        <v>#DIV/0!</v>
      </c>
      <c r="J1067" s="106" t="e">
        <f t="shared" si="302"/>
        <v>#DIV/0!</v>
      </c>
      <c r="K1067" s="106" t="e">
        <f>IF(H1067&gt;'Input &amp; Results'!$K$45,MIN('Input &amp; Results'!$K$37,J1067-M1067),0)</f>
        <v>#DIV/0!</v>
      </c>
      <c r="L1067" s="106" t="e">
        <f t="shared" si="290"/>
        <v>#DIV/0!</v>
      </c>
      <c r="M1067" s="106" t="e">
        <f>IF(J1067&gt;0,MIN('Input &amp; Results'!$K$17*0.75/12*'Input &amp; Results'!$K$42,J1067),0)</f>
        <v>#DIV/0!</v>
      </c>
      <c r="N1067" s="106" t="e">
        <f t="shared" si="291"/>
        <v>#DIV/0!</v>
      </c>
      <c r="O1067" s="106" t="e">
        <f t="shared" si="285"/>
        <v>#DIV/0!</v>
      </c>
      <c r="P1067" s="106" t="e">
        <f>IF(O1067&gt;'Input &amp; Results'!$E$49,MIN('Input &amp; Results'!$E$47,O1067),0)</f>
        <v>#DIV/0!</v>
      </c>
      <c r="Q1067" s="106" t="e">
        <f t="shared" si="292"/>
        <v>#DIV/0!</v>
      </c>
      <c r="R1067" s="106" t="e">
        <f t="shared" si="288"/>
        <v>#DIV/0!</v>
      </c>
      <c r="S1067" s="106" t="e">
        <f t="shared" si="289"/>
        <v>#DIV/0!</v>
      </c>
      <c r="T1067" s="106" t="e">
        <f t="shared" si="293"/>
        <v>#DIV/0!</v>
      </c>
      <c r="U1067" s="124" t="e">
        <f t="shared" si="286"/>
        <v>#DIV/0!</v>
      </c>
      <c r="V1067" s="107" t="e">
        <f t="shared" si="301"/>
        <v>#DIV/0!</v>
      </c>
      <c r="W1067" s="106" t="e">
        <f t="shared" si="299"/>
        <v>#DIV/0!</v>
      </c>
      <c r="X1067" s="106" t="e">
        <f t="shared" si="294"/>
        <v>#DIV/0!</v>
      </c>
      <c r="Y1067" s="106" t="e">
        <f t="shared" si="300"/>
        <v>#DIV/0!</v>
      </c>
      <c r="Z1067" s="108" t="e">
        <f t="shared" si="295"/>
        <v>#DIV/0!</v>
      </c>
      <c r="AA1067" s="108" t="e">
        <f>('Input &amp; Results'!$E$40-R1067*7.48)/('Calcs active'!H1067*1440)</f>
        <v>#DIV/0!</v>
      </c>
    </row>
    <row r="1068" spans="2:27" x14ac:dyDescent="0.2">
      <c r="B1068" s="31">
        <f t="shared" si="287"/>
        <v>3</v>
      </c>
      <c r="C1068" s="31" t="s">
        <v>61</v>
      </c>
      <c r="D1068" s="106">
        <v>1054</v>
      </c>
      <c r="E1068" s="106" t="e">
        <f t="shared" si="296"/>
        <v>#DIV/0!</v>
      </c>
      <c r="F1068" s="106">
        <f>'Calcs Hist'!E1069</f>
        <v>0</v>
      </c>
      <c r="G1068" s="106" t="e">
        <f t="shared" si="297"/>
        <v>#DIV/0!</v>
      </c>
      <c r="H1068" s="107" t="e">
        <f t="shared" si="298"/>
        <v>#DIV/0!</v>
      </c>
      <c r="I1068" s="106" t="e">
        <f>IF(P1068&gt;0,('Input &amp; Results'!F$35/12*$C$3)*('Input &amp; Results'!$D$21),('Input &amp; Results'!F$35/12*$C$3)*('Input &amp; Results'!$D$22))</f>
        <v>#DIV/0!</v>
      </c>
      <c r="J1068" s="106" t="e">
        <f t="shared" si="302"/>
        <v>#DIV/0!</v>
      </c>
      <c r="K1068" s="106" t="e">
        <f>IF(H1068&gt;'Input &amp; Results'!$K$45,MIN('Input &amp; Results'!$K$37,J1068-M1068),0)</f>
        <v>#DIV/0!</v>
      </c>
      <c r="L1068" s="106" t="e">
        <f t="shared" si="290"/>
        <v>#DIV/0!</v>
      </c>
      <c r="M1068" s="106" t="e">
        <f>IF(J1068&gt;0,MIN('Input &amp; Results'!$K$17*0.75/12*'Input &amp; Results'!$K$42,J1068),0)</f>
        <v>#DIV/0!</v>
      </c>
      <c r="N1068" s="106" t="e">
        <f t="shared" si="291"/>
        <v>#DIV/0!</v>
      </c>
      <c r="O1068" s="106" t="e">
        <f t="shared" ref="O1068:O1131" si="303">J1068-K1068-M1068</f>
        <v>#DIV/0!</v>
      </c>
      <c r="P1068" s="106" t="e">
        <f>IF(O1068&gt;'Input &amp; Results'!$E$49,MIN('Input &amp; Results'!$E$47,O1068),0)</f>
        <v>#DIV/0!</v>
      </c>
      <c r="Q1068" s="106" t="e">
        <f t="shared" si="292"/>
        <v>#DIV/0!</v>
      </c>
      <c r="R1068" s="106" t="e">
        <f t="shared" si="288"/>
        <v>#DIV/0!</v>
      </c>
      <c r="S1068" s="106" t="e">
        <f t="shared" si="289"/>
        <v>#DIV/0!</v>
      </c>
      <c r="T1068" s="106" t="e">
        <f t="shared" si="293"/>
        <v>#DIV/0!</v>
      </c>
      <c r="U1068" s="124" t="e">
        <f t="shared" si="286"/>
        <v>#DIV/0!</v>
      </c>
      <c r="V1068" s="107" t="e">
        <f t="shared" si="301"/>
        <v>#DIV/0!</v>
      </c>
      <c r="W1068" s="106" t="e">
        <f t="shared" si="299"/>
        <v>#DIV/0!</v>
      </c>
      <c r="X1068" s="106" t="e">
        <f t="shared" si="294"/>
        <v>#DIV/0!</v>
      </c>
      <c r="Y1068" s="106" t="e">
        <f t="shared" si="300"/>
        <v>#DIV/0!</v>
      </c>
      <c r="Z1068" s="108" t="e">
        <f t="shared" si="295"/>
        <v>#DIV/0!</v>
      </c>
      <c r="AA1068" s="108" t="e">
        <f>('Input &amp; Results'!$E$40-R1068*7.48)/('Calcs active'!H1068*1440)</f>
        <v>#DIV/0!</v>
      </c>
    </row>
    <row r="1069" spans="2:27" x14ac:dyDescent="0.2">
      <c r="B1069" s="31">
        <f t="shared" si="287"/>
        <v>3</v>
      </c>
      <c r="C1069" s="31" t="s">
        <v>61</v>
      </c>
      <c r="D1069" s="106">
        <v>1055</v>
      </c>
      <c r="E1069" s="106" t="e">
        <f t="shared" si="296"/>
        <v>#DIV/0!</v>
      </c>
      <c r="F1069" s="106">
        <f>'Calcs Hist'!E1070</f>
        <v>0</v>
      </c>
      <c r="G1069" s="106" t="e">
        <f t="shared" si="297"/>
        <v>#DIV/0!</v>
      </c>
      <c r="H1069" s="107" t="e">
        <f t="shared" si="298"/>
        <v>#DIV/0!</v>
      </c>
      <c r="I1069" s="106" t="e">
        <f>IF(P1069&gt;0,('Input &amp; Results'!F$35/12*$C$3)*('Input &amp; Results'!$D$21),('Input &amp; Results'!F$35/12*$C$3)*('Input &amp; Results'!$D$22))</f>
        <v>#DIV/0!</v>
      </c>
      <c r="J1069" s="106" t="e">
        <f t="shared" si="302"/>
        <v>#DIV/0!</v>
      </c>
      <c r="K1069" s="106" t="e">
        <f>IF(H1069&gt;'Input &amp; Results'!$K$45,MIN('Input &amp; Results'!$K$37,J1069-M1069),0)</f>
        <v>#DIV/0!</v>
      </c>
      <c r="L1069" s="106" t="e">
        <f t="shared" si="290"/>
        <v>#DIV/0!</v>
      </c>
      <c r="M1069" s="106" t="e">
        <f>IF(J1069&gt;0,MIN('Input &amp; Results'!$K$17*0.75/12*'Input &amp; Results'!$K$42,J1069),0)</f>
        <v>#DIV/0!</v>
      </c>
      <c r="N1069" s="106" t="e">
        <f t="shared" si="291"/>
        <v>#DIV/0!</v>
      </c>
      <c r="O1069" s="106" t="e">
        <f t="shared" si="303"/>
        <v>#DIV/0!</v>
      </c>
      <c r="P1069" s="106" t="e">
        <f>IF(O1069&gt;'Input &amp; Results'!$E$49,MIN('Input &amp; Results'!$E$47,O1069),0)</f>
        <v>#DIV/0!</v>
      </c>
      <c r="Q1069" s="106" t="e">
        <f t="shared" si="292"/>
        <v>#DIV/0!</v>
      </c>
      <c r="R1069" s="106" t="e">
        <f t="shared" si="288"/>
        <v>#DIV/0!</v>
      </c>
      <c r="S1069" s="106" t="e">
        <f t="shared" si="289"/>
        <v>#DIV/0!</v>
      </c>
      <c r="T1069" s="106" t="e">
        <f t="shared" si="293"/>
        <v>#DIV/0!</v>
      </c>
      <c r="U1069" s="124" t="e">
        <f t="shared" si="286"/>
        <v>#DIV/0!</v>
      </c>
      <c r="V1069" s="107" t="e">
        <f t="shared" si="301"/>
        <v>#DIV/0!</v>
      </c>
      <c r="W1069" s="106" t="e">
        <f t="shared" si="299"/>
        <v>#DIV/0!</v>
      </c>
      <c r="X1069" s="106" t="e">
        <f t="shared" si="294"/>
        <v>#DIV/0!</v>
      </c>
      <c r="Y1069" s="106" t="e">
        <f t="shared" si="300"/>
        <v>#DIV/0!</v>
      </c>
      <c r="Z1069" s="108" t="e">
        <f t="shared" si="295"/>
        <v>#DIV/0!</v>
      </c>
      <c r="AA1069" s="108" t="e">
        <f>('Input &amp; Results'!$E$40-R1069*7.48)/('Calcs active'!H1069*1440)</f>
        <v>#DIV/0!</v>
      </c>
    </row>
    <row r="1070" spans="2:27" x14ac:dyDescent="0.2">
      <c r="B1070" s="31">
        <f t="shared" si="287"/>
        <v>3</v>
      </c>
      <c r="C1070" s="31" t="s">
        <v>61</v>
      </c>
      <c r="D1070" s="106">
        <v>1056</v>
      </c>
      <c r="E1070" s="106" t="e">
        <f t="shared" si="296"/>
        <v>#DIV/0!</v>
      </c>
      <c r="F1070" s="106">
        <f>'Calcs Hist'!E1071</f>
        <v>0</v>
      </c>
      <c r="G1070" s="106" t="e">
        <f t="shared" si="297"/>
        <v>#DIV/0!</v>
      </c>
      <c r="H1070" s="107" t="e">
        <f t="shared" si="298"/>
        <v>#DIV/0!</v>
      </c>
      <c r="I1070" s="106" t="e">
        <f>IF(P1070&gt;0,('Input &amp; Results'!F$35/12*$C$3)*('Input &amp; Results'!$D$21),('Input &amp; Results'!F$35/12*$C$3)*('Input &amp; Results'!$D$22))</f>
        <v>#DIV/0!</v>
      </c>
      <c r="J1070" s="106" t="e">
        <f t="shared" si="302"/>
        <v>#DIV/0!</v>
      </c>
      <c r="K1070" s="106" t="e">
        <f>IF(H1070&gt;'Input &amp; Results'!$K$45,MIN('Input &amp; Results'!$K$37,J1070-M1070),0)</f>
        <v>#DIV/0!</v>
      </c>
      <c r="L1070" s="106" t="e">
        <f t="shared" si="290"/>
        <v>#DIV/0!</v>
      </c>
      <c r="M1070" s="106" t="e">
        <f>IF(J1070&gt;0,MIN('Input &amp; Results'!$K$17*0.75/12*'Input &amp; Results'!$K$42,J1070),0)</f>
        <v>#DIV/0!</v>
      </c>
      <c r="N1070" s="106" t="e">
        <f t="shared" si="291"/>
        <v>#DIV/0!</v>
      </c>
      <c r="O1070" s="106" t="e">
        <f t="shared" si="303"/>
        <v>#DIV/0!</v>
      </c>
      <c r="P1070" s="106" t="e">
        <f>IF(O1070&gt;'Input &amp; Results'!$E$49,MIN('Input &amp; Results'!$E$47,O1070),0)</f>
        <v>#DIV/0!</v>
      </c>
      <c r="Q1070" s="106" t="e">
        <f t="shared" si="292"/>
        <v>#DIV/0!</v>
      </c>
      <c r="R1070" s="106" t="e">
        <f t="shared" si="288"/>
        <v>#DIV/0!</v>
      </c>
      <c r="S1070" s="106" t="e">
        <f t="shared" si="289"/>
        <v>#DIV/0!</v>
      </c>
      <c r="T1070" s="106" t="e">
        <f t="shared" si="293"/>
        <v>#DIV/0!</v>
      </c>
      <c r="U1070" s="124" t="e">
        <f t="shared" si="286"/>
        <v>#DIV/0!</v>
      </c>
      <c r="V1070" s="107" t="e">
        <f t="shared" si="301"/>
        <v>#DIV/0!</v>
      </c>
      <c r="W1070" s="106" t="e">
        <f t="shared" si="299"/>
        <v>#DIV/0!</v>
      </c>
      <c r="X1070" s="106" t="e">
        <f t="shared" si="294"/>
        <v>#DIV/0!</v>
      </c>
      <c r="Y1070" s="106" t="e">
        <f t="shared" si="300"/>
        <v>#DIV/0!</v>
      </c>
      <c r="Z1070" s="108" t="e">
        <f t="shared" si="295"/>
        <v>#DIV/0!</v>
      </c>
      <c r="AA1070" s="108" t="e">
        <f>('Input &amp; Results'!$E$40-R1070*7.48)/('Calcs active'!H1070*1440)</f>
        <v>#DIV/0!</v>
      </c>
    </row>
    <row r="1071" spans="2:27" x14ac:dyDescent="0.2">
      <c r="B1071" s="31">
        <f t="shared" si="287"/>
        <v>3</v>
      </c>
      <c r="C1071" s="31" t="s">
        <v>61</v>
      </c>
      <c r="D1071" s="106">
        <v>1057</v>
      </c>
      <c r="E1071" s="106" t="e">
        <f t="shared" si="296"/>
        <v>#DIV/0!</v>
      </c>
      <c r="F1071" s="106">
        <f>'Calcs Hist'!E1072</f>
        <v>0</v>
      </c>
      <c r="G1071" s="106" t="e">
        <f t="shared" si="297"/>
        <v>#DIV/0!</v>
      </c>
      <c r="H1071" s="107" t="e">
        <f t="shared" si="298"/>
        <v>#DIV/0!</v>
      </c>
      <c r="I1071" s="106" t="e">
        <f>IF(P1071&gt;0,('Input &amp; Results'!F$35/12*$C$3)*('Input &amp; Results'!$D$21),('Input &amp; Results'!F$35/12*$C$3)*('Input &amp; Results'!$D$22))</f>
        <v>#DIV/0!</v>
      </c>
      <c r="J1071" s="106" t="e">
        <f t="shared" si="302"/>
        <v>#DIV/0!</v>
      </c>
      <c r="K1071" s="106" t="e">
        <f>IF(H1071&gt;'Input &amp; Results'!$K$45,MIN('Input &amp; Results'!$K$37,J1071-M1071),0)</f>
        <v>#DIV/0!</v>
      </c>
      <c r="L1071" s="106" t="e">
        <f t="shared" si="290"/>
        <v>#DIV/0!</v>
      </c>
      <c r="M1071" s="106" t="e">
        <f>IF(J1071&gt;0,MIN('Input &amp; Results'!$K$17*0.75/12*'Input &amp; Results'!$K$42,J1071),0)</f>
        <v>#DIV/0!</v>
      </c>
      <c r="N1071" s="106" t="e">
        <f t="shared" si="291"/>
        <v>#DIV/0!</v>
      </c>
      <c r="O1071" s="106" t="e">
        <f t="shared" si="303"/>
        <v>#DIV/0!</v>
      </c>
      <c r="P1071" s="106" t="e">
        <f>IF(O1071&gt;'Input &amp; Results'!$E$49,MIN('Input &amp; Results'!$E$47,O1071),0)</f>
        <v>#DIV/0!</v>
      </c>
      <c r="Q1071" s="106" t="e">
        <f t="shared" si="292"/>
        <v>#DIV/0!</v>
      </c>
      <c r="R1071" s="106" t="e">
        <f t="shared" si="288"/>
        <v>#DIV/0!</v>
      </c>
      <c r="S1071" s="106" t="e">
        <f t="shared" si="289"/>
        <v>#DIV/0!</v>
      </c>
      <c r="T1071" s="106" t="e">
        <f t="shared" si="293"/>
        <v>#DIV/0!</v>
      </c>
      <c r="U1071" s="124" t="e">
        <f t="shared" si="286"/>
        <v>#DIV/0!</v>
      </c>
      <c r="V1071" s="107" t="e">
        <f t="shared" si="301"/>
        <v>#DIV/0!</v>
      </c>
      <c r="W1071" s="106" t="e">
        <f t="shared" si="299"/>
        <v>#DIV/0!</v>
      </c>
      <c r="X1071" s="106" t="e">
        <f t="shared" si="294"/>
        <v>#DIV/0!</v>
      </c>
      <c r="Y1071" s="106" t="e">
        <f t="shared" si="300"/>
        <v>#DIV/0!</v>
      </c>
      <c r="Z1071" s="108" t="e">
        <f t="shared" si="295"/>
        <v>#DIV/0!</v>
      </c>
      <c r="AA1071" s="108" t="e">
        <f>('Input &amp; Results'!$E$40-R1071*7.48)/('Calcs active'!H1071*1440)</f>
        <v>#DIV/0!</v>
      </c>
    </row>
    <row r="1072" spans="2:27" x14ac:dyDescent="0.2">
      <c r="B1072" s="31">
        <f t="shared" si="287"/>
        <v>3</v>
      </c>
      <c r="C1072" s="31" t="s">
        <v>61</v>
      </c>
      <c r="D1072" s="106">
        <v>1058</v>
      </c>
      <c r="E1072" s="106" t="e">
        <f t="shared" si="296"/>
        <v>#DIV/0!</v>
      </c>
      <c r="F1072" s="106">
        <f>'Calcs Hist'!E1073</f>
        <v>0</v>
      </c>
      <c r="G1072" s="106" t="e">
        <f t="shared" si="297"/>
        <v>#DIV/0!</v>
      </c>
      <c r="H1072" s="107" t="e">
        <f t="shared" si="298"/>
        <v>#DIV/0!</v>
      </c>
      <c r="I1072" s="106" t="e">
        <f>IF(P1072&gt;0,('Input &amp; Results'!F$35/12*$C$3)*('Input &amp; Results'!$D$21),('Input &amp; Results'!F$35/12*$C$3)*('Input &amp; Results'!$D$22))</f>
        <v>#DIV/0!</v>
      </c>
      <c r="J1072" s="106" t="e">
        <f t="shared" si="302"/>
        <v>#DIV/0!</v>
      </c>
      <c r="K1072" s="106" t="e">
        <f>IF(H1072&gt;'Input &amp; Results'!$K$45,MIN('Input &amp; Results'!$K$37,J1072-M1072),0)</f>
        <v>#DIV/0!</v>
      </c>
      <c r="L1072" s="106" t="e">
        <f t="shared" si="290"/>
        <v>#DIV/0!</v>
      </c>
      <c r="M1072" s="106" t="e">
        <f>IF(J1072&gt;0,MIN('Input &amp; Results'!$K$17*0.75/12*'Input &amp; Results'!$K$42,J1072),0)</f>
        <v>#DIV/0!</v>
      </c>
      <c r="N1072" s="106" t="e">
        <f t="shared" si="291"/>
        <v>#DIV/0!</v>
      </c>
      <c r="O1072" s="106" t="e">
        <f t="shared" si="303"/>
        <v>#DIV/0!</v>
      </c>
      <c r="P1072" s="106" t="e">
        <f>IF(O1072&gt;'Input &amp; Results'!$E$49,MIN('Input &amp; Results'!$E$47,O1072),0)</f>
        <v>#DIV/0!</v>
      </c>
      <c r="Q1072" s="106" t="e">
        <f t="shared" si="292"/>
        <v>#DIV/0!</v>
      </c>
      <c r="R1072" s="106" t="e">
        <f t="shared" si="288"/>
        <v>#DIV/0!</v>
      </c>
      <c r="S1072" s="106" t="e">
        <f t="shared" si="289"/>
        <v>#DIV/0!</v>
      </c>
      <c r="T1072" s="106" t="e">
        <f t="shared" si="293"/>
        <v>#DIV/0!</v>
      </c>
      <c r="U1072" s="124" t="e">
        <f t="shared" si="286"/>
        <v>#DIV/0!</v>
      </c>
      <c r="V1072" s="107" t="e">
        <f t="shared" si="301"/>
        <v>#DIV/0!</v>
      </c>
      <c r="W1072" s="106" t="e">
        <f t="shared" si="299"/>
        <v>#DIV/0!</v>
      </c>
      <c r="X1072" s="106" t="e">
        <f t="shared" si="294"/>
        <v>#DIV/0!</v>
      </c>
      <c r="Y1072" s="106" t="e">
        <f t="shared" si="300"/>
        <v>#DIV/0!</v>
      </c>
      <c r="Z1072" s="108" t="e">
        <f t="shared" si="295"/>
        <v>#DIV/0!</v>
      </c>
      <c r="AA1072" s="108" t="e">
        <f>('Input &amp; Results'!$E$40-R1072*7.48)/('Calcs active'!H1072*1440)</f>
        <v>#DIV/0!</v>
      </c>
    </row>
    <row r="1073" spans="2:27" x14ac:dyDescent="0.2">
      <c r="B1073" s="31">
        <f t="shared" si="287"/>
        <v>3</v>
      </c>
      <c r="C1073" s="31" t="s">
        <v>61</v>
      </c>
      <c r="D1073" s="106">
        <v>1059</v>
      </c>
      <c r="E1073" s="106" t="e">
        <f t="shared" si="296"/>
        <v>#DIV/0!</v>
      </c>
      <c r="F1073" s="106">
        <f>'Calcs Hist'!E1074</f>
        <v>0</v>
      </c>
      <c r="G1073" s="106" t="e">
        <f t="shared" si="297"/>
        <v>#DIV/0!</v>
      </c>
      <c r="H1073" s="107" t="e">
        <f t="shared" si="298"/>
        <v>#DIV/0!</v>
      </c>
      <c r="I1073" s="106" t="e">
        <f>IF(P1073&gt;0,('Input &amp; Results'!F$35/12*$C$3)*('Input &amp; Results'!$D$21),('Input &amp; Results'!F$35/12*$C$3)*('Input &amp; Results'!$D$22))</f>
        <v>#DIV/0!</v>
      </c>
      <c r="J1073" s="106" t="e">
        <f t="shared" si="302"/>
        <v>#DIV/0!</v>
      </c>
      <c r="K1073" s="106" t="e">
        <f>IF(H1073&gt;'Input &amp; Results'!$K$45,MIN('Input &amp; Results'!$K$37,J1073-M1073),0)</f>
        <v>#DIV/0!</v>
      </c>
      <c r="L1073" s="106" t="e">
        <f t="shared" si="290"/>
        <v>#DIV/0!</v>
      </c>
      <c r="M1073" s="106" t="e">
        <f>IF(J1073&gt;0,MIN('Input &amp; Results'!$K$17*0.75/12*'Input &amp; Results'!$K$42,J1073),0)</f>
        <v>#DIV/0!</v>
      </c>
      <c r="N1073" s="106" t="e">
        <f t="shared" si="291"/>
        <v>#DIV/0!</v>
      </c>
      <c r="O1073" s="106" t="e">
        <f t="shared" si="303"/>
        <v>#DIV/0!</v>
      </c>
      <c r="P1073" s="106" t="e">
        <f>IF(O1073&gt;'Input &amp; Results'!$E$49,MIN('Input &amp; Results'!$E$47,O1073),0)</f>
        <v>#DIV/0!</v>
      </c>
      <c r="Q1073" s="106" t="e">
        <f t="shared" si="292"/>
        <v>#DIV/0!</v>
      </c>
      <c r="R1073" s="106" t="e">
        <f t="shared" si="288"/>
        <v>#DIV/0!</v>
      </c>
      <c r="S1073" s="106" t="e">
        <f t="shared" si="289"/>
        <v>#DIV/0!</v>
      </c>
      <c r="T1073" s="106" t="e">
        <f t="shared" si="293"/>
        <v>#DIV/0!</v>
      </c>
      <c r="U1073" s="124" t="e">
        <f t="shared" si="286"/>
        <v>#DIV/0!</v>
      </c>
      <c r="V1073" s="107" t="e">
        <f t="shared" si="301"/>
        <v>#DIV/0!</v>
      </c>
      <c r="W1073" s="106" t="e">
        <f t="shared" si="299"/>
        <v>#DIV/0!</v>
      </c>
      <c r="X1073" s="106" t="e">
        <f t="shared" si="294"/>
        <v>#DIV/0!</v>
      </c>
      <c r="Y1073" s="106" t="e">
        <f t="shared" si="300"/>
        <v>#DIV/0!</v>
      </c>
      <c r="Z1073" s="108" t="e">
        <f t="shared" si="295"/>
        <v>#DIV/0!</v>
      </c>
      <c r="AA1073" s="108" t="e">
        <f>('Input &amp; Results'!$E$40-R1073*7.48)/('Calcs active'!H1073*1440)</f>
        <v>#DIV/0!</v>
      </c>
    </row>
    <row r="1074" spans="2:27" x14ac:dyDescent="0.2">
      <c r="B1074" s="31">
        <f t="shared" si="287"/>
        <v>3</v>
      </c>
      <c r="C1074" s="31" t="s">
        <v>61</v>
      </c>
      <c r="D1074" s="106">
        <v>1060</v>
      </c>
      <c r="E1074" s="106" t="e">
        <f t="shared" si="296"/>
        <v>#DIV/0!</v>
      </c>
      <c r="F1074" s="106">
        <f>'Calcs Hist'!E1075</f>
        <v>0</v>
      </c>
      <c r="G1074" s="106" t="e">
        <f t="shared" si="297"/>
        <v>#DIV/0!</v>
      </c>
      <c r="H1074" s="107" t="e">
        <f t="shared" si="298"/>
        <v>#DIV/0!</v>
      </c>
      <c r="I1074" s="106" t="e">
        <f>IF(P1074&gt;0,('Input &amp; Results'!F$35/12*$C$3)*('Input &amp; Results'!$D$21),('Input &amp; Results'!F$35/12*$C$3)*('Input &amp; Results'!$D$22))</f>
        <v>#DIV/0!</v>
      </c>
      <c r="J1074" s="106" t="e">
        <f t="shared" si="302"/>
        <v>#DIV/0!</v>
      </c>
      <c r="K1074" s="106" t="e">
        <f>IF(H1074&gt;'Input &amp; Results'!$K$45,MIN('Input &amp; Results'!$K$37,J1074-M1074),0)</f>
        <v>#DIV/0!</v>
      </c>
      <c r="L1074" s="106" t="e">
        <f t="shared" si="290"/>
        <v>#DIV/0!</v>
      </c>
      <c r="M1074" s="106" t="e">
        <f>IF(J1074&gt;0,MIN('Input &amp; Results'!$K$17*0.75/12*'Input &amp; Results'!$K$42,J1074),0)</f>
        <v>#DIV/0!</v>
      </c>
      <c r="N1074" s="106" t="e">
        <f t="shared" si="291"/>
        <v>#DIV/0!</v>
      </c>
      <c r="O1074" s="106" t="e">
        <f t="shared" si="303"/>
        <v>#DIV/0!</v>
      </c>
      <c r="P1074" s="106" t="e">
        <f>IF(O1074&gt;'Input &amp; Results'!$E$49,MIN('Input &amp; Results'!$E$47,O1074),0)</f>
        <v>#DIV/0!</v>
      </c>
      <c r="Q1074" s="106" t="e">
        <f t="shared" si="292"/>
        <v>#DIV/0!</v>
      </c>
      <c r="R1074" s="106" t="e">
        <f t="shared" si="288"/>
        <v>#DIV/0!</v>
      </c>
      <c r="S1074" s="106" t="e">
        <f t="shared" si="289"/>
        <v>#DIV/0!</v>
      </c>
      <c r="T1074" s="106" t="e">
        <f t="shared" si="293"/>
        <v>#DIV/0!</v>
      </c>
      <c r="U1074" s="124" t="e">
        <f t="shared" si="286"/>
        <v>#DIV/0!</v>
      </c>
      <c r="V1074" s="107" t="e">
        <f t="shared" si="301"/>
        <v>#DIV/0!</v>
      </c>
      <c r="W1074" s="106" t="e">
        <f t="shared" si="299"/>
        <v>#DIV/0!</v>
      </c>
      <c r="X1074" s="106" t="e">
        <f t="shared" si="294"/>
        <v>#DIV/0!</v>
      </c>
      <c r="Y1074" s="106" t="e">
        <f t="shared" si="300"/>
        <v>#DIV/0!</v>
      </c>
      <c r="Z1074" s="108" t="e">
        <f t="shared" si="295"/>
        <v>#DIV/0!</v>
      </c>
      <c r="AA1074" s="108" t="e">
        <f>('Input &amp; Results'!$E$40-R1074*7.48)/('Calcs active'!H1074*1440)</f>
        <v>#DIV/0!</v>
      </c>
    </row>
    <row r="1075" spans="2:27" x14ac:dyDescent="0.2">
      <c r="B1075" s="31">
        <f t="shared" si="287"/>
        <v>3</v>
      </c>
      <c r="C1075" s="31" t="s">
        <v>61</v>
      </c>
      <c r="D1075" s="106">
        <v>1061</v>
      </c>
      <c r="E1075" s="106" t="e">
        <f t="shared" si="296"/>
        <v>#DIV/0!</v>
      </c>
      <c r="F1075" s="106">
        <f>'Calcs Hist'!E1076</f>
        <v>0</v>
      </c>
      <c r="G1075" s="106" t="e">
        <f t="shared" si="297"/>
        <v>#DIV/0!</v>
      </c>
      <c r="H1075" s="107" t="e">
        <f t="shared" si="298"/>
        <v>#DIV/0!</v>
      </c>
      <c r="I1075" s="106" t="e">
        <f>IF(P1075&gt;0,('Input &amp; Results'!F$35/12*$C$3)*('Input &amp; Results'!$D$21),('Input &amp; Results'!F$35/12*$C$3)*('Input &amp; Results'!$D$22))</f>
        <v>#DIV/0!</v>
      </c>
      <c r="J1075" s="106" t="e">
        <f t="shared" si="302"/>
        <v>#DIV/0!</v>
      </c>
      <c r="K1075" s="106" t="e">
        <f>IF(H1075&gt;'Input &amp; Results'!$K$45,MIN('Input &amp; Results'!$K$37,J1075-M1075),0)</f>
        <v>#DIV/0!</v>
      </c>
      <c r="L1075" s="106" t="e">
        <f t="shared" si="290"/>
        <v>#DIV/0!</v>
      </c>
      <c r="M1075" s="106" t="e">
        <f>IF(J1075&gt;0,MIN('Input &amp; Results'!$K$17*0.75/12*'Input &amp; Results'!$K$42,J1075),0)</f>
        <v>#DIV/0!</v>
      </c>
      <c r="N1075" s="106" t="e">
        <f t="shared" si="291"/>
        <v>#DIV/0!</v>
      </c>
      <c r="O1075" s="106" t="e">
        <f t="shared" si="303"/>
        <v>#DIV/0!</v>
      </c>
      <c r="P1075" s="106" t="e">
        <f>IF(O1075&gt;'Input &amp; Results'!$E$49,MIN('Input &amp; Results'!$E$47,O1075),0)</f>
        <v>#DIV/0!</v>
      </c>
      <c r="Q1075" s="106" t="e">
        <f t="shared" si="292"/>
        <v>#DIV/0!</v>
      </c>
      <c r="R1075" s="106" t="e">
        <f t="shared" si="288"/>
        <v>#DIV/0!</v>
      </c>
      <c r="S1075" s="106" t="e">
        <f t="shared" si="289"/>
        <v>#DIV/0!</v>
      </c>
      <c r="T1075" s="106" t="e">
        <f t="shared" si="293"/>
        <v>#DIV/0!</v>
      </c>
      <c r="U1075" s="124" t="e">
        <f t="shared" si="286"/>
        <v>#DIV/0!</v>
      </c>
      <c r="V1075" s="107" t="e">
        <f t="shared" si="301"/>
        <v>#DIV/0!</v>
      </c>
      <c r="W1075" s="106" t="e">
        <f t="shared" si="299"/>
        <v>#DIV/0!</v>
      </c>
      <c r="X1075" s="106" t="e">
        <f t="shared" si="294"/>
        <v>#DIV/0!</v>
      </c>
      <c r="Y1075" s="106" t="e">
        <f t="shared" si="300"/>
        <v>#DIV/0!</v>
      </c>
      <c r="Z1075" s="108" t="e">
        <f t="shared" si="295"/>
        <v>#DIV/0!</v>
      </c>
      <c r="AA1075" s="108" t="e">
        <f>('Input &amp; Results'!$E$40-R1075*7.48)/('Calcs active'!H1075*1440)</f>
        <v>#DIV/0!</v>
      </c>
    </row>
    <row r="1076" spans="2:27" x14ac:dyDescent="0.2">
      <c r="B1076" s="31">
        <f t="shared" si="287"/>
        <v>3</v>
      </c>
      <c r="C1076" s="31" t="s">
        <v>61</v>
      </c>
      <c r="D1076" s="106">
        <v>1062</v>
      </c>
      <c r="E1076" s="106" t="e">
        <f t="shared" si="296"/>
        <v>#DIV/0!</v>
      </c>
      <c r="F1076" s="106">
        <f>'Calcs Hist'!E1077</f>
        <v>0</v>
      </c>
      <c r="G1076" s="106" t="e">
        <f t="shared" si="297"/>
        <v>#DIV/0!</v>
      </c>
      <c r="H1076" s="107" t="e">
        <f t="shared" si="298"/>
        <v>#DIV/0!</v>
      </c>
      <c r="I1076" s="106" t="e">
        <f>IF(P1076&gt;0,('Input &amp; Results'!F$35/12*$C$3)*('Input &amp; Results'!$D$21),('Input &amp; Results'!F$35/12*$C$3)*('Input &amp; Results'!$D$22))</f>
        <v>#DIV/0!</v>
      </c>
      <c r="J1076" s="106" t="e">
        <f t="shared" si="302"/>
        <v>#DIV/0!</v>
      </c>
      <c r="K1076" s="106" t="e">
        <f>IF(H1076&gt;'Input &amp; Results'!$K$45,MIN('Input &amp; Results'!$K$37,J1076-M1076),0)</f>
        <v>#DIV/0!</v>
      </c>
      <c r="L1076" s="106" t="e">
        <f t="shared" si="290"/>
        <v>#DIV/0!</v>
      </c>
      <c r="M1076" s="106" t="e">
        <f>IF(J1076&gt;0,MIN('Input &amp; Results'!$K$17*0.75/12*'Input &amp; Results'!$K$42,J1076),0)</f>
        <v>#DIV/0!</v>
      </c>
      <c r="N1076" s="106" t="e">
        <f t="shared" si="291"/>
        <v>#DIV/0!</v>
      </c>
      <c r="O1076" s="106" t="e">
        <f t="shared" si="303"/>
        <v>#DIV/0!</v>
      </c>
      <c r="P1076" s="106" t="e">
        <f>IF(O1076&gt;'Input &amp; Results'!$E$49,MIN('Input &amp; Results'!$E$47,O1076),0)</f>
        <v>#DIV/0!</v>
      </c>
      <c r="Q1076" s="106" t="e">
        <f t="shared" si="292"/>
        <v>#DIV/0!</v>
      </c>
      <c r="R1076" s="106" t="e">
        <f t="shared" si="288"/>
        <v>#DIV/0!</v>
      </c>
      <c r="S1076" s="106" t="e">
        <f t="shared" si="289"/>
        <v>#DIV/0!</v>
      </c>
      <c r="T1076" s="106" t="e">
        <f t="shared" si="293"/>
        <v>#DIV/0!</v>
      </c>
      <c r="U1076" s="124" t="e">
        <f t="shared" si="286"/>
        <v>#DIV/0!</v>
      </c>
      <c r="V1076" s="107" t="e">
        <f t="shared" si="301"/>
        <v>#DIV/0!</v>
      </c>
      <c r="W1076" s="106" t="e">
        <f t="shared" si="299"/>
        <v>#DIV/0!</v>
      </c>
      <c r="X1076" s="106" t="e">
        <f t="shared" si="294"/>
        <v>#DIV/0!</v>
      </c>
      <c r="Y1076" s="106" t="e">
        <f t="shared" si="300"/>
        <v>#DIV/0!</v>
      </c>
      <c r="Z1076" s="108" t="e">
        <f t="shared" si="295"/>
        <v>#DIV/0!</v>
      </c>
      <c r="AA1076" s="108" t="e">
        <f>('Input &amp; Results'!$E$40-R1076*7.48)/('Calcs active'!H1076*1440)</f>
        <v>#DIV/0!</v>
      </c>
    </row>
    <row r="1077" spans="2:27" x14ac:dyDescent="0.2">
      <c r="B1077" s="31">
        <f t="shared" si="287"/>
        <v>3</v>
      </c>
      <c r="C1077" s="31" t="s">
        <v>61</v>
      </c>
      <c r="D1077" s="106">
        <v>1063</v>
      </c>
      <c r="E1077" s="106" t="e">
        <f t="shared" si="296"/>
        <v>#DIV/0!</v>
      </c>
      <c r="F1077" s="106">
        <f>'Calcs Hist'!E1078</f>
        <v>0</v>
      </c>
      <c r="G1077" s="106" t="e">
        <f t="shared" si="297"/>
        <v>#DIV/0!</v>
      </c>
      <c r="H1077" s="107" t="e">
        <f t="shared" si="298"/>
        <v>#DIV/0!</v>
      </c>
      <c r="I1077" s="106" t="e">
        <f>IF(P1077&gt;0,('Input &amp; Results'!F$35/12*$C$3)*('Input &amp; Results'!$D$21),('Input &amp; Results'!F$35/12*$C$3)*('Input &amp; Results'!$D$22))</f>
        <v>#DIV/0!</v>
      </c>
      <c r="J1077" s="106" t="e">
        <f t="shared" si="302"/>
        <v>#DIV/0!</v>
      </c>
      <c r="K1077" s="106" t="e">
        <f>IF(H1077&gt;'Input &amp; Results'!$K$45,MIN('Input &amp; Results'!$K$37,J1077-M1077),0)</f>
        <v>#DIV/0!</v>
      </c>
      <c r="L1077" s="106" t="e">
        <f t="shared" si="290"/>
        <v>#DIV/0!</v>
      </c>
      <c r="M1077" s="106" t="e">
        <f>IF(J1077&gt;0,MIN('Input &amp; Results'!$K$17*0.75/12*'Input &amp; Results'!$K$42,J1077),0)</f>
        <v>#DIV/0!</v>
      </c>
      <c r="N1077" s="106" t="e">
        <f t="shared" si="291"/>
        <v>#DIV/0!</v>
      </c>
      <c r="O1077" s="106" t="e">
        <f t="shared" si="303"/>
        <v>#DIV/0!</v>
      </c>
      <c r="P1077" s="106" t="e">
        <f>IF(O1077&gt;'Input &amp; Results'!$E$49,MIN('Input &amp; Results'!$E$47,O1077),0)</f>
        <v>#DIV/0!</v>
      </c>
      <c r="Q1077" s="106" t="e">
        <f t="shared" si="292"/>
        <v>#DIV/0!</v>
      </c>
      <c r="R1077" s="106" t="e">
        <f t="shared" si="288"/>
        <v>#DIV/0!</v>
      </c>
      <c r="S1077" s="106" t="e">
        <f t="shared" si="289"/>
        <v>#DIV/0!</v>
      </c>
      <c r="T1077" s="106" t="e">
        <f t="shared" si="293"/>
        <v>#DIV/0!</v>
      </c>
      <c r="U1077" s="124" t="e">
        <f t="shared" si="286"/>
        <v>#DIV/0!</v>
      </c>
      <c r="V1077" s="107" t="e">
        <f t="shared" si="301"/>
        <v>#DIV/0!</v>
      </c>
      <c r="W1077" s="106" t="e">
        <f t="shared" si="299"/>
        <v>#DIV/0!</v>
      </c>
      <c r="X1077" s="106" t="e">
        <f t="shared" si="294"/>
        <v>#DIV/0!</v>
      </c>
      <c r="Y1077" s="106" t="e">
        <f t="shared" si="300"/>
        <v>#DIV/0!</v>
      </c>
      <c r="Z1077" s="108" t="e">
        <f t="shared" si="295"/>
        <v>#DIV/0!</v>
      </c>
      <c r="AA1077" s="108" t="e">
        <f>('Input &amp; Results'!$E$40-R1077*7.48)/('Calcs active'!H1077*1440)</f>
        <v>#DIV/0!</v>
      </c>
    </row>
    <row r="1078" spans="2:27" x14ac:dyDescent="0.2">
      <c r="B1078" s="31">
        <f t="shared" si="287"/>
        <v>3</v>
      </c>
      <c r="C1078" s="31" t="s">
        <v>61</v>
      </c>
      <c r="D1078" s="106">
        <v>1064</v>
      </c>
      <c r="E1078" s="106" t="e">
        <f t="shared" si="296"/>
        <v>#DIV/0!</v>
      </c>
      <c r="F1078" s="106">
        <f>'Calcs Hist'!E1079</f>
        <v>0</v>
      </c>
      <c r="G1078" s="106" t="e">
        <f t="shared" si="297"/>
        <v>#DIV/0!</v>
      </c>
      <c r="H1078" s="107" t="e">
        <f t="shared" si="298"/>
        <v>#DIV/0!</v>
      </c>
      <c r="I1078" s="106" t="e">
        <f>IF(P1078&gt;0,('Input &amp; Results'!F$35/12*$C$3)*('Input &amp; Results'!$D$21),('Input &amp; Results'!F$35/12*$C$3)*('Input &amp; Results'!$D$22))</f>
        <v>#DIV/0!</v>
      </c>
      <c r="J1078" s="106" t="e">
        <f t="shared" si="302"/>
        <v>#DIV/0!</v>
      </c>
      <c r="K1078" s="106" t="e">
        <f>IF(H1078&gt;'Input &amp; Results'!$K$45,MIN('Input &amp; Results'!$K$37,J1078-M1078),0)</f>
        <v>#DIV/0!</v>
      </c>
      <c r="L1078" s="106" t="e">
        <f t="shared" si="290"/>
        <v>#DIV/0!</v>
      </c>
      <c r="M1078" s="106" t="e">
        <f>IF(J1078&gt;0,MIN('Input &amp; Results'!$K$17*0.75/12*'Input &amp; Results'!$K$42,J1078),0)</f>
        <v>#DIV/0!</v>
      </c>
      <c r="N1078" s="106" t="e">
        <f t="shared" si="291"/>
        <v>#DIV/0!</v>
      </c>
      <c r="O1078" s="106" t="e">
        <f t="shared" si="303"/>
        <v>#DIV/0!</v>
      </c>
      <c r="P1078" s="106" t="e">
        <f>IF(O1078&gt;'Input &amp; Results'!$E$49,MIN('Input &amp; Results'!$E$47,O1078),0)</f>
        <v>#DIV/0!</v>
      </c>
      <c r="Q1078" s="106" t="e">
        <f t="shared" si="292"/>
        <v>#DIV/0!</v>
      </c>
      <c r="R1078" s="106" t="e">
        <f t="shared" si="288"/>
        <v>#DIV/0!</v>
      </c>
      <c r="S1078" s="106" t="e">
        <f t="shared" si="289"/>
        <v>#DIV/0!</v>
      </c>
      <c r="T1078" s="106" t="e">
        <f t="shared" si="293"/>
        <v>#DIV/0!</v>
      </c>
      <c r="U1078" s="124" t="e">
        <f t="shared" ref="U1078:U1141" si="304">U1077+S1078</f>
        <v>#DIV/0!</v>
      </c>
      <c r="V1078" s="107" t="e">
        <f t="shared" si="301"/>
        <v>#DIV/0!</v>
      </c>
      <c r="W1078" s="106" t="e">
        <f t="shared" si="299"/>
        <v>#DIV/0!</v>
      </c>
      <c r="X1078" s="106" t="e">
        <f t="shared" si="294"/>
        <v>#DIV/0!</v>
      </c>
      <c r="Y1078" s="106" t="e">
        <f t="shared" si="300"/>
        <v>#DIV/0!</v>
      </c>
      <c r="Z1078" s="108" t="e">
        <f t="shared" si="295"/>
        <v>#DIV/0!</v>
      </c>
      <c r="AA1078" s="108" t="e">
        <f>('Input &amp; Results'!$E$40-R1078*7.48)/('Calcs active'!H1078*1440)</f>
        <v>#DIV/0!</v>
      </c>
    </row>
    <row r="1079" spans="2:27" x14ac:dyDescent="0.2">
      <c r="B1079" s="31">
        <f t="shared" si="287"/>
        <v>3</v>
      </c>
      <c r="C1079" s="31" t="s">
        <v>62</v>
      </c>
      <c r="D1079" s="106">
        <v>1065</v>
      </c>
      <c r="E1079" s="106" t="e">
        <f t="shared" si="296"/>
        <v>#DIV/0!</v>
      </c>
      <c r="F1079" s="106">
        <f>'Calcs Hist'!E1080</f>
        <v>0</v>
      </c>
      <c r="G1079" s="106" t="e">
        <f t="shared" si="297"/>
        <v>#DIV/0!</v>
      </c>
      <c r="H1079" s="107" t="e">
        <f t="shared" si="298"/>
        <v>#DIV/0!</v>
      </c>
      <c r="I1079" s="106" t="e">
        <f>IF(P1079&gt;0,('Input &amp; Results'!F$36/12*$C$3)*('Input &amp; Results'!$D$21),('Input &amp; Results'!F$36/12*$C$3)*('Input &amp; Results'!$D$22))</f>
        <v>#DIV/0!</v>
      </c>
      <c r="J1079" s="106" t="e">
        <f t="shared" si="302"/>
        <v>#DIV/0!</v>
      </c>
      <c r="K1079" s="106" t="e">
        <f>IF(H1079&gt;'Input &amp; Results'!$K$45,MIN('Input &amp; Results'!$K$38,J1079-M1079),0)</f>
        <v>#DIV/0!</v>
      </c>
      <c r="L1079" s="106" t="e">
        <f t="shared" si="290"/>
        <v>#DIV/0!</v>
      </c>
      <c r="M1079" s="106" t="e">
        <f>IF(J1079&gt;0,MIN('Input &amp; Results'!$K$18*0.75/12*'Input &amp; Results'!$K$42,J1079),0)</f>
        <v>#DIV/0!</v>
      </c>
      <c r="N1079" s="106" t="e">
        <f t="shared" si="291"/>
        <v>#DIV/0!</v>
      </c>
      <c r="O1079" s="106" t="e">
        <f t="shared" si="303"/>
        <v>#DIV/0!</v>
      </c>
      <c r="P1079" s="106" t="e">
        <f>IF(O1079&gt;'Input &amp; Results'!$E$49,MIN('Input &amp; Results'!$E$47,O1079),0)</f>
        <v>#DIV/0!</v>
      </c>
      <c r="Q1079" s="106" t="e">
        <f t="shared" si="292"/>
        <v>#DIV/0!</v>
      </c>
      <c r="R1079" s="106" t="e">
        <f t="shared" si="288"/>
        <v>#DIV/0!</v>
      </c>
      <c r="S1079" s="106" t="e">
        <f t="shared" si="289"/>
        <v>#DIV/0!</v>
      </c>
      <c r="T1079" s="106" t="e">
        <f t="shared" si="293"/>
        <v>#DIV/0!</v>
      </c>
      <c r="U1079" s="124" t="e">
        <f t="shared" si="304"/>
        <v>#DIV/0!</v>
      </c>
      <c r="V1079" s="107" t="e">
        <f t="shared" si="301"/>
        <v>#DIV/0!</v>
      </c>
      <c r="W1079" s="106" t="e">
        <f t="shared" si="299"/>
        <v>#DIV/0!</v>
      </c>
      <c r="X1079" s="106" t="e">
        <f t="shared" si="294"/>
        <v>#DIV/0!</v>
      </c>
      <c r="Y1079" s="106" t="e">
        <f t="shared" si="300"/>
        <v>#DIV/0!</v>
      </c>
      <c r="Z1079" s="108" t="e">
        <f t="shared" si="295"/>
        <v>#DIV/0!</v>
      </c>
      <c r="AA1079" s="108" t="e">
        <f>('Input &amp; Results'!$E$40-R1079*7.48)/('Calcs active'!H1079*1440)</f>
        <v>#DIV/0!</v>
      </c>
    </row>
    <row r="1080" spans="2:27" x14ac:dyDescent="0.2">
      <c r="B1080" s="31">
        <f t="shared" si="287"/>
        <v>3</v>
      </c>
      <c r="C1080" s="31" t="s">
        <v>62</v>
      </c>
      <c r="D1080" s="106">
        <v>1066</v>
      </c>
      <c r="E1080" s="106" t="e">
        <f t="shared" si="296"/>
        <v>#DIV/0!</v>
      </c>
      <c r="F1080" s="106">
        <f>'Calcs Hist'!E1081</f>
        <v>0</v>
      </c>
      <c r="G1080" s="106" t="e">
        <f t="shared" si="297"/>
        <v>#DIV/0!</v>
      </c>
      <c r="H1080" s="107" t="e">
        <f t="shared" si="298"/>
        <v>#DIV/0!</v>
      </c>
      <c r="I1080" s="106" t="e">
        <f>IF(P1080&gt;0,('Input &amp; Results'!F$36/12*$C$3)*('Input &amp; Results'!$D$21),('Input &amp; Results'!F$36/12*$C$3)*('Input &amp; Results'!$D$22))</f>
        <v>#DIV/0!</v>
      </c>
      <c r="J1080" s="106" t="e">
        <f t="shared" si="302"/>
        <v>#DIV/0!</v>
      </c>
      <c r="K1080" s="106" t="e">
        <f>IF(H1080&gt;'Input &amp; Results'!$K$45,MIN('Input &amp; Results'!$K$38,J1080-M1080),0)</f>
        <v>#DIV/0!</v>
      </c>
      <c r="L1080" s="106" t="e">
        <f t="shared" si="290"/>
        <v>#DIV/0!</v>
      </c>
      <c r="M1080" s="106" t="e">
        <f>IF(J1080&gt;0,MIN('Input &amp; Results'!$K$18*0.75/12*'Input &amp; Results'!$K$42,J1080),0)</f>
        <v>#DIV/0!</v>
      </c>
      <c r="N1080" s="106" t="e">
        <f t="shared" si="291"/>
        <v>#DIV/0!</v>
      </c>
      <c r="O1080" s="106" t="e">
        <f t="shared" si="303"/>
        <v>#DIV/0!</v>
      </c>
      <c r="P1080" s="106" t="e">
        <f>IF(O1080&gt;'Input &amp; Results'!$E$49,MIN('Input &amp; Results'!$E$47,O1080),0)</f>
        <v>#DIV/0!</v>
      </c>
      <c r="Q1080" s="106" t="e">
        <f t="shared" si="292"/>
        <v>#DIV/0!</v>
      </c>
      <c r="R1080" s="106" t="e">
        <f t="shared" si="288"/>
        <v>#DIV/0!</v>
      </c>
      <c r="S1080" s="106" t="e">
        <f t="shared" si="289"/>
        <v>#DIV/0!</v>
      </c>
      <c r="T1080" s="106" t="e">
        <f t="shared" si="293"/>
        <v>#DIV/0!</v>
      </c>
      <c r="U1080" s="124" t="e">
        <f t="shared" si="304"/>
        <v>#DIV/0!</v>
      </c>
      <c r="V1080" s="107" t="e">
        <f t="shared" si="301"/>
        <v>#DIV/0!</v>
      </c>
      <c r="W1080" s="106" t="e">
        <f t="shared" si="299"/>
        <v>#DIV/0!</v>
      </c>
      <c r="X1080" s="106" t="e">
        <f t="shared" si="294"/>
        <v>#DIV/0!</v>
      </c>
      <c r="Y1080" s="106" t="e">
        <f t="shared" si="300"/>
        <v>#DIV/0!</v>
      </c>
      <c r="Z1080" s="108" t="e">
        <f t="shared" si="295"/>
        <v>#DIV/0!</v>
      </c>
      <c r="AA1080" s="108" t="e">
        <f>('Input &amp; Results'!$E$40-R1080*7.48)/('Calcs active'!H1080*1440)</f>
        <v>#DIV/0!</v>
      </c>
    </row>
    <row r="1081" spans="2:27" x14ac:dyDescent="0.2">
      <c r="B1081" s="31">
        <f t="shared" si="287"/>
        <v>3</v>
      </c>
      <c r="C1081" s="31" t="s">
        <v>62</v>
      </c>
      <c r="D1081" s="106">
        <v>1067</v>
      </c>
      <c r="E1081" s="106" t="e">
        <f t="shared" si="296"/>
        <v>#DIV/0!</v>
      </c>
      <c r="F1081" s="106">
        <f>'Calcs Hist'!E1082</f>
        <v>0</v>
      </c>
      <c r="G1081" s="106" t="e">
        <f t="shared" si="297"/>
        <v>#DIV/0!</v>
      </c>
      <c r="H1081" s="107" t="e">
        <f t="shared" si="298"/>
        <v>#DIV/0!</v>
      </c>
      <c r="I1081" s="106" t="e">
        <f>IF(P1081&gt;0,('Input &amp; Results'!F$36/12*$C$3)*('Input &amp; Results'!$D$21),('Input &amp; Results'!F$36/12*$C$3)*('Input &amp; Results'!$D$22))</f>
        <v>#DIV/0!</v>
      </c>
      <c r="J1081" s="106" t="e">
        <f t="shared" si="302"/>
        <v>#DIV/0!</v>
      </c>
      <c r="K1081" s="106" t="e">
        <f>IF(H1081&gt;'Input &amp; Results'!$K$45,MIN('Input &amp; Results'!$K$38,J1081-M1081),0)</f>
        <v>#DIV/0!</v>
      </c>
      <c r="L1081" s="106" t="e">
        <f t="shared" si="290"/>
        <v>#DIV/0!</v>
      </c>
      <c r="M1081" s="106" t="e">
        <f>IF(J1081&gt;0,MIN('Input &amp; Results'!$K$18*0.75/12*'Input &amp; Results'!$K$42,J1081),0)</f>
        <v>#DIV/0!</v>
      </c>
      <c r="N1081" s="106" t="e">
        <f t="shared" si="291"/>
        <v>#DIV/0!</v>
      </c>
      <c r="O1081" s="106" t="e">
        <f t="shared" si="303"/>
        <v>#DIV/0!</v>
      </c>
      <c r="P1081" s="106" t="e">
        <f>IF(O1081&gt;'Input &amp; Results'!$E$49,MIN('Input &amp; Results'!$E$47,O1081),0)</f>
        <v>#DIV/0!</v>
      </c>
      <c r="Q1081" s="106" t="e">
        <f t="shared" si="292"/>
        <v>#DIV/0!</v>
      </c>
      <c r="R1081" s="106" t="e">
        <f t="shared" si="288"/>
        <v>#DIV/0!</v>
      </c>
      <c r="S1081" s="106" t="e">
        <f t="shared" si="289"/>
        <v>#DIV/0!</v>
      </c>
      <c r="T1081" s="106" t="e">
        <f t="shared" si="293"/>
        <v>#DIV/0!</v>
      </c>
      <c r="U1081" s="124" t="e">
        <f t="shared" si="304"/>
        <v>#DIV/0!</v>
      </c>
      <c r="V1081" s="107" t="e">
        <f t="shared" si="301"/>
        <v>#DIV/0!</v>
      </c>
      <c r="W1081" s="106" t="e">
        <f t="shared" si="299"/>
        <v>#DIV/0!</v>
      </c>
      <c r="X1081" s="106" t="e">
        <f t="shared" si="294"/>
        <v>#DIV/0!</v>
      </c>
      <c r="Y1081" s="106" t="e">
        <f t="shared" si="300"/>
        <v>#DIV/0!</v>
      </c>
      <c r="Z1081" s="108" t="e">
        <f t="shared" si="295"/>
        <v>#DIV/0!</v>
      </c>
      <c r="AA1081" s="108" t="e">
        <f>('Input &amp; Results'!$E$40-R1081*7.48)/('Calcs active'!H1081*1440)</f>
        <v>#DIV/0!</v>
      </c>
    </row>
    <row r="1082" spans="2:27" x14ac:dyDescent="0.2">
      <c r="B1082" s="31">
        <f t="shared" si="287"/>
        <v>3</v>
      </c>
      <c r="C1082" s="31" t="s">
        <v>62</v>
      </c>
      <c r="D1082" s="106">
        <v>1068</v>
      </c>
      <c r="E1082" s="106" t="e">
        <f t="shared" si="296"/>
        <v>#DIV/0!</v>
      </c>
      <c r="F1082" s="106">
        <f>'Calcs Hist'!E1083</f>
        <v>0</v>
      </c>
      <c r="G1082" s="106" t="e">
        <f t="shared" si="297"/>
        <v>#DIV/0!</v>
      </c>
      <c r="H1082" s="107" t="e">
        <f t="shared" si="298"/>
        <v>#DIV/0!</v>
      </c>
      <c r="I1082" s="106" t="e">
        <f>IF(P1082&gt;0,('Input &amp; Results'!F$36/12*$C$3)*('Input &amp; Results'!$D$21),('Input &amp; Results'!F$36/12*$C$3)*('Input &amp; Results'!$D$22))</f>
        <v>#DIV/0!</v>
      </c>
      <c r="J1082" s="106" t="e">
        <f t="shared" si="302"/>
        <v>#DIV/0!</v>
      </c>
      <c r="K1082" s="106" t="e">
        <f>IF(H1082&gt;'Input &amp; Results'!$K$45,MIN('Input &amp; Results'!$K$38,J1082-M1082),0)</f>
        <v>#DIV/0!</v>
      </c>
      <c r="L1082" s="106" t="e">
        <f t="shared" si="290"/>
        <v>#DIV/0!</v>
      </c>
      <c r="M1082" s="106" t="e">
        <f>IF(J1082&gt;0,MIN('Input &amp; Results'!$K$18*0.75/12*'Input &amp; Results'!$K$42,J1082),0)</f>
        <v>#DIV/0!</v>
      </c>
      <c r="N1082" s="106" t="e">
        <f t="shared" si="291"/>
        <v>#DIV/0!</v>
      </c>
      <c r="O1082" s="106" t="e">
        <f t="shared" si="303"/>
        <v>#DIV/0!</v>
      </c>
      <c r="P1082" s="106" t="e">
        <f>IF(O1082&gt;'Input &amp; Results'!$E$49,MIN('Input &amp; Results'!$E$47,O1082),0)</f>
        <v>#DIV/0!</v>
      </c>
      <c r="Q1082" s="106" t="e">
        <f t="shared" si="292"/>
        <v>#DIV/0!</v>
      </c>
      <c r="R1082" s="106" t="e">
        <f t="shared" si="288"/>
        <v>#DIV/0!</v>
      </c>
      <c r="S1082" s="106" t="e">
        <f t="shared" si="289"/>
        <v>#DIV/0!</v>
      </c>
      <c r="T1082" s="106" t="e">
        <f t="shared" si="293"/>
        <v>#DIV/0!</v>
      </c>
      <c r="U1082" s="124" t="e">
        <f t="shared" si="304"/>
        <v>#DIV/0!</v>
      </c>
      <c r="V1082" s="107" t="e">
        <f t="shared" si="301"/>
        <v>#DIV/0!</v>
      </c>
      <c r="W1082" s="106" t="e">
        <f t="shared" si="299"/>
        <v>#DIV/0!</v>
      </c>
      <c r="X1082" s="106" t="e">
        <f t="shared" si="294"/>
        <v>#DIV/0!</v>
      </c>
      <c r="Y1082" s="106" t="e">
        <f t="shared" si="300"/>
        <v>#DIV/0!</v>
      </c>
      <c r="Z1082" s="108" t="e">
        <f t="shared" si="295"/>
        <v>#DIV/0!</v>
      </c>
      <c r="AA1082" s="108" t="e">
        <f>('Input &amp; Results'!$E$40-R1082*7.48)/('Calcs active'!H1082*1440)</f>
        <v>#DIV/0!</v>
      </c>
    </row>
    <row r="1083" spans="2:27" x14ac:dyDescent="0.2">
      <c r="B1083" s="31">
        <f t="shared" si="287"/>
        <v>3</v>
      </c>
      <c r="C1083" s="31" t="s">
        <v>62</v>
      </c>
      <c r="D1083" s="106">
        <v>1069</v>
      </c>
      <c r="E1083" s="106" t="e">
        <f t="shared" si="296"/>
        <v>#DIV/0!</v>
      </c>
      <c r="F1083" s="106">
        <f>'Calcs Hist'!E1084</f>
        <v>0</v>
      </c>
      <c r="G1083" s="106" t="e">
        <f t="shared" si="297"/>
        <v>#DIV/0!</v>
      </c>
      <c r="H1083" s="107" t="e">
        <f t="shared" si="298"/>
        <v>#DIV/0!</v>
      </c>
      <c r="I1083" s="106" t="e">
        <f>IF(P1083&gt;0,('Input &amp; Results'!F$36/12*$C$3)*('Input &amp; Results'!$D$21),('Input &amp; Results'!F$36/12*$C$3)*('Input &amp; Results'!$D$22))</f>
        <v>#DIV/0!</v>
      </c>
      <c r="J1083" s="106" t="e">
        <f t="shared" si="302"/>
        <v>#DIV/0!</v>
      </c>
      <c r="K1083" s="106" t="e">
        <f>IF(H1083&gt;'Input &amp; Results'!$K$45,MIN('Input &amp; Results'!$K$38,J1083-M1083),0)</f>
        <v>#DIV/0!</v>
      </c>
      <c r="L1083" s="106" t="e">
        <f t="shared" si="290"/>
        <v>#DIV/0!</v>
      </c>
      <c r="M1083" s="106" t="e">
        <f>IF(J1083&gt;0,MIN('Input &amp; Results'!$K$18*0.75/12*'Input &amp; Results'!$K$42,J1083),0)</f>
        <v>#DIV/0!</v>
      </c>
      <c r="N1083" s="106" t="e">
        <f t="shared" si="291"/>
        <v>#DIV/0!</v>
      </c>
      <c r="O1083" s="106" t="e">
        <f t="shared" si="303"/>
        <v>#DIV/0!</v>
      </c>
      <c r="P1083" s="106" t="e">
        <f>IF(O1083&gt;'Input &amp; Results'!$E$49,MIN('Input &amp; Results'!$E$47,O1083),0)</f>
        <v>#DIV/0!</v>
      </c>
      <c r="Q1083" s="106" t="e">
        <f t="shared" si="292"/>
        <v>#DIV/0!</v>
      </c>
      <c r="R1083" s="106" t="e">
        <f t="shared" si="288"/>
        <v>#DIV/0!</v>
      </c>
      <c r="S1083" s="106" t="e">
        <f t="shared" si="289"/>
        <v>#DIV/0!</v>
      </c>
      <c r="T1083" s="106" t="e">
        <f t="shared" si="293"/>
        <v>#DIV/0!</v>
      </c>
      <c r="U1083" s="124" t="e">
        <f t="shared" si="304"/>
        <v>#DIV/0!</v>
      </c>
      <c r="V1083" s="107" t="e">
        <f t="shared" si="301"/>
        <v>#DIV/0!</v>
      </c>
      <c r="W1083" s="106" t="e">
        <f t="shared" si="299"/>
        <v>#DIV/0!</v>
      </c>
      <c r="X1083" s="106" t="e">
        <f t="shared" si="294"/>
        <v>#DIV/0!</v>
      </c>
      <c r="Y1083" s="106" t="e">
        <f t="shared" si="300"/>
        <v>#DIV/0!</v>
      </c>
      <c r="Z1083" s="108" t="e">
        <f t="shared" si="295"/>
        <v>#DIV/0!</v>
      </c>
      <c r="AA1083" s="108" t="e">
        <f>('Input &amp; Results'!$E$40-R1083*7.48)/('Calcs active'!H1083*1440)</f>
        <v>#DIV/0!</v>
      </c>
    </row>
    <row r="1084" spans="2:27" x14ac:dyDescent="0.2">
      <c r="B1084" s="31">
        <f t="shared" si="287"/>
        <v>3</v>
      </c>
      <c r="C1084" s="31" t="s">
        <v>62</v>
      </c>
      <c r="D1084" s="106">
        <v>1070</v>
      </c>
      <c r="E1084" s="106" t="e">
        <f t="shared" si="296"/>
        <v>#DIV/0!</v>
      </c>
      <c r="F1084" s="106">
        <f>'Calcs Hist'!E1085</f>
        <v>0</v>
      </c>
      <c r="G1084" s="106" t="e">
        <f t="shared" si="297"/>
        <v>#DIV/0!</v>
      </c>
      <c r="H1084" s="107" t="e">
        <f t="shared" si="298"/>
        <v>#DIV/0!</v>
      </c>
      <c r="I1084" s="106" t="e">
        <f>IF(P1084&gt;0,('Input &amp; Results'!F$36/12*$C$3)*('Input &amp; Results'!$D$21),('Input &amp; Results'!F$36/12*$C$3)*('Input &amp; Results'!$D$22))</f>
        <v>#DIV/0!</v>
      </c>
      <c r="J1084" s="106" t="e">
        <f t="shared" si="302"/>
        <v>#DIV/0!</v>
      </c>
      <c r="K1084" s="106" t="e">
        <f>IF(H1084&gt;'Input &amp; Results'!$K$45,MIN('Input &amp; Results'!$K$38,J1084-M1084),0)</f>
        <v>#DIV/0!</v>
      </c>
      <c r="L1084" s="106" t="e">
        <f t="shared" si="290"/>
        <v>#DIV/0!</v>
      </c>
      <c r="M1084" s="106" t="e">
        <f>IF(J1084&gt;0,MIN('Input &amp; Results'!$K$18*0.75/12*'Input &amp; Results'!$K$42,J1084),0)</f>
        <v>#DIV/0!</v>
      </c>
      <c r="N1084" s="106" t="e">
        <f t="shared" si="291"/>
        <v>#DIV/0!</v>
      </c>
      <c r="O1084" s="106" t="e">
        <f t="shared" si="303"/>
        <v>#DIV/0!</v>
      </c>
      <c r="P1084" s="106" t="e">
        <f>IF(O1084&gt;'Input &amp; Results'!$E$49,MIN('Input &amp; Results'!$E$47,O1084),0)</f>
        <v>#DIV/0!</v>
      </c>
      <c r="Q1084" s="106" t="e">
        <f t="shared" si="292"/>
        <v>#DIV/0!</v>
      </c>
      <c r="R1084" s="106" t="e">
        <f t="shared" si="288"/>
        <v>#DIV/0!</v>
      </c>
      <c r="S1084" s="106" t="e">
        <f t="shared" si="289"/>
        <v>#DIV/0!</v>
      </c>
      <c r="T1084" s="106" t="e">
        <f t="shared" si="293"/>
        <v>#DIV/0!</v>
      </c>
      <c r="U1084" s="124" t="e">
        <f t="shared" si="304"/>
        <v>#DIV/0!</v>
      </c>
      <c r="V1084" s="107" t="e">
        <f t="shared" si="301"/>
        <v>#DIV/0!</v>
      </c>
      <c r="W1084" s="106" t="e">
        <f t="shared" si="299"/>
        <v>#DIV/0!</v>
      </c>
      <c r="X1084" s="106" t="e">
        <f t="shared" si="294"/>
        <v>#DIV/0!</v>
      </c>
      <c r="Y1084" s="106" t="e">
        <f t="shared" si="300"/>
        <v>#DIV/0!</v>
      </c>
      <c r="Z1084" s="108" t="e">
        <f t="shared" si="295"/>
        <v>#DIV/0!</v>
      </c>
      <c r="AA1084" s="108" t="e">
        <f>('Input &amp; Results'!$E$40-R1084*7.48)/('Calcs active'!H1084*1440)</f>
        <v>#DIV/0!</v>
      </c>
    </row>
    <row r="1085" spans="2:27" x14ac:dyDescent="0.2">
      <c r="B1085" s="31">
        <f t="shared" ref="B1085:B1148" si="305">B720+1</f>
        <v>3</v>
      </c>
      <c r="C1085" s="31" t="s">
        <v>62</v>
      </c>
      <c r="D1085" s="106">
        <v>1071</v>
      </c>
      <c r="E1085" s="106" t="e">
        <f t="shared" si="296"/>
        <v>#DIV/0!</v>
      </c>
      <c r="F1085" s="106">
        <f>'Calcs Hist'!E1086</f>
        <v>0</v>
      </c>
      <c r="G1085" s="106" t="e">
        <f t="shared" si="297"/>
        <v>#DIV/0!</v>
      </c>
      <c r="H1085" s="107" t="e">
        <f t="shared" si="298"/>
        <v>#DIV/0!</v>
      </c>
      <c r="I1085" s="106" t="e">
        <f>IF(P1085&gt;0,('Input &amp; Results'!F$36/12*$C$3)*('Input &amp; Results'!$D$21),('Input &amp; Results'!F$36/12*$C$3)*('Input &amp; Results'!$D$22))</f>
        <v>#DIV/0!</v>
      </c>
      <c r="J1085" s="106" t="e">
        <f t="shared" si="302"/>
        <v>#DIV/0!</v>
      </c>
      <c r="K1085" s="106" t="e">
        <f>IF(H1085&gt;'Input &amp; Results'!$K$45,MIN('Input &amp; Results'!$K$38,J1085-M1085),0)</f>
        <v>#DIV/0!</v>
      </c>
      <c r="L1085" s="106" t="e">
        <f t="shared" si="290"/>
        <v>#DIV/0!</v>
      </c>
      <c r="M1085" s="106" t="e">
        <f>IF(J1085&gt;0,MIN('Input &amp; Results'!$K$18*0.75/12*'Input &amp; Results'!$K$42,J1085),0)</f>
        <v>#DIV/0!</v>
      </c>
      <c r="N1085" s="106" t="e">
        <f t="shared" si="291"/>
        <v>#DIV/0!</v>
      </c>
      <c r="O1085" s="106" t="e">
        <f t="shared" si="303"/>
        <v>#DIV/0!</v>
      </c>
      <c r="P1085" s="106" t="e">
        <f>IF(O1085&gt;'Input &amp; Results'!$E$49,MIN('Input &amp; Results'!$E$47,O1085),0)</f>
        <v>#DIV/0!</v>
      </c>
      <c r="Q1085" s="106" t="e">
        <f t="shared" si="292"/>
        <v>#DIV/0!</v>
      </c>
      <c r="R1085" s="106" t="e">
        <f t="shared" si="288"/>
        <v>#DIV/0!</v>
      </c>
      <c r="S1085" s="106" t="e">
        <f t="shared" si="289"/>
        <v>#DIV/0!</v>
      </c>
      <c r="T1085" s="106" t="e">
        <f t="shared" si="293"/>
        <v>#DIV/0!</v>
      </c>
      <c r="U1085" s="124" t="e">
        <f t="shared" si="304"/>
        <v>#DIV/0!</v>
      </c>
      <c r="V1085" s="107" t="e">
        <f t="shared" si="301"/>
        <v>#DIV/0!</v>
      </c>
      <c r="W1085" s="106" t="e">
        <f t="shared" si="299"/>
        <v>#DIV/0!</v>
      </c>
      <c r="X1085" s="106" t="e">
        <f t="shared" si="294"/>
        <v>#DIV/0!</v>
      </c>
      <c r="Y1085" s="106" t="e">
        <f t="shared" si="300"/>
        <v>#DIV/0!</v>
      </c>
      <c r="Z1085" s="108" t="e">
        <f t="shared" si="295"/>
        <v>#DIV/0!</v>
      </c>
      <c r="AA1085" s="108" t="e">
        <f>('Input &amp; Results'!$E$40-R1085*7.48)/('Calcs active'!H1085*1440)</f>
        <v>#DIV/0!</v>
      </c>
    </row>
    <row r="1086" spans="2:27" x14ac:dyDescent="0.2">
      <c r="B1086" s="31">
        <f t="shared" si="305"/>
        <v>3</v>
      </c>
      <c r="C1086" s="31" t="s">
        <v>62</v>
      </c>
      <c r="D1086" s="106">
        <v>1072</v>
      </c>
      <c r="E1086" s="106" t="e">
        <f t="shared" si="296"/>
        <v>#DIV/0!</v>
      </c>
      <c r="F1086" s="106">
        <f>'Calcs Hist'!E1087</f>
        <v>0</v>
      </c>
      <c r="G1086" s="106" t="e">
        <f t="shared" si="297"/>
        <v>#DIV/0!</v>
      </c>
      <c r="H1086" s="107" t="e">
        <f t="shared" si="298"/>
        <v>#DIV/0!</v>
      </c>
      <c r="I1086" s="106" t="e">
        <f>IF(P1086&gt;0,('Input &amp; Results'!F$36/12*$C$3)*('Input &amp; Results'!$D$21),('Input &amp; Results'!F$36/12*$C$3)*('Input &amp; Results'!$D$22))</f>
        <v>#DIV/0!</v>
      </c>
      <c r="J1086" s="106" t="e">
        <f t="shared" si="302"/>
        <v>#DIV/0!</v>
      </c>
      <c r="K1086" s="106" t="e">
        <f>IF(H1086&gt;'Input &amp; Results'!$K$45,MIN('Input &amp; Results'!$K$38,J1086-M1086),0)</f>
        <v>#DIV/0!</v>
      </c>
      <c r="L1086" s="106" t="e">
        <f t="shared" si="290"/>
        <v>#DIV/0!</v>
      </c>
      <c r="M1086" s="106" t="e">
        <f>IF(J1086&gt;0,MIN('Input &amp; Results'!$K$18*0.75/12*'Input &amp; Results'!$K$42,J1086),0)</f>
        <v>#DIV/0!</v>
      </c>
      <c r="N1086" s="106" t="e">
        <f t="shared" si="291"/>
        <v>#DIV/0!</v>
      </c>
      <c r="O1086" s="106" t="e">
        <f t="shared" si="303"/>
        <v>#DIV/0!</v>
      </c>
      <c r="P1086" s="106" t="e">
        <f>IF(O1086&gt;'Input &amp; Results'!$E$49,MIN('Input &amp; Results'!$E$47,O1086),0)</f>
        <v>#DIV/0!</v>
      </c>
      <c r="Q1086" s="106" t="e">
        <f t="shared" si="292"/>
        <v>#DIV/0!</v>
      </c>
      <c r="R1086" s="106" t="e">
        <f t="shared" si="288"/>
        <v>#DIV/0!</v>
      </c>
      <c r="S1086" s="106" t="e">
        <f t="shared" si="289"/>
        <v>#DIV/0!</v>
      </c>
      <c r="T1086" s="106" t="e">
        <f t="shared" si="293"/>
        <v>#DIV/0!</v>
      </c>
      <c r="U1086" s="124" t="e">
        <f t="shared" si="304"/>
        <v>#DIV/0!</v>
      </c>
      <c r="V1086" s="107" t="e">
        <f t="shared" si="301"/>
        <v>#DIV/0!</v>
      </c>
      <c r="W1086" s="106" t="e">
        <f t="shared" si="299"/>
        <v>#DIV/0!</v>
      </c>
      <c r="X1086" s="106" t="e">
        <f t="shared" si="294"/>
        <v>#DIV/0!</v>
      </c>
      <c r="Y1086" s="106" t="e">
        <f t="shared" si="300"/>
        <v>#DIV/0!</v>
      </c>
      <c r="Z1086" s="108" t="e">
        <f t="shared" si="295"/>
        <v>#DIV/0!</v>
      </c>
      <c r="AA1086" s="108" t="e">
        <f>('Input &amp; Results'!$E$40-R1086*7.48)/('Calcs active'!H1086*1440)</f>
        <v>#DIV/0!</v>
      </c>
    </row>
    <row r="1087" spans="2:27" x14ac:dyDescent="0.2">
      <c r="B1087" s="31">
        <f t="shared" si="305"/>
        <v>3</v>
      </c>
      <c r="C1087" s="31" t="s">
        <v>62</v>
      </c>
      <c r="D1087" s="106">
        <v>1073</v>
      </c>
      <c r="E1087" s="106" t="e">
        <f t="shared" si="296"/>
        <v>#DIV/0!</v>
      </c>
      <c r="F1087" s="106">
        <f>'Calcs Hist'!E1088</f>
        <v>0</v>
      </c>
      <c r="G1087" s="106" t="e">
        <f t="shared" si="297"/>
        <v>#DIV/0!</v>
      </c>
      <c r="H1087" s="107" t="e">
        <f t="shared" si="298"/>
        <v>#DIV/0!</v>
      </c>
      <c r="I1087" s="106" t="e">
        <f>IF(P1087&gt;0,('Input &amp; Results'!F$36/12*$C$3)*('Input &amp; Results'!$D$21),('Input &amp; Results'!F$36/12*$C$3)*('Input &amp; Results'!$D$22))</f>
        <v>#DIV/0!</v>
      </c>
      <c r="J1087" s="106" t="e">
        <f t="shared" si="302"/>
        <v>#DIV/0!</v>
      </c>
      <c r="K1087" s="106" t="e">
        <f>IF(H1087&gt;'Input &amp; Results'!$K$45,MIN('Input &amp; Results'!$K$38,J1087-M1087),0)</f>
        <v>#DIV/0!</v>
      </c>
      <c r="L1087" s="106" t="e">
        <f t="shared" si="290"/>
        <v>#DIV/0!</v>
      </c>
      <c r="M1087" s="106" t="e">
        <f>IF(J1087&gt;0,MIN('Input &amp; Results'!$K$18*0.75/12*'Input &amp; Results'!$K$42,J1087),0)</f>
        <v>#DIV/0!</v>
      </c>
      <c r="N1087" s="106" t="e">
        <f t="shared" si="291"/>
        <v>#DIV/0!</v>
      </c>
      <c r="O1087" s="106" t="e">
        <f t="shared" si="303"/>
        <v>#DIV/0!</v>
      </c>
      <c r="P1087" s="106" t="e">
        <f>IF(O1087&gt;'Input &amp; Results'!$E$49,MIN('Input &amp; Results'!$E$47,O1087),0)</f>
        <v>#DIV/0!</v>
      </c>
      <c r="Q1087" s="106" t="e">
        <f t="shared" si="292"/>
        <v>#DIV/0!</v>
      </c>
      <c r="R1087" s="106" t="e">
        <f t="shared" si="288"/>
        <v>#DIV/0!</v>
      </c>
      <c r="S1087" s="106" t="e">
        <f t="shared" si="289"/>
        <v>#DIV/0!</v>
      </c>
      <c r="T1087" s="106" t="e">
        <f t="shared" si="293"/>
        <v>#DIV/0!</v>
      </c>
      <c r="U1087" s="124" t="e">
        <f t="shared" si="304"/>
        <v>#DIV/0!</v>
      </c>
      <c r="V1087" s="107" t="e">
        <f t="shared" si="301"/>
        <v>#DIV/0!</v>
      </c>
      <c r="W1087" s="106" t="e">
        <f t="shared" si="299"/>
        <v>#DIV/0!</v>
      </c>
      <c r="X1087" s="106" t="e">
        <f t="shared" si="294"/>
        <v>#DIV/0!</v>
      </c>
      <c r="Y1087" s="106" t="e">
        <f t="shared" si="300"/>
        <v>#DIV/0!</v>
      </c>
      <c r="Z1087" s="108" t="e">
        <f t="shared" si="295"/>
        <v>#DIV/0!</v>
      </c>
      <c r="AA1087" s="108" t="e">
        <f>('Input &amp; Results'!$E$40-R1087*7.48)/('Calcs active'!H1087*1440)</f>
        <v>#DIV/0!</v>
      </c>
    </row>
    <row r="1088" spans="2:27" x14ac:dyDescent="0.2">
      <c r="B1088" s="31">
        <f t="shared" si="305"/>
        <v>3</v>
      </c>
      <c r="C1088" s="31" t="s">
        <v>62</v>
      </c>
      <c r="D1088" s="106">
        <v>1074</v>
      </c>
      <c r="E1088" s="106" t="e">
        <f t="shared" si="296"/>
        <v>#DIV/0!</v>
      </c>
      <c r="F1088" s="106">
        <f>'Calcs Hist'!E1089</f>
        <v>0</v>
      </c>
      <c r="G1088" s="106" t="e">
        <f t="shared" si="297"/>
        <v>#DIV/0!</v>
      </c>
      <c r="H1088" s="107" t="e">
        <f t="shared" si="298"/>
        <v>#DIV/0!</v>
      </c>
      <c r="I1088" s="106" t="e">
        <f>IF(P1088&gt;0,('Input &amp; Results'!F$36/12*$C$3)*('Input &amp; Results'!$D$21),('Input &amp; Results'!F$36/12*$C$3)*('Input &amp; Results'!$D$22))</f>
        <v>#DIV/0!</v>
      </c>
      <c r="J1088" s="106" t="e">
        <f t="shared" si="302"/>
        <v>#DIV/0!</v>
      </c>
      <c r="K1088" s="106" t="e">
        <f>IF(H1088&gt;'Input &amp; Results'!$K$45,MIN('Input &amp; Results'!$K$38,J1088-M1088),0)</f>
        <v>#DIV/0!</v>
      </c>
      <c r="L1088" s="106" t="e">
        <f t="shared" si="290"/>
        <v>#DIV/0!</v>
      </c>
      <c r="M1088" s="106" t="e">
        <f>IF(J1088&gt;0,MIN('Input &amp; Results'!$K$18*0.75/12*'Input &amp; Results'!$K$42,J1088),0)</f>
        <v>#DIV/0!</v>
      </c>
      <c r="N1088" s="106" t="e">
        <f t="shared" si="291"/>
        <v>#DIV/0!</v>
      </c>
      <c r="O1088" s="106" t="e">
        <f t="shared" si="303"/>
        <v>#DIV/0!</v>
      </c>
      <c r="P1088" s="106" t="e">
        <f>IF(O1088&gt;'Input &amp; Results'!$E$49,MIN('Input &amp; Results'!$E$47,O1088),0)</f>
        <v>#DIV/0!</v>
      </c>
      <c r="Q1088" s="106" t="e">
        <f t="shared" si="292"/>
        <v>#DIV/0!</v>
      </c>
      <c r="R1088" s="106" t="e">
        <f t="shared" si="288"/>
        <v>#DIV/0!</v>
      </c>
      <c r="S1088" s="106" t="e">
        <f t="shared" si="289"/>
        <v>#DIV/0!</v>
      </c>
      <c r="T1088" s="106" t="e">
        <f t="shared" si="293"/>
        <v>#DIV/0!</v>
      </c>
      <c r="U1088" s="124" t="e">
        <f t="shared" si="304"/>
        <v>#DIV/0!</v>
      </c>
      <c r="V1088" s="107" t="e">
        <f t="shared" si="301"/>
        <v>#DIV/0!</v>
      </c>
      <c r="W1088" s="106" t="e">
        <f t="shared" si="299"/>
        <v>#DIV/0!</v>
      </c>
      <c r="X1088" s="106" t="e">
        <f t="shared" si="294"/>
        <v>#DIV/0!</v>
      </c>
      <c r="Y1088" s="106" t="e">
        <f t="shared" si="300"/>
        <v>#DIV/0!</v>
      </c>
      <c r="Z1088" s="108" t="e">
        <f t="shared" si="295"/>
        <v>#DIV/0!</v>
      </c>
      <c r="AA1088" s="108" t="e">
        <f>('Input &amp; Results'!$E$40-R1088*7.48)/('Calcs active'!H1088*1440)</f>
        <v>#DIV/0!</v>
      </c>
    </row>
    <row r="1089" spans="2:27" x14ac:dyDescent="0.2">
      <c r="B1089" s="31">
        <f t="shared" si="305"/>
        <v>3</v>
      </c>
      <c r="C1089" s="31" t="s">
        <v>62</v>
      </c>
      <c r="D1089" s="106">
        <v>1075</v>
      </c>
      <c r="E1089" s="106" t="e">
        <f t="shared" si="296"/>
        <v>#DIV/0!</v>
      </c>
      <c r="F1089" s="106">
        <f>'Calcs Hist'!E1090</f>
        <v>0</v>
      </c>
      <c r="G1089" s="106" t="e">
        <f t="shared" si="297"/>
        <v>#DIV/0!</v>
      </c>
      <c r="H1089" s="107" t="e">
        <f t="shared" si="298"/>
        <v>#DIV/0!</v>
      </c>
      <c r="I1089" s="106" t="e">
        <f>IF(P1089&gt;0,('Input &amp; Results'!F$36/12*$C$3)*('Input &amp; Results'!$D$21),('Input &amp; Results'!F$36/12*$C$3)*('Input &amp; Results'!$D$22))</f>
        <v>#DIV/0!</v>
      </c>
      <c r="J1089" s="106" t="e">
        <f t="shared" si="302"/>
        <v>#DIV/0!</v>
      </c>
      <c r="K1089" s="106" t="e">
        <f>IF(H1089&gt;'Input &amp; Results'!$K$45,MIN('Input &amp; Results'!$K$38,J1089-M1089),0)</f>
        <v>#DIV/0!</v>
      </c>
      <c r="L1089" s="106" t="e">
        <f t="shared" si="290"/>
        <v>#DIV/0!</v>
      </c>
      <c r="M1089" s="106" t="e">
        <f>IF(J1089&gt;0,MIN('Input &amp; Results'!$K$18*0.75/12*'Input &amp; Results'!$K$42,J1089),0)</f>
        <v>#DIV/0!</v>
      </c>
      <c r="N1089" s="106" t="e">
        <f t="shared" si="291"/>
        <v>#DIV/0!</v>
      </c>
      <c r="O1089" s="106" t="e">
        <f t="shared" si="303"/>
        <v>#DIV/0!</v>
      </c>
      <c r="P1089" s="106" t="e">
        <f>IF(O1089&gt;'Input &amp; Results'!$E$49,MIN('Input &amp; Results'!$E$47,O1089),0)</f>
        <v>#DIV/0!</v>
      </c>
      <c r="Q1089" s="106" t="e">
        <f t="shared" si="292"/>
        <v>#DIV/0!</v>
      </c>
      <c r="R1089" s="106" t="e">
        <f t="shared" si="288"/>
        <v>#DIV/0!</v>
      </c>
      <c r="S1089" s="106" t="e">
        <f t="shared" si="289"/>
        <v>#DIV/0!</v>
      </c>
      <c r="T1089" s="106" t="e">
        <f t="shared" si="293"/>
        <v>#DIV/0!</v>
      </c>
      <c r="U1089" s="124" t="e">
        <f t="shared" si="304"/>
        <v>#DIV/0!</v>
      </c>
      <c r="V1089" s="107" t="e">
        <f t="shared" si="301"/>
        <v>#DIV/0!</v>
      </c>
      <c r="W1089" s="106" t="e">
        <f t="shared" si="299"/>
        <v>#DIV/0!</v>
      </c>
      <c r="X1089" s="106" t="e">
        <f t="shared" si="294"/>
        <v>#DIV/0!</v>
      </c>
      <c r="Y1089" s="106" t="e">
        <f t="shared" si="300"/>
        <v>#DIV/0!</v>
      </c>
      <c r="Z1089" s="108" t="e">
        <f t="shared" si="295"/>
        <v>#DIV/0!</v>
      </c>
      <c r="AA1089" s="108" t="e">
        <f>('Input &amp; Results'!$E$40-R1089*7.48)/('Calcs active'!H1089*1440)</f>
        <v>#DIV/0!</v>
      </c>
    </row>
    <row r="1090" spans="2:27" x14ac:dyDescent="0.2">
      <c r="B1090" s="31">
        <f t="shared" si="305"/>
        <v>3</v>
      </c>
      <c r="C1090" s="31" t="s">
        <v>62</v>
      </c>
      <c r="D1090" s="106">
        <v>1076</v>
      </c>
      <c r="E1090" s="106" t="e">
        <f t="shared" si="296"/>
        <v>#DIV/0!</v>
      </c>
      <c r="F1090" s="106">
        <f>'Calcs Hist'!E1091</f>
        <v>0</v>
      </c>
      <c r="G1090" s="106" t="e">
        <f t="shared" si="297"/>
        <v>#DIV/0!</v>
      </c>
      <c r="H1090" s="107" t="e">
        <f t="shared" si="298"/>
        <v>#DIV/0!</v>
      </c>
      <c r="I1090" s="106" t="e">
        <f>IF(P1090&gt;0,('Input &amp; Results'!F$36/12*$C$3)*('Input &amp; Results'!$D$21),('Input &amp; Results'!F$36/12*$C$3)*('Input &amp; Results'!$D$22))</f>
        <v>#DIV/0!</v>
      </c>
      <c r="J1090" s="106" t="e">
        <f t="shared" si="302"/>
        <v>#DIV/0!</v>
      </c>
      <c r="K1090" s="106" t="e">
        <f>IF(H1090&gt;'Input &amp; Results'!$K$45,MIN('Input &amp; Results'!$K$38,J1090-M1090),0)</f>
        <v>#DIV/0!</v>
      </c>
      <c r="L1090" s="106" t="e">
        <f t="shared" si="290"/>
        <v>#DIV/0!</v>
      </c>
      <c r="M1090" s="106" t="e">
        <f>IF(J1090&gt;0,MIN('Input &amp; Results'!$K$18*0.75/12*'Input &amp; Results'!$K$42,J1090),0)</f>
        <v>#DIV/0!</v>
      </c>
      <c r="N1090" s="106" t="e">
        <f t="shared" si="291"/>
        <v>#DIV/0!</v>
      </c>
      <c r="O1090" s="106" t="e">
        <f t="shared" si="303"/>
        <v>#DIV/0!</v>
      </c>
      <c r="P1090" s="106" t="e">
        <f>IF(O1090&gt;'Input &amp; Results'!$E$49,MIN('Input &amp; Results'!$E$47,O1090),0)</f>
        <v>#DIV/0!</v>
      </c>
      <c r="Q1090" s="106" t="e">
        <f t="shared" si="292"/>
        <v>#DIV/0!</v>
      </c>
      <c r="R1090" s="106" t="e">
        <f t="shared" si="288"/>
        <v>#DIV/0!</v>
      </c>
      <c r="S1090" s="106" t="e">
        <f t="shared" si="289"/>
        <v>#DIV/0!</v>
      </c>
      <c r="T1090" s="106" t="e">
        <f t="shared" si="293"/>
        <v>#DIV/0!</v>
      </c>
      <c r="U1090" s="124" t="e">
        <f t="shared" si="304"/>
        <v>#DIV/0!</v>
      </c>
      <c r="V1090" s="107" t="e">
        <f t="shared" si="301"/>
        <v>#DIV/0!</v>
      </c>
      <c r="W1090" s="106" t="e">
        <f t="shared" si="299"/>
        <v>#DIV/0!</v>
      </c>
      <c r="X1090" s="106" t="e">
        <f t="shared" si="294"/>
        <v>#DIV/0!</v>
      </c>
      <c r="Y1090" s="106" t="e">
        <f t="shared" si="300"/>
        <v>#DIV/0!</v>
      </c>
      <c r="Z1090" s="108" t="e">
        <f t="shared" si="295"/>
        <v>#DIV/0!</v>
      </c>
      <c r="AA1090" s="108" t="e">
        <f>('Input &amp; Results'!$E$40-R1090*7.48)/('Calcs active'!H1090*1440)</f>
        <v>#DIV/0!</v>
      </c>
    </row>
    <row r="1091" spans="2:27" x14ac:dyDescent="0.2">
      <c r="B1091" s="31">
        <f t="shared" si="305"/>
        <v>3</v>
      </c>
      <c r="C1091" s="31" t="s">
        <v>62</v>
      </c>
      <c r="D1091" s="106">
        <v>1077</v>
      </c>
      <c r="E1091" s="106" t="e">
        <f t="shared" si="296"/>
        <v>#DIV/0!</v>
      </c>
      <c r="F1091" s="106">
        <f>'Calcs Hist'!E1092</f>
        <v>0</v>
      </c>
      <c r="G1091" s="106" t="e">
        <f t="shared" si="297"/>
        <v>#DIV/0!</v>
      </c>
      <c r="H1091" s="107" t="e">
        <f t="shared" si="298"/>
        <v>#DIV/0!</v>
      </c>
      <c r="I1091" s="106" t="e">
        <f>IF(P1091&gt;0,('Input &amp; Results'!F$36/12*$C$3)*('Input &amp; Results'!$D$21),('Input &amp; Results'!F$36/12*$C$3)*('Input &amp; Results'!$D$22))</f>
        <v>#DIV/0!</v>
      </c>
      <c r="J1091" s="106" t="e">
        <f t="shared" si="302"/>
        <v>#DIV/0!</v>
      </c>
      <c r="K1091" s="106" t="e">
        <f>IF(H1091&gt;'Input &amp; Results'!$K$45,MIN('Input &amp; Results'!$K$38,J1091-M1091),0)</f>
        <v>#DIV/0!</v>
      </c>
      <c r="L1091" s="106" t="e">
        <f t="shared" si="290"/>
        <v>#DIV/0!</v>
      </c>
      <c r="M1091" s="106" t="e">
        <f>IF(J1091&gt;0,MIN('Input &amp; Results'!$K$18*0.75/12*'Input &amp; Results'!$K$42,J1091),0)</f>
        <v>#DIV/0!</v>
      </c>
      <c r="N1091" s="106" t="e">
        <f t="shared" si="291"/>
        <v>#DIV/0!</v>
      </c>
      <c r="O1091" s="106" t="e">
        <f t="shared" si="303"/>
        <v>#DIV/0!</v>
      </c>
      <c r="P1091" s="106" t="e">
        <f>IF(O1091&gt;'Input &amp; Results'!$E$49,MIN('Input &amp; Results'!$E$47,O1091),0)</f>
        <v>#DIV/0!</v>
      </c>
      <c r="Q1091" s="106" t="e">
        <f t="shared" si="292"/>
        <v>#DIV/0!</v>
      </c>
      <c r="R1091" s="106" t="e">
        <f t="shared" si="288"/>
        <v>#DIV/0!</v>
      </c>
      <c r="S1091" s="106" t="e">
        <f t="shared" si="289"/>
        <v>#DIV/0!</v>
      </c>
      <c r="T1091" s="106" t="e">
        <f t="shared" si="293"/>
        <v>#DIV/0!</v>
      </c>
      <c r="U1091" s="124" t="e">
        <f t="shared" si="304"/>
        <v>#DIV/0!</v>
      </c>
      <c r="V1091" s="107" t="e">
        <f t="shared" si="301"/>
        <v>#DIV/0!</v>
      </c>
      <c r="W1091" s="106" t="e">
        <f t="shared" si="299"/>
        <v>#DIV/0!</v>
      </c>
      <c r="X1091" s="106" t="e">
        <f t="shared" si="294"/>
        <v>#DIV/0!</v>
      </c>
      <c r="Y1091" s="106" t="e">
        <f t="shared" si="300"/>
        <v>#DIV/0!</v>
      </c>
      <c r="Z1091" s="108" t="e">
        <f t="shared" si="295"/>
        <v>#DIV/0!</v>
      </c>
      <c r="AA1091" s="108" t="e">
        <f>('Input &amp; Results'!$E$40-R1091*7.48)/('Calcs active'!H1091*1440)</f>
        <v>#DIV/0!</v>
      </c>
    </row>
    <row r="1092" spans="2:27" x14ac:dyDescent="0.2">
      <c r="B1092" s="31">
        <f t="shared" si="305"/>
        <v>3</v>
      </c>
      <c r="C1092" s="31" t="s">
        <v>62</v>
      </c>
      <c r="D1092" s="106">
        <v>1078</v>
      </c>
      <c r="E1092" s="106" t="e">
        <f t="shared" si="296"/>
        <v>#DIV/0!</v>
      </c>
      <c r="F1092" s="106">
        <f>'Calcs Hist'!E1093</f>
        <v>0</v>
      </c>
      <c r="G1092" s="106" t="e">
        <f t="shared" si="297"/>
        <v>#DIV/0!</v>
      </c>
      <c r="H1092" s="107" t="e">
        <f t="shared" si="298"/>
        <v>#DIV/0!</v>
      </c>
      <c r="I1092" s="106" t="e">
        <f>IF(P1092&gt;0,('Input &amp; Results'!F$36/12*$C$3)*('Input &amp; Results'!$D$21),('Input &amp; Results'!F$36/12*$C$3)*('Input &amp; Results'!$D$22))</f>
        <v>#DIV/0!</v>
      </c>
      <c r="J1092" s="106" t="e">
        <f t="shared" si="302"/>
        <v>#DIV/0!</v>
      </c>
      <c r="K1092" s="106" t="e">
        <f>IF(H1092&gt;'Input &amp; Results'!$K$45,MIN('Input &amp; Results'!$K$38,J1092-M1092),0)</f>
        <v>#DIV/0!</v>
      </c>
      <c r="L1092" s="106" t="e">
        <f t="shared" si="290"/>
        <v>#DIV/0!</v>
      </c>
      <c r="M1092" s="106" t="e">
        <f>IF(J1092&gt;0,MIN('Input &amp; Results'!$K$18*0.75/12*'Input &amp; Results'!$K$42,J1092),0)</f>
        <v>#DIV/0!</v>
      </c>
      <c r="N1092" s="106" t="e">
        <f t="shared" si="291"/>
        <v>#DIV/0!</v>
      </c>
      <c r="O1092" s="106" t="e">
        <f t="shared" si="303"/>
        <v>#DIV/0!</v>
      </c>
      <c r="P1092" s="106" t="e">
        <f>IF(O1092&gt;'Input &amp; Results'!$E$49,MIN('Input &amp; Results'!$E$47,O1092),0)</f>
        <v>#DIV/0!</v>
      </c>
      <c r="Q1092" s="106" t="e">
        <f t="shared" si="292"/>
        <v>#DIV/0!</v>
      </c>
      <c r="R1092" s="106" t="e">
        <f t="shared" si="288"/>
        <v>#DIV/0!</v>
      </c>
      <c r="S1092" s="106" t="e">
        <f t="shared" si="289"/>
        <v>#DIV/0!</v>
      </c>
      <c r="T1092" s="106" t="e">
        <f t="shared" si="293"/>
        <v>#DIV/0!</v>
      </c>
      <c r="U1092" s="124" t="e">
        <f t="shared" si="304"/>
        <v>#DIV/0!</v>
      </c>
      <c r="V1092" s="107" t="e">
        <f t="shared" si="301"/>
        <v>#DIV/0!</v>
      </c>
      <c r="W1092" s="106" t="e">
        <f t="shared" si="299"/>
        <v>#DIV/0!</v>
      </c>
      <c r="X1092" s="106" t="e">
        <f t="shared" si="294"/>
        <v>#DIV/0!</v>
      </c>
      <c r="Y1092" s="106" t="e">
        <f t="shared" si="300"/>
        <v>#DIV/0!</v>
      </c>
      <c r="Z1092" s="108" t="e">
        <f t="shared" si="295"/>
        <v>#DIV/0!</v>
      </c>
      <c r="AA1092" s="108" t="e">
        <f>('Input &amp; Results'!$E$40-R1092*7.48)/('Calcs active'!H1092*1440)</f>
        <v>#DIV/0!</v>
      </c>
    </row>
    <row r="1093" spans="2:27" x14ac:dyDescent="0.2">
      <c r="B1093" s="31">
        <f t="shared" si="305"/>
        <v>3</v>
      </c>
      <c r="C1093" s="31" t="s">
        <v>62</v>
      </c>
      <c r="D1093" s="106">
        <v>1079</v>
      </c>
      <c r="E1093" s="106" t="e">
        <f t="shared" si="296"/>
        <v>#DIV/0!</v>
      </c>
      <c r="F1093" s="106">
        <f>'Calcs Hist'!E1094</f>
        <v>0</v>
      </c>
      <c r="G1093" s="106" t="e">
        <f t="shared" si="297"/>
        <v>#DIV/0!</v>
      </c>
      <c r="H1093" s="107" t="e">
        <f t="shared" si="298"/>
        <v>#DIV/0!</v>
      </c>
      <c r="I1093" s="106" t="e">
        <f>IF(P1093&gt;0,('Input &amp; Results'!F$36/12*$C$3)*('Input &amp; Results'!$D$21),('Input &amp; Results'!F$36/12*$C$3)*('Input &amp; Results'!$D$22))</f>
        <v>#DIV/0!</v>
      </c>
      <c r="J1093" s="106" t="e">
        <f t="shared" si="302"/>
        <v>#DIV/0!</v>
      </c>
      <c r="K1093" s="106" t="e">
        <f>IF(H1093&gt;'Input &amp; Results'!$K$45,MIN('Input &amp; Results'!$K$38,J1093-M1093),0)</f>
        <v>#DIV/0!</v>
      </c>
      <c r="L1093" s="106" t="e">
        <f t="shared" si="290"/>
        <v>#DIV/0!</v>
      </c>
      <c r="M1093" s="106" t="e">
        <f>IF(J1093&gt;0,MIN('Input &amp; Results'!$K$18*0.75/12*'Input &amp; Results'!$K$42,J1093),0)</f>
        <v>#DIV/0!</v>
      </c>
      <c r="N1093" s="106" t="e">
        <f t="shared" si="291"/>
        <v>#DIV/0!</v>
      </c>
      <c r="O1093" s="106" t="e">
        <f t="shared" si="303"/>
        <v>#DIV/0!</v>
      </c>
      <c r="P1093" s="106" t="e">
        <f>IF(O1093&gt;'Input &amp; Results'!$E$49,MIN('Input &amp; Results'!$E$47,O1093),0)</f>
        <v>#DIV/0!</v>
      </c>
      <c r="Q1093" s="106" t="e">
        <f t="shared" si="292"/>
        <v>#DIV/0!</v>
      </c>
      <c r="R1093" s="106" t="e">
        <f t="shared" si="288"/>
        <v>#DIV/0!</v>
      </c>
      <c r="S1093" s="106" t="e">
        <f t="shared" si="289"/>
        <v>#DIV/0!</v>
      </c>
      <c r="T1093" s="106" t="e">
        <f t="shared" si="293"/>
        <v>#DIV/0!</v>
      </c>
      <c r="U1093" s="124" t="e">
        <f t="shared" si="304"/>
        <v>#DIV/0!</v>
      </c>
      <c r="V1093" s="107" t="e">
        <f t="shared" si="301"/>
        <v>#DIV/0!</v>
      </c>
      <c r="W1093" s="106" t="e">
        <f t="shared" si="299"/>
        <v>#DIV/0!</v>
      </c>
      <c r="X1093" s="106" t="e">
        <f t="shared" si="294"/>
        <v>#DIV/0!</v>
      </c>
      <c r="Y1093" s="106" t="e">
        <f t="shared" si="300"/>
        <v>#DIV/0!</v>
      </c>
      <c r="Z1093" s="108" t="e">
        <f t="shared" si="295"/>
        <v>#DIV/0!</v>
      </c>
      <c r="AA1093" s="108" t="e">
        <f>('Input &amp; Results'!$E$40-R1093*7.48)/('Calcs active'!H1093*1440)</f>
        <v>#DIV/0!</v>
      </c>
    </row>
    <row r="1094" spans="2:27" x14ac:dyDescent="0.2">
      <c r="B1094" s="31">
        <f t="shared" si="305"/>
        <v>3</v>
      </c>
      <c r="C1094" s="31" t="s">
        <v>62</v>
      </c>
      <c r="D1094" s="106">
        <v>1080</v>
      </c>
      <c r="E1094" s="106" t="e">
        <f t="shared" si="296"/>
        <v>#DIV/0!</v>
      </c>
      <c r="F1094" s="106">
        <f>'Calcs Hist'!E1095</f>
        <v>0</v>
      </c>
      <c r="G1094" s="106" t="e">
        <f t="shared" si="297"/>
        <v>#DIV/0!</v>
      </c>
      <c r="H1094" s="107" t="e">
        <f t="shared" si="298"/>
        <v>#DIV/0!</v>
      </c>
      <c r="I1094" s="106" t="e">
        <f>IF(P1094&gt;0,('Input &amp; Results'!F$36/12*$C$3)*('Input &amp; Results'!$D$21),('Input &amp; Results'!F$36/12*$C$3)*('Input &amp; Results'!$D$22))</f>
        <v>#DIV/0!</v>
      </c>
      <c r="J1094" s="106" t="e">
        <f t="shared" si="302"/>
        <v>#DIV/0!</v>
      </c>
      <c r="K1094" s="106" t="e">
        <f>IF(H1094&gt;'Input &amp; Results'!$K$45,MIN('Input &amp; Results'!$K$38,J1094-M1094),0)</f>
        <v>#DIV/0!</v>
      </c>
      <c r="L1094" s="106" t="e">
        <f t="shared" si="290"/>
        <v>#DIV/0!</v>
      </c>
      <c r="M1094" s="106" t="e">
        <f>IF(J1094&gt;0,MIN('Input &amp; Results'!$K$18*0.75/12*'Input &amp; Results'!$K$42,J1094),0)</f>
        <v>#DIV/0!</v>
      </c>
      <c r="N1094" s="106" t="e">
        <f t="shared" si="291"/>
        <v>#DIV/0!</v>
      </c>
      <c r="O1094" s="106" t="e">
        <f t="shared" si="303"/>
        <v>#DIV/0!</v>
      </c>
      <c r="P1094" s="106" t="e">
        <f>IF(O1094&gt;'Input &amp; Results'!$E$49,MIN('Input &amp; Results'!$E$47,O1094),0)</f>
        <v>#DIV/0!</v>
      </c>
      <c r="Q1094" s="106" t="e">
        <f t="shared" si="292"/>
        <v>#DIV/0!</v>
      </c>
      <c r="R1094" s="106" t="e">
        <f t="shared" si="288"/>
        <v>#DIV/0!</v>
      </c>
      <c r="S1094" s="106" t="e">
        <f t="shared" si="289"/>
        <v>#DIV/0!</v>
      </c>
      <c r="T1094" s="106" t="e">
        <f t="shared" si="293"/>
        <v>#DIV/0!</v>
      </c>
      <c r="U1094" s="124" t="e">
        <f t="shared" si="304"/>
        <v>#DIV/0!</v>
      </c>
      <c r="V1094" s="107" t="e">
        <f t="shared" si="301"/>
        <v>#DIV/0!</v>
      </c>
      <c r="W1094" s="106" t="e">
        <f t="shared" si="299"/>
        <v>#DIV/0!</v>
      </c>
      <c r="X1094" s="106" t="e">
        <f t="shared" si="294"/>
        <v>#DIV/0!</v>
      </c>
      <c r="Y1094" s="106" t="e">
        <f t="shared" si="300"/>
        <v>#DIV/0!</v>
      </c>
      <c r="Z1094" s="108" t="e">
        <f t="shared" si="295"/>
        <v>#DIV/0!</v>
      </c>
      <c r="AA1094" s="108" t="e">
        <f>('Input &amp; Results'!$E$40-R1094*7.48)/('Calcs active'!H1094*1440)</f>
        <v>#DIV/0!</v>
      </c>
    </row>
    <row r="1095" spans="2:27" x14ac:dyDescent="0.2">
      <c r="B1095" s="31">
        <f t="shared" si="305"/>
        <v>3</v>
      </c>
      <c r="C1095" s="31" t="s">
        <v>62</v>
      </c>
      <c r="D1095" s="106">
        <v>1081</v>
      </c>
      <c r="E1095" s="106" t="e">
        <f t="shared" si="296"/>
        <v>#DIV/0!</v>
      </c>
      <c r="F1095" s="106">
        <f>'Calcs Hist'!E1096</f>
        <v>0</v>
      </c>
      <c r="G1095" s="106" t="e">
        <f t="shared" si="297"/>
        <v>#DIV/0!</v>
      </c>
      <c r="H1095" s="107" t="e">
        <f t="shared" si="298"/>
        <v>#DIV/0!</v>
      </c>
      <c r="I1095" s="106" t="e">
        <f>IF(P1095&gt;0,('Input &amp; Results'!F$36/12*$C$3)*('Input &amp; Results'!$D$21),('Input &amp; Results'!F$36/12*$C$3)*('Input &amp; Results'!$D$22))</f>
        <v>#DIV/0!</v>
      </c>
      <c r="J1095" s="106" t="e">
        <f t="shared" si="302"/>
        <v>#DIV/0!</v>
      </c>
      <c r="K1095" s="106" t="e">
        <f>IF(H1095&gt;'Input &amp; Results'!$K$45,MIN('Input &amp; Results'!$K$38,J1095-M1095),0)</f>
        <v>#DIV/0!</v>
      </c>
      <c r="L1095" s="106" t="e">
        <f t="shared" si="290"/>
        <v>#DIV/0!</v>
      </c>
      <c r="M1095" s="106" t="e">
        <f>IF(J1095&gt;0,MIN('Input &amp; Results'!$K$18*0.75/12*'Input &amp; Results'!$K$42,J1095),0)</f>
        <v>#DIV/0!</v>
      </c>
      <c r="N1095" s="106" t="e">
        <f t="shared" si="291"/>
        <v>#DIV/0!</v>
      </c>
      <c r="O1095" s="106" t="e">
        <f t="shared" si="303"/>
        <v>#DIV/0!</v>
      </c>
      <c r="P1095" s="106" t="e">
        <f>IF(O1095&gt;'Input &amp; Results'!$E$49,MIN('Input &amp; Results'!$E$47,O1095),0)</f>
        <v>#DIV/0!</v>
      </c>
      <c r="Q1095" s="106" t="e">
        <f t="shared" si="292"/>
        <v>#DIV/0!</v>
      </c>
      <c r="R1095" s="106" t="e">
        <f t="shared" si="288"/>
        <v>#DIV/0!</v>
      </c>
      <c r="S1095" s="106" t="e">
        <f t="shared" si="289"/>
        <v>#DIV/0!</v>
      </c>
      <c r="T1095" s="106" t="e">
        <f t="shared" si="293"/>
        <v>#DIV/0!</v>
      </c>
      <c r="U1095" s="124" t="e">
        <f t="shared" si="304"/>
        <v>#DIV/0!</v>
      </c>
      <c r="V1095" s="107" t="e">
        <f t="shared" si="301"/>
        <v>#DIV/0!</v>
      </c>
      <c r="W1095" s="106" t="e">
        <f t="shared" si="299"/>
        <v>#DIV/0!</v>
      </c>
      <c r="X1095" s="106" t="e">
        <f t="shared" si="294"/>
        <v>#DIV/0!</v>
      </c>
      <c r="Y1095" s="106" t="e">
        <f t="shared" si="300"/>
        <v>#DIV/0!</v>
      </c>
      <c r="Z1095" s="108" t="e">
        <f t="shared" si="295"/>
        <v>#DIV/0!</v>
      </c>
      <c r="AA1095" s="108" t="e">
        <f>('Input &amp; Results'!$E$40-R1095*7.48)/('Calcs active'!H1095*1440)</f>
        <v>#DIV/0!</v>
      </c>
    </row>
    <row r="1096" spans="2:27" x14ac:dyDescent="0.2">
      <c r="B1096" s="31">
        <f t="shared" si="305"/>
        <v>3</v>
      </c>
      <c r="C1096" s="31" t="s">
        <v>62</v>
      </c>
      <c r="D1096" s="106">
        <v>1082</v>
      </c>
      <c r="E1096" s="106" t="e">
        <f t="shared" si="296"/>
        <v>#DIV/0!</v>
      </c>
      <c r="F1096" s="106">
        <f>'Calcs Hist'!E1097</f>
        <v>0</v>
      </c>
      <c r="G1096" s="106" t="e">
        <f t="shared" si="297"/>
        <v>#DIV/0!</v>
      </c>
      <c r="H1096" s="107" t="e">
        <f t="shared" si="298"/>
        <v>#DIV/0!</v>
      </c>
      <c r="I1096" s="106" t="e">
        <f>IF(P1096&gt;0,('Input &amp; Results'!F$36/12*$C$3)*('Input &amp; Results'!$D$21),('Input &amp; Results'!F$36/12*$C$3)*('Input &amp; Results'!$D$22))</f>
        <v>#DIV/0!</v>
      </c>
      <c r="J1096" s="106" t="e">
        <f t="shared" si="302"/>
        <v>#DIV/0!</v>
      </c>
      <c r="K1096" s="106" t="e">
        <f>IF(H1096&gt;'Input &amp; Results'!$K$45,MIN('Input &amp; Results'!$K$38,J1096-M1096),0)</f>
        <v>#DIV/0!</v>
      </c>
      <c r="L1096" s="106" t="e">
        <f t="shared" si="290"/>
        <v>#DIV/0!</v>
      </c>
      <c r="M1096" s="106" t="e">
        <f>IF(J1096&gt;0,MIN('Input &amp; Results'!$K$18*0.75/12*'Input &amp; Results'!$K$42,J1096),0)</f>
        <v>#DIV/0!</v>
      </c>
      <c r="N1096" s="106" t="e">
        <f t="shared" si="291"/>
        <v>#DIV/0!</v>
      </c>
      <c r="O1096" s="106" t="e">
        <f t="shared" si="303"/>
        <v>#DIV/0!</v>
      </c>
      <c r="P1096" s="106" t="e">
        <f>IF(O1096&gt;'Input &amp; Results'!$E$49,MIN('Input &amp; Results'!$E$47,O1096),0)</f>
        <v>#DIV/0!</v>
      </c>
      <c r="Q1096" s="106" t="e">
        <f t="shared" si="292"/>
        <v>#DIV/0!</v>
      </c>
      <c r="R1096" s="106" t="e">
        <f t="shared" si="288"/>
        <v>#DIV/0!</v>
      </c>
      <c r="S1096" s="106" t="e">
        <f t="shared" si="289"/>
        <v>#DIV/0!</v>
      </c>
      <c r="T1096" s="106" t="e">
        <f t="shared" si="293"/>
        <v>#DIV/0!</v>
      </c>
      <c r="U1096" s="124" t="e">
        <f t="shared" si="304"/>
        <v>#DIV/0!</v>
      </c>
      <c r="V1096" s="107" t="e">
        <f t="shared" si="301"/>
        <v>#DIV/0!</v>
      </c>
      <c r="W1096" s="106" t="e">
        <f t="shared" si="299"/>
        <v>#DIV/0!</v>
      </c>
      <c r="X1096" s="106" t="e">
        <f t="shared" si="294"/>
        <v>#DIV/0!</v>
      </c>
      <c r="Y1096" s="106" t="e">
        <f t="shared" si="300"/>
        <v>#DIV/0!</v>
      </c>
      <c r="Z1096" s="108" t="e">
        <f t="shared" si="295"/>
        <v>#DIV/0!</v>
      </c>
      <c r="AA1096" s="108" t="e">
        <f>('Input &amp; Results'!$E$40-R1096*7.48)/('Calcs active'!H1096*1440)</f>
        <v>#DIV/0!</v>
      </c>
    </row>
    <row r="1097" spans="2:27" x14ac:dyDescent="0.2">
      <c r="B1097" s="31">
        <f t="shared" si="305"/>
        <v>3</v>
      </c>
      <c r="C1097" s="31" t="s">
        <v>62</v>
      </c>
      <c r="D1097" s="106">
        <v>1083</v>
      </c>
      <c r="E1097" s="106" t="e">
        <f t="shared" si="296"/>
        <v>#DIV/0!</v>
      </c>
      <c r="F1097" s="106">
        <f>'Calcs Hist'!E1098</f>
        <v>0</v>
      </c>
      <c r="G1097" s="106" t="e">
        <f t="shared" si="297"/>
        <v>#DIV/0!</v>
      </c>
      <c r="H1097" s="107" t="e">
        <f t="shared" si="298"/>
        <v>#DIV/0!</v>
      </c>
      <c r="I1097" s="106" t="e">
        <f>IF(P1097&gt;0,('Input &amp; Results'!F$36/12*$C$3)*('Input &amp; Results'!$D$21),('Input &amp; Results'!F$36/12*$C$3)*('Input &amp; Results'!$D$22))</f>
        <v>#DIV/0!</v>
      </c>
      <c r="J1097" s="106" t="e">
        <f t="shared" si="302"/>
        <v>#DIV/0!</v>
      </c>
      <c r="K1097" s="106" t="e">
        <f>IF(H1097&gt;'Input &amp; Results'!$K$45,MIN('Input &amp; Results'!$K$38,J1097-M1097),0)</f>
        <v>#DIV/0!</v>
      </c>
      <c r="L1097" s="106" t="e">
        <f t="shared" si="290"/>
        <v>#DIV/0!</v>
      </c>
      <c r="M1097" s="106" t="e">
        <f>IF(J1097&gt;0,MIN('Input &amp; Results'!$K$18*0.75/12*'Input &amp; Results'!$K$42,J1097),0)</f>
        <v>#DIV/0!</v>
      </c>
      <c r="N1097" s="106" t="e">
        <f t="shared" si="291"/>
        <v>#DIV/0!</v>
      </c>
      <c r="O1097" s="106" t="e">
        <f t="shared" si="303"/>
        <v>#DIV/0!</v>
      </c>
      <c r="P1097" s="106" t="e">
        <f>IF(O1097&gt;'Input &amp; Results'!$E$49,MIN('Input &amp; Results'!$E$47,O1097),0)</f>
        <v>#DIV/0!</v>
      </c>
      <c r="Q1097" s="106" t="e">
        <f t="shared" si="292"/>
        <v>#DIV/0!</v>
      </c>
      <c r="R1097" s="106" t="e">
        <f t="shared" si="288"/>
        <v>#DIV/0!</v>
      </c>
      <c r="S1097" s="106" t="e">
        <f t="shared" si="289"/>
        <v>#DIV/0!</v>
      </c>
      <c r="T1097" s="106" t="e">
        <f t="shared" si="293"/>
        <v>#DIV/0!</v>
      </c>
      <c r="U1097" s="124" t="e">
        <f t="shared" si="304"/>
        <v>#DIV/0!</v>
      </c>
      <c r="V1097" s="107" t="e">
        <f t="shared" si="301"/>
        <v>#DIV/0!</v>
      </c>
      <c r="W1097" s="106" t="e">
        <f t="shared" si="299"/>
        <v>#DIV/0!</v>
      </c>
      <c r="X1097" s="106" t="e">
        <f t="shared" si="294"/>
        <v>#DIV/0!</v>
      </c>
      <c r="Y1097" s="106" t="e">
        <f t="shared" si="300"/>
        <v>#DIV/0!</v>
      </c>
      <c r="Z1097" s="108" t="e">
        <f t="shared" si="295"/>
        <v>#DIV/0!</v>
      </c>
      <c r="AA1097" s="108" t="e">
        <f>('Input &amp; Results'!$E$40-R1097*7.48)/('Calcs active'!H1097*1440)</f>
        <v>#DIV/0!</v>
      </c>
    </row>
    <row r="1098" spans="2:27" x14ac:dyDescent="0.2">
      <c r="B1098" s="31">
        <f t="shared" si="305"/>
        <v>3</v>
      </c>
      <c r="C1098" s="31" t="s">
        <v>62</v>
      </c>
      <c r="D1098" s="106">
        <v>1084</v>
      </c>
      <c r="E1098" s="106" t="e">
        <f t="shared" si="296"/>
        <v>#DIV/0!</v>
      </c>
      <c r="F1098" s="106">
        <f>'Calcs Hist'!E1099</f>
        <v>0</v>
      </c>
      <c r="G1098" s="106" t="e">
        <f t="shared" si="297"/>
        <v>#DIV/0!</v>
      </c>
      <c r="H1098" s="107" t="e">
        <f t="shared" si="298"/>
        <v>#DIV/0!</v>
      </c>
      <c r="I1098" s="106" t="e">
        <f>IF(P1098&gt;0,('Input &amp; Results'!F$36/12*$C$3)*('Input &amp; Results'!$D$21),('Input &amp; Results'!F$36/12*$C$3)*('Input &amp; Results'!$D$22))</f>
        <v>#DIV/0!</v>
      </c>
      <c r="J1098" s="106" t="e">
        <f t="shared" si="302"/>
        <v>#DIV/0!</v>
      </c>
      <c r="K1098" s="106" t="e">
        <f>IF(H1098&gt;'Input &amp; Results'!$K$45,MIN('Input &amp; Results'!$K$38,J1098-M1098),0)</f>
        <v>#DIV/0!</v>
      </c>
      <c r="L1098" s="106" t="e">
        <f t="shared" si="290"/>
        <v>#DIV/0!</v>
      </c>
      <c r="M1098" s="106" t="e">
        <f>IF(J1098&gt;0,MIN('Input &amp; Results'!$K$18*0.75/12*'Input &amp; Results'!$K$42,J1098),0)</f>
        <v>#DIV/0!</v>
      </c>
      <c r="N1098" s="106" t="e">
        <f t="shared" si="291"/>
        <v>#DIV/0!</v>
      </c>
      <c r="O1098" s="106" t="e">
        <f t="shared" si="303"/>
        <v>#DIV/0!</v>
      </c>
      <c r="P1098" s="106" t="e">
        <f>IF(O1098&gt;'Input &amp; Results'!$E$49,MIN('Input &amp; Results'!$E$47,O1098),0)</f>
        <v>#DIV/0!</v>
      </c>
      <c r="Q1098" s="106" t="e">
        <f t="shared" si="292"/>
        <v>#DIV/0!</v>
      </c>
      <c r="R1098" s="106" t="e">
        <f t="shared" si="288"/>
        <v>#DIV/0!</v>
      </c>
      <c r="S1098" s="106" t="e">
        <f t="shared" si="289"/>
        <v>#DIV/0!</v>
      </c>
      <c r="T1098" s="106" t="e">
        <f t="shared" si="293"/>
        <v>#DIV/0!</v>
      </c>
      <c r="U1098" s="124" t="e">
        <f t="shared" si="304"/>
        <v>#DIV/0!</v>
      </c>
      <c r="V1098" s="107" t="e">
        <f t="shared" si="301"/>
        <v>#DIV/0!</v>
      </c>
      <c r="W1098" s="106" t="e">
        <f t="shared" si="299"/>
        <v>#DIV/0!</v>
      </c>
      <c r="X1098" s="106" t="e">
        <f t="shared" si="294"/>
        <v>#DIV/0!</v>
      </c>
      <c r="Y1098" s="106" t="e">
        <f t="shared" si="300"/>
        <v>#DIV/0!</v>
      </c>
      <c r="Z1098" s="108" t="e">
        <f t="shared" si="295"/>
        <v>#DIV/0!</v>
      </c>
      <c r="AA1098" s="108" t="e">
        <f>('Input &amp; Results'!$E$40-R1098*7.48)/('Calcs active'!H1098*1440)</f>
        <v>#DIV/0!</v>
      </c>
    </row>
    <row r="1099" spans="2:27" x14ac:dyDescent="0.2">
      <c r="B1099" s="31">
        <f t="shared" si="305"/>
        <v>3</v>
      </c>
      <c r="C1099" s="31" t="s">
        <v>62</v>
      </c>
      <c r="D1099" s="106">
        <v>1085</v>
      </c>
      <c r="E1099" s="106" t="e">
        <f t="shared" si="296"/>
        <v>#DIV/0!</v>
      </c>
      <c r="F1099" s="106">
        <f>'Calcs Hist'!E1100</f>
        <v>0</v>
      </c>
      <c r="G1099" s="106" t="e">
        <f t="shared" si="297"/>
        <v>#DIV/0!</v>
      </c>
      <c r="H1099" s="107" t="e">
        <f t="shared" si="298"/>
        <v>#DIV/0!</v>
      </c>
      <c r="I1099" s="106" t="e">
        <f>IF(P1099&gt;0,('Input &amp; Results'!F$36/12*$C$3)*('Input &amp; Results'!$D$21),('Input &amp; Results'!F$36/12*$C$3)*('Input &amp; Results'!$D$22))</f>
        <v>#DIV/0!</v>
      </c>
      <c r="J1099" s="106" t="e">
        <f t="shared" si="302"/>
        <v>#DIV/0!</v>
      </c>
      <c r="K1099" s="106" t="e">
        <f>IF(H1099&gt;'Input &amp; Results'!$K$45,MIN('Input &amp; Results'!$K$38,J1099-M1099),0)</f>
        <v>#DIV/0!</v>
      </c>
      <c r="L1099" s="106" t="e">
        <f t="shared" si="290"/>
        <v>#DIV/0!</v>
      </c>
      <c r="M1099" s="106" t="e">
        <f>IF(J1099&gt;0,MIN('Input &amp; Results'!$K$18*0.75/12*'Input &amp; Results'!$K$42,J1099),0)</f>
        <v>#DIV/0!</v>
      </c>
      <c r="N1099" s="106" t="e">
        <f t="shared" si="291"/>
        <v>#DIV/0!</v>
      </c>
      <c r="O1099" s="106" t="e">
        <f t="shared" si="303"/>
        <v>#DIV/0!</v>
      </c>
      <c r="P1099" s="106" t="e">
        <f>IF(O1099&gt;'Input &amp; Results'!$E$49,MIN('Input &amp; Results'!$E$47,O1099),0)</f>
        <v>#DIV/0!</v>
      </c>
      <c r="Q1099" s="106" t="e">
        <f t="shared" si="292"/>
        <v>#DIV/0!</v>
      </c>
      <c r="R1099" s="106" t="e">
        <f t="shared" si="288"/>
        <v>#DIV/0!</v>
      </c>
      <c r="S1099" s="106" t="e">
        <f t="shared" si="289"/>
        <v>#DIV/0!</v>
      </c>
      <c r="T1099" s="106" t="e">
        <f t="shared" si="293"/>
        <v>#DIV/0!</v>
      </c>
      <c r="U1099" s="124" t="e">
        <f t="shared" si="304"/>
        <v>#DIV/0!</v>
      </c>
      <c r="V1099" s="107" t="e">
        <f t="shared" si="301"/>
        <v>#DIV/0!</v>
      </c>
      <c r="W1099" s="106" t="e">
        <f t="shared" si="299"/>
        <v>#DIV/0!</v>
      </c>
      <c r="X1099" s="106" t="e">
        <f t="shared" si="294"/>
        <v>#DIV/0!</v>
      </c>
      <c r="Y1099" s="106" t="e">
        <f t="shared" si="300"/>
        <v>#DIV/0!</v>
      </c>
      <c r="Z1099" s="108" t="e">
        <f t="shared" si="295"/>
        <v>#DIV/0!</v>
      </c>
      <c r="AA1099" s="108" t="e">
        <f>('Input &amp; Results'!$E$40-R1099*7.48)/('Calcs active'!H1099*1440)</f>
        <v>#DIV/0!</v>
      </c>
    </row>
    <row r="1100" spans="2:27" x14ac:dyDescent="0.2">
      <c r="B1100" s="31">
        <f t="shared" si="305"/>
        <v>3</v>
      </c>
      <c r="C1100" s="31" t="s">
        <v>62</v>
      </c>
      <c r="D1100" s="106">
        <v>1086</v>
      </c>
      <c r="E1100" s="106" t="e">
        <f t="shared" si="296"/>
        <v>#DIV/0!</v>
      </c>
      <c r="F1100" s="106">
        <f>'Calcs Hist'!E1101</f>
        <v>0</v>
      </c>
      <c r="G1100" s="106" t="e">
        <f t="shared" si="297"/>
        <v>#DIV/0!</v>
      </c>
      <c r="H1100" s="107" t="e">
        <f t="shared" si="298"/>
        <v>#DIV/0!</v>
      </c>
      <c r="I1100" s="106" t="e">
        <f>IF(P1100&gt;0,('Input &amp; Results'!F$36/12*$C$3)*('Input &amp; Results'!$D$21),('Input &amp; Results'!F$36/12*$C$3)*('Input &amp; Results'!$D$22))</f>
        <v>#DIV/0!</v>
      </c>
      <c r="J1100" s="106" t="e">
        <f t="shared" si="302"/>
        <v>#DIV/0!</v>
      </c>
      <c r="K1100" s="106" t="e">
        <f>IF(H1100&gt;'Input &amp; Results'!$K$45,MIN('Input &amp; Results'!$K$38,J1100-M1100),0)</f>
        <v>#DIV/0!</v>
      </c>
      <c r="L1100" s="106" t="e">
        <f t="shared" si="290"/>
        <v>#DIV/0!</v>
      </c>
      <c r="M1100" s="106" t="e">
        <f>IF(J1100&gt;0,MIN('Input &amp; Results'!$K$18*0.75/12*'Input &amp; Results'!$K$42,J1100),0)</f>
        <v>#DIV/0!</v>
      </c>
      <c r="N1100" s="106" t="e">
        <f t="shared" si="291"/>
        <v>#DIV/0!</v>
      </c>
      <c r="O1100" s="106" t="e">
        <f t="shared" si="303"/>
        <v>#DIV/0!</v>
      </c>
      <c r="P1100" s="106" t="e">
        <f>IF(O1100&gt;'Input &amp; Results'!$E$49,MIN('Input &amp; Results'!$E$47,O1100),0)</f>
        <v>#DIV/0!</v>
      </c>
      <c r="Q1100" s="106" t="e">
        <f t="shared" si="292"/>
        <v>#DIV/0!</v>
      </c>
      <c r="R1100" s="106" t="e">
        <f t="shared" si="288"/>
        <v>#DIV/0!</v>
      </c>
      <c r="S1100" s="106" t="e">
        <f t="shared" si="289"/>
        <v>#DIV/0!</v>
      </c>
      <c r="T1100" s="106" t="e">
        <f t="shared" si="293"/>
        <v>#DIV/0!</v>
      </c>
      <c r="U1100" s="124" t="e">
        <f t="shared" si="304"/>
        <v>#DIV/0!</v>
      </c>
      <c r="V1100" s="107" t="e">
        <f t="shared" si="301"/>
        <v>#DIV/0!</v>
      </c>
      <c r="W1100" s="106" t="e">
        <f t="shared" si="299"/>
        <v>#DIV/0!</v>
      </c>
      <c r="X1100" s="106" t="e">
        <f t="shared" si="294"/>
        <v>#DIV/0!</v>
      </c>
      <c r="Y1100" s="106" t="e">
        <f t="shared" si="300"/>
        <v>#DIV/0!</v>
      </c>
      <c r="Z1100" s="108" t="e">
        <f t="shared" si="295"/>
        <v>#DIV/0!</v>
      </c>
      <c r="AA1100" s="108" t="e">
        <f>('Input &amp; Results'!$E$40-R1100*7.48)/('Calcs active'!H1100*1440)</f>
        <v>#DIV/0!</v>
      </c>
    </row>
    <row r="1101" spans="2:27" x14ac:dyDescent="0.2">
      <c r="B1101" s="31">
        <f t="shared" si="305"/>
        <v>3</v>
      </c>
      <c r="C1101" s="31" t="s">
        <v>62</v>
      </c>
      <c r="D1101" s="106">
        <v>1087</v>
      </c>
      <c r="E1101" s="106" t="e">
        <f t="shared" si="296"/>
        <v>#DIV/0!</v>
      </c>
      <c r="F1101" s="106">
        <f>'Calcs Hist'!E1102</f>
        <v>0</v>
      </c>
      <c r="G1101" s="106" t="e">
        <f t="shared" si="297"/>
        <v>#DIV/0!</v>
      </c>
      <c r="H1101" s="107" t="e">
        <f t="shared" si="298"/>
        <v>#DIV/0!</v>
      </c>
      <c r="I1101" s="106" t="e">
        <f>IF(P1101&gt;0,('Input &amp; Results'!F$36/12*$C$3)*('Input &amp; Results'!$D$21),('Input &amp; Results'!F$36/12*$C$3)*('Input &amp; Results'!$D$22))</f>
        <v>#DIV/0!</v>
      </c>
      <c r="J1101" s="106" t="e">
        <f t="shared" si="302"/>
        <v>#DIV/0!</v>
      </c>
      <c r="K1101" s="106" t="e">
        <f>IF(H1101&gt;'Input &amp; Results'!$K$45,MIN('Input &amp; Results'!$K$38,J1101-M1101),0)</f>
        <v>#DIV/0!</v>
      </c>
      <c r="L1101" s="106" t="e">
        <f t="shared" si="290"/>
        <v>#DIV/0!</v>
      </c>
      <c r="M1101" s="106" t="e">
        <f>IF(J1101&gt;0,MIN('Input &amp; Results'!$K$18*0.75/12*'Input &amp; Results'!$K$42,J1101),0)</f>
        <v>#DIV/0!</v>
      </c>
      <c r="N1101" s="106" t="e">
        <f t="shared" si="291"/>
        <v>#DIV/0!</v>
      </c>
      <c r="O1101" s="106" t="e">
        <f t="shared" si="303"/>
        <v>#DIV/0!</v>
      </c>
      <c r="P1101" s="106" t="e">
        <f>IF(O1101&gt;'Input &amp; Results'!$E$49,MIN('Input &amp; Results'!$E$47,O1101),0)</f>
        <v>#DIV/0!</v>
      </c>
      <c r="Q1101" s="106" t="e">
        <f t="shared" si="292"/>
        <v>#DIV/0!</v>
      </c>
      <c r="R1101" s="106" t="e">
        <f t="shared" si="288"/>
        <v>#DIV/0!</v>
      </c>
      <c r="S1101" s="106" t="e">
        <f t="shared" si="289"/>
        <v>#DIV/0!</v>
      </c>
      <c r="T1101" s="106" t="e">
        <f t="shared" si="293"/>
        <v>#DIV/0!</v>
      </c>
      <c r="U1101" s="124" t="e">
        <f t="shared" si="304"/>
        <v>#DIV/0!</v>
      </c>
      <c r="V1101" s="107" t="e">
        <f t="shared" si="301"/>
        <v>#DIV/0!</v>
      </c>
      <c r="W1101" s="106" t="e">
        <f t="shared" si="299"/>
        <v>#DIV/0!</v>
      </c>
      <c r="X1101" s="106" t="e">
        <f t="shared" si="294"/>
        <v>#DIV/0!</v>
      </c>
      <c r="Y1101" s="106" t="e">
        <f t="shared" si="300"/>
        <v>#DIV/0!</v>
      </c>
      <c r="Z1101" s="108" t="e">
        <f t="shared" si="295"/>
        <v>#DIV/0!</v>
      </c>
      <c r="AA1101" s="108" t="e">
        <f>('Input &amp; Results'!$E$40-R1101*7.48)/('Calcs active'!H1101*1440)</f>
        <v>#DIV/0!</v>
      </c>
    </row>
    <row r="1102" spans="2:27" x14ac:dyDescent="0.2">
      <c r="B1102" s="31">
        <f t="shared" si="305"/>
        <v>3</v>
      </c>
      <c r="C1102" s="31" t="s">
        <v>62</v>
      </c>
      <c r="D1102" s="106">
        <v>1088</v>
      </c>
      <c r="E1102" s="106" t="e">
        <f t="shared" si="296"/>
        <v>#DIV/0!</v>
      </c>
      <c r="F1102" s="106">
        <f>'Calcs Hist'!E1103</f>
        <v>0</v>
      </c>
      <c r="G1102" s="106" t="e">
        <f t="shared" si="297"/>
        <v>#DIV/0!</v>
      </c>
      <c r="H1102" s="107" t="e">
        <f t="shared" si="298"/>
        <v>#DIV/0!</v>
      </c>
      <c r="I1102" s="106" t="e">
        <f>IF(P1102&gt;0,('Input &amp; Results'!F$36/12*$C$3)*('Input &amp; Results'!$D$21),('Input &amp; Results'!F$36/12*$C$3)*('Input &amp; Results'!$D$22))</f>
        <v>#DIV/0!</v>
      </c>
      <c r="J1102" s="106" t="e">
        <f t="shared" si="302"/>
        <v>#DIV/0!</v>
      </c>
      <c r="K1102" s="106" t="e">
        <f>IF(H1102&gt;'Input &amp; Results'!$K$45,MIN('Input &amp; Results'!$K$38,J1102-M1102),0)</f>
        <v>#DIV/0!</v>
      </c>
      <c r="L1102" s="106" t="e">
        <f t="shared" si="290"/>
        <v>#DIV/0!</v>
      </c>
      <c r="M1102" s="106" t="e">
        <f>IF(J1102&gt;0,MIN('Input &amp; Results'!$K$18*0.75/12*'Input &amp; Results'!$K$42,J1102),0)</f>
        <v>#DIV/0!</v>
      </c>
      <c r="N1102" s="106" t="e">
        <f t="shared" si="291"/>
        <v>#DIV/0!</v>
      </c>
      <c r="O1102" s="106" t="e">
        <f t="shared" si="303"/>
        <v>#DIV/0!</v>
      </c>
      <c r="P1102" s="106" t="e">
        <f>IF(O1102&gt;'Input &amp; Results'!$E$49,MIN('Input &amp; Results'!$E$47,O1102),0)</f>
        <v>#DIV/0!</v>
      </c>
      <c r="Q1102" s="106" t="e">
        <f t="shared" si="292"/>
        <v>#DIV/0!</v>
      </c>
      <c r="R1102" s="106" t="e">
        <f t="shared" si="288"/>
        <v>#DIV/0!</v>
      </c>
      <c r="S1102" s="106" t="e">
        <f t="shared" si="289"/>
        <v>#DIV/0!</v>
      </c>
      <c r="T1102" s="106" t="e">
        <f t="shared" si="293"/>
        <v>#DIV/0!</v>
      </c>
      <c r="U1102" s="124" t="e">
        <f t="shared" si="304"/>
        <v>#DIV/0!</v>
      </c>
      <c r="V1102" s="107" t="e">
        <f t="shared" si="301"/>
        <v>#DIV/0!</v>
      </c>
      <c r="W1102" s="106" t="e">
        <f t="shared" si="299"/>
        <v>#DIV/0!</v>
      </c>
      <c r="X1102" s="106" t="e">
        <f t="shared" si="294"/>
        <v>#DIV/0!</v>
      </c>
      <c r="Y1102" s="106" t="e">
        <f t="shared" si="300"/>
        <v>#DIV/0!</v>
      </c>
      <c r="Z1102" s="108" t="e">
        <f t="shared" si="295"/>
        <v>#DIV/0!</v>
      </c>
      <c r="AA1102" s="108" t="e">
        <f>('Input &amp; Results'!$E$40-R1102*7.48)/('Calcs active'!H1102*1440)</f>
        <v>#DIV/0!</v>
      </c>
    </row>
    <row r="1103" spans="2:27" x14ac:dyDescent="0.2">
      <c r="B1103" s="31">
        <f t="shared" si="305"/>
        <v>3</v>
      </c>
      <c r="C1103" s="31" t="s">
        <v>62</v>
      </c>
      <c r="D1103" s="106">
        <v>1089</v>
      </c>
      <c r="E1103" s="106" t="e">
        <f t="shared" si="296"/>
        <v>#DIV/0!</v>
      </c>
      <c r="F1103" s="106">
        <f>'Calcs Hist'!E1104</f>
        <v>0</v>
      </c>
      <c r="G1103" s="106" t="e">
        <f t="shared" si="297"/>
        <v>#DIV/0!</v>
      </c>
      <c r="H1103" s="107" t="e">
        <f t="shared" si="298"/>
        <v>#DIV/0!</v>
      </c>
      <c r="I1103" s="106" t="e">
        <f>IF(P1103&gt;0,('Input &amp; Results'!F$36/12*$C$3)*('Input &amp; Results'!$D$21),('Input &amp; Results'!F$36/12*$C$3)*('Input &amp; Results'!$D$22))</f>
        <v>#DIV/0!</v>
      </c>
      <c r="J1103" s="106" t="e">
        <f t="shared" si="302"/>
        <v>#DIV/0!</v>
      </c>
      <c r="K1103" s="106" t="e">
        <f>IF(H1103&gt;'Input &amp; Results'!$K$45,MIN('Input &amp; Results'!$K$38,J1103-M1103),0)</f>
        <v>#DIV/0!</v>
      </c>
      <c r="L1103" s="106" t="e">
        <f t="shared" si="290"/>
        <v>#DIV/0!</v>
      </c>
      <c r="M1103" s="106" t="e">
        <f>IF(J1103&gt;0,MIN('Input &amp; Results'!$K$18*0.75/12*'Input &amp; Results'!$K$42,J1103),0)</f>
        <v>#DIV/0!</v>
      </c>
      <c r="N1103" s="106" t="e">
        <f t="shared" si="291"/>
        <v>#DIV/0!</v>
      </c>
      <c r="O1103" s="106" t="e">
        <f t="shared" si="303"/>
        <v>#DIV/0!</v>
      </c>
      <c r="P1103" s="106" t="e">
        <f>IF(O1103&gt;'Input &amp; Results'!$E$49,MIN('Input &amp; Results'!$E$47,O1103),0)</f>
        <v>#DIV/0!</v>
      </c>
      <c r="Q1103" s="106" t="e">
        <f t="shared" si="292"/>
        <v>#DIV/0!</v>
      </c>
      <c r="R1103" s="106" t="e">
        <f t="shared" ref="R1103:R1166" si="306">O1103-P1103</f>
        <v>#DIV/0!</v>
      </c>
      <c r="S1103" s="106" t="e">
        <f t="shared" ref="S1103:S1166" si="307">I1103-E1103+P1103</f>
        <v>#DIV/0!</v>
      </c>
      <c r="T1103" s="106" t="e">
        <f t="shared" si="293"/>
        <v>#DIV/0!</v>
      </c>
      <c r="U1103" s="124" t="e">
        <f t="shared" si="304"/>
        <v>#DIV/0!</v>
      </c>
      <c r="V1103" s="107" t="e">
        <f t="shared" si="301"/>
        <v>#DIV/0!</v>
      </c>
      <c r="W1103" s="106" t="e">
        <f t="shared" si="299"/>
        <v>#DIV/0!</v>
      </c>
      <c r="X1103" s="106" t="e">
        <f t="shared" si="294"/>
        <v>#DIV/0!</v>
      </c>
      <c r="Y1103" s="106" t="e">
        <f t="shared" si="300"/>
        <v>#DIV/0!</v>
      </c>
      <c r="Z1103" s="108" t="e">
        <f t="shared" si="295"/>
        <v>#DIV/0!</v>
      </c>
      <c r="AA1103" s="108" t="e">
        <f>('Input &amp; Results'!$E$40-R1103*7.48)/('Calcs active'!H1103*1440)</f>
        <v>#DIV/0!</v>
      </c>
    </row>
    <row r="1104" spans="2:27" x14ac:dyDescent="0.2">
      <c r="B1104" s="31">
        <f t="shared" si="305"/>
        <v>3</v>
      </c>
      <c r="C1104" s="31" t="s">
        <v>62</v>
      </c>
      <c r="D1104" s="106">
        <v>1090</v>
      </c>
      <c r="E1104" s="106" t="e">
        <f t="shared" si="296"/>
        <v>#DIV/0!</v>
      </c>
      <c r="F1104" s="106">
        <f>'Calcs Hist'!E1105</f>
        <v>0</v>
      </c>
      <c r="G1104" s="106" t="e">
        <f t="shared" si="297"/>
        <v>#DIV/0!</v>
      </c>
      <c r="H1104" s="107" t="e">
        <f t="shared" si="298"/>
        <v>#DIV/0!</v>
      </c>
      <c r="I1104" s="106" t="e">
        <f>IF(P1104&gt;0,('Input &amp; Results'!F$36/12*$C$3)*('Input &amp; Results'!$D$21),('Input &amp; Results'!F$36/12*$C$3)*('Input &amp; Results'!$D$22))</f>
        <v>#DIV/0!</v>
      </c>
      <c r="J1104" s="106" t="e">
        <f t="shared" si="302"/>
        <v>#DIV/0!</v>
      </c>
      <c r="K1104" s="106" t="e">
        <f>IF(H1104&gt;'Input &amp; Results'!$K$45,MIN('Input &amp; Results'!$K$38,J1104-M1104),0)</f>
        <v>#DIV/0!</v>
      </c>
      <c r="L1104" s="106" t="e">
        <f t="shared" ref="L1104:L1167" si="308">K1104*7.48</f>
        <v>#DIV/0!</v>
      </c>
      <c r="M1104" s="106" t="e">
        <f>IF(J1104&gt;0,MIN('Input &amp; Results'!$K$18*0.75/12*'Input &amp; Results'!$K$42,J1104),0)</f>
        <v>#DIV/0!</v>
      </c>
      <c r="N1104" s="106" t="e">
        <f t="shared" ref="N1104:N1167" si="309">M1104*7.48</f>
        <v>#DIV/0!</v>
      </c>
      <c r="O1104" s="106" t="e">
        <f t="shared" si="303"/>
        <v>#DIV/0!</v>
      </c>
      <c r="P1104" s="106" t="e">
        <f>IF(O1104&gt;'Input &amp; Results'!$E$49,MIN('Input &amp; Results'!$E$47,O1104),0)</f>
        <v>#DIV/0!</v>
      </c>
      <c r="Q1104" s="106" t="e">
        <f t="shared" ref="Q1104:Q1167" si="310">P1104*7.48</f>
        <v>#DIV/0!</v>
      </c>
      <c r="R1104" s="106" t="e">
        <f t="shared" si="306"/>
        <v>#DIV/0!</v>
      </c>
      <c r="S1104" s="106" t="e">
        <f t="shared" si="307"/>
        <v>#DIV/0!</v>
      </c>
      <c r="T1104" s="106" t="e">
        <f t="shared" ref="T1104:T1167" si="311">T1103+S1104</f>
        <v>#DIV/0!</v>
      </c>
      <c r="U1104" s="124" t="e">
        <f t="shared" si="304"/>
        <v>#DIV/0!</v>
      </c>
      <c r="V1104" s="107" t="e">
        <f t="shared" si="301"/>
        <v>#DIV/0!</v>
      </c>
      <c r="W1104" s="106" t="e">
        <f t="shared" si="299"/>
        <v>#DIV/0!</v>
      </c>
      <c r="X1104" s="106" t="e">
        <f t="shared" ref="X1104:X1167" si="312">W1104*7.48</f>
        <v>#DIV/0!</v>
      </c>
      <c r="Y1104" s="106" t="e">
        <f t="shared" si="300"/>
        <v>#DIV/0!</v>
      </c>
      <c r="Z1104" s="108" t="e">
        <f t="shared" ref="Z1104:Z1167" si="313">Z1103+Q1104</f>
        <v>#DIV/0!</v>
      </c>
      <c r="AA1104" s="108" t="e">
        <f>('Input &amp; Results'!$E$40-R1104*7.48)/('Calcs active'!H1104*1440)</f>
        <v>#DIV/0!</v>
      </c>
    </row>
    <row r="1105" spans="2:27" x14ac:dyDescent="0.2">
      <c r="B1105" s="31">
        <f t="shared" si="305"/>
        <v>3</v>
      </c>
      <c r="C1105" s="31" t="s">
        <v>62</v>
      </c>
      <c r="D1105" s="106">
        <v>1091</v>
      </c>
      <c r="E1105" s="106" t="e">
        <f t="shared" ref="E1105:E1168" si="314">$C$3*$C$10*(T1104/$C$7)^$C$11</f>
        <v>#DIV/0!</v>
      </c>
      <c r="F1105" s="106">
        <f>'Calcs Hist'!E1106</f>
        <v>0</v>
      </c>
      <c r="G1105" s="106" t="e">
        <f t="shared" ref="G1105:G1168" si="315">E1105+F1105</f>
        <v>#DIV/0!</v>
      </c>
      <c r="H1105" s="107" t="e">
        <f t="shared" ref="H1105:H1168" si="316">G1105*7.48/1440</f>
        <v>#DIV/0!</v>
      </c>
      <c r="I1105" s="106" t="e">
        <f>IF(P1105&gt;0,('Input &amp; Results'!F$36/12*$C$3)*('Input &amp; Results'!$D$21),('Input &amp; Results'!F$36/12*$C$3)*('Input &amp; Results'!$D$22))</f>
        <v>#DIV/0!</v>
      </c>
      <c r="J1105" s="106" t="e">
        <f t="shared" si="302"/>
        <v>#DIV/0!</v>
      </c>
      <c r="K1105" s="106" t="e">
        <f>IF(H1105&gt;'Input &amp; Results'!$K$45,MIN('Input &amp; Results'!$K$38,J1105-M1105),0)</f>
        <v>#DIV/0!</v>
      </c>
      <c r="L1105" s="106" t="e">
        <f t="shared" si="308"/>
        <v>#DIV/0!</v>
      </c>
      <c r="M1105" s="106" t="e">
        <f>IF(J1105&gt;0,MIN('Input &amp; Results'!$K$18*0.75/12*'Input &amp; Results'!$K$42,J1105),0)</f>
        <v>#DIV/0!</v>
      </c>
      <c r="N1105" s="106" t="e">
        <f t="shared" si="309"/>
        <v>#DIV/0!</v>
      </c>
      <c r="O1105" s="106" t="e">
        <f t="shared" si="303"/>
        <v>#DIV/0!</v>
      </c>
      <c r="P1105" s="106" t="e">
        <f>IF(O1105&gt;'Input &amp; Results'!$E$49,MIN('Input &amp; Results'!$E$47,O1105),0)</f>
        <v>#DIV/0!</v>
      </c>
      <c r="Q1105" s="106" t="e">
        <f t="shared" si="310"/>
        <v>#DIV/0!</v>
      </c>
      <c r="R1105" s="106" t="e">
        <f t="shared" si="306"/>
        <v>#DIV/0!</v>
      </c>
      <c r="S1105" s="106" t="e">
        <f t="shared" si="307"/>
        <v>#DIV/0!</v>
      </c>
      <c r="T1105" s="106" t="e">
        <f t="shared" si="311"/>
        <v>#DIV/0!</v>
      </c>
      <c r="U1105" s="124" t="e">
        <f t="shared" si="304"/>
        <v>#DIV/0!</v>
      </c>
      <c r="V1105" s="107" t="e">
        <f t="shared" si="301"/>
        <v>#DIV/0!</v>
      </c>
      <c r="W1105" s="106" t="e">
        <f t="shared" ref="W1105:W1168" si="317">G1105+W1104</f>
        <v>#DIV/0!</v>
      </c>
      <c r="X1105" s="106" t="e">
        <f t="shared" si="312"/>
        <v>#DIV/0!</v>
      </c>
      <c r="Y1105" s="106" t="e">
        <f t="shared" ref="Y1105:Y1168" si="318">Y1104+L1105</f>
        <v>#DIV/0!</v>
      </c>
      <c r="Z1105" s="108" t="e">
        <f t="shared" si="313"/>
        <v>#DIV/0!</v>
      </c>
      <c r="AA1105" s="108" t="e">
        <f>('Input &amp; Results'!$E$40-R1105*7.48)/('Calcs active'!H1105*1440)</f>
        <v>#DIV/0!</v>
      </c>
    </row>
    <row r="1106" spans="2:27" x14ac:dyDescent="0.2">
      <c r="B1106" s="31">
        <f t="shared" si="305"/>
        <v>3</v>
      </c>
      <c r="C1106" s="31" t="s">
        <v>62</v>
      </c>
      <c r="D1106" s="106">
        <v>1092</v>
      </c>
      <c r="E1106" s="106" t="e">
        <f t="shared" si="314"/>
        <v>#DIV/0!</v>
      </c>
      <c r="F1106" s="106">
        <f>'Calcs Hist'!E1107</f>
        <v>0</v>
      </c>
      <c r="G1106" s="106" t="e">
        <f t="shared" si="315"/>
        <v>#DIV/0!</v>
      </c>
      <c r="H1106" s="107" t="e">
        <f t="shared" si="316"/>
        <v>#DIV/0!</v>
      </c>
      <c r="I1106" s="106" t="e">
        <f>IF(P1106&gt;0,('Input &amp; Results'!F$36/12*$C$3)*('Input &amp; Results'!$D$21),('Input &amp; Results'!F$36/12*$C$3)*('Input &amp; Results'!$D$22))</f>
        <v>#DIV/0!</v>
      </c>
      <c r="J1106" s="106" t="e">
        <f t="shared" si="302"/>
        <v>#DIV/0!</v>
      </c>
      <c r="K1106" s="106" t="e">
        <f>IF(H1106&gt;'Input &amp; Results'!$K$45,MIN('Input &amp; Results'!$K$38,J1106-M1106),0)</f>
        <v>#DIV/0!</v>
      </c>
      <c r="L1106" s="106" t="e">
        <f t="shared" si="308"/>
        <v>#DIV/0!</v>
      </c>
      <c r="M1106" s="106" t="e">
        <f>IF(J1106&gt;0,MIN('Input &amp; Results'!$K$18*0.75/12*'Input &amp; Results'!$K$42,J1106),0)</f>
        <v>#DIV/0!</v>
      </c>
      <c r="N1106" s="106" t="e">
        <f t="shared" si="309"/>
        <v>#DIV/0!</v>
      </c>
      <c r="O1106" s="106" t="e">
        <f t="shared" si="303"/>
        <v>#DIV/0!</v>
      </c>
      <c r="P1106" s="106" t="e">
        <f>IF(O1106&gt;'Input &amp; Results'!$E$49,MIN('Input &amp; Results'!$E$47,O1106),0)</f>
        <v>#DIV/0!</v>
      </c>
      <c r="Q1106" s="106" t="e">
        <f t="shared" si="310"/>
        <v>#DIV/0!</v>
      </c>
      <c r="R1106" s="106" t="e">
        <f t="shared" si="306"/>
        <v>#DIV/0!</v>
      </c>
      <c r="S1106" s="106" t="e">
        <f t="shared" si="307"/>
        <v>#DIV/0!</v>
      </c>
      <c r="T1106" s="106" t="e">
        <f t="shared" si="311"/>
        <v>#DIV/0!</v>
      </c>
      <c r="U1106" s="124" t="e">
        <f t="shared" si="304"/>
        <v>#DIV/0!</v>
      </c>
      <c r="V1106" s="107" t="e">
        <f t="shared" si="301"/>
        <v>#DIV/0!</v>
      </c>
      <c r="W1106" s="106" t="e">
        <f t="shared" si="317"/>
        <v>#DIV/0!</v>
      </c>
      <c r="X1106" s="106" t="e">
        <f t="shared" si="312"/>
        <v>#DIV/0!</v>
      </c>
      <c r="Y1106" s="106" t="e">
        <f t="shared" si="318"/>
        <v>#DIV/0!</v>
      </c>
      <c r="Z1106" s="108" t="e">
        <f t="shared" si="313"/>
        <v>#DIV/0!</v>
      </c>
      <c r="AA1106" s="108" t="e">
        <f>('Input &amp; Results'!$E$40-R1106*7.48)/('Calcs active'!H1106*1440)</f>
        <v>#DIV/0!</v>
      </c>
    </row>
    <row r="1107" spans="2:27" x14ac:dyDescent="0.2">
      <c r="B1107" s="31">
        <f t="shared" si="305"/>
        <v>3</v>
      </c>
      <c r="C1107" s="31" t="s">
        <v>62</v>
      </c>
      <c r="D1107" s="106">
        <v>1093</v>
      </c>
      <c r="E1107" s="106" t="e">
        <f t="shared" si="314"/>
        <v>#DIV/0!</v>
      </c>
      <c r="F1107" s="106">
        <f>'Calcs Hist'!E1108</f>
        <v>0</v>
      </c>
      <c r="G1107" s="106" t="e">
        <f t="shared" si="315"/>
        <v>#DIV/0!</v>
      </c>
      <c r="H1107" s="107" t="e">
        <f t="shared" si="316"/>
        <v>#DIV/0!</v>
      </c>
      <c r="I1107" s="106" t="e">
        <f>IF(P1107&gt;0,('Input &amp; Results'!F$36/12*$C$3)*('Input &amp; Results'!$D$21),('Input &amp; Results'!F$36/12*$C$3)*('Input &amp; Results'!$D$22))</f>
        <v>#DIV/0!</v>
      </c>
      <c r="J1107" s="106" t="e">
        <f t="shared" si="302"/>
        <v>#DIV/0!</v>
      </c>
      <c r="K1107" s="106" t="e">
        <f>IF(H1107&gt;'Input &amp; Results'!$K$45,MIN('Input &amp; Results'!$K$38,J1107-M1107),0)</f>
        <v>#DIV/0!</v>
      </c>
      <c r="L1107" s="106" t="e">
        <f t="shared" si="308"/>
        <v>#DIV/0!</v>
      </c>
      <c r="M1107" s="106" t="e">
        <f>IF(J1107&gt;0,MIN('Input &amp; Results'!$K$18*0.75/12*'Input &amp; Results'!$K$42,J1107),0)</f>
        <v>#DIV/0!</v>
      </c>
      <c r="N1107" s="106" t="e">
        <f t="shared" si="309"/>
        <v>#DIV/0!</v>
      </c>
      <c r="O1107" s="106" t="e">
        <f t="shared" si="303"/>
        <v>#DIV/0!</v>
      </c>
      <c r="P1107" s="106" t="e">
        <f>IF(O1107&gt;'Input &amp; Results'!$E$49,MIN('Input &amp; Results'!$E$47,O1107),0)</f>
        <v>#DIV/0!</v>
      </c>
      <c r="Q1107" s="106" t="e">
        <f t="shared" si="310"/>
        <v>#DIV/0!</v>
      </c>
      <c r="R1107" s="106" t="e">
        <f t="shared" si="306"/>
        <v>#DIV/0!</v>
      </c>
      <c r="S1107" s="106" t="e">
        <f t="shared" si="307"/>
        <v>#DIV/0!</v>
      </c>
      <c r="T1107" s="106" t="e">
        <f t="shared" si="311"/>
        <v>#DIV/0!</v>
      </c>
      <c r="U1107" s="124" t="e">
        <f t="shared" si="304"/>
        <v>#DIV/0!</v>
      </c>
      <c r="V1107" s="107" t="e">
        <f t="shared" ref="V1107:V1170" si="319">U1107/($C$3*$C$4)</f>
        <v>#DIV/0!</v>
      </c>
      <c r="W1107" s="106" t="e">
        <f t="shared" si="317"/>
        <v>#DIV/0!</v>
      </c>
      <c r="X1107" s="106" t="e">
        <f t="shared" si="312"/>
        <v>#DIV/0!</v>
      </c>
      <c r="Y1107" s="106" t="e">
        <f t="shared" si="318"/>
        <v>#DIV/0!</v>
      </c>
      <c r="Z1107" s="108" t="e">
        <f t="shared" si="313"/>
        <v>#DIV/0!</v>
      </c>
      <c r="AA1107" s="108" t="e">
        <f>('Input &amp; Results'!$E$40-R1107*7.48)/('Calcs active'!H1107*1440)</f>
        <v>#DIV/0!</v>
      </c>
    </row>
    <row r="1108" spans="2:27" x14ac:dyDescent="0.2">
      <c r="B1108" s="31">
        <f t="shared" si="305"/>
        <v>3</v>
      </c>
      <c r="C1108" s="31" t="s">
        <v>62</v>
      </c>
      <c r="D1108" s="106">
        <v>1094</v>
      </c>
      <c r="E1108" s="106" t="e">
        <f t="shared" si="314"/>
        <v>#DIV/0!</v>
      </c>
      <c r="F1108" s="106">
        <f>'Calcs Hist'!E1109</f>
        <v>0</v>
      </c>
      <c r="G1108" s="106" t="e">
        <f t="shared" si="315"/>
        <v>#DIV/0!</v>
      </c>
      <c r="H1108" s="107" t="e">
        <f t="shared" si="316"/>
        <v>#DIV/0!</v>
      </c>
      <c r="I1108" s="106" t="e">
        <f>IF(P1108&gt;0,('Input &amp; Results'!F$36/12*$C$3)*('Input &amp; Results'!$D$21),('Input &amp; Results'!F$36/12*$C$3)*('Input &amp; Results'!$D$22))</f>
        <v>#DIV/0!</v>
      </c>
      <c r="J1108" s="106" t="e">
        <f t="shared" si="302"/>
        <v>#DIV/0!</v>
      </c>
      <c r="K1108" s="106" t="e">
        <f>IF(H1108&gt;'Input &amp; Results'!$K$45,MIN('Input &amp; Results'!$K$38,J1108-M1108),0)</f>
        <v>#DIV/0!</v>
      </c>
      <c r="L1108" s="106" t="e">
        <f t="shared" si="308"/>
        <v>#DIV/0!</v>
      </c>
      <c r="M1108" s="106" t="e">
        <f>IF(J1108&gt;0,MIN('Input &amp; Results'!$K$18*0.75/12*'Input &amp; Results'!$K$42,J1108),0)</f>
        <v>#DIV/0!</v>
      </c>
      <c r="N1108" s="106" t="e">
        <f t="shared" si="309"/>
        <v>#DIV/0!</v>
      </c>
      <c r="O1108" s="106" t="e">
        <f t="shared" si="303"/>
        <v>#DIV/0!</v>
      </c>
      <c r="P1108" s="106" t="e">
        <f>IF(O1108&gt;'Input &amp; Results'!$E$49,MIN('Input &amp; Results'!$E$47,O1108),0)</f>
        <v>#DIV/0!</v>
      </c>
      <c r="Q1108" s="106" t="e">
        <f t="shared" si="310"/>
        <v>#DIV/0!</v>
      </c>
      <c r="R1108" s="106" t="e">
        <f t="shared" si="306"/>
        <v>#DIV/0!</v>
      </c>
      <c r="S1108" s="106" t="e">
        <f t="shared" si="307"/>
        <v>#DIV/0!</v>
      </c>
      <c r="T1108" s="106" t="e">
        <f t="shared" si="311"/>
        <v>#DIV/0!</v>
      </c>
      <c r="U1108" s="124" t="e">
        <f t="shared" si="304"/>
        <v>#DIV/0!</v>
      </c>
      <c r="V1108" s="107" t="e">
        <f t="shared" si="319"/>
        <v>#DIV/0!</v>
      </c>
      <c r="W1108" s="106" t="e">
        <f t="shared" si="317"/>
        <v>#DIV/0!</v>
      </c>
      <c r="X1108" s="106" t="e">
        <f t="shared" si="312"/>
        <v>#DIV/0!</v>
      </c>
      <c r="Y1108" s="106" t="e">
        <f t="shared" si="318"/>
        <v>#DIV/0!</v>
      </c>
      <c r="Z1108" s="108" t="e">
        <f t="shared" si="313"/>
        <v>#DIV/0!</v>
      </c>
      <c r="AA1108" s="108" t="e">
        <f>('Input &amp; Results'!$E$40-R1108*7.48)/('Calcs active'!H1108*1440)</f>
        <v>#DIV/0!</v>
      </c>
    </row>
    <row r="1109" spans="2:27" x14ac:dyDescent="0.2">
      <c r="B1109" s="31">
        <f t="shared" si="305"/>
        <v>3</v>
      </c>
      <c r="C1109" s="31" t="s">
        <v>62</v>
      </c>
      <c r="D1109" s="106">
        <v>1095</v>
      </c>
      <c r="E1109" s="106" t="e">
        <f t="shared" si="314"/>
        <v>#DIV/0!</v>
      </c>
      <c r="F1109" s="106">
        <f>'Calcs Hist'!E1110</f>
        <v>0</v>
      </c>
      <c r="G1109" s="106" t="e">
        <f t="shared" si="315"/>
        <v>#DIV/0!</v>
      </c>
      <c r="H1109" s="107" t="e">
        <f t="shared" si="316"/>
        <v>#DIV/0!</v>
      </c>
      <c r="I1109" s="106" t="e">
        <f>IF(P1109&gt;0,('Input &amp; Results'!F$36/12*$C$3)*('Input &amp; Results'!$D$21),('Input &amp; Results'!F$36/12*$C$3)*('Input &amp; Results'!$D$22))</f>
        <v>#DIV/0!</v>
      </c>
      <c r="J1109" s="106" t="e">
        <f t="shared" ref="J1109:J1172" si="320">R1108+G1109</f>
        <v>#DIV/0!</v>
      </c>
      <c r="K1109" s="106" t="e">
        <f>IF(H1109&gt;'Input &amp; Results'!$K$45,MIN('Input &amp; Results'!$K$38,J1109-M1109),0)</f>
        <v>#DIV/0!</v>
      </c>
      <c r="L1109" s="106" t="e">
        <f t="shared" si="308"/>
        <v>#DIV/0!</v>
      </c>
      <c r="M1109" s="106" t="e">
        <f>IF(J1109&gt;0,MIN('Input &amp; Results'!$K$18*0.75/12*'Input &amp; Results'!$K$42,J1109),0)</f>
        <v>#DIV/0!</v>
      </c>
      <c r="N1109" s="106" t="e">
        <f t="shared" si="309"/>
        <v>#DIV/0!</v>
      </c>
      <c r="O1109" s="106" t="e">
        <f t="shared" si="303"/>
        <v>#DIV/0!</v>
      </c>
      <c r="P1109" s="106" t="e">
        <f>IF(O1109&gt;'Input &amp; Results'!$E$49,MIN('Input &amp; Results'!$E$47,O1109),0)</f>
        <v>#DIV/0!</v>
      </c>
      <c r="Q1109" s="106" t="e">
        <f t="shared" si="310"/>
        <v>#DIV/0!</v>
      </c>
      <c r="R1109" s="106" t="e">
        <f t="shared" si="306"/>
        <v>#DIV/0!</v>
      </c>
      <c r="S1109" s="106" t="e">
        <f t="shared" si="307"/>
        <v>#DIV/0!</v>
      </c>
      <c r="T1109" s="106" t="e">
        <f t="shared" si="311"/>
        <v>#DIV/0!</v>
      </c>
      <c r="U1109" s="124" t="e">
        <f t="shared" si="304"/>
        <v>#DIV/0!</v>
      </c>
      <c r="V1109" s="107" t="e">
        <f t="shared" si="319"/>
        <v>#DIV/0!</v>
      </c>
      <c r="W1109" s="106" t="e">
        <f t="shared" si="317"/>
        <v>#DIV/0!</v>
      </c>
      <c r="X1109" s="106" t="e">
        <f t="shared" si="312"/>
        <v>#DIV/0!</v>
      </c>
      <c r="Y1109" s="106" t="e">
        <f t="shared" si="318"/>
        <v>#DIV/0!</v>
      </c>
      <c r="Z1109" s="108" t="e">
        <f t="shared" si="313"/>
        <v>#DIV/0!</v>
      </c>
      <c r="AA1109" s="108" t="e">
        <f>('Input &amp; Results'!$E$40-R1109*7.48)/('Calcs active'!H1109*1440)</f>
        <v>#DIV/0!</v>
      </c>
    </row>
    <row r="1110" spans="2:27" x14ac:dyDescent="0.2">
      <c r="B1110" s="31">
        <f t="shared" si="305"/>
        <v>4</v>
      </c>
      <c r="C1110" s="31" t="s">
        <v>51</v>
      </c>
      <c r="D1110" s="106">
        <v>1096</v>
      </c>
      <c r="E1110" s="106" t="e">
        <f t="shared" si="314"/>
        <v>#DIV/0!</v>
      </c>
      <c r="F1110" s="106">
        <f>'Calcs Hist'!E1111</f>
        <v>0</v>
      </c>
      <c r="G1110" s="106" t="e">
        <f t="shared" si="315"/>
        <v>#DIV/0!</v>
      </c>
      <c r="H1110" s="107" t="e">
        <f t="shared" si="316"/>
        <v>#DIV/0!</v>
      </c>
      <c r="I1110" s="106" t="e">
        <f>IF(P1110&gt;0,('Input &amp; Results'!F$25/12*$C$3)*('Input &amp; Results'!$D$21),('Input &amp; Results'!F$25/12*$C$3)*('Input &amp; Results'!$D$22))</f>
        <v>#DIV/0!</v>
      </c>
      <c r="J1110" s="106" t="e">
        <f t="shared" si="320"/>
        <v>#DIV/0!</v>
      </c>
      <c r="K1110" s="106" t="e">
        <f>IF(H1110&gt;'Input &amp; Results'!$K$45,MIN('Input &amp; Results'!$K$27,J1110-M1110),0)</f>
        <v>#DIV/0!</v>
      </c>
      <c r="L1110" s="106" t="e">
        <f t="shared" si="308"/>
        <v>#DIV/0!</v>
      </c>
      <c r="M1110" s="106" t="e">
        <f>IF(J1110&gt;0,MIN('Input &amp; Results'!$K$7*0.75/12*'Input &amp; Results'!$K$42,J1110),0)</f>
        <v>#DIV/0!</v>
      </c>
      <c r="N1110" s="106" t="e">
        <f t="shared" si="309"/>
        <v>#DIV/0!</v>
      </c>
      <c r="O1110" s="106" t="e">
        <f t="shared" si="303"/>
        <v>#DIV/0!</v>
      </c>
      <c r="P1110" s="106" t="e">
        <f>IF(O1110&gt;'Input &amp; Results'!$E$49,MIN('Input &amp; Results'!$E$47,O1110),0)</f>
        <v>#DIV/0!</v>
      </c>
      <c r="Q1110" s="106" t="e">
        <f t="shared" si="310"/>
        <v>#DIV/0!</v>
      </c>
      <c r="R1110" s="106" t="e">
        <f t="shared" si="306"/>
        <v>#DIV/0!</v>
      </c>
      <c r="S1110" s="106" t="e">
        <f t="shared" si="307"/>
        <v>#DIV/0!</v>
      </c>
      <c r="T1110" s="106" t="e">
        <f t="shared" si="311"/>
        <v>#DIV/0!</v>
      </c>
      <c r="U1110" s="124" t="e">
        <f t="shared" si="304"/>
        <v>#DIV/0!</v>
      </c>
      <c r="V1110" s="107" t="e">
        <f t="shared" si="319"/>
        <v>#DIV/0!</v>
      </c>
      <c r="W1110" s="106" t="e">
        <f t="shared" si="317"/>
        <v>#DIV/0!</v>
      </c>
      <c r="X1110" s="106" t="e">
        <f t="shared" si="312"/>
        <v>#DIV/0!</v>
      </c>
      <c r="Y1110" s="106" t="e">
        <f t="shared" si="318"/>
        <v>#DIV/0!</v>
      </c>
      <c r="Z1110" s="108" t="e">
        <f t="shared" si="313"/>
        <v>#DIV/0!</v>
      </c>
      <c r="AA1110" s="108" t="e">
        <f>('Input &amp; Results'!$E$40-R1110*7.48)/('Calcs active'!H1110*1440)</f>
        <v>#DIV/0!</v>
      </c>
    </row>
    <row r="1111" spans="2:27" x14ac:dyDescent="0.2">
      <c r="B1111" s="31">
        <f t="shared" si="305"/>
        <v>4</v>
      </c>
      <c r="C1111" s="31" t="s">
        <v>51</v>
      </c>
      <c r="D1111" s="106">
        <v>1097</v>
      </c>
      <c r="E1111" s="106" t="e">
        <f t="shared" si="314"/>
        <v>#DIV/0!</v>
      </c>
      <c r="F1111" s="106">
        <f>'Calcs Hist'!E1112</f>
        <v>0</v>
      </c>
      <c r="G1111" s="106" t="e">
        <f t="shared" si="315"/>
        <v>#DIV/0!</v>
      </c>
      <c r="H1111" s="107" t="e">
        <f t="shared" si="316"/>
        <v>#DIV/0!</v>
      </c>
      <c r="I1111" s="106" t="e">
        <f>IF(P1111&gt;0,('Input &amp; Results'!F$25/12*$C$3)*('Input &amp; Results'!$D$21),('Input &amp; Results'!F$25/12*$C$3)*('Input &amp; Results'!$D$22))</f>
        <v>#DIV/0!</v>
      </c>
      <c r="J1111" s="106" t="e">
        <f t="shared" si="320"/>
        <v>#DIV/0!</v>
      </c>
      <c r="K1111" s="106" t="e">
        <f>IF(H1111&gt;'Input &amp; Results'!$K$45,MIN('Input &amp; Results'!$K$27,J1111-M1111),0)</f>
        <v>#DIV/0!</v>
      </c>
      <c r="L1111" s="106" t="e">
        <f t="shared" si="308"/>
        <v>#DIV/0!</v>
      </c>
      <c r="M1111" s="106" t="e">
        <f>IF(J1111&gt;0,MIN('Input &amp; Results'!$K$7*0.75/12*'Input &amp; Results'!$K$42,J1111),0)</f>
        <v>#DIV/0!</v>
      </c>
      <c r="N1111" s="106" t="e">
        <f t="shared" si="309"/>
        <v>#DIV/0!</v>
      </c>
      <c r="O1111" s="106" t="e">
        <f t="shared" si="303"/>
        <v>#DIV/0!</v>
      </c>
      <c r="P1111" s="106" t="e">
        <f>IF(O1111&gt;'Input &amp; Results'!$E$49,MIN('Input &amp; Results'!$E$47,O1111),0)</f>
        <v>#DIV/0!</v>
      </c>
      <c r="Q1111" s="106" t="e">
        <f t="shared" si="310"/>
        <v>#DIV/0!</v>
      </c>
      <c r="R1111" s="106" t="e">
        <f t="shared" si="306"/>
        <v>#DIV/0!</v>
      </c>
      <c r="S1111" s="106" t="e">
        <f t="shared" si="307"/>
        <v>#DIV/0!</v>
      </c>
      <c r="T1111" s="106" t="e">
        <f t="shared" si="311"/>
        <v>#DIV/0!</v>
      </c>
      <c r="U1111" s="124" t="e">
        <f t="shared" si="304"/>
        <v>#DIV/0!</v>
      </c>
      <c r="V1111" s="107" t="e">
        <f t="shared" si="319"/>
        <v>#DIV/0!</v>
      </c>
      <c r="W1111" s="106" t="e">
        <f t="shared" si="317"/>
        <v>#DIV/0!</v>
      </c>
      <c r="X1111" s="106" t="e">
        <f t="shared" si="312"/>
        <v>#DIV/0!</v>
      </c>
      <c r="Y1111" s="106" t="e">
        <f t="shared" si="318"/>
        <v>#DIV/0!</v>
      </c>
      <c r="Z1111" s="108" t="e">
        <f t="shared" si="313"/>
        <v>#DIV/0!</v>
      </c>
      <c r="AA1111" s="108" t="e">
        <f>('Input &amp; Results'!$E$40-R1111*7.48)/('Calcs active'!H1111*1440)</f>
        <v>#DIV/0!</v>
      </c>
    </row>
    <row r="1112" spans="2:27" x14ac:dyDescent="0.2">
      <c r="B1112" s="31">
        <f t="shared" si="305"/>
        <v>4</v>
      </c>
      <c r="C1112" s="31" t="s">
        <v>51</v>
      </c>
      <c r="D1112" s="106">
        <v>1098</v>
      </c>
      <c r="E1112" s="106" t="e">
        <f t="shared" si="314"/>
        <v>#DIV/0!</v>
      </c>
      <c r="F1112" s="106">
        <f>'Calcs Hist'!E1113</f>
        <v>0</v>
      </c>
      <c r="G1112" s="106" t="e">
        <f t="shared" si="315"/>
        <v>#DIV/0!</v>
      </c>
      <c r="H1112" s="107" t="e">
        <f t="shared" si="316"/>
        <v>#DIV/0!</v>
      </c>
      <c r="I1112" s="106" t="e">
        <f>IF(P1112&gt;0,('Input &amp; Results'!F$25/12*$C$3)*('Input &amp; Results'!$D$21),('Input &amp; Results'!F$25/12*$C$3)*('Input &amp; Results'!$D$22))</f>
        <v>#DIV/0!</v>
      </c>
      <c r="J1112" s="106" t="e">
        <f t="shared" si="320"/>
        <v>#DIV/0!</v>
      </c>
      <c r="K1112" s="106" t="e">
        <f>IF(H1112&gt;'Input &amp; Results'!$K$45,MIN('Input &amp; Results'!$K$27,J1112-M1112),0)</f>
        <v>#DIV/0!</v>
      </c>
      <c r="L1112" s="106" t="e">
        <f t="shared" si="308"/>
        <v>#DIV/0!</v>
      </c>
      <c r="M1112" s="106" t="e">
        <f>IF(J1112&gt;0,MIN('Input &amp; Results'!$K$7*0.75/12*'Input &amp; Results'!$K$42,J1112),0)</f>
        <v>#DIV/0!</v>
      </c>
      <c r="N1112" s="106" t="e">
        <f t="shared" si="309"/>
        <v>#DIV/0!</v>
      </c>
      <c r="O1112" s="106" t="e">
        <f t="shared" si="303"/>
        <v>#DIV/0!</v>
      </c>
      <c r="P1112" s="106" t="e">
        <f>IF(O1112&gt;'Input &amp; Results'!$E$49,MIN('Input &amp; Results'!$E$47,O1112),0)</f>
        <v>#DIV/0!</v>
      </c>
      <c r="Q1112" s="106" t="e">
        <f t="shared" si="310"/>
        <v>#DIV/0!</v>
      </c>
      <c r="R1112" s="106" t="e">
        <f t="shared" si="306"/>
        <v>#DIV/0!</v>
      </c>
      <c r="S1112" s="106" t="e">
        <f t="shared" si="307"/>
        <v>#DIV/0!</v>
      </c>
      <c r="T1112" s="106" t="e">
        <f t="shared" si="311"/>
        <v>#DIV/0!</v>
      </c>
      <c r="U1112" s="124" t="e">
        <f t="shared" si="304"/>
        <v>#DIV/0!</v>
      </c>
      <c r="V1112" s="107" t="e">
        <f t="shared" si="319"/>
        <v>#DIV/0!</v>
      </c>
      <c r="W1112" s="106" t="e">
        <f t="shared" si="317"/>
        <v>#DIV/0!</v>
      </c>
      <c r="X1112" s="106" t="e">
        <f t="shared" si="312"/>
        <v>#DIV/0!</v>
      </c>
      <c r="Y1112" s="106" t="e">
        <f t="shared" si="318"/>
        <v>#DIV/0!</v>
      </c>
      <c r="Z1112" s="108" t="e">
        <f t="shared" si="313"/>
        <v>#DIV/0!</v>
      </c>
      <c r="AA1112" s="108" t="e">
        <f>('Input &amp; Results'!$E$40-R1112*7.48)/('Calcs active'!H1112*1440)</f>
        <v>#DIV/0!</v>
      </c>
    </row>
    <row r="1113" spans="2:27" x14ac:dyDescent="0.2">
      <c r="B1113" s="31">
        <f t="shared" si="305"/>
        <v>4</v>
      </c>
      <c r="C1113" s="31" t="s">
        <v>51</v>
      </c>
      <c r="D1113" s="106">
        <v>1099</v>
      </c>
      <c r="E1113" s="106" t="e">
        <f t="shared" si="314"/>
        <v>#DIV/0!</v>
      </c>
      <c r="F1113" s="106">
        <f>'Calcs Hist'!E1114</f>
        <v>0</v>
      </c>
      <c r="G1113" s="106" t="e">
        <f t="shared" si="315"/>
        <v>#DIV/0!</v>
      </c>
      <c r="H1113" s="107" t="e">
        <f t="shared" si="316"/>
        <v>#DIV/0!</v>
      </c>
      <c r="I1113" s="106" t="e">
        <f>IF(P1113&gt;0,('Input &amp; Results'!F$25/12*$C$3)*('Input &amp; Results'!$D$21),('Input &amp; Results'!F$25/12*$C$3)*('Input &amp; Results'!$D$22))</f>
        <v>#DIV/0!</v>
      </c>
      <c r="J1113" s="106" t="e">
        <f t="shared" si="320"/>
        <v>#DIV/0!</v>
      </c>
      <c r="K1113" s="106" t="e">
        <f>IF(H1113&gt;'Input &amp; Results'!$K$45,MIN('Input &amp; Results'!$K$27,J1113-M1113),0)</f>
        <v>#DIV/0!</v>
      </c>
      <c r="L1113" s="106" t="e">
        <f t="shared" si="308"/>
        <v>#DIV/0!</v>
      </c>
      <c r="M1113" s="106" t="e">
        <f>IF(J1113&gt;0,MIN('Input &amp; Results'!$K$7*0.75/12*'Input &amp; Results'!$K$42,J1113),0)</f>
        <v>#DIV/0!</v>
      </c>
      <c r="N1113" s="106" t="e">
        <f t="shared" si="309"/>
        <v>#DIV/0!</v>
      </c>
      <c r="O1113" s="106" t="e">
        <f t="shared" si="303"/>
        <v>#DIV/0!</v>
      </c>
      <c r="P1113" s="106" t="e">
        <f>IF(O1113&gt;'Input &amp; Results'!$E$49,MIN('Input &amp; Results'!$E$47,O1113),0)</f>
        <v>#DIV/0!</v>
      </c>
      <c r="Q1113" s="106" t="e">
        <f t="shared" si="310"/>
        <v>#DIV/0!</v>
      </c>
      <c r="R1113" s="106" t="e">
        <f t="shared" si="306"/>
        <v>#DIV/0!</v>
      </c>
      <c r="S1113" s="106" t="e">
        <f t="shared" si="307"/>
        <v>#DIV/0!</v>
      </c>
      <c r="T1113" s="106" t="e">
        <f t="shared" si="311"/>
        <v>#DIV/0!</v>
      </c>
      <c r="U1113" s="124" t="e">
        <f t="shared" si="304"/>
        <v>#DIV/0!</v>
      </c>
      <c r="V1113" s="107" t="e">
        <f t="shared" si="319"/>
        <v>#DIV/0!</v>
      </c>
      <c r="W1113" s="106" t="e">
        <f t="shared" si="317"/>
        <v>#DIV/0!</v>
      </c>
      <c r="X1113" s="106" t="e">
        <f t="shared" si="312"/>
        <v>#DIV/0!</v>
      </c>
      <c r="Y1113" s="106" t="e">
        <f t="shared" si="318"/>
        <v>#DIV/0!</v>
      </c>
      <c r="Z1113" s="108" t="e">
        <f t="shared" si="313"/>
        <v>#DIV/0!</v>
      </c>
      <c r="AA1113" s="108" t="e">
        <f>('Input &amp; Results'!$E$40-R1113*7.48)/('Calcs active'!H1113*1440)</f>
        <v>#DIV/0!</v>
      </c>
    </row>
    <row r="1114" spans="2:27" x14ac:dyDescent="0.2">
      <c r="B1114" s="31">
        <f t="shared" si="305"/>
        <v>4</v>
      </c>
      <c r="C1114" s="31" t="s">
        <v>51</v>
      </c>
      <c r="D1114" s="106">
        <v>1100</v>
      </c>
      <c r="E1114" s="106" t="e">
        <f t="shared" si="314"/>
        <v>#DIV/0!</v>
      </c>
      <c r="F1114" s="106">
        <f>'Calcs Hist'!E1115</f>
        <v>0</v>
      </c>
      <c r="G1114" s="106" t="e">
        <f t="shared" si="315"/>
        <v>#DIV/0!</v>
      </c>
      <c r="H1114" s="107" t="e">
        <f t="shared" si="316"/>
        <v>#DIV/0!</v>
      </c>
      <c r="I1114" s="106" t="e">
        <f>IF(P1114&gt;0,('Input &amp; Results'!F$25/12*$C$3)*('Input &amp; Results'!$D$21),('Input &amp; Results'!F$25/12*$C$3)*('Input &amp; Results'!$D$22))</f>
        <v>#DIV/0!</v>
      </c>
      <c r="J1114" s="106" t="e">
        <f t="shared" si="320"/>
        <v>#DIV/0!</v>
      </c>
      <c r="K1114" s="106" t="e">
        <f>IF(H1114&gt;'Input &amp; Results'!$K$45,MIN('Input &amp; Results'!$K$27,J1114-M1114),0)</f>
        <v>#DIV/0!</v>
      </c>
      <c r="L1114" s="106" t="e">
        <f t="shared" si="308"/>
        <v>#DIV/0!</v>
      </c>
      <c r="M1114" s="106" t="e">
        <f>IF(J1114&gt;0,MIN('Input &amp; Results'!$K$7*0.75/12*'Input &amp; Results'!$K$42,J1114),0)</f>
        <v>#DIV/0!</v>
      </c>
      <c r="N1114" s="106" t="e">
        <f t="shared" si="309"/>
        <v>#DIV/0!</v>
      </c>
      <c r="O1114" s="106" t="e">
        <f t="shared" si="303"/>
        <v>#DIV/0!</v>
      </c>
      <c r="P1114" s="106" t="e">
        <f>IF(O1114&gt;'Input &amp; Results'!$E$49,MIN('Input &amp; Results'!$E$47,O1114),0)</f>
        <v>#DIV/0!</v>
      </c>
      <c r="Q1114" s="106" t="e">
        <f t="shared" si="310"/>
        <v>#DIV/0!</v>
      </c>
      <c r="R1114" s="106" t="e">
        <f t="shared" si="306"/>
        <v>#DIV/0!</v>
      </c>
      <c r="S1114" s="106" t="e">
        <f t="shared" si="307"/>
        <v>#DIV/0!</v>
      </c>
      <c r="T1114" s="106" t="e">
        <f t="shared" si="311"/>
        <v>#DIV/0!</v>
      </c>
      <c r="U1114" s="124" t="e">
        <f t="shared" si="304"/>
        <v>#DIV/0!</v>
      </c>
      <c r="V1114" s="107" t="e">
        <f t="shared" si="319"/>
        <v>#DIV/0!</v>
      </c>
      <c r="W1114" s="106" t="e">
        <f t="shared" si="317"/>
        <v>#DIV/0!</v>
      </c>
      <c r="X1114" s="106" t="e">
        <f t="shared" si="312"/>
        <v>#DIV/0!</v>
      </c>
      <c r="Y1114" s="106" t="e">
        <f t="shared" si="318"/>
        <v>#DIV/0!</v>
      </c>
      <c r="Z1114" s="108" t="e">
        <f t="shared" si="313"/>
        <v>#DIV/0!</v>
      </c>
      <c r="AA1114" s="108" t="e">
        <f>('Input &amp; Results'!$E$40-R1114*7.48)/('Calcs active'!H1114*1440)</f>
        <v>#DIV/0!</v>
      </c>
    </row>
    <row r="1115" spans="2:27" x14ac:dyDescent="0.2">
      <c r="B1115" s="31">
        <f t="shared" si="305"/>
        <v>4</v>
      </c>
      <c r="C1115" s="31" t="s">
        <v>51</v>
      </c>
      <c r="D1115" s="106">
        <v>1101</v>
      </c>
      <c r="E1115" s="106" t="e">
        <f t="shared" si="314"/>
        <v>#DIV/0!</v>
      </c>
      <c r="F1115" s="106">
        <f>'Calcs Hist'!E1116</f>
        <v>0</v>
      </c>
      <c r="G1115" s="106" t="e">
        <f t="shared" si="315"/>
        <v>#DIV/0!</v>
      </c>
      <c r="H1115" s="107" t="e">
        <f t="shared" si="316"/>
        <v>#DIV/0!</v>
      </c>
      <c r="I1115" s="106" t="e">
        <f>IF(P1115&gt;0,('Input &amp; Results'!F$25/12*$C$3)*('Input &amp; Results'!$D$21),('Input &amp; Results'!F$25/12*$C$3)*('Input &amp; Results'!$D$22))</f>
        <v>#DIV/0!</v>
      </c>
      <c r="J1115" s="106" t="e">
        <f t="shared" si="320"/>
        <v>#DIV/0!</v>
      </c>
      <c r="K1115" s="106" t="e">
        <f>IF(H1115&gt;'Input &amp; Results'!$K$45,MIN('Input &amp; Results'!$K$27,J1115-M1115),0)</f>
        <v>#DIV/0!</v>
      </c>
      <c r="L1115" s="106" t="e">
        <f t="shared" si="308"/>
        <v>#DIV/0!</v>
      </c>
      <c r="M1115" s="106" t="e">
        <f>IF(J1115&gt;0,MIN('Input &amp; Results'!$K$7*0.75/12*'Input &amp; Results'!$K$42,J1115),0)</f>
        <v>#DIV/0!</v>
      </c>
      <c r="N1115" s="106" t="e">
        <f t="shared" si="309"/>
        <v>#DIV/0!</v>
      </c>
      <c r="O1115" s="106" t="e">
        <f t="shared" si="303"/>
        <v>#DIV/0!</v>
      </c>
      <c r="P1115" s="106" t="e">
        <f>IF(O1115&gt;'Input &amp; Results'!$E$49,MIN('Input &amp; Results'!$E$47,O1115),0)</f>
        <v>#DIV/0!</v>
      </c>
      <c r="Q1115" s="106" t="e">
        <f t="shared" si="310"/>
        <v>#DIV/0!</v>
      </c>
      <c r="R1115" s="106" t="e">
        <f t="shared" si="306"/>
        <v>#DIV/0!</v>
      </c>
      <c r="S1115" s="106" t="e">
        <f t="shared" si="307"/>
        <v>#DIV/0!</v>
      </c>
      <c r="T1115" s="106" t="e">
        <f t="shared" si="311"/>
        <v>#DIV/0!</v>
      </c>
      <c r="U1115" s="124" t="e">
        <f t="shared" si="304"/>
        <v>#DIV/0!</v>
      </c>
      <c r="V1115" s="107" t="e">
        <f t="shared" si="319"/>
        <v>#DIV/0!</v>
      </c>
      <c r="W1115" s="106" t="e">
        <f t="shared" si="317"/>
        <v>#DIV/0!</v>
      </c>
      <c r="X1115" s="106" t="e">
        <f t="shared" si="312"/>
        <v>#DIV/0!</v>
      </c>
      <c r="Y1115" s="106" t="e">
        <f t="shared" si="318"/>
        <v>#DIV/0!</v>
      </c>
      <c r="Z1115" s="108" t="e">
        <f t="shared" si="313"/>
        <v>#DIV/0!</v>
      </c>
      <c r="AA1115" s="108" t="e">
        <f>('Input &amp; Results'!$E$40-R1115*7.48)/('Calcs active'!H1115*1440)</f>
        <v>#DIV/0!</v>
      </c>
    </row>
    <row r="1116" spans="2:27" x14ac:dyDescent="0.2">
      <c r="B1116" s="31">
        <f t="shared" si="305"/>
        <v>4</v>
      </c>
      <c r="C1116" s="31" t="s">
        <v>51</v>
      </c>
      <c r="D1116" s="106">
        <v>1102</v>
      </c>
      <c r="E1116" s="106" t="e">
        <f t="shared" si="314"/>
        <v>#DIV/0!</v>
      </c>
      <c r="F1116" s="106">
        <f>'Calcs Hist'!E1117</f>
        <v>0</v>
      </c>
      <c r="G1116" s="106" t="e">
        <f t="shared" si="315"/>
        <v>#DIV/0!</v>
      </c>
      <c r="H1116" s="107" t="e">
        <f t="shared" si="316"/>
        <v>#DIV/0!</v>
      </c>
      <c r="I1116" s="106" t="e">
        <f>IF(P1116&gt;0,('Input &amp; Results'!F$25/12*$C$3)*('Input &amp; Results'!$D$21),('Input &amp; Results'!F$25/12*$C$3)*('Input &amp; Results'!$D$22))</f>
        <v>#DIV/0!</v>
      </c>
      <c r="J1116" s="106" t="e">
        <f t="shared" si="320"/>
        <v>#DIV/0!</v>
      </c>
      <c r="K1116" s="106" t="e">
        <f>IF(H1116&gt;'Input &amp; Results'!$K$45,MIN('Input &amp; Results'!$K$27,J1116-M1116),0)</f>
        <v>#DIV/0!</v>
      </c>
      <c r="L1116" s="106" t="e">
        <f t="shared" si="308"/>
        <v>#DIV/0!</v>
      </c>
      <c r="M1116" s="106" t="e">
        <f>IF(J1116&gt;0,MIN('Input &amp; Results'!$K$7*0.75/12*'Input &amp; Results'!$K$42,J1116),0)</f>
        <v>#DIV/0!</v>
      </c>
      <c r="N1116" s="106" t="e">
        <f t="shared" si="309"/>
        <v>#DIV/0!</v>
      </c>
      <c r="O1116" s="106" t="e">
        <f t="shared" si="303"/>
        <v>#DIV/0!</v>
      </c>
      <c r="P1116" s="106" t="e">
        <f>IF(O1116&gt;'Input &amp; Results'!$E$49,MIN('Input &amp; Results'!$E$47,O1116),0)</f>
        <v>#DIV/0!</v>
      </c>
      <c r="Q1116" s="106" t="e">
        <f t="shared" si="310"/>
        <v>#DIV/0!</v>
      </c>
      <c r="R1116" s="106" t="e">
        <f t="shared" si="306"/>
        <v>#DIV/0!</v>
      </c>
      <c r="S1116" s="106" t="e">
        <f t="shared" si="307"/>
        <v>#DIV/0!</v>
      </c>
      <c r="T1116" s="106" t="e">
        <f t="shared" si="311"/>
        <v>#DIV/0!</v>
      </c>
      <c r="U1116" s="124" t="e">
        <f t="shared" si="304"/>
        <v>#DIV/0!</v>
      </c>
      <c r="V1116" s="107" t="e">
        <f t="shared" si="319"/>
        <v>#DIV/0!</v>
      </c>
      <c r="W1116" s="106" t="e">
        <f t="shared" si="317"/>
        <v>#DIV/0!</v>
      </c>
      <c r="X1116" s="106" t="e">
        <f t="shared" si="312"/>
        <v>#DIV/0!</v>
      </c>
      <c r="Y1116" s="106" t="e">
        <f t="shared" si="318"/>
        <v>#DIV/0!</v>
      </c>
      <c r="Z1116" s="108" t="e">
        <f t="shared" si="313"/>
        <v>#DIV/0!</v>
      </c>
      <c r="AA1116" s="108" t="e">
        <f>('Input &amp; Results'!$E$40-R1116*7.48)/('Calcs active'!H1116*1440)</f>
        <v>#DIV/0!</v>
      </c>
    </row>
    <row r="1117" spans="2:27" x14ac:dyDescent="0.2">
      <c r="B1117" s="31">
        <f t="shared" si="305"/>
        <v>4</v>
      </c>
      <c r="C1117" s="31" t="s">
        <v>51</v>
      </c>
      <c r="D1117" s="106">
        <v>1103</v>
      </c>
      <c r="E1117" s="106" t="e">
        <f t="shared" si="314"/>
        <v>#DIV/0!</v>
      </c>
      <c r="F1117" s="106">
        <f>'Calcs Hist'!E1118</f>
        <v>0</v>
      </c>
      <c r="G1117" s="106" t="e">
        <f t="shared" si="315"/>
        <v>#DIV/0!</v>
      </c>
      <c r="H1117" s="107" t="e">
        <f t="shared" si="316"/>
        <v>#DIV/0!</v>
      </c>
      <c r="I1117" s="106" t="e">
        <f>IF(P1117&gt;0,('Input &amp; Results'!F$25/12*$C$3)*('Input &amp; Results'!$D$21),('Input &amp; Results'!F$25/12*$C$3)*('Input &amp; Results'!$D$22))</f>
        <v>#DIV/0!</v>
      </c>
      <c r="J1117" s="106" t="e">
        <f t="shared" si="320"/>
        <v>#DIV/0!</v>
      </c>
      <c r="K1117" s="106" t="e">
        <f>IF(H1117&gt;'Input &amp; Results'!$K$45,MIN('Input &amp; Results'!$K$27,J1117-M1117),0)</f>
        <v>#DIV/0!</v>
      </c>
      <c r="L1117" s="106" t="e">
        <f t="shared" si="308"/>
        <v>#DIV/0!</v>
      </c>
      <c r="M1117" s="106" t="e">
        <f>IF(J1117&gt;0,MIN('Input &amp; Results'!$K$7*0.75/12*'Input &amp; Results'!$K$42,J1117),0)</f>
        <v>#DIV/0!</v>
      </c>
      <c r="N1117" s="106" t="e">
        <f t="shared" si="309"/>
        <v>#DIV/0!</v>
      </c>
      <c r="O1117" s="106" t="e">
        <f t="shared" si="303"/>
        <v>#DIV/0!</v>
      </c>
      <c r="P1117" s="106" t="e">
        <f>IF(O1117&gt;'Input &amp; Results'!$E$49,MIN('Input &amp; Results'!$E$47,O1117),0)</f>
        <v>#DIV/0!</v>
      </c>
      <c r="Q1117" s="106" t="e">
        <f t="shared" si="310"/>
        <v>#DIV/0!</v>
      </c>
      <c r="R1117" s="106" t="e">
        <f t="shared" si="306"/>
        <v>#DIV/0!</v>
      </c>
      <c r="S1117" s="106" t="e">
        <f t="shared" si="307"/>
        <v>#DIV/0!</v>
      </c>
      <c r="T1117" s="106" t="e">
        <f t="shared" si="311"/>
        <v>#DIV/0!</v>
      </c>
      <c r="U1117" s="124" t="e">
        <f t="shared" si="304"/>
        <v>#DIV/0!</v>
      </c>
      <c r="V1117" s="107" t="e">
        <f t="shared" si="319"/>
        <v>#DIV/0!</v>
      </c>
      <c r="W1117" s="106" t="e">
        <f t="shared" si="317"/>
        <v>#DIV/0!</v>
      </c>
      <c r="X1117" s="106" t="e">
        <f t="shared" si="312"/>
        <v>#DIV/0!</v>
      </c>
      <c r="Y1117" s="106" t="e">
        <f t="shared" si="318"/>
        <v>#DIV/0!</v>
      </c>
      <c r="Z1117" s="108" t="e">
        <f t="shared" si="313"/>
        <v>#DIV/0!</v>
      </c>
      <c r="AA1117" s="108" t="e">
        <f>('Input &amp; Results'!$E$40-R1117*7.48)/('Calcs active'!H1117*1440)</f>
        <v>#DIV/0!</v>
      </c>
    </row>
    <row r="1118" spans="2:27" x14ac:dyDescent="0.2">
      <c r="B1118" s="31">
        <f t="shared" si="305"/>
        <v>4</v>
      </c>
      <c r="C1118" s="31" t="s">
        <v>51</v>
      </c>
      <c r="D1118" s="106">
        <v>1104</v>
      </c>
      <c r="E1118" s="106" t="e">
        <f t="shared" si="314"/>
        <v>#DIV/0!</v>
      </c>
      <c r="F1118" s="106">
        <f>'Calcs Hist'!E1119</f>
        <v>0</v>
      </c>
      <c r="G1118" s="106" t="e">
        <f t="shared" si="315"/>
        <v>#DIV/0!</v>
      </c>
      <c r="H1118" s="107" t="e">
        <f t="shared" si="316"/>
        <v>#DIV/0!</v>
      </c>
      <c r="I1118" s="106" t="e">
        <f>IF(P1118&gt;0,('Input &amp; Results'!F$25/12*$C$3)*('Input &amp; Results'!$D$21),('Input &amp; Results'!F$25/12*$C$3)*('Input &amp; Results'!$D$22))</f>
        <v>#DIV/0!</v>
      </c>
      <c r="J1118" s="106" t="e">
        <f t="shared" si="320"/>
        <v>#DIV/0!</v>
      </c>
      <c r="K1118" s="106" t="e">
        <f>IF(H1118&gt;'Input &amp; Results'!$K$45,MIN('Input &amp; Results'!$K$27,J1118-M1118),0)</f>
        <v>#DIV/0!</v>
      </c>
      <c r="L1118" s="106" t="e">
        <f t="shared" si="308"/>
        <v>#DIV/0!</v>
      </c>
      <c r="M1118" s="106" t="e">
        <f>IF(J1118&gt;0,MIN('Input &amp; Results'!$K$7*0.75/12*'Input &amp; Results'!$K$42,J1118),0)</f>
        <v>#DIV/0!</v>
      </c>
      <c r="N1118" s="106" t="e">
        <f t="shared" si="309"/>
        <v>#DIV/0!</v>
      </c>
      <c r="O1118" s="106" t="e">
        <f t="shared" si="303"/>
        <v>#DIV/0!</v>
      </c>
      <c r="P1118" s="106" t="e">
        <f>IF(O1118&gt;'Input &amp; Results'!$E$49,MIN('Input &amp; Results'!$E$47,O1118),0)</f>
        <v>#DIV/0!</v>
      </c>
      <c r="Q1118" s="106" t="e">
        <f t="shared" si="310"/>
        <v>#DIV/0!</v>
      </c>
      <c r="R1118" s="106" t="e">
        <f t="shared" si="306"/>
        <v>#DIV/0!</v>
      </c>
      <c r="S1118" s="106" t="e">
        <f t="shared" si="307"/>
        <v>#DIV/0!</v>
      </c>
      <c r="T1118" s="106" t="e">
        <f t="shared" si="311"/>
        <v>#DIV/0!</v>
      </c>
      <c r="U1118" s="124" t="e">
        <f t="shared" si="304"/>
        <v>#DIV/0!</v>
      </c>
      <c r="V1118" s="107" t="e">
        <f t="shared" si="319"/>
        <v>#DIV/0!</v>
      </c>
      <c r="W1118" s="106" t="e">
        <f t="shared" si="317"/>
        <v>#DIV/0!</v>
      </c>
      <c r="X1118" s="106" t="e">
        <f t="shared" si="312"/>
        <v>#DIV/0!</v>
      </c>
      <c r="Y1118" s="106" t="e">
        <f t="shared" si="318"/>
        <v>#DIV/0!</v>
      </c>
      <c r="Z1118" s="108" t="e">
        <f t="shared" si="313"/>
        <v>#DIV/0!</v>
      </c>
      <c r="AA1118" s="108" t="e">
        <f>('Input &amp; Results'!$E$40-R1118*7.48)/('Calcs active'!H1118*1440)</f>
        <v>#DIV/0!</v>
      </c>
    </row>
    <row r="1119" spans="2:27" x14ac:dyDescent="0.2">
      <c r="B1119" s="31">
        <f t="shared" si="305"/>
        <v>4</v>
      </c>
      <c r="C1119" s="31" t="s">
        <v>51</v>
      </c>
      <c r="D1119" s="106">
        <v>1105</v>
      </c>
      <c r="E1119" s="106" t="e">
        <f t="shared" si="314"/>
        <v>#DIV/0!</v>
      </c>
      <c r="F1119" s="106">
        <f>'Calcs Hist'!E1120</f>
        <v>0</v>
      </c>
      <c r="G1119" s="106" t="e">
        <f t="shared" si="315"/>
        <v>#DIV/0!</v>
      </c>
      <c r="H1119" s="107" t="e">
        <f t="shared" si="316"/>
        <v>#DIV/0!</v>
      </c>
      <c r="I1119" s="106" t="e">
        <f>IF(P1119&gt;0,('Input &amp; Results'!F$25/12*$C$3)*('Input &amp; Results'!$D$21),('Input &amp; Results'!F$25/12*$C$3)*('Input &amp; Results'!$D$22))</f>
        <v>#DIV/0!</v>
      </c>
      <c r="J1119" s="106" t="e">
        <f t="shared" si="320"/>
        <v>#DIV/0!</v>
      </c>
      <c r="K1119" s="106" t="e">
        <f>IF(H1119&gt;'Input &amp; Results'!$K$45,MIN('Input &amp; Results'!$K$27,J1119-M1119),0)</f>
        <v>#DIV/0!</v>
      </c>
      <c r="L1119" s="106" t="e">
        <f t="shared" si="308"/>
        <v>#DIV/0!</v>
      </c>
      <c r="M1119" s="106" t="e">
        <f>IF(J1119&gt;0,MIN('Input &amp; Results'!$K$7*0.75/12*'Input &amp; Results'!$K$42,J1119),0)</f>
        <v>#DIV/0!</v>
      </c>
      <c r="N1119" s="106" t="e">
        <f t="shared" si="309"/>
        <v>#DIV/0!</v>
      </c>
      <c r="O1119" s="106" t="e">
        <f t="shared" si="303"/>
        <v>#DIV/0!</v>
      </c>
      <c r="P1119" s="106" t="e">
        <f>IF(O1119&gt;'Input &amp; Results'!$E$49,MIN('Input &amp; Results'!$E$47,O1119),0)</f>
        <v>#DIV/0!</v>
      </c>
      <c r="Q1119" s="106" t="e">
        <f t="shared" si="310"/>
        <v>#DIV/0!</v>
      </c>
      <c r="R1119" s="106" t="e">
        <f t="shared" si="306"/>
        <v>#DIV/0!</v>
      </c>
      <c r="S1119" s="106" t="e">
        <f t="shared" si="307"/>
        <v>#DIV/0!</v>
      </c>
      <c r="T1119" s="106" t="e">
        <f t="shared" si="311"/>
        <v>#DIV/0!</v>
      </c>
      <c r="U1119" s="124" t="e">
        <f t="shared" si="304"/>
        <v>#DIV/0!</v>
      </c>
      <c r="V1119" s="107" t="e">
        <f t="shared" si="319"/>
        <v>#DIV/0!</v>
      </c>
      <c r="W1119" s="106" t="e">
        <f t="shared" si="317"/>
        <v>#DIV/0!</v>
      </c>
      <c r="X1119" s="106" t="e">
        <f t="shared" si="312"/>
        <v>#DIV/0!</v>
      </c>
      <c r="Y1119" s="106" t="e">
        <f t="shared" si="318"/>
        <v>#DIV/0!</v>
      </c>
      <c r="Z1119" s="108" t="e">
        <f t="shared" si="313"/>
        <v>#DIV/0!</v>
      </c>
      <c r="AA1119" s="108" t="e">
        <f>('Input &amp; Results'!$E$40-R1119*7.48)/('Calcs active'!H1119*1440)</f>
        <v>#DIV/0!</v>
      </c>
    </row>
    <row r="1120" spans="2:27" x14ac:dyDescent="0.2">
      <c r="B1120" s="31">
        <f t="shared" si="305"/>
        <v>4</v>
      </c>
      <c r="C1120" s="31" t="s">
        <v>51</v>
      </c>
      <c r="D1120" s="106">
        <v>1106</v>
      </c>
      <c r="E1120" s="106" t="e">
        <f t="shared" si="314"/>
        <v>#DIV/0!</v>
      </c>
      <c r="F1120" s="106">
        <f>'Calcs Hist'!E1121</f>
        <v>0</v>
      </c>
      <c r="G1120" s="106" t="e">
        <f t="shared" si="315"/>
        <v>#DIV/0!</v>
      </c>
      <c r="H1120" s="107" t="e">
        <f t="shared" si="316"/>
        <v>#DIV/0!</v>
      </c>
      <c r="I1120" s="106" t="e">
        <f>IF(P1120&gt;0,('Input &amp; Results'!F$25/12*$C$3)*('Input &amp; Results'!$D$21),('Input &amp; Results'!F$25/12*$C$3)*('Input &amp; Results'!$D$22))</f>
        <v>#DIV/0!</v>
      </c>
      <c r="J1120" s="106" t="e">
        <f t="shared" si="320"/>
        <v>#DIV/0!</v>
      </c>
      <c r="K1120" s="106" t="e">
        <f>IF(H1120&gt;'Input &amp; Results'!$K$45,MIN('Input &amp; Results'!$K$27,J1120-M1120),0)</f>
        <v>#DIV/0!</v>
      </c>
      <c r="L1120" s="106" t="e">
        <f t="shared" si="308"/>
        <v>#DIV/0!</v>
      </c>
      <c r="M1120" s="106" t="e">
        <f>IF(J1120&gt;0,MIN('Input &amp; Results'!$K$7*0.75/12*'Input &amp; Results'!$K$42,J1120),0)</f>
        <v>#DIV/0!</v>
      </c>
      <c r="N1120" s="106" t="e">
        <f t="shared" si="309"/>
        <v>#DIV/0!</v>
      </c>
      <c r="O1120" s="106" t="e">
        <f t="shared" si="303"/>
        <v>#DIV/0!</v>
      </c>
      <c r="P1120" s="106" t="e">
        <f>IF(O1120&gt;'Input &amp; Results'!$E$49,MIN('Input &amp; Results'!$E$47,O1120),0)</f>
        <v>#DIV/0!</v>
      </c>
      <c r="Q1120" s="106" t="e">
        <f t="shared" si="310"/>
        <v>#DIV/0!</v>
      </c>
      <c r="R1120" s="106" t="e">
        <f t="shared" si="306"/>
        <v>#DIV/0!</v>
      </c>
      <c r="S1120" s="106" t="e">
        <f t="shared" si="307"/>
        <v>#DIV/0!</v>
      </c>
      <c r="T1120" s="106" t="e">
        <f t="shared" si="311"/>
        <v>#DIV/0!</v>
      </c>
      <c r="U1120" s="124" t="e">
        <f t="shared" si="304"/>
        <v>#DIV/0!</v>
      </c>
      <c r="V1120" s="107" t="e">
        <f t="shared" si="319"/>
        <v>#DIV/0!</v>
      </c>
      <c r="W1120" s="106" t="e">
        <f t="shared" si="317"/>
        <v>#DIV/0!</v>
      </c>
      <c r="X1120" s="106" t="e">
        <f t="shared" si="312"/>
        <v>#DIV/0!</v>
      </c>
      <c r="Y1120" s="106" t="e">
        <f t="shared" si="318"/>
        <v>#DIV/0!</v>
      </c>
      <c r="Z1120" s="108" t="e">
        <f t="shared" si="313"/>
        <v>#DIV/0!</v>
      </c>
      <c r="AA1120" s="108" t="e">
        <f>('Input &amp; Results'!$E$40-R1120*7.48)/('Calcs active'!H1120*1440)</f>
        <v>#DIV/0!</v>
      </c>
    </row>
    <row r="1121" spans="2:27" x14ac:dyDescent="0.2">
      <c r="B1121" s="31">
        <f t="shared" si="305"/>
        <v>4</v>
      </c>
      <c r="C1121" s="31" t="s">
        <v>51</v>
      </c>
      <c r="D1121" s="106">
        <v>1107</v>
      </c>
      <c r="E1121" s="106" t="e">
        <f t="shared" si="314"/>
        <v>#DIV/0!</v>
      </c>
      <c r="F1121" s="106">
        <f>'Calcs Hist'!E1122</f>
        <v>0</v>
      </c>
      <c r="G1121" s="106" t="e">
        <f t="shared" si="315"/>
        <v>#DIV/0!</v>
      </c>
      <c r="H1121" s="107" t="e">
        <f t="shared" si="316"/>
        <v>#DIV/0!</v>
      </c>
      <c r="I1121" s="106" t="e">
        <f>IF(P1121&gt;0,('Input &amp; Results'!F$25/12*$C$3)*('Input &amp; Results'!$D$21),('Input &amp; Results'!F$25/12*$C$3)*('Input &amp; Results'!$D$22))</f>
        <v>#DIV/0!</v>
      </c>
      <c r="J1121" s="106" t="e">
        <f t="shared" si="320"/>
        <v>#DIV/0!</v>
      </c>
      <c r="K1121" s="106" t="e">
        <f>IF(H1121&gt;'Input &amp; Results'!$K$45,MIN('Input &amp; Results'!$K$27,J1121-M1121),0)</f>
        <v>#DIV/0!</v>
      </c>
      <c r="L1121" s="106" t="e">
        <f t="shared" si="308"/>
        <v>#DIV/0!</v>
      </c>
      <c r="M1121" s="106" t="e">
        <f>IF(J1121&gt;0,MIN('Input &amp; Results'!$K$7*0.75/12*'Input &amp; Results'!$K$42,J1121),0)</f>
        <v>#DIV/0!</v>
      </c>
      <c r="N1121" s="106" t="e">
        <f t="shared" si="309"/>
        <v>#DIV/0!</v>
      </c>
      <c r="O1121" s="106" t="e">
        <f t="shared" si="303"/>
        <v>#DIV/0!</v>
      </c>
      <c r="P1121" s="106" t="e">
        <f>IF(O1121&gt;'Input &amp; Results'!$E$49,MIN('Input &amp; Results'!$E$47,O1121),0)</f>
        <v>#DIV/0!</v>
      </c>
      <c r="Q1121" s="106" t="e">
        <f t="shared" si="310"/>
        <v>#DIV/0!</v>
      </c>
      <c r="R1121" s="106" t="e">
        <f t="shared" si="306"/>
        <v>#DIV/0!</v>
      </c>
      <c r="S1121" s="106" t="e">
        <f t="shared" si="307"/>
        <v>#DIV/0!</v>
      </c>
      <c r="T1121" s="106" t="e">
        <f t="shared" si="311"/>
        <v>#DIV/0!</v>
      </c>
      <c r="U1121" s="124" t="e">
        <f t="shared" si="304"/>
        <v>#DIV/0!</v>
      </c>
      <c r="V1121" s="107" t="e">
        <f t="shared" si="319"/>
        <v>#DIV/0!</v>
      </c>
      <c r="W1121" s="106" t="e">
        <f t="shared" si="317"/>
        <v>#DIV/0!</v>
      </c>
      <c r="X1121" s="106" t="e">
        <f t="shared" si="312"/>
        <v>#DIV/0!</v>
      </c>
      <c r="Y1121" s="106" t="e">
        <f t="shared" si="318"/>
        <v>#DIV/0!</v>
      </c>
      <c r="Z1121" s="108" t="e">
        <f t="shared" si="313"/>
        <v>#DIV/0!</v>
      </c>
      <c r="AA1121" s="108" t="e">
        <f>('Input &amp; Results'!$E$40-R1121*7.48)/('Calcs active'!H1121*1440)</f>
        <v>#DIV/0!</v>
      </c>
    </row>
    <row r="1122" spans="2:27" x14ac:dyDescent="0.2">
      <c r="B1122" s="31">
        <f t="shared" si="305"/>
        <v>4</v>
      </c>
      <c r="C1122" s="31" t="s">
        <v>51</v>
      </c>
      <c r="D1122" s="106">
        <v>1108</v>
      </c>
      <c r="E1122" s="106" t="e">
        <f t="shared" si="314"/>
        <v>#DIV/0!</v>
      </c>
      <c r="F1122" s="106">
        <f>'Calcs Hist'!E1123</f>
        <v>0</v>
      </c>
      <c r="G1122" s="106" t="e">
        <f t="shared" si="315"/>
        <v>#DIV/0!</v>
      </c>
      <c r="H1122" s="107" t="e">
        <f t="shared" si="316"/>
        <v>#DIV/0!</v>
      </c>
      <c r="I1122" s="106" t="e">
        <f>IF(P1122&gt;0,('Input &amp; Results'!F$25/12*$C$3)*('Input &amp; Results'!$D$21),('Input &amp; Results'!F$25/12*$C$3)*('Input &amp; Results'!$D$22))</f>
        <v>#DIV/0!</v>
      </c>
      <c r="J1122" s="106" t="e">
        <f t="shared" si="320"/>
        <v>#DIV/0!</v>
      </c>
      <c r="K1122" s="106" t="e">
        <f>IF(H1122&gt;'Input &amp; Results'!$K$45,MIN('Input &amp; Results'!$K$27,J1122-M1122),0)</f>
        <v>#DIV/0!</v>
      </c>
      <c r="L1122" s="106" t="e">
        <f t="shared" si="308"/>
        <v>#DIV/0!</v>
      </c>
      <c r="M1122" s="106" t="e">
        <f>IF(J1122&gt;0,MIN('Input &amp; Results'!$K$7*0.75/12*'Input &amp; Results'!$K$42,J1122),0)</f>
        <v>#DIV/0!</v>
      </c>
      <c r="N1122" s="106" t="e">
        <f t="shared" si="309"/>
        <v>#DIV/0!</v>
      </c>
      <c r="O1122" s="106" t="e">
        <f t="shared" si="303"/>
        <v>#DIV/0!</v>
      </c>
      <c r="P1122" s="106" t="e">
        <f>IF(O1122&gt;'Input &amp; Results'!$E$49,MIN('Input &amp; Results'!$E$47,O1122),0)</f>
        <v>#DIV/0!</v>
      </c>
      <c r="Q1122" s="106" t="e">
        <f t="shared" si="310"/>
        <v>#DIV/0!</v>
      </c>
      <c r="R1122" s="106" t="e">
        <f t="shared" si="306"/>
        <v>#DIV/0!</v>
      </c>
      <c r="S1122" s="106" t="e">
        <f t="shared" si="307"/>
        <v>#DIV/0!</v>
      </c>
      <c r="T1122" s="106" t="e">
        <f t="shared" si="311"/>
        <v>#DIV/0!</v>
      </c>
      <c r="U1122" s="124" t="e">
        <f t="shared" si="304"/>
        <v>#DIV/0!</v>
      </c>
      <c r="V1122" s="107" t="e">
        <f t="shared" si="319"/>
        <v>#DIV/0!</v>
      </c>
      <c r="W1122" s="106" t="e">
        <f t="shared" si="317"/>
        <v>#DIV/0!</v>
      </c>
      <c r="X1122" s="106" t="e">
        <f t="shared" si="312"/>
        <v>#DIV/0!</v>
      </c>
      <c r="Y1122" s="106" t="e">
        <f t="shared" si="318"/>
        <v>#DIV/0!</v>
      </c>
      <c r="Z1122" s="108" t="e">
        <f t="shared" si="313"/>
        <v>#DIV/0!</v>
      </c>
      <c r="AA1122" s="108" t="e">
        <f>('Input &amp; Results'!$E$40-R1122*7.48)/('Calcs active'!H1122*1440)</f>
        <v>#DIV/0!</v>
      </c>
    </row>
    <row r="1123" spans="2:27" x14ac:dyDescent="0.2">
      <c r="B1123" s="31">
        <f t="shared" si="305"/>
        <v>4</v>
      </c>
      <c r="C1123" s="31" t="s">
        <v>51</v>
      </c>
      <c r="D1123" s="106">
        <v>1109</v>
      </c>
      <c r="E1123" s="106" t="e">
        <f t="shared" si="314"/>
        <v>#DIV/0!</v>
      </c>
      <c r="F1123" s="106">
        <f>'Calcs Hist'!E1124</f>
        <v>0</v>
      </c>
      <c r="G1123" s="106" t="e">
        <f t="shared" si="315"/>
        <v>#DIV/0!</v>
      </c>
      <c r="H1123" s="107" t="e">
        <f t="shared" si="316"/>
        <v>#DIV/0!</v>
      </c>
      <c r="I1123" s="106" t="e">
        <f>IF(P1123&gt;0,('Input &amp; Results'!F$25/12*$C$3)*('Input &amp; Results'!$D$21),('Input &amp; Results'!F$25/12*$C$3)*('Input &amp; Results'!$D$22))</f>
        <v>#DIV/0!</v>
      </c>
      <c r="J1123" s="106" t="e">
        <f t="shared" si="320"/>
        <v>#DIV/0!</v>
      </c>
      <c r="K1123" s="106" t="e">
        <f>IF(H1123&gt;'Input &amp; Results'!$K$45,MIN('Input &amp; Results'!$K$27,J1123-M1123),0)</f>
        <v>#DIV/0!</v>
      </c>
      <c r="L1123" s="106" t="e">
        <f t="shared" si="308"/>
        <v>#DIV/0!</v>
      </c>
      <c r="M1123" s="106" t="e">
        <f>IF(J1123&gt;0,MIN('Input &amp; Results'!$K$7*0.75/12*'Input &amp; Results'!$K$42,J1123),0)</f>
        <v>#DIV/0!</v>
      </c>
      <c r="N1123" s="106" t="e">
        <f t="shared" si="309"/>
        <v>#DIV/0!</v>
      </c>
      <c r="O1123" s="106" t="e">
        <f t="shared" si="303"/>
        <v>#DIV/0!</v>
      </c>
      <c r="P1123" s="106" t="e">
        <f>IF(O1123&gt;'Input &amp; Results'!$E$49,MIN('Input &amp; Results'!$E$47,O1123),0)</f>
        <v>#DIV/0!</v>
      </c>
      <c r="Q1123" s="106" t="e">
        <f t="shared" si="310"/>
        <v>#DIV/0!</v>
      </c>
      <c r="R1123" s="106" t="e">
        <f t="shared" si="306"/>
        <v>#DIV/0!</v>
      </c>
      <c r="S1123" s="106" t="e">
        <f t="shared" si="307"/>
        <v>#DIV/0!</v>
      </c>
      <c r="T1123" s="106" t="e">
        <f t="shared" si="311"/>
        <v>#DIV/0!</v>
      </c>
      <c r="U1123" s="124" t="e">
        <f t="shared" si="304"/>
        <v>#DIV/0!</v>
      </c>
      <c r="V1123" s="107" t="e">
        <f t="shared" si="319"/>
        <v>#DIV/0!</v>
      </c>
      <c r="W1123" s="106" t="e">
        <f t="shared" si="317"/>
        <v>#DIV/0!</v>
      </c>
      <c r="X1123" s="106" t="e">
        <f t="shared" si="312"/>
        <v>#DIV/0!</v>
      </c>
      <c r="Y1123" s="106" t="e">
        <f t="shared" si="318"/>
        <v>#DIV/0!</v>
      </c>
      <c r="Z1123" s="108" t="e">
        <f t="shared" si="313"/>
        <v>#DIV/0!</v>
      </c>
      <c r="AA1123" s="108" t="e">
        <f>('Input &amp; Results'!$E$40-R1123*7.48)/('Calcs active'!H1123*1440)</f>
        <v>#DIV/0!</v>
      </c>
    </row>
    <row r="1124" spans="2:27" x14ac:dyDescent="0.2">
      <c r="B1124" s="31">
        <f t="shared" si="305"/>
        <v>4</v>
      </c>
      <c r="C1124" s="31" t="s">
        <v>51</v>
      </c>
      <c r="D1124" s="106">
        <v>1110</v>
      </c>
      <c r="E1124" s="106" t="e">
        <f t="shared" si="314"/>
        <v>#DIV/0!</v>
      </c>
      <c r="F1124" s="106">
        <f>'Calcs Hist'!E1125</f>
        <v>0</v>
      </c>
      <c r="G1124" s="106" t="e">
        <f t="shared" si="315"/>
        <v>#DIV/0!</v>
      </c>
      <c r="H1124" s="107" t="e">
        <f t="shared" si="316"/>
        <v>#DIV/0!</v>
      </c>
      <c r="I1124" s="106" t="e">
        <f>IF(P1124&gt;0,('Input &amp; Results'!F$25/12*$C$3)*('Input &amp; Results'!$D$21),('Input &amp; Results'!F$25/12*$C$3)*('Input &amp; Results'!$D$22))</f>
        <v>#DIV/0!</v>
      </c>
      <c r="J1124" s="106" t="e">
        <f t="shared" si="320"/>
        <v>#DIV/0!</v>
      </c>
      <c r="K1124" s="106" t="e">
        <f>IF(H1124&gt;'Input &amp; Results'!$K$45,MIN('Input &amp; Results'!$K$27,J1124-M1124),0)</f>
        <v>#DIV/0!</v>
      </c>
      <c r="L1124" s="106" t="e">
        <f t="shared" si="308"/>
        <v>#DIV/0!</v>
      </c>
      <c r="M1124" s="106" t="e">
        <f>IF(J1124&gt;0,MIN('Input &amp; Results'!$K$7*0.75/12*'Input &amp; Results'!$K$42,J1124),0)</f>
        <v>#DIV/0!</v>
      </c>
      <c r="N1124" s="106" t="e">
        <f t="shared" si="309"/>
        <v>#DIV/0!</v>
      </c>
      <c r="O1124" s="106" t="e">
        <f t="shared" si="303"/>
        <v>#DIV/0!</v>
      </c>
      <c r="P1124" s="106" t="e">
        <f>IF(O1124&gt;'Input &amp; Results'!$E$49,MIN('Input &amp; Results'!$E$47,O1124),0)</f>
        <v>#DIV/0!</v>
      </c>
      <c r="Q1124" s="106" t="e">
        <f t="shared" si="310"/>
        <v>#DIV/0!</v>
      </c>
      <c r="R1124" s="106" t="e">
        <f t="shared" si="306"/>
        <v>#DIV/0!</v>
      </c>
      <c r="S1124" s="106" t="e">
        <f t="shared" si="307"/>
        <v>#DIV/0!</v>
      </c>
      <c r="T1124" s="106" t="e">
        <f t="shared" si="311"/>
        <v>#DIV/0!</v>
      </c>
      <c r="U1124" s="124" t="e">
        <f t="shared" si="304"/>
        <v>#DIV/0!</v>
      </c>
      <c r="V1124" s="107" t="e">
        <f t="shared" si="319"/>
        <v>#DIV/0!</v>
      </c>
      <c r="W1124" s="106" t="e">
        <f t="shared" si="317"/>
        <v>#DIV/0!</v>
      </c>
      <c r="X1124" s="106" t="e">
        <f t="shared" si="312"/>
        <v>#DIV/0!</v>
      </c>
      <c r="Y1124" s="106" t="e">
        <f t="shared" si="318"/>
        <v>#DIV/0!</v>
      </c>
      <c r="Z1124" s="108" t="e">
        <f t="shared" si="313"/>
        <v>#DIV/0!</v>
      </c>
      <c r="AA1124" s="108" t="e">
        <f>('Input &amp; Results'!$E$40-R1124*7.48)/('Calcs active'!H1124*1440)</f>
        <v>#DIV/0!</v>
      </c>
    </row>
    <row r="1125" spans="2:27" x14ac:dyDescent="0.2">
      <c r="B1125" s="31">
        <f t="shared" si="305"/>
        <v>4</v>
      </c>
      <c r="C1125" s="31" t="s">
        <v>51</v>
      </c>
      <c r="D1125" s="106">
        <v>1111</v>
      </c>
      <c r="E1125" s="106" t="e">
        <f t="shared" si="314"/>
        <v>#DIV/0!</v>
      </c>
      <c r="F1125" s="106">
        <f>'Calcs Hist'!E1126</f>
        <v>0</v>
      </c>
      <c r="G1125" s="106" t="e">
        <f t="shared" si="315"/>
        <v>#DIV/0!</v>
      </c>
      <c r="H1125" s="107" t="e">
        <f t="shared" si="316"/>
        <v>#DIV/0!</v>
      </c>
      <c r="I1125" s="106" t="e">
        <f>IF(P1125&gt;0,('Input &amp; Results'!F$25/12*$C$3)*('Input &amp; Results'!$D$21),('Input &amp; Results'!F$25/12*$C$3)*('Input &amp; Results'!$D$22))</f>
        <v>#DIV/0!</v>
      </c>
      <c r="J1125" s="106" t="e">
        <f t="shared" si="320"/>
        <v>#DIV/0!</v>
      </c>
      <c r="K1125" s="106" t="e">
        <f>IF(H1125&gt;'Input &amp; Results'!$K$45,MIN('Input &amp; Results'!$K$27,J1125-M1125),0)</f>
        <v>#DIV/0!</v>
      </c>
      <c r="L1125" s="106" t="e">
        <f t="shared" si="308"/>
        <v>#DIV/0!</v>
      </c>
      <c r="M1125" s="106" t="e">
        <f>IF(J1125&gt;0,MIN('Input &amp; Results'!$K$7*0.75/12*'Input &amp; Results'!$K$42,J1125),0)</f>
        <v>#DIV/0!</v>
      </c>
      <c r="N1125" s="106" t="e">
        <f t="shared" si="309"/>
        <v>#DIV/0!</v>
      </c>
      <c r="O1125" s="106" t="e">
        <f t="shared" si="303"/>
        <v>#DIV/0!</v>
      </c>
      <c r="P1125" s="106" t="e">
        <f>IF(O1125&gt;'Input &amp; Results'!$E$49,MIN('Input &amp; Results'!$E$47,O1125),0)</f>
        <v>#DIV/0!</v>
      </c>
      <c r="Q1125" s="106" t="e">
        <f t="shared" si="310"/>
        <v>#DIV/0!</v>
      </c>
      <c r="R1125" s="106" t="e">
        <f t="shared" si="306"/>
        <v>#DIV/0!</v>
      </c>
      <c r="S1125" s="106" t="e">
        <f t="shared" si="307"/>
        <v>#DIV/0!</v>
      </c>
      <c r="T1125" s="106" t="e">
        <f t="shared" si="311"/>
        <v>#DIV/0!</v>
      </c>
      <c r="U1125" s="124" t="e">
        <f t="shared" si="304"/>
        <v>#DIV/0!</v>
      </c>
      <c r="V1125" s="107" t="e">
        <f t="shared" si="319"/>
        <v>#DIV/0!</v>
      </c>
      <c r="W1125" s="106" t="e">
        <f t="shared" si="317"/>
        <v>#DIV/0!</v>
      </c>
      <c r="X1125" s="106" t="e">
        <f t="shared" si="312"/>
        <v>#DIV/0!</v>
      </c>
      <c r="Y1125" s="106" t="e">
        <f t="shared" si="318"/>
        <v>#DIV/0!</v>
      </c>
      <c r="Z1125" s="108" t="e">
        <f t="shared" si="313"/>
        <v>#DIV/0!</v>
      </c>
      <c r="AA1125" s="108" t="e">
        <f>('Input &amp; Results'!$E$40-R1125*7.48)/('Calcs active'!H1125*1440)</f>
        <v>#DIV/0!</v>
      </c>
    </row>
    <row r="1126" spans="2:27" x14ac:dyDescent="0.2">
      <c r="B1126" s="31">
        <f t="shared" si="305"/>
        <v>4</v>
      </c>
      <c r="C1126" s="31" t="s">
        <v>51</v>
      </c>
      <c r="D1126" s="106">
        <v>1112</v>
      </c>
      <c r="E1126" s="106" t="e">
        <f t="shared" si="314"/>
        <v>#DIV/0!</v>
      </c>
      <c r="F1126" s="106">
        <f>'Calcs Hist'!E1127</f>
        <v>0</v>
      </c>
      <c r="G1126" s="106" t="e">
        <f t="shared" si="315"/>
        <v>#DIV/0!</v>
      </c>
      <c r="H1126" s="107" t="e">
        <f t="shared" si="316"/>
        <v>#DIV/0!</v>
      </c>
      <c r="I1126" s="106" t="e">
        <f>IF(P1126&gt;0,('Input &amp; Results'!F$25/12*$C$3)*('Input &amp; Results'!$D$21),('Input &amp; Results'!F$25/12*$C$3)*('Input &amp; Results'!$D$22))</f>
        <v>#DIV/0!</v>
      </c>
      <c r="J1126" s="106" t="e">
        <f t="shared" si="320"/>
        <v>#DIV/0!</v>
      </c>
      <c r="K1126" s="106" t="e">
        <f>IF(H1126&gt;'Input &amp; Results'!$K$45,MIN('Input &amp; Results'!$K$27,J1126-M1126),0)</f>
        <v>#DIV/0!</v>
      </c>
      <c r="L1126" s="106" t="e">
        <f t="shared" si="308"/>
        <v>#DIV/0!</v>
      </c>
      <c r="M1126" s="106" t="e">
        <f>IF(J1126&gt;0,MIN('Input &amp; Results'!$K$7*0.75/12*'Input &amp; Results'!$K$42,J1126),0)</f>
        <v>#DIV/0!</v>
      </c>
      <c r="N1126" s="106" t="e">
        <f t="shared" si="309"/>
        <v>#DIV/0!</v>
      </c>
      <c r="O1126" s="106" t="e">
        <f t="shared" si="303"/>
        <v>#DIV/0!</v>
      </c>
      <c r="P1126" s="106" t="e">
        <f>IF(O1126&gt;'Input &amp; Results'!$E$49,MIN('Input &amp; Results'!$E$47,O1126),0)</f>
        <v>#DIV/0!</v>
      </c>
      <c r="Q1126" s="106" t="e">
        <f t="shared" si="310"/>
        <v>#DIV/0!</v>
      </c>
      <c r="R1126" s="106" t="e">
        <f t="shared" si="306"/>
        <v>#DIV/0!</v>
      </c>
      <c r="S1126" s="106" t="e">
        <f t="shared" si="307"/>
        <v>#DIV/0!</v>
      </c>
      <c r="T1126" s="106" t="e">
        <f t="shared" si="311"/>
        <v>#DIV/0!</v>
      </c>
      <c r="U1126" s="124" t="e">
        <f t="shared" si="304"/>
        <v>#DIV/0!</v>
      </c>
      <c r="V1126" s="107" t="e">
        <f t="shared" si="319"/>
        <v>#DIV/0!</v>
      </c>
      <c r="W1126" s="106" t="e">
        <f t="shared" si="317"/>
        <v>#DIV/0!</v>
      </c>
      <c r="X1126" s="106" t="e">
        <f t="shared" si="312"/>
        <v>#DIV/0!</v>
      </c>
      <c r="Y1126" s="106" t="e">
        <f t="shared" si="318"/>
        <v>#DIV/0!</v>
      </c>
      <c r="Z1126" s="108" t="e">
        <f t="shared" si="313"/>
        <v>#DIV/0!</v>
      </c>
      <c r="AA1126" s="108" t="e">
        <f>('Input &amp; Results'!$E$40-R1126*7.48)/('Calcs active'!H1126*1440)</f>
        <v>#DIV/0!</v>
      </c>
    </row>
    <row r="1127" spans="2:27" x14ac:dyDescent="0.2">
      <c r="B1127" s="31">
        <f t="shared" si="305"/>
        <v>4</v>
      </c>
      <c r="C1127" s="31" t="s">
        <v>51</v>
      </c>
      <c r="D1127" s="106">
        <v>1113</v>
      </c>
      <c r="E1127" s="106" t="e">
        <f t="shared" si="314"/>
        <v>#DIV/0!</v>
      </c>
      <c r="F1127" s="106">
        <f>'Calcs Hist'!E1128</f>
        <v>0</v>
      </c>
      <c r="G1127" s="106" t="e">
        <f t="shared" si="315"/>
        <v>#DIV/0!</v>
      </c>
      <c r="H1127" s="107" t="e">
        <f t="shared" si="316"/>
        <v>#DIV/0!</v>
      </c>
      <c r="I1127" s="106" t="e">
        <f>IF(P1127&gt;0,('Input &amp; Results'!F$25/12*$C$3)*('Input &amp; Results'!$D$21),('Input &amp; Results'!F$25/12*$C$3)*('Input &amp; Results'!$D$22))</f>
        <v>#DIV/0!</v>
      </c>
      <c r="J1127" s="106" t="e">
        <f t="shared" si="320"/>
        <v>#DIV/0!</v>
      </c>
      <c r="K1127" s="106" t="e">
        <f>IF(H1127&gt;'Input &amp; Results'!$K$45,MIN('Input &amp; Results'!$K$27,J1127-M1127),0)</f>
        <v>#DIV/0!</v>
      </c>
      <c r="L1127" s="106" t="e">
        <f t="shared" si="308"/>
        <v>#DIV/0!</v>
      </c>
      <c r="M1127" s="106" t="e">
        <f>IF(J1127&gt;0,MIN('Input &amp; Results'!$K$7*0.75/12*'Input &amp; Results'!$K$42,J1127),0)</f>
        <v>#DIV/0!</v>
      </c>
      <c r="N1127" s="106" t="e">
        <f t="shared" si="309"/>
        <v>#DIV/0!</v>
      </c>
      <c r="O1127" s="106" t="e">
        <f t="shared" si="303"/>
        <v>#DIV/0!</v>
      </c>
      <c r="P1127" s="106" t="e">
        <f>IF(O1127&gt;'Input &amp; Results'!$E$49,MIN('Input &amp; Results'!$E$47,O1127),0)</f>
        <v>#DIV/0!</v>
      </c>
      <c r="Q1127" s="106" t="e">
        <f t="shared" si="310"/>
        <v>#DIV/0!</v>
      </c>
      <c r="R1127" s="106" t="e">
        <f t="shared" si="306"/>
        <v>#DIV/0!</v>
      </c>
      <c r="S1127" s="106" t="e">
        <f t="shared" si="307"/>
        <v>#DIV/0!</v>
      </c>
      <c r="T1127" s="106" t="e">
        <f t="shared" si="311"/>
        <v>#DIV/0!</v>
      </c>
      <c r="U1127" s="124" t="e">
        <f t="shared" si="304"/>
        <v>#DIV/0!</v>
      </c>
      <c r="V1127" s="107" t="e">
        <f t="shared" si="319"/>
        <v>#DIV/0!</v>
      </c>
      <c r="W1127" s="106" t="e">
        <f t="shared" si="317"/>
        <v>#DIV/0!</v>
      </c>
      <c r="X1127" s="106" t="e">
        <f t="shared" si="312"/>
        <v>#DIV/0!</v>
      </c>
      <c r="Y1127" s="106" t="e">
        <f t="shared" si="318"/>
        <v>#DIV/0!</v>
      </c>
      <c r="Z1127" s="108" t="e">
        <f t="shared" si="313"/>
        <v>#DIV/0!</v>
      </c>
      <c r="AA1127" s="108" t="e">
        <f>('Input &amp; Results'!$E$40-R1127*7.48)/('Calcs active'!H1127*1440)</f>
        <v>#DIV/0!</v>
      </c>
    </row>
    <row r="1128" spans="2:27" x14ac:dyDescent="0.2">
      <c r="B1128" s="31">
        <f t="shared" si="305"/>
        <v>4</v>
      </c>
      <c r="C1128" s="31" t="s">
        <v>51</v>
      </c>
      <c r="D1128" s="106">
        <v>1114</v>
      </c>
      <c r="E1128" s="106" t="e">
        <f t="shared" si="314"/>
        <v>#DIV/0!</v>
      </c>
      <c r="F1128" s="106">
        <f>'Calcs Hist'!E1129</f>
        <v>0</v>
      </c>
      <c r="G1128" s="106" t="e">
        <f t="shared" si="315"/>
        <v>#DIV/0!</v>
      </c>
      <c r="H1128" s="107" t="e">
        <f t="shared" si="316"/>
        <v>#DIV/0!</v>
      </c>
      <c r="I1128" s="106" t="e">
        <f>IF(P1128&gt;0,('Input &amp; Results'!F$25/12*$C$3)*('Input &amp; Results'!$D$21),('Input &amp; Results'!F$25/12*$C$3)*('Input &amp; Results'!$D$22))</f>
        <v>#DIV/0!</v>
      </c>
      <c r="J1128" s="106" t="e">
        <f t="shared" si="320"/>
        <v>#DIV/0!</v>
      </c>
      <c r="K1128" s="106" t="e">
        <f>IF(H1128&gt;'Input &amp; Results'!$K$45,MIN('Input &amp; Results'!$K$27,J1128-M1128),0)</f>
        <v>#DIV/0!</v>
      </c>
      <c r="L1128" s="106" t="e">
        <f t="shared" si="308"/>
        <v>#DIV/0!</v>
      </c>
      <c r="M1128" s="106" t="e">
        <f>IF(J1128&gt;0,MIN('Input &amp; Results'!$K$7*0.75/12*'Input &amp; Results'!$K$42,J1128),0)</f>
        <v>#DIV/0!</v>
      </c>
      <c r="N1128" s="106" t="e">
        <f t="shared" si="309"/>
        <v>#DIV/0!</v>
      </c>
      <c r="O1128" s="106" t="e">
        <f t="shared" si="303"/>
        <v>#DIV/0!</v>
      </c>
      <c r="P1128" s="106" t="e">
        <f>IF(O1128&gt;'Input &amp; Results'!$E$49,MIN('Input &amp; Results'!$E$47,O1128),0)</f>
        <v>#DIV/0!</v>
      </c>
      <c r="Q1128" s="106" t="e">
        <f t="shared" si="310"/>
        <v>#DIV/0!</v>
      </c>
      <c r="R1128" s="106" t="e">
        <f t="shared" si="306"/>
        <v>#DIV/0!</v>
      </c>
      <c r="S1128" s="106" t="e">
        <f t="shared" si="307"/>
        <v>#DIV/0!</v>
      </c>
      <c r="T1128" s="106" t="e">
        <f t="shared" si="311"/>
        <v>#DIV/0!</v>
      </c>
      <c r="U1128" s="124" t="e">
        <f t="shared" si="304"/>
        <v>#DIV/0!</v>
      </c>
      <c r="V1128" s="107" t="e">
        <f t="shared" si="319"/>
        <v>#DIV/0!</v>
      </c>
      <c r="W1128" s="106" t="e">
        <f t="shared" si="317"/>
        <v>#DIV/0!</v>
      </c>
      <c r="X1128" s="106" t="e">
        <f t="shared" si="312"/>
        <v>#DIV/0!</v>
      </c>
      <c r="Y1128" s="106" t="e">
        <f t="shared" si="318"/>
        <v>#DIV/0!</v>
      </c>
      <c r="Z1128" s="108" t="e">
        <f t="shared" si="313"/>
        <v>#DIV/0!</v>
      </c>
      <c r="AA1128" s="108" t="e">
        <f>('Input &amp; Results'!$E$40-R1128*7.48)/('Calcs active'!H1128*1440)</f>
        <v>#DIV/0!</v>
      </c>
    </row>
    <row r="1129" spans="2:27" x14ac:dyDescent="0.2">
      <c r="B1129" s="31">
        <f t="shared" si="305"/>
        <v>4</v>
      </c>
      <c r="C1129" s="31" t="s">
        <v>51</v>
      </c>
      <c r="D1129" s="106">
        <v>1115</v>
      </c>
      <c r="E1129" s="106" t="e">
        <f t="shared" si="314"/>
        <v>#DIV/0!</v>
      </c>
      <c r="F1129" s="106">
        <f>'Calcs Hist'!E1130</f>
        <v>0</v>
      </c>
      <c r="G1129" s="106" t="e">
        <f t="shared" si="315"/>
        <v>#DIV/0!</v>
      </c>
      <c r="H1129" s="107" t="e">
        <f t="shared" si="316"/>
        <v>#DIV/0!</v>
      </c>
      <c r="I1129" s="106" t="e">
        <f>IF(P1129&gt;0,('Input &amp; Results'!F$25/12*$C$3)*('Input &amp; Results'!$D$21),('Input &amp; Results'!F$25/12*$C$3)*('Input &amp; Results'!$D$22))</f>
        <v>#DIV/0!</v>
      </c>
      <c r="J1129" s="106" t="e">
        <f t="shared" si="320"/>
        <v>#DIV/0!</v>
      </c>
      <c r="K1129" s="106" t="e">
        <f>IF(H1129&gt;'Input &amp; Results'!$K$45,MIN('Input &amp; Results'!$K$27,J1129-M1129),0)</f>
        <v>#DIV/0!</v>
      </c>
      <c r="L1129" s="106" t="e">
        <f t="shared" si="308"/>
        <v>#DIV/0!</v>
      </c>
      <c r="M1129" s="106" t="e">
        <f>IF(J1129&gt;0,MIN('Input &amp; Results'!$K$7*0.75/12*'Input &amp; Results'!$K$42,J1129),0)</f>
        <v>#DIV/0!</v>
      </c>
      <c r="N1129" s="106" t="e">
        <f t="shared" si="309"/>
        <v>#DIV/0!</v>
      </c>
      <c r="O1129" s="106" t="e">
        <f t="shared" si="303"/>
        <v>#DIV/0!</v>
      </c>
      <c r="P1129" s="106" t="e">
        <f>IF(O1129&gt;'Input &amp; Results'!$E$49,MIN('Input &amp; Results'!$E$47,O1129),0)</f>
        <v>#DIV/0!</v>
      </c>
      <c r="Q1129" s="106" t="e">
        <f t="shared" si="310"/>
        <v>#DIV/0!</v>
      </c>
      <c r="R1129" s="106" t="e">
        <f t="shared" si="306"/>
        <v>#DIV/0!</v>
      </c>
      <c r="S1129" s="106" t="e">
        <f t="shared" si="307"/>
        <v>#DIV/0!</v>
      </c>
      <c r="T1129" s="106" t="e">
        <f t="shared" si="311"/>
        <v>#DIV/0!</v>
      </c>
      <c r="U1129" s="124" t="e">
        <f t="shared" si="304"/>
        <v>#DIV/0!</v>
      </c>
      <c r="V1129" s="107" t="e">
        <f t="shared" si="319"/>
        <v>#DIV/0!</v>
      </c>
      <c r="W1129" s="106" t="e">
        <f t="shared" si="317"/>
        <v>#DIV/0!</v>
      </c>
      <c r="X1129" s="106" t="e">
        <f t="shared" si="312"/>
        <v>#DIV/0!</v>
      </c>
      <c r="Y1129" s="106" t="e">
        <f t="shared" si="318"/>
        <v>#DIV/0!</v>
      </c>
      <c r="Z1129" s="108" t="e">
        <f t="shared" si="313"/>
        <v>#DIV/0!</v>
      </c>
      <c r="AA1129" s="108" t="e">
        <f>('Input &amp; Results'!$E$40-R1129*7.48)/('Calcs active'!H1129*1440)</f>
        <v>#DIV/0!</v>
      </c>
    </row>
    <row r="1130" spans="2:27" x14ac:dyDescent="0.2">
      <c r="B1130" s="31">
        <f t="shared" si="305"/>
        <v>4</v>
      </c>
      <c r="C1130" s="31" t="s">
        <v>51</v>
      </c>
      <c r="D1130" s="106">
        <v>1116</v>
      </c>
      <c r="E1130" s="106" t="e">
        <f t="shared" si="314"/>
        <v>#DIV/0!</v>
      </c>
      <c r="F1130" s="106">
        <f>'Calcs Hist'!E1131</f>
        <v>0</v>
      </c>
      <c r="G1130" s="106" t="e">
        <f t="shared" si="315"/>
        <v>#DIV/0!</v>
      </c>
      <c r="H1130" s="107" t="e">
        <f t="shared" si="316"/>
        <v>#DIV/0!</v>
      </c>
      <c r="I1130" s="106" t="e">
        <f>IF(P1130&gt;0,('Input &amp; Results'!F$25/12*$C$3)*('Input &amp; Results'!$D$21),('Input &amp; Results'!F$25/12*$C$3)*('Input &amp; Results'!$D$22))</f>
        <v>#DIV/0!</v>
      </c>
      <c r="J1130" s="106" t="e">
        <f t="shared" si="320"/>
        <v>#DIV/0!</v>
      </c>
      <c r="K1130" s="106" t="e">
        <f>IF(H1130&gt;'Input &amp; Results'!$K$45,MIN('Input &amp; Results'!$K$27,J1130-M1130),0)</f>
        <v>#DIV/0!</v>
      </c>
      <c r="L1130" s="106" t="e">
        <f t="shared" si="308"/>
        <v>#DIV/0!</v>
      </c>
      <c r="M1130" s="106" t="e">
        <f>IF(J1130&gt;0,MIN('Input &amp; Results'!$K$7*0.75/12*'Input &amp; Results'!$K$42,J1130),0)</f>
        <v>#DIV/0!</v>
      </c>
      <c r="N1130" s="106" t="e">
        <f t="shared" si="309"/>
        <v>#DIV/0!</v>
      </c>
      <c r="O1130" s="106" t="e">
        <f t="shared" si="303"/>
        <v>#DIV/0!</v>
      </c>
      <c r="P1130" s="106" t="e">
        <f>IF(O1130&gt;'Input &amp; Results'!$E$49,MIN('Input &amp; Results'!$E$47,O1130),0)</f>
        <v>#DIV/0!</v>
      </c>
      <c r="Q1130" s="106" t="e">
        <f t="shared" si="310"/>
        <v>#DIV/0!</v>
      </c>
      <c r="R1130" s="106" t="e">
        <f t="shared" si="306"/>
        <v>#DIV/0!</v>
      </c>
      <c r="S1130" s="106" t="e">
        <f t="shared" si="307"/>
        <v>#DIV/0!</v>
      </c>
      <c r="T1130" s="106" t="e">
        <f t="shared" si="311"/>
        <v>#DIV/0!</v>
      </c>
      <c r="U1130" s="124" t="e">
        <f t="shared" si="304"/>
        <v>#DIV/0!</v>
      </c>
      <c r="V1130" s="107" t="e">
        <f t="shared" si="319"/>
        <v>#DIV/0!</v>
      </c>
      <c r="W1130" s="106" t="e">
        <f t="shared" si="317"/>
        <v>#DIV/0!</v>
      </c>
      <c r="X1130" s="106" t="e">
        <f t="shared" si="312"/>
        <v>#DIV/0!</v>
      </c>
      <c r="Y1130" s="106" t="e">
        <f t="shared" si="318"/>
        <v>#DIV/0!</v>
      </c>
      <c r="Z1130" s="108" t="e">
        <f t="shared" si="313"/>
        <v>#DIV/0!</v>
      </c>
      <c r="AA1130" s="108" t="e">
        <f>('Input &amp; Results'!$E$40-R1130*7.48)/('Calcs active'!H1130*1440)</f>
        <v>#DIV/0!</v>
      </c>
    </row>
    <row r="1131" spans="2:27" x14ac:dyDescent="0.2">
      <c r="B1131" s="31">
        <f t="shared" si="305"/>
        <v>4</v>
      </c>
      <c r="C1131" s="31" t="s">
        <v>51</v>
      </c>
      <c r="D1131" s="106">
        <v>1117</v>
      </c>
      <c r="E1131" s="106" t="e">
        <f t="shared" si="314"/>
        <v>#DIV/0!</v>
      </c>
      <c r="F1131" s="106">
        <f>'Calcs Hist'!E1132</f>
        <v>0</v>
      </c>
      <c r="G1131" s="106" t="e">
        <f t="shared" si="315"/>
        <v>#DIV/0!</v>
      </c>
      <c r="H1131" s="107" t="e">
        <f t="shared" si="316"/>
        <v>#DIV/0!</v>
      </c>
      <c r="I1131" s="106" t="e">
        <f>IF(P1131&gt;0,('Input &amp; Results'!F$25/12*$C$3)*('Input &amp; Results'!$D$21),('Input &amp; Results'!F$25/12*$C$3)*('Input &amp; Results'!$D$22))</f>
        <v>#DIV/0!</v>
      </c>
      <c r="J1131" s="106" t="e">
        <f t="shared" si="320"/>
        <v>#DIV/0!</v>
      </c>
      <c r="K1131" s="106" t="e">
        <f>IF(H1131&gt;'Input &amp; Results'!$K$45,MIN('Input &amp; Results'!$K$27,J1131-M1131),0)</f>
        <v>#DIV/0!</v>
      </c>
      <c r="L1131" s="106" t="e">
        <f t="shared" si="308"/>
        <v>#DIV/0!</v>
      </c>
      <c r="M1131" s="106" t="e">
        <f>IF(J1131&gt;0,MIN('Input &amp; Results'!$K$7*0.75/12*'Input &amp; Results'!$K$42,J1131),0)</f>
        <v>#DIV/0!</v>
      </c>
      <c r="N1131" s="106" t="e">
        <f t="shared" si="309"/>
        <v>#DIV/0!</v>
      </c>
      <c r="O1131" s="106" t="e">
        <f t="shared" si="303"/>
        <v>#DIV/0!</v>
      </c>
      <c r="P1131" s="106" t="e">
        <f>IF(O1131&gt;'Input &amp; Results'!$E$49,MIN('Input &amp; Results'!$E$47,O1131),0)</f>
        <v>#DIV/0!</v>
      </c>
      <c r="Q1131" s="106" t="e">
        <f t="shared" si="310"/>
        <v>#DIV/0!</v>
      </c>
      <c r="R1131" s="106" t="e">
        <f t="shared" si="306"/>
        <v>#DIV/0!</v>
      </c>
      <c r="S1131" s="106" t="e">
        <f t="shared" si="307"/>
        <v>#DIV/0!</v>
      </c>
      <c r="T1131" s="106" t="e">
        <f t="shared" si="311"/>
        <v>#DIV/0!</v>
      </c>
      <c r="U1131" s="124" t="e">
        <f t="shared" si="304"/>
        <v>#DIV/0!</v>
      </c>
      <c r="V1131" s="107" t="e">
        <f t="shared" si="319"/>
        <v>#DIV/0!</v>
      </c>
      <c r="W1131" s="106" t="e">
        <f t="shared" si="317"/>
        <v>#DIV/0!</v>
      </c>
      <c r="X1131" s="106" t="e">
        <f t="shared" si="312"/>
        <v>#DIV/0!</v>
      </c>
      <c r="Y1131" s="106" t="e">
        <f t="shared" si="318"/>
        <v>#DIV/0!</v>
      </c>
      <c r="Z1131" s="108" t="e">
        <f t="shared" si="313"/>
        <v>#DIV/0!</v>
      </c>
      <c r="AA1131" s="108" t="e">
        <f>('Input &amp; Results'!$E$40-R1131*7.48)/('Calcs active'!H1131*1440)</f>
        <v>#DIV/0!</v>
      </c>
    </row>
    <row r="1132" spans="2:27" x14ac:dyDescent="0.2">
      <c r="B1132" s="31">
        <f t="shared" si="305"/>
        <v>4</v>
      </c>
      <c r="C1132" s="31" t="s">
        <v>51</v>
      </c>
      <c r="D1132" s="106">
        <v>1118</v>
      </c>
      <c r="E1132" s="106" t="e">
        <f t="shared" si="314"/>
        <v>#DIV/0!</v>
      </c>
      <c r="F1132" s="106">
        <f>'Calcs Hist'!E1133</f>
        <v>0</v>
      </c>
      <c r="G1132" s="106" t="e">
        <f t="shared" si="315"/>
        <v>#DIV/0!</v>
      </c>
      <c r="H1132" s="107" t="e">
        <f t="shared" si="316"/>
        <v>#DIV/0!</v>
      </c>
      <c r="I1132" s="106" t="e">
        <f>IF(P1132&gt;0,('Input &amp; Results'!F$25/12*$C$3)*('Input &amp; Results'!$D$21),('Input &amp; Results'!F$25/12*$C$3)*('Input &amp; Results'!$D$22))</f>
        <v>#DIV/0!</v>
      </c>
      <c r="J1132" s="106" t="e">
        <f t="shared" si="320"/>
        <v>#DIV/0!</v>
      </c>
      <c r="K1132" s="106" t="e">
        <f>IF(H1132&gt;'Input &amp; Results'!$K$45,MIN('Input &amp; Results'!$K$27,J1132-M1132),0)</f>
        <v>#DIV/0!</v>
      </c>
      <c r="L1132" s="106" t="e">
        <f t="shared" si="308"/>
        <v>#DIV/0!</v>
      </c>
      <c r="M1132" s="106" t="e">
        <f>IF(J1132&gt;0,MIN('Input &amp; Results'!$K$7*0.75/12*'Input &amp; Results'!$K$42,J1132),0)</f>
        <v>#DIV/0!</v>
      </c>
      <c r="N1132" s="106" t="e">
        <f t="shared" si="309"/>
        <v>#DIV/0!</v>
      </c>
      <c r="O1132" s="106" t="e">
        <f t="shared" ref="O1132:O1195" si="321">J1132-K1132-M1132</f>
        <v>#DIV/0!</v>
      </c>
      <c r="P1132" s="106" t="e">
        <f>IF(O1132&gt;'Input &amp; Results'!$E$49,MIN('Input &amp; Results'!$E$47,O1132),0)</f>
        <v>#DIV/0!</v>
      </c>
      <c r="Q1132" s="106" t="e">
        <f t="shared" si="310"/>
        <v>#DIV/0!</v>
      </c>
      <c r="R1132" s="106" t="e">
        <f t="shared" si="306"/>
        <v>#DIV/0!</v>
      </c>
      <c r="S1132" s="106" t="e">
        <f t="shared" si="307"/>
        <v>#DIV/0!</v>
      </c>
      <c r="T1132" s="106" t="e">
        <f t="shared" si="311"/>
        <v>#DIV/0!</v>
      </c>
      <c r="U1132" s="124" t="e">
        <f t="shared" si="304"/>
        <v>#DIV/0!</v>
      </c>
      <c r="V1132" s="107" t="e">
        <f t="shared" si="319"/>
        <v>#DIV/0!</v>
      </c>
      <c r="W1132" s="106" t="e">
        <f t="shared" si="317"/>
        <v>#DIV/0!</v>
      </c>
      <c r="X1132" s="106" t="e">
        <f t="shared" si="312"/>
        <v>#DIV/0!</v>
      </c>
      <c r="Y1132" s="106" t="e">
        <f t="shared" si="318"/>
        <v>#DIV/0!</v>
      </c>
      <c r="Z1132" s="108" t="e">
        <f t="shared" si="313"/>
        <v>#DIV/0!</v>
      </c>
      <c r="AA1132" s="108" t="e">
        <f>('Input &amp; Results'!$E$40-R1132*7.48)/('Calcs active'!H1132*1440)</f>
        <v>#DIV/0!</v>
      </c>
    </row>
    <row r="1133" spans="2:27" x14ac:dyDescent="0.2">
      <c r="B1133" s="31">
        <f t="shared" si="305"/>
        <v>4</v>
      </c>
      <c r="C1133" s="31" t="s">
        <v>51</v>
      </c>
      <c r="D1133" s="106">
        <v>1119</v>
      </c>
      <c r="E1133" s="106" t="e">
        <f t="shared" si="314"/>
        <v>#DIV/0!</v>
      </c>
      <c r="F1133" s="106">
        <f>'Calcs Hist'!E1134</f>
        <v>0</v>
      </c>
      <c r="G1133" s="106" t="e">
        <f t="shared" si="315"/>
        <v>#DIV/0!</v>
      </c>
      <c r="H1133" s="107" t="e">
        <f t="shared" si="316"/>
        <v>#DIV/0!</v>
      </c>
      <c r="I1133" s="106" t="e">
        <f>IF(P1133&gt;0,('Input &amp; Results'!F$25/12*$C$3)*('Input &amp; Results'!$D$21),('Input &amp; Results'!F$25/12*$C$3)*('Input &amp; Results'!$D$22))</f>
        <v>#DIV/0!</v>
      </c>
      <c r="J1133" s="106" t="e">
        <f t="shared" si="320"/>
        <v>#DIV/0!</v>
      </c>
      <c r="K1133" s="106" t="e">
        <f>IF(H1133&gt;'Input &amp; Results'!$K$45,MIN('Input &amp; Results'!$K$27,J1133-M1133),0)</f>
        <v>#DIV/0!</v>
      </c>
      <c r="L1133" s="106" t="e">
        <f t="shared" si="308"/>
        <v>#DIV/0!</v>
      </c>
      <c r="M1133" s="106" t="e">
        <f>IF(J1133&gt;0,MIN('Input &amp; Results'!$K$7*0.75/12*'Input &amp; Results'!$K$42,J1133),0)</f>
        <v>#DIV/0!</v>
      </c>
      <c r="N1133" s="106" t="e">
        <f t="shared" si="309"/>
        <v>#DIV/0!</v>
      </c>
      <c r="O1133" s="106" t="e">
        <f t="shared" si="321"/>
        <v>#DIV/0!</v>
      </c>
      <c r="P1133" s="106" t="e">
        <f>IF(O1133&gt;'Input &amp; Results'!$E$49,MIN('Input &amp; Results'!$E$47,O1133),0)</f>
        <v>#DIV/0!</v>
      </c>
      <c r="Q1133" s="106" t="e">
        <f t="shared" si="310"/>
        <v>#DIV/0!</v>
      </c>
      <c r="R1133" s="106" t="e">
        <f t="shared" si="306"/>
        <v>#DIV/0!</v>
      </c>
      <c r="S1133" s="106" t="e">
        <f t="shared" si="307"/>
        <v>#DIV/0!</v>
      </c>
      <c r="T1133" s="106" t="e">
        <f t="shared" si="311"/>
        <v>#DIV/0!</v>
      </c>
      <c r="U1133" s="124" t="e">
        <f t="shared" si="304"/>
        <v>#DIV/0!</v>
      </c>
      <c r="V1133" s="107" t="e">
        <f t="shared" si="319"/>
        <v>#DIV/0!</v>
      </c>
      <c r="W1133" s="106" t="e">
        <f t="shared" si="317"/>
        <v>#DIV/0!</v>
      </c>
      <c r="X1133" s="106" t="e">
        <f t="shared" si="312"/>
        <v>#DIV/0!</v>
      </c>
      <c r="Y1133" s="106" t="e">
        <f t="shared" si="318"/>
        <v>#DIV/0!</v>
      </c>
      <c r="Z1133" s="108" t="e">
        <f t="shared" si="313"/>
        <v>#DIV/0!</v>
      </c>
      <c r="AA1133" s="108" t="e">
        <f>('Input &amp; Results'!$E$40-R1133*7.48)/('Calcs active'!H1133*1440)</f>
        <v>#DIV/0!</v>
      </c>
    </row>
    <row r="1134" spans="2:27" x14ac:dyDescent="0.2">
      <c r="B1134" s="31">
        <f t="shared" si="305"/>
        <v>4</v>
      </c>
      <c r="C1134" s="31" t="s">
        <v>51</v>
      </c>
      <c r="D1134" s="106">
        <v>1120</v>
      </c>
      <c r="E1134" s="106" t="e">
        <f t="shared" si="314"/>
        <v>#DIV/0!</v>
      </c>
      <c r="F1134" s="106">
        <f>'Calcs Hist'!E1135</f>
        <v>0</v>
      </c>
      <c r="G1134" s="106" t="e">
        <f t="shared" si="315"/>
        <v>#DIV/0!</v>
      </c>
      <c r="H1134" s="107" t="e">
        <f t="shared" si="316"/>
        <v>#DIV/0!</v>
      </c>
      <c r="I1134" s="106" t="e">
        <f>IF(P1134&gt;0,('Input &amp; Results'!F$25/12*$C$3)*('Input &amp; Results'!$D$21),('Input &amp; Results'!F$25/12*$C$3)*('Input &amp; Results'!$D$22))</f>
        <v>#DIV/0!</v>
      </c>
      <c r="J1134" s="106" t="e">
        <f t="shared" si="320"/>
        <v>#DIV/0!</v>
      </c>
      <c r="K1134" s="106" t="e">
        <f>IF(H1134&gt;'Input &amp; Results'!$K$45,MIN('Input &amp; Results'!$K$27,J1134-M1134),0)</f>
        <v>#DIV/0!</v>
      </c>
      <c r="L1134" s="106" t="e">
        <f t="shared" si="308"/>
        <v>#DIV/0!</v>
      </c>
      <c r="M1134" s="106" t="e">
        <f>IF(J1134&gt;0,MIN('Input &amp; Results'!$K$7*0.75/12*'Input &amp; Results'!$K$42,J1134),0)</f>
        <v>#DIV/0!</v>
      </c>
      <c r="N1134" s="106" t="e">
        <f t="shared" si="309"/>
        <v>#DIV/0!</v>
      </c>
      <c r="O1134" s="106" t="e">
        <f t="shared" si="321"/>
        <v>#DIV/0!</v>
      </c>
      <c r="P1134" s="106" t="e">
        <f>IF(O1134&gt;'Input &amp; Results'!$E$49,MIN('Input &amp; Results'!$E$47,O1134),0)</f>
        <v>#DIV/0!</v>
      </c>
      <c r="Q1134" s="106" t="e">
        <f t="shared" si="310"/>
        <v>#DIV/0!</v>
      </c>
      <c r="R1134" s="106" t="e">
        <f t="shared" si="306"/>
        <v>#DIV/0!</v>
      </c>
      <c r="S1134" s="106" t="e">
        <f t="shared" si="307"/>
        <v>#DIV/0!</v>
      </c>
      <c r="T1134" s="106" t="e">
        <f t="shared" si="311"/>
        <v>#DIV/0!</v>
      </c>
      <c r="U1134" s="124" t="e">
        <f t="shared" si="304"/>
        <v>#DIV/0!</v>
      </c>
      <c r="V1134" s="107" t="e">
        <f t="shared" si="319"/>
        <v>#DIV/0!</v>
      </c>
      <c r="W1134" s="106" t="e">
        <f t="shared" si="317"/>
        <v>#DIV/0!</v>
      </c>
      <c r="X1134" s="106" t="e">
        <f t="shared" si="312"/>
        <v>#DIV/0!</v>
      </c>
      <c r="Y1134" s="106" t="e">
        <f t="shared" si="318"/>
        <v>#DIV/0!</v>
      </c>
      <c r="Z1134" s="108" t="e">
        <f t="shared" si="313"/>
        <v>#DIV/0!</v>
      </c>
      <c r="AA1134" s="108" t="e">
        <f>('Input &amp; Results'!$E$40-R1134*7.48)/('Calcs active'!H1134*1440)</f>
        <v>#DIV/0!</v>
      </c>
    </row>
    <row r="1135" spans="2:27" x14ac:dyDescent="0.2">
      <c r="B1135" s="31">
        <f t="shared" si="305"/>
        <v>4</v>
      </c>
      <c r="C1135" s="31" t="s">
        <v>51</v>
      </c>
      <c r="D1135" s="106">
        <v>1121</v>
      </c>
      <c r="E1135" s="106" t="e">
        <f t="shared" si="314"/>
        <v>#DIV/0!</v>
      </c>
      <c r="F1135" s="106">
        <f>'Calcs Hist'!E1136</f>
        <v>0</v>
      </c>
      <c r="G1135" s="106" t="e">
        <f t="shared" si="315"/>
        <v>#DIV/0!</v>
      </c>
      <c r="H1135" s="107" t="e">
        <f t="shared" si="316"/>
        <v>#DIV/0!</v>
      </c>
      <c r="I1135" s="106" t="e">
        <f>IF(P1135&gt;0,('Input &amp; Results'!F$25/12*$C$3)*('Input &amp; Results'!$D$21),('Input &amp; Results'!F$25/12*$C$3)*('Input &amp; Results'!$D$22))</f>
        <v>#DIV/0!</v>
      </c>
      <c r="J1135" s="106" t="e">
        <f t="shared" si="320"/>
        <v>#DIV/0!</v>
      </c>
      <c r="K1135" s="106" t="e">
        <f>IF(H1135&gt;'Input &amp; Results'!$K$45,MIN('Input &amp; Results'!$K$27,J1135-M1135),0)</f>
        <v>#DIV/0!</v>
      </c>
      <c r="L1135" s="106" t="e">
        <f t="shared" si="308"/>
        <v>#DIV/0!</v>
      </c>
      <c r="M1135" s="106" t="e">
        <f>IF(J1135&gt;0,MIN('Input &amp; Results'!$K$7*0.75/12*'Input &amp; Results'!$K$42,J1135),0)</f>
        <v>#DIV/0!</v>
      </c>
      <c r="N1135" s="106" t="e">
        <f t="shared" si="309"/>
        <v>#DIV/0!</v>
      </c>
      <c r="O1135" s="106" t="e">
        <f t="shared" si="321"/>
        <v>#DIV/0!</v>
      </c>
      <c r="P1135" s="106" t="e">
        <f>IF(O1135&gt;'Input &amp; Results'!$E$49,MIN('Input &amp; Results'!$E$47,O1135),0)</f>
        <v>#DIV/0!</v>
      </c>
      <c r="Q1135" s="106" t="e">
        <f t="shared" si="310"/>
        <v>#DIV/0!</v>
      </c>
      <c r="R1135" s="106" t="e">
        <f t="shared" si="306"/>
        <v>#DIV/0!</v>
      </c>
      <c r="S1135" s="106" t="e">
        <f t="shared" si="307"/>
        <v>#DIV/0!</v>
      </c>
      <c r="T1135" s="106" t="e">
        <f t="shared" si="311"/>
        <v>#DIV/0!</v>
      </c>
      <c r="U1135" s="124" t="e">
        <f t="shared" si="304"/>
        <v>#DIV/0!</v>
      </c>
      <c r="V1135" s="107" t="e">
        <f t="shared" si="319"/>
        <v>#DIV/0!</v>
      </c>
      <c r="W1135" s="106" t="e">
        <f t="shared" si="317"/>
        <v>#DIV/0!</v>
      </c>
      <c r="X1135" s="106" t="e">
        <f t="shared" si="312"/>
        <v>#DIV/0!</v>
      </c>
      <c r="Y1135" s="106" t="e">
        <f t="shared" si="318"/>
        <v>#DIV/0!</v>
      </c>
      <c r="Z1135" s="108" t="e">
        <f t="shared" si="313"/>
        <v>#DIV/0!</v>
      </c>
      <c r="AA1135" s="108" t="e">
        <f>('Input &amp; Results'!$E$40-R1135*7.48)/('Calcs active'!H1135*1440)</f>
        <v>#DIV/0!</v>
      </c>
    </row>
    <row r="1136" spans="2:27" x14ac:dyDescent="0.2">
      <c r="B1136" s="31">
        <f t="shared" si="305"/>
        <v>4</v>
      </c>
      <c r="C1136" s="31" t="s">
        <v>51</v>
      </c>
      <c r="D1136" s="106">
        <v>1122</v>
      </c>
      <c r="E1136" s="106" t="e">
        <f t="shared" si="314"/>
        <v>#DIV/0!</v>
      </c>
      <c r="F1136" s="106">
        <f>'Calcs Hist'!E1137</f>
        <v>0</v>
      </c>
      <c r="G1136" s="106" t="e">
        <f t="shared" si="315"/>
        <v>#DIV/0!</v>
      </c>
      <c r="H1136" s="107" t="e">
        <f t="shared" si="316"/>
        <v>#DIV/0!</v>
      </c>
      <c r="I1136" s="106" t="e">
        <f>IF(P1136&gt;0,('Input &amp; Results'!F$25/12*$C$3)*('Input &amp; Results'!$D$21),('Input &amp; Results'!F$25/12*$C$3)*('Input &amp; Results'!$D$22))</f>
        <v>#DIV/0!</v>
      </c>
      <c r="J1136" s="106" t="e">
        <f t="shared" si="320"/>
        <v>#DIV/0!</v>
      </c>
      <c r="K1136" s="106" t="e">
        <f>IF(H1136&gt;'Input &amp; Results'!$K$45,MIN('Input &amp; Results'!$K$27,J1136-M1136),0)</f>
        <v>#DIV/0!</v>
      </c>
      <c r="L1136" s="106" t="e">
        <f t="shared" si="308"/>
        <v>#DIV/0!</v>
      </c>
      <c r="M1136" s="106" t="e">
        <f>IF(J1136&gt;0,MIN('Input &amp; Results'!$K$7*0.75/12*'Input &amp; Results'!$K$42,J1136),0)</f>
        <v>#DIV/0!</v>
      </c>
      <c r="N1136" s="106" t="e">
        <f t="shared" si="309"/>
        <v>#DIV/0!</v>
      </c>
      <c r="O1136" s="106" t="e">
        <f t="shared" si="321"/>
        <v>#DIV/0!</v>
      </c>
      <c r="P1136" s="106" t="e">
        <f>IF(O1136&gt;'Input &amp; Results'!$E$49,MIN('Input &amp; Results'!$E$47,O1136),0)</f>
        <v>#DIV/0!</v>
      </c>
      <c r="Q1136" s="106" t="e">
        <f t="shared" si="310"/>
        <v>#DIV/0!</v>
      </c>
      <c r="R1136" s="106" t="e">
        <f t="shared" si="306"/>
        <v>#DIV/0!</v>
      </c>
      <c r="S1136" s="106" t="e">
        <f t="shared" si="307"/>
        <v>#DIV/0!</v>
      </c>
      <c r="T1136" s="106" t="e">
        <f t="shared" si="311"/>
        <v>#DIV/0!</v>
      </c>
      <c r="U1136" s="124" t="e">
        <f t="shared" si="304"/>
        <v>#DIV/0!</v>
      </c>
      <c r="V1136" s="107" t="e">
        <f t="shared" si="319"/>
        <v>#DIV/0!</v>
      </c>
      <c r="W1136" s="106" t="e">
        <f t="shared" si="317"/>
        <v>#DIV/0!</v>
      </c>
      <c r="X1136" s="106" t="e">
        <f t="shared" si="312"/>
        <v>#DIV/0!</v>
      </c>
      <c r="Y1136" s="106" t="e">
        <f t="shared" si="318"/>
        <v>#DIV/0!</v>
      </c>
      <c r="Z1136" s="108" t="e">
        <f t="shared" si="313"/>
        <v>#DIV/0!</v>
      </c>
      <c r="AA1136" s="108" t="e">
        <f>('Input &amp; Results'!$E$40-R1136*7.48)/('Calcs active'!H1136*1440)</f>
        <v>#DIV/0!</v>
      </c>
    </row>
    <row r="1137" spans="2:27" x14ac:dyDescent="0.2">
      <c r="B1137" s="31">
        <f t="shared" si="305"/>
        <v>4</v>
      </c>
      <c r="C1137" s="31" t="s">
        <v>51</v>
      </c>
      <c r="D1137" s="106">
        <v>1123</v>
      </c>
      <c r="E1137" s="106" t="e">
        <f t="shared" si="314"/>
        <v>#DIV/0!</v>
      </c>
      <c r="F1137" s="106">
        <f>'Calcs Hist'!E1138</f>
        <v>0</v>
      </c>
      <c r="G1137" s="106" t="e">
        <f t="shared" si="315"/>
        <v>#DIV/0!</v>
      </c>
      <c r="H1137" s="107" t="e">
        <f t="shared" si="316"/>
        <v>#DIV/0!</v>
      </c>
      <c r="I1137" s="106" t="e">
        <f>IF(P1137&gt;0,('Input &amp; Results'!F$25/12*$C$3)*('Input &amp; Results'!$D$21),('Input &amp; Results'!F$25/12*$C$3)*('Input &amp; Results'!$D$22))</f>
        <v>#DIV/0!</v>
      </c>
      <c r="J1137" s="106" t="e">
        <f t="shared" si="320"/>
        <v>#DIV/0!</v>
      </c>
      <c r="K1137" s="106" t="e">
        <f>IF(H1137&gt;'Input &amp; Results'!$K$45,MIN('Input &amp; Results'!$K$27,J1137-M1137),0)</f>
        <v>#DIV/0!</v>
      </c>
      <c r="L1137" s="106" t="e">
        <f t="shared" si="308"/>
        <v>#DIV/0!</v>
      </c>
      <c r="M1137" s="106" t="e">
        <f>IF(J1137&gt;0,MIN('Input &amp; Results'!$K$7*0.75/12*'Input &amp; Results'!$K$42,J1137),0)</f>
        <v>#DIV/0!</v>
      </c>
      <c r="N1137" s="106" t="e">
        <f t="shared" si="309"/>
        <v>#DIV/0!</v>
      </c>
      <c r="O1137" s="106" t="e">
        <f t="shared" si="321"/>
        <v>#DIV/0!</v>
      </c>
      <c r="P1137" s="106" t="e">
        <f>IF(O1137&gt;'Input &amp; Results'!$E$49,MIN('Input &amp; Results'!$E$47,O1137),0)</f>
        <v>#DIV/0!</v>
      </c>
      <c r="Q1137" s="106" t="e">
        <f t="shared" si="310"/>
        <v>#DIV/0!</v>
      </c>
      <c r="R1137" s="106" t="e">
        <f t="shared" si="306"/>
        <v>#DIV/0!</v>
      </c>
      <c r="S1137" s="106" t="e">
        <f t="shared" si="307"/>
        <v>#DIV/0!</v>
      </c>
      <c r="T1137" s="106" t="e">
        <f t="shared" si="311"/>
        <v>#DIV/0!</v>
      </c>
      <c r="U1137" s="124" t="e">
        <f t="shared" si="304"/>
        <v>#DIV/0!</v>
      </c>
      <c r="V1137" s="107" t="e">
        <f t="shared" si="319"/>
        <v>#DIV/0!</v>
      </c>
      <c r="W1137" s="106" t="e">
        <f t="shared" si="317"/>
        <v>#DIV/0!</v>
      </c>
      <c r="X1137" s="106" t="e">
        <f t="shared" si="312"/>
        <v>#DIV/0!</v>
      </c>
      <c r="Y1137" s="106" t="e">
        <f t="shared" si="318"/>
        <v>#DIV/0!</v>
      </c>
      <c r="Z1137" s="108" t="e">
        <f t="shared" si="313"/>
        <v>#DIV/0!</v>
      </c>
      <c r="AA1137" s="108" t="e">
        <f>('Input &amp; Results'!$E$40-R1137*7.48)/('Calcs active'!H1137*1440)</f>
        <v>#DIV/0!</v>
      </c>
    </row>
    <row r="1138" spans="2:27" x14ac:dyDescent="0.2">
      <c r="B1138" s="31">
        <f t="shared" si="305"/>
        <v>4</v>
      </c>
      <c r="C1138" s="31" t="s">
        <v>51</v>
      </c>
      <c r="D1138" s="106">
        <v>1124</v>
      </c>
      <c r="E1138" s="106" t="e">
        <f t="shared" si="314"/>
        <v>#DIV/0!</v>
      </c>
      <c r="F1138" s="106">
        <f>'Calcs Hist'!E1139</f>
        <v>0</v>
      </c>
      <c r="G1138" s="106" t="e">
        <f t="shared" si="315"/>
        <v>#DIV/0!</v>
      </c>
      <c r="H1138" s="107" t="e">
        <f t="shared" si="316"/>
        <v>#DIV/0!</v>
      </c>
      <c r="I1138" s="106" t="e">
        <f>IF(P1138&gt;0,('Input &amp; Results'!F$25/12*$C$3)*('Input &amp; Results'!$D$21),('Input &amp; Results'!F$25/12*$C$3)*('Input &amp; Results'!$D$22))</f>
        <v>#DIV/0!</v>
      </c>
      <c r="J1138" s="106" t="e">
        <f t="shared" si="320"/>
        <v>#DIV/0!</v>
      </c>
      <c r="K1138" s="106" t="e">
        <f>IF(H1138&gt;'Input &amp; Results'!$K$45,MIN('Input &amp; Results'!$K$27,J1138-M1138),0)</f>
        <v>#DIV/0!</v>
      </c>
      <c r="L1138" s="106" t="e">
        <f t="shared" si="308"/>
        <v>#DIV/0!</v>
      </c>
      <c r="M1138" s="106" t="e">
        <f>IF(J1138&gt;0,MIN('Input &amp; Results'!$K$7*0.75/12*'Input &amp; Results'!$K$42,J1138),0)</f>
        <v>#DIV/0!</v>
      </c>
      <c r="N1138" s="106" t="e">
        <f t="shared" si="309"/>
        <v>#DIV/0!</v>
      </c>
      <c r="O1138" s="106" t="e">
        <f t="shared" si="321"/>
        <v>#DIV/0!</v>
      </c>
      <c r="P1138" s="106" t="e">
        <f>IF(O1138&gt;'Input &amp; Results'!$E$49,MIN('Input &amp; Results'!$E$47,O1138),0)</f>
        <v>#DIV/0!</v>
      </c>
      <c r="Q1138" s="106" t="e">
        <f t="shared" si="310"/>
        <v>#DIV/0!</v>
      </c>
      <c r="R1138" s="106" t="e">
        <f t="shared" si="306"/>
        <v>#DIV/0!</v>
      </c>
      <c r="S1138" s="106" t="e">
        <f t="shared" si="307"/>
        <v>#DIV/0!</v>
      </c>
      <c r="T1138" s="106" t="e">
        <f t="shared" si="311"/>
        <v>#DIV/0!</v>
      </c>
      <c r="U1138" s="124" t="e">
        <f t="shared" si="304"/>
        <v>#DIV/0!</v>
      </c>
      <c r="V1138" s="107" t="e">
        <f t="shared" si="319"/>
        <v>#DIV/0!</v>
      </c>
      <c r="W1138" s="106" t="e">
        <f t="shared" si="317"/>
        <v>#DIV/0!</v>
      </c>
      <c r="X1138" s="106" t="e">
        <f t="shared" si="312"/>
        <v>#DIV/0!</v>
      </c>
      <c r="Y1138" s="106" t="e">
        <f t="shared" si="318"/>
        <v>#DIV/0!</v>
      </c>
      <c r="Z1138" s="108" t="e">
        <f t="shared" si="313"/>
        <v>#DIV/0!</v>
      </c>
      <c r="AA1138" s="108" t="e">
        <f>('Input &amp; Results'!$E$40-R1138*7.48)/('Calcs active'!H1138*1440)</f>
        <v>#DIV/0!</v>
      </c>
    </row>
    <row r="1139" spans="2:27" x14ac:dyDescent="0.2">
      <c r="B1139" s="31">
        <f t="shared" si="305"/>
        <v>4</v>
      </c>
      <c r="C1139" s="31" t="s">
        <v>51</v>
      </c>
      <c r="D1139" s="106">
        <v>1125</v>
      </c>
      <c r="E1139" s="106" t="e">
        <f t="shared" si="314"/>
        <v>#DIV/0!</v>
      </c>
      <c r="F1139" s="106">
        <f>'Calcs Hist'!E1140</f>
        <v>0</v>
      </c>
      <c r="G1139" s="106" t="e">
        <f t="shared" si="315"/>
        <v>#DIV/0!</v>
      </c>
      <c r="H1139" s="107" t="e">
        <f t="shared" si="316"/>
        <v>#DIV/0!</v>
      </c>
      <c r="I1139" s="106" t="e">
        <f>IF(P1139&gt;0,('Input &amp; Results'!F$25/12*$C$3)*('Input &amp; Results'!$D$21),('Input &amp; Results'!F$25/12*$C$3)*('Input &amp; Results'!$D$22))</f>
        <v>#DIV/0!</v>
      </c>
      <c r="J1139" s="106" t="e">
        <f t="shared" si="320"/>
        <v>#DIV/0!</v>
      </c>
      <c r="K1139" s="106" t="e">
        <f>IF(H1139&gt;'Input &amp; Results'!$K$45,MIN('Input &amp; Results'!$K$27,J1139-M1139),0)</f>
        <v>#DIV/0!</v>
      </c>
      <c r="L1139" s="106" t="e">
        <f t="shared" si="308"/>
        <v>#DIV/0!</v>
      </c>
      <c r="M1139" s="106" t="e">
        <f>IF(J1139&gt;0,MIN('Input &amp; Results'!$K$7*0.75/12*'Input &amp; Results'!$K$42,J1139),0)</f>
        <v>#DIV/0!</v>
      </c>
      <c r="N1139" s="106" t="e">
        <f t="shared" si="309"/>
        <v>#DIV/0!</v>
      </c>
      <c r="O1139" s="106" t="e">
        <f t="shared" si="321"/>
        <v>#DIV/0!</v>
      </c>
      <c r="P1139" s="106" t="e">
        <f>IF(O1139&gt;'Input &amp; Results'!$E$49,MIN('Input &amp; Results'!$E$47,O1139),0)</f>
        <v>#DIV/0!</v>
      </c>
      <c r="Q1139" s="106" t="e">
        <f t="shared" si="310"/>
        <v>#DIV/0!</v>
      </c>
      <c r="R1139" s="106" t="e">
        <f t="shared" si="306"/>
        <v>#DIV/0!</v>
      </c>
      <c r="S1139" s="106" t="e">
        <f t="shared" si="307"/>
        <v>#DIV/0!</v>
      </c>
      <c r="T1139" s="106" t="e">
        <f t="shared" si="311"/>
        <v>#DIV/0!</v>
      </c>
      <c r="U1139" s="124" t="e">
        <f t="shared" si="304"/>
        <v>#DIV/0!</v>
      </c>
      <c r="V1139" s="107" t="e">
        <f t="shared" si="319"/>
        <v>#DIV/0!</v>
      </c>
      <c r="W1139" s="106" t="e">
        <f t="shared" si="317"/>
        <v>#DIV/0!</v>
      </c>
      <c r="X1139" s="106" t="e">
        <f t="shared" si="312"/>
        <v>#DIV/0!</v>
      </c>
      <c r="Y1139" s="106" t="e">
        <f t="shared" si="318"/>
        <v>#DIV/0!</v>
      </c>
      <c r="Z1139" s="108" t="e">
        <f t="shared" si="313"/>
        <v>#DIV/0!</v>
      </c>
      <c r="AA1139" s="108" t="e">
        <f>('Input &amp; Results'!$E$40-R1139*7.48)/('Calcs active'!H1139*1440)</f>
        <v>#DIV/0!</v>
      </c>
    </row>
    <row r="1140" spans="2:27" x14ac:dyDescent="0.2">
      <c r="B1140" s="31">
        <f t="shared" si="305"/>
        <v>4</v>
      </c>
      <c r="C1140" s="31" t="s">
        <v>51</v>
      </c>
      <c r="D1140" s="106">
        <v>1126</v>
      </c>
      <c r="E1140" s="106" t="e">
        <f t="shared" si="314"/>
        <v>#DIV/0!</v>
      </c>
      <c r="F1140" s="106">
        <f>'Calcs Hist'!E1141</f>
        <v>0</v>
      </c>
      <c r="G1140" s="106" t="e">
        <f t="shared" si="315"/>
        <v>#DIV/0!</v>
      </c>
      <c r="H1140" s="107" t="e">
        <f t="shared" si="316"/>
        <v>#DIV/0!</v>
      </c>
      <c r="I1140" s="106" t="e">
        <f>IF(P1140&gt;0,('Input &amp; Results'!F$25/12*$C$3)*('Input &amp; Results'!$D$21),('Input &amp; Results'!F$25/12*$C$3)*('Input &amp; Results'!$D$22))</f>
        <v>#DIV/0!</v>
      </c>
      <c r="J1140" s="106" t="e">
        <f t="shared" si="320"/>
        <v>#DIV/0!</v>
      </c>
      <c r="K1140" s="106" t="e">
        <f>IF(H1140&gt;'Input &amp; Results'!$K$45,MIN('Input &amp; Results'!$K$27,J1140-M1140),0)</f>
        <v>#DIV/0!</v>
      </c>
      <c r="L1140" s="106" t="e">
        <f t="shared" si="308"/>
        <v>#DIV/0!</v>
      </c>
      <c r="M1140" s="106" t="e">
        <f>IF(J1140&gt;0,MIN('Input &amp; Results'!$K$7*0.75/12*'Input &amp; Results'!$K$42,J1140),0)</f>
        <v>#DIV/0!</v>
      </c>
      <c r="N1140" s="106" t="e">
        <f t="shared" si="309"/>
        <v>#DIV/0!</v>
      </c>
      <c r="O1140" s="106" t="e">
        <f t="shared" si="321"/>
        <v>#DIV/0!</v>
      </c>
      <c r="P1140" s="106" t="e">
        <f>IF(O1140&gt;'Input &amp; Results'!$E$49,MIN('Input &amp; Results'!$E$47,O1140),0)</f>
        <v>#DIV/0!</v>
      </c>
      <c r="Q1140" s="106" t="e">
        <f t="shared" si="310"/>
        <v>#DIV/0!</v>
      </c>
      <c r="R1140" s="106" t="e">
        <f t="shared" si="306"/>
        <v>#DIV/0!</v>
      </c>
      <c r="S1140" s="106" t="e">
        <f t="shared" si="307"/>
        <v>#DIV/0!</v>
      </c>
      <c r="T1140" s="106" t="e">
        <f t="shared" si="311"/>
        <v>#DIV/0!</v>
      </c>
      <c r="U1140" s="124" t="e">
        <f t="shared" si="304"/>
        <v>#DIV/0!</v>
      </c>
      <c r="V1140" s="107" t="e">
        <f t="shared" si="319"/>
        <v>#DIV/0!</v>
      </c>
      <c r="W1140" s="106" t="e">
        <f t="shared" si="317"/>
        <v>#DIV/0!</v>
      </c>
      <c r="X1140" s="106" t="e">
        <f t="shared" si="312"/>
        <v>#DIV/0!</v>
      </c>
      <c r="Y1140" s="106" t="e">
        <f t="shared" si="318"/>
        <v>#DIV/0!</v>
      </c>
      <c r="Z1140" s="108" t="e">
        <f t="shared" si="313"/>
        <v>#DIV/0!</v>
      </c>
      <c r="AA1140" s="108" t="e">
        <f>('Input &amp; Results'!$E$40-R1140*7.48)/('Calcs active'!H1140*1440)</f>
        <v>#DIV/0!</v>
      </c>
    </row>
    <row r="1141" spans="2:27" x14ac:dyDescent="0.2">
      <c r="B1141" s="31">
        <f t="shared" si="305"/>
        <v>4</v>
      </c>
      <c r="C1141" s="31" t="s">
        <v>52</v>
      </c>
      <c r="D1141" s="106">
        <v>1127</v>
      </c>
      <c r="E1141" s="106" t="e">
        <f t="shared" si="314"/>
        <v>#DIV/0!</v>
      </c>
      <c r="F1141" s="106">
        <f>'Calcs Hist'!E1142</f>
        <v>0</v>
      </c>
      <c r="G1141" s="106" t="e">
        <f t="shared" si="315"/>
        <v>#DIV/0!</v>
      </c>
      <c r="H1141" s="107" t="e">
        <f t="shared" si="316"/>
        <v>#DIV/0!</v>
      </c>
      <c r="I1141" s="106" t="e">
        <f>IF(P1141&gt;0,('Input &amp; Results'!F$26/12*$C$3)*('Input &amp; Results'!$D$21),('Input &amp; Results'!F$26/12*$C$3)*('Input &amp; Results'!$D$22))</f>
        <v>#DIV/0!</v>
      </c>
      <c r="J1141" s="106" t="e">
        <f t="shared" si="320"/>
        <v>#DIV/0!</v>
      </c>
      <c r="K1141" s="106" t="e">
        <f>IF(H1141&gt;'Input &amp; Results'!$K$45,MIN('Input &amp; Results'!$K$28,J1141-M1141),0)</f>
        <v>#DIV/0!</v>
      </c>
      <c r="L1141" s="106" t="e">
        <f t="shared" si="308"/>
        <v>#DIV/0!</v>
      </c>
      <c r="M1141" s="106" t="e">
        <f>IF(J1141&gt;0,MIN('Input &amp; Results'!$K$8*0.75/12*'Input &amp; Results'!$K$42,J1141),0)</f>
        <v>#DIV/0!</v>
      </c>
      <c r="N1141" s="106" t="e">
        <f t="shared" si="309"/>
        <v>#DIV/0!</v>
      </c>
      <c r="O1141" s="106" t="e">
        <f t="shared" si="321"/>
        <v>#DIV/0!</v>
      </c>
      <c r="P1141" s="106" t="e">
        <f>IF(O1141&gt;'Input &amp; Results'!$E$49,MIN('Input &amp; Results'!$E$47,O1141),0)</f>
        <v>#DIV/0!</v>
      </c>
      <c r="Q1141" s="106" t="e">
        <f t="shared" si="310"/>
        <v>#DIV/0!</v>
      </c>
      <c r="R1141" s="106" t="e">
        <f t="shared" si="306"/>
        <v>#DIV/0!</v>
      </c>
      <c r="S1141" s="106" t="e">
        <f t="shared" si="307"/>
        <v>#DIV/0!</v>
      </c>
      <c r="T1141" s="106" t="e">
        <f t="shared" si="311"/>
        <v>#DIV/0!</v>
      </c>
      <c r="U1141" s="124" t="e">
        <f t="shared" si="304"/>
        <v>#DIV/0!</v>
      </c>
      <c r="V1141" s="107" t="e">
        <f t="shared" si="319"/>
        <v>#DIV/0!</v>
      </c>
      <c r="W1141" s="106" t="e">
        <f t="shared" si="317"/>
        <v>#DIV/0!</v>
      </c>
      <c r="X1141" s="106" t="e">
        <f t="shared" si="312"/>
        <v>#DIV/0!</v>
      </c>
      <c r="Y1141" s="106" t="e">
        <f t="shared" si="318"/>
        <v>#DIV/0!</v>
      </c>
      <c r="Z1141" s="108" t="e">
        <f t="shared" si="313"/>
        <v>#DIV/0!</v>
      </c>
      <c r="AA1141" s="108" t="e">
        <f>('Input &amp; Results'!$E$40-R1141*7.48)/('Calcs active'!H1141*1440)</f>
        <v>#DIV/0!</v>
      </c>
    </row>
    <row r="1142" spans="2:27" x14ac:dyDescent="0.2">
      <c r="B1142" s="31">
        <f t="shared" si="305"/>
        <v>4</v>
      </c>
      <c r="C1142" s="31" t="s">
        <v>52</v>
      </c>
      <c r="D1142" s="106">
        <v>1128</v>
      </c>
      <c r="E1142" s="106" t="e">
        <f t="shared" si="314"/>
        <v>#DIV/0!</v>
      </c>
      <c r="F1142" s="106">
        <f>'Calcs Hist'!E1143</f>
        <v>0</v>
      </c>
      <c r="G1142" s="106" t="e">
        <f t="shared" si="315"/>
        <v>#DIV/0!</v>
      </c>
      <c r="H1142" s="107" t="e">
        <f t="shared" si="316"/>
        <v>#DIV/0!</v>
      </c>
      <c r="I1142" s="106" t="e">
        <f>IF(P1142&gt;0,('Input &amp; Results'!F$26/12*$C$3)*('Input &amp; Results'!$D$21),('Input &amp; Results'!F$26/12*$C$3)*('Input &amp; Results'!$D$22))</f>
        <v>#DIV/0!</v>
      </c>
      <c r="J1142" s="106" t="e">
        <f t="shared" si="320"/>
        <v>#DIV/0!</v>
      </c>
      <c r="K1142" s="106" t="e">
        <f>IF(H1142&gt;'Input &amp; Results'!$K$45,MIN('Input &amp; Results'!$K$28,J1142-M1142),0)</f>
        <v>#DIV/0!</v>
      </c>
      <c r="L1142" s="106" t="e">
        <f t="shared" si="308"/>
        <v>#DIV/0!</v>
      </c>
      <c r="M1142" s="106" t="e">
        <f>IF(J1142&gt;0,MIN('Input &amp; Results'!$K$8*0.75/12*'Input &amp; Results'!$K$42,J1142),0)</f>
        <v>#DIV/0!</v>
      </c>
      <c r="N1142" s="106" t="e">
        <f t="shared" si="309"/>
        <v>#DIV/0!</v>
      </c>
      <c r="O1142" s="106" t="e">
        <f t="shared" si="321"/>
        <v>#DIV/0!</v>
      </c>
      <c r="P1142" s="106" t="e">
        <f>IF(O1142&gt;'Input &amp; Results'!$E$49,MIN('Input &amp; Results'!$E$47,O1142),0)</f>
        <v>#DIV/0!</v>
      </c>
      <c r="Q1142" s="106" t="e">
        <f t="shared" si="310"/>
        <v>#DIV/0!</v>
      </c>
      <c r="R1142" s="106" t="e">
        <f t="shared" si="306"/>
        <v>#DIV/0!</v>
      </c>
      <c r="S1142" s="106" t="e">
        <f t="shared" si="307"/>
        <v>#DIV/0!</v>
      </c>
      <c r="T1142" s="106" t="e">
        <f t="shared" si="311"/>
        <v>#DIV/0!</v>
      </c>
      <c r="U1142" s="124" t="e">
        <f t="shared" ref="U1142:U1205" si="322">U1141+S1142</f>
        <v>#DIV/0!</v>
      </c>
      <c r="V1142" s="107" t="e">
        <f t="shared" si="319"/>
        <v>#DIV/0!</v>
      </c>
      <c r="W1142" s="106" t="e">
        <f t="shared" si="317"/>
        <v>#DIV/0!</v>
      </c>
      <c r="X1142" s="106" t="e">
        <f t="shared" si="312"/>
        <v>#DIV/0!</v>
      </c>
      <c r="Y1142" s="106" t="e">
        <f t="shared" si="318"/>
        <v>#DIV/0!</v>
      </c>
      <c r="Z1142" s="108" t="e">
        <f t="shared" si="313"/>
        <v>#DIV/0!</v>
      </c>
      <c r="AA1142" s="108" t="e">
        <f>('Input &amp; Results'!$E$40-R1142*7.48)/('Calcs active'!H1142*1440)</f>
        <v>#DIV/0!</v>
      </c>
    </row>
    <row r="1143" spans="2:27" x14ac:dyDescent="0.2">
      <c r="B1143" s="31">
        <f t="shared" si="305"/>
        <v>4</v>
      </c>
      <c r="C1143" s="31" t="s">
        <v>52</v>
      </c>
      <c r="D1143" s="106">
        <v>1129</v>
      </c>
      <c r="E1143" s="106" t="e">
        <f t="shared" si="314"/>
        <v>#DIV/0!</v>
      </c>
      <c r="F1143" s="106">
        <f>'Calcs Hist'!E1144</f>
        <v>0</v>
      </c>
      <c r="G1143" s="106" t="e">
        <f t="shared" si="315"/>
        <v>#DIV/0!</v>
      </c>
      <c r="H1143" s="107" t="e">
        <f t="shared" si="316"/>
        <v>#DIV/0!</v>
      </c>
      <c r="I1143" s="106" t="e">
        <f>IF(P1143&gt;0,('Input &amp; Results'!F$26/12*$C$3)*('Input &amp; Results'!$D$21),('Input &amp; Results'!F$26/12*$C$3)*('Input &amp; Results'!$D$22))</f>
        <v>#DIV/0!</v>
      </c>
      <c r="J1143" s="106" t="e">
        <f t="shared" si="320"/>
        <v>#DIV/0!</v>
      </c>
      <c r="K1143" s="106" t="e">
        <f>IF(H1143&gt;'Input &amp; Results'!$K$45,MIN('Input &amp; Results'!$K$28,J1143-M1143),0)</f>
        <v>#DIV/0!</v>
      </c>
      <c r="L1143" s="106" t="e">
        <f t="shared" si="308"/>
        <v>#DIV/0!</v>
      </c>
      <c r="M1143" s="106" t="e">
        <f>IF(J1143&gt;0,MIN('Input &amp; Results'!$K$8*0.75/12*'Input &amp; Results'!$K$42,J1143),0)</f>
        <v>#DIV/0!</v>
      </c>
      <c r="N1143" s="106" t="e">
        <f t="shared" si="309"/>
        <v>#DIV/0!</v>
      </c>
      <c r="O1143" s="106" t="e">
        <f t="shared" si="321"/>
        <v>#DIV/0!</v>
      </c>
      <c r="P1143" s="106" t="e">
        <f>IF(O1143&gt;'Input &amp; Results'!$E$49,MIN('Input &amp; Results'!$E$47,O1143),0)</f>
        <v>#DIV/0!</v>
      </c>
      <c r="Q1143" s="106" t="e">
        <f t="shared" si="310"/>
        <v>#DIV/0!</v>
      </c>
      <c r="R1143" s="106" t="e">
        <f t="shared" si="306"/>
        <v>#DIV/0!</v>
      </c>
      <c r="S1143" s="106" t="e">
        <f t="shared" si="307"/>
        <v>#DIV/0!</v>
      </c>
      <c r="T1143" s="106" t="e">
        <f t="shared" si="311"/>
        <v>#DIV/0!</v>
      </c>
      <c r="U1143" s="124" t="e">
        <f t="shared" si="322"/>
        <v>#DIV/0!</v>
      </c>
      <c r="V1143" s="107" t="e">
        <f t="shared" si="319"/>
        <v>#DIV/0!</v>
      </c>
      <c r="W1143" s="106" t="e">
        <f t="shared" si="317"/>
        <v>#DIV/0!</v>
      </c>
      <c r="X1143" s="106" t="e">
        <f t="shared" si="312"/>
        <v>#DIV/0!</v>
      </c>
      <c r="Y1143" s="106" t="e">
        <f t="shared" si="318"/>
        <v>#DIV/0!</v>
      </c>
      <c r="Z1143" s="108" t="e">
        <f t="shared" si="313"/>
        <v>#DIV/0!</v>
      </c>
      <c r="AA1143" s="108" t="e">
        <f>('Input &amp; Results'!$E$40-R1143*7.48)/('Calcs active'!H1143*1440)</f>
        <v>#DIV/0!</v>
      </c>
    </row>
    <row r="1144" spans="2:27" x14ac:dyDescent="0.2">
      <c r="B1144" s="31">
        <f t="shared" si="305"/>
        <v>4</v>
      </c>
      <c r="C1144" s="31" t="s">
        <v>52</v>
      </c>
      <c r="D1144" s="106">
        <v>1130</v>
      </c>
      <c r="E1144" s="106" t="e">
        <f t="shared" si="314"/>
        <v>#DIV/0!</v>
      </c>
      <c r="F1144" s="106">
        <f>'Calcs Hist'!E1145</f>
        <v>0</v>
      </c>
      <c r="G1144" s="106" t="e">
        <f t="shared" si="315"/>
        <v>#DIV/0!</v>
      </c>
      <c r="H1144" s="107" t="e">
        <f t="shared" si="316"/>
        <v>#DIV/0!</v>
      </c>
      <c r="I1144" s="106" t="e">
        <f>IF(P1144&gt;0,('Input &amp; Results'!F$26/12*$C$3)*('Input &amp; Results'!$D$21),('Input &amp; Results'!F$26/12*$C$3)*('Input &amp; Results'!$D$22))</f>
        <v>#DIV/0!</v>
      </c>
      <c r="J1144" s="106" t="e">
        <f t="shared" si="320"/>
        <v>#DIV/0!</v>
      </c>
      <c r="K1144" s="106" t="e">
        <f>IF(H1144&gt;'Input &amp; Results'!$K$45,MIN('Input &amp; Results'!$K$28,J1144-M1144),0)</f>
        <v>#DIV/0!</v>
      </c>
      <c r="L1144" s="106" t="e">
        <f t="shared" si="308"/>
        <v>#DIV/0!</v>
      </c>
      <c r="M1144" s="106" t="e">
        <f>IF(J1144&gt;0,MIN('Input &amp; Results'!$K$8*0.75/12*'Input &amp; Results'!$K$42,J1144),0)</f>
        <v>#DIV/0!</v>
      </c>
      <c r="N1144" s="106" t="e">
        <f t="shared" si="309"/>
        <v>#DIV/0!</v>
      </c>
      <c r="O1144" s="106" t="e">
        <f t="shared" si="321"/>
        <v>#DIV/0!</v>
      </c>
      <c r="P1144" s="106" t="e">
        <f>IF(O1144&gt;'Input &amp; Results'!$E$49,MIN('Input &amp; Results'!$E$47,O1144),0)</f>
        <v>#DIV/0!</v>
      </c>
      <c r="Q1144" s="106" t="e">
        <f t="shared" si="310"/>
        <v>#DIV/0!</v>
      </c>
      <c r="R1144" s="106" t="e">
        <f t="shared" si="306"/>
        <v>#DIV/0!</v>
      </c>
      <c r="S1144" s="106" t="e">
        <f t="shared" si="307"/>
        <v>#DIV/0!</v>
      </c>
      <c r="T1144" s="106" t="e">
        <f t="shared" si="311"/>
        <v>#DIV/0!</v>
      </c>
      <c r="U1144" s="124" t="e">
        <f t="shared" si="322"/>
        <v>#DIV/0!</v>
      </c>
      <c r="V1144" s="107" t="e">
        <f t="shared" si="319"/>
        <v>#DIV/0!</v>
      </c>
      <c r="W1144" s="106" t="e">
        <f t="shared" si="317"/>
        <v>#DIV/0!</v>
      </c>
      <c r="X1144" s="106" t="e">
        <f t="shared" si="312"/>
        <v>#DIV/0!</v>
      </c>
      <c r="Y1144" s="106" t="e">
        <f t="shared" si="318"/>
        <v>#DIV/0!</v>
      </c>
      <c r="Z1144" s="108" t="e">
        <f t="shared" si="313"/>
        <v>#DIV/0!</v>
      </c>
      <c r="AA1144" s="108" t="e">
        <f>('Input &amp; Results'!$E$40-R1144*7.48)/('Calcs active'!H1144*1440)</f>
        <v>#DIV/0!</v>
      </c>
    </row>
    <row r="1145" spans="2:27" x14ac:dyDescent="0.2">
      <c r="B1145" s="31">
        <f t="shared" si="305"/>
        <v>4</v>
      </c>
      <c r="C1145" s="31" t="s">
        <v>52</v>
      </c>
      <c r="D1145" s="106">
        <v>1131</v>
      </c>
      <c r="E1145" s="106" t="e">
        <f t="shared" si="314"/>
        <v>#DIV/0!</v>
      </c>
      <c r="F1145" s="106">
        <f>'Calcs Hist'!E1146</f>
        <v>0</v>
      </c>
      <c r="G1145" s="106" t="e">
        <f t="shared" si="315"/>
        <v>#DIV/0!</v>
      </c>
      <c r="H1145" s="107" t="e">
        <f t="shared" si="316"/>
        <v>#DIV/0!</v>
      </c>
      <c r="I1145" s="106" t="e">
        <f>IF(P1145&gt;0,('Input &amp; Results'!F$26/12*$C$3)*('Input &amp; Results'!$D$21),('Input &amp; Results'!F$26/12*$C$3)*('Input &amp; Results'!$D$22))</f>
        <v>#DIV/0!</v>
      </c>
      <c r="J1145" s="106" t="e">
        <f t="shared" si="320"/>
        <v>#DIV/0!</v>
      </c>
      <c r="K1145" s="106" t="e">
        <f>IF(H1145&gt;'Input &amp; Results'!$K$45,MIN('Input &amp; Results'!$K$28,J1145-M1145),0)</f>
        <v>#DIV/0!</v>
      </c>
      <c r="L1145" s="106" t="e">
        <f t="shared" si="308"/>
        <v>#DIV/0!</v>
      </c>
      <c r="M1145" s="106" t="e">
        <f>IF(J1145&gt;0,MIN('Input &amp; Results'!$K$8*0.75/12*'Input &amp; Results'!$K$42,J1145),0)</f>
        <v>#DIV/0!</v>
      </c>
      <c r="N1145" s="106" t="e">
        <f t="shared" si="309"/>
        <v>#DIV/0!</v>
      </c>
      <c r="O1145" s="106" t="e">
        <f t="shared" si="321"/>
        <v>#DIV/0!</v>
      </c>
      <c r="P1145" s="106" t="e">
        <f>IF(O1145&gt;'Input &amp; Results'!$E$49,MIN('Input &amp; Results'!$E$47,O1145),0)</f>
        <v>#DIV/0!</v>
      </c>
      <c r="Q1145" s="106" t="e">
        <f t="shared" si="310"/>
        <v>#DIV/0!</v>
      </c>
      <c r="R1145" s="106" t="e">
        <f t="shared" si="306"/>
        <v>#DIV/0!</v>
      </c>
      <c r="S1145" s="106" t="e">
        <f t="shared" si="307"/>
        <v>#DIV/0!</v>
      </c>
      <c r="T1145" s="106" t="e">
        <f t="shared" si="311"/>
        <v>#DIV/0!</v>
      </c>
      <c r="U1145" s="124" t="e">
        <f t="shared" si="322"/>
        <v>#DIV/0!</v>
      </c>
      <c r="V1145" s="107" t="e">
        <f t="shared" si="319"/>
        <v>#DIV/0!</v>
      </c>
      <c r="W1145" s="106" t="e">
        <f t="shared" si="317"/>
        <v>#DIV/0!</v>
      </c>
      <c r="X1145" s="106" t="e">
        <f t="shared" si="312"/>
        <v>#DIV/0!</v>
      </c>
      <c r="Y1145" s="106" t="e">
        <f t="shared" si="318"/>
        <v>#DIV/0!</v>
      </c>
      <c r="Z1145" s="108" t="e">
        <f t="shared" si="313"/>
        <v>#DIV/0!</v>
      </c>
      <c r="AA1145" s="108" t="e">
        <f>('Input &amp; Results'!$E$40-R1145*7.48)/('Calcs active'!H1145*1440)</f>
        <v>#DIV/0!</v>
      </c>
    </row>
    <row r="1146" spans="2:27" x14ac:dyDescent="0.2">
      <c r="B1146" s="31">
        <f t="shared" si="305"/>
        <v>4</v>
      </c>
      <c r="C1146" s="31" t="s">
        <v>52</v>
      </c>
      <c r="D1146" s="106">
        <v>1132</v>
      </c>
      <c r="E1146" s="106" t="e">
        <f t="shared" si="314"/>
        <v>#DIV/0!</v>
      </c>
      <c r="F1146" s="106">
        <f>'Calcs Hist'!E1147</f>
        <v>0</v>
      </c>
      <c r="G1146" s="106" t="e">
        <f t="shared" si="315"/>
        <v>#DIV/0!</v>
      </c>
      <c r="H1146" s="107" t="e">
        <f t="shared" si="316"/>
        <v>#DIV/0!</v>
      </c>
      <c r="I1146" s="106" t="e">
        <f>IF(P1146&gt;0,('Input &amp; Results'!F$26/12*$C$3)*('Input &amp; Results'!$D$21),('Input &amp; Results'!F$26/12*$C$3)*('Input &amp; Results'!$D$22))</f>
        <v>#DIV/0!</v>
      </c>
      <c r="J1146" s="106" t="e">
        <f t="shared" si="320"/>
        <v>#DIV/0!</v>
      </c>
      <c r="K1146" s="106" t="e">
        <f>IF(H1146&gt;'Input &amp; Results'!$K$45,MIN('Input &amp; Results'!$K$28,J1146-M1146),0)</f>
        <v>#DIV/0!</v>
      </c>
      <c r="L1146" s="106" t="e">
        <f t="shared" si="308"/>
        <v>#DIV/0!</v>
      </c>
      <c r="M1146" s="106" t="e">
        <f>IF(J1146&gt;0,MIN('Input &amp; Results'!$K$8*0.75/12*'Input &amp; Results'!$K$42,J1146),0)</f>
        <v>#DIV/0!</v>
      </c>
      <c r="N1146" s="106" t="e">
        <f t="shared" si="309"/>
        <v>#DIV/0!</v>
      </c>
      <c r="O1146" s="106" t="e">
        <f t="shared" si="321"/>
        <v>#DIV/0!</v>
      </c>
      <c r="P1146" s="106" t="e">
        <f>IF(O1146&gt;'Input &amp; Results'!$E$49,MIN('Input &amp; Results'!$E$47,O1146),0)</f>
        <v>#DIV/0!</v>
      </c>
      <c r="Q1146" s="106" t="e">
        <f t="shared" si="310"/>
        <v>#DIV/0!</v>
      </c>
      <c r="R1146" s="106" t="e">
        <f t="shared" si="306"/>
        <v>#DIV/0!</v>
      </c>
      <c r="S1146" s="106" t="e">
        <f t="shared" si="307"/>
        <v>#DIV/0!</v>
      </c>
      <c r="T1146" s="106" t="e">
        <f t="shared" si="311"/>
        <v>#DIV/0!</v>
      </c>
      <c r="U1146" s="124" t="e">
        <f t="shared" si="322"/>
        <v>#DIV/0!</v>
      </c>
      <c r="V1146" s="107" t="e">
        <f t="shared" si="319"/>
        <v>#DIV/0!</v>
      </c>
      <c r="W1146" s="106" t="e">
        <f t="shared" si="317"/>
        <v>#DIV/0!</v>
      </c>
      <c r="X1146" s="106" t="e">
        <f t="shared" si="312"/>
        <v>#DIV/0!</v>
      </c>
      <c r="Y1146" s="106" t="e">
        <f t="shared" si="318"/>
        <v>#DIV/0!</v>
      </c>
      <c r="Z1146" s="108" t="e">
        <f t="shared" si="313"/>
        <v>#DIV/0!</v>
      </c>
      <c r="AA1146" s="108" t="e">
        <f>('Input &amp; Results'!$E$40-R1146*7.48)/('Calcs active'!H1146*1440)</f>
        <v>#DIV/0!</v>
      </c>
    </row>
    <row r="1147" spans="2:27" x14ac:dyDescent="0.2">
      <c r="B1147" s="31">
        <f t="shared" si="305"/>
        <v>4</v>
      </c>
      <c r="C1147" s="31" t="s">
        <v>52</v>
      </c>
      <c r="D1147" s="106">
        <v>1133</v>
      </c>
      <c r="E1147" s="106" t="e">
        <f t="shared" si="314"/>
        <v>#DIV/0!</v>
      </c>
      <c r="F1147" s="106">
        <f>'Calcs Hist'!E1148</f>
        <v>0</v>
      </c>
      <c r="G1147" s="106" t="e">
        <f t="shared" si="315"/>
        <v>#DIV/0!</v>
      </c>
      <c r="H1147" s="107" t="e">
        <f t="shared" si="316"/>
        <v>#DIV/0!</v>
      </c>
      <c r="I1147" s="106" t="e">
        <f>IF(P1147&gt;0,('Input &amp; Results'!F$26/12*$C$3)*('Input &amp; Results'!$D$21),('Input &amp; Results'!F$26/12*$C$3)*('Input &amp; Results'!$D$22))</f>
        <v>#DIV/0!</v>
      </c>
      <c r="J1147" s="106" t="e">
        <f t="shared" si="320"/>
        <v>#DIV/0!</v>
      </c>
      <c r="K1147" s="106" t="e">
        <f>IF(H1147&gt;'Input &amp; Results'!$K$45,MIN('Input &amp; Results'!$K$28,J1147-M1147),0)</f>
        <v>#DIV/0!</v>
      </c>
      <c r="L1147" s="106" t="e">
        <f t="shared" si="308"/>
        <v>#DIV/0!</v>
      </c>
      <c r="M1147" s="106" t="e">
        <f>IF(J1147&gt;0,MIN('Input &amp; Results'!$K$8*0.75/12*'Input &amp; Results'!$K$42,J1147),0)</f>
        <v>#DIV/0!</v>
      </c>
      <c r="N1147" s="106" t="e">
        <f t="shared" si="309"/>
        <v>#DIV/0!</v>
      </c>
      <c r="O1147" s="106" t="e">
        <f t="shared" si="321"/>
        <v>#DIV/0!</v>
      </c>
      <c r="P1147" s="106" t="e">
        <f>IF(O1147&gt;'Input &amp; Results'!$E$49,MIN('Input &amp; Results'!$E$47,O1147),0)</f>
        <v>#DIV/0!</v>
      </c>
      <c r="Q1147" s="106" t="e">
        <f t="shared" si="310"/>
        <v>#DIV/0!</v>
      </c>
      <c r="R1147" s="106" t="e">
        <f t="shared" si="306"/>
        <v>#DIV/0!</v>
      </c>
      <c r="S1147" s="106" t="e">
        <f t="shared" si="307"/>
        <v>#DIV/0!</v>
      </c>
      <c r="T1147" s="106" t="e">
        <f t="shared" si="311"/>
        <v>#DIV/0!</v>
      </c>
      <c r="U1147" s="124" t="e">
        <f t="shared" si="322"/>
        <v>#DIV/0!</v>
      </c>
      <c r="V1147" s="107" t="e">
        <f t="shared" si="319"/>
        <v>#DIV/0!</v>
      </c>
      <c r="W1147" s="106" t="e">
        <f t="shared" si="317"/>
        <v>#DIV/0!</v>
      </c>
      <c r="X1147" s="106" t="e">
        <f t="shared" si="312"/>
        <v>#DIV/0!</v>
      </c>
      <c r="Y1147" s="106" t="e">
        <f t="shared" si="318"/>
        <v>#DIV/0!</v>
      </c>
      <c r="Z1147" s="108" t="e">
        <f t="shared" si="313"/>
        <v>#DIV/0!</v>
      </c>
      <c r="AA1147" s="108" t="e">
        <f>('Input &amp; Results'!$E$40-R1147*7.48)/('Calcs active'!H1147*1440)</f>
        <v>#DIV/0!</v>
      </c>
    </row>
    <row r="1148" spans="2:27" x14ac:dyDescent="0.2">
      <c r="B1148" s="31">
        <f t="shared" si="305"/>
        <v>4</v>
      </c>
      <c r="C1148" s="31" t="s">
        <v>52</v>
      </c>
      <c r="D1148" s="106">
        <v>1134</v>
      </c>
      <c r="E1148" s="106" t="e">
        <f t="shared" si="314"/>
        <v>#DIV/0!</v>
      </c>
      <c r="F1148" s="106">
        <f>'Calcs Hist'!E1149</f>
        <v>0</v>
      </c>
      <c r="G1148" s="106" t="e">
        <f t="shared" si="315"/>
        <v>#DIV/0!</v>
      </c>
      <c r="H1148" s="107" t="e">
        <f t="shared" si="316"/>
        <v>#DIV/0!</v>
      </c>
      <c r="I1148" s="106" t="e">
        <f>IF(P1148&gt;0,('Input &amp; Results'!F$26/12*$C$3)*('Input &amp; Results'!$D$21),('Input &amp; Results'!F$26/12*$C$3)*('Input &amp; Results'!$D$22))</f>
        <v>#DIV/0!</v>
      </c>
      <c r="J1148" s="106" t="e">
        <f t="shared" si="320"/>
        <v>#DIV/0!</v>
      </c>
      <c r="K1148" s="106" t="e">
        <f>IF(H1148&gt;'Input &amp; Results'!$K$45,MIN('Input &amp; Results'!$K$28,J1148-M1148),0)</f>
        <v>#DIV/0!</v>
      </c>
      <c r="L1148" s="106" t="e">
        <f t="shared" si="308"/>
        <v>#DIV/0!</v>
      </c>
      <c r="M1148" s="106" t="e">
        <f>IF(J1148&gt;0,MIN('Input &amp; Results'!$K$8*0.75/12*'Input &amp; Results'!$K$42,J1148),0)</f>
        <v>#DIV/0!</v>
      </c>
      <c r="N1148" s="106" t="e">
        <f t="shared" si="309"/>
        <v>#DIV/0!</v>
      </c>
      <c r="O1148" s="106" t="e">
        <f t="shared" si="321"/>
        <v>#DIV/0!</v>
      </c>
      <c r="P1148" s="106" t="e">
        <f>IF(O1148&gt;'Input &amp; Results'!$E$49,MIN('Input &amp; Results'!$E$47,O1148),0)</f>
        <v>#DIV/0!</v>
      </c>
      <c r="Q1148" s="106" t="e">
        <f t="shared" si="310"/>
        <v>#DIV/0!</v>
      </c>
      <c r="R1148" s="106" t="e">
        <f t="shared" si="306"/>
        <v>#DIV/0!</v>
      </c>
      <c r="S1148" s="106" t="e">
        <f t="shared" si="307"/>
        <v>#DIV/0!</v>
      </c>
      <c r="T1148" s="106" t="e">
        <f t="shared" si="311"/>
        <v>#DIV/0!</v>
      </c>
      <c r="U1148" s="124" t="e">
        <f t="shared" si="322"/>
        <v>#DIV/0!</v>
      </c>
      <c r="V1148" s="107" t="e">
        <f t="shared" si="319"/>
        <v>#DIV/0!</v>
      </c>
      <c r="W1148" s="106" t="e">
        <f t="shared" si="317"/>
        <v>#DIV/0!</v>
      </c>
      <c r="X1148" s="106" t="e">
        <f t="shared" si="312"/>
        <v>#DIV/0!</v>
      </c>
      <c r="Y1148" s="106" t="e">
        <f t="shared" si="318"/>
        <v>#DIV/0!</v>
      </c>
      <c r="Z1148" s="108" t="e">
        <f t="shared" si="313"/>
        <v>#DIV/0!</v>
      </c>
      <c r="AA1148" s="108" t="e">
        <f>('Input &amp; Results'!$E$40-R1148*7.48)/('Calcs active'!H1148*1440)</f>
        <v>#DIV/0!</v>
      </c>
    </row>
    <row r="1149" spans="2:27" x14ac:dyDescent="0.2">
      <c r="B1149" s="31">
        <f t="shared" ref="B1149:B1212" si="323">B784+1</f>
        <v>4</v>
      </c>
      <c r="C1149" s="31" t="s">
        <v>52</v>
      </c>
      <c r="D1149" s="106">
        <v>1135</v>
      </c>
      <c r="E1149" s="106" t="e">
        <f t="shared" si="314"/>
        <v>#DIV/0!</v>
      </c>
      <c r="F1149" s="106">
        <f>'Calcs Hist'!E1150</f>
        <v>0</v>
      </c>
      <c r="G1149" s="106" t="e">
        <f t="shared" si="315"/>
        <v>#DIV/0!</v>
      </c>
      <c r="H1149" s="107" t="e">
        <f t="shared" si="316"/>
        <v>#DIV/0!</v>
      </c>
      <c r="I1149" s="106" t="e">
        <f>IF(P1149&gt;0,('Input &amp; Results'!F$26/12*$C$3)*('Input &amp; Results'!$D$21),('Input &amp; Results'!F$26/12*$C$3)*('Input &amp; Results'!$D$22))</f>
        <v>#DIV/0!</v>
      </c>
      <c r="J1149" s="106" t="e">
        <f t="shared" si="320"/>
        <v>#DIV/0!</v>
      </c>
      <c r="K1149" s="106" t="e">
        <f>IF(H1149&gt;'Input &amp; Results'!$K$45,MIN('Input &amp; Results'!$K$28,J1149-M1149),0)</f>
        <v>#DIV/0!</v>
      </c>
      <c r="L1149" s="106" t="e">
        <f t="shared" si="308"/>
        <v>#DIV/0!</v>
      </c>
      <c r="M1149" s="106" t="e">
        <f>IF(J1149&gt;0,MIN('Input &amp; Results'!$K$8*0.75/12*'Input &amp; Results'!$K$42,J1149),0)</f>
        <v>#DIV/0!</v>
      </c>
      <c r="N1149" s="106" t="e">
        <f t="shared" si="309"/>
        <v>#DIV/0!</v>
      </c>
      <c r="O1149" s="106" t="e">
        <f t="shared" si="321"/>
        <v>#DIV/0!</v>
      </c>
      <c r="P1149" s="106" t="e">
        <f>IF(O1149&gt;'Input &amp; Results'!$E$49,MIN('Input &amp; Results'!$E$47,O1149),0)</f>
        <v>#DIV/0!</v>
      </c>
      <c r="Q1149" s="106" t="e">
        <f t="shared" si="310"/>
        <v>#DIV/0!</v>
      </c>
      <c r="R1149" s="106" t="e">
        <f t="shared" si="306"/>
        <v>#DIV/0!</v>
      </c>
      <c r="S1149" s="106" t="e">
        <f t="shared" si="307"/>
        <v>#DIV/0!</v>
      </c>
      <c r="T1149" s="106" t="e">
        <f t="shared" si="311"/>
        <v>#DIV/0!</v>
      </c>
      <c r="U1149" s="124" t="e">
        <f t="shared" si="322"/>
        <v>#DIV/0!</v>
      </c>
      <c r="V1149" s="107" t="e">
        <f t="shared" si="319"/>
        <v>#DIV/0!</v>
      </c>
      <c r="W1149" s="106" t="e">
        <f t="shared" si="317"/>
        <v>#DIV/0!</v>
      </c>
      <c r="X1149" s="106" t="e">
        <f t="shared" si="312"/>
        <v>#DIV/0!</v>
      </c>
      <c r="Y1149" s="106" t="e">
        <f t="shared" si="318"/>
        <v>#DIV/0!</v>
      </c>
      <c r="Z1149" s="108" t="e">
        <f t="shared" si="313"/>
        <v>#DIV/0!</v>
      </c>
      <c r="AA1149" s="108" t="e">
        <f>('Input &amp; Results'!$E$40-R1149*7.48)/('Calcs active'!H1149*1440)</f>
        <v>#DIV/0!</v>
      </c>
    </row>
    <row r="1150" spans="2:27" x14ac:dyDescent="0.2">
      <c r="B1150" s="31">
        <f t="shared" si="323"/>
        <v>4</v>
      </c>
      <c r="C1150" s="31" t="s">
        <v>52</v>
      </c>
      <c r="D1150" s="106">
        <v>1136</v>
      </c>
      <c r="E1150" s="106" t="e">
        <f t="shared" si="314"/>
        <v>#DIV/0!</v>
      </c>
      <c r="F1150" s="106">
        <f>'Calcs Hist'!E1151</f>
        <v>0</v>
      </c>
      <c r="G1150" s="106" t="e">
        <f t="shared" si="315"/>
        <v>#DIV/0!</v>
      </c>
      <c r="H1150" s="107" t="e">
        <f t="shared" si="316"/>
        <v>#DIV/0!</v>
      </c>
      <c r="I1150" s="106" t="e">
        <f>IF(P1150&gt;0,('Input &amp; Results'!F$26/12*$C$3)*('Input &amp; Results'!$D$21),('Input &amp; Results'!F$26/12*$C$3)*('Input &amp; Results'!$D$22))</f>
        <v>#DIV/0!</v>
      </c>
      <c r="J1150" s="106" t="e">
        <f t="shared" si="320"/>
        <v>#DIV/0!</v>
      </c>
      <c r="K1150" s="106" t="e">
        <f>IF(H1150&gt;'Input &amp; Results'!$K$45,MIN('Input &amp; Results'!$K$28,J1150-M1150),0)</f>
        <v>#DIV/0!</v>
      </c>
      <c r="L1150" s="106" t="e">
        <f t="shared" si="308"/>
        <v>#DIV/0!</v>
      </c>
      <c r="M1150" s="106" t="e">
        <f>IF(J1150&gt;0,MIN('Input &amp; Results'!$K$8*0.75/12*'Input &amp; Results'!$K$42,J1150),0)</f>
        <v>#DIV/0!</v>
      </c>
      <c r="N1150" s="106" t="e">
        <f t="shared" si="309"/>
        <v>#DIV/0!</v>
      </c>
      <c r="O1150" s="106" t="e">
        <f t="shared" si="321"/>
        <v>#DIV/0!</v>
      </c>
      <c r="P1150" s="106" t="e">
        <f>IF(O1150&gt;'Input &amp; Results'!$E$49,MIN('Input &amp; Results'!$E$47,O1150),0)</f>
        <v>#DIV/0!</v>
      </c>
      <c r="Q1150" s="106" t="e">
        <f t="shared" si="310"/>
        <v>#DIV/0!</v>
      </c>
      <c r="R1150" s="106" t="e">
        <f t="shared" si="306"/>
        <v>#DIV/0!</v>
      </c>
      <c r="S1150" s="106" t="e">
        <f t="shared" si="307"/>
        <v>#DIV/0!</v>
      </c>
      <c r="T1150" s="106" t="e">
        <f t="shared" si="311"/>
        <v>#DIV/0!</v>
      </c>
      <c r="U1150" s="124" t="e">
        <f t="shared" si="322"/>
        <v>#DIV/0!</v>
      </c>
      <c r="V1150" s="107" t="e">
        <f t="shared" si="319"/>
        <v>#DIV/0!</v>
      </c>
      <c r="W1150" s="106" t="e">
        <f t="shared" si="317"/>
        <v>#DIV/0!</v>
      </c>
      <c r="X1150" s="106" t="e">
        <f t="shared" si="312"/>
        <v>#DIV/0!</v>
      </c>
      <c r="Y1150" s="106" t="e">
        <f t="shared" si="318"/>
        <v>#DIV/0!</v>
      </c>
      <c r="Z1150" s="108" t="e">
        <f t="shared" si="313"/>
        <v>#DIV/0!</v>
      </c>
      <c r="AA1150" s="108" t="e">
        <f>('Input &amp; Results'!$E$40-R1150*7.48)/('Calcs active'!H1150*1440)</f>
        <v>#DIV/0!</v>
      </c>
    </row>
    <row r="1151" spans="2:27" x14ac:dyDescent="0.2">
      <c r="B1151" s="31">
        <f t="shared" si="323"/>
        <v>4</v>
      </c>
      <c r="C1151" s="31" t="s">
        <v>52</v>
      </c>
      <c r="D1151" s="106">
        <v>1137</v>
      </c>
      <c r="E1151" s="106" t="e">
        <f t="shared" si="314"/>
        <v>#DIV/0!</v>
      </c>
      <c r="F1151" s="106">
        <f>'Calcs Hist'!E1152</f>
        <v>0</v>
      </c>
      <c r="G1151" s="106" t="e">
        <f t="shared" si="315"/>
        <v>#DIV/0!</v>
      </c>
      <c r="H1151" s="107" t="e">
        <f t="shared" si="316"/>
        <v>#DIV/0!</v>
      </c>
      <c r="I1151" s="106" t="e">
        <f>IF(P1151&gt;0,('Input &amp; Results'!F$26/12*$C$3)*('Input &amp; Results'!$D$21),('Input &amp; Results'!F$26/12*$C$3)*('Input &amp; Results'!$D$22))</f>
        <v>#DIV/0!</v>
      </c>
      <c r="J1151" s="106" t="e">
        <f t="shared" si="320"/>
        <v>#DIV/0!</v>
      </c>
      <c r="K1151" s="106" t="e">
        <f>IF(H1151&gt;'Input &amp; Results'!$K$45,MIN('Input &amp; Results'!$K$28,J1151-M1151),0)</f>
        <v>#DIV/0!</v>
      </c>
      <c r="L1151" s="106" t="e">
        <f t="shared" si="308"/>
        <v>#DIV/0!</v>
      </c>
      <c r="M1151" s="106" t="e">
        <f>IF(J1151&gt;0,MIN('Input &amp; Results'!$K$8*0.75/12*'Input &amp; Results'!$K$42,J1151),0)</f>
        <v>#DIV/0!</v>
      </c>
      <c r="N1151" s="106" t="e">
        <f t="shared" si="309"/>
        <v>#DIV/0!</v>
      </c>
      <c r="O1151" s="106" t="e">
        <f t="shared" si="321"/>
        <v>#DIV/0!</v>
      </c>
      <c r="P1151" s="106" t="e">
        <f>IF(O1151&gt;'Input &amp; Results'!$E$49,MIN('Input &amp; Results'!$E$47,O1151),0)</f>
        <v>#DIV/0!</v>
      </c>
      <c r="Q1151" s="106" t="e">
        <f t="shared" si="310"/>
        <v>#DIV/0!</v>
      </c>
      <c r="R1151" s="106" t="e">
        <f t="shared" si="306"/>
        <v>#DIV/0!</v>
      </c>
      <c r="S1151" s="106" t="e">
        <f t="shared" si="307"/>
        <v>#DIV/0!</v>
      </c>
      <c r="T1151" s="106" t="e">
        <f t="shared" si="311"/>
        <v>#DIV/0!</v>
      </c>
      <c r="U1151" s="124" t="e">
        <f t="shared" si="322"/>
        <v>#DIV/0!</v>
      </c>
      <c r="V1151" s="107" t="e">
        <f t="shared" si="319"/>
        <v>#DIV/0!</v>
      </c>
      <c r="W1151" s="106" t="e">
        <f t="shared" si="317"/>
        <v>#DIV/0!</v>
      </c>
      <c r="X1151" s="106" t="e">
        <f t="shared" si="312"/>
        <v>#DIV/0!</v>
      </c>
      <c r="Y1151" s="106" t="e">
        <f t="shared" si="318"/>
        <v>#DIV/0!</v>
      </c>
      <c r="Z1151" s="108" t="e">
        <f t="shared" si="313"/>
        <v>#DIV/0!</v>
      </c>
      <c r="AA1151" s="108" t="e">
        <f>('Input &amp; Results'!$E$40-R1151*7.48)/('Calcs active'!H1151*1440)</f>
        <v>#DIV/0!</v>
      </c>
    </row>
    <row r="1152" spans="2:27" x14ac:dyDescent="0.2">
      <c r="B1152" s="31">
        <f t="shared" si="323"/>
        <v>4</v>
      </c>
      <c r="C1152" s="31" t="s">
        <v>52</v>
      </c>
      <c r="D1152" s="106">
        <v>1138</v>
      </c>
      <c r="E1152" s="106" t="e">
        <f t="shared" si="314"/>
        <v>#DIV/0!</v>
      </c>
      <c r="F1152" s="106">
        <f>'Calcs Hist'!E1153</f>
        <v>0</v>
      </c>
      <c r="G1152" s="106" t="e">
        <f t="shared" si="315"/>
        <v>#DIV/0!</v>
      </c>
      <c r="H1152" s="107" t="e">
        <f t="shared" si="316"/>
        <v>#DIV/0!</v>
      </c>
      <c r="I1152" s="106" t="e">
        <f>IF(P1152&gt;0,('Input &amp; Results'!F$26/12*$C$3)*('Input &amp; Results'!$D$21),('Input &amp; Results'!F$26/12*$C$3)*('Input &amp; Results'!$D$22))</f>
        <v>#DIV/0!</v>
      </c>
      <c r="J1152" s="106" t="e">
        <f t="shared" si="320"/>
        <v>#DIV/0!</v>
      </c>
      <c r="K1152" s="106" t="e">
        <f>IF(H1152&gt;'Input &amp; Results'!$K$45,MIN('Input &amp; Results'!$K$28,J1152-M1152),0)</f>
        <v>#DIV/0!</v>
      </c>
      <c r="L1152" s="106" t="e">
        <f t="shared" si="308"/>
        <v>#DIV/0!</v>
      </c>
      <c r="M1152" s="106" t="e">
        <f>IF(J1152&gt;0,MIN('Input &amp; Results'!$K$8*0.75/12*'Input &amp; Results'!$K$42,J1152),0)</f>
        <v>#DIV/0!</v>
      </c>
      <c r="N1152" s="106" t="e">
        <f t="shared" si="309"/>
        <v>#DIV/0!</v>
      </c>
      <c r="O1152" s="106" t="e">
        <f t="shared" si="321"/>
        <v>#DIV/0!</v>
      </c>
      <c r="P1152" s="106" t="e">
        <f>IF(O1152&gt;'Input &amp; Results'!$E$49,MIN('Input &amp; Results'!$E$47,O1152),0)</f>
        <v>#DIV/0!</v>
      </c>
      <c r="Q1152" s="106" t="e">
        <f t="shared" si="310"/>
        <v>#DIV/0!</v>
      </c>
      <c r="R1152" s="106" t="e">
        <f t="shared" si="306"/>
        <v>#DIV/0!</v>
      </c>
      <c r="S1152" s="106" t="e">
        <f t="shared" si="307"/>
        <v>#DIV/0!</v>
      </c>
      <c r="T1152" s="106" t="e">
        <f t="shared" si="311"/>
        <v>#DIV/0!</v>
      </c>
      <c r="U1152" s="124" t="e">
        <f t="shared" si="322"/>
        <v>#DIV/0!</v>
      </c>
      <c r="V1152" s="107" t="e">
        <f t="shared" si="319"/>
        <v>#DIV/0!</v>
      </c>
      <c r="W1152" s="106" t="e">
        <f t="shared" si="317"/>
        <v>#DIV/0!</v>
      </c>
      <c r="X1152" s="106" t="e">
        <f t="shared" si="312"/>
        <v>#DIV/0!</v>
      </c>
      <c r="Y1152" s="106" t="e">
        <f t="shared" si="318"/>
        <v>#DIV/0!</v>
      </c>
      <c r="Z1152" s="108" t="e">
        <f t="shared" si="313"/>
        <v>#DIV/0!</v>
      </c>
      <c r="AA1152" s="108" t="e">
        <f>('Input &amp; Results'!$E$40-R1152*7.48)/('Calcs active'!H1152*1440)</f>
        <v>#DIV/0!</v>
      </c>
    </row>
    <row r="1153" spans="2:27" x14ac:dyDescent="0.2">
      <c r="B1153" s="31">
        <f t="shared" si="323"/>
        <v>4</v>
      </c>
      <c r="C1153" s="31" t="s">
        <v>52</v>
      </c>
      <c r="D1153" s="106">
        <v>1139</v>
      </c>
      <c r="E1153" s="106" t="e">
        <f t="shared" si="314"/>
        <v>#DIV/0!</v>
      </c>
      <c r="F1153" s="106">
        <f>'Calcs Hist'!E1154</f>
        <v>0</v>
      </c>
      <c r="G1153" s="106" t="e">
        <f t="shared" si="315"/>
        <v>#DIV/0!</v>
      </c>
      <c r="H1153" s="107" t="e">
        <f t="shared" si="316"/>
        <v>#DIV/0!</v>
      </c>
      <c r="I1153" s="106" t="e">
        <f>IF(P1153&gt;0,('Input &amp; Results'!F$26/12*$C$3)*('Input &amp; Results'!$D$21),('Input &amp; Results'!F$26/12*$C$3)*('Input &amp; Results'!$D$22))</f>
        <v>#DIV/0!</v>
      </c>
      <c r="J1153" s="106" t="e">
        <f t="shared" si="320"/>
        <v>#DIV/0!</v>
      </c>
      <c r="K1153" s="106" t="e">
        <f>IF(H1153&gt;'Input &amp; Results'!$K$45,MIN('Input &amp; Results'!$K$28,J1153-M1153),0)</f>
        <v>#DIV/0!</v>
      </c>
      <c r="L1153" s="106" t="e">
        <f t="shared" si="308"/>
        <v>#DIV/0!</v>
      </c>
      <c r="M1153" s="106" t="e">
        <f>IF(J1153&gt;0,MIN('Input &amp; Results'!$K$8*0.75/12*'Input &amp; Results'!$K$42,J1153),0)</f>
        <v>#DIV/0!</v>
      </c>
      <c r="N1153" s="106" t="e">
        <f t="shared" si="309"/>
        <v>#DIV/0!</v>
      </c>
      <c r="O1153" s="106" t="e">
        <f t="shared" si="321"/>
        <v>#DIV/0!</v>
      </c>
      <c r="P1153" s="106" t="e">
        <f>IF(O1153&gt;'Input &amp; Results'!$E$49,MIN('Input &amp; Results'!$E$47,O1153),0)</f>
        <v>#DIV/0!</v>
      </c>
      <c r="Q1153" s="106" t="e">
        <f t="shared" si="310"/>
        <v>#DIV/0!</v>
      </c>
      <c r="R1153" s="106" t="e">
        <f t="shared" si="306"/>
        <v>#DIV/0!</v>
      </c>
      <c r="S1153" s="106" t="e">
        <f t="shared" si="307"/>
        <v>#DIV/0!</v>
      </c>
      <c r="T1153" s="106" t="e">
        <f t="shared" si="311"/>
        <v>#DIV/0!</v>
      </c>
      <c r="U1153" s="124" t="e">
        <f t="shared" si="322"/>
        <v>#DIV/0!</v>
      </c>
      <c r="V1153" s="107" t="e">
        <f t="shared" si="319"/>
        <v>#DIV/0!</v>
      </c>
      <c r="W1153" s="106" t="e">
        <f t="shared" si="317"/>
        <v>#DIV/0!</v>
      </c>
      <c r="X1153" s="106" t="e">
        <f t="shared" si="312"/>
        <v>#DIV/0!</v>
      </c>
      <c r="Y1153" s="106" t="e">
        <f t="shared" si="318"/>
        <v>#DIV/0!</v>
      </c>
      <c r="Z1153" s="108" t="e">
        <f t="shared" si="313"/>
        <v>#DIV/0!</v>
      </c>
      <c r="AA1153" s="108" t="e">
        <f>('Input &amp; Results'!$E$40-R1153*7.48)/('Calcs active'!H1153*1440)</f>
        <v>#DIV/0!</v>
      </c>
    </row>
    <row r="1154" spans="2:27" x14ac:dyDescent="0.2">
      <c r="B1154" s="31">
        <f t="shared" si="323"/>
        <v>4</v>
      </c>
      <c r="C1154" s="31" t="s">
        <v>52</v>
      </c>
      <c r="D1154" s="106">
        <v>1140</v>
      </c>
      <c r="E1154" s="106" t="e">
        <f t="shared" si="314"/>
        <v>#DIV/0!</v>
      </c>
      <c r="F1154" s="106">
        <f>'Calcs Hist'!E1155</f>
        <v>0</v>
      </c>
      <c r="G1154" s="106" t="e">
        <f t="shared" si="315"/>
        <v>#DIV/0!</v>
      </c>
      <c r="H1154" s="107" t="e">
        <f t="shared" si="316"/>
        <v>#DIV/0!</v>
      </c>
      <c r="I1154" s="106" t="e">
        <f>IF(P1154&gt;0,('Input &amp; Results'!F$26/12*$C$3)*('Input &amp; Results'!$D$21),('Input &amp; Results'!F$26/12*$C$3)*('Input &amp; Results'!$D$22))</f>
        <v>#DIV/0!</v>
      </c>
      <c r="J1154" s="106" t="e">
        <f t="shared" si="320"/>
        <v>#DIV/0!</v>
      </c>
      <c r="K1154" s="106" t="e">
        <f>IF(H1154&gt;'Input &amp; Results'!$K$45,MIN('Input &amp; Results'!$K$28,J1154-M1154),0)</f>
        <v>#DIV/0!</v>
      </c>
      <c r="L1154" s="106" t="e">
        <f t="shared" si="308"/>
        <v>#DIV/0!</v>
      </c>
      <c r="M1154" s="106" t="e">
        <f>IF(J1154&gt;0,MIN('Input &amp; Results'!$K$8*0.75/12*'Input &amp; Results'!$K$42,J1154),0)</f>
        <v>#DIV/0!</v>
      </c>
      <c r="N1154" s="106" t="e">
        <f t="shared" si="309"/>
        <v>#DIV/0!</v>
      </c>
      <c r="O1154" s="106" t="e">
        <f t="shared" si="321"/>
        <v>#DIV/0!</v>
      </c>
      <c r="P1154" s="106" t="e">
        <f>IF(O1154&gt;'Input &amp; Results'!$E$49,MIN('Input &amp; Results'!$E$47,O1154),0)</f>
        <v>#DIV/0!</v>
      </c>
      <c r="Q1154" s="106" t="e">
        <f t="shared" si="310"/>
        <v>#DIV/0!</v>
      </c>
      <c r="R1154" s="106" t="e">
        <f t="shared" si="306"/>
        <v>#DIV/0!</v>
      </c>
      <c r="S1154" s="106" t="e">
        <f t="shared" si="307"/>
        <v>#DIV/0!</v>
      </c>
      <c r="T1154" s="106" t="e">
        <f t="shared" si="311"/>
        <v>#DIV/0!</v>
      </c>
      <c r="U1154" s="124" t="e">
        <f t="shared" si="322"/>
        <v>#DIV/0!</v>
      </c>
      <c r="V1154" s="107" t="e">
        <f t="shared" si="319"/>
        <v>#DIV/0!</v>
      </c>
      <c r="W1154" s="106" t="e">
        <f t="shared" si="317"/>
        <v>#DIV/0!</v>
      </c>
      <c r="X1154" s="106" t="e">
        <f t="shared" si="312"/>
        <v>#DIV/0!</v>
      </c>
      <c r="Y1154" s="106" t="e">
        <f t="shared" si="318"/>
        <v>#DIV/0!</v>
      </c>
      <c r="Z1154" s="108" t="e">
        <f t="shared" si="313"/>
        <v>#DIV/0!</v>
      </c>
      <c r="AA1154" s="108" t="e">
        <f>('Input &amp; Results'!$E$40-R1154*7.48)/('Calcs active'!H1154*1440)</f>
        <v>#DIV/0!</v>
      </c>
    </row>
    <row r="1155" spans="2:27" x14ac:dyDescent="0.2">
      <c r="B1155" s="31">
        <f t="shared" si="323"/>
        <v>4</v>
      </c>
      <c r="C1155" s="31" t="s">
        <v>52</v>
      </c>
      <c r="D1155" s="106">
        <v>1141</v>
      </c>
      <c r="E1155" s="106" t="e">
        <f t="shared" si="314"/>
        <v>#DIV/0!</v>
      </c>
      <c r="F1155" s="106">
        <f>'Calcs Hist'!E1156</f>
        <v>0</v>
      </c>
      <c r="G1155" s="106" t="e">
        <f t="shared" si="315"/>
        <v>#DIV/0!</v>
      </c>
      <c r="H1155" s="107" t="e">
        <f t="shared" si="316"/>
        <v>#DIV/0!</v>
      </c>
      <c r="I1155" s="106" t="e">
        <f>IF(P1155&gt;0,('Input &amp; Results'!F$26/12*$C$3)*('Input &amp; Results'!$D$21),('Input &amp; Results'!F$26/12*$C$3)*('Input &amp; Results'!$D$22))</f>
        <v>#DIV/0!</v>
      </c>
      <c r="J1155" s="106" t="e">
        <f t="shared" si="320"/>
        <v>#DIV/0!</v>
      </c>
      <c r="K1155" s="106" t="e">
        <f>IF(H1155&gt;'Input &amp; Results'!$K$45,MIN('Input &amp; Results'!$K$28,J1155-M1155),0)</f>
        <v>#DIV/0!</v>
      </c>
      <c r="L1155" s="106" t="e">
        <f t="shared" si="308"/>
        <v>#DIV/0!</v>
      </c>
      <c r="M1155" s="106" t="e">
        <f>IF(J1155&gt;0,MIN('Input &amp; Results'!$K$8*0.75/12*'Input &amp; Results'!$K$42,J1155),0)</f>
        <v>#DIV/0!</v>
      </c>
      <c r="N1155" s="106" t="e">
        <f t="shared" si="309"/>
        <v>#DIV/0!</v>
      </c>
      <c r="O1155" s="106" t="e">
        <f t="shared" si="321"/>
        <v>#DIV/0!</v>
      </c>
      <c r="P1155" s="106" t="e">
        <f>IF(O1155&gt;'Input &amp; Results'!$E$49,MIN('Input &amp; Results'!$E$47,O1155),0)</f>
        <v>#DIV/0!</v>
      </c>
      <c r="Q1155" s="106" t="e">
        <f t="shared" si="310"/>
        <v>#DIV/0!</v>
      </c>
      <c r="R1155" s="106" t="e">
        <f t="shared" si="306"/>
        <v>#DIV/0!</v>
      </c>
      <c r="S1155" s="106" t="e">
        <f t="shared" si="307"/>
        <v>#DIV/0!</v>
      </c>
      <c r="T1155" s="106" t="e">
        <f t="shared" si="311"/>
        <v>#DIV/0!</v>
      </c>
      <c r="U1155" s="124" t="e">
        <f t="shared" si="322"/>
        <v>#DIV/0!</v>
      </c>
      <c r="V1155" s="107" t="e">
        <f t="shared" si="319"/>
        <v>#DIV/0!</v>
      </c>
      <c r="W1155" s="106" t="e">
        <f t="shared" si="317"/>
        <v>#DIV/0!</v>
      </c>
      <c r="X1155" s="106" t="e">
        <f t="shared" si="312"/>
        <v>#DIV/0!</v>
      </c>
      <c r="Y1155" s="106" t="e">
        <f t="shared" si="318"/>
        <v>#DIV/0!</v>
      </c>
      <c r="Z1155" s="108" t="e">
        <f t="shared" si="313"/>
        <v>#DIV/0!</v>
      </c>
      <c r="AA1155" s="108" t="e">
        <f>('Input &amp; Results'!$E$40-R1155*7.48)/('Calcs active'!H1155*1440)</f>
        <v>#DIV/0!</v>
      </c>
    </row>
    <row r="1156" spans="2:27" x14ac:dyDescent="0.2">
      <c r="B1156" s="31">
        <f t="shared" si="323"/>
        <v>4</v>
      </c>
      <c r="C1156" s="31" t="s">
        <v>52</v>
      </c>
      <c r="D1156" s="106">
        <v>1142</v>
      </c>
      <c r="E1156" s="106" t="e">
        <f t="shared" si="314"/>
        <v>#DIV/0!</v>
      </c>
      <c r="F1156" s="106">
        <f>'Calcs Hist'!E1157</f>
        <v>0</v>
      </c>
      <c r="G1156" s="106" t="e">
        <f t="shared" si="315"/>
        <v>#DIV/0!</v>
      </c>
      <c r="H1156" s="107" t="e">
        <f t="shared" si="316"/>
        <v>#DIV/0!</v>
      </c>
      <c r="I1156" s="106" t="e">
        <f>IF(P1156&gt;0,('Input &amp; Results'!F$26/12*$C$3)*('Input &amp; Results'!$D$21),('Input &amp; Results'!F$26/12*$C$3)*('Input &amp; Results'!$D$22))</f>
        <v>#DIV/0!</v>
      </c>
      <c r="J1156" s="106" t="e">
        <f t="shared" si="320"/>
        <v>#DIV/0!</v>
      </c>
      <c r="K1156" s="106" t="e">
        <f>IF(H1156&gt;'Input &amp; Results'!$K$45,MIN('Input &amp; Results'!$K$28,J1156-M1156),0)</f>
        <v>#DIV/0!</v>
      </c>
      <c r="L1156" s="106" t="e">
        <f t="shared" si="308"/>
        <v>#DIV/0!</v>
      </c>
      <c r="M1156" s="106" t="e">
        <f>IF(J1156&gt;0,MIN('Input &amp; Results'!$K$8*0.75/12*'Input &amp; Results'!$K$42,J1156),0)</f>
        <v>#DIV/0!</v>
      </c>
      <c r="N1156" s="106" t="e">
        <f t="shared" si="309"/>
        <v>#DIV/0!</v>
      </c>
      <c r="O1156" s="106" t="e">
        <f t="shared" si="321"/>
        <v>#DIV/0!</v>
      </c>
      <c r="P1156" s="106" t="e">
        <f>IF(O1156&gt;'Input &amp; Results'!$E$49,MIN('Input &amp; Results'!$E$47,O1156),0)</f>
        <v>#DIV/0!</v>
      </c>
      <c r="Q1156" s="106" t="e">
        <f t="shared" si="310"/>
        <v>#DIV/0!</v>
      </c>
      <c r="R1156" s="106" t="e">
        <f t="shared" si="306"/>
        <v>#DIV/0!</v>
      </c>
      <c r="S1156" s="106" t="e">
        <f t="shared" si="307"/>
        <v>#DIV/0!</v>
      </c>
      <c r="T1156" s="106" t="e">
        <f t="shared" si="311"/>
        <v>#DIV/0!</v>
      </c>
      <c r="U1156" s="124" t="e">
        <f t="shared" si="322"/>
        <v>#DIV/0!</v>
      </c>
      <c r="V1156" s="107" t="e">
        <f t="shared" si="319"/>
        <v>#DIV/0!</v>
      </c>
      <c r="W1156" s="106" t="e">
        <f t="shared" si="317"/>
        <v>#DIV/0!</v>
      </c>
      <c r="X1156" s="106" t="e">
        <f t="shared" si="312"/>
        <v>#DIV/0!</v>
      </c>
      <c r="Y1156" s="106" t="e">
        <f t="shared" si="318"/>
        <v>#DIV/0!</v>
      </c>
      <c r="Z1156" s="108" t="e">
        <f t="shared" si="313"/>
        <v>#DIV/0!</v>
      </c>
      <c r="AA1156" s="108" t="e">
        <f>('Input &amp; Results'!$E$40-R1156*7.48)/('Calcs active'!H1156*1440)</f>
        <v>#DIV/0!</v>
      </c>
    </row>
    <row r="1157" spans="2:27" x14ac:dyDescent="0.2">
      <c r="B1157" s="31">
        <f t="shared" si="323"/>
        <v>4</v>
      </c>
      <c r="C1157" s="31" t="s">
        <v>52</v>
      </c>
      <c r="D1157" s="106">
        <v>1143</v>
      </c>
      <c r="E1157" s="106" t="e">
        <f t="shared" si="314"/>
        <v>#DIV/0!</v>
      </c>
      <c r="F1157" s="106">
        <f>'Calcs Hist'!E1158</f>
        <v>0</v>
      </c>
      <c r="G1157" s="106" t="e">
        <f t="shared" si="315"/>
        <v>#DIV/0!</v>
      </c>
      <c r="H1157" s="107" t="e">
        <f t="shared" si="316"/>
        <v>#DIV/0!</v>
      </c>
      <c r="I1157" s="106" t="e">
        <f>IF(P1157&gt;0,('Input &amp; Results'!F$26/12*$C$3)*('Input &amp; Results'!$D$21),('Input &amp; Results'!F$26/12*$C$3)*('Input &amp; Results'!$D$22))</f>
        <v>#DIV/0!</v>
      </c>
      <c r="J1157" s="106" t="e">
        <f t="shared" si="320"/>
        <v>#DIV/0!</v>
      </c>
      <c r="K1157" s="106" t="e">
        <f>IF(H1157&gt;'Input &amp; Results'!$K$45,MIN('Input &amp; Results'!$K$28,J1157-M1157),0)</f>
        <v>#DIV/0!</v>
      </c>
      <c r="L1157" s="106" t="e">
        <f t="shared" si="308"/>
        <v>#DIV/0!</v>
      </c>
      <c r="M1157" s="106" t="e">
        <f>IF(J1157&gt;0,MIN('Input &amp; Results'!$K$8*0.75/12*'Input &amp; Results'!$K$42,J1157),0)</f>
        <v>#DIV/0!</v>
      </c>
      <c r="N1157" s="106" t="e">
        <f t="shared" si="309"/>
        <v>#DIV/0!</v>
      </c>
      <c r="O1157" s="106" t="e">
        <f t="shared" si="321"/>
        <v>#DIV/0!</v>
      </c>
      <c r="P1157" s="106" t="e">
        <f>IF(O1157&gt;'Input &amp; Results'!$E$49,MIN('Input &amp; Results'!$E$47,O1157),0)</f>
        <v>#DIV/0!</v>
      </c>
      <c r="Q1157" s="106" t="e">
        <f t="shared" si="310"/>
        <v>#DIV/0!</v>
      </c>
      <c r="R1157" s="106" t="e">
        <f t="shared" si="306"/>
        <v>#DIV/0!</v>
      </c>
      <c r="S1157" s="106" t="e">
        <f t="shared" si="307"/>
        <v>#DIV/0!</v>
      </c>
      <c r="T1157" s="106" t="e">
        <f t="shared" si="311"/>
        <v>#DIV/0!</v>
      </c>
      <c r="U1157" s="124" t="e">
        <f t="shared" si="322"/>
        <v>#DIV/0!</v>
      </c>
      <c r="V1157" s="107" t="e">
        <f t="shared" si="319"/>
        <v>#DIV/0!</v>
      </c>
      <c r="W1157" s="106" t="e">
        <f t="shared" si="317"/>
        <v>#DIV/0!</v>
      </c>
      <c r="X1157" s="106" t="e">
        <f t="shared" si="312"/>
        <v>#DIV/0!</v>
      </c>
      <c r="Y1157" s="106" t="e">
        <f t="shared" si="318"/>
        <v>#DIV/0!</v>
      </c>
      <c r="Z1157" s="108" t="e">
        <f t="shared" si="313"/>
        <v>#DIV/0!</v>
      </c>
      <c r="AA1157" s="108" t="e">
        <f>('Input &amp; Results'!$E$40-R1157*7.48)/('Calcs active'!H1157*1440)</f>
        <v>#DIV/0!</v>
      </c>
    </row>
    <row r="1158" spans="2:27" x14ac:dyDescent="0.2">
      <c r="B1158" s="31">
        <f t="shared" si="323"/>
        <v>4</v>
      </c>
      <c r="C1158" s="31" t="s">
        <v>52</v>
      </c>
      <c r="D1158" s="106">
        <v>1144</v>
      </c>
      <c r="E1158" s="106" t="e">
        <f t="shared" si="314"/>
        <v>#DIV/0!</v>
      </c>
      <c r="F1158" s="106">
        <f>'Calcs Hist'!E1159</f>
        <v>0</v>
      </c>
      <c r="G1158" s="106" t="e">
        <f t="shared" si="315"/>
        <v>#DIV/0!</v>
      </c>
      <c r="H1158" s="107" t="e">
        <f t="shared" si="316"/>
        <v>#DIV/0!</v>
      </c>
      <c r="I1158" s="106" t="e">
        <f>IF(P1158&gt;0,('Input &amp; Results'!F$26/12*$C$3)*('Input &amp; Results'!$D$21),('Input &amp; Results'!F$26/12*$C$3)*('Input &amp; Results'!$D$22))</f>
        <v>#DIV/0!</v>
      </c>
      <c r="J1158" s="106" t="e">
        <f t="shared" si="320"/>
        <v>#DIV/0!</v>
      </c>
      <c r="K1158" s="106" t="e">
        <f>IF(H1158&gt;'Input &amp; Results'!$K$45,MIN('Input &amp; Results'!$K$28,J1158-M1158),0)</f>
        <v>#DIV/0!</v>
      </c>
      <c r="L1158" s="106" t="e">
        <f t="shared" si="308"/>
        <v>#DIV/0!</v>
      </c>
      <c r="M1158" s="106" t="e">
        <f>IF(J1158&gt;0,MIN('Input &amp; Results'!$K$8*0.75/12*'Input &amp; Results'!$K$42,J1158),0)</f>
        <v>#DIV/0!</v>
      </c>
      <c r="N1158" s="106" t="e">
        <f t="shared" si="309"/>
        <v>#DIV/0!</v>
      </c>
      <c r="O1158" s="106" t="e">
        <f t="shared" si="321"/>
        <v>#DIV/0!</v>
      </c>
      <c r="P1158" s="106" t="e">
        <f>IF(O1158&gt;'Input &amp; Results'!$E$49,MIN('Input &amp; Results'!$E$47,O1158),0)</f>
        <v>#DIV/0!</v>
      </c>
      <c r="Q1158" s="106" t="e">
        <f t="shared" si="310"/>
        <v>#DIV/0!</v>
      </c>
      <c r="R1158" s="106" t="e">
        <f t="shared" si="306"/>
        <v>#DIV/0!</v>
      </c>
      <c r="S1158" s="106" t="e">
        <f t="shared" si="307"/>
        <v>#DIV/0!</v>
      </c>
      <c r="T1158" s="106" t="e">
        <f t="shared" si="311"/>
        <v>#DIV/0!</v>
      </c>
      <c r="U1158" s="124" t="e">
        <f t="shared" si="322"/>
        <v>#DIV/0!</v>
      </c>
      <c r="V1158" s="107" t="e">
        <f t="shared" si="319"/>
        <v>#DIV/0!</v>
      </c>
      <c r="W1158" s="106" t="e">
        <f t="shared" si="317"/>
        <v>#DIV/0!</v>
      </c>
      <c r="X1158" s="106" t="e">
        <f t="shared" si="312"/>
        <v>#DIV/0!</v>
      </c>
      <c r="Y1158" s="106" t="e">
        <f t="shared" si="318"/>
        <v>#DIV/0!</v>
      </c>
      <c r="Z1158" s="108" t="e">
        <f t="shared" si="313"/>
        <v>#DIV/0!</v>
      </c>
      <c r="AA1158" s="108" t="e">
        <f>('Input &amp; Results'!$E$40-R1158*7.48)/('Calcs active'!H1158*1440)</f>
        <v>#DIV/0!</v>
      </c>
    </row>
    <row r="1159" spans="2:27" x14ac:dyDescent="0.2">
      <c r="B1159" s="31">
        <f t="shared" si="323"/>
        <v>4</v>
      </c>
      <c r="C1159" s="31" t="s">
        <v>52</v>
      </c>
      <c r="D1159" s="106">
        <v>1145</v>
      </c>
      <c r="E1159" s="106" t="e">
        <f t="shared" si="314"/>
        <v>#DIV/0!</v>
      </c>
      <c r="F1159" s="106">
        <f>'Calcs Hist'!E1160</f>
        <v>0</v>
      </c>
      <c r="G1159" s="106" t="e">
        <f t="shared" si="315"/>
        <v>#DIV/0!</v>
      </c>
      <c r="H1159" s="107" t="e">
        <f t="shared" si="316"/>
        <v>#DIV/0!</v>
      </c>
      <c r="I1159" s="106" t="e">
        <f>IF(P1159&gt;0,('Input &amp; Results'!F$26/12*$C$3)*('Input &amp; Results'!$D$21),('Input &amp; Results'!F$26/12*$C$3)*('Input &amp; Results'!$D$22))</f>
        <v>#DIV/0!</v>
      </c>
      <c r="J1159" s="106" t="e">
        <f t="shared" si="320"/>
        <v>#DIV/0!</v>
      </c>
      <c r="K1159" s="106" t="e">
        <f>IF(H1159&gt;'Input &amp; Results'!$K$45,MIN('Input &amp; Results'!$K$28,J1159-M1159),0)</f>
        <v>#DIV/0!</v>
      </c>
      <c r="L1159" s="106" t="e">
        <f t="shared" si="308"/>
        <v>#DIV/0!</v>
      </c>
      <c r="M1159" s="106" t="e">
        <f>IF(J1159&gt;0,MIN('Input &amp; Results'!$K$8*0.75/12*'Input &amp; Results'!$K$42,J1159),0)</f>
        <v>#DIV/0!</v>
      </c>
      <c r="N1159" s="106" t="e">
        <f t="shared" si="309"/>
        <v>#DIV/0!</v>
      </c>
      <c r="O1159" s="106" t="e">
        <f t="shared" si="321"/>
        <v>#DIV/0!</v>
      </c>
      <c r="P1159" s="106" t="e">
        <f>IF(O1159&gt;'Input &amp; Results'!$E$49,MIN('Input &amp; Results'!$E$47,O1159),0)</f>
        <v>#DIV/0!</v>
      </c>
      <c r="Q1159" s="106" t="e">
        <f t="shared" si="310"/>
        <v>#DIV/0!</v>
      </c>
      <c r="R1159" s="106" t="e">
        <f t="shared" si="306"/>
        <v>#DIV/0!</v>
      </c>
      <c r="S1159" s="106" t="e">
        <f t="shared" si="307"/>
        <v>#DIV/0!</v>
      </c>
      <c r="T1159" s="106" t="e">
        <f t="shared" si="311"/>
        <v>#DIV/0!</v>
      </c>
      <c r="U1159" s="124" t="e">
        <f t="shared" si="322"/>
        <v>#DIV/0!</v>
      </c>
      <c r="V1159" s="107" t="e">
        <f t="shared" si="319"/>
        <v>#DIV/0!</v>
      </c>
      <c r="W1159" s="106" t="e">
        <f t="shared" si="317"/>
        <v>#DIV/0!</v>
      </c>
      <c r="X1159" s="106" t="e">
        <f t="shared" si="312"/>
        <v>#DIV/0!</v>
      </c>
      <c r="Y1159" s="106" t="e">
        <f t="shared" si="318"/>
        <v>#DIV/0!</v>
      </c>
      <c r="Z1159" s="108" t="e">
        <f t="shared" si="313"/>
        <v>#DIV/0!</v>
      </c>
      <c r="AA1159" s="108" t="e">
        <f>('Input &amp; Results'!$E$40-R1159*7.48)/('Calcs active'!H1159*1440)</f>
        <v>#DIV/0!</v>
      </c>
    </row>
    <row r="1160" spans="2:27" x14ac:dyDescent="0.2">
      <c r="B1160" s="31">
        <f t="shared" si="323"/>
        <v>4</v>
      </c>
      <c r="C1160" s="31" t="s">
        <v>52</v>
      </c>
      <c r="D1160" s="106">
        <v>1146</v>
      </c>
      <c r="E1160" s="106" t="e">
        <f t="shared" si="314"/>
        <v>#DIV/0!</v>
      </c>
      <c r="F1160" s="106">
        <f>'Calcs Hist'!E1161</f>
        <v>0</v>
      </c>
      <c r="G1160" s="106" t="e">
        <f t="shared" si="315"/>
        <v>#DIV/0!</v>
      </c>
      <c r="H1160" s="107" t="e">
        <f t="shared" si="316"/>
        <v>#DIV/0!</v>
      </c>
      <c r="I1160" s="106" t="e">
        <f>IF(P1160&gt;0,('Input &amp; Results'!F$26/12*$C$3)*('Input &amp; Results'!$D$21),('Input &amp; Results'!F$26/12*$C$3)*('Input &amp; Results'!$D$22))</f>
        <v>#DIV/0!</v>
      </c>
      <c r="J1160" s="106" t="e">
        <f t="shared" si="320"/>
        <v>#DIV/0!</v>
      </c>
      <c r="K1160" s="106" t="e">
        <f>IF(H1160&gt;'Input &amp; Results'!$K$45,MIN('Input &amp; Results'!$K$28,J1160-M1160),0)</f>
        <v>#DIV/0!</v>
      </c>
      <c r="L1160" s="106" t="e">
        <f t="shared" si="308"/>
        <v>#DIV/0!</v>
      </c>
      <c r="M1160" s="106" t="e">
        <f>IF(J1160&gt;0,MIN('Input &amp; Results'!$K$8*0.75/12*'Input &amp; Results'!$K$42,J1160),0)</f>
        <v>#DIV/0!</v>
      </c>
      <c r="N1160" s="106" t="e">
        <f t="shared" si="309"/>
        <v>#DIV/0!</v>
      </c>
      <c r="O1160" s="106" t="e">
        <f t="shared" si="321"/>
        <v>#DIV/0!</v>
      </c>
      <c r="P1160" s="106" t="e">
        <f>IF(O1160&gt;'Input &amp; Results'!$E$49,MIN('Input &amp; Results'!$E$47,O1160),0)</f>
        <v>#DIV/0!</v>
      </c>
      <c r="Q1160" s="106" t="e">
        <f t="shared" si="310"/>
        <v>#DIV/0!</v>
      </c>
      <c r="R1160" s="106" t="e">
        <f t="shared" si="306"/>
        <v>#DIV/0!</v>
      </c>
      <c r="S1160" s="106" t="e">
        <f t="shared" si="307"/>
        <v>#DIV/0!</v>
      </c>
      <c r="T1160" s="106" t="e">
        <f t="shared" si="311"/>
        <v>#DIV/0!</v>
      </c>
      <c r="U1160" s="124" t="e">
        <f t="shared" si="322"/>
        <v>#DIV/0!</v>
      </c>
      <c r="V1160" s="107" t="e">
        <f t="shared" si="319"/>
        <v>#DIV/0!</v>
      </c>
      <c r="W1160" s="106" t="e">
        <f t="shared" si="317"/>
        <v>#DIV/0!</v>
      </c>
      <c r="X1160" s="106" t="e">
        <f t="shared" si="312"/>
        <v>#DIV/0!</v>
      </c>
      <c r="Y1160" s="106" t="e">
        <f t="shared" si="318"/>
        <v>#DIV/0!</v>
      </c>
      <c r="Z1160" s="108" t="e">
        <f t="shared" si="313"/>
        <v>#DIV/0!</v>
      </c>
      <c r="AA1160" s="108" t="e">
        <f>('Input &amp; Results'!$E$40-R1160*7.48)/('Calcs active'!H1160*1440)</f>
        <v>#DIV/0!</v>
      </c>
    </row>
    <row r="1161" spans="2:27" x14ac:dyDescent="0.2">
      <c r="B1161" s="31">
        <f t="shared" si="323"/>
        <v>4</v>
      </c>
      <c r="C1161" s="31" t="s">
        <v>52</v>
      </c>
      <c r="D1161" s="106">
        <v>1147</v>
      </c>
      <c r="E1161" s="106" t="e">
        <f t="shared" si="314"/>
        <v>#DIV/0!</v>
      </c>
      <c r="F1161" s="106">
        <f>'Calcs Hist'!E1162</f>
        <v>0</v>
      </c>
      <c r="G1161" s="106" t="e">
        <f t="shared" si="315"/>
        <v>#DIV/0!</v>
      </c>
      <c r="H1161" s="107" t="e">
        <f t="shared" si="316"/>
        <v>#DIV/0!</v>
      </c>
      <c r="I1161" s="106" t="e">
        <f>IF(P1161&gt;0,('Input &amp; Results'!F$26/12*$C$3)*('Input &amp; Results'!$D$21),('Input &amp; Results'!F$26/12*$C$3)*('Input &amp; Results'!$D$22))</f>
        <v>#DIV/0!</v>
      </c>
      <c r="J1161" s="106" t="e">
        <f t="shared" si="320"/>
        <v>#DIV/0!</v>
      </c>
      <c r="K1161" s="106" t="e">
        <f>IF(H1161&gt;'Input &amp; Results'!$K$45,MIN('Input &amp; Results'!$K$28,J1161-M1161),0)</f>
        <v>#DIV/0!</v>
      </c>
      <c r="L1161" s="106" t="e">
        <f t="shared" si="308"/>
        <v>#DIV/0!</v>
      </c>
      <c r="M1161" s="106" t="e">
        <f>IF(J1161&gt;0,MIN('Input &amp; Results'!$K$8*0.75/12*'Input &amp; Results'!$K$42,J1161),0)</f>
        <v>#DIV/0!</v>
      </c>
      <c r="N1161" s="106" t="e">
        <f t="shared" si="309"/>
        <v>#DIV/0!</v>
      </c>
      <c r="O1161" s="106" t="e">
        <f t="shared" si="321"/>
        <v>#DIV/0!</v>
      </c>
      <c r="P1161" s="106" t="e">
        <f>IF(O1161&gt;'Input &amp; Results'!$E$49,MIN('Input &amp; Results'!$E$47,O1161),0)</f>
        <v>#DIV/0!</v>
      </c>
      <c r="Q1161" s="106" t="e">
        <f t="shared" si="310"/>
        <v>#DIV/0!</v>
      </c>
      <c r="R1161" s="106" t="e">
        <f t="shared" si="306"/>
        <v>#DIV/0!</v>
      </c>
      <c r="S1161" s="106" t="e">
        <f t="shared" si="307"/>
        <v>#DIV/0!</v>
      </c>
      <c r="T1161" s="106" t="e">
        <f t="shared" si="311"/>
        <v>#DIV/0!</v>
      </c>
      <c r="U1161" s="124" t="e">
        <f t="shared" si="322"/>
        <v>#DIV/0!</v>
      </c>
      <c r="V1161" s="107" t="e">
        <f t="shared" si="319"/>
        <v>#DIV/0!</v>
      </c>
      <c r="W1161" s="106" t="e">
        <f t="shared" si="317"/>
        <v>#DIV/0!</v>
      </c>
      <c r="X1161" s="106" t="e">
        <f t="shared" si="312"/>
        <v>#DIV/0!</v>
      </c>
      <c r="Y1161" s="106" t="e">
        <f t="shared" si="318"/>
        <v>#DIV/0!</v>
      </c>
      <c r="Z1161" s="108" t="e">
        <f t="shared" si="313"/>
        <v>#DIV/0!</v>
      </c>
      <c r="AA1161" s="108" t="e">
        <f>('Input &amp; Results'!$E$40-R1161*7.48)/('Calcs active'!H1161*1440)</f>
        <v>#DIV/0!</v>
      </c>
    </row>
    <row r="1162" spans="2:27" x14ac:dyDescent="0.2">
      <c r="B1162" s="31">
        <f t="shared" si="323"/>
        <v>4</v>
      </c>
      <c r="C1162" s="31" t="s">
        <v>52</v>
      </c>
      <c r="D1162" s="106">
        <v>1148</v>
      </c>
      <c r="E1162" s="106" t="e">
        <f t="shared" si="314"/>
        <v>#DIV/0!</v>
      </c>
      <c r="F1162" s="106">
        <f>'Calcs Hist'!E1163</f>
        <v>0</v>
      </c>
      <c r="G1162" s="106" t="e">
        <f t="shared" si="315"/>
        <v>#DIV/0!</v>
      </c>
      <c r="H1162" s="107" t="e">
        <f t="shared" si="316"/>
        <v>#DIV/0!</v>
      </c>
      <c r="I1162" s="106" t="e">
        <f>IF(P1162&gt;0,('Input &amp; Results'!F$26/12*$C$3)*('Input &amp; Results'!$D$21),('Input &amp; Results'!F$26/12*$C$3)*('Input &amp; Results'!$D$22))</f>
        <v>#DIV/0!</v>
      </c>
      <c r="J1162" s="106" t="e">
        <f t="shared" si="320"/>
        <v>#DIV/0!</v>
      </c>
      <c r="K1162" s="106" t="e">
        <f>IF(H1162&gt;'Input &amp; Results'!$K$45,MIN('Input &amp; Results'!$K$28,J1162-M1162),0)</f>
        <v>#DIV/0!</v>
      </c>
      <c r="L1162" s="106" t="e">
        <f t="shared" si="308"/>
        <v>#DIV/0!</v>
      </c>
      <c r="M1162" s="106" t="e">
        <f>IF(J1162&gt;0,MIN('Input &amp; Results'!$K$8*0.75/12*'Input &amp; Results'!$K$42,J1162),0)</f>
        <v>#DIV/0!</v>
      </c>
      <c r="N1162" s="106" t="e">
        <f t="shared" si="309"/>
        <v>#DIV/0!</v>
      </c>
      <c r="O1162" s="106" t="e">
        <f t="shared" si="321"/>
        <v>#DIV/0!</v>
      </c>
      <c r="P1162" s="106" t="e">
        <f>IF(O1162&gt;'Input &amp; Results'!$E$49,MIN('Input &amp; Results'!$E$47,O1162),0)</f>
        <v>#DIV/0!</v>
      </c>
      <c r="Q1162" s="106" t="e">
        <f t="shared" si="310"/>
        <v>#DIV/0!</v>
      </c>
      <c r="R1162" s="106" t="e">
        <f t="shared" si="306"/>
        <v>#DIV/0!</v>
      </c>
      <c r="S1162" s="106" t="e">
        <f t="shared" si="307"/>
        <v>#DIV/0!</v>
      </c>
      <c r="T1162" s="106" t="e">
        <f t="shared" si="311"/>
        <v>#DIV/0!</v>
      </c>
      <c r="U1162" s="124" t="e">
        <f t="shared" si="322"/>
        <v>#DIV/0!</v>
      </c>
      <c r="V1162" s="107" t="e">
        <f t="shared" si="319"/>
        <v>#DIV/0!</v>
      </c>
      <c r="W1162" s="106" t="e">
        <f t="shared" si="317"/>
        <v>#DIV/0!</v>
      </c>
      <c r="X1162" s="106" t="e">
        <f t="shared" si="312"/>
        <v>#DIV/0!</v>
      </c>
      <c r="Y1162" s="106" t="e">
        <f t="shared" si="318"/>
        <v>#DIV/0!</v>
      </c>
      <c r="Z1162" s="108" t="e">
        <f t="shared" si="313"/>
        <v>#DIV/0!</v>
      </c>
      <c r="AA1162" s="108" t="e">
        <f>('Input &amp; Results'!$E$40-R1162*7.48)/('Calcs active'!H1162*1440)</f>
        <v>#DIV/0!</v>
      </c>
    </row>
    <row r="1163" spans="2:27" x14ac:dyDescent="0.2">
      <c r="B1163" s="31">
        <f t="shared" si="323"/>
        <v>4</v>
      </c>
      <c r="C1163" s="31" t="s">
        <v>52</v>
      </c>
      <c r="D1163" s="106">
        <v>1149</v>
      </c>
      <c r="E1163" s="106" t="e">
        <f t="shared" si="314"/>
        <v>#DIV/0!</v>
      </c>
      <c r="F1163" s="106">
        <f>'Calcs Hist'!E1164</f>
        <v>0</v>
      </c>
      <c r="G1163" s="106" t="e">
        <f t="shared" si="315"/>
        <v>#DIV/0!</v>
      </c>
      <c r="H1163" s="107" t="e">
        <f t="shared" si="316"/>
        <v>#DIV/0!</v>
      </c>
      <c r="I1163" s="106" t="e">
        <f>IF(P1163&gt;0,('Input &amp; Results'!F$26/12*$C$3)*('Input &amp; Results'!$D$21),('Input &amp; Results'!F$26/12*$C$3)*('Input &amp; Results'!$D$22))</f>
        <v>#DIV/0!</v>
      </c>
      <c r="J1163" s="106" t="e">
        <f t="shared" si="320"/>
        <v>#DIV/0!</v>
      </c>
      <c r="K1163" s="106" t="e">
        <f>IF(H1163&gt;'Input &amp; Results'!$K$45,MIN('Input &amp; Results'!$K$28,J1163-M1163),0)</f>
        <v>#DIV/0!</v>
      </c>
      <c r="L1163" s="106" t="e">
        <f t="shared" si="308"/>
        <v>#DIV/0!</v>
      </c>
      <c r="M1163" s="106" t="e">
        <f>IF(J1163&gt;0,MIN('Input &amp; Results'!$K$8*0.75/12*'Input &amp; Results'!$K$42,J1163),0)</f>
        <v>#DIV/0!</v>
      </c>
      <c r="N1163" s="106" t="e">
        <f t="shared" si="309"/>
        <v>#DIV/0!</v>
      </c>
      <c r="O1163" s="106" t="e">
        <f t="shared" si="321"/>
        <v>#DIV/0!</v>
      </c>
      <c r="P1163" s="106" t="e">
        <f>IF(O1163&gt;'Input &amp; Results'!$E$49,MIN('Input &amp; Results'!$E$47,O1163),0)</f>
        <v>#DIV/0!</v>
      </c>
      <c r="Q1163" s="106" t="e">
        <f t="shared" si="310"/>
        <v>#DIV/0!</v>
      </c>
      <c r="R1163" s="106" t="e">
        <f t="shared" si="306"/>
        <v>#DIV/0!</v>
      </c>
      <c r="S1163" s="106" t="e">
        <f t="shared" si="307"/>
        <v>#DIV/0!</v>
      </c>
      <c r="T1163" s="106" t="e">
        <f t="shared" si="311"/>
        <v>#DIV/0!</v>
      </c>
      <c r="U1163" s="124" t="e">
        <f t="shared" si="322"/>
        <v>#DIV/0!</v>
      </c>
      <c r="V1163" s="107" t="e">
        <f t="shared" si="319"/>
        <v>#DIV/0!</v>
      </c>
      <c r="W1163" s="106" t="e">
        <f t="shared" si="317"/>
        <v>#DIV/0!</v>
      </c>
      <c r="X1163" s="106" t="e">
        <f t="shared" si="312"/>
        <v>#DIV/0!</v>
      </c>
      <c r="Y1163" s="106" t="e">
        <f t="shared" si="318"/>
        <v>#DIV/0!</v>
      </c>
      <c r="Z1163" s="108" t="e">
        <f t="shared" si="313"/>
        <v>#DIV/0!</v>
      </c>
      <c r="AA1163" s="108" t="e">
        <f>('Input &amp; Results'!$E$40-R1163*7.48)/('Calcs active'!H1163*1440)</f>
        <v>#DIV/0!</v>
      </c>
    </row>
    <row r="1164" spans="2:27" x14ac:dyDescent="0.2">
      <c r="B1164" s="31">
        <f t="shared" si="323"/>
        <v>4</v>
      </c>
      <c r="C1164" s="31" t="s">
        <v>52</v>
      </c>
      <c r="D1164" s="106">
        <v>1150</v>
      </c>
      <c r="E1164" s="106" t="e">
        <f t="shared" si="314"/>
        <v>#DIV/0!</v>
      </c>
      <c r="F1164" s="106">
        <f>'Calcs Hist'!E1165</f>
        <v>0</v>
      </c>
      <c r="G1164" s="106" t="e">
        <f t="shared" si="315"/>
        <v>#DIV/0!</v>
      </c>
      <c r="H1164" s="107" t="e">
        <f t="shared" si="316"/>
        <v>#DIV/0!</v>
      </c>
      <c r="I1164" s="106" t="e">
        <f>IF(P1164&gt;0,('Input &amp; Results'!F$26/12*$C$3)*('Input &amp; Results'!$D$21),('Input &amp; Results'!F$26/12*$C$3)*('Input &amp; Results'!$D$22))</f>
        <v>#DIV/0!</v>
      </c>
      <c r="J1164" s="106" t="e">
        <f t="shared" si="320"/>
        <v>#DIV/0!</v>
      </c>
      <c r="K1164" s="106" t="e">
        <f>IF(H1164&gt;'Input &amp; Results'!$K$45,MIN('Input &amp; Results'!$K$28,J1164-M1164),0)</f>
        <v>#DIV/0!</v>
      </c>
      <c r="L1164" s="106" t="e">
        <f t="shared" si="308"/>
        <v>#DIV/0!</v>
      </c>
      <c r="M1164" s="106" t="e">
        <f>IF(J1164&gt;0,MIN('Input &amp; Results'!$K$8*0.75/12*'Input &amp; Results'!$K$42,J1164),0)</f>
        <v>#DIV/0!</v>
      </c>
      <c r="N1164" s="106" t="e">
        <f t="shared" si="309"/>
        <v>#DIV/0!</v>
      </c>
      <c r="O1164" s="106" t="e">
        <f t="shared" si="321"/>
        <v>#DIV/0!</v>
      </c>
      <c r="P1164" s="106" t="e">
        <f>IF(O1164&gt;'Input &amp; Results'!$E$49,MIN('Input &amp; Results'!$E$47,O1164),0)</f>
        <v>#DIV/0!</v>
      </c>
      <c r="Q1164" s="106" t="e">
        <f t="shared" si="310"/>
        <v>#DIV/0!</v>
      </c>
      <c r="R1164" s="106" t="e">
        <f t="shared" si="306"/>
        <v>#DIV/0!</v>
      </c>
      <c r="S1164" s="106" t="e">
        <f t="shared" si="307"/>
        <v>#DIV/0!</v>
      </c>
      <c r="T1164" s="106" t="e">
        <f t="shared" si="311"/>
        <v>#DIV/0!</v>
      </c>
      <c r="U1164" s="124" t="e">
        <f t="shared" si="322"/>
        <v>#DIV/0!</v>
      </c>
      <c r="V1164" s="107" t="e">
        <f t="shared" si="319"/>
        <v>#DIV/0!</v>
      </c>
      <c r="W1164" s="106" t="e">
        <f t="shared" si="317"/>
        <v>#DIV/0!</v>
      </c>
      <c r="X1164" s="106" t="e">
        <f t="shared" si="312"/>
        <v>#DIV/0!</v>
      </c>
      <c r="Y1164" s="106" t="e">
        <f t="shared" si="318"/>
        <v>#DIV/0!</v>
      </c>
      <c r="Z1164" s="108" t="e">
        <f t="shared" si="313"/>
        <v>#DIV/0!</v>
      </c>
      <c r="AA1164" s="108" t="e">
        <f>('Input &amp; Results'!$E$40-R1164*7.48)/('Calcs active'!H1164*1440)</f>
        <v>#DIV/0!</v>
      </c>
    </row>
    <row r="1165" spans="2:27" x14ac:dyDescent="0.2">
      <c r="B1165" s="31">
        <f t="shared" si="323"/>
        <v>4</v>
      </c>
      <c r="C1165" s="31" t="s">
        <v>52</v>
      </c>
      <c r="D1165" s="106">
        <v>1151</v>
      </c>
      <c r="E1165" s="106" t="e">
        <f t="shared" si="314"/>
        <v>#DIV/0!</v>
      </c>
      <c r="F1165" s="106">
        <f>'Calcs Hist'!E1166</f>
        <v>0</v>
      </c>
      <c r="G1165" s="106" t="e">
        <f t="shared" si="315"/>
        <v>#DIV/0!</v>
      </c>
      <c r="H1165" s="107" t="e">
        <f t="shared" si="316"/>
        <v>#DIV/0!</v>
      </c>
      <c r="I1165" s="106" t="e">
        <f>IF(P1165&gt;0,('Input &amp; Results'!F$26/12*$C$3)*('Input &amp; Results'!$D$21),('Input &amp; Results'!F$26/12*$C$3)*('Input &amp; Results'!$D$22))</f>
        <v>#DIV/0!</v>
      </c>
      <c r="J1165" s="106" t="e">
        <f t="shared" si="320"/>
        <v>#DIV/0!</v>
      </c>
      <c r="K1165" s="106" t="e">
        <f>IF(H1165&gt;'Input &amp; Results'!$K$45,MIN('Input &amp; Results'!$K$28,J1165-M1165),0)</f>
        <v>#DIV/0!</v>
      </c>
      <c r="L1165" s="106" t="e">
        <f t="shared" si="308"/>
        <v>#DIV/0!</v>
      </c>
      <c r="M1165" s="106" t="e">
        <f>IF(J1165&gt;0,MIN('Input &amp; Results'!$K$8*0.75/12*'Input &amp; Results'!$K$42,J1165),0)</f>
        <v>#DIV/0!</v>
      </c>
      <c r="N1165" s="106" t="e">
        <f t="shared" si="309"/>
        <v>#DIV/0!</v>
      </c>
      <c r="O1165" s="106" t="e">
        <f t="shared" si="321"/>
        <v>#DIV/0!</v>
      </c>
      <c r="P1165" s="106" t="e">
        <f>IF(O1165&gt;'Input &amp; Results'!$E$49,MIN('Input &amp; Results'!$E$47,O1165),0)</f>
        <v>#DIV/0!</v>
      </c>
      <c r="Q1165" s="106" t="e">
        <f t="shared" si="310"/>
        <v>#DIV/0!</v>
      </c>
      <c r="R1165" s="106" t="e">
        <f t="shared" si="306"/>
        <v>#DIV/0!</v>
      </c>
      <c r="S1165" s="106" t="e">
        <f t="shared" si="307"/>
        <v>#DIV/0!</v>
      </c>
      <c r="T1165" s="106" t="e">
        <f t="shared" si="311"/>
        <v>#DIV/0!</v>
      </c>
      <c r="U1165" s="124" t="e">
        <f t="shared" si="322"/>
        <v>#DIV/0!</v>
      </c>
      <c r="V1165" s="107" t="e">
        <f t="shared" si="319"/>
        <v>#DIV/0!</v>
      </c>
      <c r="W1165" s="106" t="e">
        <f t="shared" si="317"/>
        <v>#DIV/0!</v>
      </c>
      <c r="X1165" s="106" t="e">
        <f t="shared" si="312"/>
        <v>#DIV/0!</v>
      </c>
      <c r="Y1165" s="106" t="e">
        <f t="shared" si="318"/>
        <v>#DIV/0!</v>
      </c>
      <c r="Z1165" s="108" t="e">
        <f t="shared" si="313"/>
        <v>#DIV/0!</v>
      </c>
      <c r="AA1165" s="108" t="e">
        <f>('Input &amp; Results'!$E$40-R1165*7.48)/('Calcs active'!H1165*1440)</f>
        <v>#DIV/0!</v>
      </c>
    </row>
    <row r="1166" spans="2:27" x14ac:dyDescent="0.2">
      <c r="B1166" s="31">
        <f t="shared" si="323"/>
        <v>4</v>
      </c>
      <c r="C1166" s="31" t="s">
        <v>52</v>
      </c>
      <c r="D1166" s="106">
        <v>1152</v>
      </c>
      <c r="E1166" s="106" t="e">
        <f t="shared" si="314"/>
        <v>#DIV/0!</v>
      </c>
      <c r="F1166" s="106">
        <f>'Calcs Hist'!E1167</f>
        <v>0</v>
      </c>
      <c r="G1166" s="106" t="e">
        <f t="shared" si="315"/>
        <v>#DIV/0!</v>
      </c>
      <c r="H1166" s="107" t="e">
        <f t="shared" si="316"/>
        <v>#DIV/0!</v>
      </c>
      <c r="I1166" s="106" t="e">
        <f>IF(P1166&gt;0,('Input &amp; Results'!F$26/12*$C$3)*('Input &amp; Results'!$D$21),('Input &amp; Results'!F$26/12*$C$3)*('Input &amp; Results'!$D$22))</f>
        <v>#DIV/0!</v>
      </c>
      <c r="J1166" s="106" t="e">
        <f t="shared" si="320"/>
        <v>#DIV/0!</v>
      </c>
      <c r="K1166" s="106" t="e">
        <f>IF(H1166&gt;'Input &amp; Results'!$K$45,MIN('Input &amp; Results'!$K$28,J1166-M1166),0)</f>
        <v>#DIV/0!</v>
      </c>
      <c r="L1166" s="106" t="e">
        <f t="shared" si="308"/>
        <v>#DIV/0!</v>
      </c>
      <c r="M1166" s="106" t="e">
        <f>IF(J1166&gt;0,MIN('Input &amp; Results'!$K$8*0.75/12*'Input &amp; Results'!$K$42,J1166),0)</f>
        <v>#DIV/0!</v>
      </c>
      <c r="N1166" s="106" t="e">
        <f t="shared" si="309"/>
        <v>#DIV/0!</v>
      </c>
      <c r="O1166" s="106" t="e">
        <f t="shared" si="321"/>
        <v>#DIV/0!</v>
      </c>
      <c r="P1166" s="106" t="e">
        <f>IF(O1166&gt;'Input &amp; Results'!$E$49,MIN('Input &amp; Results'!$E$47,O1166),0)</f>
        <v>#DIV/0!</v>
      </c>
      <c r="Q1166" s="106" t="e">
        <f t="shared" si="310"/>
        <v>#DIV/0!</v>
      </c>
      <c r="R1166" s="106" t="e">
        <f t="shared" si="306"/>
        <v>#DIV/0!</v>
      </c>
      <c r="S1166" s="106" t="e">
        <f t="shared" si="307"/>
        <v>#DIV/0!</v>
      </c>
      <c r="T1166" s="106" t="e">
        <f t="shared" si="311"/>
        <v>#DIV/0!</v>
      </c>
      <c r="U1166" s="124" t="e">
        <f t="shared" si="322"/>
        <v>#DIV/0!</v>
      </c>
      <c r="V1166" s="107" t="e">
        <f t="shared" si="319"/>
        <v>#DIV/0!</v>
      </c>
      <c r="W1166" s="106" t="e">
        <f t="shared" si="317"/>
        <v>#DIV/0!</v>
      </c>
      <c r="X1166" s="106" t="e">
        <f t="shared" si="312"/>
        <v>#DIV/0!</v>
      </c>
      <c r="Y1166" s="106" t="e">
        <f t="shared" si="318"/>
        <v>#DIV/0!</v>
      </c>
      <c r="Z1166" s="108" t="e">
        <f t="shared" si="313"/>
        <v>#DIV/0!</v>
      </c>
      <c r="AA1166" s="108" t="e">
        <f>('Input &amp; Results'!$E$40-R1166*7.48)/('Calcs active'!H1166*1440)</f>
        <v>#DIV/0!</v>
      </c>
    </row>
    <row r="1167" spans="2:27" x14ac:dyDescent="0.2">
      <c r="B1167" s="31">
        <f t="shared" si="323"/>
        <v>4</v>
      </c>
      <c r="C1167" s="31" t="s">
        <v>52</v>
      </c>
      <c r="D1167" s="106">
        <v>1153</v>
      </c>
      <c r="E1167" s="106" t="e">
        <f t="shared" si="314"/>
        <v>#DIV/0!</v>
      </c>
      <c r="F1167" s="106">
        <f>'Calcs Hist'!E1168</f>
        <v>0</v>
      </c>
      <c r="G1167" s="106" t="e">
        <f t="shared" si="315"/>
        <v>#DIV/0!</v>
      </c>
      <c r="H1167" s="107" t="e">
        <f t="shared" si="316"/>
        <v>#DIV/0!</v>
      </c>
      <c r="I1167" s="106" t="e">
        <f>IF(P1167&gt;0,('Input &amp; Results'!F$26/12*$C$3)*('Input &amp; Results'!$D$21),('Input &amp; Results'!F$26/12*$C$3)*('Input &amp; Results'!$D$22))</f>
        <v>#DIV/0!</v>
      </c>
      <c r="J1167" s="106" t="e">
        <f t="shared" si="320"/>
        <v>#DIV/0!</v>
      </c>
      <c r="K1167" s="106" t="e">
        <f>IF(H1167&gt;'Input &amp; Results'!$K$45,MIN('Input &amp; Results'!$K$28,J1167-M1167),0)</f>
        <v>#DIV/0!</v>
      </c>
      <c r="L1167" s="106" t="e">
        <f t="shared" si="308"/>
        <v>#DIV/0!</v>
      </c>
      <c r="M1167" s="106" t="e">
        <f>IF(J1167&gt;0,MIN('Input &amp; Results'!$K$8*0.75/12*'Input &amp; Results'!$K$42,J1167),0)</f>
        <v>#DIV/0!</v>
      </c>
      <c r="N1167" s="106" t="e">
        <f t="shared" si="309"/>
        <v>#DIV/0!</v>
      </c>
      <c r="O1167" s="106" t="e">
        <f t="shared" si="321"/>
        <v>#DIV/0!</v>
      </c>
      <c r="P1167" s="106" t="e">
        <f>IF(O1167&gt;'Input &amp; Results'!$E$49,MIN('Input &amp; Results'!$E$47,O1167),0)</f>
        <v>#DIV/0!</v>
      </c>
      <c r="Q1167" s="106" t="e">
        <f t="shared" si="310"/>
        <v>#DIV/0!</v>
      </c>
      <c r="R1167" s="106" t="e">
        <f t="shared" ref="R1167:R1230" si="324">O1167-P1167</f>
        <v>#DIV/0!</v>
      </c>
      <c r="S1167" s="106" t="e">
        <f t="shared" ref="S1167:S1230" si="325">I1167-E1167+P1167</f>
        <v>#DIV/0!</v>
      </c>
      <c r="T1167" s="106" t="e">
        <f t="shared" si="311"/>
        <v>#DIV/0!</v>
      </c>
      <c r="U1167" s="124" t="e">
        <f t="shared" si="322"/>
        <v>#DIV/0!</v>
      </c>
      <c r="V1167" s="107" t="e">
        <f t="shared" si="319"/>
        <v>#DIV/0!</v>
      </c>
      <c r="W1167" s="106" t="e">
        <f t="shared" si="317"/>
        <v>#DIV/0!</v>
      </c>
      <c r="X1167" s="106" t="e">
        <f t="shared" si="312"/>
        <v>#DIV/0!</v>
      </c>
      <c r="Y1167" s="106" t="e">
        <f t="shared" si="318"/>
        <v>#DIV/0!</v>
      </c>
      <c r="Z1167" s="108" t="e">
        <f t="shared" si="313"/>
        <v>#DIV/0!</v>
      </c>
      <c r="AA1167" s="108" t="e">
        <f>('Input &amp; Results'!$E$40-R1167*7.48)/('Calcs active'!H1167*1440)</f>
        <v>#DIV/0!</v>
      </c>
    </row>
    <row r="1168" spans="2:27" x14ac:dyDescent="0.2">
      <c r="B1168" s="31">
        <f t="shared" si="323"/>
        <v>4</v>
      </c>
      <c r="C1168" s="31" t="s">
        <v>52</v>
      </c>
      <c r="D1168" s="106">
        <v>1154</v>
      </c>
      <c r="E1168" s="106" t="e">
        <f t="shared" si="314"/>
        <v>#DIV/0!</v>
      </c>
      <c r="F1168" s="106">
        <f>'Calcs Hist'!E1169</f>
        <v>0</v>
      </c>
      <c r="G1168" s="106" t="e">
        <f t="shared" si="315"/>
        <v>#DIV/0!</v>
      </c>
      <c r="H1168" s="107" t="e">
        <f t="shared" si="316"/>
        <v>#DIV/0!</v>
      </c>
      <c r="I1168" s="106" t="e">
        <f>IF(P1168&gt;0,('Input &amp; Results'!F$26/12*$C$3)*('Input &amp; Results'!$D$21),('Input &amp; Results'!F$26/12*$C$3)*('Input &amp; Results'!$D$22))</f>
        <v>#DIV/0!</v>
      </c>
      <c r="J1168" s="106" t="e">
        <f t="shared" si="320"/>
        <v>#DIV/0!</v>
      </c>
      <c r="K1168" s="106" t="e">
        <f>IF(H1168&gt;'Input &amp; Results'!$K$45,MIN('Input &amp; Results'!$K$28,J1168-M1168),0)</f>
        <v>#DIV/0!</v>
      </c>
      <c r="L1168" s="106" t="e">
        <f t="shared" ref="L1168:L1231" si="326">K1168*7.48</f>
        <v>#DIV/0!</v>
      </c>
      <c r="M1168" s="106" t="e">
        <f>IF(J1168&gt;0,MIN('Input &amp; Results'!$K$8*0.75/12*'Input &amp; Results'!$K$42,J1168),0)</f>
        <v>#DIV/0!</v>
      </c>
      <c r="N1168" s="106" t="e">
        <f t="shared" ref="N1168:N1231" si="327">M1168*7.48</f>
        <v>#DIV/0!</v>
      </c>
      <c r="O1168" s="106" t="e">
        <f t="shared" si="321"/>
        <v>#DIV/0!</v>
      </c>
      <c r="P1168" s="106" t="e">
        <f>IF(O1168&gt;'Input &amp; Results'!$E$49,MIN('Input &amp; Results'!$E$47,O1168),0)</f>
        <v>#DIV/0!</v>
      </c>
      <c r="Q1168" s="106" t="e">
        <f t="shared" ref="Q1168:Q1231" si="328">P1168*7.48</f>
        <v>#DIV/0!</v>
      </c>
      <c r="R1168" s="106" t="e">
        <f t="shared" si="324"/>
        <v>#DIV/0!</v>
      </c>
      <c r="S1168" s="106" t="e">
        <f t="shared" si="325"/>
        <v>#DIV/0!</v>
      </c>
      <c r="T1168" s="106" t="e">
        <f t="shared" ref="T1168:T1231" si="329">T1167+S1168</f>
        <v>#DIV/0!</v>
      </c>
      <c r="U1168" s="124" t="e">
        <f t="shared" si="322"/>
        <v>#DIV/0!</v>
      </c>
      <c r="V1168" s="107" t="e">
        <f t="shared" si="319"/>
        <v>#DIV/0!</v>
      </c>
      <c r="W1168" s="106" t="e">
        <f t="shared" si="317"/>
        <v>#DIV/0!</v>
      </c>
      <c r="X1168" s="106" t="e">
        <f t="shared" ref="X1168:X1231" si="330">W1168*7.48</f>
        <v>#DIV/0!</v>
      </c>
      <c r="Y1168" s="106" t="e">
        <f t="shared" si="318"/>
        <v>#DIV/0!</v>
      </c>
      <c r="Z1168" s="108" t="e">
        <f t="shared" ref="Z1168:Z1231" si="331">Z1167+Q1168</f>
        <v>#DIV/0!</v>
      </c>
      <c r="AA1168" s="108" t="e">
        <f>('Input &amp; Results'!$E$40-R1168*7.48)/('Calcs active'!H1168*1440)</f>
        <v>#DIV/0!</v>
      </c>
    </row>
    <row r="1169" spans="2:27" x14ac:dyDescent="0.2">
      <c r="B1169" s="31">
        <f t="shared" si="323"/>
        <v>4</v>
      </c>
      <c r="C1169" s="31" t="s">
        <v>53</v>
      </c>
      <c r="D1169" s="106">
        <v>1155</v>
      </c>
      <c r="E1169" s="106" t="e">
        <f t="shared" ref="E1169:E1232" si="332">$C$3*$C$10*(T1168/$C$7)^$C$11</f>
        <v>#DIV/0!</v>
      </c>
      <c r="F1169" s="106">
        <f>'Calcs Hist'!E1170</f>
        <v>0</v>
      </c>
      <c r="G1169" s="106" t="e">
        <f t="shared" ref="G1169:G1232" si="333">E1169+F1169</f>
        <v>#DIV/0!</v>
      </c>
      <c r="H1169" s="107" t="e">
        <f t="shared" ref="H1169:H1232" si="334">G1169*7.48/1440</f>
        <v>#DIV/0!</v>
      </c>
      <c r="I1169" s="106" t="e">
        <f>IF(P1169&gt;0,('Input &amp; Results'!F$27/12*$C$3)*('Input &amp; Results'!$D$21),('Input &amp; Results'!F$27/12*$C$3)*('Input &amp; Results'!$D$22))</f>
        <v>#DIV/0!</v>
      </c>
      <c r="J1169" s="106" t="e">
        <f t="shared" si="320"/>
        <v>#DIV/0!</v>
      </c>
      <c r="K1169" s="106" t="e">
        <f>IF(H1169&gt;'Input &amp; Results'!$K$45,MIN('Input &amp; Results'!$K$29,J1169-M1169),0)</f>
        <v>#DIV/0!</v>
      </c>
      <c r="L1169" s="106" t="e">
        <f t="shared" si="326"/>
        <v>#DIV/0!</v>
      </c>
      <c r="M1169" s="106" t="e">
        <f>IF(J1169&gt;0,MIN('Input &amp; Results'!$K$9*0.75/12*'Input &amp; Results'!$K$42,J1169),0)</f>
        <v>#DIV/0!</v>
      </c>
      <c r="N1169" s="106" t="e">
        <f t="shared" si="327"/>
        <v>#DIV/0!</v>
      </c>
      <c r="O1169" s="106" t="e">
        <f t="shared" si="321"/>
        <v>#DIV/0!</v>
      </c>
      <c r="P1169" s="106" t="e">
        <f>IF(O1169&gt;'Input &amp; Results'!$E$49,MIN('Input &amp; Results'!$E$47,O1169),0)</f>
        <v>#DIV/0!</v>
      </c>
      <c r="Q1169" s="106" t="e">
        <f t="shared" si="328"/>
        <v>#DIV/0!</v>
      </c>
      <c r="R1169" s="106" t="e">
        <f t="shared" si="324"/>
        <v>#DIV/0!</v>
      </c>
      <c r="S1169" s="106" t="e">
        <f t="shared" si="325"/>
        <v>#DIV/0!</v>
      </c>
      <c r="T1169" s="106" t="e">
        <f t="shared" si="329"/>
        <v>#DIV/0!</v>
      </c>
      <c r="U1169" s="124" t="e">
        <f t="shared" si="322"/>
        <v>#DIV/0!</v>
      </c>
      <c r="V1169" s="107" t="e">
        <f t="shared" si="319"/>
        <v>#DIV/0!</v>
      </c>
      <c r="W1169" s="106" t="e">
        <f t="shared" ref="W1169:W1232" si="335">G1169+W1168</f>
        <v>#DIV/0!</v>
      </c>
      <c r="X1169" s="106" t="e">
        <f t="shared" si="330"/>
        <v>#DIV/0!</v>
      </c>
      <c r="Y1169" s="106" t="e">
        <f t="shared" ref="Y1169:Y1232" si="336">Y1168+L1169</f>
        <v>#DIV/0!</v>
      </c>
      <c r="Z1169" s="108" t="e">
        <f t="shared" si="331"/>
        <v>#DIV/0!</v>
      </c>
      <c r="AA1169" s="108" t="e">
        <f>('Input &amp; Results'!$E$40-R1169*7.48)/('Calcs active'!H1169*1440)</f>
        <v>#DIV/0!</v>
      </c>
    </row>
    <row r="1170" spans="2:27" x14ac:dyDescent="0.2">
      <c r="B1170" s="31">
        <f t="shared" si="323"/>
        <v>4</v>
      </c>
      <c r="C1170" s="31" t="s">
        <v>53</v>
      </c>
      <c r="D1170" s="106">
        <v>1156</v>
      </c>
      <c r="E1170" s="106" t="e">
        <f t="shared" si="332"/>
        <v>#DIV/0!</v>
      </c>
      <c r="F1170" s="106">
        <f>'Calcs Hist'!E1171</f>
        <v>0</v>
      </c>
      <c r="G1170" s="106" t="e">
        <f t="shared" si="333"/>
        <v>#DIV/0!</v>
      </c>
      <c r="H1170" s="107" t="e">
        <f t="shared" si="334"/>
        <v>#DIV/0!</v>
      </c>
      <c r="I1170" s="106" t="e">
        <f>IF(P1170&gt;0,('Input &amp; Results'!F$27/12*$C$3)*('Input &amp; Results'!$D$21),('Input &amp; Results'!F$27/12*$C$3)*('Input &amp; Results'!$D$22))</f>
        <v>#DIV/0!</v>
      </c>
      <c r="J1170" s="106" t="e">
        <f t="shared" si="320"/>
        <v>#DIV/0!</v>
      </c>
      <c r="K1170" s="106" t="e">
        <f>IF(H1170&gt;'Input &amp; Results'!$K$45,MIN('Input &amp; Results'!$K$29,J1170-M1170),0)</f>
        <v>#DIV/0!</v>
      </c>
      <c r="L1170" s="106" t="e">
        <f t="shared" si="326"/>
        <v>#DIV/0!</v>
      </c>
      <c r="M1170" s="106" t="e">
        <f>IF(J1170&gt;0,MIN('Input &amp; Results'!$K$9*0.75/12*'Input &amp; Results'!$K$42,J1170),0)</f>
        <v>#DIV/0!</v>
      </c>
      <c r="N1170" s="106" t="e">
        <f t="shared" si="327"/>
        <v>#DIV/0!</v>
      </c>
      <c r="O1170" s="106" t="e">
        <f t="shared" si="321"/>
        <v>#DIV/0!</v>
      </c>
      <c r="P1170" s="106" t="e">
        <f>IF(O1170&gt;'Input &amp; Results'!$E$49,MIN('Input &amp; Results'!$E$47,O1170),0)</f>
        <v>#DIV/0!</v>
      </c>
      <c r="Q1170" s="106" t="e">
        <f t="shared" si="328"/>
        <v>#DIV/0!</v>
      </c>
      <c r="R1170" s="106" t="e">
        <f t="shared" si="324"/>
        <v>#DIV/0!</v>
      </c>
      <c r="S1170" s="106" t="e">
        <f t="shared" si="325"/>
        <v>#DIV/0!</v>
      </c>
      <c r="T1170" s="106" t="e">
        <f t="shared" si="329"/>
        <v>#DIV/0!</v>
      </c>
      <c r="U1170" s="124" t="e">
        <f t="shared" si="322"/>
        <v>#DIV/0!</v>
      </c>
      <c r="V1170" s="107" t="e">
        <f t="shared" si="319"/>
        <v>#DIV/0!</v>
      </c>
      <c r="W1170" s="106" t="e">
        <f t="shared" si="335"/>
        <v>#DIV/0!</v>
      </c>
      <c r="X1170" s="106" t="e">
        <f t="shared" si="330"/>
        <v>#DIV/0!</v>
      </c>
      <c r="Y1170" s="106" t="e">
        <f t="shared" si="336"/>
        <v>#DIV/0!</v>
      </c>
      <c r="Z1170" s="108" t="e">
        <f t="shared" si="331"/>
        <v>#DIV/0!</v>
      </c>
      <c r="AA1170" s="108" t="e">
        <f>('Input &amp; Results'!$E$40-R1170*7.48)/('Calcs active'!H1170*1440)</f>
        <v>#DIV/0!</v>
      </c>
    </row>
    <row r="1171" spans="2:27" x14ac:dyDescent="0.2">
      <c r="B1171" s="31">
        <f t="shared" si="323"/>
        <v>4</v>
      </c>
      <c r="C1171" s="31" t="s">
        <v>53</v>
      </c>
      <c r="D1171" s="106">
        <v>1157</v>
      </c>
      <c r="E1171" s="106" t="e">
        <f t="shared" si="332"/>
        <v>#DIV/0!</v>
      </c>
      <c r="F1171" s="106">
        <f>'Calcs Hist'!E1172</f>
        <v>0</v>
      </c>
      <c r="G1171" s="106" t="e">
        <f t="shared" si="333"/>
        <v>#DIV/0!</v>
      </c>
      <c r="H1171" s="107" t="e">
        <f t="shared" si="334"/>
        <v>#DIV/0!</v>
      </c>
      <c r="I1171" s="106" t="e">
        <f>IF(P1171&gt;0,('Input &amp; Results'!F$27/12*$C$3)*('Input &amp; Results'!$D$21),('Input &amp; Results'!F$27/12*$C$3)*('Input &amp; Results'!$D$22))</f>
        <v>#DIV/0!</v>
      </c>
      <c r="J1171" s="106" t="e">
        <f t="shared" si="320"/>
        <v>#DIV/0!</v>
      </c>
      <c r="K1171" s="106" t="e">
        <f>IF(H1171&gt;'Input &amp; Results'!$K$45,MIN('Input &amp; Results'!$K$29,J1171-M1171),0)</f>
        <v>#DIV/0!</v>
      </c>
      <c r="L1171" s="106" t="e">
        <f t="shared" si="326"/>
        <v>#DIV/0!</v>
      </c>
      <c r="M1171" s="106" t="e">
        <f>IF(J1171&gt;0,MIN('Input &amp; Results'!$K$9*0.75/12*'Input &amp; Results'!$K$42,J1171),0)</f>
        <v>#DIV/0!</v>
      </c>
      <c r="N1171" s="106" t="e">
        <f t="shared" si="327"/>
        <v>#DIV/0!</v>
      </c>
      <c r="O1171" s="106" t="e">
        <f t="shared" si="321"/>
        <v>#DIV/0!</v>
      </c>
      <c r="P1171" s="106" t="e">
        <f>IF(O1171&gt;'Input &amp; Results'!$E$49,MIN('Input &amp; Results'!$E$47,O1171),0)</f>
        <v>#DIV/0!</v>
      </c>
      <c r="Q1171" s="106" t="e">
        <f t="shared" si="328"/>
        <v>#DIV/0!</v>
      </c>
      <c r="R1171" s="106" t="e">
        <f t="shared" si="324"/>
        <v>#DIV/0!</v>
      </c>
      <c r="S1171" s="106" t="e">
        <f t="shared" si="325"/>
        <v>#DIV/0!</v>
      </c>
      <c r="T1171" s="106" t="e">
        <f t="shared" si="329"/>
        <v>#DIV/0!</v>
      </c>
      <c r="U1171" s="124" t="e">
        <f t="shared" si="322"/>
        <v>#DIV/0!</v>
      </c>
      <c r="V1171" s="107" t="e">
        <f t="shared" ref="V1171:V1234" si="337">U1171/($C$3*$C$4)</f>
        <v>#DIV/0!</v>
      </c>
      <c r="W1171" s="106" t="e">
        <f t="shared" si="335"/>
        <v>#DIV/0!</v>
      </c>
      <c r="X1171" s="106" t="e">
        <f t="shared" si="330"/>
        <v>#DIV/0!</v>
      </c>
      <c r="Y1171" s="106" t="e">
        <f t="shared" si="336"/>
        <v>#DIV/0!</v>
      </c>
      <c r="Z1171" s="108" t="e">
        <f t="shared" si="331"/>
        <v>#DIV/0!</v>
      </c>
      <c r="AA1171" s="108" t="e">
        <f>('Input &amp; Results'!$E$40-R1171*7.48)/('Calcs active'!H1171*1440)</f>
        <v>#DIV/0!</v>
      </c>
    </row>
    <row r="1172" spans="2:27" x14ac:dyDescent="0.2">
      <c r="B1172" s="31">
        <f t="shared" si="323"/>
        <v>4</v>
      </c>
      <c r="C1172" s="31" t="s">
        <v>53</v>
      </c>
      <c r="D1172" s="106">
        <v>1158</v>
      </c>
      <c r="E1172" s="106" t="e">
        <f t="shared" si="332"/>
        <v>#DIV/0!</v>
      </c>
      <c r="F1172" s="106">
        <f>'Calcs Hist'!E1173</f>
        <v>0</v>
      </c>
      <c r="G1172" s="106" t="e">
        <f t="shared" si="333"/>
        <v>#DIV/0!</v>
      </c>
      <c r="H1172" s="107" t="e">
        <f t="shared" si="334"/>
        <v>#DIV/0!</v>
      </c>
      <c r="I1172" s="106" t="e">
        <f>IF(P1172&gt;0,('Input &amp; Results'!F$27/12*$C$3)*('Input &amp; Results'!$D$21),('Input &amp; Results'!F$27/12*$C$3)*('Input &amp; Results'!$D$22))</f>
        <v>#DIV/0!</v>
      </c>
      <c r="J1172" s="106" t="e">
        <f t="shared" si="320"/>
        <v>#DIV/0!</v>
      </c>
      <c r="K1172" s="106" t="e">
        <f>IF(H1172&gt;'Input &amp; Results'!$K$45,MIN('Input &amp; Results'!$K$29,J1172-M1172),0)</f>
        <v>#DIV/0!</v>
      </c>
      <c r="L1172" s="106" t="e">
        <f t="shared" si="326"/>
        <v>#DIV/0!</v>
      </c>
      <c r="M1172" s="106" t="e">
        <f>IF(J1172&gt;0,MIN('Input &amp; Results'!$K$9*0.75/12*'Input &amp; Results'!$K$42,J1172),0)</f>
        <v>#DIV/0!</v>
      </c>
      <c r="N1172" s="106" t="e">
        <f t="shared" si="327"/>
        <v>#DIV/0!</v>
      </c>
      <c r="O1172" s="106" t="e">
        <f t="shared" si="321"/>
        <v>#DIV/0!</v>
      </c>
      <c r="P1172" s="106" t="e">
        <f>IF(O1172&gt;'Input &amp; Results'!$E$49,MIN('Input &amp; Results'!$E$47,O1172),0)</f>
        <v>#DIV/0!</v>
      </c>
      <c r="Q1172" s="106" t="e">
        <f t="shared" si="328"/>
        <v>#DIV/0!</v>
      </c>
      <c r="R1172" s="106" t="e">
        <f t="shared" si="324"/>
        <v>#DIV/0!</v>
      </c>
      <c r="S1172" s="106" t="e">
        <f t="shared" si="325"/>
        <v>#DIV/0!</v>
      </c>
      <c r="T1172" s="106" t="e">
        <f t="shared" si="329"/>
        <v>#DIV/0!</v>
      </c>
      <c r="U1172" s="124" t="e">
        <f t="shared" si="322"/>
        <v>#DIV/0!</v>
      </c>
      <c r="V1172" s="107" t="e">
        <f t="shared" si="337"/>
        <v>#DIV/0!</v>
      </c>
      <c r="W1172" s="106" t="e">
        <f t="shared" si="335"/>
        <v>#DIV/0!</v>
      </c>
      <c r="X1172" s="106" t="e">
        <f t="shared" si="330"/>
        <v>#DIV/0!</v>
      </c>
      <c r="Y1172" s="106" t="e">
        <f t="shared" si="336"/>
        <v>#DIV/0!</v>
      </c>
      <c r="Z1172" s="108" t="e">
        <f t="shared" si="331"/>
        <v>#DIV/0!</v>
      </c>
      <c r="AA1172" s="108" t="e">
        <f>('Input &amp; Results'!$E$40-R1172*7.48)/('Calcs active'!H1172*1440)</f>
        <v>#DIV/0!</v>
      </c>
    </row>
    <row r="1173" spans="2:27" x14ac:dyDescent="0.2">
      <c r="B1173" s="31">
        <f t="shared" si="323"/>
        <v>4</v>
      </c>
      <c r="C1173" s="31" t="s">
        <v>53</v>
      </c>
      <c r="D1173" s="106">
        <v>1159</v>
      </c>
      <c r="E1173" s="106" t="e">
        <f t="shared" si="332"/>
        <v>#DIV/0!</v>
      </c>
      <c r="F1173" s="106">
        <f>'Calcs Hist'!E1174</f>
        <v>0</v>
      </c>
      <c r="G1173" s="106" t="e">
        <f t="shared" si="333"/>
        <v>#DIV/0!</v>
      </c>
      <c r="H1173" s="107" t="e">
        <f t="shared" si="334"/>
        <v>#DIV/0!</v>
      </c>
      <c r="I1173" s="106" t="e">
        <f>IF(P1173&gt;0,('Input &amp; Results'!F$27/12*$C$3)*('Input &amp; Results'!$D$21),('Input &amp; Results'!F$27/12*$C$3)*('Input &amp; Results'!$D$22))</f>
        <v>#DIV/0!</v>
      </c>
      <c r="J1173" s="106" t="e">
        <f t="shared" ref="J1173:J1236" si="338">R1172+G1173</f>
        <v>#DIV/0!</v>
      </c>
      <c r="K1173" s="106" t="e">
        <f>IF(H1173&gt;'Input &amp; Results'!$K$45,MIN('Input &amp; Results'!$K$29,J1173-M1173),0)</f>
        <v>#DIV/0!</v>
      </c>
      <c r="L1173" s="106" t="e">
        <f t="shared" si="326"/>
        <v>#DIV/0!</v>
      </c>
      <c r="M1173" s="106" t="e">
        <f>IF(J1173&gt;0,MIN('Input &amp; Results'!$K$9*0.75/12*'Input &amp; Results'!$K$42,J1173),0)</f>
        <v>#DIV/0!</v>
      </c>
      <c r="N1173" s="106" t="e">
        <f t="shared" si="327"/>
        <v>#DIV/0!</v>
      </c>
      <c r="O1173" s="106" t="e">
        <f t="shared" si="321"/>
        <v>#DIV/0!</v>
      </c>
      <c r="P1173" s="106" t="e">
        <f>IF(O1173&gt;'Input &amp; Results'!$E$49,MIN('Input &amp; Results'!$E$47,O1173),0)</f>
        <v>#DIV/0!</v>
      </c>
      <c r="Q1173" s="106" t="e">
        <f t="shared" si="328"/>
        <v>#DIV/0!</v>
      </c>
      <c r="R1173" s="106" t="e">
        <f t="shared" si="324"/>
        <v>#DIV/0!</v>
      </c>
      <c r="S1173" s="106" t="e">
        <f t="shared" si="325"/>
        <v>#DIV/0!</v>
      </c>
      <c r="T1173" s="106" t="e">
        <f t="shared" si="329"/>
        <v>#DIV/0!</v>
      </c>
      <c r="U1173" s="124" t="e">
        <f t="shared" si="322"/>
        <v>#DIV/0!</v>
      </c>
      <c r="V1173" s="107" t="e">
        <f t="shared" si="337"/>
        <v>#DIV/0!</v>
      </c>
      <c r="W1173" s="106" t="e">
        <f t="shared" si="335"/>
        <v>#DIV/0!</v>
      </c>
      <c r="X1173" s="106" t="e">
        <f t="shared" si="330"/>
        <v>#DIV/0!</v>
      </c>
      <c r="Y1173" s="106" t="e">
        <f t="shared" si="336"/>
        <v>#DIV/0!</v>
      </c>
      <c r="Z1173" s="108" t="e">
        <f t="shared" si="331"/>
        <v>#DIV/0!</v>
      </c>
      <c r="AA1173" s="108" t="e">
        <f>('Input &amp; Results'!$E$40-R1173*7.48)/('Calcs active'!H1173*1440)</f>
        <v>#DIV/0!</v>
      </c>
    </row>
    <row r="1174" spans="2:27" x14ac:dyDescent="0.2">
      <c r="B1174" s="31">
        <f t="shared" si="323"/>
        <v>4</v>
      </c>
      <c r="C1174" s="31" t="s">
        <v>53</v>
      </c>
      <c r="D1174" s="106">
        <v>1160</v>
      </c>
      <c r="E1174" s="106" t="e">
        <f t="shared" si="332"/>
        <v>#DIV/0!</v>
      </c>
      <c r="F1174" s="106">
        <f>'Calcs Hist'!E1175</f>
        <v>0</v>
      </c>
      <c r="G1174" s="106" t="e">
        <f t="shared" si="333"/>
        <v>#DIV/0!</v>
      </c>
      <c r="H1174" s="107" t="e">
        <f t="shared" si="334"/>
        <v>#DIV/0!</v>
      </c>
      <c r="I1174" s="106" t="e">
        <f>IF(P1174&gt;0,('Input &amp; Results'!F$27/12*$C$3)*('Input &amp; Results'!$D$21),('Input &amp; Results'!F$27/12*$C$3)*('Input &amp; Results'!$D$22))</f>
        <v>#DIV/0!</v>
      </c>
      <c r="J1174" s="106" t="e">
        <f t="shared" si="338"/>
        <v>#DIV/0!</v>
      </c>
      <c r="K1174" s="106" t="e">
        <f>IF(H1174&gt;'Input &amp; Results'!$K$45,MIN('Input &amp; Results'!$K$29,J1174-M1174),0)</f>
        <v>#DIV/0!</v>
      </c>
      <c r="L1174" s="106" t="e">
        <f t="shared" si="326"/>
        <v>#DIV/0!</v>
      </c>
      <c r="M1174" s="106" t="e">
        <f>IF(J1174&gt;0,MIN('Input &amp; Results'!$K$9*0.75/12*'Input &amp; Results'!$K$42,J1174),0)</f>
        <v>#DIV/0!</v>
      </c>
      <c r="N1174" s="106" t="e">
        <f t="shared" si="327"/>
        <v>#DIV/0!</v>
      </c>
      <c r="O1174" s="106" t="e">
        <f t="shared" si="321"/>
        <v>#DIV/0!</v>
      </c>
      <c r="P1174" s="106" t="e">
        <f>IF(O1174&gt;'Input &amp; Results'!$E$49,MIN('Input &amp; Results'!$E$47,O1174),0)</f>
        <v>#DIV/0!</v>
      </c>
      <c r="Q1174" s="106" t="e">
        <f t="shared" si="328"/>
        <v>#DIV/0!</v>
      </c>
      <c r="R1174" s="106" t="e">
        <f t="shared" si="324"/>
        <v>#DIV/0!</v>
      </c>
      <c r="S1174" s="106" t="e">
        <f t="shared" si="325"/>
        <v>#DIV/0!</v>
      </c>
      <c r="T1174" s="106" t="e">
        <f t="shared" si="329"/>
        <v>#DIV/0!</v>
      </c>
      <c r="U1174" s="124" t="e">
        <f t="shared" si="322"/>
        <v>#DIV/0!</v>
      </c>
      <c r="V1174" s="107" t="e">
        <f t="shared" si="337"/>
        <v>#DIV/0!</v>
      </c>
      <c r="W1174" s="106" t="e">
        <f t="shared" si="335"/>
        <v>#DIV/0!</v>
      </c>
      <c r="X1174" s="106" t="e">
        <f t="shared" si="330"/>
        <v>#DIV/0!</v>
      </c>
      <c r="Y1174" s="106" t="e">
        <f t="shared" si="336"/>
        <v>#DIV/0!</v>
      </c>
      <c r="Z1174" s="108" t="e">
        <f t="shared" si="331"/>
        <v>#DIV/0!</v>
      </c>
      <c r="AA1174" s="108" t="e">
        <f>('Input &amp; Results'!$E$40-R1174*7.48)/('Calcs active'!H1174*1440)</f>
        <v>#DIV/0!</v>
      </c>
    </row>
    <row r="1175" spans="2:27" x14ac:dyDescent="0.2">
      <c r="B1175" s="31">
        <f t="shared" si="323"/>
        <v>4</v>
      </c>
      <c r="C1175" s="31" t="s">
        <v>53</v>
      </c>
      <c r="D1175" s="106">
        <v>1161</v>
      </c>
      <c r="E1175" s="106" t="e">
        <f t="shared" si="332"/>
        <v>#DIV/0!</v>
      </c>
      <c r="F1175" s="106">
        <f>'Calcs Hist'!E1176</f>
        <v>0</v>
      </c>
      <c r="G1175" s="106" t="e">
        <f t="shared" si="333"/>
        <v>#DIV/0!</v>
      </c>
      <c r="H1175" s="107" t="e">
        <f t="shared" si="334"/>
        <v>#DIV/0!</v>
      </c>
      <c r="I1175" s="106" t="e">
        <f>IF(P1175&gt;0,('Input &amp; Results'!F$27/12*$C$3)*('Input &amp; Results'!$D$21),('Input &amp; Results'!F$27/12*$C$3)*('Input &amp; Results'!$D$22))</f>
        <v>#DIV/0!</v>
      </c>
      <c r="J1175" s="106" t="e">
        <f t="shared" si="338"/>
        <v>#DIV/0!</v>
      </c>
      <c r="K1175" s="106" t="e">
        <f>IF(H1175&gt;'Input &amp; Results'!$K$45,MIN('Input &amp; Results'!$K$29,J1175-M1175),0)</f>
        <v>#DIV/0!</v>
      </c>
      <c r="L1175" s="106" t="e">
        <f t="shared" si="326"/>
        <v>#DIV/0!</v>
      </c>
      <c r="M1175" s="106" t="e">
        <f>IF(J1175&gt;0,MIN('Input &amp; Results'!$K$9*0.75/12*'Input &amp; Results'!$K$42,J1175),0)</f>
        <v>#DIV/0!</v>
      </c>
      <c r="N1175" s="106" t="e">
        <f t="shared" si="327"/>
        <v>#DIV/0!</v>
      </c>
      <c r="O1175" s="106" t="e">
        <f t="shared" si="321"/>
        <v>#DIV/0!</v>
      </c>
      <c r="P1175" s="106" t="e">
        <f>IF(O1175&gt;'Input &amp; Results'!$E$49,MIN('Input &amp; Results'!$E$47,O1175),0)</f>
        <v>#DIV/0!</v>
      </c>
      <c r="Q1175" s="106" t="e">
        <f t="shared" si="328"/>
        <v>#DIV/0!</v>
      </c>
      <c r="R1175" s="106" t="e">
        <f t="shared" si="324"/>
        <v>#DIV/0!</v>
      </c>
      <c r="S1175" s="106" t="e">
        <f t="shared" si="325"/>
        <v>#DIV/0!</v>
      </c>
      <c r="T1175" s="106" t="e">
        <f t="shared" si="329"/>
        <v>#DIV/0!</v>
      </c>
      <c r="U1175" s="124" t="e">
        <f t="shared" si="322"/>
        <v>#DIV/0!</v>
      </c>
      <c r="V1175" s="107" t="e">
        <f t="shared" si="337"/>
        <v>#DIV/0!</v>
      </c>
      <c r="W1175" s="106" t="e">
        <f t="shared" si="335"/>
        <v>#DIV/0!</v>
      </c>
      <c r="X1175" s="106" t="e">
        <f t="shared" si="330"/>
        <v>#DIV/0!</v>
      </c>
      <c r="Y1175" s="106" t="e">
        <f t="shared" si="336"/>
        <v>#DIV/0!</v>
      </c>
      <c r="Z1175" s="108" t="e">
        <f t="shared" si="331"/>
        <v>#DIV/0!</v>
      </c>
      <c r="AA1175" s="108" t="e">
        <f>('Input &amp; Results'!$E$40-R1175*7.48)/('Calcs active'!H1175*1440)</f>
        <v>#DIV/0!</v>
      </c>
    </row>
    <row r="1176" spans="2:27" x14ac:dyDescent="0.2">
      <c r="B1176" s="31">
        <f t="shared" si="323"/>
        <v>4</v>
      </c>
      <c r="C1176" s="31" t="s">
        <v>53</v>
      </c>
      <c r="D1176" s="106">
        <v>1162</v>
      </c>
      <c r="E1176" s="106" t="e">
        <f t="shared" si="332"/>
        <v>#DIV/0!</v>
      </c>
      <c r="F1176" s="106">
        <f>'Calcs Hist'!E1177</f>
        <v>0</v>
      </c>
      <c r="G1176" s="106" t="e">
        <f t="shared" si="333"/>
        <v>#DIV/0!</v>
      </c>
      <c r="H1176" s="107" t="e">
        <f t="shared" si="334"/>
        <v>#DIV/0!</v>
      </c>
      <c r="I1176" s="106" t="e">
        <f>IF(P1176&gt;0,('Input &amp; Results'!F$27/12*$C$3)*('Input &amp; Results'!$D$21),('Input &amp; Results'!F$27/12*$C$3)*('Input &amp; Results'!$D$22))</f>
        <v>#DIV/0!</v>
      </c>
      <c r="J1176" s="106" t="e">
        <f t="shared" si="338"/>
        <v>#DIV/0!</v>
      </c>
      <c r="K1176" s="106" t="e">
        <f>IF(H1176&gt;'Input &amp; Results'!$K$45,MIN('Input &amp; Results'!$K$29,J1176-M1176),0)</f>
        <v>#DIV/0!</v>
      </c>
      <c r="L1176" s="106" t="e">
        <f t="shared" si="326"/>
        <v>#DIV/0!</v>
      </c>
      <c r="M1176" s="106" t="e">
        <f>IF(J1176&gt;0,MIN('Input &amp; Results'!$K$9*0.75/12*'Input &amp; Results'!$K$42,J1176),0)</f>
        <v>#DIV/0!</v>
      </c>
      <c r="N1176" s="106" t="e">
        <f t="shared" si="327"/>
        <v>#DIV/0!</v>
      </c>
      <c r="O1176" s="106" t="e">
        <f t="shared" si="321"/>
        <v>#DIV/0!</v>
      </c>
      <c r="P1176" s="106" t="e">
        <f>IF(O1176&gt;'Input &amp; Results'!$E$49,MIN('Input &amp; Results'!$E$47,O1176),0)</f>
        <v>#DIV/0!</v>
      </c>
      <c r="Q1176" s="106" t="e">
        <f t="shared" si="328"/>
        <v>#DIV/0!</v>
      </c>
      <c r="R1176" s="106" t="e">
        <f t="shared" si="324"/>
        <v>#DIV/0!</v>
      </c>
      <c r="S1176" s="106" t="e">
        <f t="shared" si="325"/>
        <v>#DIV/0!</v>
      </c>
      <c r="T1176" s="106" t="e">
        <f t="shared" si="329"/>
        <v>#DIV/0!</v>
      </c>
      <c r="U1176" s="124" t="e">
        <f t="shared" si="322"/>
        <v>#DIV/0!</v>
      </c>
      <c r="V1176" s="107" t="e">
        <f t="shared" si="337"/>
        <v>#DIV/0!</v>
      </c>
      <c r="W1176" s="106" t="e">
        <f t="shared" si="335"/>
        <v>#DIV/0!</v>
      </c>
      <c r="X1176" s="106" t="e">
        <f t="shared" si="330"/>
        <v>#DIV/0!</v>
      </c>
      <c r="Y1176" s="106" t="e">
        <f t="shared" si="336"/>
        <v>#DIV/0!</v>
      </c>
      <c r="Z1176" s="108" t="e">
        <f t="shared" si="331"/>
        <v>#DIV/0!</v>
      </c>
      <c r="AA1176" s="108" t="e">
        <f>('Input &amp; Results'!$E$40-R1176*7.48)/('Calcs active'!H1176*1440)</f>
        <v>#DIV/0!</v>
      </c>
    </row>
    <row r="1177" spans="2:27" x14ac:dyDescent="0.2">
      <c r="B1177" s="31">
        <f t="shared" si="323"/>
        <v>4</v>
      </c>
      <c r="C1177" s="31" t="s">
        <v>53</v>
      </c>
      <c r="D1177" s="106">
        <v>1163</v>
      </c>
      <c r="E1177" s="106" t="e">
        <f t="shared" si="332"/>
        <v>#DIV/0!</v>
      </c>
      <c r="F1177" s="106">
        <f>'Calcs Hist'!E1178</f>
        <v>0</v>
      </c>
      <c r="G1177" s="106" t="e">
        <f t="shared" si="333"/>
        <v>#DIV/0!</v>
      </c>
      <c r="H1177" s="107" t="e">
        <f t="shared" si="334"/>
        <v>#DIV/0!</v>
      </c>
      <c r="I1177" s="106" t="e">
        <f>IF(P1177&gt;0,('Input &amp; Results'!F$27/12*$C$3)*('Input &amp; Results'!$D$21),('Input &amp; Results'!F$27/12*$C$3)*('Input &amp; Results'!$D$22))</f>
        <v>#DIV/0!</v>
      </c>
      <c r="J1177" s="106" t="e">
        <f t="shared" si="338"/>
        <v>#DIV/0!</v>
      </c>
      <c r="K1177" s="106" t="e">
        <f>IF(H1177&gt;'Input &amp; Results'!$K$45,MIN('Input &amp; Results'!$K$29,J1177-M1177),0)</f>
        <v>#DIV/0!</v>
      </c>
      <c r="L1177" s="106" t="e">
        <f t="shared" si="326"/>
        <v>#DIV/0!</v>
      </c>
      <c r="M1177" s="106" t="e">
        <f>IF(J1177&gt;0,MIN('Input &amp; Results'!$K$9*0.75/12*'Input &amp; Results'!$K$42,J1177),0)</f>
        <v>#DIV/0!</v>
      </c>
      <c r="N1177" s="106" t="e">
        <f t="shared" si="327"/>
        <v>#DIV/0!</v>
      </c>
      <c r="O1177" s="106" t="e">
        <f t="shared" si="321"/>
        <v>#DIV/0!</v>
      </c>
      <c r="P1177" s="106" t="e">
        <f>IF(O1177&gt;'Input &amp; Results'!$E$49,MIN('Input &amp; Results'!$E$47,O1177),0)</f>
        <v>#DIV/0!</v>
      </c>
      <c r="Q1177" s="106" t="e">
        <f t="shared" si="328"/>
        <v>#DIV/0!</v>
      </c>
      <c r="R1177" s="106" t="e">
        <f t="shared" si="324"/>
        <v>#DIV/0!</v>
      </c>
      <c r="S1177" s="106" t="e">
        <f t="shared" si="325"/>
        <v>#DIV/0!</v>
      </c>
      <c r="T1177" s="106" t="e">
        <f t="shared" si="329"/>
        <v>#DIV/0!</v>
      </c>
      <c r="U1177" s="124" t="e">
        <f t="shared" si="322"/>
        <v>#DIV/0!</v>
      </c>
      <c r="V1177" s="107" t="e">
        <f t="shared" si="337"/>
        <v>#DIV/0!</v>
      </c>
      <c r="W1177" s="106" t="e">
        <f t="shared" si="335"/>
        <v>#DIV/0!</v>
      </c>
      <c r="X1177" s="106" t="e">
        <f t="shared" si="330"/>
        <v>#DIV/0!</v>
      </c>
      <c r="Y1177" s="106" t="e">
        <f t="shared" si="336"/>
        <v>#DIV/0!</v>
      </c>
      <c r="Z1177" s="108" t="e">
        <f t="shared" si="331"/>
        <v>#DIV/0!</v>
      </c>
      <c r="AA1177" s="108" t="e">
        <f>('Input &amp; Results'!$E$40-R1177*7.48)/('Calcs active'!H1177*1440)</f>
        <v>#DIV/0!</v>
      </c>
    </row>
    <row r="1178" spans="2:27" x14ac:dyDescent="0.2">
      <c r="B1178" s="31">
        <f t="shared" si="323"/>
        <v>4</v>
      </c>
      <c r="C1178" s="31" t="s">
        <v>53</v>
      </c>
      <c r="D1178" s="106">
        <v>1164</v>
      </c>
      <c r="E1178" s="106" t="e">
        <f t="shared" si="332"/>
        <v>#DIV/0!</v>
      </c>
      <c r="F1178" s="106">
        <f>'Calcs Hist'!E1179</f>
        <v>0</v>
      </c>
      <c r="G1178" s="106" t="e">
        <f t="shared" si="333"/>
        <v>#DIV/0!</v>
      </c>
      <c r="H1178" s="107" t="e">
        <f t="shared" si="334"/>
        <v>#DIV/0!</v>
      </c>
      <c r="I1178" s="106" t="e">
        <f>IF(P1178&gt;0,('Input &amp; Results'!F$27/12*$C$3)*('Input &amp; Results'!$D$21),('Input &amp; Results'!F$27/12*$C$3)*('Input &amp; Results'!$D$22))</f>
        <v>#DIV/0!</v>
      </c>
      <c r="J1178" s="106" t="e">
        <f t="shared" si="338"/>
        <v>#DIV/0!</v>
      </c>
      <c r="K1178" s="106" t="e">
        <f>IF(H1178&gt;'Input &amp; Results'!$K$45,MIN('Input &amp; Results'!$K$29,J1178-M1178),0)</f>
        <v>#DIV/0!</v>
      </c>
      <c r="L1178" s="106" t="e">
        <f t="shared" si="326"/>
        <v>#DIV/0!</v>
      </c>
      <c r="M1178" s="106" t="e">
        <f>IF(J1178&gt;0,MIN('Input &amp; Results'!$K$9*0.75/12*'Input &amp; Results'!$K$42,J1178),0)</f>
        <v>#DIV/0!</v>
      </c>
      <c r="N1178" s="106" t="e">
        <f t="shared" si="327"/>
        <v>#DIV/0!</v>
      </c>
      <c r="O1178" s="106" t="e">
        <f t="shared" si="321"/>
        <v>#DIV/0!</v>
      </c>
      <c r="P1178" s="106" t="e">
        <f>IF(O1178&gt;'Input &amp; Results'!$E$49,MIN('Input &amp; Results'!$E$47,O1178),0)</f>
        <v>#DIV/0!</v>
      </c>
      <c r="Q1178" s="106" t="e">
        <f t="shared" si="328"/>
        <v>#DIV/0!</v>
      </c>
      <c r="R1178" s="106" t="e">
        <f t="shared" si="324"/>
        <v>#DIV/0!</v>
      </c>
      <c r="S1178" s="106" t="e">
        <f t="shared" si="325"/>
        <v>#DIV/0!</v>
      </c>
      <c r="T1178" s="106" t="e">
        <f t="shared" si="329"/>
        <v>#DIV/0!</v>
      </c>
      <c r="U1178" s="124" t="e">
        <f t="shared" si="322"/>
        <v>#DIV/0!</v>
      </c>
      <c r="V1178" s="107" t="e">
        <f t="shared" si="337"/>
        <v>#DIV/0!</v>
      </c>
      <c r="W1178" s="106" t="e">
        <f t="shared" si="335"/>
        <v>#DIV/0!</v>
      </c>
      <c r="X1178" s="106" t="e">
        <f t="shared" si="330"/>
        <v>#DIV/0!</v>
      </c>
      <c r="Y1178" s="106" t="e">
        <f t="shared" si="336"/>
        <v>#DIV/0!</v>
      </c>
      <c r="Z1178" s="108" t="e">
        <f t="shared" si="331"/>
        <v>#DIV/0!</v>
      </c>
      <c r="AA1178" s="108" t="e">
        <f>('Input &amp; Results'!$E$40-R1178*7.48)/('Calcs active'!H1178*1440)</f>
        <v>#DIV/0!</v>
      </c>
    </row>
    <row r="1179" spans="2:27" x14ac:dyDescent="0.2">
      <c r="B1179" s="31">
        <f t="shared" si="323"/>
        <v>4</v>
      </c>
      <c r="C1179" s="31" t="s">
        <v>53</v>
      </c>
      <c r="D1179" s="106">
        <v>1165</v>
      </c>
      <c r="E1179" s="106" t="e">
        <f t="shared" si="332"/>
        <v>#DIV/0!</v>
      </c>
      <c r="F1179" s="106">
        <f>'Calcs Hist'!E1180</f>
        <v>0</v>
      </c>
      <c r="G1179" s="106" t="e">
        <f t="shared" si="333"/>
        <v>#DIV/0!</v>
      </c>
      <c r="H1179" s="107" t="e">
        <f t="shared" si="334"/>
        <v>#DIV/0!</v>
      </c>
      <c r="I1179" s="106" t="e">
        <f>IF(P1179&gt;0,('Input &amp; Results'!F$27/12*$C$3)*('Input &amp; Results'!$D$21),('Input &amp; Results'!F$27/12*$C$3)*('Input &amp; Results'!$D$22))</f>
        <v>#DIV/0!</v>
      </c>
      <c r="J1179" s="106" t="e">
        <f t="shared" si="338"/>
        <v>#DIV/0!</v>
      </c>
      <c r="K1179" s="106" t="e">
        <f>IF(H1179&gt;'Input &amp; Results'!$K$45,MIN('Input &amp; Results'!$K$29,J1179-M1179),0)</f>
        <v>#DIV/0!</v>
      </c>
      <c r="L1179" s="106" t="e">
        <f t="shared" si="326"/>
        <v>#DIV/0!</v>
      </c>
      <c r="M1179" s="106" t="e">
        <f>IF(J1179&gt;0,MIN('Input &amp; Results'!$K$9*0.75/12*'Input &amp; Results'!$K$42,J1179),0)</f>
        <v>#DIV/0!</v>
      </c>
      <c r="N1179" s="106" t="e">
        <f t="shared" si="327"/>
        <v>#DIV/0!</v>
      </c>
      <c r="O1179" s="106" t="e">
        <f t="shared" si="321"/>
        <v>#DIV/0!</v>
      </c>
      <c r="P1179" s="106" t="e">
        <f>IF(O1179&gt;'Input &amp; Results'!$E$49,MIN('Input &amp; Results'!$E$47,O1179),0)</f>
        <v>#DIV/0!</v>
      </c>
      <c r="Q1179" s="106" t="e">
        <f t="shared" si="328"/>
        <v>#DIV/0!</v>
      </c>
      <c r="R1179" s="106" t="e">
        <f t="shared" si="324"/>
        <v>#DIV/0!</v>
      </c>
      <c r="S1179" s="106" t="e">
        <f t="shared" si="325"/>
        <v>#DIV/0!</v>
      </c>
      <c r="T1179" s="106" t="e">
        <f t="shared" si="329"/>
        <v>#DIV/0!</v>
      </c>
      <c r="U1179" s="124" t="e">
        <f t="shared" si="322"/>
        <v>#DIV/0!</v>
      </c>
      <c r="V1179" s="107" t="e">
        <f t="shared" si="337"/>
        <v>#DIV/0!</v>
      </c>
      <c r="W1179" s="106" t="e">
        <f t="shared" si="335"/>
        <v>#DIV/0!</v>
      </c>
      <c r="X1179" s="106" t="e">
        <f t="shared" si="330"/>
        <v>#DIV/0!</v>
      </c>
      <c r="Y1179" s="106" t="e">
        <f t="shared" si="336"/>
        <v>#DIV/0!</v>
      </c>
      <c r="Z1179" s="108" t="e">
        <f t="shared" si="331"/>
        <v>#DIV/0!</v>
      </c>
      <c r="AA1179" s="108" t="e">
        <f>('Input &amp; Results'!$E$40-R1179*7.48)/('Calcs active'!H1179*1440)</f>
        <v>#DIV/0!</v>
      </c>
    </row>
    <row r="1180" spans="2:27" x14ac:dyDescent="0.2">
      <c r="B1180" s="31">
        <f t="shared" si="323"/>
        <v>4</v>
      </c>
      <c r="C1180" s="31" t="s">
        <v>53</v>
      </c>
      <c r="D1180" s="106">
        <v>1166</v>
      </c>
      <c r="E1180" s="106" t="e">
        <f t="shared" si="332"/>
        <v>#DIV/0!</v>
      </c>
      <c r="F1180" s="106">
        <f>'Calcs Hist'!E1181</f>
        <v>0</v>
      </c>
      <c r="G1180" s="106" t="e">
        <f t="shared" si="333"/>
        <v>#DIV/0!</v>
      </c>
      <c r="H1180" s="107" t="e">
        <f t="shared" si="334"/>
        <v>#DIV/0!</v>
      </c>
      <c r="I1180" s="106" t="e">
        <f>IF(P1180&gt;0,('Input &amp; Results'!F$27/12*$C$3)*('Input &amp; Results'!$D$21),('Input &amp; Results'!F$27/12*$C$3)*('Input &amp; Results'!$D$22))</f>
        <v>#DIV/0!</v>
      </c>
      <c r="J1180" s="106" t="e">
        <f t="shared" si="338"/>
        <v>#DIV/0!</v>
      </c>
      <c r="K1180" s="106" t="e">
        <f>IF(H1180&gt;'Input &amp; Results'!$K$45,MIN('Input &amp; Results'!$K$29,J1180-M1180),0)</f>
        <v>#DIV/0!</v>
      </c>
      <c r="L1180" s="106" t="e">
        <f t="shared" si="326"/>
        <v>#DIV/0!</v>
      </c>
      <c r="M1180" s="106" t="e">
        <f>IF(J1180&gt;0,MIN('Input &amp; Results'!$K$9*0.75/12*'Input &amp; Results'!$K$42,J1180),0)</f>
        <v>#DIV/0!</v>
      </c>
      <c r="N1180" s="106" t="e">
        <f t="shared" si="327"/>
        <v>#DIV/0!</v>
      </c>
      <c r="O1180" s="106" t="e">
        <f t="shared" si="321"/>
        <v>#DIV/0!</v>
      </c>
      <c r="P1180" s="106" t="e">
        <f>IF(O1180&gt;'Input &amp; Results'!$E$49,MIN('Input &amp; Results'!$E$47,O1180),0)</f>
        <v>#DIV/0!</v>
      </c>
      <c r="Q1180" s="106" t="e">
        <f t="shared" si="328"/>
        <v>#DIV/0!</v>
      </c>
      <c r="R1180" s="106" t="e">
        <f t="shared" si="324"/>
        <v>#DIV/0!</v>
      </c>
      <c r="S1180" s="106" t="e">
        <f t="shared" si="325"/>
        <v>#DIV/0!</v>
      </c>
      <c r="T1180" s="106" t="e">
        <f t="shared" si="329"/>
        <v>#DIV/0!</v>
      </c>
      <c r="U1180" s="124" t="e">
        <f t="shared" si="322"/>
        <v>#DIV/0!</v>
      </c>
      <c r="V1180" s="107" t="e">
        <f t="shared" si="337"/>
        <v>#DIV/0!</v>
      </c>
      <c r="W1180" s="106" t="e">
        <f t="shared" si="335"/>
        <v>#DIV/0!</v>
      </c>
      <c r="X1180" s="106" t="e">
        <f t="shared" si="330"/>
        <v>#DIV/0!</v>
      </c>
      <c r="Y1180" s="106" t="e">
        <f t="shared" si="336"/>
        <v>#DIV/0!</v>
      </c>
      <c r="Z1180" s="108" t="e">
        <f t="shared" si="331"/>
        <v>#DIV/0!</v>
      </c>
      <c r="AA1180" s="108" t="e">
        <f>('Input &amp; Results'!$E$40-R1180*7.48)/('Calcs active'!H1180*1440)</f>
        <v>#DIV/0!</v>
      </c>
    </row>
    <row r="1181" spans="2:27" x14ac:dyDescent="0.2">
      <c r="B1181" s="31">
        <f t="shared" si="323"/>
        <v>4</v>
      </c>
      <c r="C1181" s="31" t="s">
        <v>53</v>
      </c>
      <c r="D1181" s="106">
        <v>1167</v>
      </c>
      <c r="E1181" s="106" t="e">
        <f t="shared" si="332"/>
        <v>#DIV/0!</v>
      </c>
      <c r="F1181" s="106">
        <f>'Calcs Hist'!E1182</f>
        <v>0</v>
      </c>
      <c r="G1181" s="106" t="e">
        <f t="shared" si="333"/>
        <v>#DIV/0!</v>
      </c>
      <c r="H1181" s="107" t="e">
        <f t="shared" si="334"/>
        <v>#DIV/0!</v>
      </c>
      <c r="I1181" s="106" t="e">
        <f>IF(P1181&gt;0,('Input &amp; Results'!F$27/12*$C$3)*('Input &amp; Results'!$D$21),('Input &amp; Results'!F$27/12*$C$3)*('Input &amp; Results'!$D$22))</f>
        <v>#DIV/0!</v>
      </c>
      <c r="J1181" s="106" t="e">
        <f t="shared" si="338"/>
        <v>#DIV/0!</v>
      </c>
      <c r="K1181" s="106" t="e">
        <f>IF(H1181&gt;'Input &amp; Results'!$K$45,MIN('Input &amp; Results'!$K$29,J1181-M1181),0)</f>
        <v>#DIV/0!</v>
      </c>
      <c r="L1181" s="106" t="e">
        <f t="shared" si="326"/>
        <v>#DIV/0!</v>
      </c>
      <c r="M1181" s="106" t="e">
        <f>IF(J1181&gt;0,MIN('Input &amp; Results'!$K$9*0.75/12*'Input &amp; Results'!$K$42,J1181),0)</f>
        <v>#DIV/0!</v>
      </c>
      <c r="N1181" s="106" t="e">
        <f t="shared" si="327"/>
        <v>#DIV/0!</v>
      </c>
      <c r="O1181" s="106" t="e">
        <f t="shared" si="321"/>
        <v>#DIV/0!</v>
      </c>
      <c r="P1181" s="106" t="e">
        <f>IF(O1181&gt;'Input &amp; Results'!$E$49,MIN('Input &amp; Results'!$E$47,O1181),0)</f>
        <v>#DIV/0!</v>
      </c>
      <c r="Q1181" s="106" t="e">
        <f t="shared" si="328"/>
        <v>#DIV/0!</v>
      </c>
      <c r="R1181" s="106" t="e">
        <f t="shared" si="324"/>
        <v>#DIV/0!</v>
      </c>
      <c r="S1181" s="106" t="e">
        <f t="shared" si="325"/>
        <v>#DIV/0!</v>
      </c>
      <c r="T1181" s="106" t="e">
        <f t="shared" si="329"/>
        <v>#DIV/0!</v>
      </c>
      <c r="U1181" s="124" t="e">
        <f t="shared" si="322"/>
        <v>#DIV/0!</v>
      </c>
      <c r="V1181" s="107" t="e">
        <f t="shared" si="337"/>
        <v>#DIV/0!</v>
      </c>
      <c r="W1181" s="106" t="e">
        <f t="shared" si="335"/>
        <v>#DIV/0!</v>
      </c>
      <c r="X1181" s="106" t="e">
        <f t="shared" si="330"/>
        <v>#DIV/0!</v>
      </c>
      <c r="Y1181" s="106" t="e">
        <f t="shared" si="336"/>
        <v>#DIV/0!</v>
      </c>
      <c r="Z1181" s="108" t="e">
        <f t="shared" si="331"/>
        <v>#DIV/0!</v>
      </c>
      <c r="AA1181" s="108" t="e">
        <f>('Input &amp; Results'!$E$40-R1181*7.48)/('Calcs active'!H1181*1440)</f>
        <v>#DIV/0!</v>
      </c>
    </row>
    <row r="1182" spans="2:27" x14ac:dyDescent="0.2">
      <c r="B1182" s="31">
        <f t="shared" si="323"/>
        <v>4</v>
      </c>
      <c r="C1182" s="31" t="s">
        <v>53</v>
      </c>
      <c r="D1182" s="106">
        <v>1168</v>
      </c>
      <c r="E1182" s="106" t="e">
        <f t="shared" si="332"/>
        <v>#DIV/0!</v>
      </c>
      <c r="F1182" s="106">
        <f>'Calcs Hist'!E1183</f>
        <v>0</v>
      </c>
      <c r="G1182" s="106" t="e">
        <f t="shared" si="333"/>
        <v>#DIV/0!</v>
      </c>
      <c r="H1182" s="107" t="e">
        <f t="shared" si="334"/>
        <v>#DIV/0!</v>
      </c>
      <c r="I1182" s="106" t="e">
        <f>IF(P1182&gt;0,('Input &amp; Results'!F$27/12*$C$3)*('Input &amp; Results'!$D$21),('Input &amp; Results'!F$27/12*$C$3)*('Input &amp; Results'!$D$22))</f>
        <v>#DIV/0!</v>
      </c>
      <c r="J1182" s="106" t="e">
        <f t="shared" si="338"/>
        <v>#DIV/0!</v>
      </c>
      <c r="K1182" s="106" t="e">
        <f>IF(H1182&gt;'Input &amp; Results'!$K$45,MIN('Input &amp; Results'!$K$29,J1182-M1182),0)</f>
        <v>#DIV/0!</v>
      </c>
      <c r="L1182" s="106" t="e">
        <f t="shared" si="326"/>
        <v>#DIV/0!</v>
      </c>
      <c r="M1182" s="106" t="e">
        <f>IF(J1182&gt;0,MIN('Input &amp; Results'!$K$9*0.75/12*'Input &amp; Results'!$K$42,J1182),0)</f>
        <v>#DIV/0!</v>
      </c>
      <c r="N1182" s="106" t="e">
        <f t="shared" si="327"/>
        <v>#DIV/0!</v>
      </c>
      <c r="O1182" s="106" t="e">
        <f t="shared" si="321"/>
        <v>#DIV/0!</v>
      </c>
      <c r="P1182" s="106" t="e">
        <f>IF(O1182&gt;'Input &amp; Results'!$E$49,MIN('Input &amp; Results'!$E$47,O1182),0)</f>
        <v>#DIV/0!</v>
      </c>
      <c r="Q1182" s="106" t="e">
        <f t="shared" si="328"/>
        <v>#DIV/0!</v>
      </c>
      <c r="R1182" s="106" t="e">
        <f t="shared" si="324"/>
        <v>#DIV/0!</v>
      </c>
      <c r="S1182" s="106" t="e">
        <f t="shared" si="325"/>
        <v>#DIV/0!</v>
      </c>
      <c r="T1182" s="106" t="e">
        <f t="shared" si="329"/>
        <v>#DIV/0!</v>
      </c>
      <c r="U1182" s="124" t="e">
        <f t="shared" si="322"/>
        <v>#DIV/0!</v>
      </c>
      <c r="V1182" s="107" t="e">
        <f t="shared" si="337"/>
        <v>#DIV/0!</v>
      </c>
      <c r="W1182" s="106" t="e">
        <f t="shared" si="335"/>
        <v>#DIV/0!</v>
      </c>
      <c r="X1182" s="106" t="e">
        <f t="shared" si="330"/>
        <v>#DIV/0!</v>
      </c>
      <c r="Y1182" s="106" t="e">
        <f t="shared" si="336"/>
        <v>#DIV/0!</v>
      </c>
      <c r="Z1182" s="108" t="e">
        <f t="shared" si="331"/>
        <v>#DIV/0!</v>
      </c>
      <c r="AA1182" s="108" t="e">
        <f>('Input &amp; Results'!$E$40-R1182*7.48)/('Calcs active'!H1182*1440)</f>
        <v>#DIV/0!</v>
      </c>
    </row>
    <row r="1183" spans="2:27" x14ac:dyDescent="0.2">
      <c r="B1183" s="31">
        <f t="shared" si="323"/>
        <v>4</v>
      </c>
      <c r="C1183" s="31" t="s">
        <v>53</v>
      </c>
      <c r="D1183" s="106">
        <v>1169</v>
      </c>
      <c r="E1183" s="106" t="e">
        <f t="shared" si="332"/>
        <v>#DIV/0!</v>
      </c>
      <c r="F1183" s="106">
        <f>'Calcs Hist'!E1184</f>
        <v>0</v>
      </c>
      <c r="G1183" s="106" t="e">
        <f t="shared" si="333"/>
        <v>#DIV/0!</v>
      </c>
      <c r="H1183" s="107" t="e">
        <f t="shared" si="334"/>
        <v>#DIV/0!</v>
      </c>
      <c r="I1183" s="106" t="e">
        <f>IF(P1183&gt;0,('Input &amp; Results'!F$27/12*$C$3)*('Input &amp; Results'!$D$21),('Input &amp; Results'!F$27/12*$C$3)*('Input &amp; Results'!$D$22))</f>
        <v>#DIV/0!</v>
      </c>
      <c r="J1183" s="106" t="e">
        <f t="shared" si="338"/>
        <v>#DIV/0!</v>
      </c>
      <c r="K1183" s="106" t="e">
        <f>IF(H1183&gt;'Input &amp; Results'!$K$45,MIN('Input &amp; Results'!$K$29,J1183-M1183),0)</f>
        <v>#DIV/0!</v>
      </c>
      <c r="L1183" s="106" t="e">
        <f t="shared" si="326"/>
        <v>#DIV/0!</v>
      </c>
      <c r="M1183" s="106" t="e">
        <f>IF(J1183&gt;0,MIN('Input &amp; Results'!$K$9*0.75/12*'Input &amp; Results'!$K$42,J1183),0)</f>
        <v>#DIV/0!</v>
      </c>
      <c r="N1183" s="106" t="e">
        <f t="shared" si="327"/>
        <v>#DIV/0!</v>
      </c>
      <c r="O1183" s="106" t="e">
        <f t="shared" si="321"/>
        <v>#DIV/0!</v>
      </c>
      <c r="P1183" s="106" t="e">
        <f>IF(O1183&gt;'Input &amp; Results'!$E$49,MIN('Input &amp; Results'!$E$47,O1183),0)</f>
        <v>#DIV/0!</v>
      </c>
      <c r="Q1183" s="106" t="e">
        <f t="shared" si="328"/>
        <v>#DIV/0!</v>
      </c>
      <c r="R1183" s="106" t="e">
        <f t="shared" si="324"/>
        <v>#DIV/0!</v>
      </c>
      <c r="S1183" s="106" t="e">
        <f t="shared" si="325"/>
        <v>#DIV/0!</v>
      </c>
      <c r="T1183" s="106" t="e">
        <f t="shared" si="329"/>
        <v>#DIV/0!</v>
      </c>
      <c r="U1183" s="124" t="e">
        <f t="shared" si="322"/>
        <v>#DIV/0!</v>
      </c>
      <c r="V1183" s="107" t="e">
        <f t="shared" si="337"/>
        <v>#DIV/0!</v>
      </c>
      <c r="W1183" s="106" t="e">
        <f t="shared" si="335"/>
        <v>#DIV/0!</v>
      </c>
      <c r="X1183" s="106" t="e">
        <f t="shared" si="330"/>
        <v>#DIV/0!</v>
      </c>
      <c r="Y1183" s="106" t="e">
        <f t="shared" si="336"/>
        <v>#DIV/0!</v>
      </c>
      <c r="Z1183" s="108" t="e">
        <f t="shared" si="331"/>
        <v>#DIV/0!</v>
      </c>
      <c r="AA1183" s="108" t="e">
        <f>('Input &amp; Results'!$E$40-R1183*7.48)/('Calcs active'!H1183*1440)</f>
        <v>#DIV/0!</v>
      </c>
    </row>
    <row r="1184" spans="2:27" x14ac:dyDescent="0.2">
      <c r="B1184" s="31">
        <f t="shared" si="323"/>
        <v>4</v>
      </c>
      <c r="C1184" s="31" t="s">
        <v>53</v>
      </c>
      <c r="D1184" s="106">
        <v>1170</v>
      </c>
      <c r="E1184" s="106" t="e">
        <f t="shared" si="332"/>
        <v>#DIV/0!</v>
      </c>
      <c r="F1184" s="106">
        <f>'Calcs Hist'!E1185</f>
        <v>0</v>
      </c>
      <c r="G1184" s="106" t="e">
        <f t="shared" si="333"/>
        <v>#DIV/0!</v>
      </c>
      <c r="H1184" s="107" t="e">
        <f t="shared" si="334"/>
        <v>#DIV/0!</v>
      </c>
      <c r="I1184" s="106" t="e">
        <f>IF(P1184&gt;0,('Input &amp; Results'!F$27/12*$C$3)*('Input &amp; Results'!$D$21),('Input &amp; Results'!F$27/12*$C$3)*('Input &amp; Results'!$D$22))</f>
        <v>#DIV/0!</v>
      </c>
      <c r="J1184" s="106" t="e">
        <f t="shared" si="338"/>
        <v>#DIV/0!</v>
      </c>
      <c r="K1184" s="106" t="e">
        <f>IF(H1184&gt;'Input &amp; Results'!$K$45,MIN('Input &amp; Results'!$K$29,J1184-M1184),0)</f>
        <v>#DIV/0!</v>
      </c>
      <c r="L1184" s="106" t="e">
        <f t="shared" si="326"/>
        <v>#DIV/0!</v>
      </c>
      <c r="M1184" s="106" t="e">
        <f>IF(J1184&gt;0,MIN('Input &amp; Results'!$K$9*0.75/12*'Input &amp; Results'!$K$42,J1184),0)</f>
        <v>#DIV/0!</v>
      </c>
      <c r="N1184" s="106" t="e">
        <f t="shared" si="327"/>
        <v>#DIV/0!</v>
      </c>
      <c r="O1184" s="106" t="e">
        <f t="shared" si="321"/>
        <v>#DIV/0!</v>
      </c>
      <c r="P1184" s="106" t="e">
        <f>IF(O1184&gt;'Input &amp; Results'!$E$49,MIN('Input &amp; Results'!$E$47,O1184),0)</f>
        <v>#DIV/0!</v>
      </c>
      <c r="Q1184" s="106" t="e">
        <f t="shared" si="328"/>
        <v>#DIV/0!</v>
      </c>
      <c r="R1184" s="106" t="e">
        <f t="shared" si="324"/>
        <v>#DIV/0!</v>
      </c>
      <c r="S1184" s="106" t="e">
        <f t="shared" si="325"/>
        <v>#DIV/0!</v>
      </c>
      <c r="T1184" s="106" t="e">
        <f t="shared" si="329"/>
        <v>#DIV/0!</v>
      </c>
      <c r="U1184" s="124" t="e">
        <f t="shared" si="322"/>
        <v>#DIV/0!</v>
      </c>
      <c r="V1184" s="107" t="e">
        <f t="shared" si="337"/>
        <v>#DIV/0!</v>
      </c>
      <c r="W1184" s="106" t="e">
        <f t="shared" si="335"/>
        <v>#DIV/0!</v>
      </c>
      <c r="X1184" s="106" t="e">
        <f t="shared" si="330"/>
        <v>#DIV/0!</v>
      </c>
      <c r="Y1184" s="106" t="e">
        <f t="shared" si="336"/>
        <v>#DIV/0!</v>
      </c>
      <c r="Z1184" s="108" t="e">
        <f t="shared" si="331"/>
        <v>#DIV/0!</v>
      </c>
      <c r="AA1184" s="108" t="e">
        <f>('Input &amp; Results'!$E$40-R1184*7.48)/('Calcs active'!H1184*1440)</f>
        <v>#DIV/0!</v>
      </c>
    </row>
    <row r="1185" spans="2:27" x14ac:dyDescent="0.2">
      <c r="B1185" s="31">
        <f t="shared" si="323"/>
        <v>4</v>
      </c>
      <c r="C1185" s="31" t="s">
        <v>53</v>
      </c>
      <c r="D1185" s="106">
        <v>1171</v>
      </c>
      <c r="E1185" s="106" t="e">
        <f t="shared" si="332"/>
        <v>#DIV/0!</v>
      </c>
      <c r="F1185" s="106">
        <f>'Calcs Hist'!E1186</f>
        <v>0</v>
      </c>
      <c r="G1185" s="106" t="e">
        <f t="shared" si="333"/>
        <v>#DIV/0!</v>
      </c>
      <c r="H1185" s="107" t="e">
        <f t="shared" si="334"/>
        <v>#DIV/0!</v>
      </c>
      <c r="I1185" s="106" t="e">
        <f>IF(P1185&gt;0,('Input &amp; Results'!F$27/12*$C$3)*('Input &amp; Results'!$D$21),('Input &amp; Results'!F$27/12*$C$3)*('Input &amp; Results'!$D$22))</f>
        <v>#DIV/0!</v>
      </c>
      <c r="J1185" s="106" t="e">
        <f t="shared" si="338"/>
        <v>#DIV/0!</v>
      </c>
      <c r="K1185" s="106" t="e">
        <f>IF(H1185&gt;'Input &amp; Results'!$K$45,MIN('Input &amp; Results'!$K$29,J1185-M1185),0)</f>
        <v>#DIV/0!</v>
      </c>
      <c r="L1185" s="106" t="e">
        <f t="shared" si="326"/>
        <v>#DIV/0!</v>
      </c>
      <c r="M1185" s="106" t="e">
        <f>IF(J1185&gt;0,MIN('Input &amp; Results'!$K$9*0.75/12*'Input &amp; Results'!$K$42,J1185),0)</f>
        <v>#DIV/0!</v>
      </c>
      <c r="N1185" s="106" t="e">
        <f t="shared" si="327"/>
        <v>#DIV/0!</v>
      </c>
      <c r="O1185" s="106" t="e">
        <f t="shared" si="321"/>
        <v>#DIV/0!</v>
      </c>
      <c r="P1185" s="106" t="e">
        <f>IF(O1185&gt;'Input &amp; Results'!$E$49,MIN('Input &amp; Results'!$E$47,O1185),0)</f>
        <v>#DIV/0!</v>
      </c>
      <c r="Q1185" s="106" t="e">
        <f t="shared" si="328"/>
        <v>#DIV/0!</v>
      </c>
      <c r="R1185" s="106" t="e">
        <f t="shared" si="324"/>
        <v>#DIV/0!</v>
      </c>
      <c r="S1185" s="106" t="e">
        <f t="shared" si="325"/>
        <v>#DIV/0!</v>
      </c>
      <c r="T1185" s="106" t="e">
        <f t="shared" si="329"/>
        <v>#DIV/0!</v>
      </c>
      <c r="U1185" s="124" t="e">
        <f t="shared" si="322"/>
        <v>#DIV/0!</v>
      </c>
      <c r="V1185" s="107" t="e">
        <f t="shared" si="337"/>
        <v>#DIV/0!</v>
      </c>
      <c r="W1185" s="106" t="e">
        <f t="shared" si="335"/>
        <v>#DIV/0!</v>
      </c>
      <c r="X1185" s="106" t="e">
        <f t="shared" si="330"/>
        <v>#DIV/0!</v>
      </c>
      <c r="Y1185" s="106" t="e">
        <f t="shared" si="336"/>
        <v>#DIV/0!</v>
      </c>
      <c r="Z1185" s="108" t="e">
        <f t="shared" si="331"/>
        <v>#DIV/0!</v>
      </c>
      <c r="AA1185" s="108" t="e">
        <f>('Input &amp; Results'!$E$40-R1185*7.48)/('Calcs active'!H1185*1440)</f>
        <v>#DIV/0!</v>
      </c>
    </row>
    <row r="1186" spans="2:27" x14ac:dyDescent="0.2">
      <c r="B1186" s="31">
        <f t="shared" si="323"/>
        <v>4</v>
      </c>
      <c r="C1186" s="31" t="s">
        <v>53</v>
      </c>
      <c r="D1186" s="106">
        <v>1172</v>
      </c>
      <c r="E1186" s="106" t="e">
        <f t="shared" si="332"/>
        <v>#DIV/0!</v>
      </c>
      <c r="F1186" s="106">
        <f>'Calcs Hist'!E1187</f>
        <v>0</v>
      </c>
      <c r="G1186" s="106" t="e">
        <f t="shared" si="333"/>
        <v>#DIV/0!</v>
      </c>
      <c r="H1186" s="107" t="e">
        <f t="shared" si="334"/>
        <v>#DIV/0!</v>
      </c>
      <c r="I1186" s="106" t="e">
        <f>IF(P1186&gt;0,('Input &amp; Results'!F$27/12*$C$3)*('Input &amp; Results'!$D$21),('Input &amp; Results'!F$27/12*$C$3)*('Input &amp; Results'!$D$22))</f>
        <v>#DIV/0!</v>
      </c>
      <c r="J1186" s="106" t="e">
        <f t="shared" si="338"/>
        <v>#DIV/0!</v>
      </c>
      <c r="K1186" s="106" t="e">
        <f>IF(H1186&gt;'Input &amp; Results'!$K$45,MIN('Input &amp; Results'!$K$29,J1186-M1186),0)</f>
        <v>#DIV/0!</v>
      </c>
      <c r="L1186" s="106" t="e">
        <f t="shared" si="326"/>
        <v>#DIV/0!</v>
      </c>
      <c r="M1186" s="106" t="e">
        <f>IF(J1186&gt;0,MIN('Input &amp; Results'!$K$9*0.75/12*'Input &amp; Results'!$K$42,J1186),0)</f>
        <v>#DIV/0!</v>
      </c>
      <c r="N1186" s="106" t="e">
        <f t="shared" si="327"/>
        <v>#DIV/0!</v>
      </c>
      <c r="O1186" s="106" t="e">
        <f t="shared" si="321"/>
        <v>#DIV/0!</v>
      </c>
      <c r="P1186" s="106" t="e">
        <f>IF(O1186&gt;'Input &amp; Results'!$E$49,MIN('Input &amp; Results'!$E$47,O1186),0)</f>
        <v>#DIV/0!</v>
      </c>
      <c r="Q1186" s="106" t="e">
        <f t="shared" si="328"/>
        <v>#DIV/0!</v>
      </c>
      <c r="R1186" s="106" t="e">
        <f t="shared" si="324"/>
        <v>#DIV/0!</v>
      </c>
      <c r="S1186" s="106" t="e">
        <f t="shared" si="325"/>
        <v>#DIV/0!</v>
      </c>
      <c r="T1186" s="106" t="e">
        <f t="shared" si="329"/>
        <v>#DIV/0!</v>
      </c>
      <c r="U1186" s="124" t="e">
        <f t="shared" si="322"/>
        <v>#DIV/0!</v>
      </c>
      <c r="V1186" s="107" t="e">
        <f t="shared" si="337"/>
        <v>#DIV/0!</v>
      </c>
      <c r="W1186" s="106" t="e">
        <f t="shared" si="335"/>
        <v>#DIV/0!</v>
      </c>
      <c r="X1186" s="106" t="e">
        <f t="shared" si="330"/>
        <v>#DIV/0!</v>
      </c>
      <c r="Y1186" s="106" t="e">
        <f t="shared" si="336"/>
        <v>#DIV/0!</v>
      </c>
      <c r="Z1186" s="108" t="e">
        <f t="shared" si="331"/>
        <v>#DIV/0!</v>
      </c>
      <c r="AA1186" s="108" t="e">
        <f>('Input &amp; Results'!$E$40-R1186*7.48)/('Calcs active'!H1186*1440)</f>
        <v>#DIV/0!</v>
      </c>
    </row>
    <row r="1187" spans="2:27" x14ac:dyDescent="0.2">
      <c r="B1187" s="31">
        <f t="shared" si="323"/>
        <v>4</v>
      </c>
      <c r="C1187" s="31" t="s">
        <v>53</v>
      </c>
      <c r="D1187" s="106">
        <v>1173</v>
      </c>
      <c r="E1187" s="106" t="e">
        <f t="shared" si="332"/>
        <v>#DIV/0!</v>
      </c>
      <c r="F1187" s="106">
        <f>'Calcs Hist'!E1188</f>
        <v>0</v>
      </c>
      <c r="G1187" s="106" t="e">
        <f t="shared" si="333"/>
        <v>#DIV/0!</v>
      </c>
      <c r="H1187" s="107" t="e">
        <f t="shared" si="334"/>
        <v>#DIV/0!</v>
      </c>
      <c r="I1187" s="106" t="e">
        <f>IF(P1187&gt;0,('Input &amp; Results'!F$27/12*$C$3)*('Input &amp; Results'!$D$21),('Input &amp; Results'!F$27/12*$C$3)*('Input &amp; Results'!$D$22))</f>
        <v>#DIV/0!</v>
      </c>
      <c r="J1187" s="106" t="e">
        <f t="shared" si="338"/>
        <v>#DIV/0!</v>
      </c>
      <c r="K1187" s="106" t="e">
        <f>IF(H1187&gt;'Input &amp; Results'!$K$45,MIN('Input &amp; Results'!$K$29,J1187-M1187),0)</f>
        <v>#DIV/0!</v>
      </c>
      <c r="L1187" s="106" t="e">
        <f t="shared" si="326"/>
        <v>#DIV/0!</v>
      </c>
      <c r="M1187" s="106" t="e">
        <f>IF(J1187&gt;0,MIN('Input &amp; Results'!$K$9*0.75/12*'Input &amp; Results'!$K$42,J1187),0)</f>
        <v>#DIV/0!</v>
      </c>
      <c r="N1187" s="106" t="e">
        <f t="shared" si="327"/>
        <v>#DIV/0!</v>
      </c>
      <c r="O1187" s="106" t="e">
        <f t="shared" si="321"/>
        <v>#DIV/0!</v>
      </c>
      <c r="P1187" s="106" t="e">
        <f>IF(O1187&gt;'Input &amp; Results'!$E$49,MIN('Input &amp; Results'!$E$47,O1187),0)</f>
        <v>#DIV/0!</v>
      </c>
      <c r="Q1187" s="106" t="e">
        <f t="shared" si="328"/>
        <v>#DIV/0!</v>
      </c>
      <c r="R1187" s="106" t="e">
        <f t="shared" si="324"/>
        <v>#DIV/0!</v>
      </c>
      <c r="S1187" s="106" t="e">
        <f t="shared" si="325"/>
        <v>#DIV/0!</v>
      </c>
      <c r="T1187" s="106" t="e">
        <f t="shared" si="329"/>
        <v>#DIV/0!</v>
      </c>
      <c r="U1187" s="124" t="e">
        <f t="shared" si="322"/>
        <v>#DIV/0!</v>
      </c>
      <c r="V1187" s="107" t="e">
        <f t="shared" si="337"/>
        <v>#DIV/0!</v>
      </c>
      <c r="W1187" s="106" t="e">
        <f t="shared" si="335"/>
        <v>#DIV/0!</v>
      </c>
      <c r="X1187" s="106" t="e">
        <f t="shared" si="330"/>
        <v>#DIV/0!</v>
      </c>
      <c r="Y1187" s="106" t="e">
        <f t="shared" si="336"/>
        <v>#DIV/0!</v>
      </c>
      <c r="Z1187" s="108" t="e">
        <f t="shared" si="331"/>
        <v>#DIV/0!</v>
      </c>
      <c r="AA1187" s="108" t="e">
        <f>('Input &amp; Results'!$E$40-R1187*7.48)/('Calcs active'!H1187*1440)</f>
        <v>#DIV/0!</v>
      </c>
    </row>
    <row r="1188" spans="2:27" x14ac:dyDescent="0.2">
      <c r="B1188" s="31">
        <f t="shared" si="323"/>
        <v>4</v>
      </c>
      <c r="C1188" s="31" t="s">
        <v>53</v>
      </c>
      <c r="D1188" s="106">
        <v>1174</v>
      </c>
      <c r="E1188" s="106" t="e">
        <f t="shared" si="332"/>
        <v>#DIV/0!</v>
      </c>
      <c r="F1188" s="106">
        <f>'Calcs Hist'!E1189</f>
        <v>0</v>
      </c>
      <c r="G1188" s="106" t="e">
        <f t="shared" si="333"/>
        <v>#DIV/0!</v>
      </c>
      <c r="H1188" s="107" t="e">
        <f t="shared" si="334"/>
        <v>#DIV/0!</v>
      </c>
      <c r="I1188" s="106" t="e">
        <f>IF(P1188&gt;0,('Input &amp; Results'!F$27/12*$C$3)*('Input &amp; Results'!$D$21),('Input &amp; Results'!F$27/12*$C$3)*('Input &amp; Results'!$D$22))</f>
        <v>#DIV/0!</v>
      </c>
      <c r="J1188" s="106" t="e">
        <f t="shared" si="338"/>
        <v>#DIV/0!</v>
      </c>
      <c r="K1188" s="106" t="e">
        <f>IF(H1188&gt;'Input &amp; Results'!$K$45,MIN('Input &amp; Results'!$K$29,J1188-M1188),0)</f>
        <v>#DIV/0!</v>
      </c>
      <c r="L1188" s="106" t="e">
        <f t="shared" si="326"/>
        <v>#DIV/0!</v>
      </c>
      <c r="M1188" s="106" t="e">
        <f>IF(J1188&gt;0,MIN('Input &amp; Results'!$K$9*0.75/12*'Input &amp; Results'!$K$42,J1188),0)</f>
        <v>#DIV/0!</v>
      </c>
      <c r="N1188" s="106" t="e">
        <f t="shared" si="327"/>
        <v>#DIV/0!</v>
      </c>
      <c r="O1188" s="106" t="e">
        <f t="shared" si="321"/>
        <v>#DIV/0!</v>
      </c>
      <c r="P1188" s="106" t="e">
        <f>IF(O1188&gt;'Input &amp; Results'!$E$49,MIN('Input &amp; Results'!$E$47,O1188),0)</f>
        <v>#DIV/0!</v>
      </c>
      <c r="Q1188" s="106" t="e">
        <f t="shared" si="328"/>
        <v>#DIV/0!</v>
      </c>
      <c r="R1188" s="106" t="e">
        <f t="shared" si="324"/>
        <v>#DIV/0!</v>
      </c>
      <c r="S1188" s="106" t="e">
        <f t="shared" si="325"/>
        <v>#DIV/0!</v>
      </c>
      <c r="T1188" s="106" t="e">
        <f t="shared" si="329"/>
        <v>#DIV/0!</v>
      </c>
      <c r="U1188" s="124" t="e">
        <f t="shared" si="322"/>
        <v>#DIV/0!</v>
      </c>
      <c r="V1188" s="107" t="e">
        <f t="shared" si="337"/>
        <v>#DIV/0!</v>
      </c>
      <c r="W1188" s="106" t="e">
        <f t="shared" si="335"/>
        <v>#DIV/0!</v>
      </c>
      <c r="X1188" s="106" t="e">
        <f t="shared" si="330"/>
        <v>#DIV/0!</v>
      </c>
      <c r="Y1188" s="106" t="e">
        <f t="shared" si="336"/>
        <v>#DIV/0!</v>
      </c>
      <c r="Z1188" s="108" t="e">
        <f t="shared" si="331"/>
        <v>#DIV/0!</v>
      </c>
      <c r="AA1188" s="108" t="e">
        <f>('Input &amp; Results'!$E$40-R1188*7.48)/('Calcs active'!H1188*1440)</f>
        <v>#DIV/0!</v>
      </c>
    </row>
    <row r="1189" spans="2:27" x14ac:dyDescent="0.2">
      <c r="B1189" s="31">
        <f t="shared" si="323"/>
        <v>4</v>
      </c>
      <c r="C1189" s="31" t="s">
        <v>53</v>
      </c>
      <c r="D1189" s="106">
        <v>1175</v>
      </c>
      <c r="E1189" s="106" t="e">
        <f t="shared" si="332"/>
        <v>#DIV/0!</v>
      </c>
      <c r="F1189" s="106">
        <f>'Calcs Hist'!E1190</f>
        <v>0</v>
      </c>
      <c r="G1189" s="106" t="e">
        <f t="shared" si="333"/>
        <v>#DIV/0!</v>
      </c>
      <c r="H1189" s="107" t="e">
        <f t="shared" si="334"/>
        <v>#DIV/0!</v>
      </c>
      <c r="I1189" s="106" t="e">
        <f>IF(P1189&gt;0,('Input &amp; Results'!F$27/12*$C$3)*('Input &amp; Results'!$D$21),('Input &amp; Results'!F$27/12*$C$3)*('Input &amp; Results'!$D$22))</f>
        <v>#DIV/0!</v>
      </c>
      <c r="J1189" s="106" t="e">
        <f t="shared" si="338"/>
        <v>#DIV/0!</v>
      </c>
      <c r="K1189" s="106" t="e">
        <f>IF(H1189&gt;'Input &amp; Results'!$K$45,MIN('Input &amp; Results'!$K$29,J1189-M1189),0)</f>
        <v>#DIV/0!</v>
      </c>
      <c r="L1189" s="106" t="e">
        <f t="shared" si="326"/>
        <v>#DIV/0!</v>
      </c>
      <c r="M1189" s="106" t="e">
        <f>IF(J1189&gt;0,MIN('Input &amp; Results'!$K$9*0.75/12*'Input &amp; Results'!$K$42,J1189),0)</f>
        <v>#DIV/0!</v>
      </c>
      <c r="N1189" s="106" t="e">
        <f t="shared" si="327"/>
        <v>#DIV/0!</v>
      </c>
      <c r="O1189" s="106" t="e">
        <f t="shared" si="321"/>
        <v>#DIV/0!</v>
      </c>
      <c r="P1189" s="106" t="e">
        <f>IF(O1189&gt;'Input &amp; Results'!$E$49,MIN('Input &amp; Results'!$E$47,O1189),0)</f>
        <v>#DIV/0!</v>
      </c>
      <c r="Q1189" s="106" t="e">
        <f t="shared" si="328"/>
        <v>#DIV/0!</v>
      </c>
      <c r="R1189" s="106" t="e">
        <f t="shared" si="324"/>
        <v>#DIV/0!</v>
      </c>
      <c r="S1189" s="106" t="e">
        <f t="shared" si="325"/>
        <v>#DIV/0!</v>
      </c>
      <c r="T1189" s="106" t="e">
        <f t="shared" si="329"/>
        <v>#DIV/0!</v>
      </c>
      <c r="U1189" s="124" t="e">
        <f t="shared" si="322"/>
        <v>#DIV/0!</v>
      </c>
      <c r="V1189" s="107" t="e">
        <f t="shared" si="337"/>
        <v>#DIV/0!</v>
      </c>
      <c r="W1189" s="106" t="e">
        <f t="shared" si="335"/>
        <v>#DIV/0!</v>
      </c>
      <c r="X1189" s="106" t="e">
        <f t="shared" si="330"/>
        <v>#DIV/0!</v>
      </c>
      <c r="Y1189" s="106" t="e">
        <f t="shared" si="336"/>
        <v>#DIV/0!</v>
      </c>
      <c r="Z1189" s="108" t="e">
        <f t="shared" si="331"/>
        <v>#DIV/0!</v>
      </c>
      <c r="AA1189" s="108" t="e">
        <f>('Input &amp; Results'!$E$40-R1189*7.48)/('Calcs active'!H1189*1440)</f>
        <v>#DIV/0!</v>
      </c>
    </row>
    <row r="1190" spans="2:27" x14ac:dyDescent="0.2">
      <c r="B1190" s="31">
        <f t="shared" si="323"/>
        <v>4</v>
      </c>
      <c r="C1190" s="31" t="s">
        <v>53</v>
      </c>
      <c r="D1190" s="106">
        <v>1176</v>
      </c>
      <c r="E1190" s="106" t="e">
        <f t="shared" si="332"/>
        <v>#DIV/0!</v>
      </c>
      <c r="F1190" s="106">
        <f>'Calcs Hist'!E1191</f>
        <v>0</v>
      </c>
      <c r="G1190" s="106" t="e">
        <f t="shared" si="333"/>
        <v>#DIV/0!</v>
      </c>
      <c r="H1190" s="107" t="e">
        <f t="shared" si="334"/>
        <v>#DIV/0!</v>
      </c>
      <c r="I1190" s="106" t="e">
        <f>IF(P1190&gt;0,('Input &amp; Results'!F$27/12*$C$3)*('Input &amp; Results'!$D$21),('Input &amp; Results'!F$27/12*$C$3)*('Input &amp; Results'!$D$22))</f>
        <v>#DIV/0!</v>
      </c>
      <c r="J1190" s="106" t="e">
        <f t="shared" si="338"/>
        <v>#DIV/0!</v>
      </c>
      <c r="K1190" s="106" t="e">
        <f>IF(H1190&gt;'Input &amp; Results'!$K$45,MIN('Input &amp; Results'!$K$29,J1190-M1190),0)</f>
        <v>#DIV/0!</v>
      </c>
      <c r="L1190" s="106" t="e">
        <f t="shared" si="326"/>
        <v>#DIV/0!</v>
      </c>
      <c r="M1190" s="106" t="e">
        <f>IF(J1190&gt;0,MIN('Input &amp; Results'!$K$9*0.75/12*'Input &amp; Results'!$K$42,J1190),0)</f>
        <v>#DIV/0!</v>
      </c>
      <c r="N1190" s="106" t="e">
        <f t="shared" si="327"/>
        <v>#DIV/0!</v>
      </c>
      <c r="O1190" s="106" t="e">
        <f t="shared" si="321"/>
        <v>#DIV/0!</v>
      </c>
      <c r="P1190" s="106" t="e">
        <f>IF(O1190&gt;'Input &amp; Results'!$E$49,MIN('Input &amp; Results'!$E$47,O1190),0)</f>
        <v>#DIV/0!</v>
      </c>
      <c r="Q1190" s="106" t="e">
        <f t="shared" si="328"/>
        <v>#DIV/0!</v>
      </c>
      <c r="R1190" s="106" t="e">
        <f t="shared" si="324"/>
        <v>#DIV/0!</v>
      </c>
      <c r="S1190" s="106" t="e">
        <f t="shared" si="325"/>
        <v>#DIV/0!</v>
      </c>
      <c r="T1190" s="106" t="e">
        <f t="shared" si="329"/>
        <v>#DIV/0!</v>
      </c>
      <c r="U1190" s="124" t="e">
        <f t="shared" si="322"/>
        <v>#DIV/0!</v>
      </c>
      <c r="V1190" s="107" t="e">
        <f t="shared" si="337"/>
        <v>#DIV/0!</v>
      </c>
      <c r="W1190" s="106" t="e">
        <f t="shared" si="335"/>
        <v>#DIV/0!</v>
      </c>
      <c r="X1190" s="106" t="e">
        <f t="shared" si="330"/>
        <v>#DIV/0!</v>
      </c>
      <c r="Y1190" s="106" t="e">
        <f t="shared" si="336"/>
        <v>#DIV/0!</v>
      </c>
      <c r="Z1190" s="108" t="e">
        <f t="shared" si="331"/>
        <v>#DIV/0!</v>
      </c>
      <c r="AA1190" s="108" t="e">
        <f>('Input &amp; Results'!$E$40-R1190*7.48)/('Calcs active'!H1190*1440)</f>
        <v>#DIV/0!</v>
      </c>
    </row>
    <row r="1191" spans="2:27" x14ac:dyDescent="0.2">
      <c r="B1191" s="31">
        <f t="shared" si="323"/>
        <v>4</v>
      </c>
      <c r="C1191" s="31" t="s">
        <v>53</v>
      </c>
      <c r="D1191" s="106">
        <v>1177</v>
      </c>
      <c r="E1191" s="106" t="e">
        <f t="shared" si="332"/>
        <v>#DIV/0!</v>
      </c>
      <c r="F1191" s="106">
        <f>'Calcs Hist'!E1192</f>
        <v>0</v>
      </c>
      <c r="G1191" s="106" t="e">
        <f t="shared" si="333"/>
        <v>#DIV/0!</v>
      </c>
      <c r="H1191" s="107" t="e">
        <f t="shared" si="334"/>
        <v>#DIV/0!</v>
      </c>
      <c r="I1191" s="106" t="e">
        <f>IF(P1191&gt;0,('Input &amp; Results'!F$27/12*$C$3)*('Input &amp; Results'!$D$21),('Input &amp; Results'!F$27/12*$C$3)*('Input &amp; Results'!$D$22))</f>
        <v>#DIV/0!</v>
      </c>
      <c r="J1191" s="106" t="e">
        <f t="shared" si="338"/>
        <v>#DIV/0!</v>
      </c>
      <c r="K1191" s="106" t="e">
        <f>IF(H1191&gt;'Input &amp; Results'!$K$45,MIN('Input &amp; Results'!$K$29,J1191-M1191),0)</f>
        <v>#DIV/0!</v>
      </c>
      <c r="L1191" s="106" t="e">
        <f t="shared" si="326"/>
        <v>#DIV/0!</v>
      </c>
      <c r="M1191" s="106" t="e">
        <f>IF(J1191&gt;0,MIN('Input &amp; Results'!$K$9*0.75/12*'Input &amp; Results'!$K$42,J1191),0)</f>
        <v>#DIV/0!</v>
      </c>
      <c r="N1191" s="106" t="e">
        <f t="shared" si="327"/>
        <v>#DIV/0!</v>
      </c>
      <c r="O1191" s="106" t="e">
        <f t="shared" si="321"/>
        <v>#DIV/0!</v>
      </c>
      <c r="P1191" s="106" t="e">
        <f>IF(O1191&gt;'Input &amp; Results'!$E$49,MIN('Input &amp; Results'!$E$47,O1191),0)</f>
        <v>#DIV/0!</v>
      </c>
      <c r="Q1191" s="106" t="e">
        <f t="shared" si="328"/>
        <v>#DIV/0!</v>
      </c>
      <c r="R1191" s="106" t="e">
        <f t="shared" si="324"/>
        <v>#DIV/0!</v>
      </c>
      <c r="S1191" s="106" t="e">
        <f t="shared" si="325"/>
        <v>#DIV/0!</v>
      </c>
      <c r="T1191" s="106" t="e">
        <f t="shared" si="329"/>
        <v>#DIV/0!</v>
      </c>
      <c r="U1191" s="124" t="e">
        <f t="shared" si="322"/>
        <v>#DIV/0!</v>
      </c>
      <c r="V1191" s="107" t="e">
        <f t="shared" si="337"/>
        <v>#DIV/0!</v>
      </c>
      <c r="W1191" s="106" t="e">
        <f t="shared" si="335"/>
        <v>#DIV/0!</v>
      </c>
      <c r="X1191" s="106" t="e">
        <f t="shared" si="330"/>
        <v>#DIV/0!</v>
      </c>
      <c r="Y1191" s="106" t="e">
        <f t="shared" si="336"/>
        <v>#DIV/0!</v>
      </c>
      <c r="Z1191" s="108" t="e">
        <f t="shared" si="331"/>
        <v>#DIV/0!</v>
      </c>
      <c r="AA1191" s="108" t="e">
        <f>('Input &amp; Results'!$E$40-R1191*7.48)/('Calcs active'!H1191*1440)</f>
        <v>#DIV/0!</v>
      </c>
    </row>
    <row r="1192" spans="2:27" x14ac:dyDescent="0.2">
      <c r="B1192" s="31">
        <f t="shared" si="323"/>
        <v>4</v>
      </c>
      <c r="C1192" s="31" t="s">
        <v>53</v>
      </c>
      <c r="D1192" s="106">
        <v>1178</v>
      </c>
      <c r="E1192" s="106" t="e">
        <f t="shared" si="332"/>
        <v>#DIV/0!</v>
      </c>
      <c r="F1192" s="106">
        <f>'Calcs Hist'!E1193</f>
        <v>0</v>
      </c>
      <c r="G1192" s="106" t="e">
        <f t="shared" si="333"/>
        <v>#DIV/0!</v>
      </c>
      <c r="H1192" s="107" t="e">
        <f t="shared" si="334"/>
        <v>#DIV/0!</v>
      </c>
      <c r="I1192" s="106" t="e">
        <f>IF(P1192&gt;0,('Input &amp; Results'!F$27/12*$C$3)*('Input &amp; Results'!$D$21),('Input &amp; Results'!F$27/12*$C$3)*('Input &amp; Results'!$D$22))</f>
        <v>#DIV/0!</v>
      </c>
      <c r="J1192" s="106" t="e">
        <f t="shared" si="338"/>
        <v>#DIV/0!</v>
      </c>
      <c r="K1192" s="106" t="e">
        <f>IF(H1192&gt;'Input &amp; Results'!$K$45,MIN('Input &amp; Results'!$K$29,J1192-M1192),0)</f>
        <v>#DIV/0!</v>
      </c>
      <c r="L1192" s="106" t="e">
        <f t="shared" si="326"/>
        <v>#DIV/0!</v>
      </c>
      <c r="M1192" s="106" t="e">
        <f>IF(J1192&gt;0,MIN('Input &amp; Results'!$K$9*0.75/12*'Input &amp; Results'!$K$42,J1192),0)</f>
        <v>#DIV/0!</v>
      </c>
      <c r="N1192" s="106" t="e">
        <f t="shared" si="327"/>
        <v>#DIV/0!</v>
      </c>
      <c r="O1192" s="106" t="e">
        <f t="shared" si="321"/>
        <v>#DIV/0!</v>
      </c>
      <c r="P1192" s="106" t="e">
        <f>IF(O1192&gt;'Input &amp; Results'!$E$49,MIN('Input &amp; Results'!$E$47,O1192),0)</f>
        <v>#DIV/0!</v>
      </c>
      <c r="Q1192" s="106" t="e">
        <f t="shared" si="328"/>
        <v>#DIV/0!</v>
      </c>
      <c r="R1192" s="106" t="e">
        <f t="shared" si="324"/>
        <v>#DIV/0!</v>
      </c>
      <c r="S1192" s="106" t="e">
        <f t="shared" si="325"/>
        <v>#DIV/0!</v>
      </c>
      <c r="T1192" s="106" t="e">
        <f t="shared" si="329"/>
        <v>#DIV/0!</v>
      </c>
      <c r="U1192" s="124" t="e">
        <f t="shared" si="322"/>
        <v>#DIV/0!</v>
      </c>
      <c r="V1192" s="107" t="e">
        <f t="shared" si="337"/>
        <v>#DIV/0!</v>
      </c>
      <c r="W1192" s="106" t="e">
        <f t="shared" si="335"/>
        <v>#DIV/0!</v>
      </c>
      <c r="X1192" s="106" t="e">
        <f t="shared" si="330"/>
        <v>#DIV/0!</v>
      </c>
      <c r="Y1192" s="106" t="e">
        <f t="shared" si="336"/>
        <v>#DIV/0!</v>
      </c>
      <c r="Z1192" s="108" t="e">
        <f t="shared" si="331"/>
        <v>#DIV/0!</v>
      </c>
      <c r="AA1192" s="108" t="e">
        <f>('Input &amp; Results'!$E$40-R1192*7.48)/('Calcs active'!H1192*1440)</f>
        <v>#DIV/0!</v>
      </c>
    </row>
    <row r="1193" spans="2:27" x14ac:dyDescent="0.2">
      <c r="B1193" s="31">
        <f t="shared" si="323"/>
        <v>4</v>
      </c>
      <c r="C1193" s="31" t="s">
        <v>53</v>
      </c>
      <c r="D1193" s="106">
        <v>1179</v>
      </c>
      <c r="E1193" s="106" t="e">
        <f t="shared" si="332"/>
        <v>#DIV/0!</v>
      </c>
      <c r="F1193" s="106">
        <f>'Calcs Hist'!E1194</f>
        <v>0</v>
      </c>
      <c r="G1193" s="106" t="e">
        <f t="shared" si="333"/>
        <v>#DIV/0!</v>
      </c>
      <c r="H1193" s="107" t="e">
        <f t="shared" si="334"/>
        <v>#DIV/0!</v>
      </c>
      <c r="I1193" s="106" t="e">
        <f>IF(P1193&gt;0,('Input &amp; Results'!F$27/12*$C$3)*('Input &amp; Results'!$D$21),('Input &amp; Results'!F$27/12*$C$3)*('Input &amp; Results'!$D$22))</f>
        <v>#DIV/0!</v>
      </c>
      <c r="J1193" s="106" t="e">
        <f t="shared" si="338"/>
        <v>#DIV/0!</v>
      </c>
      <c r="K1193" s="106" t="e">
        <f>IF(H1193&gt;'Input &amp; Results'!$K$45,MIN('Input &amp; Results'!$K$29,J1193-M1193),0)</f>
        <v>#DIV/0!</v>
      </c>
      <c r="L1193" s="106" t="e">
        <f t="shared" si="326"/>
        <v>#DIV/0!</v>
      </c>
      <c r="M1193" s="106" t="e">
        <f>IF(J1193&gt;0,MIN('Input &amp; Results'!$K$9*0.75/12*'Input &amp; Results'!$K$42,J1193),0)</f>
        <v>#DIV/0!</v>
      </c>
      <c r="N1193" s="106" t="e">
        <f t="shared" si="327"/>
        <v>#DIV/0!</v>
      </c>
      <c r="O1193" s="106" t="e">
        <f t="shared" si="321"/>
        <v>#DIV/0!</v>
      </c>
      <c r="P1193" s="106" t="e">
        <f>IF(O1193&gt;'Input &amp; Results'!$E$49,MIN('Input &amp; Results'!$E$47,O1193),0)</f>
        <v>#DIV/0!</v>
      </c>
      <c r="Q1193" s="106" t="e">
        <f t="shared" si="328"/>
        <v>#DIV/0!</v>
      </c>
      <c r="R1193" s="106" t="e">
        <f t="shared" si="324"/>
        <v>#DIV/0!</v>
      </c>
      <c r="S1193" s="106" t="e">
        <f t="shared" si="325"/>
        <v>#DIV/0!</v>
      </c>
      <c r="T1193" s="106" t="e">
        <f t="shared" si="329"/>
        <v>#DIV/0!</v>
      </c>
      <c r="U1193" s="124" t="e">
        <f t="shared" si="322"/>
        <v>#DIV/0!</v>
      </c>
      <c r="V1193" s="107" t="e">
        <f t="shared" si="337"/>
        <v>#DIV/0!</v>
      </c>
      <c r="W1193" s="106" t="e">
        <f t="shared" si="335"/>
        <v>#DIV/0!</v>
      </c>
      <c r="X1193" s="106" t="e">
        <f t="shared" si="330"/>
        <v>#DIV/0!</v>
      </c>
      <c r="Y1193" s="106" t="e">
        <f t="shared" si="336"/>
        <v>#DIV/0!</v>
      </c>
      <c r="Z1193" s="108" t="e">
        <f t="shared" si="331"/>
        <v>#DIV/0!</v>
      </c>
      <c r="AA1193" s="108" t="e">
        <f>('Input &amp; Results'!$E$40-R1193*7.48)/('Calcs active'!H1193*1440)</f>
        <v>#DIV/0!</v>
      </c>
    </row>
    <row r="1194" spans="2:27" x14ac:dyDescent="0.2">
      <c r="B1194" s="31">
        <f t="shared" si="323"/>
        <v>4</v>
      </c>
      <c r="C1194" s="31" t="s">
        <v>53</v>
      </c>
      <c r="D1194" s="106">
        <v>1180</v>
      </c>
      <c r="E1194" s="106" t="e">
        <f t="shared" si="332"/>
        <v>#DIV/0!</v>
      </c>
      <c r="F1194" s="106">
        <f>'Calcs Hist'!E1195</f>
        <v>0</v>
      </c>
      <c r="G1194" s="106" t="e">
        <f t="shared" si="333"/>
        <v>#DIV/0!</v>
      </c>
      <c r="H1194" s="107" t="e">
        <f t="shared" si="334"/>
        <v>#DIV/0!</v>
      </c>
      <c r="I1194" s="106" t="e">
        <f>IF(P1194&gt;0,('Input &amp; Results'!F$27/12*$C$3)*('Input &amp; Results'!$D$21),('Input &amp; Results'!F$27/12*$C$3)*('Input &amp; Results'!$D$22))</f>
        <v>#DIV/0!</v>
      </c>
      <c r="J1194" s="106" t="e">
        <f t="shared" si="338"/>
        <v>#DIV/0!</v>
      </c>
      <c r="K1194" s="106" t="e">
        <f>IF(H1194&gt;'Input &amp; Results'!$K$45,MIN('Input &amp; Results'!$K$29,J1194-M1194),0)</f>
        <v>#DIV/0!</v>
      </c>
      <c r="L1194" s="106" t="e">
        <f t="shared" si="326"/>
        <v>#DIV/0!</v>
      </c>
      <c r="M1194" s="106" t="e">
        <f>IF(J1194&gt;0,MIN('Input &amp; Results'!$K$9*0.75/12*'Input &amp; Results'!$K$42,J1194),0)</f>
        <v>#DIV/0!</v>
      </c>
      <c r="N1194" s="106" t="e">
        <f t="shared" si="327"/>
        <v>#DIV/0!</v>
      </c>
      <c r="O1194" s="106" t="e">
        <f t="shared" si="321"/>
        <v>#DIV/0!</v>
      </c>
      <c r="P1194" s="106" t="e">
        <f>IF(O1194&gt;'Input &amp; Results'!$E$49,MIN('Input &amp; Results'!$E$47,O1194),0)</f>
        <v>#DIV/0!</v>
      </c>
      <c r="Q1194" s="106" t="e">
        <f t="shared" si="328"/>
        <v>#DIV/0!</v>
      </c>
      <c r="R1194" s="106" t="e">
        <f t="shared" si="324"/>
        <v>#DIV/0!</v>
      </c>
      <c r="S1194" s="106" t="e">
        <f t="shared" si="325"/>
        <v>#DIV/0!</v>
      </c>
      <c r="T1194" s="106" t="e">
        <f t="shared" si="329"/>
        <v>#DIV/0!</v>
      </c>
      <c r="U1194" s="124" t="e">
        <f t="shared" si="322"/>
        <v>#DIV/0!</v>
      </c>
      <c r="V1194" s="107" t="e">
        <f t="shared" si="337"/>
        <v>#DIV/0!</v>
      </c>
      <c r="W1194" s="106" t="e">
        <f t="shared" si="335"/>
        <v>#DIV/0!</v>
      </c>
      <c r="X1194" s="106" t="e">
        <f t="shared" si="330"/>
        <v>#DIV/0!</v>
      </c>
      <c r="Y1194" s="106" t="e">
        <f t="shared" si="336"/>
        <v>#DIV/0!</v>
      </c>
      <c r="Z1194" s="108" t="e">
        <f t="shared" si="331"/>
        <v>#DIV/0!</v>
      </c>
      <c r="AA1194" s="108" t="e">
        <f>('Input &amp; Results'!$E$40-R1194*7.48)/('Calcs active'!H1194*1440)</f>
        <v>#DIV/0!</v>
      </c>
    </row>
    <row r="1195" spans="2:27" x14ac:dyDescent="0.2">
      <c r="B1195" s="31">
        <f t="shared" si="323"/>
        <v>4</v>
      </c>
      <c r="C1195" s="31" t="s">
        <v>53</v>
      </c>
      <c r="D1195" s="106">
        <v>1181</v>
      </c>
      <c r="E1195" s="106" t="e">
        <f t="shared" si="332"/>
        <v>#DIV/0!</v>
      </c>
      <c r="F1195" s="106">
        <f>'Calcs Hist'!E1196</f>
        <v>0</v>
      </c>
      <c r="G1195" s="106" t="e">
        <f t="shared" si="333"/>
        <v>#DIV/0!</v>
      </c>
      <c r="H1195" s="107" t="e">
        <f t="shared" si="334"/>
        <v>#DIV/0!</v>
      </c>
      <c r="I1195" s="106" t="e">
        <f>IF(P1195&gt;0,('Input &amp; Results'!F$27/12*$C$3)*('Input &amp; Results'!$D$21),('Input &amp; Results'!F$27/12*$C$3)*('Input &amp; Results'!$D$22))</f>
        <v>#DIV/0!</v>
      </c>
      <c r="J1195" s="106" t="e">
        <f t="shared" si="338"/>
        <v>#DIV/0!</v>
      </c>
      <c r="K1195" s="106" t="e">
        <f>IF(H1195&gt;'Input &amp; Results'!$K$45,MIN('Input &amp; Results'!$K$29,J1195-M1195),0)</f>
        <v>#DIV/0!</v>
      </c>
      <c r="L1195" s="106" t="e">
        <f t="shared" si="326"/>
        <v>#DIV/0!</v>
      </c>
      <c r="M1195" s="106" t="e">
        <f>IF(J1195&gt;0,MIN('Input &amp; Results'!$K$9*0.75/12*'Input &amp; Results'!$K$42,J1195),0)</f>
        <v>#DIV/0!</v>
      </c>
      <c r="N1195" s="106" t="e">
        <f t="shared" si="327"/>
        <v>#DIV/0!</v>
      </c>
      <c r="O1195" s="106" t="e">
        <f t="shared" si="321"/>
        <v>#DIV/0!</v>
      </c>
      <c r="P1195" s="106" t="e">
        <f>IF(O1195&gt;'Input &amp; Results'!$E$49,MIN('Input &amp; Results'!$E$47,O1195),0)</f>
        <v>#DIV/0!</v>
      </c>
      <c r="Q1195" s="106" t="e">
        <f t="shared" si="328"/>
        <v>#DIV/0!</v>
      </c>
      <c r="R1195" s="106" t="e">
        <f t="shared" si="324"/>
        <v>#DIV/0!</v>
      </c>
      <c r="S1195" s="106" t="e">
        <f t="shared" si="325"/>
        <v>#DIV/0!</v>
      </c>
      <c r="T1195" s="106" t="e">
        <f t="shared" si="329"/>
        <v>#DIV/0!</v>
      </c>
      <c r="U1195" s="124" t="e">
        <f t="shared" si="322"/>
        <v>#DIV/0!</v>
      </c>
      <c r="V1195" s="107" t="e">
        <f t="shared" si="337"/>
        <v>#DIV/0!</v>
      </c>
      <c r="W1195" s="106" t="e">
        <f t="shared" si="335"/>
        <v>#DIV/0!</v>
      </c>
      <c r="X1195" s="106" t="e">
        <f t="shared" si="330"/>
        <v>#DIV/0!</v>
      </c>
      <c r="Y1195" s="106" t="e">
        <f t="shared" si="336"/>
        <v>#DIV/0!</v>
      </c>
      <c r="Z1195" s="108" t="e">
        <f t="shared" si="331"/>
        <v>#DIV/0!</v>
      </c>
      <c r="AA1195" s="108" t="e">
        <f>('Input &amp; Results'!$E$40-R1195*7.48)/('Calcs active'!H1195*1440)</f>
        <v>#DIV/0!</v>
      </c>
    </row>
    <row r="1196" spans="2:27" x14ac:dyDescent="0.2">
      <c r="B1196" s="31">
        <f t="shared" si="323"/>
        <v>4</v>
      </c>
      <c r="C1196" s="31" t="s">
        <v>53</v>
      </c>
      <c r="D1196" s="106">
        <v>1182</v>
      </c>
      <c r="E1196" s="106" t="e">
        <f t="shared" si="332"/>
        <v>#DIV/0!</v>
      </c>
      <c r="F1196" s="106">
        <f>'Calcs Hist'!E1197</f>
        <v>0</v>
      </c>
      <c r="G1196" s="106" t="e">
        <f t="shared" si="333"/>
        <v>#DIV/0!</v>
      </c>
      <c r="H1196" s="107" t="e">
        <f t="shared" si="334"/>
        <v>#DIV/0!</v>
      </c>
      <c r="I1196" s="106" t="e">
        <f>IF(P1196&gt;0,('Input &amp; Results'!F$27/12*$C$3)*('Input &amp; Results'!$D$21),('Input &amp; Results'!F$27/12*$C$3)*('Input &amp; Results'!$D$22))</f>
        <v>#DIV/0!</v>
      </c>
      <c r="J1196" s="106" t="e">
        <f t="shared" si="338"/>
        <v>#DIV/0!</v>
      </c>
      <c r="K1196" s="106" t="e">
        <f>IF(H1196&gt;'Input &amp; Results'!$K$45,MIN('Input &amp; Results'!$K$29,J1196-M1196),0)</f>
        <v>#DIV/0!</v>
      </c>
      <c r="L1196" s="106" t="e">
        <f t="shared" si="326"/>
        <v>#DIV/0!</v>
      </c>
      <c r="M1196" s="106" t="e">
        <f>IF(J1196&gt;0,MIN('Input &amp; Results'!$K$9*0.75/12*'Input &amp; Results'!$K$42,J1196),0)</f>
        <v>#DIV/0!</v>
      </c>
      <c r="N1196" s="106" t="e">
        <f t="shared" si="327"/>
        <v>#DIV/0!</v>
      </c>
      <c r="O1196" s="106" t="e">
        <f t="shared" ref="O1196:O1259" si="339">J1196-K1196-M1196</f>
        <v>#DIV/0!</v>
      </c>
      <c r="P1196" s="106" t="e">
        <f>IF(O1196&gt;'Input &amp; Results'!$E$49,MIN('Input &amp; Results'!$E$47,O1196),0)</f>
        <v>#DIV/0!</v>
      </c>
      <c r="Q1196" s="106" t="e">
        <f t="shared" si="328"/>
        <v>#DIV/0!</v>
      </c>
      <c r="R1196" s="106" t="e">
        <f t="shared" si="324"/>
        <v>#DIV/0!</v>
      </c>
      <c r="S1196" s="106" t="e">
        <f t="shared" si="325"/>
        <v>#DIV/0!</v>
      </c>
      <c r="T1196" s="106" t="e">
        <f t="shared" si="329"/>
        <v>#DIV/0!</v>
      </c>
      <c r="U1196" s="124" t="e">
        <f t="shared" si="322"/>
        <v>#DIV/0!</v>
      </c>
      <c r="V1196" s="107" t="e">
        <f t="shared" si="337"/>
        <v>#DIV/0!</v>
      </c>
      <c r="W1196" s="106" t="e">
        <f t="shared" si="335"/>
        <v>#DIV/0!</v>
      </c>
      <c r="X1196" s="106" t="e">
        <f t="shared" si="330"/>
        <v>#DIV/0!</v>
      </c>
      <c r="Y1196" s="106" t="e">
        <f t="shared" si="336"/>
        <v>#DIV/0!</v>
      </c>
      <c r="Z1196" s="108" t="e">
        <f t="shared" si="331"/>
        <v>#DIV/0!</v>
      </c>
      <c r="AA1196" s="108" t="e">
        <f>('Input &amp; Results'!$E$40-R1196*7.48)/('Calcs active'!H1196*1440)</f>
        <v>#DIV/0!</v>
      </c>
    </row>
    <row r="1197" spans="2:27" x14ac:dyDescent="0.2">
      <c r="B1197" s="31">
        <f t="shared" si="323"/>
        <v>4</v>
      </c>
      <c r="C1197" s="31" t="s">
        <v>53</v>
      </c>
      <c r="D1197" s="106">
        <v>1183</v>
      </c>
      <c r="E1197" s="106" t="e">
        <f t="shared" si="332"/>
        <v>#DIV/0!</v>
      </c>
      <c r="F1197" s="106">
        <f>'Calcs Hist'!E1198</f>
        <v>0</v>
      </c>
      <c r="G1197" s="106" t="e">
        <f t="shared" si="333"/>
        <v>#DIV/0!</v>
      </c>
      <c r="H1197" s="107" t="e">
        <f t="shared" si="334"/>
        <v>#DIV/0!</v>
      </c>
      <c r="I1197" s="106" t="e">
        <f>IF(P1197&gt;0,('Input &amp; Results'!F$27/12*$C$3)*('Input &amp; Results'!$D$21),('Input &amp; Results'!F$27/12*$C$3)*('Input &amp; Results'!$D$22))</f>
        <v>#DIV/0!</v>
      </c>
      <c r="J1197" s="106" t="e">
        <f t="shared" si="338"/>
        <v>#DIV/0!</v>
      </c>
      <c r="K1197" s="106" t="e">
        <f>IF(H1197&gt;'Input &amp; Results'!$K$45,MIN('Input &amp; Results'!$K$29,J1197-M1197),0)</f>
        <v>#DIV/0!</v>
      </c>
      <c r="L1197" s="106" t="e">
        <f t="shared" si="326"/>
        <v>#DIV/0!</v>
      </c>
      <c r="M1197" s="106" t="e">
        <f>IF(J1197&gt;0,MIN('Input &amp; Results'!$K$9*0.75/12*'Input &amp; Results'!$K$42,J1197),0)</f>
        <v>#DIV/0!</v>
      </c>
      <c r="N1197" s="106" t="e">
        <f t="shared" si="327"/>
        <v>#DIV/0!</v>
      </c>
      <c r="O1197" s="106" t="e">
        <f t="shared" si="339"/>
        <v>#DIV/0!</v>
      </c>
      <c r="P1197" s="106" t="e">
        <f>IF(O1197&gt;'Input &amp; Results'!$E$49,MIN('Input &amp; Results'!$E$47,O1197),0)</f>
        <v>#DIV/0!</v>
      </c>
      <c r="Q1197" s="106" t="e">
        <f t="shared" si="328"/>
        <v>#DIV/0!</v>
      </c>
      <c r="R1197" s="106" t="e">
        <f t="shared" si="324"/>
        <v>#DIV/0!</v>
      </c>
      <c r="S1197" s="106" t="e">
        <f t="shared" si="325"/>
        <v>#DIV/0!</v>
      </c>
      <c r="T1197" s="106" t="e">
        <f t="shared" si="329"/>
        <v>#DIV/0!</v>
      </c>
      <c r="U1197" s="124" t="e">
        <f t="shared" si="322"/>
        <v>#DIV/0!</v>
      </c>
      <c r="V1197" s="107" t="e">
        <f t="shared" si="337"/>
        <v>#DIV/0!</v>
      </c>
      <c r="W1197" s="106" t="e">
        <f t="shared" si="335"/>
        <v>#DIV/0!</v>
      </c>
      <c r="X1197" s="106" t="e">
        <f t="shared" si="330"/>
        <v>#DIV/0!</v>
      </c>
      <c r="Y1197" s="106" t="e">
        <f t="shared" si="336"/>
        <v>#DIV/0!</v>
      </c>
      <c r="Z1197" s="108" t="e">
        <f t="shared" si="331"/>
        <v>#DIV/0!</v>
      </c>
      <c r="AA1197" s="108" t="e">
        <f>('Input &amp; Results'!$E$40-R1197*7.48)/('Calcs active'!H1197*1440)</f>
        <v>#DIV/0!</v>
      </c>
    </row>
    <row r="1198" spans="2:27" x14ac:dyDescent="0.2">
      <c r="B1198" s="31">
        <f t="shared" si="323"/>
        <v>4</v>
      </c>
      <c r="C1198" s="31" t="s">
        <v>53</v>
      </c>
      <c r="D1198" s="106">
        <v>1184</v>
      </c>
      <c r="E1198" s="106" t="e">
        <f t="shared" si="332"/>
        <v>#DIV/0!</v>
      </c>
      <c r="F1198" s="106">
        <f>'Calcs Hist'!E1199</f>
        <v>0</v>
      </c>
      <c r="G1198" s="106" t="e">
        <f t="shared" si="333"/>
        <v>#DIV/0!</v>
      </c>
      <c r="H1198" s="107" t="e">
        <f t="shared" si="334"/>
        <v>#DIV/0!</v>
      </c>
      <c r="I1198" s="106" t="e">
        <f>IF(P1198&gt;0,('Input &amp; Results'!F$27/12*$C$3)*('Input &amp; Results'!$D$21),('Input &amp; Results'!F$27/12*$C$3)*('Input &amp; Results'!$D$22))</f>
        <v>#DIV/0!</v>
      </c>
      <c r="J1198" s="106" t="e">
        <f t="shared" si="338"/>
        <v>#DIV/0!</v>
      </c>
      <c r="K1198" s="106" t="e">
        <f>IF(H1198&gt;'Input &amp; Results'!$K$45,MIN('Input &amp; Results'!$K$29,J1198-M1198),0)</f>
        <v>#DIV/0!</v>
      </c>
      <c r="L1198" s="106" t="e">
        <f t="shared" si="326"/>
        <v>#DIV/0!</v>
      </c>
      <c r="M1198" s="106" t="e">
        <f>IF(J1198&gt;0,MIN('Input &amp; Results'!$K$9*0.75/12*'Input &amp; Results'!$K$42,J1198),0)</f>
        <v>#DIV/0!</v>
      </c>
      <c r="N1198" s="106" t="e">
        <f t="shared" si="327"/>
        <v>#DIV/0!</v>
      </c>
      <c r="O1198" s="106" t="e">
        <f t="shared" si="339"/>
        <v>#DIV/0!</v>
      </c>
      <c r="P1198" s="106" t="e">
        <f>IF(O1198&gt;'Input &amp; Results'!$E$49,MIN('Input &amp; Results'!$E$47,O1198),0)</f>
        <v>#DIV/0!</v>
      </c>
      <c r="Q1198" s="106" t="e">
        <f t="shared" si="328"/>
        <v>#DIV/0!</v>
      </c>
      <c r="R1198" s="106" t="e">
        <f t="shared" si="324"/>
        <v>#DIV/0!</v>
      </c>
      <c r="S1198" s="106" t="e">
        <f t="shared" si="325"/>
        <v>#DIV/0!</v>
      </c>
      <c r="T1198" s="106" t="e">
        <f t="shared" si="329"/>
        <v>#DIV/0!</v>
      </c>
      <c r="U1198" s="124" t="e">
        <f t="shared" si="322"/>
        <v>#DIV/0!</v>
      </c>
      <c r="V1198" s="107" t="e">
        <f t="shared" si="337"/>
        <v>#DIV/0!</v>
      </c>
      <c r="W1198" s="106" t="e">
        <f t="shared" si="335"/>
        <v>#DIV/0!</v>
      </c>
      <c r="X1198" s="106" t="e">
        <f t="shared" si="330"/>
        <v>#DIV/0!</v>
      </c>
      <c r="Y1198" s="106" t="e">
        <f t="shared" si="336"/>
        <v>#DIV/0!</v>
      </c>
      <c r="Z1198" s="108" t="e">
        <f t="shared" si="331"/>
        <v>#DIV/0!</v>
      </c>
      <c r="AA1198" s="108" t="e">
        <f>('Input &amp; Results'!$E$40-R1198*7.48)/('Calcs active'!H1198*1440)</f>
        <v>#DIV/0!</v>
      </c>
    </row>
    <row r="1199" spans="2:27" x14ac:dyDescent="0.2">
      <c r="B1199" s="31">
        <f t="shared" si="323"/>
        <v>4</v>
      </c>
      <c r="C1199" s="31" t="s">
        <v>53</v>
      </c>
      <c r="D1199" s="106">
        <v>1185</v>
      </c>
      <c r="E1199" s="106" t="e">
        <f t="shared" si="332"/>
        <v>#DIV/0!</v>
      </c>
      <c r="F1199" s="106">
        <f>'Calcs Hist'!E1200</f>
        <v>0</v>
      </c>
      <c r="G1199" s="106" t="e">
        <f t="shared" si="333"/>
        <v>#DIV/0!</v>
      </c>
      <c r="H1199" s="107" t="e">
        <f t="shared" si="334"/>
        <v>#DIV/0!</v>
      </c>
      <c r="I1199" s="106" t="e">
        <f>IF(P1199&gt;0,('Input &amp; Results'!F$27/12*$C$3)*('Input &amp; Results'!$D$21),('Input &amp; Results'!F$27/12*$C$3)*('Input &amp; Results'!$D$22))</f>
        <v>#DIV/0!</v>
      </c>
      <c r="J1199" s="106" t="e">
        <f t="shared" si="338"/>
        <v>#DIV/0!</v>
      </c>
      <c r="K1199" s="106" t="e">
        <f>IF(H1199&gt;'Input &amp; Results'!$K$45,MIN('Input &amp; Results'!$K$29,J1199-M1199),0)</f>
        <v>#DIV/0!</v>
      </c>
      <c r="L1199" s="106" t="e">
        <f t="shared" si="326"/>
        <v>#DIV/0!</v>
      </c>
      <c r="M1199" s="106" t="e">
        <f>IF(J1199&gt;0,MIN('Input &amp; Results'!$K$9*0.75/12*'Input &amp; Results'!$K$42,J1199),0)</f>
        <v>#DIV/0!</v>
      </c>
      <c r="N1199" s="106" t="e">
        <f t="shared" si="327"/>
        <v>#DIV/0!</v>
      </c>
      <c r="O1199" s="106" t="e">
        <f t="shared" si="339"/>
        <v>#DIV/0!</v>
      </c>
      <c r="P1199" s="106" t="e">
        <f>IF(O1199&gt;'Input &amp; Results'!$E$49,MIN('Input &amp; Results'!$E$47,O1199),0)</f>
        <v>#DIV/0!</v>
      </c>
      <c r="Q1199" s="106" t="e">
        <f t="shared" si="328"/>
        <v>#DIV/0!</v>
      </c>
      <c r="R1199" s="106" t="e">
        <f t="shared" si="324"/>
        <v>#DIV/0!</v>
      </c>
      <c r="S1199" s="106" t="e">
        <f t="shared" si="325"/>
        <v>#DIV/0!</v>
      </c>
      <c r="T1199" s="106" t="e">
        <f t="shared" si="329"/>
        <v>#DIV/0!</v>
      </c>
      <c r="U1199" s="124" t="e">
        <f t="shared" si="322"/>
        <v>#DIV/0!</v>
      </c>
      <c r="V1199" s="107" t="e">
        <f t="shared" si="337"/>
        <v>#DIV/0!</v>
      </c>
      <c r="W1199" s="106" t="e">
        <f t="shared" si="335"/>
        <v>#DIV/0!</v>
      </c>
      <c r="X1199" s="106" t="e">
        <f t="shared" si="330"/>
        <v>#DIV/0!</v>
      </c>
      <c r="Y1199" s="106" t="e">
        <f t="shared" si="336"/>
        <v>#DIV/0!</v>
      </c>
      <c r="Z1199" s="108" t="e">
        <f t="shared" si="331"/>
        <v>#DIV/0!</v>
      </c>
      <c r="AA1199" s="108" t="e">
        <f>('Input &amp; Results'!$E$40-R1199*7.48)/('Calcs active'!H1199*1440)</f>
        <v>#DIV/0!</v>
      </c>
    </row>
    <row r="1200" spans="2:27" x14ac:dyDescent="0.2">
      <c r="B1200" s="31">
        <f t="shared" si="323"/>
        <v>4</v>
      </c>
      <c r="C1200" s="31" t="s">
        <v>54</v>
      </c>
      <c r="D1200" s="106">
        <v>1186</v>
      </c>
      <c r="E1200" s="106" t="e">
        <f t="shared" si="332"/>
        <v>#DIV/0!</v>
      </c>
      <c r="F1200" s="106">
        <f>'Calcs Hist'!E1201</f>
        <v>0</v>
      </c>
      <c r="G1200" s="106" t="e">
        <f t="shared" si="333"/>
        <v>#DIV/0!</v>
      </c>
      <c r="H1200" s="107" t="e">
        <f t="shared" si="334"/>
        <v>#DIV/0!</v>
      </c>
      <c r="I1200" s="106" t="e">
        <f>IF(P1200&gt;0,('Input &amp; Results'!F$28/12*$C$3)*('Input &amp; Results'!$D$21),('Input &amp; Results'!F$28/12*$C$3)*('Input &amp; Results'!$D$22))</f>
        <v>#DIV/0!</v>
      </c>
      <c r="J1200" s="106" t="e">
        <f t="shared" si="338"/>
        <v>#DIV/0!</v>
      </c>
      <c r="K1200" s="106" t="e">
        <f>IF(H1200&gt;'Input &amp; Results'!$K$45,MIN('Input &amp; Results'!$K$30,J1200-M1200),0)</f>
        <v>#DIV/0!</v>
      </c>
      <c r="L1200" s="106" t="e">
        <f t="shared" si="326"/>
        <v>#DIV/0!</v>
      </c>
      <c r="M1200" s="106" t="e">
        <f>IF(J1200&gt;0,MIN('Input &amp; Results'!$K$10*0.75/12*'Input &amp; Results'!$K$42,J1200),0)</f>
        <v>#DIV/0!</v>
      </c>
      <c r="N1200" s="106" t="e">
        <f t="shared" si="327"/>
        <v>#DIV/0!</v>
      </c>
      <c r="O1200" s="106" t="e">
        <f t="shared" si="339"/>
        <v>#DIV/0!</v>
      </c>
      <c r="P1200" s="106" t="e">
        <f>IF(O1200&gt;'Input &amp; Results'!$E$49,MIN('Input &amp; Results'!$E$47,O1200),0)</f>
        <v>#DIV/0!</v>
      </c>
      <c r="Q1200" s="106" t="e">
        <f t="shared" si="328"/>
        <v>#DIV/0!</v>
      </c>
      <c r="R1200" s="106" t="e">
        <f t="shared" si="324"/>
        <v>#DIV/0!</v>
      </c>
      <c r="S1200" s="106" t="e">
        <f t="shared" si="325"/>
        <v>#DIV/0!</v>
      </c>
      <c r="T1200" s="106" t="e">
        <f t="shared" si="329"/>
        <v>#DIV/0!</v>
      </c>
      <c r="U1200" s="124" t="e">
        <f t="shared" si="322"/>
        <v>#DIV/0!</v>
      </c>
      <c r="V1200" s="107" t="e">
        <f t="shared" si="337"/>
        <v>#DIV/0!</v>
      </c>
      <c r="W1200" s="106" t="e">
        <f t="shared" si="335"/>
        <v>#DIV/0!</v>
      </c>
      <c r="X1200" s="106" t="e">
        <f t="shared" si="330"/>
        <v>#DIV/0!</v>
      </c>
      <c r="Y1200" s="106" t="e">
        <f t="shared" si="336"/>
        <v>#DIV/0!</v>
      </c>
      <c r="Z1200" s="108" t="e">
        <f t="shared" si="331"/>
        <v>#DIV/0!</v>
      </c>
      <c r="AA1200" s="108" t="e">
        <f>('Input &amp; Results'!$E$40-R1200*7.48)/('Calcs active'!H1200*1440)</f>
        <v>#DIV/0!</v>
      </c>
    </row>
    <row r="1201" spans="2:27" x14ac:dyDescent="0.2">
      <c r="B1201" s="31">
        <f t="shared" si="323"/>
        <v>4</v>
      </c>
      <c r="C1201" s="31" t="s">
        <v>54</v>
      </c>
      <c r="D1201" s="106">
        <v>1187</v>
      </c>
      <c r="E1201" s="106" t="e">
        <f t="shared" si="332"/>
        <v>#DIV/0!</v>
      </c>
      <c r="F1201" s="106">
        <f>'Calcs Hist'!E1202</f>
        <v>0</v>
      </c>
      <c r="G1201" s="106" t="e">
        <f t="shared" si="333"/>
        <v>#DIV/0!</v>
      </c>
      <c r="H1201" s="107" t="e">
        <f t="shared" si="334"/>
        <v>#DIV/0!</v>
      </c>
      <c r="I1201" s="106" t="e">
        <f>IF(P1201&gt;0,('Input &amp; Results'!F$28/12*$C$3)*('Input &amp; Results'!$D$21),('Input &amp; Results'!F$28/12*$C$3)*('Input &amp; Results'!$D$22))</f>
        <v>#DIV/0!</v>
      </c>
      <c r="J1201" s="106" t="e">
        <f t="shared" si="338"/>
        <v>#DIV/0!</v>
      </c>
      <c r="K1201" s="106" t="e">
        <f>IF(H1201&gt;'Input &amp; Results'!$K$45,MIN('Input &amp; Results'!$K$30,J1201-M1201),0)</f>
        <v>#DIV/0!</v>
      </c>
      <c r="L1201" s="106" t="e">
        <f t="shared" si="326"/>
        <v>#DIV/0!</v>
      </c>
      <c r="M1201" s="106" t="e">
        <f>IF(J1201&gt;0,MIN('Input &amp; Results'!$K$10*0.75/12*'Input &amp; Results'!$K$42,J1201),0)</f>
        <v>#DIV/0!</v>
      </c>
      <c r="N1201" s="106" t="e">
        <f t="shared" si="327"/>
        <v>#DIV/0!</v>
      </c>
      <c r="O1201" s="106" t="e">
        <f t="shared" si="339"/>
        <v>#DIV/0!</v>
      </c>
      <c r="P1201" s="106" t="e">
        <f>IF(O1201&gt;'Input &amp; Results'!$E$49,MIN('Input &amp; Results'!$E$47,O1201),0)</f>
        <v>#DIV/0!</v>
      </c>
      <c r="Q1201" s="106" t="e">
        <f t="shared" si="328"/>
        <v>#DIV/0!</v>
      </c>
      <c r="R1201" s="106" t="e">
        <f t="shared" si="324"/>
        <v>#DIV/0!</v>
      </c>
      <c r="S1201" s="106" t="e">
        <f t="shared" si="325"/>
        <v>#DIV/0!</v>
      </c>
      <c r="T1201" s="106" t="e">
        <f t="shared" si="329"/>
        <v>#DIV/0!</v>
      </c>
      <c r="U1201" s="124" t="e">
        <f t="shared" si="322"/>
        <v>#DIV/0!</v>
      </c>
      <c r="V1201" s="107" t="e">
        <f t="shared" si="337"/>
        <v>#DIV/0!</v>
      </c>
      <c r="W1201" s="106" t="e">
        <f t="shared" si="335"/>
        <v>#DIV/0!</v>
      </c>
      <c r="X1201" s="106" t="e">
        <f t="shared" si="330"/>
        <v>#DIV/0!</v>
      </c>
      <c r="Y1201" s="106" t="e">
        <f t="shared" si="336"/>
        <v>#DIV/0!</v>
      </c>
      <c r="Z1201" s="108" t="e">
        <f t="shared" si="331"/>
        <v>#DIV/0!</v>
      </c>
      <c r="AA1201" s="108" t="e">
        <f>('Input &amp; Results'!$E$40-R1201*7.48)/('Calcs active'!H1201*1440)</f>
        <v>#DIV/0!</v>
      </c>
    </row>
    <row r="1202" spans="2:27" x14ac:dyDescent="0.2">
      <c r="B1202" s="31">
        <f t="shared" si="323"/>
        <v>4</v>
      </c>
      <c r="C1202" s="31" t="s">
        <v>54</v>
      </c>
      <c r="D1202" s="106">
        <v>1188</v>
      </c>
      <c r="E1202" s="106" t="e">
        <f t="shared" si="332"/>
        <v>#DIV/0!</v>
      </c>
      <c r="F1202" s="106">
        <f>'Calcs Hist'!E1203</f>
        <v>0</v>
      </c>
      <c r="G1202" s="106" t="e">
        <f t="shared" si="333"/>
        <v>#DIV/0!</v>
      </c>
      <c r="H1202" s="107" t="e">
        <f t="shared" si="334"/>
        <v>#DIV/0!</v>
      </c>
      <c r="I1202" s="106" t="e">
        <f>IF(P1202&gt;0,('Input &amp; Results'!F$28/12*$C$3)*('Input &amp; Results'!$D$21),('Input &amp; Results'!F$28/12*$C$3)*('Input &amp; Results'!$D$22))</f>
        <v>#DIV/0!</v>
      </c>
      <c r="J1202" s="106" t="e">
        <f t="shared" si="338"/>
        <v>#DIV/0!</v>
      </c>
      <c r="K1202" s="106" t="e">
        <f>IF(H1202&gt;'Input &amp; Results'!$K$45,MIN('Input &amp; Results'!$K$30,J1202-M1202),0)</f>
        <v>#DIV/0!</v>
      </c>
      <c r="L1202" s="106" t="e">
        <f t="shared" si="326"/>
        <v>#DIV/0!</v>
      </c>
      <c r="M1202" s="106" t="e">
        <f>IF(J1202&gt;0,MIN('Input &amp; Results'!$K$10*0.75/12*'Input &amp; Results'!$K$42,J1202),0)</f>
        <v>#DIV/0!</v>
      </c>
      <c r="N1202" s="106" t="e">
        <f t="shared" si="327"/>
        <v>#DIV/0!</v>
      </c>
      <c r="O1202" s="106" t="e">
        <f t="shared" si="339"/>
        <v>#DIV/0!</v>
      </c>
      <c r="P1202" s="106" t="e">
        <f>IF(O1202&gt;'Input &amp; Results'!$E$49,MIN('Input &amp; Results'!$E$47,O1202),0)</f>
        <v>#DIV/0!</v>
      </c>
      <c r="Q1202" s="106" t="e">
        <f t="shared" si="328"/>
        <v>#DIV/0!</v>
      </c>
      <c r="R1202" s="106" t="e">
        <f t="shared" si="324"/>
        <v>#DIV/0!</v>
      </c>
      <c r="S1202" s="106" t="e">
        <f t="shared" si="325"/>
        <v>#DIV/0!</v>
      </c>
      <c r="T1202" s="106" t="e">
        <f t="shared" si="329"/>
        <v>#DIV/0!</v>
      </c>
      <c r="U1202" s="124" t="e">
        <f t="shared" si="322"/>
        <v>#DIV/0!</v>
      </c>
      <c r="V1202" s="107" t="e">
        <f t="shared" si="337"/>
        <v>#DIV/0!</v>
      </c>
      <c r="W1202" s="106" t="e">
        <f t="shared" si="335"/>
        <v>#DIV/0!</v>
      </c>
      <c r="X1202" s="106" t="e">
        <f t="shared" si="330"/>
        <v>#DIV/0!</v>
      </c>
      <c r="Y1202" s="106" t="e">
        <f t="shared" si="336"/>
        <v>#DIV/0!</v>
      </c>
      <c r="Z1202" s="108" t="e">
        <f t="shared" si="331"/>
        <v>#DIV/0!</v>
      </c>
      <c r="AA1202" s="108" t="e">
        <f>('Input &amp; Results'!$E$40-R1202*7.48)/('Calcs active'!H1202*1440)</f>
        <v>#DIV/0!</v>
      </c>
    </row>
    <row r="1203" spans="2:27" x14ac:dyDescent="0.2">
      <c r="B1203" s="31">
        <f t="shared" si="323"/>
        <v>4</v>
      </c>
      <c r="C1203" s="31" t="s">
        <v>54</v>
      </c>
      <c r="D1203" s="106">
        <v>1189</v>
      </c>
      <c r="E1203" s="106" t="e">
        <f t="shared" si="332"/>
        <v>#DIV/0!</v>
      </c>
      <c r="F1203" s="106">
        <f>'Calcs Hist'!E1204</f>
        <v>0</v>
      </c>
      <c r="G1203" s="106" t="e">
        <f t="shared" si="333"/>
        <v>#DIV/0!</v>
      </c>
      <c r="H1203" s="107" t="e">
        <f t="shared" si="334"/>
        <v>#DIV/0!</v>
      </c>
      <c r="I1203" s="106" t="e">
        <f>IF(P1203&gt;0,('Input &amp; Results'!F$28/12*$C$3)*('Input &amp; Results'!$D$21),('Input &amp; Results'!F$28/12*$C$3)*('Input &amp; Results'!$D$22))</f>
        <v>#DIV/0!</v>
      </c>
      <c r="J1203" s="106" t="e">
        <f t="shared" si="338"/>
        <v>#DIV/0!</v>
      </c>
      <c r="K1203" s="106" t="e">
        <f>IF(H1203&gt;'Input &amp; Results'!$K$45,MIN('Input &amp; Results'!$K$30,J1203-M1203),0)</f>
        <v>#DIV/0!</v>
      </c>
      <c r="L1203" s="106" t="e">
        <f t="shared" si="326"/>
        <v>#DIV/0!</v>
      </c>
      <c r="M1203" s="106" t="e">
        <f>IF(J1203&gt;0,MIN('Input &amp; Results'!$K$10*0.75/12*'Input &amp; Results'!$K$42,J1203),0)</f>
        <v>#DIV/0!</v>
      </c>
      <c r="N1203" s="106" t="e">
        <f t="shared" si="327"/>
        <v>#DIV/0!</v>
      </c>
      <c r="O1203" s="106" t="e">
        <f t="shared" si="339"/>
        <v>#DIV/0!</v>
      </c>
      <c r="P1203" s="106" t="e">
        <f>IF(O1203&gt;'Input &amp; Results'!$E$49,MIN('Input &amp; Results'!$E$47,O1203),0)</f>
        <v>#DIV/0!</v>
      </c>
      <c r="Q1203" s="106" t="e">
        <f t="shared" si="328"/>
        <v>#DIV/0!</v>
      </c>
      <c r="R1203" s="106" t="e">
        <f t="shared" si="324"/>
        <v>#DIV/0!</v>
      </c>
      <c r="S1203" s="106" t="e">
        <f t="shared" si="325"/>
        <v>#DIV/0!</v>
      </c>
      <c r="T1203" s="106" t="e">
        <f t="shared" si="329"/>
        <v>#DIV/0!</v>
      </c>
      <c r="U1203" s="124" t="e">
        <f t="shared" si="322"/>
        <v>#DIV/0!</v>
      </c>
      <c r="V1203" s="107" t="e">
        <f t="shared" si="337"/>
        <v>#DIV/0!</v>
      </c>
      <c r="W1203" s="106" t="e">
        <f t="shared" si="335"/>
        <v>#DIV/0!</v>
      </c>
      <c r="X1203" s="106" t="e">
        <f t="shared" si="330"/>
        <v>#DIV/0!</v>
      </c>
      <c r="Y1203" s="106" t="e">
        <f t="shared" si="336"/>
        <v>#DIV/0!</v>
      </c>
      <c r="Z1203" s="108" t="e">
        <f t="shared" si="331"/>
        <v>#DIV/0!</v>
      </c>
      <c r="AA1203" s="108" t="e">
        <f>('Input &amp; Results'!$E$40-R1203*7.48)/('Calcs active'!H1203*1440)</f>
        <v>#DIV/0!</v>
      </c>
    </row>
    <row r="1204" spans="2:27" x14ac:dyDescent="0.2">
      <c r="B1204" s="31">
        <f t="shared" si="323"/>
        <v>4</v>
      </c>
      <c r="C1204" s="31" t="s">
        <v>54</v>
      </c>
      <c r="D1204" s="106">
        <v>1190</v>
      </c>
      <c r="E1204" s="106" t="e">
        <f t="shared" si="332"/>
        <v>#DIV/0!</v>
      </c>
      <c r="F1204" s="106">
        <f>'Calcs Hist'!E1205</f>
        <v>0</v>
      </c>
      <c r="G1204" s="106" t="e">
        <f t="shared" si="333"/>
        <v>#DIV/0!</v>
      </c>
      <c r="H1204" s="107" t="e">
        <f t="shared" si="334"/>
        <v>#DIV/0!</v>
      </c>
      <c r="I1204" s="106" t="e">
        <f>IF(P1204&gt;0,('Input &amp; Results'!F$28/12*$C$3)*('Input &amp; Results'!$D$21),('Input &amp; Results'!F$28/12*$C$3)*('Input &amp; Results'!$D$22))</f>
        <v>#DIV/0!</v>
      </c>
      <c r="J1204" s="106" t="e">
        <f t="shared" si="338"/>
        <v>#DIV/0!</v>
      </c>
      <c r="K1204" s="106" t="e">
        <f>IF(H1204&gt;'Input &amp; Results'!$K$45,MIN('Input &amp; Results'!$K$30,J1204-M1204),0)</f>
        <v>#DIV/0!</v>
      </c>
      <c r="L1204" s="106" t="e">
        <f t="shared" si="326"/>
        <v>#DIV/0!</v>
      </c>
      <c r="M1204" s="106" t="e">
        <f>IF(J1204&gt;0,MIN('Input &amp; Results'!$K$10*0.75/12*'Input &amp; Results'!$K$42,J1204),0)</f>
        <v>#DIV/0!</v>
      </c>
      <c r="N1204" s="106" t="e">
        <f t="shared" si="327"/>
        <v>#DIV/0!</v>
      </c>
      <c r="O1204" s="106" t="e">
        <f t="shared" si="339"/>
        <v>#DIV/0!</v>
      </c>
      <c r="P1204" s="106" t="e">
        <f>IF(O1204&gt;'Input &amp; Results'!$E$49,MIN('Input &amp; Results'!$E$47,O1204),0)</f>
        <v>#DIV/0!</v>
      </c>
      <c r="Q1204" s="106" t="e">
        <f t="shared" si="328"/>
        <v>#DIV/0!</v>
      </c>
      <c r="R1204" s="106" t="e">
        <f t="shared" si="324"/>
        <v>#DIV/0!</v>
      </c>
      <c r="S1204" s="106" t="e">
        <f t="shared" si="325"/>
        <v>#DIV/0!</v>
      </c>
      <c r="T1204" s="106" t="e">
        <f t="shared" si="329"/>
        <v>#DIV/0!</v>
      </c>
      <c r="U1204" s="124" t="e">
        <f t="shared" si="322"/>
        <v>#DIV/0!</v>
      </c>
      <c r="V1204" s="107" t="e">
        <f t="shared" si="337"/>
        <v>#DIV/0!</v>
      </c>
      <c r="W1204" s="106" t="e">
        <f t="shared" si="335"/>
        <v>#DIV/0!</v>
      </c>
      <c r="X1204" s="106" t="e">
        <f t="shared" si="330"/>
        <v>#DIV/0!</v>
      </c>
      <c r="Y1204" s="106" t="e">
        <f t="shared" si="336"/>
        <v>#DIV/0!</v>
      </c>
      <c r="Z1204" s="108" t="e">
        <f t="shared" si="331"/>
        <v>#DIV/0!</v>
      </c>
      <c r="AA1204" s="108" t="e">
        <f>('Input &amp; Results'!$E$40-R1204*7.48)/('Calcs active'!H1204*1440)</f>
        <v>#DIV/0!</v>
      </c>
    </row>
    <row r="1205" spans="2:27" x14ac:dyDescent="0.2">
      <c r="B1205" s="31">
        <f t="shared" si="323"/>
        <v>4</v>
      </c>
      <c r="C1205" s="31" t="s">
        <v>54</v>
      </c>
      <c r="D1205" s="106">
        <v>1191</v>
      </c>
      <c r="E1205" s="106" t="e">
        <f t="shared" si="332"/>
        <v>#DIV/0!</v>
      </c>
      <c r="F1205" s="106">
        <f>'Calcs Hist'!E1206</f>
        <v>0</v>
      </c>
      <c r="G1205" s="106" t="e">
        <f t="shared" si="333"/>
        <v>#DIV/0!</v>
      </c>
      <c r="H1205" s="107" t="e">
        <f t="shared" si="334"/>
        <v>#DIV/0!</v>
      </c>
      <c r="I1205" s="106" t="e">
        <f>IF(P1205&gt;0,('Input &amp; Results'!F$28/12*$C$3)*('Input &amp; Results'!$D$21),('Input &amp; Results'!F$28/12*$C$3)*('Input &amp; Results'!$D$22))</f>
        <v>#DIV/0!</v>
      </c>
      <c r="J1205" s="106" t="e">
        <f t="shared" si="338"/>
        <v>#DIV/0!</v>
      </c>
      <c r="K1205" s="106" t="e">
        <f>IF(H1205&gt;'Input &amp; Results'!$K$45,MIN('Input &amp; Results'!$K$30,J1205-M1205),0)</f>
        <v>#DIV/0!</v>
      </c>
      <c r="L1205" s="106" t="e">
        <f t="shared" si="326"/>
        <v>#DIV/0!</v>
      </c>
      <c r="M1205" s="106" t="e">
        <f>IF(J1205&gt;0,MIN('Input &amp; Results'!$K$10*0.75/12*'Input &amp; Results'!$K$42,J1205),0)</f>
        <v>#DIV/0!</v>
      </c>
      <c r="N1205" s="106" t="e">
        <f t="shared" si="327"/>
        <v>#DIV/0!</v>
      </c>
      <c r="O1205" s="106" t="e">
        <f t="shared" si="339"/>
        <v>#DIV/0!</v>
      </c>
      <c r="P1205" s="106" t="e">
        <f>IF(O1205&gt;'Input &amp; Results'!$E$49,MIN('Input &amp; Results'!$E$47,O1205),0)</f>
        <v>#DIV/0!</v>
      </c>
      <c r="Q1205" s="106" t="e">
        <f t="shared" si="328"/>
        <v>#DIV/0!</v>
      </c>
      <c r="R1205" s="106" t="e">
        <f t="shared" si="324"/>
        <v>#DIV/0!</v>
      </c>
      <c r="S1205" s="106" t="e">
        <f t="shared" si="325"/>
        <v>#DIV/0!</v>
      </c>
      <c r="T1205" s="106" t="e">
        <f t="shared" si="329"/>
        <v>#DIV/0!</v>
      </c>
      <c r="U1205" s="124" t="e">
        <f t="shared" si="322"/>
        <v>#DIV/0!</v>
      </c>
      <c r="V1205" s="107" t="e">
        <f t="shared" si="337"/>
        <v>#DIV/0!</v>
      </c>
      <c r="W1205" s="106" t="e">
        <f t="shared" si="335"/>
        <v>#DIV/0!</v>
      </c>
      <c r="X1205" s="106" t="e">
        <f t="shared" si="330"/>
        <v>#DIV/0!</v>
      </c>
      <c r="Y1205" s="106" t="e">
        <f t="shared" si="336"/>
        <v>#DIV/0!</v>
      </c>
      <c r="Z1205" s="108" t="e">
        <f t="shared" si="331"/>
        <v>#DIV/0!</v>
      </c>
      <c r="AA1205" s="108" t="e">
        <f>('Input &amp; Results'!$E$40-R1205*7.48)/('Calcs active'!H1205*1440)</f>
        <v>#DIV/0!</v>
      </c>
    </row>
    <row r="1206" spans="2:27" x14ac:dyDescent="0.2">
      <c r="B1206" s="31">
        <f t="shared" si="323"/>
        <v>4</v>
      </c>
      <c r="C1206" s="31" t="s">
        <v>54</v>
      </c>
      <c r="D1206" s="106">
        <v>1192</v>
      </c>
      <c r="E1206" s="106" t="e">
        <f t="shared" si="332"/>
        <v>#DIV/0!</v>
      </c>
      <c r="F1206" s="106">
        <f>'Calcs Hist'!E1207</f>
        <v>0</v>
      </c>
      <c r="G1206" s="106" t="e">
        <f t="shared" si="333"/>
        <v>#DIV/0!</v>
      </c>
      <c r="H1206" s="107" t="e">
        <f t="shared" si="334"/>
        <v>#DIV/0!</v>
      </c>
      <c r="I1206" s="106" t="e">
        <f>IF(P1206&gt;0,('Input &amp; Results'!F$28/12*$C$3)*('Input &amp; Results'!$D$21),('Input &amp; Results'!F$28/12*$C$3)*('Input &amp; Results'!$D$22))</f>
        <v>#DIV/0!</v>
      </c>
      <c r="J1206" s="106" t="e">
        <f t="shared" si="338"/>
        <v>#DIV/0!</v>
      </c>
      <c r="K1206" s="106" t="e">
        <f>IF(H1206&gt;'Input &amp; Results'!$K$45,MIN('Input &amp; Results'!$K$30,J1206-M1206),0)</f>
        <v>#DIV/0!</v>
      </c>
      <c r="L1206" s="106" t="e">
        <f t="shared" si="326"/>
        <v>#DIV/0!</v>
      </c>
      <c r="M1206" s="106" t="e">
        <f>IF(J1206&gt;0,MIN('Input &amp; Results'!$K$10*0.75/12*'Input &amp; Results'!$K$42,J1206),0)</f>
        <v>#DIV/0!</v>
      </c>
      <c r="N1206" s="106" t="e">
        <f t="shared" si="327"/>
        <v>#DIV/0!</v>
      </c>
      <c r="O1206" s="106" t="e">
        <f t="shared" si="339"/>
        <v>#DIV/0!</v>
      </c>
      <c r="P1206" s="106" t="e">
        <f>IF(O1206&gt;'Input &amp; Results'!$E$49,MIN('Input &amp; Results'!$E$47,O1206),0)</f>
        <v>#DIV/0!</v>
      </c>
      <c r="Q1206" s="106" t="e">
        <f t="shared" si="328"/>
        <v>#DIV/0!</v>
      </c>
      <c r="R1206" s="106" t="e">
        <f t="shared" si="324"/>
        <v>#DIV/0!</v>
      </c>
      <c r="S1206" s="106" t="e">
        <f t="shared" si="325"/>
        <v>#DIV/0!</v>
      </c>
      <c r="T1206" s="106" t="e">
        <f t="shared" si="329"/>
        <v>#DIV/0!</v>
      </c>
      <c r="U1206" s="124" t="e">
        <f t="shared" ref="U1206:U1269" si="340">U1205+S1206</f>
        <v>#DIV/0!</v>
      </c>
      <c r="V1206" s="107" t="e">
        <f t="shared" si="337"/>
        <v>#DIV/0!</v>
      </c>
      <c r="W1206" s="106" t="e">
        <f t="shared" si="335"/>
        <v>#DIV/0!</v>
      </c>
      <c r="X1206" s="106" t="e">
        <f t="shared" si="330"/>
        <v>#DIV/0!</v>
      </c>
      <c r="Y1206" s="106" t="e">
        <f t="shared" si="336"/>
        <v>#DIV/0!</v>
      </c>
      <c r="Z1206" s="108" t="e">
        <f t="shared" si="331"/>
        <v>#DIV/0!</v>
      </c>
      <c r="AA1206" s="108" t="e">
        <f>('Input &amp; Results'!$E$40-R1206*7.48)/('Calcs active'!H1206*1440)</f>
        <v>#DIV/0!</v>
      </c>
    </row>
    <row r="1207" spans="2:27" x14ac:dyDescent="0.2">
      <c r="B1207" s="31">
        <f t="shared" si="323"/>
        <v>4</v>
      </c>
      <c r="C1207" s="31" t="s">
        <v>54</v>
      </c>
      <c r="D1207" s="106">
        <v>1193</v>
      </c>
      <c r="E1207" s="106" t="e">
        <f t="shared" si="332"/>
        <v>#DIV/0!</v>
      </c>
      <c r="F1207" s="106">
        <f>'Calcs Hist'!E1208</f>
        <v>0</v>
      </c>
      <c r="G1207" s="106" t="e">
        <f t="shared" si="333"/>
        <v>#DIV/0!</v>
      </c>
      <c r="H1207" s="107" t="e">
        <f t="shared" si="334"/>
        <v>#DIV/0!</v>
      </c>
      <c r="I1207" s="106" t="e">
        <f>IF(P1207&gt;0,('Input &amp; Results'!F$28/12*$C$3)*('Input &amp; Results'!$D$21),('Input &amp; Results'!F$28/12*$C$3)*('Input &amp; Results'!$D$22))</f>
        <v>#DIV/0!</v>
      </c>
      <c r="J1207" s="106" t="e">
        <f t="shared" si="338"/>
        <v>#DIV/0!</v>
      </c>
      <c r="K1207" s="106" t="e">
        <f>IF(H1207&gt;'Input &amp; Results'!$K$45,MIN('Input &amp; Results'!$K$30,J1207-M1207),0)</f>
        <v>#DIV/0!</v>
      </c>
      <c r="L1207" s="106" t="e">
        <f t="shared" si="326"/>
        <v>#DIV/0!</v>
      </c>
      <c r="M1207" s="106" t="e">
        <f>IF(J1207&gt;0,MIN('Input &amp; Results'!$K$10*0.75/12*'Input &amp; Results'!$K$42,J1207),0)</f>
        <v>#DIV/0!</v>
      </c>
      <c r="N1207" s="106" t="e">
        <f t="shared" si="327"/>
        <v>#DIV/0!</v>
      </c>
      <c r="O1207" s="106" t="e">
        <f t="shared" si="339"/>
        <v>#DIV/0!</v>
      </c>
      <c r="P1207" s="106" t="e">
        <f>IF(O1207&gt;'Input &amp; Results'!$E$49,MIN('Input &amp; Results'!$E$47,O1207),0)</f>
        <v>#DIV/0!</v>
      </c>
      <c r="Q1207" s="106" t="e">
        <f t="shared" si="328"/>
        <v>#DIV/0!</v>
      </c>
      <c r="R1207" s="106" t="e">
        <f t="shared" si="324"/>
        <v>#DIV/0!</v>
      </c>
      <c r="S1207" s="106" t="e">
        <f t="shared" si="325"/>
        <v>#DIV/0!</v>
      </c>
      <c r="T1207" s="106" t="e">
        <f t="shared" si="329"/>
        <v>#DIV/0!</v>
      </c>
      <c r="U1207" s="124" t="e">
        <f t="shared" si="340"/>
        <v>#DIV/0!</v>
      </c>
      <c r="V1207" s="107" t="e">
        <f t="shared" si="337"/>
        <v>#DIV/0!</v>
      </c>
      <c r="W1207" s="106" t="e">
        <f t="shared" si="335"/>
        <v>#DIV/0!</v>
      </c>
      <c r="X1207" s="106" t="e">
        <f t="shared" si="330"/>
        <v>#DIV/0!</v>
      </c>
      <c r="Y1207" s="106" t="e">
        <f t="shared" si="336"/>
        <v>#DIV/0!</v>
      </c>
      <c r="Z1207" s="108" t="e">
        <f t="shared" si="331"/>
        <v>#DIV/0!</v>
      </c>
      <c r="AA1207" s="108" t="e">
        <f>('Input &amp; Results'!$E$40-R1207*7.48)/('Calcs active'!H1207*1440)</f>
        <v>#DIV/0!</v>
      </c>
    </row>
    <row r="1208" spans="2:27" x14ac:dyDescent="0.2">
      <c r="B1208" s="31">
        <f t="shared" si="323"/>
        <v>4</v>
      </c>
      <c r="C1208" s="31" t="s">
        <v>54</v>
      </c>
      <c r="D1208" s="106">
        <v>1194</v>
      </c>
      <c r="E1208" s="106" t="e">
        <f t="shared" si="332"/>
        <v>#DIV/0!</v>
      </c>
      <c r="F1208" s="106">
        <f>'Calcs Hist'!E1209</f>
        <v>0</v>
      </c>
      <c r="G1208" s="106" t="e">
        <f t="shared" si="333"/>
        <v>#DIV/0!</v>
      </c>
      <c r="H1208" s="107" t="e">
        <f t="shared" si="334"/>
        <v>#DIV/0!</v>
      </c>
      <c r="I1208" s="106" t="e">
        <f>IF(P1208&gt;0,('Input &amp; Results'!F$28/12*$C$3)*('Input &amp; Results'!$D$21),('Input &amp; Results'!F$28/12*$C$3)*('Input &amp; Results'!$D$22))</f>
        <v>#DIV/0!</v>
      </c>
      <c r="J1208" s="106" t="e">
        <f t="shared" si="338"/>
        <v>#DIV/0!</v>
      </c>
      <c r="K1208" s="106" t="e">
        <f>IF(H1208&gt;'Input &amp; Results'!$K$45,MIN('Input &amp; Results'!$K$30,J1208-M1208),0)</f>
        <v>#DIV/0!</v>
      </c>
      <c r="L1208" s="106" t="e">
        <f t="shared" si="326"/>
        <v>#DIV/0!</v>
      </c>
      <c r="M1208" s="106" t="e">
        <f>IF(J1208&gt;0,MIN('Input &amp; Results'!$K$10*0.75/12*'Input &amp; Results'!$K$42,J1208),0)</f>
        <v>#DIV/0!</v>
      </c>
      <c r="N1208" s="106" t="e">
        <f t="shared" si="327"/>
        <v>#DIV/0!</v>
      </c>
      <c r="O1208" s="106" t="e">
        <f t="shared" si="339"/>
        <v>#DIV/0!</v>
      </c>
      <c r="P1208" s="106" t="e">
        <f>IF(O1208&gt;'Input &amp; Results'!$E$49,MIN('Input &amp; Results'!$E$47,O1208),0)</f>
        <v>#DIV/0!</v>
      </c>
      <c r="Q1208" s="106" t="e">
        <f t="shared" si="328"/>
        <v>#DIV/0!</v>
      </c>
      <c r="R1208" s="106" t="e">
        <f t="shared" si="324"/>
        <v>#DIV/0!</v>
      </c>
      <c r="S1208" s="106" t="e">
        <f t="shared" si="325"/>
        <v>#DIV/0!</v>
      </c>
      <c r="T1208" s="106" t="e">
        <f t="shared" si="329"/>
        <v>#DIV/0!</v>
      </c>
      <c r="U1208" s="124" t="e">
        <f t="shared" si="340"/>
        <v>#DIV/0!</v>
      </c>
      <c r="V1208" s="107" t="e">
        <f t="shared" si="337"/>
        <v>#DIV/0!</v>
      </c>
      <c r="W1208" s="106" t="e">
        <f t="shared" si="335"/>
        <v>#DIV/0!</v>
      </c>
      <c r="X1208" s="106" t="e">
        <f t="shared" si="330"/>
        <v>#DIV/0!</v>
      </c>
      <c r="Y1208" s="106" t="e">
        <f t="shared" si="336"/>
        <v>#DIV/0!</v>
      </c>
      <c r="Z1208" s="108" t="e">
        <f t="shared" si="331"/>
        <v>#DIV/0!</v>
      </c>
      <c r="AA1208" s="108" t="e">
        <f>('Input &amp; Results'!$E$40-R1208*7.48)/('Calcs active'!H1208*1440)</f>
        <v>#DIV/0!</v>
      </c>
    </row>
    <row r="1209" spans="2:27" x14ac:dyDescent="0.2">
      <c r="B1209" s="31">
        <f t="shared" si="323"/>
        <v>4</v>
      </c>
      <c r="C1209" s="31" t="s">
        <v>54</v>
      </c>
      <c r="D1209" s="106">
        <v>1195</v>
      </c>
      <c r="E1209" s="106" t="e">
        <f t="shared" si="332"/>
        <v>#DIV/0!</v>
      </c>
      <c r="F1209" s="106">
        <f>'Calcs Hist'!E1210</f>
        <v>0</v>
      </c>
      <c r="G1209" s="106" t="e">
        <f t="shared" si="333"/>
        <v>#DIV/0!</v>
      </c>
      <c r="H1209" s="107" t="e">
        <f t="shared" si="334"/>
        <v>#DIV/0!</v>
      </c>
      <c r="I1209" s="106" t="e">
        <f>IF(P1209&gt;0,('Input &amp; Results'!F$28/12*$C$3)*('Input &amp; Results'!$D$21),('Input &amp; Results'!F$28/12*$C$3)*('Input &amp; Results'!$D$22))</f>
        <v>#DIV/0!</v>
      </c>
      <c r="J1209" s="106" t="e">
        <f t="shared" si="338"/>
        <v>#DIV/0!</v>
      </c>
      <c r="K1209" s="106" t="e">
        <f>IF(H1209&gt;'Input &amp; Results'!$K$45,MIN('Input &amp; Results'!$K$30,J1209-M1209),0)</f>
        <v>#DIV/0!</v>
      </c>
      <c r="L1209" s="106" t="e">
        <f t="shared" si="326"/>
        <v>#DIV/0!</v>
      </c>
      <c r="M1209" s="106" t="e">
        <f>IF(J1209&gt;0,MIN('Input &amp; Results'!$K$10*0.75/12*'Input &amp; Results'!$K$42,J1209),0)</f>
        <v>#DIV/0!</v>
      </c>
      <c r="N1209" s="106" t="e">
        <f t="shared" si="327"/>
        <v>#DIV/0!</v>
      </c>
      <c r="O1209" s="106" t="e">
        <f t="shared" si="339"/>
        <v>#DIV/0!</v>
      </c>
      <c r="P1209" s="106" t="e">
        <f>IF(O1209&gt;'Input &amp; Results'!$E$49,MIN('Input &amp; Results'!$E$47,O1209),0)</f>
        <v>#DIV/0!</v>
      </c>
      <c r="Q1209" s="106" t="e">
        <f t="shared" si="328"/>
        <v>#DIV/0!</v>
      </c>
      <c r="R1209" s="106" t="e">
        <f t="shared" si="324"/>
        <v>#DIV/0!</v>
      </c>
      <c r="S1209" s="106" t="e">
        <f t="shared" si="325"/>
        <v>#DIV/0!</v>
      </c>
      <c r="T1209" s="106" t="e">
        <f t="shared" si="329"/>
        <v>#DIV/0!</v>
      </c>
      <c r="U1209" s="124" t="e">
        <f t="shared" si="340"/>
        <v>#DIV/0!</v>
      </c>
      <c r="V1209" s="107" t="e">
        <f t="shared" si="337"/>
        <v>#DIV/0!</v>
      </c>
      <c r="W1209" s="106" t="e">
        <f t="shared" si="335"/>
        <v>#DIV/0!</v>
      </c>
      <c r="X1209" s="106" t="e">
        <f t="shared" si="330"/>
        <v>#DIV/0!</v>
      </c>
      <c r="Y1209" s="106" t="e">
        <f t="shared" si="336"/>
        <v>#DIV/0!</v>
      </c>
      <c r="Z1209" s="108" t="e">
        <f t="shared" si="331"/>
        <v>#DIV/0!</v>
      </c>
      <c r="AA1209" s="108" t="e">
        <f>('Input &amp; Results'!$E$40-R1209*7.48)/('Calcs active'!H1209*1440)</f>
        <v>#DIV/0!</v>
      </c>
    </row>
    <row r="1210" spans="2:27" x14ac:dyDescent="0.2">
      <c r="B1210" s="31">
        <f t="shared" si="323"/>
        <v>4</v>
      </c>
      <c r="C1210" s="31" t="s">
        <v>54</v>
      </c>
      <c r="D1210" s="106">
        <v>1196</v>
      </c>
      <c r="E1210" s="106" t="e">
        <f t="shared" si="332"/>
        <v>#DIV/0!</v>
      </c>
      <c r="F1210" s="106">
        <f>'Calcs Hist'!E1211</f>
        <v>0</v>
      </c>
      <c r="G1210" s="106" t="e">
        <f t="shared" si="333"/>
        <v>#DIV/0!</v>
      </c>
      <c r="H1210" s="107" t="e">
        <f t="shared" si="334"/>
        <v>#DIV/0!</v>
      </c>
      <c r="I1210" s="106" t="e">
        <f>IF(P1210&gt;0,('Input &amp; Results'!F$28/12*$C$3)*('Input &amp; Results'!$D$21),('Input &amp; Results'!F$28/12*$C$3)*('Input &amp; Results'!$D$22))</f>
        <v>#DIV/0!</v>
      </c>
      <c r="J1210" s="106" t="e">
        <f t="shared" si="338"/>
        <v>#DIV/0!</v>
      </c>
      <c r="K1210" s="106" t="e">
        <f>IF(H1210&gt;'Input &amp; Results'!$K$45,MIN('Input &amp; Results'!$K$30,J1210-M1210),0)</f>
        <v>#DIV/0!</v>
      </c>
      <c r="L1210" s="106" t="e">
        <f t="shared" si="326"/>
        <v>#DIV/0!</v>
      </c>
      <c r="M1210" s="106" t="e">
        <f>IF(J1210&gt;0,MIN('Input &amp; Results'!$K$10*0.75/12*'Input &amp; Results'!$K$42,J1210),0)</f>
        <v>#DIV/0!</v>
      </c>
      <c r="N1210" s="106" t="e">
        <f t="shared" si="327"/>
        <v>#DIV/0!</v>
      </c>
      <c r="O1210" s="106" t="e">
        <f t="shared" si="339"/>
        <v>#DIV/0!</v>
      </c>
      <c r="P1210" s="106" t="e">
        <f>IF(O1210&gt;'Input &amp; Results'!$E$49,MIN('Input &amp; Results'!$E$47,O1210),0)</f>
        <v>#DIV/0!</v>
      </c>
      <c r="Q1210" s="106" t="e">
        <f t="shared" si="328"/>
        <v>#DIV/0!</v>
      </c>
      <c r="R1210" s="106" t="e">
        <f t="shared" si="324"/>
        <v>#DIV/0!</v>
      </c>
      <c r="S1210" s="106" t="e">
        <f t="shared" si="325"/>
        <v>#DIV/0!</v>
      </c>
      <c r="T1210" s="106" t="e">
        <f t="shared" si="329"/>
        <v>#DIV/0!</v>
      </c>
      <c r="U1210" s="124" t="e">
        <f t="shared" si="340"/>
        <v>#DIV/0!</v>
      </c>
      <c r="V1210" s="107" t="e">
        <f t="shared" si="337"/>
        <v>#DIV/0!</v>
      </c>
      <c r="W1210" s="106" t="e">
        <f t="shared" si="335"/>
        <v>#DIV/0!</v>
      </c>
      <c r="X1210" s="106" t="e">
        <f t="shared" si="330"/>
        <v>#DIV/0!</v>
      </c>
      <c r="Y1210" s="106" t="e">
        <f t="shared" si="336"/>
        <v>#DIV/0!</v>
      </c>
      <c r="Z1210" s="108" t="e">
        <f t="shared" si="331"/>
        <v>#DIV/0!</v>
      </c>
      <c r="AA1210" s="108" t="e">
        <f>('Input &amp; Results'!$E$40-R1210*7.48)/('Calcs active'!H1210*1440)</f>
        <v>#DIV/0!</v>
      </c>
    </row>
    <row r="1211" spans="2:27" x14ac:dyDescent="0.2">
      <c r="B1211" s="31">
        <f t="shared" si="323"/>
        <v>4</v>
      </c>
      <c r="C1211" s="31" t="s">
        <v>54</v>
      </c>
      <c r="D1211" s="106">
        <v>1197</v>
      </c>
      <c r="E1211" s="106" t="e">
        <f t="shared" si="332"/>
        <v>#DIV/0!</v>
      </c>
      <c r="F1211" s="106">
        <f>'Calcs Hist'!E1212</f>
        <v>0</v>
      </c>
      <c r="G1211" s="106" t="e">
        <f t="shared" si="333"/>
        <v>#DIV/0!</v>
      </c>
      <c r="H1211" s="107" t="e">
        <f t="shared" si="334"/>
        <v>#DIV/0!</v>
      </c>
      <c r="I1211" s="106" t="e">
        <f>IF(P1211&gt;0,('Input &amp; Results'!F$28/12*$C$3)*('Input &amp; Results'!$D$21),('Input &amp; Results'!F$28/12*$C$3)*('Input &amp; Results'!$D$22))</f>
        <v>#DIV/0!</v>
      </c>
      <c r="J1211" s="106" t="e">
        <f t="shared" si="338"/>
        <v>#DIV/0!</v>
      </c>
      <c r="K1211" s="106" t="e">
        <f>IF(H1211&gt;'Input &amp; Results'!$K$45,MIN('Input &amp; Results'!$K$30,J1211-M1211),0)</f>
        <v>#DIV/0!</v>
      </c>
      <c r="L1211" s="106" t="e">
        <f t="shared" si="326"/>
        <v>#DIV/0!</v>
      </c>
      <c r="M1211" s="106" t="e">
        <f>IF(J1211&gt;0,MIN('Input &amp; Results'!$K$10*0.75/12*'Input &amp; Results'!$K$42,J1211),0)</f>
        <v>#DIV/0!</v>
      </c>
      <c r="N1211" s="106" t="e">
        <f t="shared" si="327"/>
        <v>#DIV/0!</v>
      </c>
      <c r="O1211" s="106" t="e">
        <f t="shared" si="339"/>
        <v>#DIV/0!</v>
      </c>
      <c r="P1211" s="106" t="e">
        <f>IF(O1211&gt;'Input &amp; Results'!$E$49,MIN('Input &amp; Results'!$E$47,O1211),0)</f>
        <v>#DIV/0!</v>
      </c>
      <c r="Q1211" s="106" t="e">
        <f t="shared" si="328"/>
        <v>#DIV/0!</v>
      </c>
      <c r="R1211" s="106" t="e">
        <f t="shared" si="324"/>
        <v>#DIV/0!</v>
      </c>
      <c r="S1211" s="106" t="e">
        <f t="shared" si="325"/>
        <v>#DIV/0!</v>
      </c>
      <c r="T1211" s="106" t="e">
        <f t="shared" si="329"/>
        <v>#DIV/0!</v>
      </c>
      <c r="U1211" s="124" t="e">
        <f t="shared" si="340"/>
        <v>#DIV/0!</v>
      </c>
      <c r="V1211" s="107" t="e">
        <f t="shared" si="337"/>
        <v>#DIV/0!</v>
      </c>
      <c r="W1211" s="106" t="e">
        <f t="shared" si="335"/>
        <v>#DIV/0!</v>
      </c>
      <c r="X1211" s="106" t="e">
        <f t="shared" si="330"/>
        <v>#DIV/0!</v>
      </c>
      <c r="Y1211" s="106" t="e">
        <f t="shared" si="336"/>
        <v>#DIV/0!</v>
      </c>
      <c r="Z1211" s="108" t="e">
        <f t="shared" si="331"/>
        <v>#DIV/0!</v>
      </c>
      <c r="AA1211" s="108" t="e">
        <f>('Input &amp; Results'!$E$40-R1211*7.48)/('Calcs active'!H1211*1440)</f>
        <v>#DIV/0!</v>
      </c>
    </row>
    <row r="1212" spans="2:27" x14ac:dyDescent="0.2">
      <c r="B1212" s="31">
        <f t="shared" si="323"/>
        <v>4</v>
      </c>
      <c r="C1212" s="31" t="s">
        <v>54</v>
      </c>
      <c r="D1212" s="106">
        <v>1198</v>
      </c>
      <c r="E1212" s="106" t="e">
        <f t="shared" si="332"/>
        <v>#DIV/0!</v>
      </c>
      <c r="F1212" s="106">
        <f>'Calcs Hist'!E1213</f>
        <v>0</v>
      </c>
      <c r="G1212" s="106" t="e">
        <f t="shared" si="333"/>
        <v>#DIV/0!</v>
      </c>
      <c r="H1212" s="107" t="e">
        <f t="shared" si="334"/>
        <v>#DIV/0!</v>
      </c>
      <c r="I1212" s="106" t="e">
        <f>IF(P1212&gt;0,('Input &amp; Results'!F$28/12*$C$3)*('Input &amp; Results'!$D$21),('Input &amp; Results'!F$28/12*$C$3)*('Input &amp; Results'!$D$22))</f>
        <v>#DIV/0!</v>
      </c>
      <c r="J1212" s="106" t="e">
        <f t="shared" si="338"/>
        <v>#DIV/0!</v>
      </c>
      <c r="K1212" s="106" t="e">
        <f>IF(H1212&gt;'Input &amp; Results'!$K$45,MIN('Input &amp; Results'!$K$30,J1212-M1212),0)</f>
        <v>#DIV/0!</v>
      </c>
      <c r="L1212" s="106" t="e">
        <f t="shared" si="326"/>
        <v>#DIV/0!</v>
      </c>
      <c r="M1212" s="106" t="e">
        <f>IF(J1212&gt;0,MIN('Input &amp; Results'!$K$10*0.75/12*'Input &amp; Results'!$K$42,J1212),0)</f>
        <v>#DIV/0!</v>
      </c>
      <c r="N1212" s="106" t="e">
        <f t="shared" si="327"/>
        <v>#DIV/0!</v>
      </c>
      <c r="O1212" s="106" t="e">
        <f t="shared" si="339"/>
        <v>#DIV/0!</v>
      </c>
      <c r="P1212" s="106" t="e">
        <f>IF(O1212&gt;'Input &amp; Results'!$E$49,MIN('Input &amp; Results'!$E$47,O1212),0)</f>
        <v>#DIV/0!</v>
      </c>
      <c r="Q1212" s="106" t="e">
        <f t="shared" si="328"/>
        <v>#DIV/0!</v>
      </c>
      <c r="R1212" s="106" t="e">
        <f t="shared" si="324"/>
        <v>#DIV/0!</v>
      </c>
      <c r="S1212" s="106" t="e">
        <f t="shared" si="325"/>
        <v>#DIV/0!</v>
      </c>
      <c r="T1212" s="106" t="e">
        <f t="shared" si="329"/>
        <v>#DIV/0!</v>
      </c>
      <c r="U1212" s="124" t="e">
        <f t="shared" si="340"/>
        <v>#DIV/0!</v>
      </c>
      <c r="V1212" s="107" t="e">
        <f t="shared" si="337"/>
        <v>#DIV/0!</v>
      </c>
      <c r="W1212" s="106" t="e">
        <f t="shared" si="335"/>
        <v>#DIV/0!</v>
      </c>
      <c r="X1212" s="106" t="e">
        <f t="shared" si="330"/>
        <v>#DIV/0!</v>
      </c>
      <c r="Y1212" s="106" t="e">
        <f t="shared" si="336"/>
        <v>#DIV/0!</v>
      </c>
      <c r="Z1212" s="108" t="e">
        <f t="shared" si="331"/>
        <v>#DIV/0!</v>
      </c>
      <c r="AA1212" s="108" t="e">
        <f>('Input &amp; Results'!$E$40-R1212*7.48)/('Calcs active'!H1212*1440)</f>
        <v>#DIV/0!</v>
      </c>
    </row>
    <row r="1213" spans="2:27" x14ac:dyDescent="0.2">
      <c r="B1213" s="31">
        <f t="shared" ref="B1213:B1276" si="341">B848+1</f>
        <v>4</v>
      </c>
      <c r="C1213" s="31" t="s">
        <v>54</v>
      </c>
      <c r="D1213" s="106">
        <v>1199</v>
      </c>
      <c r="E1213" s="106" t="e">
        <f t="shared" si="332"/>
        <v>#DIV/0!</v>
      </c>
      <c r="F1213" s="106">
        <f>'Calcs Hist'!E1214</f>
        <v>0</v>
      </c>
      <c r="G1213" s="106" t="e">
        <f t="shared" si="333"/>
        <v>#DIV/0!</v>
      </c>
      <c r="H1213" s="107" t="e">
        <f t="shared" si="334"/>
        <v>#DIV/0!</v>
      </c>
      <c r="I1213" s="106" t="e">
        <f>IF(P1213&gt;0,('Input &amp; Results'!F$28/12*$C$3)*('Input &amp; Results'!$D$21),('Input &amp; Results'!F$28/12*$C$3)*('Input &amp; Results'!$D$22))</f>
        <v>#DIV/0!</v>
      </c>
      <c r="J1213" s="106" t="e">
        <f t="shared" si="338"/>
        <v>#DIV/0!</v>
      </c>
      <c r="K1213" s="106" t="e">
        <f>IF(H1213&gt;'Input &amp; Results'!$K$45,MIN('Input &amp; Results'!$K$30,J1213-M1213),0)</f>
        <v>#DIV/0!</v>
      </c>
      <c r="L1213" s="106" t="e">
        <f t="shared" si="326"/>
        <v>#DIV/0!</v>
      </c>
      <c r="M1213" s="106" t="e">
        <f>IF(J1213&gt;0,MIN('Input &amp; Results'!$K$10*0.75/12*'Input &amp; Results'!$K$42,J1213),0)</f>
        <v>#DIV/0!</v>
      </c>
      <c r="N1213" s="106" t="e">
        <f t="shared" si="327"/>
        <v>#DIV/0!</v>
      </c>
      <c r="O1213" s="106" t="e">
        <f t="shared" si="339"/>
        <v>#DIV/0!</v>
      </c>
      <c r="P1213" s="106" t="e">
        <f>IF(O1213&gt;'Input &amp; Results'!$E$49,MIN('Input &amp; Results'!$E$47,O1213),0)</f>
        <v>#DIV/0!</v>
      </c>
      <c r="Q1213" s="106" t="e">
        <f t="shared" si="328"/>
        <v>#DIV/0!</v>
      </c>
      <c r="R1213" s="106" t="e">
        <f t="shared" si="324"/>
        <v>#DIV/0!</v>
      </c>
      <c r="S1213" s="106" t="e">
        <f t="shared" si="325"/>
        <v>#DIV/0!</v>
      </c>
      <c r="T1213" s="106" t="e">
        <f t="shared" si="329"/>
        <v>#DIV/0!</v>
      </c>
      <c r="U1213" s="124" t="e">
        <f t="shared" si="340"/>
        <v>#DIV/0!</v>
      </c>
      <c r="V1213" s="107" t="e">
        <f t="shared" si="337"/>
        <v>#DIV/0!</v>
      </c>
      <c r="W1213" s="106" t="e">
        <f t="shared" si="335"/>
        <v>#DIV/0!</v>
      </c>
      <c r="X1213" s="106" t="e">
        <f t="shared" si="330"/>
        <v>#DIV/0!</v>
      </c>
      <c r="Y1213" s="106" t="e">
        <f t="shared" si="336"/>
        <v>#DIV/0!</v>
      </c>
      <c r="Z1213" s="108" t="e">
        <f t="shared" si="331"/>
        <v>#DIV/0!</v>
      </c>
      <c r="AA1213" s="108" t="e">
        <f>('Input &amp; Results'!$E$40-R1213*7.48)/('Calcs active'!H1213*1440)</f>
        <v>#DIV/0!</v>
      </c>
    </row>
    <row r="1214" spans="2:27" x14ac:dyDescent="0.2">
      <c r="B1214" s="31">
        <f t="shared" si="341"/>
        <v>4</v>
      </c>
      <c r="C1214" s="31" t="s">
        <v>54</v>
      </c>
      <c r="D1214" s="106">
        <v>1200</v>
      </c>
      <c r="E1214" s="106" t="e">
        <f t="shared" si="332"/>
        <v>#DIV/0!</v>
      </c>
      <c r="F1214" s="106">
        <f>'Calcs Hist'!E1215</f>
        <v>0</v>
      </c>
      <c r="G1214" s="106" t="e">
        <f t="shared" si="333"/>
        <v>#DIV/0!</v>
      </c>
      <c r="H1214" s="107" t="e">
        <f t="shared" si="334"/>
        <v>#DIV/0!</v>
      </c>
      <c r="I1214" s="106" t="e">
        <f>IF(P1214&gt;0,('Input &amp; Results'!F$28/12*$C$3)*('Input &amp; Results'!$D$21),('Input &amp; Results'!F$28/12*$C$3)*('Input &amp; Results'!$D$22))</f>
        <v>#DIV/0!</v>
      </c>
      <c r="J1214" s="106" t="e">
        <f t="shared" si="338"/>
        <v>#DIV/0!</v>
      </c>
      <c r="K1214" s="106" t="e">
        <f>IF(H1214&gt;'Input &amp; Results'!$K$45,MIN('Input &amp; Results'!$K$30,J1214-M1214),0)</f>
        <v>#DIV/0!</v>
      </c>
      <c r="L1214" s="106" t="e">
        <f t="shared" si="326"/>
        <v>#DIV/0!</v>
      </c>
      <c r="M1214" s="106" t="e">
        <f>IF(J1214&gt;0,MIN('Input &amp; Results'!$K$10*0.75/12*'Input &amp; Results'!$K$42,J1214),0)</f>
        <v>#DIV/0!</v>
      </c>
      <c r="N1214" s="106" t="e">
        <f t="shared" si="327"/>
        <v>#DIV/0!</v>
      </c>
      <c r="O1214" s="106" t="e">
        <f t="shared" si="339"/>
        <v>#DIV/0!</v>
      </c>
      <c r="P1214" s="106" t="e">
        <f>IF(O1214&gt;'Input &amp; Results'!$E$49,MIN('Input &amp; Results'!$E$47,O1214),0)</f>
        <v>#DIV/0!</v>
      </c>
      <c r="Q1214" s="106" t="e">
        <f t="shared" si="328"/>
        <v>#DIV/0!</v>
      </c>
      <c r="R1214" s="106" t="e">
        <f t="shared" si="324"/>
        <v>#DIV/0!</v>
      </c>
      <c r="S1214" s="106" t="e">
        <f t="shared" si="325"/>
        <v>#DIV/0!</v>
      </c>
      <c r="T1214" s="106" t="e">
        <f t="shared" si="329"/>
        <v>#DIV/0!</v>
      </c>
      <c r="U1214" s="124" t="e">
        <f t="shared" si="340"/>
        <v>#DIV/0!</v>
      </c>
      <c r="V1214" s="107" t="e">
        <f t="shared" si="337"/>
        <v>#DIV/0!</v>
      </c>
      <c r="W1214" s="106" t="e">
        <f t="shared" si="335"/>
        <v>#DIV/0!</v>
      </c>
      <c r="X1214" s="106" t="e">
        <f t="shared" si="330"/>
        <v>#DIV/0!</v>
      </c>
      <c r="Y1214" s="106" t="e">
        <f t="shared" si="336"/>
        <v>#DIV/0!</v>
      </c>
      <c r="Z1214" s="108" t="e">
        <f t="shared" si="331"/>
        <v>#DIV/0!</v>
      </c>
      <c r="AA1214" s="108" t="e">
        <f>('Input &amp; Results'!$E$40-R1214*7.48)/('Calcs active'!H1214*1440)</f>
        <v>#DIV/0!</v>
      </c>
    </row>
    <row r="1215" spans="2:27" x14ac:dyDescent="0.2">
      <c r="B1215" s="31">
        <f t="shared" si="341"/>
        <v>4</v>
      </c>
      <c r="C1215" s="31" t="s">
        <v>54</v>
      </c>
      <c r="D1215" s="106">
        <v>1201</v>
      </c>
      <c r="E1215" s="106" t="e">
        <f t="shared" si="332"/>
        <v>#DIV/0!</v>
      </c>
      <c r="F1215" s="106">
        <f>'Calcs Hist'!E1216</f>
        <v>0</v>
      </c>
      <c r="G1215" s="106" t="e">
        <f t="shared" si="333"/>
        <v>#DIV/0!</v>
      </c>
      <c r="H1215" s="107" t="e">
        <f t="shared" si="334"/>
        <v>#DIV/0!</v>
      </c>
      <c r="I1215" s="106" t="e">
        <f>IF(P1215&gt;0,('Input &amp; Results'!F$28/12*$C$3)*('Input &amp; Results'!$D$21),('Input &amp; Results'!F$28/12*$C$3)*('Input &amp; Results'!$D$22))</f>
        <v>#DIV/0!</v>
      </c>
      <c r="J1215" s="106" t="e">
        <f t="shared" si="338"/>
        <v>#DIV/0!</v>
      </c>
      <c r="K1215" s="106" t="e">
        <f>IF(H1215&gt;'Input &amp; Results'!$K$45,MIN('Input &amp; Results'!$K$30,J1215-M1215),0)</f>
        <v>#DIV/0!</v>
      </c>
      <c r="L1215" s="106" t="e">
        <f t="shared" si="326"/>
        <v>#DIV/0!</v>
      </c>
      <c r="M1215" s="106" t="e">
        <f>IF(J1215&gt;0,MIN('Input &amp; Results'!$K$10*0.75/12*'Input &amp; Results'!$K$42,J1215),0)</f>
        <v>#DIV/0!</v>
      </c>
      <c r="N1215" s="106" t="e">
        <f t="shared" si="327"/>
        <v>#DIV/0!</v>
      </c>
      <c r="O1215" s="106" t="e">
        <f t="shared" si="339"/>
        <v>#DIV/0!</v>
      </c>
      <c r="P1215" s="106" t="e">
        <f>IF(O1215&gt;'Input &amp; Results'!$E$49,MIN('Input &amp; Results'!$E$47,O1215),0)</f>
        <v>#DIV/0!</v>
      </c>
      <c r="Q1215" s="106" t="e">
        <f t="shared" si="328"/>
        <v>#DIV/0!</v>
      </c>
      <c r="R1215" s="106" t="e">
        <f t="shared" si="324"/>
        <v>#DIV/0!</v>
      </c>
      <c r="S1215" s="106" t="e">
        <f t="shared" si="325"/>
        <v>#DIV/0!</v>
      </c>
      <c r="T1215" s="106" t="e">
        <f t="shared" si="329"/>
        <v>#DIV/0!</v>
      </c>
      <c r="U1215" s="124" t="e">
        <f t="shared" si="340"/>
        <v>#DIV/0!</v>
      </c>
      <c r="V1215" s="107" t="e">
        <f t="shared" si="337"/>
        <v>#DIV/0!</v>
      </c>
      <c r="W1215" s="106" t="e">
        <f t="shared" si="335"/>
        <v>#DIV/0!</v>
      </c>
      <c r="X1215" s="106" t="e">
        <f t="shared" si="330"/>
        <v>#DIV/0!</v>
      </c>
      <c r="Y1215" s="106" t="e">
        <f t="shared" si="336"/>
        <v>#DIV/0!</v>
      </c>
      <c r="Z1215" s="108" t="e">
        <f t="shared" si="331"/>
        <v>#DIV/0!</v>
      </c>
      <c r="AA1215" s="108" t="e">
        <f>('Input &amp; Results'!$E$40-R1215*7.48)/('Calcs active'!H1215*1440)</f>
        <v>#DIV/0!</v>
      </c>
    </row>
    <row r="1216" spans="2:27" x14ac:dyDescent="0.2">
      <c r="B1216" s="31">
        <f t="shared" si="341"/>
        <v>4</v>
      </c>
      <c r="C1216" s="31" t="s">
        <v>54</v>
      </c>
      <c r="D1216" s="106">
        <v>1202</v>
      </c>
      <c r="E1216" s="106" t="e">
        <f t="shared" si="332"/>
        <v>#DIV/0!</v>
      </c>
      <c r="F1216" s="106">
        <f>'Calcs Hist'!E1217</f>
        <v>0</v>
      </c>
      <c r="G1216" s="106" t="e">
        <f t="shared" si="333"/>
        <v>#DIV/0!</v>
      </c>
      <c r="H1216" s="107" t="e">
        <f t="shared" si="334"/>
        <v>#DIV/0!</v>
      </c>
      <c r="I1216" s="106" t="e">
        <f>IF(P1216&gt;0,('Input &amp; Results'!F$28/12*$C$3)*('Input &amp; Results'!$D$21),('Input &amp; Results'!F$28/12*$C$3)*('Input &amp; Results'!$D$22))</f>
        <v>#DIV/0!</v>
      </c>
      <c r="J1216" s="106" t="e">
        <f t="shared" si="338"/>
        <v>#DIV/0!</v>
      </c>
      <c r="K1216" s="106" t="e">
        <f>IF(H1216&gt;'Input &amp; Results'!$K$45,MIN('Input &amp; Results'!$K$30,J1216-M1216),0)</f>
        <v>#DIV/0!</v>
      </c>
      <c r="L1216" s="106" t="e">
        <f t="shared" si="326"/>
        <v>#DIV/0!</v>
      </c>
      <c r="M1216" s="106" t="e">
        <f>IF(J1216&gt;0,MIN('Input &amp; Results'!$K$10*0.75/12*'Input &amp; Results'!$K$42,J1216),0)</f>
        <v>#DIV/0!</v>
      </c>
      <c r="N1216" s="106" t="e">
        <f t="shared" si="327"/>
        <v>#DIV/0!</v>
      </c>
      <c r="O1216" s="106" t="e">
        <f t="shared" si="339"/>
        <v>#DIV/0!</v>
      </c>
      <c r="P1216" s="106" t="e">
        <f>IF(O1216&gt;'Input &amp; Results'!$E$49,MIN('Input &amp; Results'!$E$47,O1216),0)</f>
        <v>#DIV/0!</v>
      </c>
      <c r="Q1216" s="106" t="e">
        <f t="shared" si="328"/>
        <v>#DIV/0!</v>
      </c>
      <c r="R1216" s="106" t="e">
        <f t="shared" si="324"/>
        <v>#DIV/0!</v>
      </c>
      <c r="S1216" s="106" t="e">
        <f t="shared" si="325"/>
        <v>#DIV/0!</v>
      </c>
      <c r="T1216" s="106" t="e">
        <f t="shared" si="329"/>
        <v>#DIV/0!</v>
      </c>
      <c r="U1216" s="124" t="e">
        <f t="shared" si="340"/>
        <v>#DIV/0!</v>
      </c>
      <c r="V1216" s="107" t="e">
        <f t="shared" si="337"/>
        <v>#DIV/0!</v>
      </c>
      <c r="W1216" s="106" t="e">
        <f t="shared" si="335"/>
        <v>#DIV/0!</v>
      </c>
      <c r="X1216" s="106" t="e">
        <f t="shared" si="330"/>
        <v>#DIV/0!</v>
      </c>
      <c r="Y1216" s="106" t="e">
        <f t="shared" si="336"/>
        <v>#DIV/0!</v>
      </c>
      <c r="Z1216" s="108" t="e">
        <f t="shared" si="331"/>
        <v>#DIV/0!</v>
      </c>
      <c r="AA1216" s="108" t="e">
        <f>('Input &amp; Results'!$E$40-R1216*7.48)/('Calcs active'!H1216*1440)</f>
        <v>#DIV/0!</v>
      </c>
    </row>
    <row r="1217" spans="2:27" x14ac:dyDescent="0.2">
      <c r="B1217" s="31">
        <f t="shared" si="341"/>
        <v>4</v>
      </c>
      <c r="C1217" s="31" t="s">
        <v>54</v>
      </c>
      <c r="D1217" s="106">
        <v>1203</v>
      </c>
      <c r="E1217" s="106" t="e">
        <f t="shared" si="332"/>
        <v>#DIV/0!</v>
      </c>
      <c r="F1217" s="106">
        <f>'Calcs Hist'!E1218</f>
        <v>0</v>
      </c>
      <c r="G1217" s="106" t="e">
        <f t="shared" si="333"/>
        <v>#DIV/0!</v>
      </c>
      <c r="H1217" s="107" t="e">
        <f t="shared" si="334"/>
        <v>#DIV/0!</v>
      </c>
      <c r="I1217" s="106" t="e">
        <f>IF(P1217&gt;0,('Input &amp; Results'!F$28/12*$C$3)*('Input &amp; Results'!$D$21),('Input &amp; Results'!F$28/12*$C$3)*('Input &amp; Results'!$D$22))</f>
        <v>#DIV/0!</v>
      </c>
      <c r="J1217" s="106" t="e">
        <f t="shared" si="338"/>
        <v>#DIV/0!</v>
      </c>
      <c r="K1217" s="106" t="e">
        <f>IF(H1217&gt;'Input &amp; Results'!$K$45,MIN('Input &amp; Results'!$K$30,J1217-M1217),0)</f>
        <v>#DIV/0!</v>
      </c>
      <c r="L1217" s="106" t="e">
        <f t="shared" si="326"/>
        <v>#DIV/0!</v>
      </c>
      <c r="M1217" s="106" t="e">
        <f>IF(J1217&gt;0,MIN('Input &amp; Results'!$K$10*0.75/12*'Input &amp; Results'!$K$42,J1217),0)</f>
        <v>#DIV/0!</v>
      </c>
      <c r="N1217" s="106" t="e">
        <f t="shared" si="327"/>
        <v>#DIV/0!</v>
      </c>
      <c r="O1217" s="106" t="e">
        <f t="shared" si="339"/>
        <v>#DIV/0!</v>
      </c>
      <c r="P1217" s="106" t="e">
        <f>IF(O1217&gt;'Input &amp; Results'!$E$49,MIN('Input &amp; Results'!$E$47,O1217),0)</f>
        <v>#DIV/0!</v>
      </c>
      <c r="Q1217" s="106" t="e">
        <f t="shared" si="328"/>
        <v>#DIV/0!</v>
      </c>
      <c r="R1217" s="106" t="e">
        <f t="shared" si="324"/>
        <v>#DIV/0!</v>
      </c>
      <c r="S1217" s="106" t="e">
        <f t="shared" si="325"/>
        <v>#DIV/0!</v>
      </c>
      <c r="T1217" s="106" t="e">
        <f t="shared" si="329"/>
        <v>#DIV/0!</v>
      </c>
      <c r="U1217" s="124" t="e">
        <f t="shared" si="340"/>
        <v>#DIV/0!</v>
      </c>
      <c r="V1217" s="107" t="e">
        <f t="shared" si="337"/>
        <v>#DIV/0!</v>
      </c>
      <c r="W1217" s="106" t="e">
        <f t="shared" si="335"/>
        <v>#DIV/0!</v>
      </c>
      <c r="X1217" s="106" t="e">
        <f t="shared" si="330"/>
        <v>#DIV/0!</v>
      </c>
      <c r="Y1217" s="106" t="e">
        <f t="shared" si="336"/>
        <v>#DIV/0!</v>
      </c>
      <c r="Z1217" s="108" t="e">
        <f t="shared" si="331"/>
        <v>#DIV/0!</v>
      </c>
      <c r="AA1217" s="108" t="e">
        <f>('Input &amp; Results'!$E$40-R1217*7.48)/('Calcs active'!H1217*1440)</f>
        <v>#DIV/0!</v>
      </c>
    </row>
    <row r="1218" spans="2:27" x14ac:dyDescent="0.2">
      <c r="B1218" s="31">
        <f t="shared" si="341"/>
        <v>4</v>
      </c>
      <c r="C1218" s="31" t="s">
        <v>54</v>
      </c>
      <c r="D1218" s="106">
        <v>1204</v>
      </c>
      <c r="E1218" s="106" t="e">
        <f t="shared" si="332"/>
        <v>#DIV/0!</v>
      </c>
      <c r="F1218" s="106">
        <f>'Calcs Hist'!E1219</f>
        <v>0</v>
      </c>
      <c r="G1218" s="106" t="e">
        <f t="shared" si="333"/>
        <v>#DIV/0!</v>
      </c>
      <c r="H1218" s="107" t="e">
        <f t="shared" si="334"/>
        <v>#DIV/0!</v>
      </c>
      <c r="I1218" s="106" t="e">
        <f>IF(P1218&gt;0,('Input &amp; Results'!F$28/12*$C$3)*('Input &amp; Results'!$D$21),('Input &amp; Results'!F$28/12*$C$3)*('Input &amp; Results'!$D$22))</f>
        <v>#DIV/0!</v>
      </c>
      <c r="J1218" s="106" t="e">
        <f t="shared" si="338"/>
        <v>#DIV/0!</v>
      </c>
      <c r="K1218" s="106" t="e">
        <f>IF(H1218&gt;'Input &amp; Results'!$K$45,MIN('Input &amp; Results'!$K$30,J1218-M1218),0)</f>
        <v>#DIV/0!</v>
      </c>
      <c r="L1218" s="106" t="e">
        <f t="shared" si="326"/>
        <v>#DIV/0!</v>
      </c>
      <c r="M1218" s="106" t="e">
        <f>IF(J1218&gt;0,MIN('Input &amp; Results'!$K$10*0.75/12*'Input &amp; Results'!$K$42,J1218),0)</f>
        <v>#DIV/0!</v>
      </c>
      <c r="N1218" s="106" t="e">
        <f t="shared" si="327"/>
        <v>#DIV/0!</v>
      </c>
      <c r="O1218" s="106" t="e">
        <f t="shared" si="339"/>
        <v>#DIV/0!</v>
      </c>
      <c r="P1218" s="106" t="e">
        <f>IF(O1218&gt;'Input &amp; Results'!$E$49,MIN('Input &amp; Results'!$E$47,O1218),0)</f>
        <v>#DIV/0!</v>
      </c>
      <c r="Q1218" s="106" t="e">
        <f t="shared" si="328"/>
        <v>#DIV/0!</v>
      </c>
      <c r="R1218" s="106" t="e">
        <f t="shared" si="324"/>
        <v>#DIV/0!</v>
      </c>
      <c r="S1218" s="106" t="e">
        <f t="shared" si="325"/>
        <v>#DIV/0!</v>
      </c>
      <c r="T1218" s="106" t="e">
        <f t="shared" si="329"/>
        <v>#DIV/0!</v>
      </c>
      <c r="U1218" s="124" t="e">
        <f t="shared" si="340"/>
        <v>#DIV/0!</v>
      </c>
      <c r="V1218" s="107" t="e">
        <f t="shared" si="337"/>
        <v>#DIV/0!</v>
      </c>
      <c r="W1218" s="106" t="e">
        <f t="shared" si="335"/>
        <v>#DIV/0!</v>
      </c>
      <c r="X1218" s="106" t="e">
        <f t="shared" si="330"/>
        <v>#DIV/0!</v>
      </c>
      <c r="Y1218" s="106" t="e">
        <f t="shared" si="336"/>
        <v>#DIV/0!</v>
      </c>
      <c r="Z1218" s="108" t="e">
        <f t="shared" si="331"/>
        <v>#DIV/0!</v>
      </c>
      <c r="AA1218" s="108" t="e">
        <f>('Input &amp; Results'!$E$40-R1218*7.48)/('Calcs active'!H1218*1440)</f>
        <v>#DIV/0!</v>
      </c>
    </row>
    <row r="1219" spans="2:27" x14ac:dyDescent="0.2">
      <c r="B1219" s="31">
        <f t="shared" si="341"/>
        <v>4</v>
      </c>
      <c r="C1219" s="31" t="s">
        <v>54</v>
      </c>
      <c r="D1219" s="106">
        <v>1205</v>
      </c>
      <c r="E1219" s="106" t="e">
        <f t="shared" si="332"/>
        <v>#DIV/0!</v>
      </c>
      <c r="F1219" s="106">
        <f>'Calcs Hist'!E1220</f>
        <v>0</v>
      </c>
      <c r="G1219" s="106" t="e">
        <f t="shared" si="333"/>
        <v>#DIV/0!</v>
      </c>
      <c r="H1219" s="107" t="e">
        <f t="shared" si="334"/>
        <v>#DIV/0!</v>
      </c>
      <c r="I1219" s="106" t="e">
        <f>IF(P1219&gt;0,('Input &amp; Results'!F$28/12*$C$3)*('Input &amp; Results'!$D$21),('Input &amp; Results'!F$28/12*$C$3)*('Input &amp; Results'!$D$22))</f>
        <v>#DIV/0!</v>
      </c>
      <c r="J1219" s="106" t="e">
        <f t="shared" si="338"/>
        <v>#DIV/0!</v>
      </c>
      <c r="K1219" s="106" t="e">
        <f>IF(H1219&gt;'Input &amp; Results'!$K$45,MIN('Input &amp; Results'!$K$30,J1219-M1219),0)</f>
        <v>#DIV/0!</v>
      </c>
      <c r="L1219" s="106" t="e">
        <f t="shared" si="326"/>
        <v>#DIV/0!</v>
      </c>
      <c r="M1219" s="106" t="e">
        <f>IF(J1219&gt;0,MIN('Input &amp; Results'!$K$10*0.75/12*'Input &amp; Results'!$K$42,J1219),0)</f>
        <v>#DIV/0!</v>
      </c>
      <c r="N1219" s="106" t="e">
        <f t="shared" si="327"/>
        <v>#DIV/0!</v>
      </c>
      <c r="O1219" s="106" t="e">
        <f t="shared" si="339"/>
        <v>#DIV/0!</v>
      </c>
      <c r="P1219" s="106" t="e">
        <f>IF(O1219&gt;'Input &amp; Results'!$E$49,MIN('Input &amp; Results'!$E$47,O1219),0)</f>
        <v>#DIV/0!</v>
      </c>
      <c r="Q1219" s="106" t="e">
        <f t="shared" si="328"/>
        <v>#DIV/0!</v>
      </c>
      <c r="R1219" s="106" t="e">
        <f t="shared" si="324"/>
        <v>#DIV/0!</v>
      </c>
      <c r="S1219" s="106" t="e">
        <f t="shared" si="325"/>
        <v>#DIV/0!</v>
      </c>
      <c r="T1219" s="106" t="e">
        <f t="shared" si="329"/>
        <v>#DIV/0!</v>
      </c>
      <c r="U1219" s="124" t="e">
        <f t="shared" si="340"/>
        <v>#DIV/0!</v>
      </c>
      <c r="V1219" s="107" t="e">
        <f t="shared" si="337"/>
        <v>#DIV/0!</v>
      </c>
      <c r="W1219" s="106" t="e">
        <f t="shared" si="335"/>
        <v>#DIV/0!</v>
      </c>
      <c r="X1219" s="106" t="e">
        <f t="shared" si="330"/>
        <v>#DIV/0!</v>
      </c>
      <c r="Y1219" s="106" t="e">
        <f t="shared" si="336"/>
        <v>#DIV/0!</v>
      </c>
      <c r="Z1219" s="108" t="e">
        <f t="shared" si="331"/>
        <v>#DIV/0!</v>
      </c>
      <c r="AA1219" s="108" t="e">
        <f>('Input &amp; Results'!$E$40-R1219*7.48)/('Calcs active'!H1219*1440)</f>
        <v>#DIV/0!</v>
      </c>
    </row>
    <row r="1220" spans="2:27" x14ac:dyDescent="0.2">
      <c r="B1220" s="31">
        <f t="shared" si="341"/>
        <v>4</v>
      </c>
      <c r="C1220" s="31" t="s">
        <v>54</v>
      </c>
      <c r="D1220" s="106">
        <v>1206</v>
      </c>
      <c r="E1220" s="106" t="e">
        <f t="shared" si="332"/>
        <v>#DIV/0!</v>
      </c>
      <c r="F1220" s="106">
        <f>'Calcs Hist'!E1221</f>
        <v>0</v>
      </c>
      <c r="G1220" s="106" t="e">
        <f t="shared" si="333"/>
        <v>#DIV/0!</v>
      </c>
      <c r="H1220" s="107" t="e">
        <f t="shared" si="334"/>
        <v>#DIV/0!</v>
      </c>
      <c r="I1220" s="106" t="e">
        <f>IF(P1220&gt;0,('Input &amp; Results'!F$28/12*$C$3)*('Input &amp; Results'!$D$21),('Input &amp; Results'!F$28/12*$C$3)*('Input &amp; Results'!$D$22))</f>
        <v>#DIV/0!</v>
      </c>
      <c r="J1220" s="106" t="e">
        <f t="shared" si="338"/>
        <v>#DIV/0!</v>
      </c>
      <c r="K1220" s="106" t="e">
        <f>IF(H1220&gt;'Input &amp; Results'!$K$45,MIN('Input &amp; Results'!$K$30,J1220-M1220),0)</f>
        <v>#DIV/0!</v>
      </c>
      <c r="L1220" s="106" t="e">
        <f t="shared" si="326"/>
        <v>#DIV/0!</v>
      </c>
      <c r="M1220" s="106" t="e">
        <f>IF(J1220&gt;0,MIN('Input &amp; Results'!$K$10*0.75/12*'Input &amp; Results'!$K$42,J1220),0)</f>
        <v>#DIV/0!</v>
      </c>
      <c r="N1220" s="106" t="e">
        <f t="shared" si="327"/>
        <v>#DIV/0!</v>
      </c>
      <c r="O1220" s="106" t="e">
        <f t="shared" si="339"/>
        <v>#DIV/0!</v>
      </c>
      <c r="P1220" s="106" t="e">
        <f>IF(O1220&gt;'Input &amp; Results'!$E$49,MIN('Input &amp; Results'!$E$47,O1220),0)</f>
        <v>#DIV/0!</v>
      </c>
      <c r="Q1220" s="106" t="e">
        <f t="shared" si="328"/>
        <v>#DIV/0!</v>
      </c>
      <c r="R1220" s="106" t="e">
        <f t="shared" si="324"/>
        <v>#DIV/0!</v>
      </c>
      <c r="S1220" s="106" t="e">
        <f t="shared" si="325"/>
        <v>#DIV/0!</v>
      </c>
      <c r="T1220" s="106" t="e">
        <f t="shared" si="329"/>
        <v>#DIV/0!</v>
      </c>
      <c r="U1220" s="124" t="e">
        <f t="shared" si="340"/>
        <v>#DIV/0!</v>
      </c>
      <c r="V1220" s="107" t="e">
        <f t="shared" si="337"/>
        <v>#DIV/0!</v>
      </c>
      <c r="W1220" s="106" t="e">
        <f t="shared" si="335"/>
        <v>#DIV/0!</v>
      </c>
      <c r="X1220" s="106" t="e">
        <f t="shared" si="330"/>
        <v>#DIV/0!</v>
      </c>
      <c r="Y1220" s="106" t="e">
        <f t="shared" si="336"/>
        <v>#DIV/0!</v>
      </c>
      <c r="Z1220" s="108" t="e">
        <f t="shared" si="331"/>
        <v>#DIV/0!</v>
      </c>
      <c r="AA1220" s="108" t="e">
        <f>('Input &amp; Results'!$E$40-R1220*7.48)/('Calcs active'!H1220*1440)</f>
        <v>#DIV/0!</v>
      </c>
    </row>
    <row r="1221" spans="2:27" x14ac:dyDescent="0.2">
      <c r="B1221" s="31">
        <f t="shared" si="341"/>
        <v>4</v>
      </c>
      <c r="C1221" s="31" t="s">
        <v>54</v>
      </c>
      <c r="D1221" s="106">
        <v>1207</v>
      </c>
      <c r="E1221" s="106" t="e">
        <f t="shared" si="332"/>
        <v>#DIV/0!</v>
      </c>
      <c r="F1221" s="106">
        <f>'Calcs Hist'!E1222</f>
        <v>0</v>
      </c>
      <c r="G1221" s="106" t="e">
        <f t="shared" si="333"/>
        <v>#DIV/0!</v>
      </c>
      <c r="H1221" s="107" t="e">
        <f t="shared" si="334"/>
        <v>#DIV/0!</v>
      </c>
      <c r="I1221" s="106" t="e">
        <f>IF(P1221&gt;0,('Input &amp; Results'!F$28/12*$C$3)*('Input &amp; Results'!$D$21),('Input &amp; Results'!F$28/12*$C$3)*('Input &amp; Results'!$D$22))</f>
        <v>#DIV/0!</v>
      </c>
      <c r="J1221" s="106" t="e">
        <f t="shared" si="338"/>
        <v>#DIV/0!</v>
      </c>
      <c r="K1221" s="106" t="e">
        <f>IF(H1221&gt;'Input &amp; Results'!$K$45,MIN('Input &amp; Results'!$K$30,J1221-M1221),0)</f>
        <v>#DIV/0!</v>
      </c>
      <c r="L1221" s="106" t="e">
        <f t="shared" si="326"/>
        <v>#DIV/0!</v>
      </c>
      <c r="M1221" s="106" t="e">
        <f>IF(J1221&gt;0,MIN('Input &amp; Results'!$K$10*0.75/12*'Input &amp; Results'!$K$42,J1221),0)</f>
        <v>#DIV/0!</v>
      </c>
      <c r="N1221" s="106" t="e">
        <f t="shared" si="327"/>
        <v>#DIV/0!</v>
      </c>
      <c r="O1221" s="106" t="e">
        <f t="shared" si="339"/>
        <v>#DIV/0!</v>
      </c>
      <c r="P1221" s="106" t="e">
        <f>IF(O1221&gt;'Input &amp; Results'!$E$49,MIN('Input &amp; Results'!$E$47,O1221),0)</f>
        <v>#DIV/0!</v>
      </c>
      <c r="Q1221" s="106" t="e">
        <f t="shared" si="328"/>
        <v>#DIV/0!</v>
      </c>
      <c r="R1221" s="106" t="e">
        <f t="shared" si="324"/>
        <v>#DIV/0!</v>
      </c>
      <c r="S1221" s="106" t="e">
        <f t="shared" si="325"/>
        <v>#DIV/0!</v>
      </c>
      <c r="T1221" s="106" t="e">
        <f t="shared" si="329"/>
        <v>#DIV/0!</v>
      </c>
      <c r="U1221" s="124" t="e">
        <f t="shared" si="340"/>
        <v>#DIV/0!</v>
      </c>
      <c r="V1221" s="107" t="e">
        <f t="shared" si="337"/>
        <v>#DIV/0!</v>
      </c>
      <c r="W1221" s="106" t="e">
        <f t="shared" si="335"/>
        <v>#DIV/0!</v>
      </c>
      <c r="X1221" s="106" t="e">
        <f t="shared" si="330"/>
        <v>#DIV/0!</v>
      </c>
      <c r="Y1221" s="106" t="e">
        <f t="shared" si="336"/>
        <v>#DIV/0!</v>
      </c>
      <c r="Z1221" s="108" t="e">
        <f t="shared" si="331"/>
        <v>#DIV/0!</v>
      </c>
      <c r="AA1221" s="108" t="e">
        <f>('Input &amp; Results'!$E$40-R1221*7.48)/('Calcs active'!H1221*1440)</f>
        <v>#DIV/0!</v>
      </c>
    </row>
    <row r="1222" spans="2:27" x14ac:dyDescent="0.2">
      <c r="B1222" s="31">
        <f t="shared" si="341"/>
        <v>4</v>
      </c>
      <c r="C1222" s="31" t="s">
        <v>54</v>
      </c>
      <c r="D1222" s="106">
        <v>1208</v>
      </c>
      <c r="E1222" s="106" t="e">
        <f t="shared" si="332"/>
        <v>#DIV/0!</v>
      </c>
      <c r="F1222" s="106">
        <f>'Calcs Hist'!E1223</f>
        <v>0</v>
      </c>
      <c r="G1222" s="106" t="e">
        <f t="shared" si="333"/>
        <v>#DIV/0!</v>
      </c>
      <c r="H1222" s="107" t="e">
        <f t="shared" si="334"/>
        <v>#DIV/0!</v>
      </c>
      <c r="I1222" s="106" t="e">
        <f>IF(P1222&gt;0,('Input &amp; Results'!F$28/12*$C$3)*('Input &amp; Results'!$D$21),('Input &amp; Results'!F$28/12*$C$3)*('Input &amp; Results'!$D$22))</f>
        <v>#DIV/0!</v>
      </c>
      <c r="J1222" s="106" t="e">
        <f t="shared" si="338"/>
        <v>#DIV/0!</v>
      </c>
      <c r="K1222" s="106" t="e">
        <f>IF(H1222&gt;'Input &amp; Results'!$K$45,MIN('Input &amp; Results'!$K$30,J1222-M1222),0)</f>
        <v>#DIV/0!</v>
      </c>
      <c r="L1222" s="106" t="e">
        <f t="shared" si="326"/>
        <v>#DIV/0!</v>
      </c>
      <c r="M1222" s="106" t="e">
        <f>IF(J1222&gt;0,MIN('Input &amp; Results'!$K$10*0.75/12*'Input &amp; Results'!$K$42,J1222),0)</f>
        <v>#DIV/0!</v>
      </c>
      <c r="N1222" s="106" t="e">
        <f t="shared" si="327"/>
        <v>#DIV/0!</v>
      </c>
      <c r="O1222" s="106" t="e">
        <f t="shared" si="339"/>
        <v>#DIV/0!</v>
      </c>
      <c r="P1222" s="106" t="e">
        <f>IF(O1222&gt;'Input &amp; Results'!$E$49,MIN('Input &amp; Results'!$E$47,O1222),0)</f>
        <v>#DIV/0!</v>
      </c>
      <c r="Q1222" s="106" t="e">
        <f t="shared" si="328"/>
        <v>#DIV/0!</v>
      </c>
      <c r="R1222" s="106" t="e">
        <f t="shared" si="324"/>
        <v>#DIV/0!</v>
      </c>
      <c r="S1222" s="106" t="e">
        <f t="shared" si="325"/>
        <v>#DIV/0!</v>
      </c>
      <c r="T1222" s="106" t="e">
        <f t="shared" si="329"/>
        <v>#DIV/0!</v>
      </c>
      <c r="U1222" s="124" t="e">
        <f t="shared" si="340"/>
        <v>#DIV/0!</v>
      </c>
      <c r="V1222" s="107" t="e">
        <f t="shared" si="337"/>
        <v>#DIV/0!</v>
      </c>
      <c r="W1222" s="106" t="e">
        <f t="shared" si="335"/>
        <v>#DIV/0!</v>
      </c>
      <c r="X1222" s="106" t="e">
        <f t="shared" si="330"/>
        <v>#DIV/0!</v>
      </c>
      <c r="Y1222" s="106" t="e">
        <f t="shared" si="336"/>
        <v>#DIV/0!</v>
      </c>
      <c r="Z1222" s="108" t="e">
        <f t="shared" si="331"/>
        <v>#DIV/0!</v>
      </c>
      <c r="AA1222" s="108" t="e">
        <f>('Input &amp; Results'!$E$40-R1222*7.48)/('Calcs active'!H1222*1440)</f>
        <v>#DIV/0!</v>
      </c>
    </row>
    <row r="1223" spans="2:27" x14ac:dyDescent="0.2">
      <c r="B1223" s="31">
        <f t="shared" si="341"/>
        <v>4</v>
      </c>
      <c r="C1223" s="31" t="s">
        <v>54</v>
      </c>
      <c r="D1223" s="106">
        <v>1209</v>
      </c>
      <c r="E1223" s="106" t="e">
        <f t="shared" si="332"/>
        <v>#DIV/0!</v>
      </c>
      <c r="F1223" s="106">
        <f>'Calcs Hist'!E1224</f>
        <v>0</v>
      </c>
      <c r="G1223" s="106" t="e">
        <f t="shared" si="333"/>
        <v>#DIV/0!</v>
      </c>
      <c r="H1223" s="107" t="e">
        <f t="shared" si="334"/>
        <v>#DIV/0!</v>
      </c>
      <c r="I1223" s="106" t="e">
        <f>IF(P1223&gt;0,('Input &amp; Results'!F$28/12*$C$3)*('Input &amp; Results'!$D$21),('Input &amp; Results'!F$28/12*$C$3)*('Input &amp; Results'!$D$22))</f>
        <v>#DIV/0!</v>
      </c>
      <c r="J1223" s="106" t="e">
        <f t="shared" si="338"/>
        <v>#DIV/0!</v>
      </c>
      <c r="K1223" s="106" t="e">
        <f>IF(H1223&gt;'Input &amp; Results'!$K$45,MIN('Input &amp; Results'!$K$30,J1223-M1223),0)</f>
        <v>#DIV/0!</v>
      </c>
      <c r="L1223" s="106" t="e">
        <f t="shared" si="326"/>
        <v>#DIV/0!</v>
      </c>
      <c r="M1223" s="106" t="e">
        <f>IF(J1223&gt;0,MIN('Input &amp; Results'!$K$10*0.75/12*'Input &amp; Results'!$K$42,J1223),0)</f>
        <v>#DIV/0!</v>
      </c>
      <c r="N1223" s="106" t="e">
        <f t="shared" si="327"/>
        <v>#DIV/0!</v>
      </c>
      <c r="O1223" s="106" t="e">
        <f t="shared" si="339"/>
        <v>#DIV/0!</v>
      </c>
      <c r="P1223" s="106" t="e">
        <f>IF(O1223&gt;'Input &amp; Results'!$E$49,MIN('Input &amp; Results'!$E$47,O1223),0)</f>
        <v>#DIV/0!</v>
      </c>
      <c r="Q1223" s="106" t="e">
        <f t="shared" si="328"/>
        <v>#DIV/0!</v>
      </c>
      <c r="R1223" s="106" t="e">
        <f t="shared" si="324"/>
        <v>#DIV/0!</v>
      </c>
      <c r="S1223" s="106" t="e">
        <f t="shared" si="325"/>
        <v>#DIV/0!</v>
      </c>
      <c r="T1223" s="106" t="e">
        <f t="shared" si="329"/>
        <v>#DIV/0!</v>
      </c>
      <c r="U1223" s="124" t="e">
        <f t="shared" si="340"/>
        <v>#DIV/0!</v>
      </c>
      <c r="V1223" s="107" t="e">
        <f t="shared" si="337"/>
        <v>#DIV/0!</v>
      </c>
      <c r="W1223" s="106" t="e">
        <f t="shared" si="335"/>
        <v>#DIV/0!</v>
      </c>
      <c r="X1223" s="106" t="e">
        <f t="shared" si="330"/>
        <v>#DIV/0!</v>
      </c>
      <c r="Y1223" s="106" t="e">
        <f t="shared" si="336"/>
        <v>#DIV/0!</v>
      </c>
      <c r="Z1223" s="108" t="e">
        <f t="shared" si="331"/>
        <v>#DIV/0!</v>
      </c>
      <c r="AA1223" s="108" t="e">
        <f>('Input &amp; Results'!$E$40-R1223*7.48)/('Calcs active'!H1223*1440)</f>
        <v>#DIV/0!</v>
      </c>
    </row>
    <row r="1224" spans="2:27" x14ac:dyDescent="0.2">
      <c r="B1224" s="31">
        <f t="shared" si="341"/>
        <v>4</v>
      </c>
      <c r="C1224" s="31" t="s">
        <v>54</v>
      </c>
      <c r="D1224" s="106">
        <v>1210</v>
      </c>
      <c r="E1224" s="106" t="e">
        <f t="shared" si="332"/>
        <v>#DIV/0!</v>
      </c>
      <c r="F1224" s="106">
        <f>'Calcs Hist'!E1225</f>
        <v>0</v>
      </c>
      <c r="G1224" s="106" t="e">
        <f t="shared" si="333"/>
        <v>#DIV/0!</v>
      </c>
      <c r="H1224" s="107" t="e">
        <f t="shared" si="334"/>
        <v>#DIV/0!</v>
      </c>
      <c r="I1224" s="106" t="e">
        <f>IF(P1224&gt;0,('Input &amp; Results'!F$28/12*$C$3)*('Input &amp; Results'!$D$21),('Input &amp; Results'!F$28/12*$C$3)*('Input &amp; Results'!$D$22))</f>
        <v>#DIV/0!</v>
      </c>
      <c r="J1224" s="106" t="e">
        <f t="shared" si="338"/>
        <v>#DIV/0!</v>
      </c>
      <c r="K1224" s="106" t="e">
        <f>IF(H1224&gt;'Input &amp; Results'!$K$45,MIN('Input &amp; Results'!$K$30,J1224-M1224),0)</f>
        <v>#DIV/0!</v>
      </c>
      <c r="L1224" s="106" t="e">
        <f t="shared" si="326"/>
        <v>#DIV/0!</v>
      </c>
      <c r="M1224" s="106" t="e">
        <f>IF(J1224&gt;0,MIN('Input &amp; Results'!$K$10*0.75/12*'Input &amp; Results'!$K$42,J1224),0)</f>
        <v>#DIV/0!</v>
      </c>
      <c r="N1224" s="106" t="e">
        <f t="shared" si="327"/>
        <v>#DIV/0!</v>
      </c>
      <c r="O1224" s="106" t="e">
        <f t="shared" si="339"/>
        <v>#DIV/0!</v>
      </c>
      <c r="P1224" s="106" t="e">
        <f>IF(O1224&gt;'Input &amp; Results'!$E$49,MIN('Input &amp; Results'!$E$47,O1224),0)</f>
        <v>#DIV/0!</v>
      </c>
      <c r="Q1224" s="106" t="e">
        <f t="shared" si="328"/>
        <v>#DIV/0!</v>
      </c>
      <c r="R1224" s="106" t="e">
        <f t="shared" si="324"/>
        <v>#DIV/0!</v>
      </c>
      <c r="S1224" s="106" t="e">
        <f t="shared" si="325"/>
        <v>#DIV/0!</v>
      </c>
      <c r="T1224" s="106" t="e">
        <f t="shared" si="329"/>
        <v>#DIV/0!</v>
      </c>
      <c r="U1224" s="124" t="e">
        <f t="shared" si="340"/>
        <v>#DIV/0!</v>
      </c>
      <c r="V1224" s="107" t="e">
        <f t="shared" si="337"/>
        <v>#DIV/0!</v>
      </c>
      <c r="W1224" s="106" t="e">
        <f t="shared" si="335"/>
        <v>#DIV/0!</v>
      </c>
      <c r="X1224" s="106" t="e">
        <f t="shared" si="330"/>
        <v>#DIV/0!</v>
      </c>
      <c r="Y1224" s="106" t="e">
        <f t="shared" si="336"/>
        <v>#DIV/0!</v>
      </c>
      <c r="Z1224" s="108" t="e">
        <f t="shared" si="331"/>
        <v>#DIV/0!</v>
      </c>
      <c r="AA1224" s="108" t="e">
        <f>('Input &amp; Results'!$E$40-R1224*7.48)/('Calcs active'!H1224*1440)</f>
        <v>#DIV/0!</v>
      </c>
    </row>
    <row r="1225" spans="2:27" x14ac:dyDescent="0.2">
      <c r="B1225" s="31">
        <f t="shared" si="341"/>
        <v>4</v>
      </c>
      <c r="C1225" s="31" t="s">
        <v>54</v>
      </c>
      <c r="D1225" s="106">
        <v>1211</v>
      </c>
      <c r="E1225" s="106" t="e">
        <f t="shared" si="332"/>
        <v>#DIV/0!</v>
      </c>
      <c r="F1225" s="106">
        <f>'Calcs Hist'!E1226</f>
        <v>0</v>
      </c>
      <c r="G1225" s="106" t="e">
        <f t="shared" si="333"/>
        <v>#DIV/0!</v>
      </c>
      <c r="H1225" s="107" t="e">
        <f t="shared" si="334"/>
        <v>#DIV/0!</v>
      </c>
      <c r="I1225" s="106" t="e">
        <f>IF(P1225&gt;0,('Input &amp; Results'!F$28/12*$C$3)*('Input &amp; Results'!$D$21),('Input &amp; Results'!F$28/12*$C$3)*('Input &amp; Results'!$D$22))</f>
        <v>#DIV/0!</v>
      </c>
      <c r="J1225" s="106" t="e">
        <f t="shared" si="338"/>
        <v>#DIV/0!</v>
      </c>
      <c r="K1225" s="106" t="e">
        <f>IF(H1225&gt;'Input &amp; Results'!$K$45,MIN('Input &amp; Results'!$K$30,J1225-M1225),0)</f>
        <v>#DIV/0!</v>
      </c>
      <c r="L1225" s="106" t="e">
        <f t="shared" si="326"/>
        <v>#DIV/0!</v>
      </c>
      <c r="M1225" s="106" t="e">
        <f>IF(J1225&gt;0,MIN('Input &amp; Results'!$K$10*0.75/12*'Input &amp; Results'!$K$42,J1225),0)</f>
        <v>#DIV/0!</v>
      </c>
      <c r="N1225" s="106" t="e">
        <f t="shared" si="327"/>
        <v>#DIV/0!</v>
      </c>
      <c r="O1225" s="106" t="e">
        <f t="shared" si="339"/>
        <v>#DIV/0!</v>
      </c>
      <c r="P1225" s="106" t="e">
        <f>IF(O1225&gt;'Input &amp; Results'!$E$49,MIN('Input &amp; Results'!$E$47,O1225),0)</f>
        <v>#DIV/0!</v>
      </c>
      <c r="Q1225" s="106" t="e">
        <f t="shared" si="328"/>
        <v>#DIV/0!</v>
      </c>
      <c r="R1225" s="106" t="e">
        <f t="shared" si="324"/>
        <v>#DIV/0!</v>
      </c>
      <c r="S1225" s="106" t="e">
        <f t="shared" si="325"/>
        <v>#DIV/0!</v>
      </c>
      <c r="T1225" s="106" t="e">
        <f t="shared" si="329"/>
        <v>#DIV/0!</v>
      </c>
      <c r="U1225" s="124" t="e">
        <f t="shared" si="340"/>
        <v>#DIV/0!</v>
      </c>
      <c r="V1225" s="107" t="e">
        <f t="shared" si="337"/>
        <v>#DIV/0!</v>
      </c>
      <c r="W1225" s="106" t="e">
        <f t="shared" si="335"/>
        <v>#DIV/0!</v>
      </c>
      <c r="X1225" s="106" t="e">
        <f t="shared" si="330"/>
        <v>#DIV/0!</v>
      </c>
      <c r="Y1225" s="106" t="e">
        <f t="shared" si="336"/>
        <v>#DIV/0!</v>
      </c>
      <c r="Z1225" s="108" t="e">
        <f t="shared" si="331"/>
        <v>#DIV/0!</v>
      </c>
      <c r="AA1225" s="108" t="e">
        <f>('Input &amp; Results'!$E$40-R1225*7.48)/('Calcs active'!H1225*1440)</f>
        <v>#DIV/0!</v>
      </c>
    </row>
    <row r="1226" spans="2:27" x14ac:dyDescent="0.2">
      <c r="B1226" s="31">
        <f t="shared" si="341"/>
        <v>4</v>
      </c>
      <c r="C1226" s="31" t="s">
        <v>54</v>
      </c>
      <c r="D1226" s="106">
        <v>1212</v>
      </c>
      <c r="E1226" s="106" t="e">
        <f t="shared" si="332"/>
        <v>#DIV/0!</v>
      </c>
      <c r="F1226" s="106">
        <f>'Calcs Hist'!E1227</f>
        <v>0</v>
      </c>
      <c r="G1226" s="106" t="e">
        <f t="shared" si="333"/>
        <v>#DIV/0!</v>
      </c>
      <c r="H1226" s="107" t="e">
        <f t="shared" si="334"/>
        <v>#DIV/0!</v>
      </c>
      <c r="I1226" s="106" t="e">
        <f>IF(P1226&gt;0,('Input &amp; Results'!F$28/12*$C$3)*('Input &amp; Results'!$D$21),('Input &amp; Results'!F$28/12*$C$3)*('Input &amp; Results'!$D$22))</f>
        <v>#DIV/0!</v>
      </c>
      <c r="J1226" s="106" t="e">
        <f t="shared" si="338"/>
        <v>#DIV/0!</v>
      </c>
      <c r="K1226" s="106" t="e">
        <f>IF(H1226&gt;'Input &amp; Results'!$K$45,MIN('Input &amp; Results'!$K$30,J1226-M1226),0)</f>
        <v>#DIV/0!</v>
      </c>
      <c r="L1226" s="106" t="e">
        <f t="shared" si="326"/>
        <v>#DIV/0!</v>
      </c>
      <c r="M1226" s="106" t="e">
        <f>IF(J1226&gt;0,MIN('Input &amp; Results'!$K$10*0.75/12*'Input &amp; Results'!$K$42,J1226),0)</f>
        <v>#DIV/0!</v>
      </c>
      <c r="N1226" s="106" t="e">
        <f t="shared" si="327"/>
        <v>#DIV/0!</v>
      </c>
      <c r="O1226" s="106" t="e">
        <f t="shared" si="339"/>
        <v>#DIV/0!</v>
      </c>
      <c r="P1226" s="106" t="e">
        <f>IF(O1226&gt;'Input &amp; Results'!$E$49,MIN('Input &amp; Results'!$E$47,O1226),0)</f>
        <v>#DIV/0!</v>
      </c>
      <c r="Q1226" s="106" t="e">
        <f t="shared" si="328"/>
        <v>#DIV/0!</v>
      </c>
      <c r="R1226" s="106" t="e">
        <f t="shared" si="324"/>
        <v>#DIV/0!</v>
      </c>
      <c r="S1226" s="106" t="e">
        <f t="shared" si="325"/>
        <v>#DIV/0!</v>
      </c>
      <c r="T1226" s="106" t="e">
        <f t="shared" si="329"/>
        <v>#DIV/0!</v>
      </c>
      <c r="U1226" s="124" t="e">
        <f t="shared" si="340"/>
        <v>#DIV/0!</v>
      </c>
      <c r="V1226" s="107" t="e">
        <f t="shared" si="337"/>
        <v>#DIV/0!</v>
      </c>
      <c r="W1226" s="106" t="e">
        <f t="shared" si="335"/>
        <v>#DIV/0!</v>
      </c>
      <c r="X1226" s="106" t="e">
        <f t="shared" si="330"/>
        <v>#DIV/0!</v>
      </c>
      <c r="Y1226" s="106" t="e">
        <f t="shared" si="336"/>
        <v>#DIV/0!</v>
      </c>
      <c r="Z1226" s="108" t="e">
        <f t="shared" si="331"/>
        <v>#DIV/0!</v>
      </c>
      <c r="AA1226" s="108" t="e">
        <f>('Input &amp; Results'!$E$40-R1226*7.48)/('Calcs active'!H1226*1440)</f>
        <v>#DIV/0!</v>
      </c>
    </row>
    <row r="1227" spans="2:27" x14ac:dyDescent="0.2">
      <c r="B1227" s="31">
        <f t="shared" si="341"/>
        <v>4</v>
      </c>
      <c r="C1227" s="31" t="s">
        <v>54</v>
      </c>
      <c r="D1227" s="106">
        <v>1213</v>
      </c>
      <c r="E1227" s="106" t="e">
        <f t="shared" si="332"/>
        <v>#DIV/0!</v>
      </c>
      <c r="F1227" s="106">
        <f>'Calcs Hist'!E1228</f>
        <v>0</v>
      </c>
      <c r="G1227" s="106" t="e">
        <f t="shared" si="333"/>
        <v>#DIV/0!</v>
      </c>
      <c r="H1227" s="107" t="e">
        <f t="shared" si="334"/>
        <v>#DIV/0!</v>
      </c>
      <c r="I1227" s="106" t="e">
        <f>IF(P1227&gt;0,('Input &amp; Results'!F$28/12*$C$3)*('Input &amp; Results'!$D$21),('Input &amp; Results'!F$28/12*$C$3)*('Input &amp; Results'!$D$22))</f>
        <v>#DIV/0!</v>
      </c>
      <c r="J1227" s="106" t="e">
        <f t="shared" si="338"/>
        <v>#DIV/0!</v>
      </c>
      <c r="K1227" s="106" t="e">
        <f>IF(H1227&gt;'Input &amp; Results'!$K$45,MIN('Input &amp; Results'!$K$30,J1227-M1227),0)</f>
        <v>#DIV/0!</v>
      </c>
      <c r="L1227" s="106" t="e">
        <f t="shared" si="326"/>
        <v>#DIV/0!</v>
      </c>
      <c r="M1227" s="106" t="e">
        <f>IF(J1227&gt;0,MIN('Input &amp; Results'!$K$10*0.75/12*'Input &amp; Results'!$K$42,J1227),0)</f>
        <v>#DIV/0!</v>
      </c>
      <c r="N1227" s="106" t="e">
        <f t="shared" si="327"/>
        <v>#DIV/0!</v>
      </c>
      <c r="O1227" s="106" t="e">
        <f t="shared" si="339"/>
        <v>#DIV/0!</v>
      </c>
      <c r="P1227" s="106" t="e">
        <f>IF(O1227&gt;'Input &amp; Results'!$E$49,MIN('Input &amp; Results'!$E$47,O1227),0)</f>
        <v>#DIV/0!</v>
      </c>
      <c r="Q1227" s="106" t="e">
        <f t="shared" si="328"/>
        <v>#DIV/0!</v>
      </c>
      <c r="R1227" s="106" t="e">
        <f t="shared" si="324"/>
        <v>#DIV/0!</v>
      </c>
      <c r="S1227" s="106" t="e">
        <f t="shared" si="325"/>
        <v>#DIV/0!</v>
      </c>
      <c r="T1227" s="106" t="e">
        <f t="shared" si="329"/>
        <v>#DIV/0!</v>
      </c>
      <c r="U1227" s="124" t="e">
        <f t="shared" si="340"/>
        <v>#DIV/0!</v>
      </c>
      <c r="V1227" s="107" t="e">
        <f t="shared" si="337"/>
        <v>#DIV/0!</v>
      </c>
      <c r="W1227" s="106" t="e">
        <f t="shared" si="335"/>
        <v>#DIV/0!</v>
      </c>
      <c r="X1227" s="106" t="e">
        <f t="shared" si="330"/>
        <v>#DIV/0!</v>
      </c>
      <c r="Y1227" s="106" t="e">
        <f t="shared" si="336"/>
        <v>#DIV/0!</v>
      </c>
      <c r="Z1227" s="108" t="e">
        <f t="shared" si="331"/>
        <v>#DIV/0!</v>
      </c>
      <c r="AA1227" s="108" t="e">
        <f>('Input &amp; Results'!$E$40-R1227*7.48)/('Calcs active'!H1227*1440)</f>
        <v>#DIV/0!</v>
      </c>
    </row>
    <row r="1228" spans="2:27" x14ac:dyDescent="0.2">
      <c r="B1228" s="31">
        <f t="shared" si="341"/>
        <v>4</v>
      </c>
      <c r="C1228" s="31" t="s">
        <v>54</v>
      </c>
      <c r="D1228" s="106">
        <v>1214</v>
      </c>
      <c r="E1228" s="106" t="e">
        <f t="shared" si="332"/>
        <v>#DIV/0!</v>
      </c>
      <c r="F1228" s="106">
        <f>'Calcs Hist'!E1229</f>
        <v>0</v>
      </c>
      <c r="G1228" s="106" t="e">
        <f t="shared" si="333"/>
        <v>#DIV/0!</v>
      </c>
      <c r="H1228" s="107" t="e">
        <f t="shared" si="334"/>
        <v>#DIV/0!</v>
      </c>
      <c r="I1228" s="106" t="e">
        <f>IF(P1228&gt;0,('Input &amp; Results'!F$28/12*$C$3)*('Input &amp; Results'!$D$21),('Input &amp; Results'!F$28/12*$C$3)*('Input &amp; Results'!$D$22))</f>
        <v>#DIV/0!</v>
      </c>
      <c r="J1228" s="106" t="e">
        <f t="shared" si="338"/>
        <v>#DIV/0!</v>
      </c>
      <c r="K1228" s="106" t="e">
        <f>IF(H1228&gt;'Input &amp; Results'!$K$45,MIN('Input &amp; Results'!$K$30,J1228-M1228),0)</f>
        <v>#DIV/0!</v>
      </c>
      <c r="L1228" s="106" t="e">
        <f t="shared" si="326"/>
        <v>#DIV/0!</v>
      </c>
      <c r="M1228" s="106" t="e">
        <f>IF(J1228&gt;0,MIN('Input &amp; Results'!$K$10*0.75/12*'Input &amp; Results'!$K$42,J1228),0)</f>
        <v>#DIV/0!</v>
      </c>
      <c r="N1228" s="106" t="e">
        <f t="shared" si="327"/>
        <v>#DIV/0!</v>
      </c>
      <c r="O1228" s="106" t="e">
        <f t="shared" si="339"/>
        <v>#DIV/0!</v>
      </c>
      <c r="P1228" s="106" t="e">
        <f>IF(O1228&gt;'Input &amp; Results'!$E$49,MIN('Input &amp; Results'!$E$47,O1228),0)</f>
        <v>#DIV/0!</v>
      </c>
      <c r="Q1228" s="106" t="e">
        <f t="shared" si="328"/>
        <v>#DIV/0!</v>
      </c>
      <c r="R1228" s="106" t="e">
        <f t="shared" si="324"/>
        <v>#DIV/0!</v>
      </c>
      <c r="S1228" s="106" t="e">
        <f t="shared" si="325"/>
        <v>#DIV/0!</v>
      </c>
      <c r="T1228" s="106" t="e">
        <f t="shared" si="329"/>
        <v>#DIV/0!</v>
      </c>
      <c r="U1228" s="124" t="e">
        <f t="shared" si="340"/>
        <v>#DIV/0!</v>
      </c>
      <c r="V1228" s="107" t="e">
        <f t="shared" si="337"/>
        <v>#DIV/0!</v>
      </c>
      <c r="W1228" s="106" t="e">
        <f t="shared" si="335"/>
        <v>#DIV/0!</v>
      </c>
      <c r="X1228" s="106" t="e">
        <f t="shared" si="330"/>
        <v>#DIV/0!</v>
      </c>
      <c r="Y1228" s="106" t="e">
        <f t="shared" si="336"/>
        <v>#DIV/0!</v>
      </c>
      <c r="Z1228" s="108" t="e">
        <f t="shared" si="331"/>
        <v>#DIV/0!</v>
      </c>
      <c r="AA1228" s="108" t="e">
        <f>('Input &amp; Results'!$E$40-R1228*7.48)/('Calcs active'!H1228*1440)</f>
        <v>#DIV/0!</v>
      </c>
    </row>
    <row r="1229" spans="2:27" x14ac:dyDescent="0.2">
      <c r="B1229" s="31">
        <f t="shared" si="341"/>
        <v>4</v>
      </c>
      <c r="C1229" s="31" t="s">
        <v>54</v>
      </c>
      <c r="D1229" s="106">
        <v>1215</v>
      </c>
      <c r="E1229" s="106" t="e">
        <f t="shared" si="332"/>
        <v>#DIV/0!</v>
      </c>
      <c r="F1229" s="106">
        <f>'Calcs Hist'!E1230</f>
        <v>0</v>
      </c>
      <c r="G1229" s="106" t="e">
        <f t="shared" si="333"/>
        <v>#DIV/0!</v>
      </c>
      <c r="H1229" s="107" t="e">
        <f t="shared" si="334"/>
        <v>#DIV/0!</v>
      </c>
      <c r="I1229" s="106" t="e">
        <f>IF(P1229&gt;0,('Input &amp; Results'!F$28/12*$C$3)*('Input &amp; Results'!$D$21),('Input &amp; Results'!F$28/12*$C$3)*('Input &amp; Results'!$D$22))</f>
        <v>#DIV/0!</v>
      </c>
      <c r="J1229" s="106" t="e">
        <f t="shared" si="338"/>
        <v>#DIV/0!</v>
      </c>
      <c r="K1229" s="106" t="e">
        <f>IF(H1229&gt;'Input &amp; Results'!$K$45,MIN('Input &amp; Results'!$K$30,J1229-M1229),0)</f>
        <v>#DIV/0!</v>
      </c>
      <c r="L1229" s="106" t="e">
        <f t="shared" si="326"/>
        <v>#DIV/0!</v>
      </c>
      <c r="M1229" s="106" t="e">
        <f>IF(J1229&gt;0,MIN('Input &amp; Results'!$K$10*0.75/12*'Input &amp; Results'!$K$42,J1229),0)</f>
        <v>#DIV/0!</v>
      </c>
      <c r="N1229" s="106" t="e">
        <f t="shared" si="327"/>
        <v>#DIV/0!</v>
      </c>
      <c r="O1229" s="106" t="e">
        <f t="shared" si="339"/>
        <v>#DIV/0!</v>
      </c>
      <c r="P1229" s="106" t="e">
        <f>IF(O1229&gt;'Input &amp; Results'!$E$49,MIN('Input &amp; Results'!$E$47,O1229),0)</f>
        <v>#DIV/0!</v>
      </c>
      <c r="Q1229" s="106" t="e">
        <f t="shared" si="328"/>
        <v>#DIV/0!</v>
      </c>
      <c r="R1229" s="106" t="e">
        <f t="shared" si="324"/>
        <v>#DIV/0!</v>
      </c>
      <c r="S1229" s="106" t="e">
        <f t="shared" si="325"/>
        <v>#DIV/0!</v>
      </c>
      <c r="T1229" s="106" t="e">
        <f t="shared" si="329"/>
        <v>#DIV/0!</v>
      </c>
      <c r="U1229" s="124" t="e">
        <f t="shared" si="340"/>
        <v>#DIV/0!</v>
      </c>
      <c r="V1229" s="107" t="e">
        <f t="shared" si="337"/>
        <v>#DIV/0!</v>
      </c>
      <c r="W1229" s="106" t="e">
        <f t="shared" si="335"/>
        <v>#DIV/0!</v>
      </c>
      <c r="X1229" s="106" t="e">
        <f t="shared" si="330"/>
        <v>#DIV/0!</v>
      </c>
      <c r="Y1229" s="106" t="e">
        <f t="shared" si="336"/>
        <v>#DIV/0!</v>
      </c>
      <c r="Z1229" s="108" t="e">
        <f t="shared" si="331"/>
        <v>#DIV/0!</v>
      </c>
      <c r="AA1229" s="108" t="e">
        <f>('Input &amp; Results'!$E$40-R1229*7.48)/('Calcs active'!H1229*1440)</f>
        <v>#DIV/0!</v>
      </c>
    </row>
    <row r="1230" spans="2:27" x14ac:dyDescent="0.2">
      <c r="B1230" s="31">
        <f t="shared" si="341"/>
        <v>4</v>
      </c>
      <c r="C1230" s="31" t="s">
        <v>55</v>
      </c>
      <c r="D1230" s="106">
        <v>1216</v>
      </c>
      <c r="E1230" s="106" t="e">
        <f t="shared" si="332"/>
        <v>#DIV/0!</v>
      </c>
      <c r="F1230" s="106">
        <f>'Calcs Hist'!E1231</f>
        <v>0</v>
      </c>
      <c r="G1230" s="106" t="e">
        <f t="shared" si="333"/>
        <v>#DIV/0!</v>
      </c>
      <c r="H1230" s="107" t="e">
        <f t="shared" si="334"/>
        <v>#DIV/0!</v>
      </c>
      <c r="I1230" s="106" t="e">
        <f>IF(P1230&gt;0,('Input &amp; Results'!F$29/12*$C$3)*('Input &amp; Results'!$D$21),('Input &amp; Results'!F$29/12*$C$3)*('Input &amp; Results'!$D$22))</f>
        <v>#DIV/0!</v>
      </c>
      <c r="J1230" s="106" t="e">
        <f t="shared" si="338"/>
        <v>#DIV/0!</v>
      </c>
      <c r="K1230" s="106" t="e">
        <f>IF(H1230&gt;'Input &amp; Results'!$K$45,MIN('Input &amp; Results'!$K$31,J1230-M1230),0)</f>
        <v>#DIV/0!</v>
      </c>
      <c r="L1230" s="106" t="e">
        <f t="shared" si="326"/>
        <v>#DIV/0!</v>
      </c>
      <c r="M1230" s="106" t="e">
        <f>IF(J1230&gt;0,MIN('Input &amp; Results'!$K$11*0.75/12*'Input &amp; Results'!$K$42,J1230),0)</f>
        <v>#DIV/0!</v>
      </c>
      <c r="N1230" s="106" t="e">
        <f t="shared" si="327"/>
        <v>#DIV/0!</v>
      </c>
      <c r="O1230" s="106" t="e">
        <f t="shared" si="339"/>
        <v>#DIV/0!</v>
      </c>
      <c r="P1230" s="106" t="e">
        <f>IF(O1230&gt;'Input &amp; Results'!$E$49,MIN('Input &amp; Results'!$E$47,O1230),0)</f>
        <v>#DIV/0!</v>
      </c>
      <c r="Q1230" s="106" t="e">
        <f t="shared" si="328"/>
        <v>#DIV/0!</v>
      </c>
      <c r="R1230" s="106" t="e">
        <f t="shared" si="324"/>
        <v>#DIV/0!</v>
      </c>
      <c r="S1230" s="106" t="e">
        <f t="shared" si="325"/>
        <v>#DIV/0!</v>
      </c>
      <c r="T1230" s="106" t="e">
        <f t="shared" si="329"/>
        <v>#DIV/0!</v>
      </c>
      <c r="U1230" s="124" t="e">
        <f t="shared" si="340"/>
        <v>#DIV/0!</v>
      </c>
      <c r="V1230" s="107" t="e">
        <f t="shared" si="337"/>
        <v>#DIV/0!</v>
      </c>
      <c r="W1230" s="106" t="e">
        <f t="shared" si="335"/>
        <v>#DIV/0!</v>
      </c>
      <c r="X1230" s="106" t="e">
        <f t="shared" si="330"/>
        <v>#DIV/0!</v>
      </c>
      <c r="Y1230" s="106" t="e">
        <f t="shared" si="336"/>
        <v>#DIV/0!</v>
      </c>
      <c r="Z1230" s="108" t="e">
        <f t="shared" si="331"/>
        <v>#DIV/0!</v>
      </c>
      <c r="AA1230" s="108" t="e">
        <f>('Input &amp; Results'!$E$40-R1230*7.48)/('Calcs active'!H1230*1440)</f>
        <v>#DIV/0!</v>
      </c>
    </row>
    <row r="1231" spans="2:27" x14ac:dyDescent="0.2">
      <c r="B1231" s="31">
        <f t="shared" si="341"/>
        <v>4</v>
      </c>
      <c r="C1231" s="31" t="s">
        <v>55</v>
      </c>
      <c r="D1231" s="106">
        <v>1217</v>
      </c>
      <c r="E1231" s="106" t="e">
        <f t="shared" si="332"/>
        <v>#DIV/0!</v>
      </c>
      <c r="F1231" s="106">
        <f>'Calcs Hist'!E1232</f>
        <v>0</v>
      </c>
      <c r="G1231" s="106" t="e">
        <f t="shared" si="333"/>
        <v>#DIV/0!</v>
      </c>
      <c r="H1231" s="107" t="e">
        <f t="shared" si="334"/>
        <v>#DIV/0!</v>
      </c>
      <c r="I1231" s="106" t="e">
        <f>IF(P1231&gt;0,('Input &amp; Results'!F$29/12*$C$3)*('Input &amp; Results'!$D$21),('Input &amp; Results'!F$29/12*$C$3)*('Input &amp; Results'!$D$22))</f>
        <v>#DIV/0!</v>
      </c>
      <c r="J1231" s="106" t="e">
        <f t="shared" si="338"/>
        <v>#DIV/0!</v>
      </c>
      <c r="K1231" s="106" t="e">
        <f>IF(H1231&gt;'Input &amp; Results'!$K$45,MIN('Input &amp; Results'!$K$31,J1231-M1231),0)</f>
        <v>#DIV/0!</v>
      </c>
      <c r="L1231" s="106" t="e">
        <f t="shared" si="326"/>
        <v>#DIV/0!</v>
      </c>
      <c r="M1231" s="106" t="e">
        <f>IF(J1231&gt;0,MIN('Input &amp; Results'!$K$11*0.75/12*'Input &amp; Results'!$K$42,J1231),0)</f>
        <v>#DIV/0!</v>
      </c>
      <c r="N1231" s="106" t="e">
        <f t="shared" si="327"/>
        <v>#DIV/0!</v>
      </c>
      <c r="O1231" s="106" t="e">
        <f t="shared" si="339"/>
        <v>#DIV/0!</v>
      </c>
      <c r="P1231" s="106" t="e">
        <f>IF(O1231&gt;'Input &amp; Results'!$E$49,MIN('Input &amp; Results'!$E$47,O1231),0)</f>
        <v>#DIV/0!</v>
      </c>
      <c r="Q1231" s="106" t="e">
        <f t="shared" si="328"/>
        <v>#DIV/0!</v>
      </c>
      <c r="R1231" s="106" t="e">
        <f t="shared" ref="R1231:R1294" si="342">O1231-P1231</f>
        <v>#DIV/0!</v>
      </c>
      <c r="S1231" s="106" t="e">
        <f t="shared" ref="S1231:S1294" si="343">I1231-E1231+P1231</f>
        <v>#DIV/0!</v>
      </c>
      <c r="T1231" s="106" t="e">
        <f t="shared" si="329"/>
        <v>#DIV/0!</v>
      </c>
      <c r="U1231" s="124" t="e">
        <f t="shared" si="340"/>
        <v>#DIV/0!</v>
      </c>
      <c r="V1231" s="107" t="e">
        <f t="shared" si="337"/>
        <v>#DIV/0!</v>
      </c>
      <c r="W1231" s="106" t="e">
        <f t="shared" si="335"/>
        <v>#DIV/0!</v>
      </c>
      <c r="X1231" s="106" t="e">
        <f t="shared" si="330"/>
        <v>#DIV/0!</v>
      </c>
      <c r="Y1231" s="106" t="e">
        <f t="shared" si="336"/>
        <v>#DIV/0!</v>
      </c>
      <c r="Z1231" s="108" t="e">
        <f t="shared" si="331"/>
        <v>#DIV/0!</v>
      </c>
      <c r="AA1231" s="108" t="e">
        <f>('Input &amp; Results'!$E$40-R1231*7.48)/('Calcs active'!H1231*1440)</f>
        <v>#DIV/0!</v>
      </c>
    </row>
    <row r="1232" spans="2:27" x14ac:dyDescent="0.2">
      <c r="B1232" s="31">
        <f t="shared" si="341"/>
        <v>4</v>
      </c>
      <c r="C1232" s="31" t="s">
        <v>55</v>
      </c>
      <c r="D1232" s="106">
        <v>1218</v>
      </c>
      <c r="E1232" s="106" t="e">
        <f t="shared" si="332"/>
        <v>#DIV/0!</v>
      </c>
      <c r="F1232" s="106">
        <f>'Calcs Hist'!E1233</f>
        <v>0</v>
      </c>
      <c r="G1232" s="106" t="e">
        <f t="shared" si="333"/>
        <v>#DIV/0!</v>
      </c>
      <c r="H1232" s="107" t="e">
        <f t="shared" si="334"/>
        <v>#DIV/0!</v>
      </c>
      <c r="I1232" s="106" t="e">
        <f>IF(P1232&gt;0,('Input &amp; Results'!F$29/12*$C$3)*('Input &amp; Results'!$D$21),('Input &amp; Results'!F$29/12*$C$3)*('Input &amp; Results'!$D$22))</f>
        <v>#DIV/0!</v>
      </c>
      <c r="J1232" s="106" t="e">
        <f t="shared" si="338"/>
        <v>#DIV/0!</v>
      </c>
      <c r="K1232" s="106" t="e">
        <f>IF(H1232&gt;'Input &amp; Results'!$K$45,MIN('Input &amp; Results'!$K$31,J1232-M1232),0)</f>
        <v>#DIV/0!</v>
      </c>
      <c r="L1232" s="106" t="e">
        <f t="shared" ref="L1232:L1295" si="344">K1232*7.48</f>
        <v>#DIV/0!</v>
      </c>
      <c r="M1232" s="106" t="e">
        <f>IF(J1232&gt;0,MIN('Input &amp; Results'!$K$11*0.75/12*'Input &amp; Results'!$K$42,J1232),0)</f>
        <v>#DIV/0!</v>
      </c>
      <c r="N1232" s="106" t="e">
        <f t="shared" ref="N1232:N1295" si="345">M1232*7.48</f>
        <v>#DIV/0!</v>
      </c>
      <c r="O1232" s="106" t="e">
        <f t="shared" si="339"/>
        <v>#DIV/0!</v>
      </c>
      <c r="P1232" s="106" t="e">
        <f>IF(O1232&gt;'Input &amp; Results'!$E$49,MIN('Input &amp; Results'!$E$47,O1232),0)</f>
        <v>#DIV/0!</v>
      </c>
      <c r="Q1232" s="106" t="e">
        <f t="shared" ref="Q1232:Q1295" si="346">P1232*7.48</f>
        <v>#DIV/0!</v>
      </c>
      <c r="R1232" s="106" t="e">
        <f t="shared" si="342"/>
        <v>#DIV/0!</v>
      </c>
      <c r="S1232" s="106" t="e">
        <f t="shared" si="343"/>
        <v>#DIV/0!</v>
      </c>
      <c r="T1232" s="106" t="e">
        <f t="shared" ref="T1232:T1295" si="347">T1231+S1232</f>
        <v>#DIV/0!</v>
      </c>
      <c r="U1232" s="124" t="e">
        <f t="shared" si="340"/>
        <v>#DIV/0!</v>
      </c>
      <c r="V1232" s="107" t="e">
        <f t="shared" si="337"/>
        <v>#DIV/0!</v>
      </c>
      <c r="W1232" s="106" t="e">
        <f t="shared" si="335"/>
        <v>#DIV/0!</v>
      </c>
      <c r="X1232" s="106" t="e">
        <f t="shared" ref="X1232:X1295" si="348">W1232*7.48</f>
        <v>#DIV/0!</v>
      </c>
      <c r="Y1232" s="106" t="e">
        <f t="shared" si="336"/>
        <v>#DIV/0!</v>
      </c>
      <c r="Z1232" s="108" t="e">
        <f t="shared" ref="Z1232:Z1295" si="349">Z1231+Q1232</f>
        <v>#DIV/0!</v>
      </c>
      <c r="AA1232" s="108" t="e">
        <f>('Input &amp; Results'!$E$40-R1232*7.48)/('Calcs active'!H1232*1440)</f>
        <v>#DIV/0!</v>
      </c>
    </row>
    <row r="1233" spans="2:27" x14ac:dyDescent="0.2">
      <c r="B1233" s="31">
        <f t="shared" si="341"/>
        <v>4</v>
      </c>
      <c r="C1233" s="31" t="s">
        <v>55</v>
      </c>
      <c r="D1233" s="106">
        <v>1219</v>
      </c>
      <c r="E1233" s="106" t="e">
        <f t="shared" ref="E1233:E1296" si="350">$C$3*$C$10*(T1232/$C$7)^$C$11</f>
        <v>#DIV/0!</v>
      </c>
      <c r="F1233" s="106">
        <f>'Calcs Hist'!E1234</f>
        <v>0</v>
      </c>
      <c r="G1233" s="106" t="e">
        <f t="shared" ref="G1233:G1296" si="351">E1233+F1233</f>
        <v>#DIV/0!</v>
      </c>
      <c r="H1233" s="107" t="e">
        <f t="shared" ref="H1233:H1296" si="352">G1233*7.48/1440</f>
        <v>#DIV/0!</v>
      </c>
      <c r="I1233" s="106" t="e">
        <f>IF(P1233&gt;0,('Input &amp; Results'!F$29/12*$C$3)*('Input &amp; Results'!$D$21),('Input &amp; Results'!F$29/12*$C$3)*('Input &amp; Results'!$D$22))</f>
        <v>#DIV/0!</v>
      </c>
      <c r="J1233" s="106" t="e">
        <f t="shared" si="338"/>
        <v>#DIV/0!</v>
      </c>
      <c r="K1233" s="106" t="e">
        <f>IF(H1233&gt;'Input &amp; Results'!$K$45,MIN('Input &amp; Results'!$K$31,J1233-M1233),0)</f>
        <v>#DIV/0!</v>
      </c>
      <c r="L1233" s="106" t="e">
        <f t="shared" si="344"/>
        <v>#DIV/0!</v>
      </c>
      <c r="M1233" s="106" t="e">
        <f>IF(J1233&gt;0,MIN('Input &amp; Results'!$K$11*0.75/12*'Input &amp; Results'!$K$42,J1233),0)</f>
        <v>#DIV/0!</v>
      </c>
      <c r="N1233" s="106" t="e">
        <f t="shared" si="345"/>
        <v>#DIV/0!</v>
      </c>
      <c r="O1233" s="106" t="e">
        <f t="shared" si="339"/>
        <v>#DIV/0!</v>
      </c>
      <c r="P1233" s="106" t="e">
        <f>IF(O1233&gt;'Input &amp; Results'!$E$49,MIN('Input &amp; Results'!$E$47,O1233),0)</f>
        <v>#DIV/0!</v>
      </c>
      <c r="Q1233" s="106" t="e">
        <f t="shared" si="346"/>
        <v>#DIV/0!</v>
      </c>
      <c r="R1233" s="106" t="e">
        <f t="shared" si="342"/>
        <v>#DIV/0!</v>
      </c>
      <c r="S1233" s="106" t="e">
        <f t="shared" si="343"/>
        <v>#DIV/0!</v>
      </c>
      <c r="T1233" s="106" t="e">
        <f t="shared" si="347"/>
        <v>#DIV/0!</v>
      </c>
      <c r="U1233" s="124" t="e">
        <f t="shared" si="340"/>
        <v>#DIV/0!</v>
      </c>
      <c r="V1233" s="107" t="e">
        <f t="shared" si="337"/>
        <v>#DIV/0!</v>
      </c>
      <c r="W1233" s="106" t="e">
        <f t="shared" ref="W1233:W1296" si="353">G1233+W1232</f>
        <v>#DIV/0!</v>
      </c>
      <c r="X1233" s="106" t="e">
        <f t="shared" si="348"/>
        <v>#DIV/0!</v>
      </c>
      <c r="Y1233" s="106" t="e">
        <f t="shared" ref="Y1233:Y1296" si="354">Y1232+L1233</f>
        <v>#DIV/0!</v>
      </c>
      <c r="Z1233" s="108" t="e">
        <f t="shared" si="349"/>
        <v>#DIV/0!</v>
      </c>
      <c r="AA1233" s="108" t="e">
        <f>('Input &amp; Results'!$E$40-R1233*7.48)/('Calcs active'!H1233*1440)</f>
        <v>#DIV/0!</v>
      </c>
    </row>
    <row r="1234" spans="2:27" x14ac:dyDescent="0.2">
      <c r="B1234" s="31">
        <f t="shared" si="341"/>
        <v>4</v>
      </c>
      <c r="C1234" s="31" t="s">
        <v>55</v>
      </c>
      <c r="D1234" s="106">
        <v>1220</v>
      </c>
      <c r="E1234" s="106" t="e">
        <f t="shared" si="350"/>
        <v>#DIV/0!</v>
      </c>
      <c r="F1234" s="106">
        <f>'Calcs Hist'!E1235</f>
        <v>0</v>
      </c>
      <c r="G1234" s="106" t="e">
        <f t="shared" si="351"/>
        <v>#DIV/0!</v>
      </c>
      <c r="H1234" s="107" t="e">
        <f t="shared" si="352"/>
        <v>#DIV/0!</v>
      </c>
      <c r="I1234" s="106" t="e">
        <f>IF(P1234&gt;0,('Input &amp; Results'!F$29/12*$C$3)*('Input &amp; Results'!$D$21),('Input &amp; Results'!F$29/12*$C$3)*('Input &amp; Results'!$D$22))</f>
        <v>#DIV/0!</v>
      </c>
      <c r="J1234" s="106" t="e">
        <f t="shared" si="338"/>
        <v>#DIV/0!</v>
      </c>
      <c r="K1234" s="106" t="e">
        <f>IF(H1234&gt;'Input &amp; Results'!$K$45,MIN('Input &amp; Results'!$K$31,J1234-M1234),0)</f>
        <v>#DIV/0!</v>
      </c>
      <c r="L1234" s="106" t="e">
        <f t="shared" si="344"/>
        <v>#DIV/0!</v>
      </c>
      <c r="M1234" s="106" t="e">
        <f>IF(J1234&gt;0,MIN('Input &amp; Results'!$K$11*0.75/12*'Input &amp; Results'!$K$42,J1234),0)</f>
        <v>#DIV/0!</v>
      </c>
      <c r="N1234" s="106" t="e">
        <f t="shared" si="345"/>
        <v>#DIV/0!</v>
      </c>
      <c r="O1234" s="106" t="e">
        <f t="shared" si="339"/>
        <v>#DIV/0!</v>
      </c>
      <c r="P1234" s="106" t="e">
        <f>IF(O1234&gt;'Input &amp; Results'!$E$49,MIN('Input &amp; Results'!$E$47,O1234),0)</f>
        <v>#DIV/0!</v>
      </c>
      <c r="Q1234" s="106" t="e">
        <f t="shared" si="346"/>
        <v>#DIV/0!</v>
      </c>
      <c r="R1234" s="106" t="e">
        <f t="shared" si="342"/>
        <v>#DIV/0!</v>
      </c>
      <c r="S1234" s="106" t="e">
        <f t="shared" si="343"/>
        <v>#DIV/0!</v>
      </c>
      <c r="T1234" s="106" t="e">
        <f t="shared" si="347"/>
        <v>#DIV/0!</v>
      </c>
      <c r="U1234" s="124" t="e">
        <f t="shared" si="340"/>
        <v>#DIV/0!</v>
      </c>
      <c r="V1234" s="107" t="e">
        <f t="shared" si="337"/>
        <v>#DIV/0!</v>
      </c>
      <c r="W1234" s="106" t="e">
        <f t="shared" si="353"/>
        <v>#DIV/0!</v>
      </c>
      <c r="X1234" s="106" t="e">
        <f t="shared" si="348"/>
        <v>#DIV/0!</v>
      </c>
      <c r="Y1234" s="106" t="e">
        <f t="shared" si="354"/>
        <v>#DIV/0!</v>
      </c>
      <c r="Z1234" s="108" t="e">
        <f t="shared" si="349"/>
        <v>#DIV/0!</v>
      </c>
      <c r="AA1234" s="108" t="e">
        <f>('Input &amp; Results'!$E$40-R1234*7.48)/('Calcs active'!H1234*1440)</f>
        <v>#DIV/0!</v>
      </c>
    </row>
    <row r="1235" spans="2:27" x14ac:dyDescent="0.2">
      <c r="B1235" s="31">
        <f t="shared" si="341"/>
        <v>4</v>
      </c>
      <c r="C1235" s="31" t="s">
        <v>55</v>
      </c>
      <c r="D1235" s="106">
        <v>1221</v>
      </c>
      <c r="E1235" s="106" t="e">
        <f t="shared" si="350"/>
        <v>#DIV/0!</v>
      </c>
      <c r="F1235" s="106">
        <f>'Calcs Hist'!E1236</f>
        <v>0</v>
      </c>
      <c r="G1235" s="106" t="e">
        <f t="shared" si="351"/>
        <v>#DIV/0!</v>
      </c>
      <c r="H1235" s="107" t="e">
        <f t="shared" si="352"/>
        <v>#DIV/0!</v>
      </c>
      <c r="I1235" s="106" t="e">
        <f>IF(P1235&gt;0,('Input &amp; Results'!F$29/12*$C$3)*('Input &amp; Results'!$D$21),('Input &amp; Results'!F$29/12*$C$3)*('Input &amp; Results'!$D$22))</f>
        <v>#DIV/0!</v>
      </c>
      <c r="J1235" s="106" t="e">
        <f t="shared" si="338"/>
        <v>#DIV/0!</v>
      </c>
      <c r="K1235" s="106" t="e">
        <f>IF(H1235&gt;'Input &amp; Results'!$K$45,MIN('Input &amp; Results'!$K$31,J1235-M1235),0)</f>
        <v>#DIV/0!</v>
      </c>
      <c r="L1235" s="106" t="e">
        <f t="shared" si="344"/>
        <v>#DIV/0!</v>
      </c>
      <c r="M1235" s="106" t="e">
        <f>IF(J1235&gt;0,MIN('Input &amp; Results'!$K$11*0.75/12*'Input &amp; Results'!$K$42,J1235),0)</f>
        <v>#DIV/0!</v>
      </c>
      <c r="N1235" s="106" t="e">
        <f t="shared" si="345"/>
        <v>#DIV/0!</v>
      </c>
      <c r="O1235" s="106" t="e">
        <f t="shared" si="339"/>
        <v>#DIV/0!</v>
      </c>
      <c r="P1235" s="106" t="e">
        <f>IF(O1235&gt;'Input &amp; Results'!$E$49,MIN('Input &amp; Results'!$E$47,O1235),0)</f>
        <v>#DIV/0!</v>
      </c>
      <c r="Q1235" s="106" t="e">
        <f t="shared" si="346"/>
        <v>#DIV/0!</v>
      </c>
      <c r="R1235" s="106" t="e">
        <f t="shared" si="342"/>
        <v>#DIV/0!</v>
      </c>
      <c r="S1235" s="106" t="e">
        <f t="shared" si="343"/>
        <v>#DIV/0!</v>
      </c>
      <c r="T1235" s="106" t="e">
        <f t="shared" si="347"/>
        <v>#DIV/0!</v>
      </c>
      <c r="U1235" s="124" t="e">
        <f t="shared" si="340"/>
        <v>#DIV/0!</v>
      </c>
      <c r="V1235" s="107" t="e">
        <f t="shared" ref="V1235:V1298" si="355">U1235/($C$3*$C$4)</f>
        <v>#DIV/0!</v>
      </c>
      <c r="W1235" s="106" t="e">
        <f t="shared" si="353"/>
        <v>#DIV/0!</v>
      </c>
      <c r="X1235" s="106" t="e">
        <f t="shared" si="348"/>
        <v>#DIV/0!</v>
      </c>
      <c r="Y1235" s="106" t="e">
        <f t="shared" si="354"/>
        <v>#DIV/0!</v>
      </c>
      <c r="Z1235" s="108" t="e">
        <f t="shared" si="349"/>
        <v>#DIV/0!</v>
      </c>
      <c r="AA1235" s="108" t="e">
        <f>('Input &amp; Results'!$E$40-R1235*7.48)/('Calcs active'!H1235*1440)</f>
        <v>#DIV/0!</v>
      </c>
    </row>
    <row r="1236" spans="2:27" x14ac:dyDescent="0.2">
      <c r="B1236" s="31">
        <f t="shared" si="341"/>
        <v>4</v>
      </c>
      <c r="C1236" s="31" t="s">
        <v>55</v>
      </c>
      <c r="D1236" s="106">
        <v>1222</v>
      </c>
      <c r="E1236" s="106" t="e">
        <f t="shared" si="350"/>
        <v>#DIV/0!</v>
      </c>
      <c r="F1236" s="106">
        <f>'Calcs Hist'!E1237</f>
        <v>0</v>
      </c>
      <c r="G1236" s="106" t="e">
        <f t="shared" si="351"/>
        <v>#DIV/0!</v>
      </c>
      <c r="H1236" s="107" t="e">
        <f t="shared" si="352"/>
        <v>#DIV/0!</v>
      </c>
      <c r="I1236" s="106" t="e">
        <f>IF(P1236&gt;0,('Input &amp; Results'!F$29/12*$C$3)*('Input &amp; Results'!$D$21),('Input &amp; Results'!F$29/12*$C$3)*('Input &amp; Results'!$D$22))</f>
        <v>#DIV/0!</v>
      </c>
      <c r="J1236" s="106" t="e">
        <f t="shared" si="338"/>
        <v>#DIV/0!</v>
      </c>
      <c r="K1236" s="106" t="e">
        <f>IF(H1236&gt;'Input &amp; Results'!$K$45,MIN('Input &amp; Results'!$K$31,J1236-M1236),0)</f>
        <v>#DIV/0!</v>
      </c>
      <c r="L1236" s="106" t="e">
        <f t="shared" si="344"/>
        <v>#DIV/0!</v>
      </c>
      <c r="M1236" s="106" t="e">
        <f>IF(J1236&gt;0,MIN('Input &amp; Results'!$K$11*0.75/12*'Input &amp; Results'!$K$42,J1236),0)</f>
        <v>#DIV/0!</v>
      </c>
      <c r="N1236" s="106" t="e">
        <f t="shared" si="345"/>
        <v>#DIV/0!</v>
      </c>
      <c r="O1236" s="106" t="e">
        <f t="shared" si="339"/>
        <v>#DIV/0!</v>
      </c>
      <c r="P1236" s="106" t="e">
        <f>IF(O1236&gt;'Input &amp; Results'!$E$49,MIN('Input &amp; Results'!$E$47,O1236),0)</f>
        <v>#DIV/0!</v>
      </c>
      <c r="Q1236" s="106" t="e">
        <f t="shared" si="346"/>
        <v>#DIV/0!</v>
      </c>
      <c r="R1236" s="106" t="e">
        <f t="shared" si="342"/>
        <v>#DIV/0!</v>
      </c>
      <c r="S1236" s="106" t="e">
        <f t="shared" si="343"/>
        <v>#DIV/0!</v>
      </c>
      <c r="T1236" s="106" t="e">
        <f t="shared" si="347"/>
        <v>#DIV/0!</v>
      </c>
      <c r="U1236" s="124" t="e">
        <f t="shared" si="340"/>
        <v>#DIV/0!</v>
      </c>
      <c r="V1236" s="107" t="e">
        <f t="shared" si="355"/>
        <v>#DIV/0!</v>
      </c>
      <c r="W1236" s="106" t="e">
        <f t="shared" si="353"/>
        <v>#DIV/0!</v>
      </c>
      <c r="X1236" s="106" t="e">
        <f t="shared" si="348"/>
        <v>#DIV/0!</v>
      </c>
      <c r="Y1236" s="106" t="e">
        <f t="shared" si="354"/>
        <v>#DIV/0!</v>
      </c>
      <c r="Z1236" s="108" t="e">
        <f t="shared" si="349"/>
        <v>#DIV/0!</v>
      </c>
      <c r="AA1236" s="108" t="e">
        <f>('Input &amp; Results'!$E$40-R1236*7.48)/('Calcs active'!H1236*1440)</f>
        <v>#DIV/0!</v>
      </c>
    </row>
    <row r="1237" spans="2:27" x14ac:dyDescent="0.2">
      <c r="B1237" s="31">
        <f t="shared" si="341"/>
        <v>4</v>
      </c>
      <c r="C1237" s="31" t="s">
        <v>55</v>
      </c>
      <c r="D1237" s="106">
        <v>1223</v>
      </c>
      <c r="E1237" s="106" t="e">
        <f t="shared" si="350"/>
        <v>#DIV/0!</v>
      </c>
      <c r="F1237" s="106">
        <f>'Calcs Hist'!E1238</f>
        <v>0</v>
      </c>
      <c r="G1237" s="106" t="e">
        <f t="shared" si="351"/>
        <v>#DIV/0!</v>
      </c>
      <c r="H1237" s="107" t="e">
        <f t="shared" si="352"/>
        <v>#DIV/0!</v>
      </c>
      <c r="I1237" s="106" t="e">
        <f>IF(P1237&gt;0,('Input &amp; Results'!F$29/12*$C$3)*('Input &amp; Results'!$D$21),('Input &amp; Results'!F$29/12*$C$3)*('Input &amp; Results'!$D$22))</f>
        <v>#DIV/0!</v>
      </c>
      <c r="J1237" s="106" t="e">
        <f t="shared" ref="J1237:J1300" si="356">R1236+G1237</f>
        <v>#DIV/0!</v>
      </c>
      <c r="K1237" s="106" t="e">
        <f>IF(H1237&gt;'Input &amp; Results'!$K$45,MIN('Input &amp; Results'!$K$31,J1237-M1237),0)</f>
        <v>#DIV/0!</v>
      </c>
      <c r="L1237" s="106" t="e">
        <f t="shared" si="344"/>
        <v>#DIV/0!</v>
      </c>
      <c r="M1237" s="106" t="e">
        <f>IF(J1237&gt;0,MIN('Input &amp; Results'!$K$11*0.75/12*'Input &amp; Results'!$K$42,J1237),0)</f>
        <v>#DIV/0!</v>
      </c>
      <c r="N1237" s="106" t="e">
        <f t="shared" si="345"/>
        <v>#DIV/0!</v>
      </c>
      <c r="O1237" s="106" t="e">
        <f t="shared" si="339"/>
        <v>#DIV/0!</v>
      </c>
      <c r="P1237" s="106" t="e">
        <f>IF(O1237&gt;'Input &amp; Results'!$E$49,MIN('Input &amp; Results'!$E$47,O1237),0)</f>
        <v>#DIV/0!</v>
      </c>
      <c r="Q1237" s="106" t="e">
        <f t="shared" si="346"/>
        <v>#DIV/0!</v>
      </c>
      <c r="R1237" s="106" t="e">
        <f t="shared" si="342"/>
        <v>#DIV/0!</v>
      </c>
      <c r="S1237" s="106" t="e">
        <f t="shared" si="343"/>
        <v>#DIV/0!</v>
      </c>
      <c r="T1237" s="106" t="e">
        <f t="shared" si="347"/>
        <v>#DIV/0!</v>
      </c>
      <c r="U1237" s="124" t="e">
        <f t="shared" si="340"/>
        <v>#DIV/0!</v>
      </c>
      <c r="V1237" s="107" t="e">
        <f t="shared" si="355"/>
        <v>#DIV/0!</v>
      </c>
      <c r="W1237" s="106" t="e">
        <f t="shared" si="353"/>
        <v>#DIV/0!</v>
      </c>
      <c r="X1237" s="106" t="e">
        <f t="shared" si="348"/>
        <v>#DIV/0!</v>
      </c>
      <c r="Y1237" s="106" t="e">
        <f t="shared" si="354"/>
        <v>#DIV/0!</v>
      </c>
      <c r="Z1237" s="108" t="e">
        <f t="shared" si="349"/>
        <v>#DIV/0!</v>
      </c>
      <c r="AA1237" s="108" t="e">
        <f>('Input &amp; Results'!$E$40-R1237*7.48)/('Calcs active'!H1237*1440)</f>
        <v>#DIV/0!</v>
      </c>
    </row>
    <row r="1238" spans="2:27" x14ac:dyDescent="0.2">
      <c r="B1238" s="31">
        <f t="shared" si="341"/>
        <v>4</v>
      </c>
      <c r="C1238" s="31" t="s">
        <v>55</v>
      </c>
      <c r="D1238" s="106">
        <v>1224</v>
      </c>
      <c r="E1238" s="106" t="e">
        <f t="shared" si="350"/>
        <v>#DIV/0!</v>
      </c>
      <c r="F1238" s="106">
        <f>'Calcs Hist'!E1239</f>
        <v>0</v>
      </c>
      <c r="G1238" s="106" t="e">
        <f t="shared" si="351"/>
        <v>#DIV/0!</v>
      </c>
      <c r="H1238" s="107" t="e">
        <f t="shared" si="352"/>
        <v>#DIV/0!</v>
      </c>
      <c r="I1238" s="106" t="e">
        <f>IF(P1238&gt;0,('Input &amp; Results'!F$29/12*$C$3)*('Input &amp; Results'!$D$21),('Input &amp; Results'!F$29/12*$C$3)*('Input &amp; Results'!$D$22))</f>
        <v>#DIV/0!</v>
      </c>
      <c r="J1238" s="106" t="e">
        <f t="shared" si="356"/>
        <v>#DIV/0!</v>
      </c>
      <c r="K1238" s="106" t="e">
        <f>IF(H1238&gt;'Input &amp; Results'!$K$45,MIN('Input &amp; Results'!$K$31,J1238-M1238),0)</f>
        <v>#DIV/0!</v>
      </c>
      <c r="L1238" s="106" t="e">
        <f t="shared" si="344"/>
        <v>#DIV/0!</v>
      </c>
      <c r="M1238" s="106" t="e">
        <f>IF(J1238&gt;0,MIN('Input &amp; Results'!$K$11*0.75/12*'Input &amp; Results'!$K$42,J1238),0)</f>
        <v>#DIV/0!</v>
      </c>
      <c r="N1238" s="106" t="e">
        <f t="shared" si="345"/>
        <v>#DIV/0!</v>
      </c>
      <c r="O1238" s="106" t="e">
        <f t="shared" si="339"/>
        <v>#DIV/0!</v>
      </c>
      <c r="P1238" s="106" t="e">
        <f>IF(O1238&gt;'Input &amp; Results'!$E$49,MIN('Input &amp; Results'!$E$47,O1238),0)</f>
        <v>#DIV/0!</v>
      </c>
      <c r="Q1238" s="106" t="e">
        <f t="shared" si="346"/>
        <v>#DIV/0!</v>
      </c>
      <c r="R1238" s="106" t="e">
        <f t="shared" si="342"/>
        <v>#DIV/0!</v>
      </c>
      <c r="S1238" s="106" t="e">
        <f t="shared" si="343"/>
        <v>#DIV/0!</v>
      </c>
      <c r="T1238" s="106" t="e">
        <f t="shared" si="347"/>
        <v>#DIV/0!</v>
      </c>
      <c r="U1238" s="124" t="e">
        <f t="shared" si="340"/>
        <v>#DIV/0!</v>
      </c>
      <c r="V1238" s="107" t="e">
        <f t="shared" si="355"/>
        <v>#DIV/0!</v>
      </c>
      <c r="W1238" s="106" t="e">
        <f t="shared" si="353"/>
        <v>#DIV/0!</v>
      </c>
      <c r="X1238" s="106" t="e">
        <f t="shared" si="348"/>
        <v>#DIV/0!</v>
      </c>
      <c r="Y1238" s="106" t="e">
        <f t="shared" si="354"/>
        <v>#DIV/0!</v>
      </c>
      <c r="Z1238" s="108" t="e">
        <f t="shared" si="349"/>
        <v>#DIV/0!</v>
      </c>
      <c r="AA1238" s="108" t="e">
        <f>('Input &amp; Results'!$E$40-R1238*7.48)/('Calcs active'!H1238*1440)</f>
        <v>#DIV/0!</v>
      </c>
    </row>
    <row r="1239" spans="2:27" x14ac:dyDescent="0.2">
      <c r="B1239" s="31">
        <f t="shared" si="341"/>
        <v>4</v>
      </c>
      <c r="C1239" s="31" t="s">
        <v>55</v>
      </c>
      <c r="D1239" s="106">
        <v>1225</v>
      </c>
      <c r="E1239" s="106" t="e">
        <f t="shared" si="350"/>
        <v>#DIV/0!</v>
      </c>
      <c r="F1239" s="106">
        <f>'Calcs Hist'!E1240</f>
        <v>0</v>
      </c>
      <c r="G1239" s="106" t="e">
        <f t="shared" si="351"/>
        <v>#DIV/0!</v>
      </c>
      <c r="H1239" s="107" t="e">
        <f t="shared" si="352"/>
        <v>#DIV/0!</v>
      </c>
      <c r="I1239" s="106" t="e">
        <f>IF(P1239&gt;0,('Input &amp; Results'!F$29/12*$C$3)*('Input &amp; Results'!$D$21),('Input &amp; Results'!F$29/12*$C$3)*('Input &amp; Results'!$D$22))</f>
        <v>#DIV/0!</v>
      </c>
      <c r="J1239" s="106" t="e">
        <f t="shared" si="356"/>
        <v>#DIV/0!</v>
      </c>
      <c r="K1239" s="106" t="e">
        <f>IF(H1239&gt;'Input &amp; Results'!$K$45,MIN('Input &amp; Results'!$K$31,J1239-M1239),0)</f>
        <v>#DIV/0!</v>
      </c>
      <c r="L1239" s="106" t="e">
        <f t="shared" si="344"/>
        <v>#DIV/0!</v>
      </c>
      <c r="M1239" s="106" t="e">
        <f>IF(J1239&gt;0,MIN('Input &amp; Results'!$K$11*0.75/12*'Input &amp; Results'!$K$42,J1239),0)</f>
        <v>#DIV/0!</v>
      </c>
      <c r="N1239" s="106" t="e">
        <f t="shared" si="345"/>
        <v>#DIV/0!</v>
      </c>
      <c r="O1239" s="106" t="e">
        <f t="shared" si="339"/>
        <v>#DIV/0!</v>
      </c>
      <c r="P1239" s="106" t="e">
        <f>IF(O1239&gt;'Input &amp; Results'!$E$49,MIN('Input &amp; Results'!$E$47,O1239),0)</f>
        <v>#DIV/0!</v>
      </c>
      <c r="Q1239" s="106" t="e">
        <f t="shared" si="346"/>
        <v>#DIV/0!</v>
      </c>
      <c r="R1239" s="106" t="e">
        <f t="shared" si="342"/>
        <v>#DIV/0!</v>
      </c>
      <c r="S1239" s="106" t="e">
        <f t="shared" si="343"/>
        <v>#DIV/0!</v>
      </c>
      <c r="T1239" s="106" t="e">
        <f t="shared" si="347"/>
        <v>#DIV/0!</v>
      </c>
      <c r="U1239" s="124" t="e">
        <f t="shared" si="340"/>
        <v>#DIV/0!</v>
      </c>
      <c r="V1239" s="107" t="e">
        <f t="shared" si="355"/>
        <v>#DIV/0!</v>
      </c>
      <c r="W1239" s="106" t="e">
        <f t="shared" si="353"/>
        <v>#DIV/0!</v>
      </c>
      <c r="X1239" s="106" t="e">
        <f t="shared" si="348"/>
        <v>#DIV/0!</v>
      </c>
      <c r="Y1239" s="106" t="e">
        <f t="shared" si="354"/>
        <v>#DIV/0!</v>
      </c>
      <c r="Z1239" s="108" t="e">
        <f t="shared" si="349"/>
        <v>#DIV/0!</v>
      </c>
      <c r="AA1239" s="108" t="e">
        <f>('Input &amp; Results'!$E$40-R1239*7.48)/('Calcs active'!H1239*1440)</f>
        <v>#DIV/0!</v>
      </c>
    </row>
    <row r="1240" spans="2:27" x14ac:dyDescent="0.2">
      <c r="B1240" s="31">
        <f t="shared" si="341"/>
        <v>4</v>
      </c>
      <c r="C1240" s="31" t="s">
        <v>55</v>
      </c>
      <c r="D1240" s="106">
        <v>1226</v>
      </c>
      <c r="E1240" s="106" t="e">
        <f t="shared" si="350"/>
        <v>#DIV/0!</v>
      </c>
      <c r="F1240" s="106">
        <f>'Calcs Hist'!E1241</f>
        <v>0</v>
      </c>
      <c r="G1240" s="106" t="e">
        <f t="shared" si="351"/>
        <v>#DIV/0!</v>
      </c>
      <c r="H1240" s="107" t="e">
        <f t="shared" si="352"/>
        <v>#DIV/0!</v>
      </c>
      <c r="I1240" s="106" t="e">
        <f>IF(P1240&gt;0,('Input &amp; Results'!F$29/12*$C$3)*('Input &amp; Results'!$D$21),('Input &amp; Results'!F$29/12*$C$3)*('Input &amp; Results'!$D$22))</f>
        <v>#DIV/0!</v>
      </c>
      <c r="J1240" s="106" t="e">
        <f t="shared" si="356"/>
        <v>#DIV/0!</v>
      </c>
      <c r="K1240" s="106" t="e">
        <f>IF(H1240&gt;'Input &amp; Results'!$K$45,MIN('Input &amp; Results'!$K$31,J1240-M1240),0)</f>
        <v>#DIV/0!</v>
      </c>
      <c r="L1240" s="106" t="e">
        <f t="shared" si="344"/>
        <v>#DIV/0!</v>
      </c>
      <c r="M1240" s="106" t="e">
        <f>IF(J1240&gt;0,MIN('Input &amp; Results'!$K$11*0.75/12*'Input &amp; Results'!$K$42,J1240),0)</f>
        <v>#DIV/0!</v>
      </c>
      <c r="N1240" s="106" t="e">
        <f t="shared" si="345"/>
        <v>#DIV/0!</v>
      </c>
      <c r="O1240" s="106" t="e">
        <f t="shared" si="339"/>
        <v>#DIV/0!</v>
      </c>
      <c r="P1240" s="106" t="e">
        <f>IF(O1240&gt;'Input &amp; Results'!$E$49,MIN('Input &amp; Results'!$E$47,O1240),0)</f>
        <v>#DIV/0!</v>
      </c>
      <c r="Q1240" s="106" t="e">
        <f t="shared" si="346"/>
        <v>#DIV/0!</v>
      </c>
      <c r="R1240" s="106" t="e">
        <f t="shared" si="342"/>
        <v>#DIV/0!</v>
      </c>
      <c r="S1240" s="106" t="e">
        <f t="shared" si="343"/>
        <v>#DIV/0!</v>
      </c>
      <c r="T1240" s="106" t="e">
        <f t="shared" si="347"/>
        <v>#DIV/0!</v>
      </c>
      <c r="U1240" s="124" t="e">
        <f t="shared" si="340"/>
        <v>#DIV/0!</v>
      </c>
      <c r="V1240" s="107" t="e">
        <f t="shared" si="355"/>
        <v>#DIV/0!</v>
      </c>
      <c r="W1240" s="106" t="e">
        <f t="shared" si="353"/>
        <v>#DIV/0!</v>
      </c>
      <c r="X1240" s="106" t="e">
        <f t="shared" si="348"/>
        <v>#DIV/0!</v>
      </c>
      <c r="Y1240" s="106" t="e">
        <f t="shared" si="354"/>
        <v>#DIV/0!</v>
      </c>
      <c r="Z1240" s="108" t="e">
        <f t="shared" si="349"/>
        <v>#DIV/0!</v>
      </c>
      <c r="AA1240" s="108" t="e">
        <f>('Input &amp; Results'!$E$40-R1240*7.48)/('Calcs active'!H1240*1440)</f>
        <v>#DIV/0!</v>
      </c>
    </row>
    <row r="1241" spans="2:27" x14ac:dyDescent="0.2">
      <c r="B1241" s="31">
        <f t="shared" si="341"/>
        <v>4</v>
      </c>
      <c r="C1241" s="31" t="s">
        <v>55</v>
      </c>
      <c r="D1241" s="106">
        <v>1227</v>
      </c>
      <c r="E1241" s="106" t="e">
        <f t="shared" si="350"/>
        <v>#DIV/0!</v>
      </c>
      <c r="F1241" s="106">
        <f>'Calcs Hist'!E1242</f>
        <v>0</v>
      </c>
      <c r="G1241" s="106" t="e">
        <f t="shared" si="351"/>
        <v>#DIV/0!</v>
      </c>
      <c r="H1241" s="107" t="e">
        <f t="shared" si="352"/>
        <v>#DIV/0!</v>
      </c>
      <c r="I1241" s="106" t="e">
        <f>IF(P1241&gt;0,('Input &amp; Results'!F$29/12*$C$3)*('Input &amp; Results'!$D$21),('Input &amp; Results'!F$29/12*$C$3)*('Input &amp; Results'!$D$22))</f>
        <v>#DIV/0!</v>
      </c>
      <c r="J1241" s="106" t="e">
        <f t="shared" si="356"/>
        <v>#DIV/0!</v>
      </c>
      <c r="K1241" s="106" t="e">
        <f>IF(H1241&gt;'Input &amp; Results'!$K$45,MIN('Input &amp; Results'!$K$31,J1241-M1241),0)</f>
        <v>#DIV/0!</v>
      </c>
      <c r="L1241" s="106" t="e">
        <f t="shared" si="344"/>
        <v>#DIV/0!</v>
      </c>
      <c r="M1241" s="106" t="e">
        <f>IF(J1241&gt;0,MIN('Input &amp; Results'!$K$11*0.75/12*'Input &amp; Results'!$K$42,J1241),0)</f>
        <v>#DIV/0!</v>
      </c>
      <c r="N1241" s="106" t="e">
        <f t="shared" si="345"/>
        <v>#DIV/0!</v>
      </c>
      <c r="O1241" s="106" t="e">
        <f t="shared" si="339"/>
        <v>#DIV/0!</v>
      </c>
      <c r="P1241" s="106" t="e">
        <f>IF(O1241&gt;'Input &amp; Results'!$E$49,MIN('Input &amp; Results'!$E$47,O1241),0)</f>
        <v>#DIV/0!</v>
      </c>
      <c r="Q1241" s="106" t="e">
        <f t="shared" si="346"/>
        <v>#DIV/0!</v>
      </c>
      <c r="R1241" s="106" t="e">
        <f t="shared" si="342"/>
        <v>#DIV/0!</v>
      </c>
      <c r="S1241" s="106" t="e">
        <f t="shared" si="343"/>
        <v>#DIV/0!</v>
      </c>
      <c r="T1241" s="106" t="e">
        <f t="shared" si="347"/>
        <v>#DIV/0!</v>
      </c>
      <c r="U1241" s="124" t="e">
        <f t="shared" si="340"/>
        <v>#DIV/0!</v>
      </c>
      <c r="V1241" s="107" t="e">
        <f t="shared" si="355"/>
        <v>#DIV/0!</v>
      </c>
      <c r="W1241" s="106" t="e">
        <f t="shared" si="353"/>
        <v>#DIV/0!</v>
      </c>
      <c r="X1241" s="106" t="e">
        <f t="shared" si="348"/>
        <v>#DIV/0!</v>
      </c>
      <c r="Y1241" s="106" t="e">
        <f t="shared" si="354"/>
        <v>#DIV/0!</v>
      </c>
      <c r="Z1241" s="108" t="e">
        <f t="shared" si="349"/>
        <v>#DIV/0!</v>
      </c>
      <c r="AA1241" s="108" t="e">
        <f>('Input &amp; Results'!$E$40-R1241*7.48)/('Calcs active'!H1241*1440)</f>
        <v>#DIV/0!</v>
      </c>
    </row>
    <row r="1242" spans="2:27" x14ac:dyDescent="0.2">
      <c r="B1242" s="31">
        <f t="shared" si="341"/>
        <v>4</v>
      </c>
      <c r="C1242" s="31" t="s">
        <v>55</v>
      </c>
      <c r="D1242" s="106">
        <v>1228</v>
      </c>
      <c r="E1242" s="106" t="e">
        <f t="shared" si="350"/>
        <v>#DIV/0!</v>
      </c>
      <c r="F1242" s="106">
        <f>'Calcs Hist'!E1243</f>
        <v>0</v>
      </c>
      <c r="G1242" s="106" t="e">
        <f t="shared" si="351"/>
        <v>#DIV/0!</v>
      </c>
      <c r="H1242" s="107" t="e">
        <f t="shared" si="352"/>
        <v>#DIV/0!</v>
      </c>
      <c r="I1242" s="106" t="e">
        <f>IF(P1242&gt;0,('Input &amp; Results'!F$29/12*$C$3)*('Input &amp; Results'!$D$21),('Input &amp; Results'!F$29/12*$C$3)*('Input &amp; Results'!$D$22))</f>
        <v>#DIV/0!</v>
      </c>
      <c r="J1242" s="106" t="e">
        <f t="shared" si="356"/>
        <v>#DIV/0!</v>
      </c>
      <c r="K1242" s="106" t="e">
        <f>IF(H1242&gt;'Input &amp; Results'!$K$45,MIN('Input &amp; Results'!$K$31,J1242-M1242),0)</f>
        <v>#DIV/0!</v>
      </c>
      <c r="L1242" s="106" t="e">
        <f t="shared" si="344"/>
        <v>#DIV/0!</v>
      </c>
      <c r="M1242" s="106" t="e">
        <f>IF(J1242&gt;0,MIN('Input &amp; Results'!$K$11*0.75/12*'Input &amp; Results'!$K$42,J1242),0)</f>
        <v>#DIV/0!</v>
      </c>
      <c r="N1242" s="106" t="e">
        <f t="shared" si="345"/>
        <v>#DIV/0!</v>
      </c>
      <c r="O1242" s="106" t="e">
        <f t="shared" si="339"/>
        <v>#DIV/0!</v>
      </c>
      <c r="P1242" s="106" t="e">
        <f>IF(O1242&gt;'Input &amp; Results'!$E$49,MIN('Input &amp; Results'!$E$47,O1242),0)</f>
        <v>#DIV/0!</v>
      </c>
      <c r="Q1242" s="106" t="e">
        <f t="shared" si="346"/>
        <v>#DIV/0!</v>
      </c>
      <c r="R1242" s="106" t="e">
        <f t="shared" si="342"/>
        <v>#DIV/0!</v>
      </c>
      <c r="S1242" s="106" t="e">
        <f t="shared" si="343"/>
        <v>#DIV/0!</v>
      </c>
      <c r="T1242" s="106" t="e">
        <f t="shared" si="347"/>
        <v>#DIV/0!</v>
      </c>
      <c r="U1242" s="124" t="e">
        <f t="shared" si="340"/>
        <v>#DIV/0!</v>
      </c>
      <c r="V1242" s="107" t="e">
        <f t="shared" si="355"/>
        <v>#DIV/0!</v>
      </c>
      <c r="W1242" s="106" t="e">
        <f t="shared" si="353"/>
        <v>#DIV/0!</v>
      </c>
      <c r="X1242" s="106" t="e">
        <f t="shared" si="348"/>
        <v>#DIV/0!</v>
      </c>
      <c r="Y1242" s="106" t="e">
        <f t="shared" si="354"/>
        <v>#DIV/0!</v>
      </c>
      <c r="Z1242" s="108" t="e">
        <f t="shared" si="349"/>
        <v>#DIV/0!</v>
      </c>
      <c r="AA1242" s="108" t="e">
        <f>('Input &amp; Results'!$E$40-R1242*7.48)/('Calcs active'!H1242*1440)</f>
        <v>#DIV/0!</v>
      </c>
    </row>
    <row r="1243" spans="2:27" x14ac:dyDescent="0.2">
      <c r="B1243" s="31">
        <f t="shared" si="341"/>
        <v>4</v>
      </c>
      <c r="C1243" s="31" t="s">
        <v>55</v>
      </c>
      <c r="D1243" s="106">
        <v>1229</v>
      </c>
      <c r="E1243" s="106" t="e">
        <f t="shared" si="350"/>
        <v>#DIV/0!</v>
      </c>
      <c r="F1243" s="106">
        <f>'Calcs Hist'!E1244</f>
        <v>0</v>
      </c>
      <c r="G1243" s="106" t="e">
        <f t="shared" si="351"/>
        <v>#DIV/0!</v>
      </c>
      <c r="H1243" s="107" t="e">
        <f t="shared" si="352"/>
        <v>#DIV/0!</v>
      </c>
      <c r="I1243" s="106" t="e">
        <f>IF(P1243&gt;0,('Input &amp; Results'!F$29/12*$C$3)*('Input &amp; Results'!$D$21),('Input &amp; Results'!F$29/12*$C$3)*('Input &amp; Results'!$D$22))</f>
        <v>#DIV/0!</v>
      </c>
      <c r="J1243" s="106" t="e">
        <f t="shared" si="356"/>
        <v>#DIV/0!</v>
      </c>
      <c r="K1243" s="106" t="e">
        <f>IF(H1243&gt;'Input &amp; Results'!$K$45,MIN('Input &amp; Results'!$K$31,J1243-M1243),0)</f>
        <v>#DIV/0!</v>
      </c>
      <c r="L1243" s="106" t="e">
        <f t="shared" si="344"/>
        <v>#DIV/0!</v>
      </c>
      <c r="M1243" s="106" t="e">
        <f>IF(J1243&gt;0,MIN('Input &amp; Results'!$K$11*0.75/12*'Input &amp; Results'!$K$42,J1243),0)</f>
        <v>#DIV/0!</v>
      </c>
      <c r="N1243" s="106" t="e">
        <f t="shared" si="345"/>
        <v>#DIV/0!</v>
      </c>
      <c r="O1243" s="106" t="e">
        <f t="shared" si="339"/>
        <v>#DIV/0!</v>
      </c>
      <c r="P1243" s="106" t="e">
        <f>IF(O1243&gt;'Input &amp; Results'!$E$49,MIN('Input &amp; Results'!$E$47,O1243),0)</f>
        <v>#DIV/0!</v>
      </c>
      <c r="Q1243" s="106" t="e">
        <f t="shared" si="346"/>
        <v>#DIV/0!</v>
      </c>
      <c r="R1243" s="106" t="e">
        <f t="shared" si="342"/>
        <v>#DIV/0!</v>
      </c>
      <c r="S1243" s="106" t="e">
        <f t="shared" si="343"/>
        <v>#DIV/0!</v>
      </c>
      <c r="T1243" s="106" t="e">
        <f t="shared" si="347"/>
        <v>#DIV/0!</v>
      </c>
      <c r="U1243" s="124" t="e">
        <f t="shared" si="340"/>
        <v>#DIV/0!</v>
      </c>
      <c r="V1243" s="107" t="e">
        <f t="shared" si="355"/>
        <v>#DIV/0!</v>
      </c>
      <c r="W1243" s="106" t="e">
        <f t="shared" si="353"/>
        <v>#DIV/0!</v>
      </c>
      <c r="X1243" s="106" t="e">
        <f t="shared" si="348"/>
        <v>#DIV/0!</v>
      </c>
      <c r="Y1243" s="106" t="e">
        <f t="shared" si="354"/>
        <v>#DIV/0!</v>
      </c>
      <c r="Z1243" s="108" t="e">
        <f t="shared" si="349"/>
        <v>#DIV/0!</v>
      </c>
      <c r="AA1243" s="108" t="e">
        <f>('Input &amp; Results'!$E$40-R1243*7.48)/('Calcs active'!H1243*1440)</f>
        <v>#DIV/0!</v>
      </c>
    </row>
    <row r="1244" spans="2:27" x14ac:dyDescent="0.2">
      <c r="B1244" s="31">
        <f t="shared" si="341"/>
        <v>4</v>
      </c>
      <c r="C1244" s="31" t="s">
        <v>55</v>
      </c>
      <c r="D1244" s="106">
        <v>1230</v>
      </c>
      <c r="E1244" s="106" t="e">
        <f t="shared" si="350"/>
        <v>#DIV/0!</v>
      </c>
      <c r="F1244" s="106">
        <f>'Calcs Hist'!E1245</f>
        <v>0</v>
      </c>
      <c r="G1244" s="106" t="e">
        <f t="shared" si="351"/>
        <v>#DIV/0!</v>
      </c>
      <c r="H1244" s="107" t="e">
        <f t="shared" si="352"/>
        <v>#DIV/0!</v>
      </c>
      <c r="I1244" s="106" t="e">
        <f>IF(P1244&gt;0,('Input &amp; Results'!F$29/12*$C$3)*('Input &amp; Results'!$D$21),('Input &amp; Results'!F$29/12*$C$3)*('Input &amp; Results'!$D$22))</f>
        <v>#DIV/0!</v>
      </c>
      <c r="J1244" s="106" t="e">
        <f t="shared" si="356"/>
        <v>#DIV/0!</v>
      </c>
      <c r="K1244" s="106" t="e">
        <f>IF(H1244&gt;'Input &amp; Results'!$K$45,MIN('Input &amp; Results'!$K$31,J1244-M1244),0)</f>
        <v>#DIV/0!</v>
      </c>
      <c r="L1244" s="106" t="e">
        <f t="shared" si="344"/>
        <v>#DIV/0!</v>
      </c>
      <c r="M1244" s="106" t="e">
        <f>IF(J1244&gt;0,MIN('Input &amp; Results'!$K$11*0.75/12*'Input &amp; Results'!$K$42,J1244),0)</f>
        <v>#DIV/0!</v>
      </c>
      <c r="N1244" s="106" t="e">
        <f t="shared" si="345"/>
        <v>#DIV/0!</v>
      </c>
      <c r="O1244" s="106" t="e">
        <f t="shared" si="339"/>
        <v>#DIV/0!</v>
      </c>
      <c r="P1244" s="106" t="e">
        <f>IF(O1244&gt;'Input &amp; Results'!$E$49,MIN('Input &amp; Results'!$E$47,O1244),0)</f>
        <v>#DIV/0!</v>
      </c>
      <c r="Q1244" s="106" t="e">
        <f t="shared" si="346"/>
        <v>#DIV/0!</v>
      </c>
      <c r="R1244" s="106" t="e">
        <f t="shared" si="342"/>
        <v>#DIV/0!</v>
      </c>
      <c r="S1244" s="106" t="e">
        <f t="shared" si="343"/>
        <v>#DIV/0!</v>
      </c>
      <c r="T1244" s="106" t="e">
        <f t="shared" si="347"/>
        <v>#DIV/0!</v>
      </c>
      <c r="U1244" s="124" t="e">
        <f t="shared" si="340"/>
        <v>#DIV/0!</v>
      </c>
      <c r="V1244" s="107" t="e">
        <f t="shared" si="355"/>
        <v>#DIV/0!</v>
      </c>
      <c r="W1244" s="106" t="e">
        <f t="shared" si="353"/>
        <v>#DIV/0!</v>
      </c>
      <c r="X1244" s="106" t="e">
        <f t="shared" si="348"/>
        <v>#DIV/0!</v>
      </c>
      <c r="Y1244" s="106" t="e">
        <f t="shared" si="354"/>
        <v>#DIV/0!</v>
      </c>
      <c r="Z1244" s="108" t="e">
        <f t="shared" si="349"/>
        <v>#DIV/0!</v>
      </c>
      <c r="AA1244" s="108" t="e">
        <f>('Input &amp; Results'!$E$40-R1244*7.48)/('Calcs active'!H1244*1440)</f>
        <v>#DIV/0!</v>
      </c>
    </row>
    <row r="1245" spans="2:27" x14ac:dyDescent="0.2">
      <c r="B1245" s="31">
        <f t="shared" si="341"/>
        <v>4</v>
      </c>
      <c r="C1245" s="31" t="s">
        <v>55</v>
      </c>
      <c r="D1245" s="106">
        <v>1231</v>
      </c>
      <c r="E1245" s="106" t="e">
        <f t="shared" si="350"/>
        <v>#DIV/0!</v>
      </c>
      <c r="F1245" s="106">
        <f>'Calcs Hist'!E1246</f>
        <v>0</v>
      </c>
      <c r="G1245" s="106" t="e">
        <f t="shared" si="351"/>
        <v>#DIV/0!</v>
      </c>
      <c r="H1245" s="107" t="e">
        <f t="shared" si="352"/>
        <v>#DIV/0!</v>
      </c>
      <c r="I1245" s="106" t="e">
        <f>IF(P1245&gt;0,('Input &amp; Results'!F$29/12*$C$3)*('Input &amp; Results'!$D$21),('Input &amp; Results'!F$29/12*$C$3)*('Input &amp; Results'!$D$22))</f>
        <v>#DIV/0!</v>
      </c>
      <c r="J1245" s="106" t="e">
        <f t="shared" si="356"/>
        <v>#DIV/0!</v>
      </c>
      <c r="K1245" s="106" t="e">
        <f>IF(H1245&gt;'Input &amp; Results'!$K$45,MIN('Input &amp; Results'!$K$31,J1245-M1245),0)</f>
        <v>#DIV/0!</v>
      </c>
      <c r="L1245" s="106" t="e">
        <f t="shared" si="344"/>
        <v>#DIV/0!</v>
      </c>
      <c r="M1245" s="106" t="e">
        <f>IF(J1245&gt;0,MIN('Input &amp; Results'!$K$11*0.75/12*'Input &amp; Results'!$K$42,J1245),0)</f>
        <v>#DIV/0!</v>
      </c>
      <c r="N1245" s="106" t="e">
        <f t="shared" si="345"/>
        <v>#DIV/0!</v>
      </c>
      <c r="O1245" s="106" t="e">
        <f t="shared" si="339"/>
        <v>#DIV/0!</v>
      </c>
      <c r="P1245" s="106" t="e">
        <f>IF(O1245&gt;'Input &amp; Results'!$E$49,MIN('Input &amp; Results'!$E$47,O1245),0)</f>
        <v>#DIV/0!</v>
      </c>
      <c r="Q1245" s="106" t="e">
        <f t="shared" si="346"/>
        <v>#DIV/0!</v>
      </c>
      <c r="R1245" s="106" t="e">
        <f t="shared" si="342"/>
        <v>#DIV/0!</v>
      </c>
      <c r="S1245" s="106" t="e">
        <f t="shared" si="343"/>
        <v>#DIV/0!</v>
      </c>
      <c r="T1245" s="106" t="e">
        <f t="shared" si="347"/>
        <v>#DIV/0!</v>
      </c>
      <c r="U1245" s="124" t="e">
        <f t="shared" si="340"/>
        <v>#DIV/0!</v>
      </c>
      <c r="V1245" s="107" t="e">
        <f t="shared" si="355"/>
        <v>#DIV/0!</v>
      </c>
      <c r="W1245" s="106" t="e">
        <f t="shared" si="353"/>
        <v>#DIV/0!</v>
      </c>
      <c r="X1245" s="106" t="e">
        <f t="shared" si="348"/>
        <v>#DIV/0!</v>
      </c>
      <c r="Y1245" s="106" t="e">
        <f t="shared" si="354"/>
        <v>#DIV/0!</v>
      </c>
      <c r="Z1245" s="108" t="e">
        <f t="shared" si="349"/>
        <v>#DIV/0!</v>
      </c>
      <c r="AA1245" s="108" t="e">
        <f>('Input &amp; Results'!$E$40-R1245*7.48)/('Calcs active'!H1245*1440)</f>
        <v>#DIV/0!</v>
      </c>
    </row>
    <row r="1246" spans="2:27" x14ac:dyDescent="0.2">
      <c r="B1246" s="31">
        <f t="shared" si="341"/>
        <v>4</v>
      </c>
      <c r="C1246" s="31" t="s">
        <v>55</v>
      </c>
      <c r="D1246" s="106">
        <v>1232</v>
      </c>
      <c r="E1246" s="106" t="e">
        <f t="shared" si="350"/>
        <v>#DIV/0!</v>
      </c>
      <c r="F1246" s="106">
        <f>'Calcs Hist'!E1247</f>
        <v>0</v>
      </c>
      <c r="G1246" s="106" t="e">
        <f t="shared" si="351"/>
        <v>#DIV/0!</v>
      </c>
      <c r="H1246" s="107" t="e">
        <f t="shared" si="352"/>
        <v>#DIV/0!</v>
      </c>
      <c r="I1246" s="106" t="e">
        <f>IF(P1246&gt;0,('Input &amp; Results'!F$29/12*$C$3)*('Input &amp; Results'!$D$21),('Input &amp; Results'!F$29/12*$C$3)*('Input &amp; Results'!$D$22))</f>
        <v>#DIV/0!</v>
      </c>
      <c r="J1246" s="106" t="e">
        <f t="shared" si="356"/>
        <v>#DIV/0!</v>
      </c>
      <c r="K1246" s="106" t="e">
        <f>IF(H1246&gt;'Input &amp; Results'!$K$45,MIN('Input &amp; Results'!$K$31,J1246-M1246),0)</f>
        <v>#DIV/0!</v>
      </c>
      <c r="L1246" s="106" t="e">
        <f t="shared" si="344"/>
        <v>#DIV/0!</v>
      </c>
      <c r="M1246" s="106" t="e">
        <f>IF(J1246&gt;0,MIN('Input &amp; Results'!$K$11*0.75/12*'Input &amp; Results'!$K$42,J1246),0)</f>
        <v>#DIV/0!</v>
      </c>
      <c r="N1246" s="106" t="e">
        <f t="shared" si="345"/>
        <v>#DIV/0!</v>
      </c>
      <c r="O1246" s="106" t="e">
        <f t="shared" si="339"/>
        <v>#DIV/0!</v>
      </c>
      <c r="P1246" s="106" t="e">
        <f>IF(O1246&gt;'Input &amp; Results'!$E$49,MIN('Input &amp; Results'!$E$47,O1246),0)</f>
        <v>#DIV/0!</v>
      </c>
      <c r="Q1246" s="106" t="e">
        <f t="shared" si="346"/>
        <v>#DIV/0!</v>
      </c>
      <c r="R1246" s="106" t="e">
        <f t="shared" si="342"/>
        <v>#DIV/0!</v>
      </c>
      <c r="S1246" s="106" t="e">
        <f t="shared" si="343"/>
        <v>#DIV/0!</v>
      </c>
      <c r="T1246" s="106" t="e">
        <f t="shared" si="347"/>
        <v>#DIV/0!</v>
      </c>
      <c r="U1246" s="124" t="e">
        <f t="shared" si="340"/>
        <v>#DIV/0!</v>
      </c>
      <c r="V1246" s="107" t="e">
        <f t="shared" si="355"/>
        <v>#DIV/0!</v>
      </c>
      <c r="W1246" s="106" t="e">
        <f t="shared" si="353"/>
        <v>#DIV/0!</v>
      </c>
      <c r="X1246" s="106" t="e">
        <f t="shared" si="348"/>
        <v>#DIV/0!</v>
      </c>
      <c r="Y1246" s="106" t="e">
        <f t="shared" si="354"/>
        <v>#DIV/0!</v>
      </c>
      <c r="Z1246" s="108" t="e">
        <f t="shared" si="349"/>
        <v>#DIV/0!</v>
      </c>
      <c r="AA1246" s="108" t="e">
        <f>('Input &amp; Results'!$E$40-R1246*7.48)/('Calcs active'!H1246*1440)</f>
        <v>#DIV/0!</v>
      </c>
    </row>
    <row r="1247" spans="2:27" x14ac:dyDescent="0.2">
      <c r="B1247" s="31">
        <f t="shared" si="341"/>
        <v>4</v>
      </c>
      <c r="C1247" s="31" t="s">
        <v>55</v>
      </c>
      <c r="D1247" s="106">
        <v>1233</v>
      </c>
      <c r="E1247" s="106" t="e">
        <f t="shared" si="350"/>
        <v>#DIV/0!</v>
      </c>
      <c r="F1247" s="106">
        <f>'Calcs Hist'!E1248</f>
        <v>0</v>
      </c>
      <c r="G1247" s="106" t="e">
        <f t="shared" si="351"/>
        <v>#DIV/0!</v>
      </c>
      <c r="H1247" s="107" t="e">
        <f t="shared" si="352"/>
        <v>#DIV/0!</v>
      </c>
      <c r="I1247" s="106" t="e">
        <f>IF(P1247&gt;0,('Input &amp; Results'!F$29/12*$C$3)*('Input &amp; Results'!$D$21),('Input &amp; Results'!F$29/12*$C$3)*('Input &amp; Results'!$D$22))</f>
        <v>#DIV/0!</v>
      </c>
      <c r="J1247" s="106" t="e">
        <f t="shared" si="356"/>
        <v>#DIV/0!</v>
      </c>
      <c r="K1247" s="106" t="e">
        <f>IF(H1247&gt;'Input &amp; Results'!$K$45,MIN('Input &amp; Results'!$K$31,J1247-M1247),0)</f>
        <v>#DIV/0!</v>
      </c>
      <c r="L1247" s="106" t="e">
        <f t="shared" si="344"/>
        <v>#DIV/0!</v>
      </c>
      <c r="M1247" s="106" t="e">
        <f>IF(J1247&gt;0,MIN('Input &amp; Results'!$K$11*0.75/12*'Input &amp; Results'!$K$42,J1247),0)</f>
        <v>#DIV/0!</v>
      </c>
      <c r="N1247" s="106" t="e">
        <f t="shared" si="345"/>
        <v>#DIV/0!</v>
      </c>
      <c r="O1247" s="106" t="e">
        <f t="shared" si="339"/>
        <v>#DIV/0!</v>
      </c>
      <c r="P1247" s="106" t="e">
        <f>IF(O1247&gt;'Input &amp; Results'!$E$49,MIN('Input &amp; Results'!$E$47,O1247),0)</f>
        <v>#DIV/0!</v>
      </c>
      <c r="Q1247" s="106" t="e">
        <f t="shared" si="346"/>
        <v>#DIV/0!</v>
      </c>
      <c r="R1247" s="106" t="e">
        <f t="shared" si="342"/>
        <v>#DIV/0!</v>
      </c>
      <c r="S1247" s="106" t="e">
        <f t="shared" si="343"/>
        <v>#DIV/0!</v>
      </c>
      <c r="T1247" s="106" t="e">
        <f t="shared" si="347"/>
        <v>#DIV/0!</v>
      </c>
      <c r="U1247" s="124" t="e">
        <f t="shared" si="340"/>
        <v>#DIV/0!</v>
      </c>
      <c r="V1247" s="107" t="e">
        <f t="shared" si="355"/>
        <v>#DIV/0!</v>
      </c>
      <c r="W1247" s="106" t="e">
        <f t="shared" si="353"/>
        <v>#DIV/0!</v>
      </c>
      <c r="X1247" s="106" t="e">
        <f t="shared" si="348"/>
        <v>#DIV/0!</v>
      </c>
      <c r="Y1247" s="106" t="e">
        <f t="shared" si="354"/>
        <v>#DIV/0!</v>
      </c>
      <c r="Z1247" s="108" t="e">
        <f t="shared" si="349"/>
        <v>#DIV/0!</v>
      </c>
      <c r="AA1247" s="108" t="e">
        <f>('Input &amp; Results'!$E$40-R1247*7.48)/('Calcs active'!H1247*1440)</f>
        <v>#DIV/0!</v>
      </c>
    </row>
    <row r="1248" spans="2:27" x14ac:dyDescent="0.2">
      <c r="B1248" s="31">
        <f t="shared" si="341"/>
        <v>4</v>
      </c>
      <c r="C1248" s="31" t="s">
        <v>55</v>
      </c>
      <c r="D1248" s="106">
        <v>1234</v>
      </c>
      <c r="E1248" s="106" t="e">
        <f t="shared" si="350"/>
        <v>#DIV/0!</v>
      </c>
      <c r="F1248" s="106">
        <f>'Calcs Hist'!E1249</f>
        <v>0</v>
      </c>
      <c r="G1248" s="106" t="e">
        <f t="shared" si="351"/>
        <v>#DIV/0!</v>
      </c>
      <c r="H1248" s="107" t="e">
        <f t="shared" si="352"/>
        <v>#DIV/0!</v>
      </c>
      <c r="I1248" s="106" t="e">
        <f>IF(P1248&gt;0,('Input &amp; Results'!F$29/12*$C$3)*('Input &amp; Results'!$D$21),('Input &amp; Results'!F$29/12*$C$3)*('Input &amp; Results'!$D$22))</f>
        <v>#DIV/0!</v>
      </c>
      <c r="J1248" s="106" t="e">
        <f t="shared" si="356"/>
        <v>#DIV/0!</v>
      </c>
      <c r="K1248" s="106" t="e">
        <f>IF(H1248&gt;'Input &amp; Results'!$K$45,MIN('Input &amp; Results'!$K$31,J1248-M1248),0)</f>
        <v>#DIV/0!</v>
      </c>
      <c r="L1248" s="106" t="e">
        <f t="shared" si="344"/>
        <v>#DIV/0!</v>
      </c>
      <c r="M1248" s="106" t="e">
        <f>IF(J1248&gt;0,MIN('Input &amp; Results'!$K$11*0.75/12*'Input &amp; Results'!$K$42,J1248),0)</f>
        <v>#DIV/0!</v>
      </c>
      <c r="N1248" s="106" t="e">
        <f t="shared" si="345"/>
        <v>#DIV/0!</v>
      </c>
      <c r="O1248" s="106" t="e">
        <f t="shared" si="339"/>
        <v>#DIV/0!</v>
      </c>
      <c r="P1248" s="106" t="e">
        <f>IF(O1248&gt;'Input &amp; Results'!$E$49,MIN('Input &amp; Results'!$E$47,O1248),0)</f>
        <v>#DIV/0!</v>
      </c>
      <c r="Q1248" s="106" t="e">
        <f t="shared" si="346"/>
        <v>#DIV/0!</v>
      </c>
      <c r="R1248" s="106" t="e">
        <f t="shared" si="342"/>
        <v>#DIV/0!</v>
      </c>
      <c r="S1248" s="106" t="e">
        <f t="shared" si="343"/>
        <v>#DIV/0!</v>
      </c>
      <c r="T1248" s="106" t="e">
        <f t="shared" si="347"/>
        <v>#DIV/0!</v>
      </c>
      <c r="U1248" s="124" t="e">
        <f t="shared" si="340"/>
        <v>#DIV/0!</v>
      </c>
      <c r="V1248" s="107" t="e">
        <f t="shared" si="355"/>
        <v>#DIV/0!</v>
      </c>
      <c r="W1248" s="106" t="e">
        <f t="shared" si="353"/>
        <v>#DIV/0!</v>
      </c>
      <c r="X1248" s="106" t="e">
        <f t="shared" si="348"/>
        <v>#DIV/0!</v>
      </c>
      <c r="Y1248" s="106" t="e">
        <f t="shared" si="354"/>
        <v>#DIV/0!</v>
      </c>
      <c r="Z1248" s="108" t="e">
        <f t="shared" si="349"/>
        <v>#DIV/0!</v>
      </c>
      <c r="AA1248" s="108" t="e">
        <f>('Input &amp; Results'!$E$40-R1248*7.48)/('Calcs active'!H1248*1440)</f>
        <v>#DIV/0!</v>
      </c>
    </row>
    <row r="1249" spans="2:27" x14ac:dyDescent="0.2">
      <c r="B1249" s="31">
        <f t="shared" si="341"/>
        <v>4</v>
      </c>
      <c r="C1249" s="31" t="s">
        <v>55</v>
      </c>
      <c r="D1249" s="106">
        <v>1235</v>
      </c>
      <c r="E1249" s="106" t="e">
        <f t="shared" si="350"/>
        <v>#DIV/0!</v>
      </c>
      <c r="F1249" s="106">
        <f>'Calcs Hist'!E1250</f>
        <v>0</v>
      </c>
      <c r="G1249" s="106" t="e">
        <f t="shared" si="351"/>
        <v>#DIV/0!</v>
      </c>
      <c r="H1249" s="107" t="e">
        <f t="shared" si="352"/>
        <v>#DIV/0!</v>
      </c>
      <c r="I1249" s="106" t="e">
        <f>IF(P1249&gt;0,('Input &amp; Results'!F$29/12*$C$3)*('Input &amp; Results'!$D$21),('Input &amp; Results'!F$29/12*$C$3)*('Input &amp; Results'!$D$22))</f>
        <v>#DIV/0!</v>
      </c>
      <c r="J1249" s="106" t="e">
        <f t="shared" si="356"/>
        <v>#DIV/0!</v>
      </c>
      <c r="K1249" s="106" t="e">
        <f>IF(H1249&gt;'Input &amp; Results'!$K$45,MIN('Input &amp; Results'!$K$31,J1249-M1249),0)</f>
        <v>#DIV/0!</v>
      </c>
      <c r="L1249" s="106" t="e">
        <f t="shared" si="344"/>
        <v>#DIV/0!</v>
      </c>
      <c r="M1249" s="106" t="e">
        <f>IF(J1249&gt;0,MIN('Input &amp; Results'!$K$11*0.75/12*'Input &amp; Results'!$K$42,J1249),0)</f>
        <v>#DIV/0!</v>
      </c>
      <c r="N1249" s="106" t="e">
        <f t="shared" si="345"/>
        <v>#DIV/0!</v>
      </c>
      <c r="O1249" s="106" t="e">
        <f t="shared" si="339"/>
        <v>#DIV/0!</v>
      </c>
      <c r="P1249" s="106" t="e">
        <f>IF(O1249&gt;'Input &amp; Results'!$E$49,MIN('Input &amp; Results'!$E$47,O1249),0)</f>
        <v>#DIV/0!</v>
      </c>
      <c r="Q1249" s="106" t="e">
        <f t="shared" si="346"/>
        <v>#DIV/0!</v>
      </c>
      <c r="R1249" s="106" t="e">
        <f t="shared" si="342"/>
        <v>#DIV/0!</v>
      </c>
      <c r="S1249" s="106" t="e">
        <f t="shared" si="343"/>
        <v>#DIV/0!</v>
      </c>
      <c r="T1249" s="106" t="e">
        <f t="shared" si="347"/>
        <v>#DIV/0!</v>
      </c>
      <c r="U1249" s="124" t="e">
        <f t="shared" si="340"/>
        <v>#DIV/0!</v>
      </c>
      <c r="V1249" s="107" t="e">
        <f t="shared" si="355"/>
        <v>#DIV/0!</v>
      </c>
      <c r="W1249" s="106" t="e">
        <f t="shared" si="353"/>
        <v>#DIV/0!</v>
      </c>
      <c r="X1249" s="106" t="e">
        <f t="shared" si="348"/>
        <v>#DIV/0!</v>
      </c>
      <c r="Y1249" s="106" t="e">
        <f t="shared" si="354"/>
        <v>#DIV/0!</v>
      </c>
      <c r="Z1249" s="108" t="e">
        <f t="shared" si="349"/>
        <v>#DIV/0!</v>
      </c>
      <c r="AA1249" s="108" t="e">
        <f>('Input &amp; Results'!$E$40-R1249*7.48)/('Calcs active'!H1249*1440)</f>
        <v>#DIV/0!</v>
      </c>
    </row>
    <row r="1250" spans="2:27" x14ac:dyDescent="0.2">
      <c r="B1250" s="31">
        <f t="shared" si="341"/>
        <v>4</v>
      </c>
      <c r="C1250" s="31" t="s">
        <v>55</v>
      </c>
      <c r="D1250" s="106">
        <v>1236</v>
      </c>
      <c r="E1250" s="106" t="e">
        <f t="shared" si="350"/>
        <v>#DIV/0!</v>
      </c>
      <c r="F1250" s="106">
        <f>'Calcs Hist'!E1251</f>
        <v>0</v>
      </c>
      <c r="G1250" s="106" t="e">
        <f t="shared" si="351"/>
        <v>#DIV/0!</v>
      </c>
      <c r="H1250" s="107" t="e">
        <f t="shared" si="352"/>
        <v>#DIV/0!</v>
      </c>
      <c r="I1250" s="106" t="e">
        <f>IF(P1250&gt;0,('Input &amp; Results'!F$29/12*$C$3)*('Input &amp; Results'!$D$21),('Input &amp; Results'!F$29/12*$C$3)*('Input &amp; Results'!$D$22))</f>
        <v>#DIV/0!</v>
      </c>
      <c r="J1250" s="106" t="e">
        <f t="shared" si="356"/>
        <v>#DIV/0!</v>
      </c>
      <c r="K1250" s="106" t="e">
        <f>IF(H1250&gt;'Input &amp; Results'!$K$45,MIN('Input &amp; Results'!$K$31,J1250-M1250),0)</f>
        <v>#DIV/0!</v>
      </c>
      <c r="L1250" s="106" t="e">
        <f t="shared" si="344"/>
        <v>#DIV/0!</v>
      </c>
      <c r="M1250" s="106" t="e">
        <f>IF(J1250&gt;0,MIN('Input &amp; Results'!$K$11*0.75/12*'Input &amp; Results'!$K$42,J1250),0)</f>
        <v>#DIV/0!</v>
      </c>
      <c r="N1250" s="106" t="e">
        <f t="shared" si="345"/>
        <v>#DIV/0!</v>
      </c>
      <c r="O1250" s="106" t="e">
        <f t="shared" si="339"/>
        <v>#DIV/0!</v>
      </c>
      <c r="P1250" s="106" t="e">
        <f>IF(O1250&gt;'Input &amp; Results'!$E$49,MIN('Input &amp; Results'!$E$47,O1250),0)</f>
        <v>#DIV/0!</v>
      </c>
      <c r="Q1250" s="106" t="e">
        <f t="shared" si="346"/>
        <v>#DIV/0!</v>
      </c>
      <c r="R1250" s="106" t="e">
        <f t="shared" si="342"/>
        <v>#DIV/0!</v>
      </c>
      <c r="S1250" s="106" t="e">
        <f t="shared" si="343"/>
        <v>#DIV/0!</v>
      </c>
      <c r="T1250" s="106" t="e">
        <f t="shared" si="347"/>
        <v>#DIV/0!</v>
      </c>
      <c r="U1250" s="124" t="e">
        <f t="shared" si="340"/>
        <v>#DIV/0!</v>
      </c>
      <c r="V1250" s="107" t="e">
        <f t="shared" si="355"/>
        <v>#DIV/0!</v>
      </c>
      <c r="W1250" s="106" t="e">
        <f t="shared" si="353"/>
        <v>#DIV/0!</v>
      </c>
      <c r="X1250" s="106" t="e">
        <f t="shared" si="348"/>
        <v>#DIV/0!</v>
      </c>
      <c r="Y1250" s="106" t="e">
        <f t="shared" si="354"/>
        <v>#DIV/0!</v>
      </c>
      <c r="Z1250" s="108" t="e">
        <f t="shared" si="349"/>
        <v>#DIV/0!</v>
      </c>
      <c r="AA1250" s="108" t="e">
        <f>('Input &amp; Results'!$E$40-R1250*7.48)/('Calcs active'!H1250*1440)</f>
        <v>#DIV/0!</v>
      </c>
    </row>
    <row r="1251" spans="2:27" x14ac:dyDescent="0.2">
      <c r="B1251" s="31">
        <f t="shared" si="341"/>
        <v>4</v>
      </c>
      <c r="C1251" s="31" t="s">
        <v>55</v>
      </c>
      <c r="D1251" s="106">
        <v>1237</v>
      </c>
      <c r="E1251" s="106" t="e">
        <f t="shared" si="350"/>
        <v>#DIV/0!</v>
      </c>
      <c r="F1251" s="106">
        <f>'Calcs Hist'!E1252</f>
        <v>0</v>
      </c>
      <c r="G1251" s="106" t="e">
        <f t="shared" si="351"/>
        <v>#DIV/0!</v>
      </c>
      <c r="H1251" s="107" t="e">
        <f t="shared" si="352"/>
        <v>#DIV/0!</v>
      </c>
      <c r="I1251" s="106" t="e">
        <f>IF(P1251&gt;0,('Input &amp; Results'!F$29/12*$C$3)*('Input &amp; Results'!$D$21),('Input &amp; Results'!F$29/12*$C$3)*('Input &amp; Results'!$D$22))</f>
        <v>#DIV/0!</v>
      </c>
      <c r="J1251" s="106" t="e">
        <f t="shared" si="356"/>
        <v>#DIV/0!</v>
      </c>
      <c r="K1251" s="106" t="e">
        <f>IF(H1251&gt;'Input &amp; Results'!$K$45,MIN('Input &amp; Results'!$K$31,J1251-M1251),0)</f>
        <v>#DIV/0!</v>
      </c>
      <c r="L1251" s="106" t="e">
        <f t="shared" si="344"/>
        <v>#DIV/0!</v>
      </c>
      <c r="M1251" s="106" t="e">
        <f>IF(J1251&gt;0,MIN('Input &amp; Results'!$K$11*0.75/12*'Input &amp; Results'!$K$42,J1251),0)</f>
        <v>#DIV/0!</v>
      </c>
      <c r="N1251" s="106" t="e">
        <f t="shared" si="345"/>
        <v>#DIV/0!</v>
      </c>
      <c r="O1251" s="106" t="e">
        <f t="shared" si="339"/>
        <v>#DIV/0!</v>
      </c>
      <c r="P1251" s="106" t="e">
        <f>IF(O1251&gt;'Input &amp; Results'!$E$49,MIN('Input &amp; Results'!$E$47,O1251),0)</f>
        <v>#DIV/0!</v>
      </c>
      <c r="Q1251" s="106" t="e">
        <f t="shared" si="346"/>
        <v>#DIV/0!</v>
      </c>
      <c r="R1251" s="106" t="e">
        <f t="shared" si="342"/>
        <v>#DIV/0!</v>
      </c>
      <c r="S1251" s="106" t="e">
        <f t="shared" si="343"/>
        <v>#DIV/0!</v>
      </c>
      <c r="T1251" s="106" t="e">
        <f t="shared" si="347"/>
        <v>#DIV/0!</v>
      </c>
      <c r="U1251" s="124" t="e">
        <f t="shared" si="340"/>
        <v>#DIV/0!</v>
      </c>
      <c r="V1251" s="107" t="e">
        <f t="shared" si="355"/>
        <v>#DIV/0!</v>
      </c>
      <c r="W1251" s="106" t="e">
        <f t="shared" si="353"/>
        <v>#DIV/0!</v>
      </c>
      <c r="X1251" s="106" t="e">
        <f t="shared" si="348"/>
        <v>#DIV/0!</v>
      </c>
      <c r="Y1251" s="106" t="e">
        <f t="shared" si="354"/>
        <v>#DIV/0!</v>
      </c>
      <c r="Z1251" s="108" t="e">
        <f t="shared" si="349"/>
        <v>#DIV/0!</v>
      </c>
      <c r="AA1251" s="108" t="e">
        <f>('Input &amp; Results'!$E$40-R1251*7.48)/('Calcs active'!H1251*1440)</f>
        <v>#DIV/0!</v>
      </c>
    </row>
    <row r="1252" spans="2:27" x14ac:dyDescent="0.2">
      <c r="B1252" s="31">
        <f t="shared" si="341"/>
        <v>4</v>
      </c>
      <c r="C1252" s="31" t="s">
        <v>55</v>
      </c>
      <c r="D1252" s="106">
        <v>1238</v>
      </c>
      <c r="E1252" s="106" t="e">
        <f t="shared" si="350"/>
        <v>#DIV/0!</v>
      </c>
      <c r="F1252" s="106">
        <f>'Calcs Hist'!E1253</f>
        <v>0</v>
      </c>
      <c r="G1252" s="106" t="e">
        <f t="shared" si="351"/>
        <v>#DIV/0!</v>
      </c>
      <c r="H1252" s="107" t="e">
        <f t="shared" si="352"/>
        <v>#DIV/0!</v>
      </c>
      <c r="I1252" s="106" t="e">
        <f>IF(P1252&gt;0,('Input &amp; Results'!F$29/12*$C$3)*('Input &amp; Results'!$D$21),('Input &amp; Results'!F$29/12*$C$3)*('Input &amp; Results'!$D$22))</f>
        <v>#DIV/0!</v>
      </c>
      <c r="J1252" s="106" t="e">
        <f t="shared" si="356"/>
        <v>#DIV/0!</v>
      </c>
      <c r="K1252" s="106" t="e">
        <f>IF(H1252&gt;'Input &amp; Results'!$K$45,MIN('Input &amp; Results'!$K$31,J1252-M1252),0)</f>
        <v>#DIV/0!</v>
      </c>
      <c r="L1252" s="106" t="e">
        <f t="shared" si="344"/>
        <v>#DIV/0!</v>
      </c>
      <c r="M1252" s="106" t="e">
        <f>IF(J1252&gt;0,MIN('Input &amp; Results'!$K$11*0.75/12*'Input &amp; Results'!$K$42,J1252),0)</f>
        <v>#DIV/0!</v>
      </c>
      <c r="N1252" s="106" t="e">
        <f t="shared" si="345"/>
        <v>#DIV/0!</v>
      </c>
      <c r="O1252" s="106" t="e">
        <f t="shared" si="339"/>
        <v>#DIV/0!</v>
      </c>
      <c r="P1252" s="106" t="e">
        <f>IF(O1252&gt;'Input &amp; Results'!$E$49,MIN('Input &amp; Results'!$E$47,O1252),0)</f>
        <v>#DIV/0!</v>
      </c>
      <c r="Q1252" s="106" t="e">
        <f t="shared" si="346"/>
        <v>#DIV/0!</v>
      </c>
      <c r="R1252" s="106" t="e">
        <f t="shared" si="342"/>
        <v>#DIV/0!</v>
      </c>
      <c r="S1252" s="106" t="e">
        <f t="shared" si="343"/>
        <v>#DIV/0!</v>
      </c>
      <c r="T1252" s="106" t="e">
        <f t="shared" si="347"/>
        <v>#DIV/0!</v>
      </c>
      <c r="U1252" s="124" t="e">
        <f t="shared" si="340"/>
        <v>#DIV/0!</v>
      </c>
      <c r="V1252" s="107" t="e">
        <f t="shared" si="355"/>
        <v>#DIV/0!</v>
      </c>
      <c r="W1252" s="106" t="e">
        <f t="shared" si="353"/>
        <v>#DIV/0!</v>
      </c>
      <c r="X1252" s="106" t="e">
        <f t="shared" si="348"/>
        <v>#DIV/0!</v>
      </c>
      <c r="Y1252" s="106" t="e">
        <f t="shared" si="354"/>
        <v>#DIV/0!</v>
      </c>
      <c r="Z1252" s="108" t="e">
        <f t="shared" si="349"/>
        <v>#DIV/0!</v>
      </c>
      <c r="AA1252" s="108" t="e">
        <f>('Input &amp; Results'!$E$40-R1252*7.48)/('Calcs active'!H1252*1440)</f>
        <v>#DIV/0!</v>
      </c>
    </row>
    <row r="1253" spans="2:27" x14ac:dyDescent="0.2">
      <c r="B1253" s="31">
        <f t="shared" si="341"/>
        <v>4</v>
      </c>
      <c r="C1253" s="31" t="s">
        <v>55</v>
      </c>
      <c r="D1253" s="106">
        <v>1239</v>
      </c>
      <c r="E1253" s="106" t="e">
        <f t="shared" si="350"/>
        <v>#DIV/0!</v>
      </c>
      <c r="F1253" s="106">
        <f>'Calcs Hist'!E1254</f>
        <v>0</v>
      </c>
      <c r="G1253" s="106" t="e">
        <f t="shared" si="351"/>
        <v>#DIV/0!</v>
      </c>
      <c r="H1253" s="107" t="e">
        <f t="shared" si="352"/>
        <v>#DIV/0!</v>
      </c>
      <c r="I1253" s="106" t="e">
        <f>IF(P1253&gt;0,('Input &amp; Results'!F$29/12*$C$3)*('Input &amp; Results'!$D$21),('Input &amp; Results'!F$29/12*$C$3)*('Input &amp; Results'!$D$22))</f>
        <v>#DIV/0!</v>
      </c>
      <c r="J1253" s="106" t="e">
        <f t="shared" si="356"/>
        <v>#DIV/0!</v>
      </c>
      <c r="K1253" s="106" t="e">
        <f>IF(H1253&gt;'Input &amp; Results'!$K$45,MIN('Input &amp; Results'!$K$31,J1253-M1253),0)</f>
        <v>#DIV/0!</v>
      </c>
      <c r="L1253" s="106" t="e">
        <f t="shared" si="344"/>
        <v>#DIV/0!</v>
      </c>
      <c r="M1253" s="106" t="e">
        <f>IF(J1253&gt;0,MIN('Input &amp; Results'!$K$11*0.75/12*'Input &amp; Results'!$K$42,J1253),0)</f>
        <v>#DIV/0!</v>
      </c>
      <c r="N1253" s="106" t="e">
        <f t="shared" si="345"/>
        <v>#DIV/0!</v>
      </c>
      <c r="O1253" s="106" t="e">
        <f t="shared" si="339"/>
        <v>#DIV/0!</v>
      </c>
      <c r="P1253" s="106" t="e">
        <f>IF(O1253&gt;'Input &amp; Results'!$E$49,MIN('Input &amp; Results'!$E$47,O1253),0)</f>
        <v>#DIV/0!</v>
      </c>
      <c r="Q1253" s="106" t="e">
        <f t="shared" si="346"/>
        <v>#DIV/0!</v>
      </c>
      <c r="R1253" s="106" t="e">
        <f t="shared" si="342"/>
        <v>#DIV/0!</v>
      </c>
      <c r="S1253" s="106" t="e">
        <f t="shared" si="343"/>
        <v>#DIV/0!</v>
      </c>
      <c r="T1253" s="106" t="e">
        <f t="shared" si="347"/>
        <v>#DIV/0!</v>
      </c>
      <c r="U1253" s="124" t="e">
        <f t="shared" si="340"/>
        <v>#DIV/0!</v>
      </c>
      <c r="V1253" s="107" t="e">
        <f t="shared" si="355"/>
        <v>#DIV/0!</v>
      </c>
      <c r="W1253" s="106" t="e">
        <f t="shared" si="353"/>
        <v>#DIV/0!</v>
      </c>
      <c r="X1253" s="106" t="e">
        <f t="shared" si="348"/>
        <v>#DIV/0!</v>
      </c>
      <c r="Y1253" s="106" t="e">
        <f t="shared" si="354"/>
        <v>#DIV/0!</v>
      </c>
      <c r="Z1253" s="108" t="e">
        <f t="shared" si="349"/>
        <v>#DIV/0!</v>
      </c>
      <c r="AA1253" s="108" t="e">
        <f>('Input &amp; Results'!$E$40-R1253*7.48)/('Calcs active'!H1253*1440)</f>
        <v>#DIV/0!</v>
      </c>
    </row>
    <row r="1254" spans="2:27" x14ac:dyDescent="0.2">
      <c r="B1254" s="31">
        <f t="shared" si="341"/>
        <v>4</v>
      </c>
      <c r="C1254" s="31" t="s">
        <v>55</v>
      </c>
      <c r="D1254" s="106">
        <v>1240</v>
      </c>
      <c r="E1254" s="106" t="e">
        <f t="shared" si="350"/>
        <v>#DIV/0!</v>
      </c>
      <c r="F1254" s="106">
        <f>'Calcs Hist'!E1255</f>
        <v>0</v>
      </c>
      <c r="G1254" s="106" t="e">
        <f t="shared" si="351"/>
        <v>#DIV/0!</v>
      </c>
      <c r="H1254" s="107" t="e">
        <f t="shared" si="352"/>
        <v>#DIV/0!</v>
      </c>
      <c r="I1254" s="106" t="e">
        <f>IF(P1254&gt;0,('Input &amp; Results'!F$29/12*$C$3)*('Input &amp; Results'!$D$21),('Input &amp; Results'!F$29/12*$C$3)*('Input &amp; Results'!$D$22))</f>
        <v>#DIV/0!</v>
      </c>
      <c r="J1254" s="106" t="e">
        <f t="shared" si="356"/>
        <v>#DIV/0!</v>
      </c>
      <c r="K1254" s="106" t="e">
        <f>IF(H1254&gt;'Input &amp; Results'!$K$45,MIN('Input &amp; Results'!$K$31,J1254-M1254),0)</f>
        <v>#DIV/0!</v>
      </c>
      <c r="L1254" s="106" t="e">
        <f t="shared" si="344"/>
        <v>#DIV/0!</v>
      </c>
      <c r="M1254" s="106" t="e">
        <f>IF(J1254&gt;0,MIN('Input &amp; Results'!$K$11*0.75/12*'Input &amp; Results'!$K$42,J1254),0)</f>
        <v>#DIV/0!</v>
      </c>
      <c r="N1254" s="106" t="e">
        <f t="shared" si="345"/>
        <v>#DIV/0!</v>
      </c>
      <c r="O1254" s="106" t="e">
        <f t="shared" si="339"/>
        <v>#DIV/0!</v>
      </c>
      <c r="P1254" s="106" t="e">
        <f>IF(O1254&gt;'Input &amp; Results'!$E$49,MIN('Input &amp; Results'!$E$47,O1254),0)</f>
        <v>#DIV/0!</v>
      </c>
      <c r="Q1254" s="106" t="e">
        <f t="shared" si="346"/>
        <v>#DIV/0!</v>
      </c>
      <c r="R1254" s="106" t="e">
        <f t="shared" si="342"/>
        <v>#DIV/0!</v>
      </c>
      <c r="S1254" s="106" t="e">
        <f t="shared" si="343"/>
        <v>#DIV/0!</v>
      </c>
      <c r="T1254" s="106" t="e">
        <f t="shared" si="347"/>
        <v>#DIV/0!</v>
      </c>
      <c r="U1254" s="124" t="e">
        <f t="shared" si="340"/>
        <v>#DIV/0!</v>
      </c>
      <c r="V1254" s="107" t="e">
        <f t="shared" si="355"/>
        <v>#DIV/0!</v>
      </c>
      <c r="W1254" s="106" t="e">
        <f t="shared" si="353"/>
        <v>#DIV/0!</v>
      </c>
      <c r="X1254" s="106" t="e">
        <f t="shared" si="348"/>
        <v>#DIV/0!</v>
      </c>
      <c r="Y1254" s="106" t="e">
        <f t="shared" si="354"/>
        <v>#DIV/0!</v>
      </c>
      <c r="Z1254" s="108" t="e">
        <f t="shared" si="349"/>
        <v>#DIV/0!</v>
      </c>
      <c r="AA1254" s="108" t="e">
        <f>('Input &amp; Results'!$E$40-R1254*7.48)/('Calcs active'!H1254*1440)</f>
        <v>#DIV/0!</v>
      </c>
    </row>
    <row r="1255" spans="2:27" x14ac:dyDescent="0.2">
      <c r="B1255" s="31">
        <f t="shared" si="341"/>
        <v>4</v>
      </c>
      <c r="C1255" s="31" t="s">
        <v>55</v>
      </c>
      <c r="D1255" s="106">
        <v>1241</v>
      </c>
      <c r="E1255" s="106" t="e">
        <f t="shared" si="350"/>
        <v>#DIV/0!</v>
      </c>
      <c r="F1255" s="106">
        <f>'Calcs Hist'!E1256</f>
        <v>0</v>
      </c>
      <c r="G1255" s="106" t="e">
        <f t="shared" si="351"/>
        <v>#DIV/0!</v>
      </c>
      <c r="H1255" s="107" t="e">
        <f t="shared" si="352"/>
        <v>#DIV/0!</v>
      </c>
      <c r="I1255" s="106" t="e">
        <f>IF(P1255&gt;0,('Input &amp; Results'!F$29/12*$C$3)*('Input &amp; Results'!$D$21),('Input &amp; Results'!F$29/12*$C$3)*('Input &amp; Results'!$D$22))</f>
        <v>#DIV/0!</v>
      </c>
      <c r="J1255" s="106" t="e">
        <f t="shared" si="356"/>
        <v>#DIV/0!</v>
      </c>
      <c r="K1255" s="106" t="e">
        <f>IF(H1255&gt;'Input &amp; Results'!$K$45,MIN('Input &amp; Results'!$K$31,J1255-M1255),0)</f>
        <v>#DIV/0!</v>
      </c>
      <c r="L1255" s="106" t="e">
        <f t="shared" si="344"/>
        <v>#DIV/0!</v>
      </c>
      <c r="M1255" s="106" t="e">
        <f>IF(J1255&gt;0,MIN('Input &amp; Results'!$K$11*0.75/12*'Input &amp; Results'!$K$42,J1255),0)</f>
        <v>#DIV/0!</v>
      </c>
      <c r="N1255" s="106" t="e">
        <f t="shared" si="345"/>
        <v>#DIV/0!</v>
      </c>
      <c r="O1255" s="106" t="e">
        <f t="shared" si="339"/>
        <v>#DIV/0!</v>
      </c>
      <c r="P1255" s="106" t="e">
        <f>IF(O1255&gt;'Input &amp; Results'!$E$49,MIN('Input &amp; Results'!$E$47,O1255),0)</f>
        <v>#DIV/0!</v>
      </c>
      <c r="Q1255" s="106" t="e">
        <f t="shared" si="346"/>
        <v>#DIV/0!</v>
      </c>
      <c r="R1255" s="106" t="e">
        <f t="shared" si="342"/>
        <v>#DIV/0!</v>
      </c>
      <c r="S1255" s="106" t="e">
        <f t="shared" si="343"/>
        <v>#DIV/0!</v>
      </c>
      <c r="T1255" s="106" t="e">
        <f t="shared" si="347"/>
        <v>#DIV/0!</v>
      </c>
      <c r="U1255" s="124" t="e">
        <f t="shared" si="340"/>
        <v>#DIV/0!</v>
      </c>
      <c r="V1255" s="107" t="e">
        <f t="shared" si="355"/>
        <v>#DIV/0!</v>
      </c>
      <c r="W1255" s="106" t="e">
        <f t="shared" si="353"/>
        <v>#DIV/0!</v>
      </c>
      <c r="X1255" s="106" t="e">
        <f t="shared" si="348"/>
        <v>#DIV/0!</v>
      </c>
      <c r="Y1255" s="106" t="e">
        <f t="shared" si="354"/>
        <v>#DIV/0!</v>
      </c>
      <c r="Z1255" s="108" t="e">
        <f t="shared" si="349"/>
        <v>#DIV/0!</v>
      </c>
      <c r="AA1255" s="108" t="e">
        <f>('Input &amp; Results'!$E$40-R1255*7.48)/('Calcs active'!H1255*1440)</f>
        <v>#DIV/0!</v>
      </c>
    </row>
    <row r="1256" spans="2:27" x14ac:dyDescent="0.2">
      <c r="B1256" s="31">
        <f t="shared" si="341"/>
        <v>4</v>
      </c>
      <c r="C1256" s="31" t="s">
        <v>55</v>
      </c>
      <c r="D1256" s="106">
        <v>1242</v>
      </c>
      <c r="E1256" s="106" t="e">
        <f t="shared" si="350"/>
        <v>#DIV/0!</v>
      </c>
      <c r="F1256" s="106">
        <f>'Calcs Hist'!E1257</f>
        <v>0</v>
      </c>
      <c r="G1256" s="106" t="e">
        <f t="shared" si="351"/>
        <v>#DIV/0!</v>
      </c>
      <c r="H1256" s="107" t="e">
        <f t="shared" si="352"/>
        <v>#DIV/0!</v>
      </c>
      <c r="I1256" s="106" t="e">
        <f>IF(P1256&gt;0,('Input &amp; Results'!F$29/12*$C$3)*('Input &amp; Results'!$D$21),('Input &amp; Results'!F$29/12*$C$3)*('Input &amp; Results'!$D$22))</f>
        <v>#DIV/0!</v>
      </c>
      <c r="J1256" s="106" t="e">
        <f t="shared" si="356"/>
        <v>#DIV/0!</v>
      </c>
      <c r="K1256" s="106" t="e">
        <f>IF(H1256&gt;'Input &amp; Results'!$K$45,MIN('Input &amp; Results'!$K$31,J1256-M1256),0)</f>
        <v>#DIV/0!</v>
      </c>
      <c r="L1256" s="106" t="e">
        <f t="shared" si="344"/>
        <v>#DIV/0!</v>
      </c>
      <c r="M1256" s="106" t="e">
        <f>IF(J1256&gt;0,MIN('Input &amp; Results'!$K$11*0.75/12*'Input &amp; Results'!$K$42,J1256),0)</f>
        <v>#DIV/0!</v>
      </c>
      <c r="N1256" s="106" t="e">
        <f t="shared" si="345"/>
        <v>#DIV/0!</v>
      </c>
      <c r="O1256" s="106" t="e">
        <f t="shared" si="339"/>
        <v>#DIV/0!</v>
      </c>
      <c r="P1256" s="106" t="e">
        <f>IF(O1256&gt;'Input &amp; Results'!$E$49,MIN('Input &amp; Results'!$E$47,O1256),0)</f>
        <v>#DIV/0!</v>
      </c>
      <c r="Q1256" s="106" t="e">
        <f t="shared" si="346"/>
        <v>#DIV/0!</v>
      </c>
      <c r="R1256" s="106" t="e">
        <f t="shared" si="342"/>
        <v>#DIV/0!</v>
      </c>
      <c r="S1256" s="106" t="e">
        <f t="shared" si="343"/>
        <v>#DIV/0!</v>
      </c>
      <c r="T1256" s="106" t="e">
        <f t="shared" si="347"/>
        <v>#DIV/0!</v>
      </c>
      <c r="U1256" s="124" t="e">
        <f t="shared" si="340"/>
        <v>#DIV/0!</v>
      </c>
      <c r="V1256" s="107" t="e">
        <f t="shared" si="355"/>
        <v>#DIV/0!</v>
      </c>
      <c r="W1256" s="106" t="e">
        <f t="shared" si="353"/>
        <v>#DIV/0!</v>
      </c>
      <c r="X1256" s="106" t="e">
        <f t="shared" si="348"/>
        <v>#DIV/0!</v>
      </c>
      <c r="Y1256" s="106" t="e">
        <f t="shared" si="354"/>
        <v>#DIV/0!</v>
      </c>
      <c r="Z1256" s="108" t="e">
        <f t="shared" si="349"/>
        <v>#DIV/0!</v>
      </c>
      <c r="AA1256" s="108" t="e">
        <f>('Input &amp; Results'!$E$40-R1256*7.48)/('Calcs active'!H1256*1440)</f>
        <v>#DIV/0!</v>
      </c>
    </row>
    <row r="1257" spans="2:27" x14ac:dyDescent="0.2">
      <c r="B1257" s="31">
        <f t="shared" si="341"/>
        <v>4</v>
      </c>
      <c r="C1257" s="31" t="s">
        <v>55</v>
      </c>
      <c r="D1257" s="106">
        <v>1243</v>
      </c>
      <c r="E1257" s="106" t="e">
        <f t="shared" si="350"/>
        <v>#DIV/0!</v>
      </c>
      <c r="F1257" s="106">
        <f>'Calcs Hist'!E1258</f>
        <v>0</v>
      </c>
      <c r="G1257" s="106" t="e">
        <f t="shared" si="351"/>
        <v>#DIV/0!</v>
      </c>
      <c r="H1257" s="107" t="e">
        <f t="shared" si="352"/>
        <v>#DIV/0!</v>
      </c>
      <c r="I1257" s="106" t="e">
        <f>IF(P1257&gt;0,('Input &amp; Results'!F$29/12*$C$3)*('Input &amp; Results'!$D$21),('Input &amp; Results'!F$29/12*$C$3)*('Input &amp; Results'!$D$22))</f>
        <v>#DIV/0!</v>
      </c>
      <c r="J1257" s="106" t="e">
        <f t="shared" si="356"/>
        <v>#DIV/0!</v>
      </c>
      <c r="K1257" s="106" t="e">
        <f>IF(H1257&gt;'Input &amp; Results'!$K$45,MIN('Input &amp; Results'!$K$31,J1257-M1257),0)</f>
        <v>#DIV/0!</v>
      </c>
      <c r="L1257" s="106" t="e">
        <f t="shared" si="344"/>
        <v>#DIV/0!</v>
      </c>
      <c r="M1257" s="106" t="e">
        <f>IF(J1257&gt;0,MIN('Input &amp; Results'!$K$11*0.75/12*'Input &amp; Results'!$K$42,J1257),0)</f>
        <v>#DIV/0!</v>
      </c>
      <c r="N1257" s="106" t="e">
        <f t="shared" si="345"/>
        <v>#DIV/0!</v>
      </c>
      <c r="O1257" s="106" t="e">
        <f t="shared" si="339"/>
        <v>#DIV/0!</v>
      </c>
      <c r="P1257" s="106" t="e">
        <f>IF(O1257&gt;'Input &amp; Results'!$E$49,MIN('Input &amp; Results'!$E$47,O1257),0)</f>
        <v>#DIV/0!</v>
      </c>
      <c r="Q1257" s="106" t="e">
        <f t="shared" si="346"/>
        <v>#DIV/0!</v>
      </c>
      <c r="R1257" s="106" t="e">
        <f t="shared" si="342"/>
        <v>#DIV/0!</v>
      </c>
      <c r="S1257" s="106" t="e">
        <f t="shared" si="343"/>
        <v>#DIV/0!</v>
      </c>
      <c r="T1257" s="106" t="e">
        <f t="shared" si="347"/>
        <v>#DIV/0!</v>
      </c>
      <c r="U1257" s="124" t="e">
        <f t="shared" si="340"/>
        <v>#DIV/0!</v>
      </c>
      <c r="V1257" s="107" t="e">
        <f t="shared" si="355"/>
        <v>#DIV/0!</v>
      </c>
      <c r="W1257" s="106" t="e">
        <f t="shared" si="353"/>
        <v>#DIV/0!</v>
      </c>
      <c r="X1257" s="106" t="e">
        <f t="shared" si="348"/>
        <v>#DIV/0!</v>
      </c>
      <c r="Y1257" s="106" t="e">
        <f t="shared" si="354"/>
        <v>#DIV/0!</v>
      </c>
      <c r="Z1257" s="108" t="e">
        <f t="shared" si="349"/>
        <v>#DIV/0!</v>
      </c>
      <c r="AA1257" s="108" t="e">
        <f>('Input &amp; Results'!$E$40-R1257*7.48)/('Calcs active'!H1257*1440)</f>
        <v>#DIV/0!</v>
      </c>
    </row>
    <row r="1258" spans="2:27" x14ac:dyDescent="0.2">
      <c r="B1258" s="31">
        <f t="shared" si="341"/>
        <v>4</v>
      </c>
      <c r="C1258" s="31" t="s">
        <v>55</v>
      </c>
      <c r="D1258" s="106">
        <v>1244</v>
      </c>
      <c r="E1258" s="106" t="e">
        <f t="shared" si="350"/>
        <v>#DIV/0!</v>
      </c>
      <c r="F1258" s="106">
        <f>'Calcs Hist'!E1259</f>
        <v>0</v>
      </c>
      <c r="G1258" s="106" t="e">
        <f t="shared" si="351"/>
        <v>#DIV/0!</v>
      </c>
      <c r="H1258" s="107" t="e">
        <f t="shared" si="352"/>
        <v>#DIV/0!</v>
      </c>
      <c r="I1258" s="106" t="e">
        <f>IF(P1258&gt;0,('Input &amp; Results'!F$29/12*$C$3)*('Input &amp; Results'!$D$21),('Input &amp; Results'!F$29/12*$C$3)*('Input &amp; Results'!$D$22))</f>
        <v>#DIV/0!</v>
      </c>
      <c r="J1258" s="106" t="e">
        <f t="shared" si="356"/>
        <v>#DIV/0!</v>
      </c>
      <c r="K1258" s="106" t="e">
        <f>IF(H1258&gt;'Input &amp; Results'!$K$45,MIN('Input &amp; Results'!$K$31,J1258-M1258),0)</f>
        <v>#DIV/0!</v>
      </c>
      <c r="L1258" s="106" t="e">
        <f t="shared" si="344"/>
        <v>#DIV/0!</v>
      </c>
      <c r="M1258" s="106" t="e">
        <f>IF(J1258&gt;0,MIN('Input &amp; Results'!$K$11*0.75/12*'Input &amp; Results'!$K$42,J1258),0)</f>
        <v>#DIV/0!</v>
      </c>
      <c r="N1258" s="106" t="e">
        <f t="shared" si="345"/>
        <v>#DIV/0!</v>
      </c>
      <c r="O1258" s="106" t="e">
        <f t="shared" si="339"/>
        <v>#DIV/0!</v>
      </c>
      <c r="P1258" s="106" t="e">
        <f>IF(O1258&gt;'Input &amp; Results'!$E$49,MIN('Input &amp; Results'!$E$47,O1258),0)</f>
        <v>#DIV/0!</v>
      </c>
      <c r="Q1258" s="106" t="e">
        <f t="shared" si="346"/>
        <v>#DIV/0!</v>
      </c>
      <c r="R1258" s="106" t="e">
        <f t="shared" si="342"/>
        <v>#DIV/0!</v>
      </c>
      <c r="S1258" s="106" t="e">
        <f t="shared" si="343"/>
        <v>#DIV/0!</v>
      </c>
      <c r="T1258" s="106" t="e">
        <f t="shared" si="347"/>
        <v>#DIV/0!</v>
      </c>
      <c r="U1258" s="124" t="e">
        <f t="shared" si="340"/>
        <v>#DIV/0!</v>
      </c>
      <c r="V1258" s="107" t="e">
        <f t="shared" si="355"/>
        <v>#DIV/0!</v>
      </c>
      <c r="W1258" s="106" t="e">
        <f t="shared" si="353"/>
        <v>#DIV/0!</v>
      </c>
      <c r="X1258" s="106" t="e">
        <f t="shared" si="348"/>
        <v>#DIV/0!</v>
      </c>
      <c r="Y1258" s="106" t="e">
        <f t="shared" si="354"/>
        <v>#DIV/0!</v>
      </c>
      <c r="Z1258" s="108" t="e">
        <f t="shared" si="349"/>
        <v>#DIV/0!</v>
      </c>
      <c r="AA1258" s="108" t="e">
        <f>('Input &amp; Results'!$E$40-R1258*7.48)/('Calcs active'!H1258*1440)</f>
        <v>#DIV/0!</v>
      </c>
    </row>
    <row r="1259" spans="2:27" x14ac:dyDescent="0.2">
      <c r="B1259" s="31">
        <f t="shared" si="341"/>
        <v>4</v>
      </c>
      <c r="C1259" s="31" t="s">
        <v>55</v>
      </c>
      <c r="D1259" s="106">
        <v>1245</v>
      </c>
      <c r="E1259" s="106" t="e">
        <f t="shared" si="350"/>
        <v>#DIV/0!</v>
      </c>
      <c r="F1259" s="106">
        <f>'Calcs Hist'!E1260</f>
        <v>0</v>
      </c>
      <c r="G1259" s="106" t="e">
        <f t="shared" si="351"/>
        <v>#DIV/0!</v>
      </c>
      <c r="H1259" s="107" t="e">
        <f t="shared" si="352"/>
        <v>#DIV/0!</v>
      </c>
      <c r="I1259" s="106" t="e">
        <f>IF(P1259&gt;0,('Input &amp; Results'!F$29/12*$C$3)*('Input &amp; Results'!$D$21),('Input &amp; Results'!F$29/12*$C$3)*('Input &amp; Results'!$D$22))</f>
        <v>#DIV/0!</v>
      </c>
      <c r="J1259" s="106" t="e">
        <f t="shared" si="356"/>
        <v>#DIV/0!</v>
      </c>
      <c r="K1259" s="106" t="e">
        <f>IF(H1259&gt;'Input &amp; Results'!$K$45,MIN('Input &amp; Results'!$K$31,J1259-M1259),0)</f>
        <v>#DIV/0!</v>
      </c>
      <c r="L1259" s="106" t="e">
        <f t="shared" si="344"/>
        <v>#DIV/0!</v>
      </c>
      <c r="M1259" s="106" t="e">
        <f>IF(J1259&gt;0,MIN('Input &amp; Results'!$K$11*0.75/12*'Input &amp; Results'!$K$42,J1259),0)</f>
        <v>#DIV/0!</v>
      </c>
      <c r="N1259" s="106" t="e">
        <f t="shared" si="345"/>
        <v>#DIV/0!</v>
      </c>
      <c r="O1259" s="106" t="e">
        <f t="shared" si="339"/>
        <v>#DIV/0!</v>
      </c>
      <c r="P1259" s="106" t="e">
        <f>IF(O1259&gt;'Input &amp; Results'!$E$49,MIN('Input &amp; Results'!$E$47,O1259),0)</f>
        <v>#DIV/0!</v>
      </c>
      <c r="Q1259" s="106" t="e">
        <f t="shared" si="346"/>
        <v>#DIV/0!</v>
      </c>
      <c r="R1259" s="106" t="e">
        <f t="shared" si="342"/>
        <v>#DIV/0!</v>
      </c>
      <c r="S1259" s="106" t="e">
        <f t="shared" si="343"/>
        <v>#DIV/0!</v>
      </c>
      <c r="T1259" s="106" t="e">
        <f t="shared" si="347"/>
        <v>#DIV/0!</v>
      </c>
      <c r="U1259" s="124" t="e">
        <f t="shared" si="340"/>
        <v>#DIV/0!</v>
      </c>
      <c r="V1259" s="107" t="e">
        <f t="shared" si="355"/>
        <v>#DIV/0!</v>
      </c>
      <c r="W1259" s="106" t="e">
        <f t="shared" si="353"/>
        <v>#DIV/0!</v>
      </c>
      <c r="X1259" s="106" t="e">
        <f t="shared" si="348"/>
        <v>#DIV/0!</v>
      </c>
      <c r="Y1259" s="106" t="e">
        <f t="shared" si="354"/>
        <v>#DIV/0!</v>
      </c>
      <c r="Z1259" s="108" t="e">
        <f t="shared" si="349"/>
        <v>#DIV/0!</v>
      </c>
      <c r="AA1259" s="108" t="e">
        <f>('Input &amp; Results'!$E$40-R1259*7.48)/('Calcs active'!H1259*1440)</f>
        <v>#DIV/0!</v>
      </c>
    </row>
    <row r="1260" spans="2:27" x14ac:dyDescent="0.2">
      <c r="B1260" s="31">
        <f t="shared" si="341"/>
        <v>4</v>
      </c>
      <c r="C1260" s="31" t="s">
        <v>55</v>
      </c>
      <c r="D1260" s="106">
        <v>1246</v>
      </c>
      <c r="E1260" s="106" t="e">
        <f t="shared" si="350"/>
        <v>#DIV/0!</v>
      </c>
      <c r="F1260" s="106">
        <f>'Calcs Hist'!E1261</f>
        <v>0</v>
      </c>
      <c r="G1260" s="106" t="e">
        <f t="shared" si="351"/>
        <v>#DIV/0!</v>
      </c>
      <c r="H1260" s="107" t="e">
        <f t="shared" si="352"/>
        <v>#DIV/0!</v>
      </c>
      <c r="I1260" s="106" t="e">
        <f>IF(P1260&gt;0,('Input &amp; Results'!F$29/12*$C$3)*('Input &amp; Results'!$D$21),('Input &amp; Results'!F$29/12*$C$3)*('Input &amp; Results'!$D$22))</f>
        <v>#DIV/0!</v>
      </c>
      <c r="J1260" s="106" t="e">
        <f t="shared" si="356"/>
        <v>#DIV/0!</v>
      </c>
      <c r="K1260" s="106" t="e">
        <f>IF(H1260&gt;'Input &amp; Results'!$K$45,MIN('Input &amp; Results'!$K$31,J1260-M1260),0)</f>
        <v>#DIV/0!</v>
      </c>
      <c r="L1260" s="106" t="e">
        <f t="shared" si="344"/>
        <v>#DIV/0!</v>
      </c>
      <c r="M1260" s="106" t="e">
        <f>IF(J1260&gt;0,MIN('Input &amp; Results'!$K$11*0.75/12*'Input &amp; Results'!$K$42,J1260),0)</f>
        <v>#DIV/0!</v>
      </c>
      <c r="N1260" s="106" t="e">
        <f t="shared" si="345"/>
        <v>#DIV/0!</v>
      </c>
      <c r="O1260" s="106" t="e">
        <f t="shared" ref="O1260:O1323" si="357">J1260-K1260-M1260</f>
        <v>#DIV/0!</v>
      </c>
      <c r="P1260" s="106" t="e">
        <f>IF(O1260&gt;'Input &amp; Results'!$E$49,MIN('Input &amp; Results'!$E$47,O1260),0)</f>
        <v>#DIV/0!</v>
      </c>
      <c r="Q1260" s="106" t="e">
        <f t="shared" si="346"/>
        <v>#DIV/0!</v>
      </c>
      <c r="R1260" s="106" t="e">
        <f t="shared" si="342"/>
        <v>#DIV/0!</v>
      </c>
      <c r="S1260" s="106" t="e">
        <f t="shared" si="343"/>
        <v>#DIV/0!</v>
      </c>
      <c r="T1260" s="106" t="e">
        <f t="shared" si="347"/>
        <v>#DIV/0!</v>
      </c>
      <c r="U1260" s="124" t="e">
        <f t="shared" si="340"/>
        <v>#DIV/0!</v>
      </c>
      <c r="V1260" s="107" t="e">
        <f t="shared" si="355"/>
        <v>#DIV/0!</v>
      </c>
      <c r="W1260" s="106" t="e">
        <f t="shared" si="353"/>
        <v>#DIV/0!</v>
      </c>
      <c r="X1260" s="106" t="e">
        <f t="shared" si="348"/>
        <v>#DIV/0!</v>
      </c>
      <c r="Y1260" s="106" t="e">
        <f t="shared" si="354"/>
        <v>#DIV/0!</v>
      </c>
      <c r="Z1260" s="108" t="e">
        <f t="shared" si="349"/>
        <v>#DIV/0!</v>
      </c>
      <c r="AA1260" s="108" t="e">
        <f>('Input &amp; Results'!$E$40-R1260*7.48)/('Calcs active'!H1260*1440)</f>
        <v>#DIV/0!</v>
      </c>
    </row>
    <row r="1261" spans="2:27" x14ac:dyDescent="0.2">
      <c r="B1261" s="31">
        <f t="shared" si="341"/>
        <v>4</v>
      </c>
      <c r="C1261" s="31" t="s">
        <v>56</v>
      </c>
      <c r="D1261" s="106">
        <v>1247</v>
      </c>
      <c r="E1261" s="106" t="e">
        <f t="shared" si="350"/>
        <v>#DIV/0!</v>
      </c>
      <c r="F1261" s="106">
        <f>'Calcs Hist'!E1262</f>
        <v>0</v>
      </c>
      <c r="G1261" s="106" t="e">
        <f t="shared" si="351"/>
        <v>#DIV/0!</v>
      </c>
      <c r="H1261" s="107" t="e">
        <f t="shared" si="352"/>
        <v>#DIV/0!</v>
      </c>
      <c r="I1261" s="106" t="e">
        <f>IF(P1261&gt;0,('Input &amp; Results'!F$30/12*$C$3)*('Input &amp; Results'!$D$21),('Input &amp; Results'!F$30/12*$C$3)*('Input &amp; Results'!$D$22))</f>
        <v>#DIV/0!</v>
      </c>
      <c r="J1261" s="106" t="e">
        <f t="shared" si="356"/>
        <v>#DIV/0!</v>
      </c>
      <c r="K1261" s="106" t="e">
        <f>IF(H1261&gt;'Input &amp; Results'!$K$45,MIN('Input &amp; Results'!$K$32,J1261-M1261),0)</f>
        <v>#DIV/0!</v>
      </c>
      <c r="L1261" s="106" t="e">
        <f t="shared" si="344"/>
        <v>#DIV/0!</v>
      </c>
      <c r="M1261" s="106" t="e">
        <f>IF(J1261&gt;0,MIN('Input &amp; Results'!$K$12*0.75/12*'Input &amp; Results'!$K$42,J1261),0)</f>
        <v>#DIV/0!</v>
      </c>
      <c r="N1261" s="106" t="e">
        <f t="shared" si="345"/>
        <v>#DIV/0!</v>
      </c>
      <c r="O1261" s="106" t="e">
        <f t="shared" si="357"/>
        <v>#DIV/0!</v>
      </c>
      <c r="P1261" s="106" t="e">
        <f>IF(O1261&gt;'Input &amp; Results'!$E$49,MIN('Input &amp; Results'!$E$47,O1261),0)</f>
        <v>#DIV/0!</v>
      </c>
      <c r="Q1261" s="106" t="e">
        <f t="shared" si="346"/>
        <v>#DIV/0!</v>
      </c>
      <c r="R1261" s="106" t="e">
        <f t="shared" si="342"/>
        <v>#DIV/0!</v>
      </c>
      <c r="S1261" s="106" t="e">
        <f t="shared" si="343"/>
        <v>#DIV/0!</v>
      </c>
      <c r="T1261" s="106" t="e">
        <f t="shared" si="347"/>
        <v>#DIV/0!</v>
      </c>
      <c r="U1261" s="124" t="e">
        <f t="shared" si="340"/>
        <v>#DIV/0!</v>
      </c>
      <c r="V1261" s="107" t="e">
        <f t="shared" si="355"/>
        <v>#DIV/0!</v>
      </c>
      <c r="W1261" s="106" t="e">
        <f t="shared" si="353"/>
        <v>#DIV/0!</v>
      </c>
      <c r="X1261" s="106" t="e">
        <f t="shared" si="348"/>
        <v>#DIV/0!</v>
      </c>
      <c r="Y1261" s="106" t="e">
        <f t="shared" si="354"/>
        <v>#DIV/0!</v>
      </c>
      <c r="Z1261" s="108" t="e">
        <f t="shared" si="349"/>
        <v>#DIV/0!</v>
      </c>
      <c r="AA1261" s="108" t="e">
        <f>('Input &amp; Results'!$E$40-R1261*7.48)/('Calcs active'!H1261*1440)</f>
        <v>#DIV/0!</v>
      </c>
    </row>
    <row r="1262" spans="2:27" x14ac:dyDescent="0.2">
      <c r="B1262" s="31">
        <f t="shared" si="341"/>
        <v>4</v>
      </c>
      <c r="C1262" s="31" t="s">
        <v>56</v>
      </c>
      <c r="D1262" s="106">
        <v>1248</v>
      </c>
      <c r="E1262" s="106" t="e">
        <f t="shared" si="350"/>
        <v>#DIV/0!</v>
      </c>
      <c r="F1262" s="106">
        <f>'Calcs Hist'!E1263</f>
        <v>0</v>
      </c>
      <c r="G1262" s="106" t="e">
        <f t="shared" si="351"/>
        <v>#DIV/0!</v>
      </c>
      <c r="H1262" s="107" t="e">
        <f t="shared" si="352"/>
        <v>#DIV/0!</v>
      </c>
      <c r="I1262" s="106" t="e">
        <f>IF(P1262&gt;0,('Input &amp; Results'!F$30/12*$C$3)*('Input &amp; Results'!$D$21),('Input &amp; Results'!F$30/12*$C$3)*('Input &amp; Results'!$D$22))</f>
        <v>#DIV/0!</v>
      </c>
      <c r="J1262" s="106" t="e">
        <f t="shared" si="356"/>
        <v>#DIV/0!</v>
      </c>
      <c r="K1262" s="106" t="e">
        <f>IF(H1262&gt;'Input &amp; Results'!$K$45,MIN('Input &amp; Results'!$K$32,J1262-M1262),0)</f>
        <v>#DIV/0!</v>
      </c>
      <c r="L1262" s="106" t="e">
        <f t="shared" si="344"/>
        <v>#DIV/0!</v>
      </c>
      <c r="M1262" s="106" t="e">
        <f>IF(J1262&gt;0,MIN('Input &amp; Results'!$K$12*0.75/12*'Input &amp; Results'!$K$42,J1262),0)</f>
        <v>#DIV/0!</v>
      </c>
      <c r="N1262" s="106" t="e">
        <f t="shared" si="345"/>
        <v>#DIV/0!</v>
      </c>
      <c r="O1262" s="106" t="e">
        <f t="shared" si="357"/>
        <v>#DIV/0!</v>
      </c>
      <c r="P1262" s="106" t="e">
        <f>IF(O1262&gt;'Input &amp; Results'!$E$49,MIN('Input &amp; Results'!$E$47,O1262),0)</f>
        <v>#DIV/0!</v>
      </c>
      <c r="Q1262" s="106" t="e">
        <f t="shared" si="346"/>
        <v>#DIV/0!</v>
      </c>
      <c r="R1262" s="106" t="e">
        <f t="shared" si="342"/>
        <v>#DIV/0!</v>
      </c>
      <c r="S1262" s="106" t="e">
        <f t="shared" si="343"/>
        <v>#DIV/0!</v>
      </c>
      <c r="T1262" s="106" t="e">
        <f t="shared" si="347"/>
        <v>#DIV/0!</v>
      </c>
      <c r="U1262" s="124" t="e">
        <f t="shared" si="340"/>
        <v>#DIV/0!</v>
      </c>
      <c r="V1262" s="107" t="e">
        <f t="shared" si="355"/>
        <v>#DIV/0!</v>
      </c>
      <c r="W1262" s="106" t="e">
        <f t="shared" si="353"/>
        <v>#DIV/0!</v>
      </c>
      <c r="X1262" s="106" t="e">
        <f t="shared" si="348"/>
        <v>#DIV/0!</v>
      </c>
      <c r="Y1262" s="106" t="e">
        <f t="shared" si="354"/>
        <v>#DIV/0!</v>
      </c>
      <c r="Z1262" s="108" t="e">
        <f t="shared" si="349"/>
        <v>#DIV/0!</v>
      </c>
      <c r="AA1262" s="108" t="e">
        <f>('Input &amp; Results'!$E$40-R1262*7.48)/('Calcs active'!H1262*1440)</f>
        <v>#DIV/0!</v>
      </c>
    </row>
    <row r="1263" spans="2:27" x14ac:dyDescent="0.2">
      <c r="B1263" s="31">
        <f t="shared" si="341"/>
        <v>4</v>
      </c>
      <c r="C1263" s="31" t="s">
        <v>56</v>
      </c>
      <c r="D1263" s="106">
        <v>1249</v>
      </c>
      <c r="E1263" s="106" t="e">
        <f t="shared" si="350"/>
        <v>#DIV/0!</v>
      </c>
      <c r="F1263" s="106">
        <f>'Calcs Hist'!E1264</f>
        <v>0</v>
      </c>
      <c r="G1263" s="106" t="e">
        <f t="shared" si="351"/>
        <v>#DIV/0!</v>
      </c>
      <c r="H1263" s="107" t="e">
        <f t="shared" si="352"/>
        <v>#DIV/0!</v>
      </c>
      <c r="I1263" s="106" t="e">
        <f>IF(P1263&gt;0,('Input &amp; Results'!F$30/12*$C$3)*('Input &amp; Results'!$D$21),('Input &amp; Results'!F$30/12*$C$3)*('Input &amp; Results'!$D$22))</f>
        <v>#DIV/0!</v>
      </c>
      <c r="J1263" s="106" t="e">
        <f t="shared" si="356"/>
        <v>#DIV/0!</v>
      </c>
      <c r="K1263" s="106" t="e">
        <f>IF(H1263&gt;'Input &amp; Results'!$K$45,MIN('Input &amp; Results'!$K$32,J1263-M1263),0)</f>
        <v>#DIV/0!</v>
      </c>
      <c r="L1263" s="106" t="e">
        <f t="shared" si="344"/>
        <v>#DIV/0!</v>
      </c>
      <c r="M1263" s="106" t="e">
        <f>IF(J1263&gt;0,MIN('Input &amp; Results'!$K$12*0.75/12*'Input &amp; Results'!$K$42,J1263),0)</f>
        <v>#DIV/0!</v>
      </c>
      <c r="N1263" s="106" t="e">
        <f t="shared" si="345"/>
        <v>#DIV/0!</v>
      </c>
      <c r="O1263" s="106" t="e">
        <f t="shared" si="357"/>
        <v>#DIV/0!</v>
      </c>
      <c r="P1263" s="106" t="e">
        <f>IF(O1263&gt;'Input &amp; Results'!$E$49,MIN('Input &amp; Results'!$E$47,O1263),0)</f>
        <v>#DIV/0!</v>
      </c>
      <c r="Q1263" s="106" t="e">
        <f t="shared" si="346"/>
        <v>#DIV/0!</v>
      </c>
      <c r="R1263" s="106" t="e">
        <f t="shared" si="342"/>
        <v>#DIV/0!</v>
      </c>
      <c r="S1263" s="106" t="e">
        <f t="shared" si="343"/>
        <v>#DIV/0!</v>
      </c>
      <c r="T1263" s="106" t="e">
        <f t="shared" si="347"/>
        <v>#DIV/0!</v>
      </c>
      <c r="U1263" s="124" t="e">
        <f t="shared" si="340"/>
        <v>#DIV/0!</v>
      </c>
      <c r="V1263" s="107" t="e">
        <f t="shared" si="355"/>
        <v>#DIV/0!</v>
      </c>
      <c r="W1263" s="106" t="e">
        <f t="shared" si="353"/>
        <v>#DIV/0!</v>
      </c>
      <c r="X1263" s="106" t="e">
        <f t="shared" si="348"/>
        <v>#DIV/0!</v>
      </c>
      <c r="Y1263" s="106" t="e">
        <f t="shared" si="354"/>
        <v>#DIV/0!</v>
      </c>
      <c r="Z1263" s="108" t="e">
        <f t="shared" si="349"/>
        <v>#DIV/0!</v>
      </c>
      <c r="AA1263" s="108" t="e">
        <f>('Input &amp; Results'!$E$40-R1263*7.48)/('Calcs active'!H1263*1440)</f>
        <v>#DIV/0!</v>
      </c>
    </row>
    <row r="1264" spans="2:27" x14ac:dyDescent="0.2">
      <c r="B1264" s="31">
        <f t="shared" si="341"/>
        <v>4</v>
      </c>
      <c r="C1264" s="31" t="s">
        <v>56</v>
      </c>
      <c r="D1264" s="106">
        <v>1250</v>
      </c>
      <c r="E1264" s="106" t="e">
        <f t="shared" si="350"/>
        <v>#DIV/0!</v>
      </c>
      <c r="F1264" s="106">
        <f>'Calcs Hist'!E1265</f>
        <v>0</v>
      </c>
      <c r="G1264" s="106" t="e">
        <f t="shared" si="351"/>
        <v>#DIV/0!</v>
      </c>
      <c r="H1264" s="107" t="e">
        <f t="shared" si="352"/>
        <v>#DIV/0!</v>
      </c>
      <c r="I1264" s="106" t="e">
        <f>IF(P1264&gt;0,('Input &amp; Results'!F$30/12*$C$3)*('Input &amp; Results'!$D$21),('Input &amp; Results'!F$30/12*$C$3)*('Input &amp; Results'!$D$22))</f>
        <v>#DIV/0!</v>
      </c>
      <c r="J1264" s="106" t="e">
        <f t="shared" si="356"/>
        <v>#DIV/0!</v>
      </c>
      <c r="K1264" s="106" t="e">
        <f>IF(H1264&gt;'Input &amp; Results'!$K$45,MIN('Input &amp; Results'!$K$32,J1264-M1264),0)</f>
        <v>#DIV/0!</v>
      </c>
      <c r="L1264" s="106" t="e">
        <f t="shared" si="344"/>
        <v>#DIV/0!</v>
      </c>
      <c r="M1264" s="106" t="e">
        <f>IF(J1264&gt;0,MIN('Input &amp; Results'!$K$12*0.75/12*'Input &amp; Results'!$K$42,J1264),0)</f>
        <v>#DIV/0!</v>
      </c>
      <c r="N1264" s="106" t="e">
        <f t="shared" si="345"/>
        <v>#DIV/0!</v>
      </c>
      <c r="O1264" s="106" t="e">
        <f t="shared" si="357"/>
        <v>#DIV/0!</v>
      </c>
      <c r="P1264" s="106" t="e">
        <f>IF(O1264&gt;'Input &amp; Results'!$E$49,MIN('Input &amp; Results'!$E$47,O1264),0)</f>
        <v>#DIV/0!</v>
      </c>
      <c r="Q1264" s="106" t="e">
        <f t="shared" si="346"/>
        <v>#DIV/0!</v>
      </c>
      <c r="R1264" s="106" t="e">
        <f t="shared" si="342"/>
        <v>#DIV/0!</v>
      </c>
      <c r="S1264" s="106" t="e">
        <f t="shared" si="343"/>
        <v>#DIV/0!</v>
      </c>
      <c r="T1264" s="106" t="e">
        <f t="shared" si="347"/>
        <v>#DIV/0!</v>
      </c>
      <c r="U1264" s="124" t="e">
        <f t="shared" si="340"/>
        <v>#DIV/0!</v>
      </c>
      <c r="V1264" s="107" t="e">
        <f t="shared" si="355"/>
        <v>#DIV/0!</v>
      </c>
      <c r="W1264" s="106" t="e">
        <f t="shared" si="353"/>
        <v>#DIV/0!</v>
      </c>
      <c r="X1264" s="106" t="e">
        <f t="shared" si="348"/>
        <v>#DIV/0!</v>
      </c>
      <c r="Y1264" s="106" t="e">
        <f t="shared" si="354"/>
        <v>#DIV/0!</v>
      </c>
      <c r="Z1264" s="108" t="e">
        <f t="shared" si="349"/>
        <v>#DIV/0!</v>
      </c>
      <c r="AA1264" s="108" t="e">
        <f>('Input &amp; Results'!$E$40-R1264*7.48)/('Calcs active'!H1264*1440)</f>
        <v>#DIV/0!</v>
      </c>
    </row>
    <row r="1265" spans="2:27" x14ac:dyDescent="0.2">
      <c r="B1265" s="31">
        <f t="shared" si="341"/>
        <v>4</v>
      </c>
      <c r="C1265" s="31" t="s">
        <v>56</v>
      </c>
      <c r="D1265" s="106">
        <v>1251</v>
      </c>
      <c r="E1265" s="106" t="e">
        <f t="shared" si="350"/>
        <v>#DIV/0!</v>
      </c>
      <c r="F1265" s="106">
        <f>'Calcs Hist'!E1266</f>
        <v>0</v>
      </c>
      <c r="G1265" s="106" t="e">
        <f t="shared" si="351"/>
        <v>#DIV/0!</v>
      </c>
      <c r="H1265" s="107" t="e">
        <f t="shared" si="352"/>
        <v>#DIV/0!</v>
      </c>
      <c r="I1265" s="106" t="e">
        <f>IF(P1265&gt;0,('Input &amp; Results'!F$30/12*$C$3)*('Input &amp; Results'!$D$21),('Input &amp; Results'!F$30/12*$C$3)*('Input &amp; Results'!$D$22))</f>
        <v>#DIV/0!</v>
      </c>
      <c r="J1265" s="106" t="e">
        <f t="shared" si="356"/>
        <v>#DIV/0!</v>
      </c>
      <c r="K1265" s="106" t="e">
        <f>IF(H1265&gt;'Input &amp; Results'!$K$45,MIN('Input &amp; Results'!$K$32,J1265-M1265),0)</f>
        <v>#DIV/0!</v>
      </c>
      <c r="L1265" s="106" t="e">
        <f t="shared" si="344"/>
        <v>#DIV/0!</v>
      </c>
      <c r="M1265" s="106" t="e">
        <f>IF(J1265&gt;0,MIN('Input &amp; Results'!$K$12*0.75/12*'Input &amp; Results'!$K$42,J1265),0)</f>
        <v>#DIV/0!</v>
      </c>
      <c r="N1265" s="106" t="e">
        <f t="shared" si="345"/>
        <v>#DIV/0!</v>
      </c>
      <c r="O1265" s="106" t="e">
        <f t="shared" si="357"/>
        <v>#DIV/0!</v>
      </c>
      <c r="P1265" s="106" t="e">
        <f>IF(O1265&gt;'Input &amp; Results'!$E$49,MIN('Input &amp; Results'!$E$47,O1265),0)</f>
        <v>#DIV/0!</v>
      </c>
      <c r="Q1265" s="106" t="e">
        <f t="shared" si="346"/>
        <v>#DIV/0!</v>
      </c>
      <c r="R1265" s="106" t="e">
        <f t="shared" si="342"/>
        <v>#DIV/0!</v>
      </c>
      <c r="S1265" s="106" t="e">
        <f t="shared" si="343"/>
        <v>#DIV/0!</v>
      </c>
      <c r="T1265" s="106" t="e">
        <f t="shared" si="347"/>
        <v>#DIV/0!</v>
      </c>
      <c r="U1265" s="124" t="e">
        <f t="shared" si="340"/>
        <v>#DIV/0!</v>
      </c>
      <c r="V1265" s="107" t="e">
        <f t="shared" si="355"/>
        <v>#DIV/0!</v>
      </c>
      <c r="W1265" s="106" t="e">
        <f t="shared" si="353"/>
        <v>#DIV/0!</v>
      </c>
      <c r="X1265" s="106" t="e">
        <f t="shared" si="348"/>
        <v>#DIV/0!</v>
      </c>
      <c r="Y1265" s="106" t="e">
        <f t="shared" si="354"/>
        <v>#DIV/0!</v>
      </c>
      <c r="Z1265" s="108" t="e">
        <f t="shared" si="349"/>
        <v>#DIV/0!</v>
      </c>
      <c r="AA1265" s="108" t="e">
        <f>('Input &amp; Results'!$E$40-R1265*7.48)/('Calcs active'!H1265*1440)</f>
        <v>#DIV/0!</v>
      </c>
    </row>
    <row r="1266" spans="2:27" x14ac:dyDescent="0.2">
      <c r="B1266" s="31">
        <f t="shared" si="341"/>
        <v>4</v>
      </c>
      <c r="C1266" s="31" t="s">
        <v>56</v>
      </c>
      <c r="D1266" s="106">
        <v>1252</v>
      </c>
      <c r="E1266" s="106" t="e">
        <f t="shared" si="350"/>
        <v>#DIV/0!</v>
      </c>
      <c r="F1266" s="106">
        <f>'Calcs Hist'!E1267</f>
        <v>0</v>
      </c>
      <c r="G1266" s="106" t="e">
        <f t="shared" si="351"/>
        <v>#DIV/0!</v>
      </c>
      <c r="H1266" s="107" t="e">
        <f t="shared" si="352"/>
        <v>#DIV/0!</v>
      </c>
      <c r="I1266" s="106" t="e">
        <f>IF(P1266&gt;0,('Input &amp; Results'!F$30/12*$C$3)*('Input &amp; Results'!$D$21),('Input &amp; Results'!F$30/12*$C$3)*('Input &amp; Results'!$D$22))</f>
        <v>#DIV/0!</v>
      </c>
      <c r="J1266" s="106" t="e">
        <f t="shared" si="356"/>
        <v>#DIV/0!</v>
      </c>
      <c r="K1266" s="106" t="e">
        <f>IF(H1266&gt;'Input &amp; Results'!$K$45,MIN('Input &amp; Results'!$K$32,J1266-M1266),0)</f>
        <v>#DIV/0!</v>
      </c>
      <c r="L1266" s="106" t="e">
        <f t="shared" si="344"/>
        <v>#DIV/0!</v>
      </c>
      <c r="M1266" s="106" t="e">
        <f>IF(J1266&gt;0,MIN('Input &amp; Results'!$K$12*0.75/12*'Input &amp; Results'!$K$42,J1266),0)</f>
        <v>#DIV/0!</v>
      </c>
      <c r="N1266" s="106" t="e">
        <f t="shared" si="345"/>
        <v>#DIV/0!</v>
      </c>
      <c r="O1266" s="106" t="e">
        <f t="shared" si="357"/>
        <v>#DIV/0!</v>
      </c>
      <c r="P1266" s="106" t="e">
        <f>IF(O1266&gt;'Input &amp; Results'!$E$49,MIN('Input &amp; Results'!$E$47,O1266),0)</f>
        <v>#DIV/0!</v>
      </c>
      <c r="Q1266" s="106" t="e">
        <f t="shared" si="346"/>
        <v>#DIV/0!</v>
      </c>
      <c r="R1266" s="106" t="e">
        <f t="shared" si="342"/>
        <v>#DIV/0!</v>
      </c>
      <c r="S1266" s="106" t="e">
        <f t="shared" si="343"/>
        <v>#DIV/0!</v>
      </c>
      <c r="T1266" s="106" t="e">
        <f t="shared" si="347"/>
        <v>#DIV/0!</v>
      </c>
      <c r="U1266" s="124" t="e">
        <f t="shared" si="340"/>
        <v>#DIV/0!</v>
      </c>
      <c r="V1266" s="107" t="e">
        <f t="shared" si="355"/>
        <v>#DIV/0!</v>
      </c>
      <c r="W1266" s="106" t="e">
        <f t="shared" si="353"/>
        <v>#DIV/0!</v>
      </c>
      <c r="X1266" s="106" t="e">
        <f t="shared" si="348"/>
        <v>#DIV/0!</v>
      </c>
      <c r="Y1266" s="106" t="e">
        <f t="shared" si="354"/>
        <v>#DIV/0!</v>
      </c>
      <c r="Z1266" s="108" t="e">
        <f t="shared" si="349"/>
        <v>#DIV/0!</v>
      </c>
      <c r="AA1266" s="108" t="e">
        <f>('Input &amp; Results'!$E$40-R1266*7.48)/('Calcs active'!H1266*1440)</f>
        <v>#DIV/0!</v>
      </c>
    </row>
    <row r="1267" spans="2:27" x14ac:dyDescent="0.2">
      <c r="B1267" s="31">
        <f t="shared" si="341"/>
        <v>4</v>
      </c>
      <c r="C1267" s="31" t="s">
        <v>56</v>
      </c>
      <c r="D1267" s="106">
        <v>1253</v>
      </c>
      <c r="E1267" s="106" t="e">
        <f t="shared" si="350"/>
        <v>#DIV/0!</v>
      </c>
      <c r="F1267" s="106">
        <f>'Calcs Hist'!E1268</f>
        <v>0</v>
      </c>
      <c r="G1267" s="106" t="e">
        <f t="shared" si="351"/>
        <v>#DIV/0!</v>
      </c>
      <c r="H1267" s="107" t="e">
        <f t="shared" si="352"/>
        <v>#DIV/0!</v>
      </c>
      <c r="I1267" s="106" t="e">
        <f>IF(P1267&gt;0,('Input &amp; Results'!F$30/12*$C$3)*('Input &amp; Results'!$D$21),('Input &amp; Results'!F$30/12*$C$3)*('Input &amp; Results'!$D$22))</f>
        <v>#DIV/0!</v>
      </c>
      <c r="J1267" s="106" t="e">
        <f t="shared" si="356"/>
        <v>#DIV/0!</v>
      </c>
      <c r="K1267" s="106" t="e">
        <f>IF(H1267&gt;'Input &amp; Results'!$K$45,MIN('Input &amp; Results'!$K$32,J1267-M1267),0)</f>
        <v>#DIV/0!</v>
      </c>
      <c r="L1267" s="106" t="e">
        <f t="shared" si="344"/>
        <v>#DIV/0!</v>
      </c>
      <c r="M1267" s="106" t="e">
        <f>IF(J1267&gt;0,MIN('Input &amp; Results'!$K$12*0.75/12*'Input &amp; Results'!$K$42,J1267),0)</f>
        <v>#DIV/0!</v>
      </c>
      <c r="N1267" s="106" t="e">
        <f t="shared" si="345"/>
        <v>#DIV/0!</v>
      </c>
      <c r="O1267" s="106" t="e">
        <f t="shared" si="357"/>
        <v>#DIV/0!</v>
      </c>
      <c r="P1267" s="106" t="e">
        <f>IF(O1267&gt;'Input &amp; Results'!$E$49,MIN('Input &amp; Results'!$E$47,O1267),0)</f>
        <v>#DIV/0!</v>
      </c>
      <c r="Q1267" s="106" t="e">
        <f t="shared" si="346"/>
        <v>#DIV/0!</v>
      </c>
      <c r="R1267" s="106" t="e">
        <f t="shared" si="342"/>
        <v>#DIV/0!</v>
      </c>
      <c r="S1267" s="106" t="e">
        <f t="shared" si="343"/>
        <v>#DIV/0!</v>
      </c>
      <c r="T1267" s="106" t="e">
        <f t="shared" si="347"/>
        <v>#DIV/0!</v>
      </c>
      <c r="U1267" s="124" t="e">
        <f t="shared" si="340"/>
        <v>#DIV/0!</v>
      </c>
      <c r="V1267" s="107" t="e">
        <f t="shared" si="355"/>
        <v>#DIV/0!</v>
      </c>
      <c r="W1267" s="106" t="e">
        <f t="shared" si="353"/>
        <v>#DIV/0!</v>
      </c>
      <c r="X1267" s="106" t="e">
        <f t="shared" si="348"/>
        <v>#DIV/0!</v>
      </c>
      <c r="Y1267" s="106" t="e">
        <f t="shared" si="354"/>
        <v>#DIV/0!</v>
      </c>
      <c r="Z1267" s="108" t="e">
        <f t="shared" si="349"/>
        <v>#DIV/0!</v>
      </c>
      <c r="AA1267" s="108" t="e">
        <f>('Input &amp; Results'!$E$40-R1267*7.48)/('Calcs active'!H1267*1440)</f>
        <v>#DIV/0!</v>
      </c>
    </row>
    <row r="1268" spans="2:27" x14ac:dyDescent="0.2">
      <c r="B1268" s="31">
        <f t="shared" si="341"/>
        <v>4</v>
      </c>
      <c r="C1268" s="31" t="s">
        <v>56</v>
      </c>
      <c r="D1268" s="106">
        <v>1254</v>
      </c>
      <c r="E1268" s="106" t="e">
        <f t="shared" si="350"/>
        <v>#DIV/0!</v>
      </c>
      <c r="F1268" s="106">
        <f>'Calcs Hist'!E1269</f>
        <v>0</v>
      </c>
      <c r="G1268" s="106" t="e">
        <f t="shared" si="351"/>
        <v>#DIV/0!</v>
      </c>
      <c r="H1268" s="107" t="e">
        <f t="shared" si="352"/>
        <v>#DIV/0!</v>
      </c>
      <c r="I1268" s="106" t="e">
        <f>IF(P1268&gt;0,('Input &amp; Results'!F$30/12*$C$3)*('Input &amp; Results'!$D$21),('Input &amp; Results'!F$30/12*$C$3)*('Input &amp; Results'!$D$22))</f>
        <v>#DIV/0!</v>
      </c>
      <c r="J1268" s="106" t="e">
        <f t="shared" si="356"/>
        <v>#DIV/0!</v>
      </c>
      <c r="K1268" s="106" t="e">
        <f>IF(H1268&gt;'Input &amp; Results'!$K$45,MIN('Input &amp; Results'!$K$32,J1268-M1268),0)</f>
        <v>#DIV/0!</v>
      </c>
      <c r="L1268" s="106" t="e">
        <f t="shared" si="344"/>
        <v>#DIV/0!</v>
      </c>
      <c r="M1268" s="106" t="e">
        <f>IF(J1268&gt;0,MIN('Input &amp; Results'!$K$12*0.75/12*'Input &amp; Results'!$K$42,J1268),0)</f>
        <v>#DIV/0!</v>
      </c>
      <c r="N1268" s="106" t="e">
        <f t="shared" si="345"/>
        <v>#DIV/0!</v>
      </c>
      <c r="O1268" s="106" t="e">
        <f t="shared" si="357"/>
        <v>#DIV/0!</v>
      </c>
      <c r="P1268" s="106" t="e">
        <f>IF(O1268&gt;'Input &amp; Results'!$E$49,MIN('Input &amp; Results'!$E$47,O1268),0)</f>
        <v>#DIV/0!</v>
      </c>
      <c r="Q1268" s="106" t="e">
        <f t="shared" si="346"/>
        <v>#DIV/0!</v>
      </c>
      <c r="R1268" s="106" t="e">
        <f t="shared" si="342"/>
        <v>#DIV/0!</v>
      </c>
      <c r="S1268" s="106" t="e">
        <f t="shared" si="343"/>
        <v>#DIV/0!</v>
      </c>
      <c r="T1268" s="106" t="e">
        <f t="shared" si="347"/>
        <v>#DIV/0!</v>
      </c>
      <c r="U1268" s="124" t="e">
        <f t="shared" si="340"/>
        <v>#DIV/0!</v>
      </c>
      <c r="V1268" s="107" t="e">
        <f t="shared" si="355"/>
        <v>#DIV/0!</v>
      </c>
      <c r="W1268" s="106" t="e">
        <f t="shared" si="353"/>
        <v>#DIV/0!</v>
      </c>
      <c r="X1268" s="106" t="e">
        <f t="shared" si="348"/>
        <v>#DIV/0!</v>
      </c>
      <c r="Y1268" s="106" t="e">
        <f t="shared" si="354"/>
        <v>#DIV/0!</v>
      </c>
      <c r="Z1268" s="108" t="e">
        <f t="shared" si="349"/>
        <v>#DIV/0!</v>
      </c>
      <c r="AA1268" s="108" t="e">
        <f>('Input &amp; Results'!$E$40-R1268*7.48)/('Calcs active'!H1268*1440)</f>
        <v>#DIV/0!</v>
      </c>
    </row>
    <row r="1269" spans="2:27" x14ac:dyDescent="0.2">
      <c r="B1269" s="31">
        <f t="shared" si="341"/>
        <v>4</v>
      </c>
      <c r="C1269" s="31" t="s">
        <v>56</v>
      </c>
      <c r="D1269" s="106">
        <v>1255</v>
      </c>
      <c r="E1269" s="106" t="e">
        <f t="shared" si="350"/>
        <v>#DIV/0!</v>
      </c>
      <c r="F1269" s="106">
        <f>'Calcs Hist'!E1270</f>
        <v>0</v>
      </c>
      <c r="G1269" s="106" t="e">
        <f t="shared" si="351"/>
        <v>#DIV/0!</v>
      </c>
      <c r="H1269" s="107" t="e">
        <f t="shared" si="352"/>
        <v>#DIV/0!</v>
      </c>
      <c r="I1269" s="106" t="e">
        <f>IF(P1269&gt;0,('Input &amp; Results'!F$30/12*$C$3)*('Input &amp; Results'!$D$21),('Input &amp; Results'!F$30/12*$C$3)*('Input &amp; Results'!$D$22))</f>
        <v>#DIV/0!</v>
      </c>
      <c r="J1269" s="106" t="e">
        <f t="shared" si="356"/>
        <v>#DIV/0!</v>
      </c>
      <c r="K1269" s="106" t="e">
        <f>IF(H1269&gt;'Input &amp; Results'!$K$45,MIN('Input &amp; Results'!$K$32,J1269-M1269),0)</f>
        <v>#DIV/0!</v>
      </c>
      <c r="L1269" s="106" t="e">
        <f t="shared" si="344"/>
        <v>#DIV/0!</v>
      </c>
      <c r="M1269" s="106" t="e">
        <f>IF(J1269&gt;0,MIN('Input &amp; Results'!$K$12*0.75/12*'Input &amp; Results'!$K$42,J1269),0)</f>
        <v>#DIV/0!</v>
      </c>
      <c r="N1269" s="106" t="e">
        <f t="shared" si="345"/>
        <v>#DIV/0!</v>
      </c>
      <c r="O1269" s="106" t="e">
        <f t="shared" si="357"/>
        <v>#DIV/0!</v>
      </c>
      <c r="P1269" s="106" t="e">
        <f>IF(O1269&gt;'Input &amp; Results'!$E$49,MIN('Input &amp; Results'!$E$47,O1269),0)</f>
        <v>#DIV/0!</v>
      </c>
      <c r="Q1269" s="106" t="e">
        <f t="shared" si="346"/>
        <v>#DIV/0!</v>
      </c>
      <c r="R1269" s="106" t="e">
        <f t="shared" si="342"/>
        <v>#DIV/0!</v>
      </c>
      <c r="S1269" s="106" t="e">
        <f t="shared" si="343"/>
        <v>#DIV/0!</v>
      </c>
      <c r="T1269" s="106" t="e">
        <f t="shared" si="347"/>
        <v>#DIV/0!</v>
      </c>
      <c r="U1269" s="124" t="e">
        <f t="shared" si="340"/>
        <v>#DIV/0!</v>
      </c>
      <c r="V1269" s="107" t="e">
        <f t="shared" si="355"/>
        <v>#DIV/0!</v>
      </c>
      <c r="W1269" s="106" t="e">
        <f t="shared" si="353"/>
        <v>#DIV/0!</v>
      </c>
      <c r="X1269" s="106" t="e">
        <f t="shared" si="348"/>
        <v>#DIV/0!</v>
      </c>
      <c r="Y1269" s="106" t="e">
        <f t="shared" si="354"/>
        <v>#DIV/0!</v>
      </c>
      <c r="Z1269" s="108" t="e">
        <f t="shared" si="349"/>
        <v>#DIV/0!</v>
      </c>
      <c r="AA1269" s="108" t="e">
        <f>('Input &amp; Results'!$E$40-R1269*7.48)/('Calcs active'!H1269*1440)</f>
        <v>#DIV/0!</v>
      </c>
    </row>
    <row r="1270" spans="2:27" x14ac:dyDescent="0.2">
      <c r="B1270" s="31">
        <f t="shared" si="341"/>
        <v>4</v>
      </c>
      <c r="C1270" s="31" t="s">
        <v>56</v>
      </c>
      <c r="D1270" s="106">
        <v>1256</v>
      </c>
      <c r="E1270" s="106" t="e">
        <f t="shared" si="350"/>
        <v>#DIV/0!</v>
      </c>
      <c r="F1270" s="106">
        <f>'Calcs Hist'!E1271</f>
        <v>0</v>
      </c>
      <c r="G1270" s="106" t="e">
        <f t="shared" si="351"/>
        <v>#DIV/0!</v>
      </c>
      <c r="H1270" s="107" t="e">
        <f t="shared" si="352"/>
        <v>#DIV/0!</v>
      </c>
      <c r="I1270" s="106" t="e">
        <f>IF(P1270&gt;0,('Input &amp; Results'!F$30/12*$C$3)*('Input &amp; Results'!$D$21),('Input &amp; Results'!F$30/12*$C$3)*('Input &amp; Results'!$D$22))</f>
        <v>#DIV/0!</v>
      </c>
      <c r="J1270" s="106" t="e">
        <f t="shared" si="356"/>
        <v>#DIV/0!</v>
      </c>
      <c r="K1270" s="106" t="e">
        <f>IF(H1270&gt;'Input &amp; Results'!$K$45,MIN('Input &amp; Results'!$K$32,J1270-M1270),0)</f>
        <v>#DIV/0!</v>
      </c>
      <c r="L1270" s="106" t="e">
        <f t="shared" si="344"/>
        <v>#DIV/0!</v>
      </c>
      <c r="M1270" s="106" t="e">
        <f>IF(J1270&gt;0,MIN('Input &amp; Results'!$K$12*0.75/12*'Input &amp; Results'!$K$42,J1270),0)</f>
        <v>#DIV/0!</v>
      </c>
      <c r="N1270" s="106" t="e">
        <f t="shared" si="345"/>
        <v>#DIV/0!</v>
      </c>
      <c r="O1270" s="106" t="e">
        <f t="shared" si="357"/>
        <v>#DIV/0!</v>
      </c>
      <c r="P1270" s="106" t="e">
        <f>IF(O1270&gt;'Input &amp; Results'!$E$49,MIN('Input &amp; Results'!$E$47,O1270),0)</f>
        <v>#DIV/0!</v>
      </c>
      <c r="Q1270" s="106" t="e">
        <f t="shared" si="346"/>
        <v>#DIV/0!</v>
      </c>
      <c r="R1270" s="106" t="e">
        <f t="shared" si="342"/>
        <v>#DIV/0!</v>
      </c>
      <c r="S1270" s="106" t="e">
        <f t="shared" si="343"/>
        <v>#DIV/0!</v>
      </c>
      <c r="T1270" s="106" t="e">
        <f t="shared" si="347"/>
        <v>#DIV/0!</v>
      </c>
      <c r="U1270" s="124" t="e">
        <f t="shared" ref="U1270:U1333" si="358">U1269+S1270</f>
        <v>#DIV/0!</v>
      </c>
      <c r="V1270" s="107" t="e">
        <f t="shared" si="355"/>
        <v>#DIV/0!</v>
      </c>
      <c r="W1270" s="106" t="e">
        <f t="shared" si="353"/>
        <v>#DIV/0!</v>
      </c>
      <c r="X1270" s="106" t="e">
        <f t="shared" si="348"/>
        <v>#DIV/0!</v>
      </c>
      <c r="Y1270" s="106" t="e">
        <f t="shared" si="354"/>
        <v>#DIV/0!</v>
      </c>
      <c r="Z1270" s="108" t="e">
        <f t="shared" si="349"/>
        <v>#DIV/0!</v>
      </c>
      <c r="AA1270" s="108" t="e">
        <f>('Input &amp; Results'!$E$40-R1270*7.48)/('Calcs active'!H1270*1440)</f>
        <v>#DIV/0!</v>
      </c>
    </row>
    <row r="1271" spans="2:27" x14ac:dyDescent="0.2">
      <c r="B1271" s="31">
        <f t="shared" si="341"/>
        <v>4</v>
      </c>
      <c r="C1271" s="31" t="s">
        <v>56</v>
      </c>
      <c r="D1271" s="106">
        <v>1257</v>
      </c>
      <c r="E1271" s="106" t="e">
        <f t="shared" si="350"/>
        <v>#DIV/0!</v>
      </c>
      <c r="F1271" s="106">
        <f>'Calcs Hist'!E1272</f>
        <v>0</v>
      </c>
      <c r="G1271" s="106" t="e">
        <f t="shared" si="351"/>
        <v>#DIV/0!</v>
      </c>
      <c r="H1271" s="107" t="e">
        <f t="shared" si="352"/>
        <v>#DIV/0!</v>
      </c>
      <c r="I1271" s="106" t="e">
        <f>IF(P1271&gt;0,('Input &amp; Results'!F$30/12*$C$3)*('Input &amp; Results'!$D$21),('Input &amp; Results'!F$30/12*$C$3)*('Input &amp; Results'!$D$22))</f>
        <v>#DIV/0!</v>
      </c>
      <c r="J1271" s="106" t="e">
        <f t="shared" si="356"/>
        <v>#DIV/0!</v>
      </c>
      <c r="K1271" s="106" t="e">
        <f>IF(H1271&gt;'Input &amp; Results'!$K$45,MIN('Input &amp; Results'!$K$32,J1271-M1271),0)</f>
        <v>#DIV/0!</v>
      </c>
      <c r="L1271" s="106" t="e">
        <f t="shared" si="344"/>
        <v>#DIV/0!</v>
      </c>
      <c r="M1271" s="106" t="e">
        <f>IF(J1271&gt;0,MIN('Input &amp; Results'!$K$12*0.75/12*'Input &amp; Results'!$K$42,J1271),0)</f>
        <v>#DIV/0!</v>
      </c>
      <c r="N1271" s="106" t="e">
        <f t="shared" si="345"/>
        <v>#DIV/0!</v>
      </c>
      <c r="O1271" s="106" t="e">
        <f t="shared" si="357"/>
        <v>#DIV/0!</v>
      </c>
      <c r="P1271" s="106" t="e">
        <f>IF(O1271&gt;'Input &amp; Results'!$E$49,MIN('Input &amp; Results'!$E$47,O1271),0)</f>
        <v>#DIV/0!</v>
      </c>
      <c r="Q1271" s="106" t="e">
        <f t="shared" si="346"/>
        <v>#DIV/0!</v>
      </c>
      <c r="R1271" s="106" t="e">
        <f t="shared" si="342"/>
        <v>#DIV/0!</v>
      </c>
      <c r="S1271" s="106" t="e">
        <f t="shared" si="343"/>
        <v>#DIV/0!</v>
      </c>
      <c r="T1271" s="106" t="e">
        <f t="shared" si="347"/>
        <v>#DIV/0!</v>
      </c>
      <c r="U1271" s="124" t="e">
        <f t="shared" si="358"/>
        <v>#DIV/0!</v>
      </c>
      <c r="V1271" s="107" t="e">
        <f t="shared" si="355"/>
        <v>#DIV/0!</v>
      </c>
      <c r="W1271" s="106" t="e">
        <f t="shared" si="353"/>
        <v>#DIV/0!</v>
      </c>
      <c r="X1271" s="106" t="e">
        <f t="shared" si="348"/>
        <v>#DIV/0!</v>
      </c>
      <c r="Y1271" s="106" t="e">
        <f t="shared" si="354"/>
        <v>#DIV/0!</v>
      </c>
      <c r="Z1271" s="108" t="e">
        <f t="shared" si="349"/>
        <v>#DIV/0!</v>
      </c>
      <c r="AA1271" s="108" t="e">
        <f>('Input &amp; Results'!$E$40-R1271*7.48)/('Calcs active'!H1271*1440)</f>
        <v>#DIV/0!</v>
      </c>
    </row>
    <row r="1272" spans="2:27" x14ac:dyDescent="0.2">
      <c r="B1272" s="31">
        <f t="shared" si="341"/>
        <v>4</v>
      </c>
      <c r="C1272" s="31" t="s">
        <v>56</v>
      </c>
      <c r="D1272" s="106">
        <v>1258</v>
      </c>
      <c r="E1272" s="106" t="e">
        <f t="shared" si="350"/>
        <v>#DIV/0!</v>
      </c>
      <c r="F1272" s="106">
        <f>'Calcs Hist'!E1273</f>
        <v>0</v>
      </c>
      <c r="G1272" s="106" t="e">
        <f t="shared" si="351"/>
        <v>#DIV/0!</v>
      </c>
      <c r="H1272" s="107" t="e">
        <f t="shared" si="352"/>
        <v>#DIV/0!</v>
      </c>
      <c r="I1272" s="106" t="e">
        <f>IF(P1272&gt;0,('Input &amp; Results'!F$30/12*$C$3)*('Input &amp; Results'!$D$21),('Input &amp; Results'!F$30/12*$C$3)*('Input &amp; Results'!$D$22))</f>
        <v>#DIV/0!</v>
      </c>
      <c r="J1272" s="106" t="e">
        <f t="shared" si="356"/>
        <v>#DIV/0!</v>
      </c>
      <c r="K1272" s="106" t="e">
        <f>IF(H1272&gt;'Input &amp; Results'!$K$45,MIN('Input &amp; Results'!$K$32,J1272-M1272),0)</f>
        <v>#DIV/0!</v>
      </c>
      <c r="L1272" s="106" t="e">
        <f t="shared" si="344"/>
        <v>#DIV/0!</v>
      </c>
      <c r="M1272" s="106" t="e">
        <f>IF(J1272&gt;0,MIN('Input &amp; Results'!$K$12*0.75/12*'Input &amp; Results'!$K$42,J1272),0)</f>
        <v>#DIV/0!</v>
      </c>
      <c r="N1272" s="106" t="e">
        <f t="shared" si="345"/>
        <v>#DIV/0!</v>
      </c>
      <c r="O1272" s="106" t="e">
        <f t="shared" si="357"/>
        <v>#DIV/0!</v>
      </c>
      <c r="P1272" s="106" t="e">
        <f>IF(O1272&gt;'Input &amp; Results'!$E$49,MIN('Input &amp; Results'!$E$47,O1272),0)</f>
        <v>#DIV/0!</v>
      </c>
      <c r="Q1272" s="106" t="e">
        <f t="shared" si="346"/>
        <v>#DIV/0!</v>
      </c>
      <c r="R1272" s="106" t="e">
        <f t="shared" si="342"/>
        <v>#DIV/0!</v>
      </c>
      <c r="S1272" s="106" t="e">
        <f t="shared" si="343"/>
        <v>#DIV/0!</v>
      </c>
      <c r="T1272" s="106" t="e">
        <f t="shared" si="347"/>
        <v>#DIV/0!</v>
      </c>
      <c r="U1272" s="124" t="e">
        <f t="shared" si="358"/>
        <v>#DIV/0!</v>
      </c>
      <c r="V1272" s="107" t="e">
        <f t="shared" si="355"/>
        <v>#DIV/0!</v>
      </c>
      <c r="W1272" s="106" t="e">
        <f t="shared" si="353"/>
        <v>#DIV/0!</v>
      </c>
      <c r="X1272" s="106" t="e">
        <f t="shared" si="348"/>
        <v>#DIV/0!</v>
      </c>
      <c r="Y1272" s="106" t="e">
        <f t="shared" si="354"/>
        <v>#DIV/0!</v>
      </c>
      <c r="Z1272" s="108" t="e">
        <f t="shared" si="349"/>
        <v>#DIV/0!</v>
      </c>
      <c r="AA1272" s="108" t="e">
        <f>('Input &amp; Results'!$E$40-R1272*7.48)/('Calcs active'!H1272*1440)</f>
        <v>#DIV/0!</v>
      </c>
    </row>
    <row r="1273" spans="2:27" x14ac:dyDescent="0.2">
      <c r="B1273" s="31">
        <f t="shared" si="341"/>
        <v>4</v>
      </c>
      <c r="C1273" s="31" t="s">
        <v>56</v>
      </c>
      <c r="D1273" s="106">
        <v>1259</v>
      </c>
      <c r="E1273" s="106" t="e">
        <f t="shared" si="350"/>
        <v>#DIV/0!</v>
      </c>
      <c r="F1273" s="106">
        <f>'Calcs Hist'!E1274</f>
        <v>0</v>
      </c>
      <c r="G1273" s="106" t="e">
        <f t="shared" si="351"/>
        <v>#DIV/0!</v>
      </c>
      <c r="H1273" s="107" t="e">
        <f t="shared" si="352"/>
        <v>#DIV/0!</v>
      </c>
      <c r="I1273" s="106" t="e">
        <f>IF(P1273&gt;0,('Input &amp; Results'!F$30/12*$C$3)*('Input &amp; Results'!$D$21),('Input &amp; Results'!F$30/12*$C$3)*('Input &amp; Results'!$D$22))</f>
        <v>#DIV/0!</v>
      </c>
      <c r="J1273" s="106" t="e">
        <f t="shared" si="356"/>
        <v>#DIV/0!</v>
      </c>
      <c r="K1273" s="106" t="e">
        <f>IF(H1273&gt;'Input &amp; Results'!$K$45,MIN('Input &amp; Results'!$K$32,J1273-M1273),0)</f>
        <v>#DIV/0!</v>
      </c>
      <c r="L1273" s="106" t="e">
        <f t="shared" si="344"/>
        <v>#DIV/0!</v>
      </c>
      <c r="M1273" s="106" t="e">
        <f>IF(J1273&gt;0,MIN('Input &amp; Results'!$K$12*0.75/12*'Input &amp; Results'!$K$42,J1273),0)</f>
        <v>#DIV/0!</v>
      </c>
      <c r="N1273" s="106" t="e">
        <f t="shared" si="345"/>
        <v>#DIV/0!</v>
      </c>
      <c r="O1273" s="106" t="e">
        <f t="shared" si="357"/>
        <v>#DIV/0!</v>
      </c>
      <c r="P1273" s="106" t="e">
        <f>IF(O1273&gt;'Input &amp; Results'!$E$49,MIN('Input &amp; Results'!$E$47,O1273),0)</f>
        <v>#DIV/0!</v>
      </c>
      <c r="Q1273" s="106" t="e">
        <f t="shared" si="346"/>
        <v>#DIV/0!</v>
      </c>
      <c r="R1273" s="106" t="e">
        <f t="shared" si="342"/>
        <v>#DIV/0!</v>
      </c>
      <c r="S1273" s="106" t="e">
        <f t="shared" si="343"/>
        <v>#DIV/0!</v>
      </c>
      <c r="T1273" s="106" t="e">
        <f t="shared" si="347"/>
        <v>#DIV/0!</v>
      </c>
      <c r="U1273" s="124" t="e">
        <f t="shared" si="358"/>
        <v>#DIV/0!</v>
      </c>
      <c r="V1273" s="107" t="e">
        <f t="shared" si="355"/>
        <v>#DIV/0!</v>
      </c>
      <c r="W1273" s="106" t="e">
        <f t="shared" si="353"/>
        <v>#DIV/0!</v>
      </c>
      <c r="X1273" s="106" t="e">
        <f t="shared" si="348"/>
        <v>#DIV/0!</v>
      </c>
      <c r="Y1273" s="106" t="e">
        <f t="shared" si="354"/>
        <v>#DIV/0!</v>
      </c>
      <c r="Z1273" s="108" t="e">
        <f t="shared" si="349"/>
        <v>#DIV/0!</v>
      </c>
      <c r="AA1273" s="108" t="e">
        <f>('Input &amp; Results'!$E$40-R1273*7.48)/('Calcs active'!H1273*1440)</f>
        <v>#DIV/0!</v>
      </c>
    </row>
    <row r="1274" spans="2:27" x14ac:dyDescent="0.2">
      <c r="B1274" s="31">
        <f t="shared" si="341"/>
        <v>4</v>
      </c>
      <c r="C1274" s="31" t="s">
        <v>56</v>
      </c>
      <c r="D1274" s="106">
        <v>1260</v>
      </c>
      <c r="E1274" s="106" t="e">
        <f t="shared" si="350"/>
        <v>#DIV/0!</v>
      </c>
      <c r="F1274" s="106">
        <f>'Calcs Hist'!E1275</f>
        <v>0</v>
      </c>
      <c r="G1274" s="106" t="e">
        <f t="shared" si="351"/>
        <v>#DIV/0!</v>
      </c>
      <c r="H1274" s="107" t="e">
        <f t="shared" si="352"/>
        <v>#DIV/0!</v>
      </c>
      <c r="I1274" s="106" t="e">
        <f>IF(P1274&gt;0,('Input &amp; Results'!F$30/12*$C$3)*('Input &amp; Results'!$D$21),('Input &amp; Results'!F$30/12*$C$3)*('Input &amp; Results'!$D$22))</f>
        <v>#DIV/0!</v>
      </c>
      <c r="J1274" s="106" t="e">
        <f t="shared" si="356"/>
        <v>#DIV/0!</v>
      </c>
      <c r="K1274" s="106" t="e">
        <f>IF(H1274&gt;'Input &amp; Results'!$K$45,MIN('Input &amp; Results'!$K$32,J1274-M1274),0)</f>
        <v>#DIV/0!</v>
      </c>
      <c r="L1274" s="106" t="e">
        <f t="shared" si="344"/>
        <v>#DIV/0!</v>
      </c>
      <c r="M1274" s="106" t="e">
        <f>IF(J1274&gt;0,MIN('Input &amp; Results'!$K$12*0.75/12*'Input &amp; Results'!$K$42,J1274),0)</f>
        <v>#DIV/0!</v>
      </c>
      <c r="N1274" s="106" t="e">
        <f t="shared" si="345"/>
        <v>#DIV/0!</v>
      </c>
      <c r="O1274" s="106" t="e">
        <f t="shared" si="357"/>
        <v>#DIV/0!</v>
      </c>
      <c r="P1274" s="106" t="e">
        <f>IF(O1274&gt;'Input &amp; Results'!$E$49,MIN('Input &amp; Results'!$E$47,O1274),0)</f>
        <v>#DIV/0!</v>
      </c>
      <c r="Q1274" s="106" t="e">
        <f t="shared" si="346"/>
        <v>#DIV/0!</v>
      </c>
      <c r="R1274" s="106" t="e">
        <f t="shared" si="342"/>
        <v>#DIV/0!</v>
      </c>
      <c r="S1274" s="106" t="e">
        <f t="shared" si="343"/>
        <v>#DIV/0!</v>
      </c>
      <c r="T1274" s="106" t="e">
        <f t="shared" si="347"/>
        <v>#DIV/0!</v>
      </c>
      <c r="U1274" s="124" t="e">
        <f t="shared" si="358"/>
        <v>#DIV/0!</v>
      </c>
      <c r="V1274" s="107" t="e">
        <f t="shared" si="355"/>
        <v>#DIV/0!</v>
      </c>
      <c r="W1274" s="106" t="e">
        <f t="shared" si="353"/>
        <v>#DIV/0!</v>
      </c>
      <c r="X1274" s="106" t="e">
        <f t="shared" si="348"/>
        <v>#DIV/0!</v>
      </c>
      <c r="Y1274" s="106" t="e">
        <f t="shared" si="354"/>
        <v>#DIV/0!</v>
      </c>
      <c r="Z1274" s="108" t="e">
        <f t="shared" si="349"/>
        <v>#DIV/0!</v>
      </c>
      <c r="AA1274" s="108" t="e">
        <f>('Input &amp; Results'!$E$40-R1274*7.48)/('Calcs active'!H1274*1440)</f>
        <v>#DIV/0!</v>
      </c>
    </row>
    <row r="1275" spans="2:27" x14ac:dyDescent="0.2">
      <c r="B1275" s="31">
        <f t="shared" si="341"/>
        <v>4</v>
      </c>
      <c r="C1275" s="31" t="s">
        <v>56</v>
      </c>
      <c r="D1275" s="106">
        <v>1261</v>
      </c>
      <c r="E1275" s="106" t="e">
        <f t="shared" si="350"/>
        <v>#DIV/0!</v>
      </c>
      <c r="F1275" s="106">
        <f>'Calcs Hist'!E1276</f>
        <v>0</v>
      </c>
      <c r="G1275" s="106" t="e">
        <f t="shared" si="351"/>
        <v>#DIV/0!</v>
      </c>
      <c r="H1275" s="107" t="e">
        <f t="shared" si="352"/>
        <v>#DIV/0!</v>
      </c>
      <c r="I1275" s="106" t="e">
        <f>IF(P1275&gt;0,('Input &amp; Results'!F$30/12*$C$3)*('Input &amp; Results'!$D$21),('Input &amp; Results'!F$30/12*$C$3)*('Input &amp; Results'!$D$22))</f>
        <v>#DIV/0!</v>
      </c>
      <c r="J1275" s="106" t="e">
        <f t="shared" si="356"/>
        <v>#DIV/0!</v>
      </c>
      <c r="K1275" s="106" t="e">
        <f>IF(H1275&gt;'Input &amp; Results'!$K$45,MIN('Input &amp; Results'!$K$32,J1275-M1275),0)</f>
        <v>#DIV/0!</v>
      </c>
      <c r="L1275" s="106" t="e">
        <f t="shared" si="344"/>
        <v>#DIV/0!</v>
      </c>
      <c r="M1275" s="106" t="e">
        <f>IF(J1275&gt;0,MIN('Input &amp; Results'!$K$12*0.75/12*'Input &amp; Results'!$K$42,J1275),0)</f>
        <v>#DIV/0!</v>
      </c>
      <c r="N1275" s="106" t="e">
        <f t="shared" si="345"/>
        <v>#DIV/0!</v>
      </c>
      <c r="O1275" s="106" t="e">
        <f t="shared" si="357"/>
        <v>#DIV/0!</v>
      </c>
      <c r="P1275" s="106" t="e">
        <f>IF(O1275&gt;'Input &amp; Results'!$E$49,MIN('Input &amp; Results'!$E$47,O1275),0)</f>
        <v>#DIV/0!</v>
      </c>
      <c r="Q1275" s="106" t="e">
        <f t="shared" si="346"/>
        <v>#DIV/0!</v>
      </c>
      <c r="R1275" s="106" t="e">
        <f t="shared" si="342"/>
        <v>#DIV/0!</v>
      </c>
      <c r="S1275" s="106" t="e">
        <f t="shared" si="343"/>
        <v>#DIV/0!</v>
      </c>
      <c r="T1275" s="106" t="e">
        <f t="shared" si="347"/>
        <v>#DIV/0!</v>
      </c>
      <c r="U1275" s="124" t="e">
        <f t="shared" si="358"/>
        <v>#DIV/0!</v>
      </c>
      <c r="V1275" s="107" t="e">
        <f t="shared" si="355"/>
        <v>#DIV/0!</v>
      </c>
      <c r="W1275" s="106" t="e">
        <f t="shared" si="353"/>
        <v>#DIV/0!</v>
      </c>
      <c r="X1275" s="106" t="e">
        <f t="shared" si="348"/>
        <v>#DIV/0!</v>
      </c>
      <c r="Y1275" s="106" t="e">
        <f t="shared" si="354"/>
        <v>#DIV/0!</v>
      </c>
      <c r="Z1275" s="108" t="e">
        <f t="shared" si="349"/>
        <v>#DIV/0!</v>
      </c>
      <c r="AA1275" s="108" t="e">
        <f>('Input &amp; Results'!$E$40-R1275*7.48)/('Calcs active'!H1275*1440)</f>
        <v>#DIV/0!</v>
      </c>
    </row>
    <row r="1276" spans="2:27" x14ac:dyDescent="0.2">
      <c r="B1276" s="31">
        <f t="shared" si="341"/>
        <v>4</v>
      </c>
      <c r="C1276" s="31" t="s">
        <v>56</v>
      </c>
      <c r="D1276" s="106">
        <v>1262</v>
      </c>
      <c r="E1276" s="106" t="e">
        <f t="shared" si="350"/>
        <v>#DIV/0!</v>
      </c>
      <c r="F1276" s="106">
        <f>'Calcs Hist'!E1277</f>
        <v>0</v>
      </c>
      <c r="G1276" s="106" t="e">
        <f t="shared" si="351"/>
        <v>#DIV/0!</v>
      </c>
      <c r="H1276" s="107" t="e">
        <f t="shared" si="352"/>
        <v>#DIV/0!</v>
      </c>
      <c r="I1276" s="106" t="e">
        <f>IF(P1276&gt;0,('Input &amp; Results'!F$30/12*$C$3)*('Input &amp; Results'!$D$21),('Input &amp; Results'!F$30/12*$C$3)*('Input &amp; Results'!$D$22))</f>
        <v>#DIV/0!</v>
      </c>
      <c r="J1276" s="106" t="e">
        <f t="shared" si="356"/>
        <v>#DIV/0!</v>
      </c>
      <c r="K1276" s="106" t="e">
        <f>IF(H1276&gt;'Input &amp; Results'!$K$45,MIN('Input &amp; Results'!$K$32,J1276-M1276),0)</f>
        <v>#DIV/0!</v>
      </c>
      <c r="L1276" s="106" t="e">
        <f t="shared" si="344"/>
        <v>#DIV/0!</v>
      </c>
      <c r="M1276" s="106" t="e">
        <f>IF(J1276&gt;0,MIN('Input &amp; Results'!$K$12*0.75/12*'Input &amp; Results'!$K$42,J1276),0)</f>
        <v>#DIV/0!</v>
      </c>
      <c r="N1276" s="106" t="e">
        <f t="shared" si="345"/>
        <v>#DIV/0!</v>
      </c>
      <c r="O1276" s="106" t="e">
        <f t="shared" si="357"/>
        <v>#DIV/0!</v>
      </c>
      <c r="P1276" s="106" t="e">
        <f>IF(O1276&gt;'Input &amp; Results'!$E$49,MIN('Input &amp; Results'!$E$47,O1276),0)</f>
        <v>#DIV/0!</v>
      </c>
      <c r="Q1276" s="106" t="e">
        <f t="shared" si="346"/>
        <v>#DIV/0!</v>
      </c>
      <c r="R1276" s="106" t="e">
        <f t="shared" si="342"/>
        <v>#DIV/0!</v>
      </c>
      <c r="S1276" s="106" t="e">
        <f t="shared" si="343"/>
        <v>#DIV/0!</v>
      </c>
      <c r="T1276" s="106" t="e">
        <f t="shared" si="347"/>
        <v>#DIV/0!</v>
      </c>
      <c r="U1276" s="124" t="e">
        <f t="shared" si="358"/>
        <v>#DIV/0!</v>
      </c>
      <c r="V1276" s="107" t="e">
        <f t="shared" si="355"/>
        <v>#DIV/0!</v>
      </c>
      <c r="W1276" s="106" t="e">
        <f t="shared" si="353"/>
        <v>#DIV/0!</v>
      </c>
      <c r="X1276" s="106" t="e">
        <f t="shared" si="348"/>
        <v>#DIV/0!</v>
      </c>
      <c r="Y1276" s="106" t="e">
        <f t="shared" si="354"/>
        <v>#DIV/0!</v>
      </c>
      <c r="Z1276" s="108" t="e">
        <f t="shared" si="349"/>
        <v>#DIV/0!</v>
      </c>
      <c r="AA1276" s="108" t="e">
        <f>('Input &amp; Results'!$E$40-R1276*7.48)/('Calcs active'!H1276*1440)</f>
        <v>#DIV/0!</v>
      </c>
    </row>
    <row r="1277" spans="2:27" x14ac:dyDescent="0.2">
      <c r="B1277" s="31">
        <f t="shared" ref="B1277:B1340" si="359">B912+1</f>
        <v>4</v>
      </c>
      <c r="C1277" s="31" t="s">
        <v>56</v>
      </c>
      <c r="D1277" s="106">
        <v>1263</v>
      </c>
      <c r="E1277" s="106" t="e">
        <f t="shared" si="350"/>
        <v>#DIV/0!</v>
      </c>
      <c r="F1277" s="106">
        <f>'Calcs Hist'!E1278</f>
        <v>0</v>
      </c>
      <c r="G1277" s="106" t="e">
        <f t="shared" si="351"/>
        <v>#DIV/0!</v>
      </c>
      <c r="H1277" s="107" t="e">
        <f t="shared" si="352"/>
        <v>#DIV/0!</v>
      </c>
      <c r="I1277" s="106" t="e">
        <f>IF(P1277&gt;0,('Input &amp; Results'!F$30/12*$C$3)*('Input &amp; Results'!$D$21),('Input &amp; Results'!F$30/12*$C$3)*('Input &amp; Results'!$D$22))</f>
        <v>#DIV/0!</v>
      </c>
      <c r="J1277" s="106" t="e">
        <f t="shared" si="356"/>
        <v>#DIV/0!</v>
      </c>
      <c r="K1277" s="106" t="e">
        <f>IF(H1277&gt;'Input &amp; Results'!$K$45,MIN('Input &amp; Results'!$K$32,J1277-M1277),0)</f>
        <v>#DIV/0!</v>
      </c>
      <c r="L1277" s="106" t="e">
        <f t="shared" si="344"/>
        <v>#DIV/0!</v>
      </c>
      <c r="M1277" s="106" t="e">
        <f>IF(J1277&gt;0,MIN('Input &amp; Results'!$K$12*0.75/12*'Input &amp; Results'!$K$42,J1277),0)</f>
        <v>#DIV/0!</v>
      </c>
      <c r="N1277" s="106" t="e">
        <f t="shared" si="345"/>
        <v>#DIV/0!</v>
      </c>
      <c r="O1277" s="106" t="e">
        <f t="shared" si="357"/>
        <v>#DIV/0!</v>
      </c>
      <c r="P1277" s="106" t="e">
        <f>IF(O1277&gt;'Input &amp; Results'!$E$49,MIN('Input &amp; Results'!$E$47,O1277),0)</f>
        <v>#DIV/0!</v>
      </c>
      <c r="Q1277" s="106" t="e">
        <f t="shared" si="346"/>
        <v>#DIV/0!</v>
      </c>
      <c r="R1277" s="106" t="e">
        <f t="shared" si="342"/>
        <v>#DIV/0!</v>
      </c>
      <c r="S1277" s="106" t="e">
        <f t="shared" si="343"/>
        <v>#DIV/0!</v>
      </c>
      <c r="T1277" s="106" t="e">
        <f t="shared" si="347"/>
        <v>#DIV/0!</v>
      </c>
      <c r="U1277" s="124" t="e">
        <f t="shared" si="358"/>
        <v>#DIV/0!</v>
      </c>
      <c r="V1277" s="107" t="e">
        <f t="shared" si="355"/>
        <v>#DIV/0!</v>
      </c>
      <c r="W1277" s="106" t="e">
        <f t="shared" si="353"/>
        <v>#DIV/0!</v>
      </c>
      <c r="X1277" s="106" t="e">
        <f t="shared" si="348"/>
        <v>#DIV/0!</v>
      </c>
      <c r="Y1277" s="106" t="e">
        <f t="shared" si="354"/>
        <v>#DIV/0!</v>
      </c>
      <c r="Z1277" s="108" t="e">
        <f t="shared" si="349"/>
        <v>#DIV/0!</v>
      </c>
      <c r="AA1277" s="108" t="e">
        <f>('Input &amp; Results'!$E$40-R1277*7.48)/('Calcs active'!H1277*1440)</f>
        <v>#DIV/0!</v>
      </c>
    </row>
    <row r="1278" spans="2:27" x14ac:dyDescent="0.2">
      <c r="B1278" s="31">
        <f t="shared" si="359"/>
        <v>4</v>
      </c>
      <c r="C1278" s="31" t="s">
        <v>56</v>
      </c>
      <c r="D1278" s="106">
        <v>1264</v>
      </c>
      <c r="E1278" s="106" t="e">
        <f t="shared" si="350"/>
        <v>#DIV/0!</v>
      </c>
      <c r="F1278" s="106">
        <f>'Calcs Hist'!E1279</f>
        <v>0</v>
      </c>
      <c r="G1278" s="106" t="e">
        <f t="shared" si="351"/>
        <v>#DIV/0!</v>
      </c>
      <c r="H1278" s="107" t="e">
        <f t="shared" si="352"/>
        <v>#DIV/0!</v>
      </c>
      <c r="I1278" s="106" t="e">
        <f>IF(P1278&gt;0,('Input &amp; Results'!F$30/12*$C$3)*('Input &amp; Results'!$D$21),('Input &amp; Results'!F$30/12*$C$3)*('Input &amp; Results'!$D$22))</f>
        <v>#DIV/0!</v>
      </c>
      <c r="J1278" s="106" t="e">
        <f t="shared" si="356"/>
        <v>#DIV/0!</v>
      </c>
      <c r="K1278" s="106" t="e">
        <f>IF(H1278&gt;'Input &amp; Results'!$K$45,MIN('Input &amp; Results'!$K$32,J1278-M1278),0)</f>
        <v>#DIV/0!</v>
      </c>
      <c r="L1278" s="106" t="e">
        <f t="shared" si="344"/>
        <v>#DIV/0!</v>
      </c>
      <c r="M1278" s="106" t="e">
        <f>IF(J1278&gt;0,MIN('Input &amp; Results'!$K$12*0.75/12*'Input &amp; Results'!$K$42,J1278),0)</f>
        <v>#DIV/0!</v>
      </c>
      <c r="N1278" s="106" t="e">
        <f t="shared" si="345"/>
        <v>#DIV/0!</v>
      </c>
      <c r="O1278" s="106" t="e">
        <f t="shared" si="357"/>
        <v>#DIV/0!</v>
      </c>
      <c r="P1278" s="106" t="e">
        <f>IF(O1278&gt;'Input &amp; Results'!$E$49,MIN('Input &amp; Results'!$E$47,O1278),0)</f>
        <v>#DIV/0!</v>
      </c>
      <c r="Q1278" s="106" t="e">
        <f t="shared" si="346"/>
        <v>#DIV/0!</v>
      </c>
      <c r="R1278" s="106" t="e">
        <f t="shared" si="342"/>
        <v>#DIV/0!</v>
      </c>
      <c r="S1278" s="106" t="e">
        <f t="shared" si="343"/>
        <v>#DIV/0!</v>
      </c>
      <c r="T1278" s="106" t="e">
        <f t="shared" si="347"/>
        <v>#DIV/0!</v>
      </c>
      <c r="U1278" s="124" t="e">
        <f t="shared" si="358"/>
        <v>#DIV/0!</v>
      </c>
      <c r="V1278" s="107" t="e">
        <f t="shared" si="355"/>
        <v>#DIV/0!</v>
      </c>
      <c r="W1278" s="106" t="e">
        <f t="shared" si="353"/>
        <v>#DIV/0!</v>
      </c>
      <c r="X1278" s="106" t="e">
        <f t="shared" si="348"/>
        <v>#DIV/0!</v>
      </c>
      <c r="Y1278" s="106" t="e">
        <f t="shared" si="354"/>
        <v>#DIV/0!</v>
      </c>
      <c r="Z1278" s="108" t="e">
        <f t="shared" si="349"/>
        <v>#DIV/0!</v>
      </c>
      <c r="AA1278" s="108" t="e">
        <f>('Input &amp; Results'!$E$40-R1278*7.48)/('Calcs active'!H1278*1440)</f>
        <v>#DIV/0!</v>
      </c>
    </row>
    <row r="1279" spans="2:27" x14ac:dyDescent="0.2">
      <c r="B1279" s="31">
        <f t="shared" si="359"/>
        <v>4</v>
      </c>
      <c r="C1279" s="31" t="s">
        <v>56</v>
      </c>
      <c r="D1279" s="106">
        <v>1265</v>
      </c>
      <c r="E1279" s="106" t="e">
        <f t="shared" si="350"/>
        <v>#DIV/0!</v>
      </c>
      <c r="F1279" s="106">
        <f>'Calcs Hist'!E1280</f>
        <v>0</v>
      </c>
      <c r="G1279" s="106" t="e">
        <f t="shared" si="351"/>
        <v>#DIV/0!</v>
      </c>
      <c r="H1279" s="107" t="e">
        <f t="shared" si="352"/>
        <v>#DIV/0!</v>
      </c>
      <c r="I1279" s="106" t="e">
        <f>IF(P1279&gt;0,('Input &amp; Results'!F$30/12*$C$3)*('Input &amp; Results'!$D$21),('Input &amp; Results'!F$30/12*$C$3)*('Input &amp; Results'!$D$22))</f>
        <v>#DIV/0!</v>
      </c>
      <c r="J1279" s="106" t="e">
        <f t="shared" si="356"/>
        <v>#DIV/0!</v>
      </c>
      <c r="K1279" s="106" t="e">
        <f>IF(H1279&gt;'Input &amp; Results'!$K$45,MIN('Input &amp; Results'!$K$32,J1279-M1279),0)</f>
        <v>#DIV/0!</v>
      </c>
      <c r="L1279" s="106" t="e">
        <f t="shared" si="344"/>
        <v>#DIV/0!</v>
      </c>
      <c r="M1279" s="106" t="e">
        <f>IF(J1279&gt;0,MIN('Input &amp; Results'!$K$12*0.75/12*'Input &amp; Results'!$K$42,J1279),0)</f>
        <v>#DIV/0!</v>
      </c>
      <c r="N1279" s="106" t="e">
        <f t="shared" si="345"/>
        <v>#DIV/0!</v>
      </c>
      <c r="O1279" s="106" t="e">
        <f t="shared" si="357"/>
        <v>#DIV/0!</v>
      </c>
      <c r="P1279" s="106" t="e">
        <f>IF(O1279&gt;'Input &amp; Results'!$E$49,MIN('Input &amp; Results'!$E$47,O1279),0)</f>
        <v>#DIV/0!</v>
      </c>
      <c r="Q1279" s="106" t="e">
        <f t="shared" si="346"/>
        <v>#DIV/0!</v>
      </c>
      <c r="R1279" s="106" t="e">
        <f t="shared" si="342"/>
        <v>#DIV/0!</v>
      </c>
      <c r="S1279" s="106" t="e">
        <f t="shared" si="343"/>
        <v>#DIV/0!</v>
      </c>
      <c r="T1279" s="106" t="e">
        <f t="shared" si="347"/>
        <v>#DIV/0!</v>
      </c>
      <c r="U1279" s="124" t="e">
        <f t="shared" si="358"/>
        <v>#DIV/0!</v>
      </c>
      <c r="V1279" s="107" t="e">
        <f t="shared" si="355"/>
        <v>#DIV/0!</v>
      </c>
      <c r="W1279" s="106" t="e">
        <f t="shared" si="353"/>
        <v>#DIV/0!</v>
      </c>
      <c r="X1279" s="106" t="e">
        <f t="shared" si="348"/>
        <v>#DIV/0!</v>
      </c>
      <c r="Y1279" s="106" t="e">
        <f t="shared" si="354"/>
        <v>#DIV/0!</v>
      </c>
      <c r="Z1279" s="108" t="e">
        <f t="shared" si="349"/>
        <v>#DIV/0!</v>
      </c>
      <c r="AA1279" s="108" t="e">
        <f>('Input &amp; Results'!$E$40-R1279*7.48)/('Calcs active'!H1279*1440)</f>
        <v>#DIV/0!</v>
      </c>
    </row>
    <row r="1280" spans="2:27" x14ac:dyDescent="0.2">
      <c r="B1280" s="31">
        <f t="shared" si="359"/>
        <v>4</v>
      </c>
      <c r="C1280" s="31" t="s">
        <v>56</v>
      </c>
      <c r="D1280" s="106">
        <v>1266</v>
      </c>
      <c r="E1280" s="106" t="e">
        <f t="shared" si="350"/>
        <v>#DIV/0!</v>
      </c>
      <c r="F1280" s="106">
        <f>'Calcs Hist'!E1281</f>
        <v>0</v>
      </c>
      <c r="G1280" s="106" t="e">
        <f t="shared" si="351"/>
        <v>#DIV/0!</v>
      </c>
      <c r="H1280" s="107" t="e">
        <f t="shared" si="352"/>
        <v>#DIV/0!</v>
      </c>
      <c r="I1280" s="106" t="e">
        <f>IF(P1280&gt;0,('Input &amp; Results'!F$30/12*$C$3)*('Input &amp; Results'!$D$21),('Input &amp; Results'!F$30/12*$C$3)*('Input &amp; Results'!$D$22))</f>
        <v>#DIV/0!</v>
      </c>
      <c r="J1280" s="106" t="e">
        <f t="shared" si="356"/>
        <v>#DIV/0!</v>
      </c>
      <c r="K1280" s="106" t="e">
        <f>IF(H1280&gt;'Input &amp; Results'!$K$45,MIN('Input &amp; Results'!$K$32,J1280-M1280),0)</f>
        <v>#DIV/0!</v>
      </c>
      <c r="L1280" s="106" t="e">
        <f t="shared" si="344"/>
        <v>#DIV/0!</v>
      </c>
      <c r="M1280" s="106" t="e">
        <f>IF(J1280&gt;0,MIN('Input &amp; Results'!$K$12*0.75/12*'Input &amp; Results'!$K$42,J1280),0)</f>
        <v>#DIV/0!</v>
      </c>
      <c r="N1280" s="106" t="e">
        <f t="shared" si="345"/>
        <v>#DIV/0!</v>
      </c>
      <c r="O1280" s="106" t="e">
        <f t="shared" si="357"/>
        <v>#DIV/0!</v>
      </c>
      <c r="P1280" s="106" t="e">
        <f>IF(O1280&gt;'Input &amp; Results'!$E$49,MIN('Input &amp; Results'!$E$47,O1280),0)</f>
        <v>#DIV/0!</v>
      </c>
      <c r="Q1280" s="106" t="e">
        <f t="shared" si="346"/>
        <v>#DIV/0!</v>
      </c>
      <c r="R1280" s="106" t="e">
        <f t="shared" si="342"/>
        <v>#DIV/0!</v>
      </c>
      <c r="S1280" s="106" t="e">
        <f t="shared" si="343"/>
        <v>#DIV/0!</v>
      </c>
      <c r="T1280" s="106" t="e">
        <f t="shared" si="347"/>
        <v>#DIV/0!</v>
      </c>
      <c r="U1280" s="124" t="e">
        <f t="shared" si="358"/>
        <v>#DIV/0!</v>
      </c>
      <c r="V1280" s="107" t="e">
        <f t="shared" si="355"/>
        <v>#DIV/0!</v>
      </c>
      <c r="W1280" s="106" t="e">
        <f t="shared" si="353"/>
        <v>#DIV/0!</v>
      </c>
      <c r="X1280" s="106" t="e">
        <f t="shared" si="348"/>
        <v>#DIV/0!</v>
      </c>
      <c r="Y1280" s="106" t="e">
        <f t="shared" si="354"/>
        <v>#DIV/0!</v>
      </c>
      <c r="Z1280" s="108" t="e">
        <f t="shared" si="349"/>
        <v>#DIV/0!</v>
      </c>
      <c r="AA1280" s="108" t="e">
        <f>('Input &amp; Results'!$E$40-R1280*7.48)/('Calcs active'!H1280*1440)</f>
        <v>#DIV/0!</v>
      </c>
    </row>
    <row r="1281" spans="2:27" x14ac:dyDescent="0.2">
      <c r="B1281" s="31">
        <f t="shared" si="359"/>
        <v>4</v>
      </c>
      <c r="C1281" s="31" t="s">
        <v>56</v>
      </c>
      <c r="D1281" s="106">
        <v>1267</v>
      </c>
      <c r="E1281" s="106" t="e">
        <f t="shared" si="350"/>
        <v>#DIV/0!</v>
      </c>
      <c r="F1281" s="106">
        <f>'Calcs Hist'!E1282</f>
        <v>0</v>
      </c>
      <c r="G1281" s="106" t="e">
        <f t="shared" si="351"/>
        <v>#DIV/0!</v>
      </c>
      <c r="H1281" s="107" t="e">
        <f t="shared" si="352"/>
        <v>#DIV/0!</v>
      </c>
      <c r="I1281" s="106" t="e">
        <f>IF(P1281&gt;0,('Input &amp; Results'!F$30/12*$C$3)*('Input &amp; Results'!$D$21),('Input &amp; Results'!F$30/12*$C$3)*('Input &amp; Results'!$D$22))</f>
        <v>#DIV/0!</v>
      </c>
      <c r="J1281" s="106" t="e">
        <f t="shared" si="356"/>
        <v>#DIV/0!</v>
      </c>
      <c r="K1281" s="106" t="e">
        <f>IF(H1281&gt;'Input &amp; Results'!$K$45,MIN('Input &amp; Results'!$K$32,J1281-M1281),0)</f>
        <v>#DIV/0!</v>
      </c>
      <c r="L1281" s="106" t="e">
        <f t="shared" si="344"/>
        <v>#DIV/0!</v>
      </c>
      <c r="M1281" s="106" t="e">
        <f>IF(J1281&gt;0,MIN('Input &amp; Results'!$K$12*0.75/12*'Input &amp; Results'!$K$42,J1281),0)</f>
        <v>#DIV/0!</v>
      </c>
      <c r="N1281" s="106" t="e">
        <f t="shared" si="345"/>
        <v>#DIV/0!</v>
      </c>
      <c r="O1281" s="106" t="e">
        <f t="shared" si="357"/>
        <v>#DIV/0!</v>
      </c>
      <c r="P1281" s="106" t="e">
        <f>IF(O1281&gt;'Input &amp; Results'!$E$49,MIN('Input &amp; Results'!$E$47,O1281),0)</f>
        <v>#DIV/0!</v>
      </c>
      <c r="Q1281" s="106" t="e">
        <f t="shared" si="346"/>
        <v>#DIV/0!</v>
      </c>
      <c r="R1281" s="106" t="e">
        <f t="shared" si="342"/>
        <v>#DIV/0!</v>
      </c>
      <c r="S1281" s="106" t="e">
        <f t="shared" si="343"/>
        <v>#DIV/0!</v>
      </c>
      <c r="T1281" s="106" t="e">
        <f t="shared" si="347"/>
        <v>#DIV/0!</v>
      </c>
      <c r="U1281" s="124" t="e">
        <f t="shared" si="358"/>
        <v>#DIV/0!</v>
      </c>
      <c r="V1281" s="107" t="e">
        <f t="shared" si="355"/>
        <v>#DIV/0!</v>
      </c>
      <c r="W1281" s="106" t="e">
        <f t="shared" si="353"/>
        <v>#DIV/0!</v>
      </c>
      <c r="X1281" s="106" t="e">
        <f t="shared" si="348"/>
        <v>#DIV/0!</v>
      </c>
      <c r="Y1281" s="106" t="e">
        <f t="shared" si="354"/>
        <v>#DIV/0!</v>
      </c>
      <c r="Z1281" s="108" t="e">
        <f t="shared" si="349"/>
        <v>#DIV/0!</v>
      </c>
      <c r="AA1281" s="108" t="e">
        <f>('Input &amp; Results'!$E$40-R1281*7.48)/('Calcs active'!H1281*1440)</f>
        <v>#DIV/0!</v>
      </c>
    </row>
    <row r="1282" spans="2:27" x14ac:dyDescent="0.2">
      <c r="B1282" s="31">
        <f t="shared" si="359"/>
        <v>4</v>
      </c>
      <c r="C1282" s="31" t="s">
        <v>56</v>
      </c>
      <c r="D1282" s="106">
        <v>1268</v>
      </c>
      <c r="E1282" s="106" t="e">
        <f t="shared" si="350"/>
        <v>#DIV/0!</v>
      </c>
      <c r="F1282" s="106">
        <f>'Calcs Hist'!E1283</f>
        <v>0</v>
      </c>
      <c r="G1282" s="106" t="e">
        <f t="shared" si="351"/>
        <v>#DIV/0!</v>
      </c>
      <c r="H1282" s="107" t="e">
        <f t="shared" si="352"/>
        <v>#DIV/0!</v>
      </c>
      <c r="I1282" s="106" t="e">
        <f>IF(P1282&gt;0,('Input &amp; Results'!F$30/12*$C$3)*('Input &amp; Results'!$D$21),('Input &amp; Results'!F$30/12*$C$3)*('Input &amp; Results'!$D$22))</f>
        <v>#DIV/0!</v>
      </c>
      <c r="J1282" s="106" t="e">
        <f t="shared" si="356"/>
        <v>#DIV/0!</v>
      </c>
      <c r="K1282" s="106" t="e">
        <f>IF(H1282&gt;'Input &amp; Results'!$K$45,MIN('Input &amp; Results'!$K$32,J1282-M1282),0)</f>
        <v>#DIV/0!</v>
      </c>
      <c r="L1282" s="106" t="e">
        <f t="shared" si="344"/>
        <v>#DIV/0!</v>
      </c>
      <c r="M1282" s="106" t="e">
        <f>IF(J1282&gt;0,MIN('Input &amp; Results'!$K$12*0.75/12*'Input &amp; Results'!$K$42,J1282),0)</f>
        <v>#DIV/0!</v>
      </c>
      <c r="N1282" s="106" t="e">
        <f t="shared" si="345"/>
        <v>#DIV/0!</v>
      </c>
      <c r="O1282" s="106" t="e">
        <f t="shared" si="357"/>
        <v>#DIV/0!</v>
      </c>
      <c r="P1282" s="106" t="e">
        <f>IF(O1282&gt;'Input &amp; Results'!$E$49,MIN('Input &amp; Results'!$E$47,O1282),0)</f>
        <v>#DIV/0!</v>
      </c>
      <c r="Q1282" s="106" t="e">
        <f t="shared" si="346"/>
        <v>#DIV/0!</v>
      </c>
      <c r="R1282" s="106" t="e">
        <f t="shared" si="342"/>
        <v>#DIV/0!</v>
      </c>
      <c r="S1282" s="106" t="e">
        <f t="shared" si="343"/>
        <v>#DIV/0!</v>
      </c>
      <c r="T1282" s="106" t="e">
        <f t="shared" si="347"/>
        <v>#DIV/0!</v>
      </c>
      <c r="U1282" s="124" t="e">
        <f t="shared" si="358"/>
        <v>#DIV/0!</v>
      </c>
      <c r="V1282" s="107" t="e">
        <f t="shared" si="355"/>
        <v>#DIV/0!</v>
      </c>
      <c r="W1282" s="106" t="e">
        <f t="shared" si="353"/>
        <v>#DIV/0!</v>
      </c>
      <c r="X1282" s="106" t="e">
        <f t="shared" si="348"/>
        <v>#DIV/0!</v>
      </c>
      <c r="Y1282" s="106" t="e">
        <f t="shared" si="354"/>
        <v>#DIV/0!</v>
      </c>
      <c r="Z1282" s="108" t="e">
        <f t="shared" si="349"/>
        <v>#DIV/0!</v>
      </c>
      <c r="AA1282" s="108" t="e">
        <f>('Input &amp; Results'!$E$40-R1282*7.48)/('Calcs active'!H1282*1440)</f>
        <v>#DIV/0!</v>
      </c>
    </row>
    <row r="1283" spans="2:27" x14ac:dyDescent="0.2">
      <c r="B1283" s="31">
        <f t="shared" si="359"/>
        <v>4</v>
      </c>
      <c r="C1283" s="31" t="s">
        <v>56</v>
      </c>
      <c r="D1283" s="106">
        <v>1269</v>
      </c>
      <c r="E1283" s="106" t="e">
        <f t="shared" si="350"/>
        <v>#DIV/0!</v>
      </c>
      <c r="F1283" s="106">
        <f>'Calcs Hist'!E1284</f>
        <v>0</v>
      </c>
      <c r="G1283" s="106" t="e">
        <f t="shared" si="351"/>
        <v>#DIV/0!</v>
      </c>
      <c r="H1283" s="107" t="e">
        <f t="shared" si="352"/>
        <v>#DIV/0!</v>
      </c>
      <c r="I1283" s="106" t="e">
        <f>IF(P1283&gt;0,('Input &amp; Results'!F$30/12*$C$3)*('Input &amp; Results'!$D$21),('Input &amp; Results'!F$30/12*$C$3)*('Input &amp; Results'!$D$22))</f>
        <v>#DIV/0!</v>
      </c>
      <c r="J1283" s="106" t="e">
        <f t="shared" si="356"/>
        <v>#DIV/0!</v>
      </c>
      <c r="K1283" s="106" t="e">
        <f>IF(H1283&gt;'Input &amp; Results'!$K$45,MIN('Input &amp; Results'!$K$32,J1283-M1283),0)</f>
        <v>#DIV/0!</v>
      </c>
      <c r="L1283" s="106" t="e">
        <f t="shared" si="344"/>
        <v>#DIV/0!</v>
      </c>
      <c r="M1283" s="106" t="e">
        <f>IF(J1283&gt;0,MIN('Input &amp; Results'!$K$12*0.75/12*'Input &amp; Results'!$K$42,J1283),0)</f>
        <v>#DIV/0!</v>
      </c>
      <c r="N1283" s="106" t="e">
        <f t="shared" si="345"/>
        <v>#DIV/0!</v>
      </c>
      <c r="O1283" s="106" t="e">
        <f t="shared" si="357"/>
        <v>#DIV/0!</v>
      </c>
      <c r="P1283" s="106" t="e">
        <f>IF(O1283&gt;'Input &amp; Results'!$E$49,MIN('Input &amp; Results'!$E$47,O1283),0)</f>
        <v>#DIV/0!</v>
      </c>
      <c r="Q1283" s="106" t="e">
        <f t="shared" si="346"/>
        <v>#DIV/0!</v>
      </c>
      <c r="R1283" s="106" t="e">
        <f t="shared" si="342"/>
        <v>#DIV/0!</v>
      </c>
      <c r="S1283" s="106" t="e">
        <f t="shared" si="343"/>
        <v>#DIV/0!</v>
      </c>
      <c r="T1283" s="106" t="e">
        <f t="shared" si="347"/>
        <v>#DIV/0!</v>
      </c>
      <c r="U1283" s="124" t="e">
        <f t="shared" si="358"/>
        <v>#DIV/0!</v>
      </c>
      <c r="V1283" s="107" t="e">
        <f t="shared" si="355"/>
        <v>#DIV/0!</v>
      </c>
      <c r="W1283" s="106" t="e">
        <f t="shared" si="353"/>
        <v>#DIV/0!</v>
      </c>
      <c r="X1283" s="106" t="e">
        <f t="shared" si="348"/>
        <v>#DIV/0!</v>
      </c>
      <c r="Y1283" s="106" t="e">
        <f t="shared" si="354"/>
        <v>#DIV/0!</v>
      </c>
      <c r="Z1283" s="108" t="e">
        <f t="shared" si="349"/>
        <v>#DIV/0!</v>
      </c>
      <c r="AA1283" s="108" t="e">
        <f>('Input &amp; Results'!$E$40-R1283*7.48)/('Calcs active'!H1283*1440)</f>
        <v>#DIV/0!</v>
      </c>
    </row>
    <row r="1284" spans="2:27" x14ac:dyDescent="0.2">
      <c r="B1284" s="31">
        <f t="shared" si="359"/>
        <v>4</v>
      </c>
      <c r="C1284" s="31" t="s">
        <v>56</v>
      </c>
      <c r="D1284" s="106">
        <v>1270</v>
      </c>
      <c r="E1284" s="106" t="e">
        <f t="shared" si="350"/>
        <v>#DIV/0!</v>
      </c>
      <c r="F1284" s="106">
        <f>'Calcs Hist'!E1285</f>
        <v>0</v>
      </c>
      <c r="G1284" s="106" t="e">
        <f t="shared" si="351"/>
        <v>#DIV/0!</v>
      </c>
      <c r="H1284" s="107" t="e">
        <f t="shared" si="352"/>
        <v>#DIV/0!</v>
      </c>
      <c r="I1284" s="106" t="e">
        <f>IF(P1284&gt;0,('Input &amp; Results'!F$30/12*$C$3)*('Input &amp; Results'!$D$21),('Input &amp; Results'!F$30/12*$C$3)*('Input &amp; Results'!$D$22))</f>
        <v>#DIV/0!</v>
      </c>
      <c r="J1284" s="106" t="e">
        <f t="shared" si="356"/>
        <v>#DIV/0!</v>
      </c>
      <c r="K1284" s="106" t="e">
        <f>IF(H1284&gt;'Input &amp; Results'!$K$45,MIN('Input &amp; Results'!$K$32,J1284-M1284),0)</f>
        <v>#DIV/0!</v>
      </c>
      <c r="L1284" s="106" t="e">
        <f t="shared" si="344"/>
        <v>#DIV/0!</v>
      </c>
      <c r="M1284" s="106" t="e">
        <f>IF(J1284&gt;0,MIN('Input &amp; Results'!$K$12*0.75/12*'Input &amp; Results'!$K$42,J1284),0)</f>
        <v>#DIV/0!</v>
      </c>
      <c r="N1284" s="106" t="e">
        <f t="shared" si="345"/>
        <v>#DIV/0!</v>
      </c>
      <c r="O1284" s="106" t="e">
        <f t="shared" si="357"/>
        <v>#DIV/0!</v>
      </c>
      <c r="P1284" s="106" t="e">
        <f>IF(O1284&gt;'Input &amp; Results'!$E$49,MIN('Input &amp; Results'!$E$47,O1284),0)</f>
        <v>#DIV/0!</v>
      </c>
      <c r="Q1284" s="106" t="e">
        <f t="shared" si="346"/>
        <v>#DIV/0!</v>
      </c>
      <c r="R1284" s="106" t="e">
        <f t="shared" si="342"/>
        <v>#DIV/0!</v>
      </c>
      <c r="S1284" s="106" t="e">
        <f t="shared" si="343"/>
        <v>#DIV/0!</v>
      </c>
      <c r="T1284" s="106" t="e">
        <f t="shared" si="347"/>
        <v>#DIV/0!</v>
      </c>
      <c r="U1284" s="124" t="e">
        <f t="shared" si="358"/>
        <v>#DIV/0!</v>
      </c>
      <c r="V1284" s="107" t="e">
        <f t="shared" si="355"/>
        <v>#DIV/0!</v>
      </c>
      <c r="W1284" s="106" t="e">
        <f t="shared" si="353"/>
        <v>#DIV/0!</v>
      </c>
      <c r="X1284" s="106" t="e">
        <f t="shared" si="348"/>
        <v>#DIV/0!</v>
      </c>
      <c r="Y1284" s="106" t="e">
        <f t="shared" si="354"/>
        <v>#DIV/0!</v>
      </c>
      <c r="Z1284" s="108" t="e">
        <f t="shared" si="349"/>
        <v>#DIV/0!</v>
      </c>
      <c r="AA1284" s="108" t="e">
        <f>('Input &amp; Results'!$E$40-R1284*7.48)/('Calcs active'!H1284*1440)</f>
        <v>#DIV/0!</v>
      </c>
    </row>
    <row r="1285" spans="2:27" x14ac:dyDescent="0.2">
      <c r="B1285" s="31">
        <f t="shared" si="359"/>
        <v>4</v>
      </c>
      <c r="C1285" s="31" t="s">
        <v>56</v>
      </c>
      <c r="D1285" s="106">
        <v>1271</v>
      </c>
      <c r="E1285" s="106" t="e">
        <f t="shared" si="350"/>
        <v>#DIV/0!</v>
      </c>
      <c r="F1285" s="106">
        <f>'Calcs Hist'!E1286</f>
        <v>0</v>
      </c>
      <c r="G1285" s="106" t="e">
        <f t="shared" si="351"/>
        <v>#DIV/0!</v>
      </c>
      <c r="H1285" s="107" t="e">
        <f t="shared" si="352"/>
        <v>#DIV/0!</v>
      </c>
      <c r="I1285" s="106" t="e">
        <f>IF(P1285&gt;0,('Input &amp; Results'!F$30/12*$C$3)*('Input &amp; Results'!$D$21),('Input &amp; Results'!F$30/12*$C$3)*('Input &amp; Results'!$D$22))</f>
        <v>#DIV/0!</v>
      </c>
      <c r="J1285" s="106" t="e">
        <f t="shared" si="356"/>
        <v>#DIV/0!</v>
      </c>
      <c r="K1285" s="106" t="e">
        <f>IF(H1285&gt;'Input &amp; Results'!$K$45,MIN('Input &amp; Results'!$K$32,J1285-M1285),0)</f>
        <v>#DIV/0!</v>
      </c>
      <c r="L1285" s="106" t="e">
        <f t="shared" si="344"/>
        <v>#DIV/0!</v>
      </c>
      <c r="M1285" s="106" t="e">
        <f>IF(J1285&gt;0,MIN('Input &amp; Results'!$K$12*0.75/12*'Input &amp; Results'!$K$42,J1285),0)</f>
        <v>#DIV/0!</v>
      </c>
      <c r="N1285" s="106" t="e">
        <f t="shared" si="345"/>
        <v>#DIV/0!</v>
      </c>
      <c r="O1285" s="106" t="e">
        <f t="shared" si="357"/>
        <v>#DIV/0!</v>
      </c>
      <c r="P1285" s="106" t="e">
        <f>IF(O1285&gt;'Input &amp; Results'!$E$49,MIN('Input &amp; Results'!$E$47,O1285),0)</f>
        <v>#DIV/0!</v>
      </c>
      <c r="Q1285" s="106" t="e">
        <f t="shared" si="346"/>
        <v>#DIV/0!</v>
      </c>
      <c r="R1285" s="106" t="e">
        <f t="shared" si="342"/>
        <v>#DIV/0!</v>
      </c>
      <c r="S1285" s="106" t="e">
        <f t="shared" si="343"/>
        <v>#DIV/0!</v>
      </c>
      <c r="T1285" s="106" t="e">
        <f t="shared" si="347"/>
        <v>#DIV/0!</v>
      </c>
      <c r="U1285" s="124" t="e">
        <f t="shared" si="358"/>
        <v>#DIV/0!</v>
      </c>
      <c r="V1285" s="107" t="e">
        <f t="shared" si="355"/>
        <v>#DIV/0!</v>
      </c>
      <c r="W1285" s="106" t="e">
        <f t="shared" si="353"/>
        <v>#DIV/0!</v>
      </c>
      <c r="X1285" s="106" t="e">
        <f t="shared" si="348"/>
        <v>#DIV/0!</v>
      </c>
      <c r="Y1285" s="106" t="e">
        <f t="shared" si="354"/>
        <v>#DIV/0!</v>
      </c>
      <c r="Z1285" s="108" t="e">
        <f t="shared" si="349"/>
        <v>#DIV/0!</v>
      </c>
      <c r="AA1285" s="108" t="e">
        <f>('Input &amp; Results'!$E$40-R1285*7.48)/('Calcs active'!H1285*1440)</f>
        <v>#DIV/0!</v>
      </c>
    </row>
    <row r="1286" spans="2:27" x14ac:dyDescent="0.2">
      <c r="B1286" s="31">
        <f t="shared" si="359"/>
        <v>4</v>
      </c>
      <c r="C1286" s="31" t="s">
        <v>56</v>
      </c>
      <c r="D1286" s="106">
        <v>1272</v>
      </c>
      <c r="E1286" s="106" t="e">
        <f t="shared" si="350"/>
        <v>#DIV/0!</v>
      </c>
      <c r="F1286" s="106">
        <f>'Calcs Hist'!E1287</f>
        <v>0</v>
      </c>
      <c r="G1286" s="106" t="e">
        <f t="shared" si="351"/>
        <v>#DIV/0!</v>
      </c>
      <c r="H1286" s="107" t="e">
        <f t="shared" si="352"/>
        <v>#DIV/0!</v>
      </c>
      <c r="I1286" s="106" t="e">
        <f>IF(P1286&gt;0,('Input &amp; Results'!F$30/12*$C$3)*('Input &amp; Results'!$D$21),('Input &amp; Results'!F$30/12*$C$3)*('Input &amp; Results'!$D$22))</f>
        <v>#DIV/0!</v>
      </c>
      <c r="J1286" s="106" t="e">
        <f t="shared" si="356"/>
        <v>#DIV/0!</v>
      </c>
      <c r="K1286" s="106" t="e">
        <f>IF(H1286&gt;'Input &amp; Results'!$K$45,MIN('Input &amp; Results'!$K$32,J1286-M1286),0)</f>
        <v>#DIV/0!</v>
      </c>
      <c r="L1286" s="106" t="e">
        <f t="shared" si="344"/>
        <v>#DIV/0!</v>
      </c>
      <c r="M1286" s="106" t="e">
        <f>IF(J1286&gt;0,MIN('Input &amp; Results'!$K$12*0.75/12*'Input &amp; Results'!$K$42,J1286),0)</f>
        <v>#DIV/0!</v>
      </c>
      <c r="N1286" s="106" t="e">
        <f t="shared" si="345"/>
        <v>#DIV/0!</v>
      </c>
      <c r="O1286" s="106" t="e">
        <f t="shared" si="357"/>
        <v>#DIV/0!</v>
      </c>
      <c r="P1286" s="106" t="e">
        <f>IF(O1286&gt;'Input &amp; Results'!$E$49,MIN('Input &amp; Results'!$E$47,O1286),0)</f>
        <v>#DIV/0!</v>
      </c>
      <c r="Q1286" s="106" t="e">
        <f t="shared" si="346"/>
        <v>#DIV/0!</v>
      </c>
      <c r="R1286" s="106" t="e">
        <f t="shared" si="342"/>
        <v>#DIV/0!</v>
      </c>
      <c r="S1286" s="106" t="e">
        <f t="shared" si="343"/>
        <v>#DIV/0!</v>
      </c>
      <c r="T1286" s="106" t="e">
        <f t="shared" si="347"/>
        <v>#DIV/0!</v>
      </c>
      <c r="U1286" s="124" t="e">
        <f t="shared" si="358"/>
        <v>#DIV/0!</v>
      </c>
      <c r="V1286" s="107" t="e">
        <f t="shared" si="355"/>
        <v>#DIV/0!</v>
      </c>
      <c r="W1286" s="106" t="e">
        <f t="shared" si="353"/>
        <v>#DIV/0!</v>
      </c>
      <c r="X1286" s="106" t="e">
        <f t="shared" si="348"/>
        <v>#DIV/0!</v>
      </c>
      <c r="Y1286" s="106" t="e">
        <f t="shared" si="354"/>
        <v>#DIV/0!</v>
      </c>
      <c r="Z1286" s="108" t="e">
        <f t="shared" si="349"/>
        <v>#DIV/0!</v>
      </c>
      <c r="AA1286" s="108" t="e">
        <f>('Input &amp; Results'!$E$40-R1286*7.48)/('Calcs active'!H1286*1440)</f>
        <v>#DIV/0!</v>
      </c>
    </row>
    <row r="1287" spans="2:27" x14ac:dyDescent="0.2">
      <c r="B1287" s="31">
        <f t="shared" si="359"/>
        <v>4</v>
      </c>
      <c r="C1287" s="31" t="s">
        <v>56</v>
      </c>
      <c r="D1287" s="106">
        <v>1273</v>
      </c>
      <c r="E1287" s="106" t="e">
        <f t="shared" si="350"/>
        <v>#DIV/0!</v>
      </c>
      <c r="F1287" s="106">
        <f>'Calcs Hist'!E1288</f>
        <v>0</v>
      </c>
      <c r="G1287" s="106" t="e">
        <f t="shared" si="351"/>
        <v>#DIV/0!</v>
      </c>
      <c r="H1287" s="107" t="e">
        <f t="shared" si="352"/>
        <v>#DIV/0!</v>
      </c>
      <c r="I1287" s="106" t="e">
        <f>IF(P1287&gt;0,('Input &amp; Results'!F$30/12*$C$3)*('Input &amp; Results'!$D$21),('Input &amp; Results'!F$30/12*$C$3)*('Input &amp; Results'!$D$22))</f>
        <v>#DIV/0!</v>
      </c>
      <c r="J1287" s="106" t="e">
        <f t="shared" si="356"/>
        <v>#DIV/0!</v>
      </c>
      <c r="K1287" s="106" t="e">
        <f>IF(H1287&gt;'Input &amp; Results'!$K$45,MIN('Input &amp; Results'!$K$32,J1287-M1287),0)</f>
        <v>#DIV/0!</v>
      </c>
      <c r="L1287" s="106" t="e">
        <f t="shared" si="344"/>
        <v>#DIV/0!</v>
      </c>
      <c r="M1287" s="106" t="e">
        <f>IF(J1287&gt;0,MIN('Input &amp; Results'!$K$12*0.75/12*'Input &amp; Results'!$K$42,J1287),0)</f>
        <v>#DIV/0!</v>
      </c>
      <c r="N1287" s="106" t="e">
        <f t="shared" si="345"/>
        <v>#DIV/0!</v>
      </c>
      <c r="O1287" s="106" t="e">
        <f t="shared" si="357"/>
        <v>#DIV/0!</v>
      </c>
      <c r="P1287" s="106" t="e">
        <f>IF(O1287&gt;'Input &amp; Results'!$E$49,MIN('Input &amp; Results'!$E$47,O1287),0)</f>
        <v>#DIV/0!</v>
      </c>
      <c r="Q1287" s="106" t="e">
        <f t="shared" si="346"/>
        <v>#DIV/0!</v>
      </c>
      <c r="R1287" s="106" t="e">
        <f t="shared" si="342"/>
        <v>#DIV/0!</v>
      </c>
      <c r="S1287" s="106" t="e">
        <f t="shared" si="343"/>
        <v>#DIV/0!</v>
      </c>
      <c r="T1287" s="106" t="e">
        <f t="shared" si="347"/>
        <v>#DIV/0!</v>
      </c>
      <c r="U1287" s="124" t="e">
        <f t="shared" si="358"/>
        <v>#DIV/0!</v>
      </c>
      <c r="V1287" s="107" t="e">
        <f t="shared" si="355"/>
        <v>#DIV/0!</v>
      </c>
      <c r="W1287" s="106" t="e">
        <f t="shared" si="353"/>
        <v>#DIV/0!</v>
      </c>
      <c r="X1287" s="106" t="e">
        <f t="shared" si="348"/>
        <v>#DIV/0!</v>
      </c>
      <c r="Y1287" s="106" t="e">
        <f t="shared" si="354"/>
        <v>#DIV/0!</v>
      </c>
      <c r="Z1287" s="108" t="e">
        <f t="shared" si="349"/>
        <v>#DIV/0!</v>
      </c>
      <c r="AA1287" s="108" t="e">
        <f>('Input &amp; Results'!$E$40-R1287*7.48)/('Calcs active'!H1287*1440)</f>
        <v>#DIV/0!</v>
      </c>
    </row>
    <row r="1288" spans="2:27" x14ac:dyDescent="0.2">
      <c r="B1288" s="31">
        <f t="shared" si="359"/>
        <v>4</v>
      </c>
      <c r="C1288" s="31" t="s">
        <v>56</v>
      </c>
      <c r="D1288" s="106">
        <v>1274</v>
      </c>
      <c r="E1288" s="106" t="e">
        <f t="shared" si="350"/>
        <v>#DIV/0!</v>
      </c>
      <c r="F1288" s="106">
        <f>'Calcs Hist'!E1289</f>
        <v>0</v>
      </c>
      <c r="G1288" s="106" t="e">
        <f t="shared" si="351"/>
        <v>#DIV/0!</v>
      </c>
      <c r="H1288" s="107" t="e">
        <f t="shared" si="352"/>
        <v>#DIV/0!</v>
      </c>
      <c r="I1288" s="106" t="e">
        <f>IF(P1288&gt;0,('Input &amp; Results'!F$30/12*$C$3)*('Input &amp; Results'!$D$21),('Input &amp; Results'!F$30/12*$C$3)*('Input &amp; Results'!$D$22))</f>
        <v>#DIV/0!</v>
      </c>
      <c r="J1288" s="106" t="e">
        <f t="shared" si="356"/>
        <v>#DIV/0!</v>
      </c>
      <c r="K1288" s="106" t="e">
        <f>IF(H1288&gt;'Input &amp; Results'!$K$45,MIN('Input &amp; Results'!$K$32,J1288-M1288),0)</f>
        <v>#DIV/0!</v>
      </c>
      <c r="L1288" s="106" t="e">
        <f t="shared" si="344"/>
        <v>#DIV/0!</v>
      </c>
      <c r="M1288" s="106" t="e">
        <f>IF(J1288&gt;0,MIN('Input &amp; Results'!$K$12*0.75/12*'Input &amp; Results'!$K$42,J1288),0)</f>
        <v>#DIV/0!</v>
      </c>
      <c r="N1288" s="106" t="e">
        <f t="shared" si="345"/>
        <v>#DIV/0!</v>
      </c>
      <c r="O1288" s="106" t="e">
        <f t="shared" si="357"/>
        <v>#DIV/0!</v>
      </c>
      <c r="P1288" s="106" t="e">
        <f>IF(O1288&gt;'Input &amp; Results'!$E$49,MIN('Input &amp; Results'!$E$47,O1288),0)</f>
        <v>#DIV/0!</v>
      </c>
      <c r="Q1288" s="106" t="e">
        <f t="shared" si="346"/>
        <v>#DIV/0!</v>
      </c>
      <c r="R1288" s="106" t="e">
        <f t="shared" si="342"/>
        <v>#DIV/0!</v>
      </c>
      <c r="S1288" s="106" t="e">
        <f t="shared" si="343"/>
        <v>#DIV/0!</v>
      </c>
      <c r="T1288" s="106" t="e">
        <f t="shared" si="347"/>
        <v>#DIV/0!</v>
      </c>
      <c r="U1288" s="124" t="e">
        <f t="shared" si="358"/>
        <v>#DIV/0!</v>
      </c>
      <c r="V1288" s="107" t="e">
        <f t="shared" si="355"/>
        <v>#DIV/0!</v>
      </c>
      <c r="W1288" s="106" t="e">
        <f t="shared" si="353"/>
        <v>#DIV/0!</v>
      </c>
      <c r="X1288" s="106" t="e">
        <f t="shared" si="348"/>
        <v>#DIV/0!</v>
      </c>
      <c r="Y1288" s="106" t="e">
        <f t="shared" si="354"/>
        <v>#DIV/0!</v>
      </c>
      <c r="Z1288" s="108" t="e">
        <f t="shared" si="349"/>
        <v>#DIV/0!</v>
      </c>
      <c r="AA1288" s="108" t="e">
        <f>('Input &amp; Results'!$E$40-R1288*7.48)/('Calcs active'!H1288*1440)</f>
        <v>#DIV/0!</v>
      </c>
    </row>
    <row r="1289" spans="2:27" x14ac:dyDescent="0.2">
      <c r="B1289" s="31">
        <f t="shared" si="359"/>
        <v>4</v>
      </c>
      <c r="C1289" s="31" t="s">
        <v>56</v>
      </c>
      <c r="D1289" s="106">
        <v>1275</v>
      </c>
      <c r="E1289" s="106" t="e">
        <f t="shared" si="350"/>
        <v>#DIV/0!</v>
      </c>
      <c r="F1289" s="106">
        <f>'Calcs Hist'!E1290</f>
        <v>0</v>
      </c>
      <c r="G1289" s="106" t="e">
        <f t="shared" si="351"/>
        <v>#DIV/0!</v>
      </c>
      <c r="H1289" s="107" t="e">
        <f t="shared" si="352"/>
        <v>#DIV/0!</v>
      </c>
      <c r="I1289" s="106" t="e">
        <f>IF(P1289&gt;0,('Input &amp; Results'!F$30/12*$C$3)*('Input &amp; Results'!$D$21),('Input &amp; Results'!F$30/12*$C$3)*('Input &amp; Results'!$D$22))</f>
        <v>#DIV/0!</v>
      </c>
      <c r="J1289" s="106" t="e">
        <f t="shared" si="356"/>
        <v>#DIV/0!</v>
      </c>
      <c r="K1289" s="106" t="e">
        <f>IF(H1289&gt;'Input &amp; Results'!$K$45,MIN('Input &amp; Results'!$K$32,J1289-M1289),0)</f>
        <v>#DIV/0!</v>
      </c>
      <c r="L1289" s="106" t="e">
        <f t="shared" si="344"/>
        <v>#DIV/0!</v>
      </c>
      <c r="M1289" s="106" t="e">
        <f>IF(J1289&gt;0,MIN('Input &amp; Results'!$K$12*0.75/12*'Input &amp; Results'!$K$42,J1289),0)</f>
        <v>#DIV/0!</v>
      </c>
      <c r="N1289" s="106" t="e">
        <f t="shared" si="345"/>
        <v>#DIV/0!</v>
      </c>
      <c r="O1289" s="106" t="e">
        <f t="shared" si="357"/>
        <v>#DIV/0!</v>
      </c>
      <c r="P1289" s="106" t="e">
        <f>IF(O1289&gt;'Input &amp; Results'!$E$49,MIN('Input &amp; Results'!$E$47,O1289),0)</f>
        <v>#DIV/0!</v>
      </c>
      <c r="Q1289" s="106" t="e">
        <f t="shared" si="346"/>
        <v>#DIV/0!</v>
      </c>
      <c r="R1289" s="106" t="e">
        <f t="shared" si="342"/>
        <v>#DIV/0!</v>
      </c>
      <c r="S1289" s="106" t="e">
        <f t="shared" si="343"/>
        <v>#DIV/0!</v>
      </c>
      <c r="T1289" s="106" t="e">
        <f t="shared" si="347"/>
        <v>#DIV/0!</v>
      </c>
      <c r="U1289" s="124" t="e">
        <f t="shared" si="358"/>
        <v>#DIV/0!</v>
      </c>
      <c r="V1289" s="107" t="e">
        <f t="shared" si="355"/>
        <v>#DIV/0!</v>
      </c>
      <c r="W1289" s="106" t="e">
        <f t="shared" si="353"/>
        <v>#DIV/0!</v>
      </c>
      <c r="X1289" s="106" t="e">
        <f t="shared" si="348"/>
        <v>#DIV/0!</v>
      </c>
      <c r="Y1289" s="106" t="e">
        <f t="shared" si="354"/>
        <v>#DIV/0!</v>
      </c>
      <c r="Z1289" s="108" t="e">
        <f t="shared" si="349"/>
        <v>#DIV/0!</v>
      </c>
      <c r="AA1289" s="108" t="e">
        <f>('Input &amp; Results'!$E$40-R1289*7.48)/('Calcs active'!H1289*1440)</f>
        <v>#DIV/0!</v>
      </c>
    </row>
    <row r="1290" spans="2:27" x14ac:dyDescent="0.2">
      <c r="B1290" s="31">
        <f t="shared" si="359"/>
        <v>4</v>
      </c>
      <c r="C1290" s="31" t="s">
        <v>56</v>
      </c>
      <c r="D1290" s="106">
        <v>1276</v>
      </c>
      <c r="E1290" s="106" t="e">
        <f t="shared" si="350"/>
        <v>#DIV/0!</v>
      </c>
      <c r="F1290" s="106">
        <f>'Calcs Hist'!E1291</f>
        <v>0</v>
      </c>
      <c r="G1290" s="106" t="e">
        <f t="shared" si="351"/>
        <v>#DIV/0!</v>
      </c>
      <c r="H1290" s="107" t="e">
        <f t="shared" si="352"/>
        <v>#DIV/0!</v>
      </c>
      <c r="I1290" s="106" t="e">
        <f>IF(P1290&gt;0,('Input &amp; Results'!F$30/12*$C$3)*('Input &amp; Results'!$D$21),('Input &amp; Results'!F$30/12*$C$3)*('Input &amp; Results'!$D$22))</f>
        <v>#DIV/0!</v>
      </c>
      <c r="J1290" s="106" t="e">
        <f t="shared" si="356"/>
        <v>#DIV/0!</v>
      </c>
      <c r="K1290" s="106" t="e">
        <f>IF(H1290&gt;'Input &amp; Results'!$K$45,MIN('Input &amp; Results'!$K$32,J1290-M1290),0)</f>
        <v>#DIV/0!</v>
      </c>
      <c r="L1290" s="106" t="e">
        <f t="shared" si="344"/>
        <v>#DIV/0!</v>
      </c>
      <c r="M1290" s="106" t="e">
        <f>IF(J1290&gt;0,MIN('Input &amp; Results'!$K$12*0.75/12*'Input &amp; Results'!$K$42,J1290),0)</f>
        <v>#DIV/0!</v>
      </c>
      <c r="N1290" s="106" t="e">
        <f t="shared" si="345"/>
        <v>#DIV/0!</v>
      </c>
      <c r="O1290" s="106" t="e">
        <f t="shared" si="357"/>
        <v>#DIV/0!</v>
      </c>
      <c r="P1290" s="106" t="e">
        <f>IF(O1290&gt;'Input &amp; Results'!$E$49,MIN('Input &amp; Results'!$E$47,O1290),0)</f>
        <v>#DIV/0!</v>
      </c>
      <c r="Q1290" s="106" t="e">
        <f t="shared" si="346"/>
        <v>#DIV/0!</v>
      </c>
      <c r="R1290" s="106" t="e">
        <f t="shared" si="342"/>
        <v>#DIV/0!</v>
      </c>
      <c r="S1290" s="106" t="e">
        <f t="shared" si="343"/>
        <v>#DIV/0!</v>
      </c>
      <c r="T1290" s="106" t="e">
        <f t="shared" si="347"/>
        <v>#DIV/0!</v>
      </c>
      <c r="U1290" s="124" t="e">
        <f t="shared" si="358"/>
        <v>#DIV/0!</v>
      </c>
      <c r="V1290" s="107" t="e">
        <f t="shared" si="355"/>
        <v>#DIV/0!</v>
      </c>
      <c r="W1290" s="106" t="e">
        <f t="shared" si="353"/>
        <v>#DIV/0!</v>
      </c>
      <c r="X1290" s="106" t="e">
        <f t="shared" si="348"/>
        <v>#DIV/0!</v>
      </c>
      <c r="Y1290" s="106" t="e">
        <f t="shared" si="354"/>
        <v>#DIV/0!</v>
      </c>
      <c r="Z1290" s="108" t="e">
        <f t="shared" si="349"/>
        <v>#DIV/0!</v>
      </c>
      <c r="AA1290" s="108" t="e">
        <f>('Input &amp; Results'!$E$40-R1290*7.48)/('Calcs active'!H1290*1440)</f>
        <v>#DIV/0!</v>
      </c>
    </row>
    <row r="1291" spans="2:27" x14ac:dyDescent="0.2">
      <c r="B1291" s="31">
        <f t="shared" si="359"/>
        <v>4</v>
      </c>
      <c r="C1291" s="31" t="s">
        <v>57</v>
      </c>
      <c r="D1291" s="106">
        <v>1277</v>
      </c>
      <c r="E1291" s="106" t="e">
        <f t="shared" si="350"/>
        <v>#DIV/0!</v>
      </c>
      <c r="F1291" s="106">
        <f>'Calcs Hist'!E1292</f>
        <v>0</v>
      </c>
      <c r="G1291" s="106" t="e">
        <f t="shared" si="351"/>
        <v>#DIV/0!</v>
      </c>
      <c r="H1291" s="107" t="e">
        <f t="shared" si="352"/>
        <v>#DIV/0!</v>
      </c>
      <c r="I1291" s="106" t="e">
        <f>IF(P1291&gt;0,('Input &amp; Results'!F$31/12*$C$3)*('Input &amp; Results'!$D$21),('Input &amp; Results'!F$31/12*$C$3)*('Input &amp; Results'!$D$22))</f>
        <v>#DIV/0!</v>
      </c>
      <c r="J1291" s="106" t="e">
        <f t="shared" si="356"/>
        <v>#DIV/0!</v>
      </c>
      <c r="K1291" s="106" t="e">
        <f>IF(H1291&gt;'Input &amp; Results'!$K$45,MIN('Input &amp; Results'!$K$33,J1291-M1291),0)</f>
        <v>#DIV/0!</v>
      </c>
      <c r="L1291" s="106" t="e">
        <f t="shared" si="344"/>
        <v>#DIV/0!</v>
      </c>
      <c r="M1291" s="106" t="e">
        <f>IF(J1291&gt;0,MIN('Input &amp; Results'!$K$13*0.75/12*'Input &amp; Results'!$K$42,J1291),0)</f>
        <v>#DIV/0!</v>
      </c>
      <c r="N1291" s="106" t="e">
        <f t="shared" si="345"/>
        <v>#DIV/0!</v>
      </c>
      <c r="O1291" s="106" t="e">
        <f t="shared" si="357"/>
        <v>#DIV/0!</v>
      </c>
      <c r="P1291" s="106" t="e">
        <f>IF(O1291&gt;'Input &amp; Results'!$E$49,MIN('Input &amp; Results'!$E$47,O1291),0)</f>
        <v>#DIV/0!</v>
      </c>
      <c r="Q1291" s="106" t="e">
        <f t="shared" si="346"/>
        <v>#DIV/0!</v>
      </c>
      <c r="R1291" s="106" t="e">
        <f t="shared" si="342"/>
        <v>#DIV/0!</v>
      </c>
      <c r="S1291" s="106" t="e">
        <f t="shared" si="343"/>
        <v>#DIV/0!</v>
      </c>
      <c r="T1291" s="106" t="e">
        <f t="shared" si="347"/>
        <v>#DIV/0!</v>
      </c>
      <c r="U1291" s="124" t="e">
        <f t="shared" si="358"/>
        <v>#DIV/0!</v>
      </c>
      <c r="V1291" s="107" t="e">
        <f t="shared" si="355"/>
        <v>#DIV/0!</v>
      </c>
      <c r="W1291" s="106" t="e">
        <f t="shared" si="353"/>
        <v>#DIV/0!</v>
      </c>
      <c r="X1291" s="106" t="e">
        <f t="shared" si="348"/>
        <v>#DIV/0!</v>
      </c>
      <c r="Y1291" s="106" t="e">
        <f t="shared" si="354"/>
        <v>#DIV/0!</v>
      </c>
      <c r="Z1291" s="108" t="e">
        <f t="shared" si="349"/>
        <v>#DIV/0!</v>
      </c>
      <c r="AA1291" s="108" t="e">
        <f>('Input &amp; Results'!$E$40-R1291*7.48)/('Calcs active'!H1291*1440)</f>
        <v>#DIV/0!</v>
      </c>
    </row>
    <row r="1292" spans="2:27" x14ac:dyDescent="0.2">
      <c r="B1292" s="31">
        <f t="shared" si="359"/>
        <v>4</v>
      </c>
      <c r="C1292" s="31" t="s">
        <v>57</v>
      </c>
      <c r="D1292" s="106">
        <v>1278</v>
      </c>
      <c r="E1292" s="106" t="e">
        <f t="shared" si="350"/>
        <v>#DIV/0!</v>
      </c>
      <c r="F1292" s="106">
        <f>'Calcs Hist'!E1293</f>
        <v>0</v>
      </c>
      <c r="G1292" s="106" t="e">
        <f t="shared" si="351"/>
        <v>#DIV/0!</v>
      </c>
      <c r="H1292" s="107" t="e">
        <f t="shared" si="352"/>
        <v>#DIV/0!</v>
      </c>
      <c r="I1292" s="106" t="e">
        <f>IF(P1292&gt;0,('Input &amp; Results'!F$31/12*$C$3)*('Input &amp; Results'!$D$21),('Input &amp; Results'!F$31/12*$C$3)*('Input &amp; Results'!$D$22))</f>
        <v>#DIV/0!</v>
      </c>
      <c r="J1292" s="106" t="e">
        <f t="shared" si="356"/>
        <v>#DIV/0!</v>
      </c>
      <c r="K1292" s="106" t="e">
        <f>IF(H1292&gt;'Input &amp; Results'!$K$45,MIN('Input &amp; Results'!$K$33,J1292-M1292),0)</f>
        <v>#DIV/0!</v>
      </c>
      <c r="L1292" s="106" t="e">
        <f t="shared" si="344"/>
        <v>#DIV/0!</v>
      </c>
      <c r="M1292" s="106" t="e">
        <f>IF(J1292&gt;0,MIN('Input &amp; Results'!$K$13*0.75/12*'Input &amp; Results'!$K$42,J1292),0)</f>
        <v>#DIV/0!</v>
      </c>
      <c r="N1292" s="106" t="e">
        <f t="shared" si="345"/>
        <v>#DIV/0!</v>
      </c>
      <c r="O1292" s="106" t="e">
        <f t="shared" si="357"/>
        <v>#DIV/0!</v>
      </c>
      <c r="P1292" s="106" t="e">
        <f>IF(O1292&gt;'Input &amp; Results'!$E$49,MIN('Input &amp; Results'!$E$47,O1292),0)</f>
        <v>#DIV/0!</v>
      </c>
      <c r="Q1292" s="106" t="e">
        <f t="shared" si="346"/>
        <v>#DIV/0!</v>
      </c>
      <c r="R1292" s="106" t="e">
        <f t="shared" si="342"/>
        <v>#DIV/0!</v>
      </c>
      <c r="S1292" s="106" t="e">
        <f t="shared" si="343"/>
        <v>#DIV/0!</v>
      </c>
      <c r="T1292" s="106" t="e">
        <f t="shared" si="347"/>
        <v>#DIV/0!</v>
      </c>
      <c r="U1292" s="124" t="e">
        <f t="shared" si="358"/>
        <v>#DIV/0!</v>
      </c>
      <c r="V1292" s="107" t="e">
        <f t="shared" si="355"/>
        <v>#DIV/0!</v>
      </c>
      <c r="W1292" s="106" t="e">
        <f t="shared" si="353"/>
        <v>#DIV/0!</v>
      </c>
      <c r="X1292" s="106" t="e">
        <f t="shared" si="348"/>
        <v>#DIV/0!</v>
      </c>
      <c r="Y1292" s="106" t="e">
        <f t="shared" si="354"/>
        <v>#DIV/0!</v>
      </c>
      <c r="Z1292" s="108" t="e">
        <f t="shared" si="349"/>
        <v>#DIV/0!</v>
      </c>
      <c r="AA1292" s="108" t="e">
        <f>('Input &amp; Results'!$E$40-R1292*7.48)/('Calcs active'!H1292*1440)</f>
        <v>#DIV/0!</v>
      </c>
    </row>
    <row r="1293" spans="2:27" x14ac:dyDescent="0.2">
      <c r="B1293" s="31">
        <f t="shared" si="359"/>
        <v>4</v>
      </c>
      <c r="C1293" s="31" t="s">
        <v>57</v>
      </c>
      <c r="D1293" s="106">
        <v>1279</v>
      </c>
      <c r="E1293" s="106" t="e">
        <f t="shared" si="350"/>
        <v>#DIV/0!</v>
      </c>
      <c r="F1293" s="106">
        <f>'Calcs Hist'!E1294</f>
        <v>0</v>
      </c>
      <c r="G1293" s="106" t="e">
        <f t="shared" si="351"/>
        <v>#DIV/0!</v>
      </c>
      <c r="H1293" s="107" t="e">
        <f t="shared" si="352"/>
        <v>#DIV/0!</v>
      </c>
      <c r="I1293" s="106" t="e">
        <f>IF(P1293&gt;0,('Input &amp; Results'!F$31/12*$C$3)*('Input &amp; Results'!$D$21),('Input &amp; Results'!F$31/12*$C$3)*('Input &amp; Results'!$D$22))</f>
        <v>#DIV/0!</v>
      </c>
      <c r="J1293" s="106" t="e">
        <f t="shared" si="356"/>
        <v>#DIV/0!</v>
      </c>
      <c r="K1293" s="106" t="e">
        <f>IF(H1293&gt;'Input &amp; Results'!$K$45,MIN('Input &amp; Results'!$K$33,J1293-M1293),0)</f>
        <v>#DIV/0!</v>
      </c>
      <c r="L1293" s="106" t="e">
        <f t="shared" si="344"/>
        <v>#DIV/0!</v>
      </c>
      <c r="M1293" s="106" t="e">
        <f>IF(J1293&gt;0,MIN('Input &amp; Results'!$K$13*0.75/12*'Input &amp; Results'!$K$42,J1293),0)</f>
        <v>#DIV/0!</v>
      </c>
      <c r="N1293" s="106" t="e">
        <f t="shared" si="345"/>
        <v>#DIV/0!</v>
      </c>
      <c r="O1293" s="106" t="e">
        <f t="shared" si="357"/>
        <v>#DIV/0!</v>
      </c>
      <c r="P1293" s="106" t="e">
        <f>IF(O1293&gt;'Input &amp; Results'!$E$49,MIN('Input &amp; Results'!$E$47,O1293),0)</f>
        <v>#DIV/0!</v>
      </c>
      <c r="Q1293" s="106" t="e">
        <f t="shared" si="346"/>
        <v>#DIV/0!</v>
      </c>
      <c r="R1293" s="106" t="e">
        <f t="shared" si="342"/>
        <v>#DIV/0!</v>
      </c>
      <c r="S1293" s="106" t="e">
        <f t="shared" si="343"/>
        <v>#DIV/0!</v>
      </c>
      <c r="T1293" s="106" t="e">
        <f t="shared" si="347"/>
        <v>#DIV/0!</v>
      </c>
      <c r="U1293" s="124" t="e">
        <f t="shared" si="358"/>
        <v>#DIV/0!</v>
      </c>
      <c r="V1293" s="107" t="e">
        <f t="shared" si="355"/>
        <v>#DIV/0!</v>
      </c>
      <c r="W1293" s="106" t="e">
        <f t="shared" si="353"/>
        <v>#DIV/0!</v>
      </c>
      <c r="X1293" s="106" t="e">
        <f t="shared" si="348"/>
        <v>#DIV/0!</v>
      </c>
      <c r="Y1293" s="106" t="e">
        <f t="shared" si="354"/>
        <v>#DIV/0!</v>
      </c>
      <c r="Z1293" s="108" t="e">
        <f t="shared" si="349"/>
        <v>#DIV/0!</v>
      </c>
      <c r="AA1293" s="108" t="e">
        <f>('Input &amp; Results'!$E$40-R1293*7.48)/('Calcs active'!H1293*1440)</f>
        <v>#DIV/0!</v>
      </c>
    </row>
    <row r="1294" spans="2:27" x14ac:dyDescent="0.2">
      <c r="B1294" s="31">
        <f t="shared" si="359"/>
        <v>4</v>
      </c>
      <c r="C1294" s="31" t="s">
        <v>57</v>
      </c>
      <c r="D1294" s="106">
        <v>1280</v>
      </c>
      <c r="E1294" s="106" t="e">
        <f t="shared" si="350"/>
        <v>#DIV/0!</v>
      </c>
      <c r="F1294" s="106">
        <f>'Calcs Hist'!E1295</f>
        <v>0</v>
      </c>
      <c r="G1294" s="106" t="e">
        <f t="shared" si="351"/>
        <v>#DIV/0!</v>
      </c>
      <c r="H1294" s="107" t="e">
        <f t="shared" si="352"/>
        <v>#DIV/0!</v>
      </c>
      <c r="I1294" s="106" t="e">
        <f>IF(P1294&gt;0,('Input &amp; Results'!F$31/12*$C$3)*('Input &amp; Results'!$D$21),('Input &amp; Results'!F$31/12*$C$3)*('Input &amp; Results'!$D$22))</f>
        <v>#DIV/0!</v>
      </c>
      <c r="J1294" s="106" t="e">
        <f t="shared" si="356"/>
        <v>#DIV/0!</v>
      </c>
      <c r="K1294" s="106" t="e">
        <f>IF(H1294&gt;'Input &amp; Results'!$K$45,MIN('Input &amp; Results'!$K$33,J1294-M1294),0)</f>
        <v>#DIV/0!</v>
      </c>
      <c r="L1294" s="106" t="e">
        <f t="shared" si="344"/>
        <v>#DIV/0!</v>
      </c>
      <c r="M1294" s="106" t="e">
        <f>IF(J1294&gt;0,MIN('Input &amp; Results'!$K$13*0.75/12*'Input &amp; Results'!$K$42,J1294),0)</f>
        <v>#DIV/0!</v>
      </c>
      <c r="N1294" s="106" t="e">
        <f t="shared" si="345"/>
        <v>#DIV/0!</v>
      </c>
      <c r="O1294" s="106" t="e">
        <f t="shared" si="357"/>
        <v>#DIV/0!</v>
      </c>
      <c r="P1294" s="106" t="e">
        <f>IF(O1294&gt;'Input &amp; Results'!$E$49,MIN('Input &amp; Results'!$E$47,O1294),0)</f>
        <v>#DIV/0!</v>
      </c>
      <c r="Q1294" s="106" t="e">
        <f t="shared" si="346"/>
        <v>#DIV/0!</v>
      </c>
      <c r="R1294" s="106" t="e">
        <f t="shared" si="342"/>
        <v>#DIV/0!</v>
      </c>
      <c r="S1294" s="106" t="e">
        <f t="shared" si="343"/>
        <v>#DIV/0!</v>
      </c>
      <c r="T1294" s="106" t="e">
        <f t="shared" si="347"/>
        <v>#DIV/0!</v>
      </c>
      <c r="U1294" s="124" t="e">
        <f t="shared" si="358"/>
        <v>#DIV/0!</v>
      </c>
      <c r="V1294" s="107" t="e">
        <f t="shared" si="355"/>
        <v>#DIV/0!</v>
      </c>
      <c r="W1294" s="106" t="e">
        <f t="shared" si="353"/>
        <v>#DIV/0!</v>
      </c>
      <c r="X1294" s="106" t="e">
        <f t="shared" si="348"/>
        <v>#DIV/0!</v>
      </c>
      <c r="Y1294" s="106" t="e">
        <f t="shared" si="354"/>
        <v>#DIV/0!</v>
      </c>
      <c r="Z1294" s="108" t="e">
        <f t="shared" si="349"/>
        <v>#DIV/0!</v>
      </c>
      <c r="AA1294" s="108" t="e">
        <f>('Input &amp; Results'!$E$40-R1294*7.48)/('Calcs active'!H1294*1440)</f>
        <v>#DIV/0!</v>
      </c>
    </row>
    <row r="1295" spans="2:27" x14ac:dyDescent="0.2">
      <c r="B1295" s="31">
        <f t="shared" si="359"/>
        <v>4</v>
      </c>
      <c r="C1295" s="31" t="s">
        <v>57</v>
      </c>
      <c r="D1295" s="106">
        <v>1281</v>
      </c>
      <c r="E1295" s="106" t="e">
        <f t="shared" si="350"/>
        <v>#DIV/0!</v>
      </c>
      <c r="F1295" s="106">
        <f>'Calcs Hist'!E1296</f>
        <v>0</v>
      </c>
      <c r="G1295" s="106" t="e">
        <f t="shared" si="351"/>
        <v>#DIV/0!</v>
      </c>
      <c r="H1295" s="107" t="e">
        <f t="shared" si="352"/>
        <v>#DIV/0!</v>
      </c>
      <c r="I1295" s="106" t="e">
        <f>IF(P1295&gt;0,('Input &amp; Results'!F$31/12*$C$3)*('Input &amp; Results'!$D$21),('Input &amp; Results'!F$31/12*$C$3)*('Input &amp; Results'!$D$22))</f>
        <v>#DIV/0!</v>
      </c>
      <c r="J1295" s="106" t="e">
        <f t="shared" si="356"/>
        <v>#DIV/0!</v>
      </c>
      <c r="K1295" s="106" t="e">
        <f>IF(H1295&gt;'Input &amp; Results'!$K$45,MIN('Input &amp; Results'!$K$33,J1295-M1295),0)</f>
        <v>#DIV/0!</v>
      </c>
      <c r="L1295" s="106" t="e">
        <f t="shared" si="344"/>
        <v>#DIV/0!</v>
      </c>
      <c r="M1295" s="106" t="e">
        <f>IF(J1295&gt;0,MIN('Input &amp; Results'!$K$13*0.75/12*'Input &amp; Results'!$K$42,J1295),0)</f>
        <v>#DIV/0!</v>
      </c>
      <c r="N1295" s="106" t="e">
        <f t="shared" si="345"/>
        <v>#DIV/0!</v>
      </c>
      <c r="O1295" s="106" t="e">
        <f t="shared" si="357"/>
        <v>#DIV/0!</v>
      </c>
      <c r="P1295" s="106" t="e">
        <f>IF(O1295&gt;'Input &amp; Results'!$E$49,MIN('Input &amp; Results'!$E$47,O1295),0)</f>
        <v>#DIV/0!</v>
      </c>
      <c r="Q1295" s="106" t="e">
        <f t="shared" si="346"/>
        <v>#DIV/0!</v>
      </c>
      <c r="R1295" s="106" t="e">
        <f t="shared" ref="R1295:R1358" si="360">O1295-P1295</f>
        <v>#DIV/0!</v>
      </c>
      <c r="S1295" s="106" t="e">
        <f t="shared" ref="S1295:S1358" si="361">I1295-E1295+P1295</f>
        <v>#DIV/0!</v>
      </c>
      <c r="T1295" s="106" t="e">
        <f t="shared" si="347"/>
        <v>#DIV/0!</v>
      </c>
      <c r="U1295" s="124" t="e">
        <f t="shared" si="358"/>
        <v>#DIV/0!</v>
      </c>
      <c r="V1295" s="107" t="e">
        <f t="shared" si="355"/>
        <v>#DIV/0!</v>
      </c>
      <c r="W1295" s="106" t="e">
        <f t="shared" si="353"/>
        <v>#DIV/0!</v>
      </c>
      <c r="X1295" s="106" t="e">
        <f t="shared" si="348"/>
        <v>#DIV/0!</v>
      </c>
      <c r="Y1295" s="106" t="e">
        <f t="shared" si="354"/>
        <v>#DIV/0!</v>
      </c>
      <c r="Z1295" s="108" t="e">
        <f t="shared" si="349"/>
        <v>#DIV/0!</v>
      </c>
      <c r="AA1295" s="108" t="e">
        <f>('Input &amp; Results'!$E$40-R1295*7.48)/('Calcs active'!H1295*1440)</f>
        <v>#DIV/0!</v>
      </c>
    </row>
    <row r="1296" spans="2:27" x14ac:dyDescent="0.2">
      <c r="B1296" s="31">
        <f t="shared" si="359"/>
        <v>4</v>
      </c>
      <c r="C1296" s="31" t="s">
        <v>57</v>
      </c>
      <c r="D1296" s="106">
        <v>1282</v>
      </c>
      <c r="E1296" s="106" t="e">
        <f t="shared" si="350"/>
        <v>#DIV/0!</v>
      </c>
      <c r="F1296" s="106">
        <f>'Calcs Hist'!E1297</f>
        <v>0</v>
      </c>
      <c r="G1296" s="106" t="e">
        <f t="shared" si="351"/>
        <v>#DIV/0!</v>
      </c>
      <c r="H1296" s="107" t="e">
        <f t="shared" si="352"/>
        <v>#DIV/0!</v>
      </c>
      <c r="I1296" s="106" t="e">
        <f>IF(P1296&gt;0,('Input &amp; Results'!F$31/12*$C$3)*('Input &amp; Results'!$D$21),('Input &amp; Results'!F$31/12*$C$3)*('Input &amp; Results'!$D$22))</f>
        <v>#DIV/0!</v>
      </c>
      <c r="J1296" s="106" t="e">
        <f t="shared" si="356"/>
        <v>#DIV/0!</v>
      </c>
      <c r="K1296" s="106" t="e">
        <f>IF(H1296&gt;'Input &amp; Results'!$K$45,MIN('Input &amp; Results'!$K$33,J1296-M1296),0)</f>
        <v>#DIV/0!</v>
      </c>
      <c r="L1296" s="106" t="e">
        <f t="shared" ref="L1296:L1359" si="362">K1296*7.48</f>
        <v>#DIV/0!</v>
      </c>
      <c r="M1296" s="106" t="e">
        <f>IF(J1296&gt;0,MIN('Input &amp; Results'!$K$13*0.75/12*'Input &amp; Results'!$K$42,J1296),0)</f>
        <v>#DIV/0!</v>
      </c>
      <c r="N1296" s="106" t="e">
        <f t="shared" ref="N1296:N1359" si="363">M1296*7.48</f>
        <v>#DIV/0!</v>
      </c>
      <c r="O1296" s="106" t="e">
        <f t="shared" si="357"/>
        <v>#DIV/0!</v>
      </c>
      <c r="P1296" s="106" t="e">
        <f>IF(O1296&gt;'Input &amp; Results'!$E$49,MIN('Input &amp; Results'!$E$47,O1296),0)</f>
        <v>#DIV/0!</v>
      </c>
      <c r="Q1296" s="106" t="e">
        <f t="shared" ref="Q1296:Q1359" si="364">P1296*7.48</f>
        <v>#DIV/0!</v>
      </c>
      <c r="R1296" s="106" t="e">
        <f t="shared" si="360"/>
        <v>#DIV/0!</v>
      </c>
      <c r="S1296" s="106" t="e">
        <f t="shared" si="361"/>
        <v>#DIV/0!</v>
      </c>
      <c r="T1296" s="106" t="e">
        <f t="shared" ref="T1296:T1359" si="365">T1295+S1296</f>
        <v>#DIV/0!</v>
      </c>
      <c r="U1296" s="124" t="e">
        <f t="shared" si="358"/>
        <v>#DIV/0!</v>
      </c>
      <c r="V1296" s="107" t="e">
        <f t="shared" si="355"/>
        <v>#DIV/0!</v>
      </c>
      <c r="W1296" s="106" t="e">
        <f t="shared" si="353"/>
        <v>#DIV/0!</v>
      </c>
      <c r="X1296" s="106" t="e">
        <f t="shared" ref="X1296:X1359" si="366">W1296*7.48</f>
        <v>#DIV/0!</v>
      </c>
      <c r="Y1296" s="106" t="e">
        <f t="shared" si="354"/>
        <v>#DIV/0!</v>
      </c>
      <c r="Z1296" s="108" t="e">
        <f t="shared" ref="Z1296:Z1359" si="367">Z1295+Q1296</f>
        <v>#DIV/0!</v>
      </c>
      <c r="AA1296" s="108" t="e">
        <f>('Input &amp; Results'!$E$40-R1296*7.48)/('Calcs active'!H1296*1440)</f>
        <v>#DIV/0!</v>
      </c>
    </row>
    <row r="1297" spans="2:27" x14ac:dyDescent="0.2">
      <c r="B1297" s="31">
        <f t="shared" si="359"/>
        <v>4</v>
      </c>
      <c r="C1297" s="31" t="s">
        <v>57</v>
      </c>
      <c r="D1297" s="106">
        <v>1283</v>
      </c>
      <c r="E1297" s="106" t="e">
        <f t="shared" ref="E1297:E1360" si="368">$C$3*$C$10*(T1296/$C$7)^$C$11</f>
        <v>#DIV/0!</v>
      </c>
      <c r="F1297" s="106">
        <f>'Calcs Hist'!E1298</f>
        <v>0</v>
      </c>
      <c r="G1297" s="106" t="e">
        <f t="shared" ref="G1297:G1360" si="369">E1297+F1297</f>
        <v>#DIV/0!</v>
      </c>
      <c r="H1297" s="107" t="e">
        <f t="shared" ref="H1297:H1360" si="370">G1297*7.48/1440</f>
        <v>#DIV/0!</v>
      </c>
      <c r="I1297" s="106" t="e">
        <f>IF(P1297&gt;0,('Input &amp; Results'!F$31/12*$C$3)*('Input &amp; Results'!$D$21),('Input &amp; Results'!F$31/12*$C$3)*('Input &amp; Results'!$D$22))</f>
        <v>#DIV/0!</v>
      </c>
      <c r="J1297" s="106" t="e">
        <f t="shared" si="356"/>
        <v>#DIV/0!</v>
      </c>
      <c r="K1297" s="106" t="e">
        <f>IF(H1297&gt;'Input &amp; Results'!$K$45,MIN('Input &amp; Results'!$K$33,J1297-M1297),0)</f>
        <v>#DIV/0!</v>
      </c>
      <c r="L1297" s="106" t="e">
        <f t="shared" si="362"/>
        <v>#DIV/0!</v>
      </c>
      <c r="M1297" s="106" t="e">
        <f>IF(J1297&gt;0,MIN('Input &amp; Results'!$K$13*0.75/12*'Input &amp; Results'!$K$42,J1297),0)</f>
        <v>#DIV/0!</v>
      </c>
      <c r="N1297" s="106" t="e">
        <f t="shared" si="363"/>
        <v>#DIV/0!</v>
      </c>
      <c r="O1297" s="106" t="e">
        <f t="shared" si="357"/>
        <v>#DIV/0!</v>
      </c>
      <c r="P1297" s="106" t="e">
        <f>IF(O1297&gt;'Input &amp; Results'!$E$49,MIN('Input &amp; Results'!$E$47,O1297),0)</f>
        <v>#DIV/0!</v>
      </c>
      <c r="Q1297" s="106" t="e">
        <f t="shared" si="364"/>
        <v>#DIV/0!</v>
      </c>
      <c r="R1297" s="106" t="e">
        <f t="shared" si="360"/>
        <v>#DIV/0!</v>
      </c>
      <c r="S1297" s="106" t="e">
        <f t="shared" si="361"/>
        <v>#DIV/0!</v>
      </c>
      <c r="T1297" s="106" t="e">
        <f t="shared" si="365"/>
        <v>#DIV/0!</v>
      </c>
      <c r="U1297" s="124" t="e">
        <f t="shared" si="358"/>
        <v>#DIV/0!</v>
      </c>
      <c r="V1297" s="107" t="e">
        <f t="shared" si="355"/>
        <v>#DIV/0!</v>
      </c>
      <c r="W1297" s="106" t="e">
        <f t="shared" ref="W1297:W1360" si="371">G1297+W1296</f>
        <v>#DIV/0!</v>
      </c>
      <c r="X1297" s="106" t="e">
        <f t="shared" si="366"/>
        <v>#DIV/0!</v>
      </c>
      <c r="Y1297" s="106" t="e">
        <f t="shared" ref="Y1297:Y1360" si="372">Y1296+L1297</f>
        <v>#DIV/0!</v>
      </c>
      <c r="Z1297" s="108" t="e">
        <f t="shared" si="367"/>
        <v>#DIV/0!</v>
      </c>
      <c r="AA1297" s="108" t="e">
        <f>('Input &amp; Results'!$E$40-R1297*7.48)/('Calcs active'!H1297*1440)</f>
        <v>#DIV/0!</v>
      </c>
    </row>
    <row r="1298" spans="2:27" x14ac:dyDescent="0.2">
      <c r="B1298" s="31">
        <f t="shared" si="359"/>
        <v>4</v>
      </c>
      <c r="C1298" s="31" t="s">
        <v>57</v>
      </c>
      <c r="D1298" s="106">
        <v>1284</v>
      </c>
      <c r="E1298" s="106" t="e">
        <f t="shared" si="368"/>
        <v>#DIV/0!</v>
      </c>
      <c r="F1298" s="106">
        <f>'Calcs Hist'!E1299</f>
        <v>0</v>
      </c>
      <c r="G1298" s="106" t="e">
        <f t="shared" si="369"/>
        <v>#DIV/0!</v>
      </c>
      <c r="H1298" s="107" t="e">
        <f t="shared" si="370"/>
        <v>#DIV/0!</v>
      </c>
      <c r="I1298" s="106" t="e">
        <f>IF(P1298&gt;0,('Input &amp; Results'!F$31/12*$C$3)*('Input &amp; Results'!$D$21),('Input &amp; Results'!F$31/12*$C$3)*('Input &amp; Results'!$D$22))</f>
        <v>#DIV/0!</v>
      </c>
      <c r="J1298" s="106" t="e">
        <f t="shared" si="356"/>
        <v>#DIV/0!</v>
      </c>
      <c r="K1298" s="106" t="e">
        <f>IF(H1298&gt;'Input &amp; Results'!$K$45,MIN('Input &amp; Results'!$K$33,J1298-M1298),0)</f>
        <v>#DIV/0!</v>
      </c>
      <c r="L1298" s="106" t="e">
        <f t="shared" si="362"/>
        <v>#DIV/0!</v>
      </c>
      <c r="M1298" s="106" t="e">
        <f>IF(J1298&gt;0,MIN('Input &amp; Results'!$K$13*0.75/12*'Input &amp; Results'!$K$42,J1298),0)</f>
        <v>#DIV/0!</v>
      </c>
      <c r="N1298" s="106" t="e">
        <f t="shared" si="363"/>
        <v>#DIV/0!</v>
      </c>
      <c r="O1298" s="106" t="e">
        <f t="shared" si="357"/>
        <v>#DIV/0!</v>
      </c>
      <c r="P1298" s="106" t="e">
        <f>IF(O1298&gt;'Input &amp; Results'!$E$49,MIN('Input &amp; Results'!$E$47,O1298),0)</f>
        <v>#DIV/0!</v>
      </c>
      <c r="Q1298" s="106" t="e">
        <f t="shared" si="364"/>
        <v>#DIV/0!</v>
      </c>
      <c r="R1298" s="106" t="e">
        <f t="shared" si="360"/>
        <v>#DIV/0!</v>
      </c>
      <c r="S1298" s="106" t="e">
        <f t="shared" si="361"/>
        <v>#DIV/0!</v>
      </c>
      <c r="T1298" s="106" t="e">
        <f t="shared" si="365"/>
        <v>#DIV/0!</v>
      </c>
      <c r="U1298" s="124" t="e">
        <f t="shared" si="358"/>
        <v>#DIV/0!</v>
      </c>
      <c r="V1298" s="107" t="e">
        <f t="shared" si="355"/>
        <v>#DIV/0!</v>
      </c>
      <c r="W1298" s="106" t="e">
        <f t="shared" si="371"/>
        <v>#DIV/0!</v>
      </c>
      <c r="X1298" s="106" t="e">
        <f t="shared" si="366"/>
        <v>#DIV/0!</v>
      </c>
      <c r="Y1298" s="106" t="e">
        <f t="shared" si="372"/>
        <v>#DIV/0!</v>
      </c>
      <c r="Z1298" s="108" t="e">
        <f t="shared" si="367"/>
        <v>#DIV/0!</v>
      </c>
      <c r="AA1298" s="108" t="e">
        <f>('Input &amp; Results'!$E$40-R1298*7.48)/('Calcs active'!H1298*1440)</f>
        <v>#DIV/0!</v>
      </c>
    </row>
    <row r="1299" spans="2:27" x14ac:dyDescent="0.2">
      <c r="B1299" s="31">
        <f t="shared" si="359"/>
        <v>4</v>
      </c>
      <c r="C1299" s="31" t="s">
        <v>57</v>
      </c>
      <c r="D1299" s="106">
        <v>1285</v>
      </c>
      <c r="E1299" s="106" t="e">
        <f t="shared" si="368"/>
        <v>#DIV/0!</v>
      </c>
      <c r="F1299" s="106">
        <f>'Calcs Hist'!E1300</f>
        <v>0</v>
      </c>
      <c r="G1299" s="106" t="e">
        <f t="shared" si="369"/>
        <v>#DIV/0!</v>
      </c>
      <c r="H1299" s="107" t="e">
        <f t="shared" si="370"/>
        <v>#DIV/0!</v>
      </c>
      <c r="I1299" s="106" t="e">
        <f>IF(P1299&gt;0,('Input &amp; Results'!F$31/12*$C$3)*('Input &amp; Results'!$D$21),('Input &amp; Results'!F$31/12*$C$3)*('Input &amp; Results'!$D$22))</f>
        <v>#DIV/0!</v>
      </c>
      <c r="J1299" s="106" t="e">
        <f t="shared" si="356"/>
        <v>#DIV/0!</v>
      </c>
      <c r="K1299" s="106" t="e">
        <f>IF(H1299&gt;'Input &amp; Results'!$K$45,MIN('Input &amp; Results'!$K$33,J1299-M1299),0)</f>
        <v>#DIV/0!</v>
      </c>
      <c r="L1299" s="106" t="e">
        <f t="shared" si="362"/>
        <v>#DIV/0!</v>
      </c>
      <c r="M1299" s="106" t="e">
        <f>IF(J1299&gt;0,MIN('Input &amp; Results'!$K$13*0.75/12*'Input &amp; Results'!$K$42,J1299),0)</f>
        <v>#DIV/0!</v>
      </c>
      <c r="N1299" s="106" t="e">
        <f t="shared" si="363"/>
        <v>#DIV/0!</v>
      </c>
      <c r="O1299" s="106" t="e">
        <f t="shared" si="357"/>
        <v>#DIV/0!</v>
      </c>
      <c r="P1299" s="106" t="e">
        <f>IF(O1299&gt;'Input &amp; Results'!$E$49,MIN('Input &amp; Results'!$E$47,O1299),0)</f>
        <v>#DIV/0!</v>
      </c>
      <c r="Q1299" s="106" t="e">
        <f t="shared" si="364"/>
        <v>#DIV/0!</v>
      </c>
      <c r="R1299" s="106" t="e">
        <f t="shared" si="360"/>
        <v>#DIV/0!</v>
      </c>
      <c r="S1299" s="106" t="e">
        <f t="shared" si="361"/>
        <v>#DIV/0!</v>
      </c>
      <c r="T1299" s="106" t="e">
        <f t="shared" si="365"/>
        <v>#DIV/0!</v>
      </c>
      <c r="U1299" s="124" t="e">
        <f t="shared" si="358"/>
        <v>#DIV/0!</v>
      </c>
      <c r="V1299" s="107" t="e">
        <f t="shared" ref="V1299:V1362" si="373">U1299/($C$3*$C$4)</f>
        <v>#DIV/0!</v>
      </c>
      <c r="W1299" s="106" t="e">
        <f t="shared" si="371"/>
        <v>#DIV/0!</v>
      </c>
      <c r="X1299" s="106" t="e">
        <f t="shared" si="366"/>
        <v>#DIV/0!</v>
      </c>
      <c r="Y1299" s="106" t="e">
        <f t="shared" si="372"/>
        <v>#DIV/0!</v>
      </c>
      <c r="Z1299" s="108" t="e">
        <f t="shared" si="367"/>
        <v>#DIV/0!</v>
      </c>
      <c r="AA1299" s="108" t="e">
        <f>('Input &amp; Results'!$E$40-R1299*7.48)/('Calcs active'!H1299*1440)</f>
        <v>#DIV/0!</v>
      </c>
    </row>
    <row r="1300" spans="2:27" x14ac:dyDescent="0.2">
      <c r="B1300" s="31">
        <f t="shared" si="359"/>
        <v>4</v>
      </c>
      <c r="C1300" s="31" t="s">
        <v>57</v>
      </c>
      <c r="D1300" s="106">
        <v>1286</v>
      </c>
      <c r="E1300" s="106" t="e">
        <f t="shared" si="368"/>
        <v>#DIV/0!</v>
      </c>
      <c r="F1300" s="106">
        <f>'Calcs Hist'!E1301</f>
        <v>0</v>
      </c>
      <c r="G1300" s="106" t="e">
        <f t="shared" si="369"/>
        <v>#DIV/0!</v>
      </c>
      <c r="H1300" s="107" t="e">
        <f t="shared" si="370"/>
        <v>#DIV/0!</v>
      </c>
      <c r="I1300" s="106" t="e">
        <f>IF(P1300&gt;0,('Input &amp; Results'!F$31/12*$C$3)*('Input &amp; Results'!$D$21),('Input &amp; Results'!F$31/12*$C$3)*('Input &amp; Results'!$D$22))</f>
        <v>#DIV/0!</v>
      </c>
      <c r="J1300" s="106" t="e">
        <f t="shared" si="356"/>
        <v>#DIV/0!</v>
      </c>
      <c r="K1300" s="106" t="e">
        <f>IF(H1300&gt;'Input &amp; Results'!$K$45,MIN('Input &amp; Results'!$K$33,J1300-M1300),0)</f>
        <v>#DIV/0!</v>
      </c>
      <c r="L1300" s="106" t="e">
        <f t="shared" si="362"/>
        <v>#DIV/0!</v>
      </c>
      <c r="M1300" s="106" t="e">
        <f>IF(J1300&gt;0,MIN('Input &amp; Results'!$K$13*0.75/12*'Input &amp; Results'!$K$42,J1300),0)</f>
        <v>#DIV/0!</v>
      </c>
      <c r="N1300" s="106" t="e">
        <f t="shared" si="363"/>
        <v>#DIV/0!</v>
      </c>
      <c r="O1300" s="106" t="e">
        <f t="shared" si="357"/>
        <v>#DIV/0!</v>
      </c>
      <c r="P1300" s="106" t="e">
        <f>IF(O1300&gt;'Input &amp; Results'!$E$49,MIN('Input &amp; Results'!$E$47,O1300),0)</f>
        <v>#DIV/0!</v>
      </c>
      <c r="Q1300" s="106" t="e">
        <f t="shared" si="364"/>
        <v>#DIV/0!</v>
      </c>
      <c r="R1300" s="106" t="e">
        <f t="shared" si="360"/>
        <v>#DIV/0!</v>
      </c>
      <c r="S1300" s="106" t="e">
        <f t="shared" si="361"/>
        <v>#DIV/0!</v>
      </c>
      <c r="T1300" s="106" t="e">
        <f t="shared" si="365"/>
        <v>#DIV/0!</v>
      </c>
      <c r="U1300" s="124" t="e">
        <f t="shared" si="358"/>
        <v>#DIV/0!</v>
      </c>
      <c r="V1300" s="107" t="e">
        <f t="shared" si="373"/>
        <v>#DIV/0!</v>
      </c>
      <c r="W1300" s="106" t="e">
        <f t="shared" si="371"/>
        <v>#DIV/0!</v>
      </c>
      <c r="X1300" s="106" t="e">
        <f t="shared" si="366"/>
        <v>#DIV/0!</v>
      </c>
      <c r="Y1300" s="106" t="e">
        <f t="shared" si="372"/>
        <v>#DIV/0!</v>
      </c>
      <c r="Z1300" s="108" t="e">
        <f t="shared" si="367"/>
        <v>#DIV/0!</v>
      </c>
      <c r="AA1300" s="108" t="e">
        <f>('Input &amp; Results'!$E$40-R1300*7.48)/('Calcs active'!H1300*1440)</f>
        <v>#DIV/0!</v>
      </c>
    </row>
    <row r="1301" spans="2:27" x14ac:dyDescent="0.2">
      <c r="B1301" s="31">
        <f t="shared" si="359"/>
        <v>4</v>
      </c>
      <c r="C1301" s="31" t="s">
        <v>57</v>
      </c>
      <c r="D1301" s="106">
        <v>1287</v>
      </c>
      <c r="E1301" s="106" t="e">
        <f t="shared" si="368"/>
        <v>#DIV/0!</v>
      </c>
      <c r="F1301" s="106">
        <f>'Calcs Hist'!E1302</f>
        <v>0</v>
      </c>
      <c r="G1301" s="106" t="e">
        <f t="shared" si="369"/>
        <v>#DIV/0!</v>
      </c>
      <c r="H1301" s="107" t="e">
        <f t="shared" si="370"/>
        <v>#DIV/0!</v>
      </c>
      <c r="I1301" s="106" t="e">
        <f>IF(P1301&gt;0,('Input &amp; Results'!F$31/12*$C$3)*('Input &amp; Results'!$D$21),('Input &amp; Results'!F$31/12*$C$3)*('Input &amp; Results'!$D$22))</f>
        <v>#DIV/0!</v>
      </c>
      <c r="J1301" s="106" t="e">
        <f t="shared" ref="J1301:J1364" si="374">R1300+G1301</f>
        <v>#DIV/0!</v>
      </c>
      <c r="K1301" s="106" t="e">
        <f>IF(H1301&gt;'Input &amp; Results'!$K$45,MIN('Input &amp; Results'!$K$33,J1301-M1301),0)</f>
        <v>#DIV/0!</v>
      </c>
      <c r="L1301" s="106" t="e">
        <f t="shared" si="362"/>
        <v>#DIV/0!</v>
      </c>
      <c r="M1301" s="106" t="e">
        <f>IF(J1301&gt;0,MIN('Input &amp; Results'!$K$13*0.75/12*'Input &amp; Results'!$K$42,J1301),0)</f>
        <v>#DIV/0!</v>
      </c>
      <c r="N1301" s="106" t="e">
        <f t="shared" si="363"/>
        <v>#DIV/0!</v>
      </c>
      <c r="O1301" s="106" t="e">
        <f t="shared" si="357"/>
        <v>#DIV/0!</v>
      </c>
      <c r="P1301" s="106" t="e">
        <f>IF(O1301&gt;'Input &amp; Results'!$E$49,MIN('Input &amp; Results'!$E$47,O1301),0)</f>
        <v>#DIV/0!</v>
      </c>
      <c r="Q1301" s="106" t="e">
        <f t="shared" si="364"/>
        <v>#DIV/0!</v>
      </c>
      <c r="R1301" s="106" t="e">
        <f t="shared" si="360"/>
        <v>#DIV/0!</v>
      </c>
      <c r="S1301" s="106" t="e">
        <f t="shared" si="361"/>
        <v>#DIV/0!</v>
      </c>
      <c r="T1301" s="106" t="e">
        <f t="shared" si="365"/>
        <v>#DIV/0!</v>
      </c>
      <c r="U1301" s="124" t="e">
        <f t="shared" si="358"/>
        <v>#DIV/0!</v>
      </c>
      <c r="V1301" s="107" t="e">
        <f t="shared" si="373"/>
        <v>#DIV/0!</v>
      </c>
      <c r="W1301" s="106" t="e">
        <f t="shared" si="371"/>
        <v>#DIV/0!</v>
      </c>
      <c r="X1301" s="106" t="e">
        <f t="shared" si="366"/>
        <v>#DIV/0!</v>
      </c>
      <c r="Y1301" s="106" t="e">
        <f t="shared" si="372"/>
        <v>#DIV/0!</v>
      </c>
      <c r="Z1301" s="108" t="e">
        <f t="shared" si="367"/>
        <v>#DIV/0!</v>
      </c>
      <c r="AA1301" s="108" t="e">
        <f>('Input &amp; Results'!$E$40-R1301*7.48)/('Calcs active'!H1301*1440)</f>
        <v>#DIV/0!</v>
      </c>
    </row>
    <row r="1302" spans="2:27" x14ac:dyDescent="0.2">
      <c r="B1302" s="31">
        <f t="shared" si="359"/>
        <v>4</v>
      </c>
      <c r="C1302" s="31" t="s">
        <v>57</v>
      </c>
      <c r="D1302" s="106">
        <v>1288</v>
      </c>
      <c r="E1302" s="106" t="e">
        <f t="shared" si="368"/>
        <v>#DIV/0!</v>
      </c>
      <c r="F1302" s="106">
        <f>'Calcs Hist'!E1303</f>
        <v>0</v>
      </c>
      <c r="G1302" s="106" t="e">
        <f t="shared" si="369"/>
        <v>#DIV/0!</v>
      </c>
      <c r="H1302" s="107" t="e">
        <f t="shared" si="370"/>
        <v>#DIV/0!</v>
      </c>
      <c r="I1302" s="106" t="e">
        <f>IF(P1302&gt;0,('Input &amp; Results'!F$31/12*$C$3)*('Input &amp; Results'!$D$21),('Input &amp; Results'!F$31/12*$C$3)*('Input &amp; Results'!$D$22))</f>
        <v>#DIV/0!</v>
      </c>
      <c r="J1302" s="106" t="e">
        <f t="shared" si="374"/>
        <v>#DIV/0!</v>
      </c>
      <c r="K1302" s="106" t="e">
        <f>IF(H1302&gt;'Input &amp; Results'!$K$45,MIN('Input &amp; Results'!$K$33,J1302-M1302),0)</f>
        <v>#DIV/0!</v>
      </c>
      <c r="L1302" s="106" t="e">
        <f t="shared" si="362"/>
        <v>#DIV/0!</v>
      </c>
      <c r="M1302" s="106" t="e">
        <f>IF(J1302&gt;0,MIN('Input &amp; Results'!$K$13*0.75/12*'Input &amp; Results'!$K$42,J1302),0)</f>
        <v>#DIV/0!</v>
      </c>
      <c r="N1302" s="106" t="e">
        <f t="shared" si="363"/>
        <v>#DIV/0!</v>
      </c>
      <c r="O1302" s="106" t="e">
        <f t="shared" si="357"/>
        <v>#DIV/0!</v>
      </c>
      <c r="P1302" s="106" t="e">
        <f>IF(O1302&gt;'Input &amp; Results'!$E$49,MIN('Input &amp; Results'!$E$47,O1302),0)</f>
        <v>#DIV/0!</v>
      </c>
      <c r="Q1302" s="106" t="e">
        <f t="shared" si="364"/>
        <v>#DIV/0!</v>
      </c>
      <c r="R1302" s="106" t="e">
        <f t="shared" si="360"/>
        <v>#DIV/0!</v>
      </c>
      <c r="S1302" s="106" t="e">
        <f t="shared" si="361"/>
        <v>#DIV/0!</v>
      </c>
      <c r="T1302" s="106" t="e">
        <f t="shared" si="365"/>
        <v>#DIV/0!</v>
      </c>
      <c r="U1302" s="124" t="e">
        <f t="shared" si="358"/>
        <v>#DIV/0!</v>
      </c>
      <c r="V1302" s="107" t="e">
        <f t="shared" si="373"/>
        <v>#DIV/0!</v>
      </c>
      <c r="W1302" s="106" t="e">
        <f t="shared" si="371"/>
        <v>#DIV/0!</v>
      </c>
      <c r="X1302" s="106" t="e">
        <f t="shared" si="366"/>
        <v>#DIV/0!</v>
      </c>
      <c r="Y1302" s="106" t="e">
        <f t="shared" si="372"/>
        <v>#DIV/0!</v>
      </c>
      <c r="Z1302" s="108" t="e">
        <f t="shared" si="367"/>
        <v>#DIV/0!</v>
      </c>
      <c r="AA1302" s="108" t="e">
        <f>('Input &amp; Results'!$E$40-R1302*7.48)/('Calcs active'!H1302*1440)</f>
        <v>#DIV/0!</v>
      </c>
    </row>
    <row r="1303" spans="2:27" x14ac:dyDescent="0.2">
      <c r="B1303" s="31">
        <f t="shared" si="359"/>
        <v>4</v>
      </c>
      <c r="C1303" s="31" t="s">
        <v>57</v>
      </c>
      <c r="D1303" s="106">
        <v>1289</v>
      </c>
      <c r="E1303" s="106" t="e">
        <f t="shared" si="368"/>
        <v>#DIV/0!</v>
      </c>
      <c r="F1303" s="106">
        <f>'Calcs Hist'!E1304</f>
        <v>0</v>
      </c>
      <c r="G1303" s="106" t="e">
        <f t="shared" si="369"/>
        <v>#DIV/0!</v>
      </c>
      <c r="H1303" s="107" t="e">
        <f t="shared" si="370"/>
        <v>#DIV/0!</v>
      </c>
      <c r="I1303" s="106" t="e">
        <f>IF(P1303&gt;0,('Input &amp; Results'!F$31/12*$C$3)*('Input &amp; Results'!$D$21),('Input &amp; Results'!F$31/12*$C$3)*('Input &amp; Results'!$D$22))</f>
        <v>#DIV/0!</v>
      </c>
      <c r="J1303" s="106" t="e">
        <f t="shared" si="374"/>
        <v>#DIV/0!</v>
      </c>
      <c r="K1303" s="106" t="e">
        <f>IF(H1303&gt;'Input &amp; Results'!$K$45,MIN('Input &amp; Results'!$K$33,J1303-M1303),0)</f>
        <v>#DIV/0!</v>
      </c>
      <c r="L1303" s="106" t="e">
        <f t="shared" si="362"/>
        <v>#DIV/0!</v>
      </c>
      <c r="M1303" s="106" t="e">
        <f>IF(J1303&gt;0,MIN('Input &amp; Results'!$K$13*0.75/12*'Input &amp; Results'!$K$42,J1303),0)</f>
        <v>#DIV/0!</v>
      </c>
      <c r="N1303" s="106" t="e">
        <f t="shared" si="363"/>
        <v>#DIV/0!</v>
      </c>
      <c r="O1303" s="106" t="e">
        <f t="shared" si="357"/>
        <v>#DIV/0!</v>
      </c>
      <c r="P1303" s="106" t="e">
        <f>IF(O1303&gt;'Input &amp; Results'!$E$49,MIN('Input &amp; Results'!$E$47,O1303),0)</f>
        <v>#DIV/0!</v>
      </c>
      <c r="Q1303" s="106" t="e">
        <f t="shared" si="364"/>
        <v>#DIV/0!</v>
      </c>
      <c r="R1303" s="106" t="e">
        <f t="shared" si="360"/>
        <v>#DIV/0!</v>
      </c>
      <c r="S1303" s="106" t="e">
        <f t="shared" si="361"/>
        <v>#DIV/0!</v>
      </c>
      <c r="T1303" s="106" t="e">
        <f t="shared" si="365"/>
        <v>#DIV/0!</v>
      </c>
      <c r="U1303" s="124" t="e">
        <f t="shared" si="358"/>
        <v>#DIV/0!</v>
      </c>
      <c r="V1303" s="107" t="e">
        <f t="shared" si="373"/>
        <v>#DIV/0!</v>
      </c>
      <c r="W1303" s="106" t="e">
        <f t="shared" si="371"/>
        <v>#DIV/0!</v>
      </c>
      <c r="X1303" s="106" t="e">
        <f t="shared" si="366"/>
        <v>#DIV/0!</v>
      </c>
      <c r="Y1303" s="106" t="e">
        <f t="shared" si="372"/>
        <v>#DIV/0!</v>
      </c>
      <c r="Z1303" s="108" t="e">
        <f t="shared" si="367"/>
        <v>#DIV/0!</v>
      </c>
      <c r="AA1303" s="108" t="e">
        <f>('Input &amp; Results'!$E$40-R1303*7.48)/('Calcs active'!H1303*1440)</f>
        <v>#DIV/0!</v>
      </c>
    </row>
    <row r="1304" spans="2:27" x14ac:dyDescent="0.2">
      <c r="B1304" s="31">
        <f t="shared" si="359"/>
        <v>4</v>
      </c>
      <c r="C1304" s="31" t="s">
        <v>57</v>
      </c>
      <c r="D1304" s="106">
        <v>1290</v>
      </c>
      <c r="E1304" s="106" t="e">
        <f t="shared" si="368"/>
        <v>#DIV/0!</v>
      </c>
      <c r="F1304" s="106">
        <f>'Calcs Hist'!E1305</f>
        <v>0</v>
      </c>
      <c r="G1304" s="106" t="e">
        <f t="shared" si="369"/>
        <v>#DIV/0!</v>
      </c>
      <c r="H1304" s="107" t="e">
        <f t="shared" si="370"/>
        <v>#DIV/0!</v>
      </c>
      <c r="I1304" s="106" t="e">
        <f>IF(P1304&gt;0,('Input &amp; Results'!F$31/12*$C$3)*('Input &amp; Results'!$D$21),('Input &amp; Results'!F$31/12*$C$3)*('Input &amp; Results'!$D$22))</f>
        <v>#DIV/0!</v>
      </c>
      <c r="J1304" s="106" t="e">
        <f t="shared" si="374"/>
        <v>#DIV/0!</v>
      </c>
      <c r="K1304" s="106" t="e">
        <f>IF(H1304&gt;'Input &amp; Results'!$K$45,MIN('Input &amp; Results'!$K$33,J1304-M1304),0)</f>
        <v>#DIV/0!</v>
      </c>
      <c r="L1304" s="106" t="e">
        <f t="shared" si="362"/>
        <v>#DIV/0!</v>
      </c>
      <c r="M1304" s="106" t="e">
        <f>IF(J1304&gt;0,MIN('Input &amp; Results'!$K$13*0.75/12*'Input &amp; Results'!$K$42,J1304),0)</f>
        <v>#DIV/0!</v>
      </c>
      <c r="N1304" s="106" t="e">
        <f t="shared" si="363"/>
        <v>#DIV/0!</v>
      </c>
      <c r="O1304" s="106" t="e">
        <f t="shared" si="357"/>
        <v>#DIV/0!</v>
      </c>
      <c r="P1304" s="106" t="e">
        <f>IF(O1304&gt;'Input &amp; Results'!$E$49,MIN('Input &amp; Results'!$E$47,O1304),0)</f>
        <v>#DIV/0!</v>
      </c>
      <c r="Q1304" s="106" t="e">
        <f t="shared" si="364"/>
        <v>#DIV/0!</v>
      </c>
      <c r="R1304" s="106" t="e">
        <f t="shared" si="360"/>
        <v>#DIV/0!</v>
      </c>
      <c r="S1304" s="106" t="e">
        <f t="shared" si="361"/>
        <v>#DIV/0!</v>
      </c>
      <c r="T1304" s="106" t="e">
        <f t="shared" si="365"/>
        <v>#DIV/0!</v>
      </c>
      <c r="U1304" s="124" t="e">
        <f t="shared" si="358"/>
        <v>#DIV/0!</v>
      </c>
      <c r="V1304" s="107" t="e">
        <f t="shared" si="373"/>
        <v>#DIV/0!</v>
      </c>
      <c r="W1304" s="106" t="e">
        <f t="shared" si="371"/>
        <v>#DIV/0!</v>
      </c>
      <c r="X1304" s="106" t="e">
        <f t="shared" si="366"/>
        <v>#DIV/0!</v>
      </c>
      <c r="Y1304" s="106" t="e">
        <f t="shared" si="372"/>
        <v>#DIV/0!</v>
      </c>
      <c r="Z1304" s="108" t="e">
        <f t="shared" si="367"/>
        <v>#DIV/0!</v>
      </c>
      <c r="AA1304" s="108" t="e">
        <f>('Input &amp; Results'!$E$40-R1304*7.48)/('Calcs active'!H1304*1440)</f>
        <v>#DIV/0!</v>
      </c>
    </row>
    <row r="1305" spans="2:27" x14ac:dyDescent="0.2">
      <c r="B1305" s="31">
        <f t="shared" si="359"/>
        <v>4</v>
      </c>
      <c r="C1305" s="31" t="s">
        <v>57</v>
      </c>
      <c r="D1305" s="106">
        <v>1291</v>
      </c>
      <c r="E1305" s="106" t="e">
        <f t="shared" si="368"/>
        <v>#DIV/0!</v>
      </c>
      <c r="F1305" s="106">
        <f>'Calcs Hist'!E1306</f>
        <v>0</v>
      </c>
      <c r="G1305" s="106" t="e">
        <f t="shared" si="369"/>
        <v>#DIV/0!</v>
      </c>
      <c r="H1305" s="107" t="e">
        <f t="shared" si="370"/>
        <v>#DIV/0!</v>
      </c>
      <c r="I1305" s="106" t="e">
        <f>IF(P1305&gt;0,('Input &amp; Results'!F$31/12*$C$3)*('Input &amp; Results'!$D$21),('Input &amp; Results'!F$31/12*$C$3)*('Input &amp; Results'!$D$22))</f>
        <v>#DIV/0!</v>
      </c>
      <c r="J1305" s="106" t="e">
        <f t="shared" si="374"/>
        <v>#DIV/0!</v>
      </c>
      <c r="K1305" s="106" t="e">
        <f>IF(H1305&gt;'Input &amp; Results'!$K$45,MIN('Input &amp; Results'!$K$33,J1305-M1305),0)</f>
        <v>#DIV/0!</v>
      </c>
      <c r="L1305" s="106" t="e">
        <f t="shared" si="362"/>
        <v>#DIV/0!</v>
      </c>
      <c r="M1305" s="106" t="e">
        <f>IF(J1305&gt;0,MIN('Input &amp; Results'!$K$13*0.75/12*'Input &amp; Results'!$K$42,J1305),0)</f>
        <v>#DIV/0!</v>
      </c>
      <c r="N1305" s="106" t="e">
        <f t="shared" si="363"/>
        <v>#DIV/0!</v>
      </c>
      <c r="O1305" s="106" t="e">
        <f t="shared" si="357"/>
        <v>#DIV/0!</v>
      </c>
      <c r="P1305" s="106" t="e">
        <f>IF(O1305&gt;'Input &amp; Results'!$E$49,MIN('Input &amp; Results'!$E$47,O1305),0)</f>
        <v>#DIV/0!</v>
      </c>
      <c r="Q1305" s="106" t="e">
        <f t="shared" si="364"/>
        <v>#DIV/0!</v>
      </c>
      <c r="R1305" s="106" t="e">
        <f t="shared" si="360"/>
        <v>#DIV/0!</v>
      </c>
      <c r="S1305" s="106" t="e">
        <f t="shared" si="361"/>
        <v>#DIV/0!</v>
      </c>
      <c r="T1305" s="106" t="e">
        <f t="shared" si="365"/>
        <v>#DIV/0!</v>
      </c>
      <c r="U1305" s="124" t="e">
        <f t="shared" si="358"/>
        <v>#DIV/0!</v>
      </c>
      <c r="V1305" s="107" t="e">
        <f t="shared" si="373"/>
        <v>#DIV/0!</v>
      </c>
      <c r="W1305" s="106" t="e">
        <f t="shared" si="371"/>
        <v>#DIV/0!</v>
      </c>
      <c r="X1305" s="106" t="e">
        <f t="shared" si="366"/>
        <v>#DIV/0!</v>
      </c>
      <c r="Y1305" s="106" t="e">
        <f t="shared" si="372"/>
        <v>#DIV/0!</v>
      </c>
      <c r="Z1305" s="108" t="e">
        <f t="shared" si="367"/>
        <v>#DIV/0!</v>
      </c>
      <c r="AA1305" s="108" t="e">
        <f>('Input &amp; Results'!$E$40-R1305*7.48)/('Calcs active'!H1305*1440)</f>
        <v>#DIV/0!</v>
      </c>
    </row>
    <row r="1306" spans="2:27" x14ac:dyDescent="0.2">
      <c r="B1306" s="31">
        <f t="shared" si="359"/>
        <v>4</v>
      </c>
      <c r="C1306" s="31" t="s">
        <v>57</v>
      </c>
      <c r="D1306" s="106">
        <v>1292</v>
      </c>
      <c r="E1306" s="106" t="e">
        <f t="shared" si="368"/>
        <v>#DIV/0!</v>
      </c>
      <c r="F1306" s="106">
        <f>'Calcs Hist'!E1307</f>
        <v>0</v>
      </c>
      <c r="G1306" s="106" t="e">
        <f t="shared" si="369"/>
        <v>#DIV/0!</v>
      </c>
      <c r="H1306" s="107" t="e">
        <f t="shared" si="370"/>
        <v>#DIV/0!</v>
      </c>
      <c r="I1306" s="106" t="e">
        <f>IF(P1306&gt;0,('Input &amp; Results'!F$31/12*$C$3)*('Input &amp; Results'!$D$21),('Input &amp; Results'!F$31/12*$C$3)*('Input &amp; Results'!$D$22))</f>
        <v>#DIV/0!</v>
      </c>
      <c r="J1306" s="106" t="e">
        <f t="shared" si="374"/>
        <v>#DIV/0!</v>
      </c>
      <c r="K1306" s="106" t="e">
        <f>IF(H1306&gt;'Input &amp; Results'!$K$45,MIN('Input &amp; Results'!$K$33,J1306-M1306),0)</f>
        <v>#DIV/0!</v>
      </c>
      <c r="L1306" s="106" t="e">
        <f t="shared" si="362"/>
        <v>#DIV/0!</v>
      </c>
      <c r="M1306" s="106" t="e">
        <f>IF(J1306&gt;0,MIN('Input &amp; Results'!$K$13*0.75/12*'Input &amp; Results'!$K$42,J1306),0)</f>
        <v>#DIV/0!</v>
      </c>
      <c r="N1306" s="106" t="e">
        <f t="shared" si="363"/>
        <v>#DIV/0!</v>
      </c>
      <c r="O1306" s="106" t="e">
        <f t="shared" si="357"/>
        <v>#DIV/0!</v>
      </c>
      <c r="P1306" s="106" t="e">
        <f>IF(O1306&gt;'Input &amp; Results'!$E$49,MIN('Input &amp; Results'!$E$47,O1306),0)</f>
        <v>#DIV/0!</v>
      </c>
      <c r="Q1306" s="106" t="e">
        <f t="shared" si="364"/>
        <v>#DIV/0!</v>
      </c>
      <c r="R1306" s="106" t="e">
        <f t="shared" si="360"/>
        <v>#DIV/0!</v>
      </c>
      <c r="S1306" s="106" t="e">
        <f t="shared" si="361"/>
        <v>#DIV/0!</v>
      </c>
      <c r="T1306" s="106" t="e">
        <f t="shared" si="365"/>
        <v>#DIV/0!</v>
      </c>
      <c r="U1306" s="124" t="e">
        <f t="shared" si="358"/>
        <v>#DIV/0!</v>
      </c>
      <c r="V1306" s="107" t="e">
        <f t="shared" si="373"/>
        <v>#DIV/0!</v>
      </c>
      <c r="W1306" s="106" t="e">
        <f t="shared" si="371"/>
        <v>#DIV/0!</v>
      </c>
      <c r="X1306" s="106" t="e">
        <f t="shared" si="366"/>
        <v>#DIV/0!</v>
      </c>
      <c r="Y1306" s="106" t="e">
        <f t="shared" si="372"/>
        <v>#DIV/0!</v>
      </c>
      <c r="Z1306" s="108" t="e">
        <f t="shared" si="367"/>
        <v>#DIV/0!</v>
      </c>
      <c r="AA1306" s="108" t="e">
        <f>('Input &amp; Results'!$E$40-R1306*7.48)/('Calcs active'!H1306*1440)</f>
        <v>#DIV/0!</v>
      </c>
    </row>
    <row r="1307" spans="2:27" x14ac:dyDescent="0.2">
      <c r="B1307" s="31">
        <f t="shared" si="359"/>
        <v>4</v>
      </c>
      <c r="C1307" s="31" t="s">
        <v>57</v>
      </c>
      <c r="D1307" s="106">
        <v>1293</v>
      </c>
      <c r="E1307" s="106" t="e">
        <f t="shared" si="368"/>
        <v>#DIV/0!</v>
      </c>
      <c r="F1307" s="106">
        <f>'Calcs Hist'!E1308</f>
        <v>0</v>
      </c>
      <c r="G1307" s="106" t="e">
        <f t="shared" si="369"/>
        <v>#DIV/0!</v>
      </c>
      <c r="H1307" s="107" t="e">
        <f t="shared" si="370"/>
        <v>#DIV/0!</v>
      </c>
      <c r="I1307" s="106" t="e">
        <f>IF(P1307&gt;0,('Input &amp; Results'!F$31/12*$C$3)*('Input &amp; Results'!$D$21),('Input &amp; Results'!F$31/12*$C$3)*('Input &amp; Results'!$D$22))</f>
        <v>#DIV/0!</v>
      </c>
      <c r="J1307" s="106" t="e">
        <f t="shared" si="374"/>
        <v>#DIV/0!</v>
      </c>
      <c r="K1307" s="106" t="e">
        <f>IF(H1307&gt;'Input &amp; Results'!$K$45,MIN('Input &amp; Results'!$K$33,J1307-M1307),0)</f>
        <v>#DIV/0!</v>
      </c>
      <c r="L1307" s="106" t="e">
        <f t="shared" si="362"/>
        <v>#DIV/0!</v>
      </c>
      <c r="M1307" s="106" t="e">
        <f>IF(J1307&gt;0,MIN('Input &amp; Results'!$K$13*0.75/12*'Input &amp; Results'!$K$42,J1307),0)</f>
        <v>#DIV/0!</v>
      </c>
      <c r="N1307" s="106" t="e">
        <f t="shared" si="363"/>
        <v>#DIV/0!</v>
      </c>
      <c r="O1307" s="106" t="e">
        <f t="shared" si="357"/>
        <v>#DIV/0!</v>
      </c>
      <c r="P1307" s="106" t="e">
        <f>IF(O1307&gt;'Input &amp; Results'!$E$49,MIN('Input &amp; Results'!$E$47,O1307),0)</f>
        <v>#DIV/0!</v>
      </c>
      <c r="Q1307" s="106" t="e">
        <f t="shared" si="364"/>
        <v>#DIV/0!</v>
      </c>
      <c r="R1307" s="106" t="e">
        <f t="shared" si="360"/>
        <v>#DIV/0!</v>
      </c>
      <c r="S1307" s="106" t="e">
        <f t="shared" si="361"/>
        <v>#DIV/0!</v>
      </c>
      <c r="T1307" s="106" t="e">
        <f t="shared" si="365"/>
        <v>#DIV/0!</v>
      </c>
      <c r="U1307" s="124" t="e">
        <f t="shared" si="358"/>
        <v>#DIV/0!</v>
      </c>
      <c r="V1307" s="107" t="e">
        <f t="shared" si="373"/>
        <v>#DIV/0!</v>
      </c>
      <c r="W1307" s="106" t="e">
        <f t="shared" si="371"/>
        <v>#DIV/0!</v>
      </c>
      <c r="X1307" s="106" t="e">
        <f t="shared" si="366"/>
        <v>#DIV/0!</v>
      </c>
      <c r="Y1307" s="106" t="e">
        <f t="shared" si="372"/>
        <v>#DIV/0!</v>
      </c>
      <c r="Z1307" s="108" t="e">
        <f t="shared" si="367"/>
        <v>#DIV/0!</v>
      </c>
      <c r="AA1307" s="108" t="e">
        <f>('Input &amp; Results'!$E$40-R1307*7.48)/('Calcs active'!H1307*1440)</f>
        <v>#DIV/0!</v>
      </c>
    </row>
    <row r="1308" spans="2:27" x14ac:dyDescent="0.2">
      <c r="B1308" s="31">
        <f t="shared" si="359"/>
        <v>4</v>
      </c>
      <c r="C1308" s="31" t="s">
        <v>57</v>
      </c>
      <c r="D1308" s="106">
        <v>1294</v>
      </c>
      <c r="E1308" s="106" t="e">
        <f t="shared" si="368"/>
        <v>#DIV/0!</v>
      </c>
      <c r="F1308" s="106">
        <f>'Calcs Hist'!E1309</f>
        <v>0</v>
      </c>
      <c r="G1308" s="106" t="e">
        <f t="shared" si="369"/>
        <v>#DIV/0!</v>
      </c>
      <c r="H1308" s="107" t="e">
        <f t="shared" si="370"/>
        <v>#DIV/0!</v>
      </c>
      <c r="I1308" s="106" t="e">
        <f>IF(P1308&gt;0,('Input &amp; Results'!F$31/12*$C$3)*('Input &amp; Results'!$D$21),('Input &amp; Results'!F$31/12*$C$3)*('Input &amp; Results'!$D$22))</f>
        <v>#DIV/0!</v>
      </c>
      <c r="J1308" s="106" t="e">
        <f t="shared" si="374"/>
        <v>#DIV/0!</v>
      </c>
      <c r="K1308" s="106" t="e">
        <f>IF(H1308&gt;'Input &amp; Results'!$K$45,MIN('Input &amp; Results'!$K$33,J1308-M1308),0)</f>
        <v>#DIV/0!</v>
      </c>
      <c r="L1308" s="106" t="e">
        <f t="shared" si="362"/>
        <v>#DIV/0!</v>
      </c>
      <c r="M1308" s="106" t="e">
        <f>IF(J1308&gt;0,MIN('Input &amp; Results'!$K$13*0.75/12*'Input &amp; Results'!$K$42,J1308),0)</f>
        <v>#DIV/0!</v>
      </c>
      <c r="N1308" s="106" t="e">
        <f t="shared" si="363"/>
        <v>#DIV/0!</v>
      </c>
      <c r="O1308" s="106" t="e">
        <f t="shared" si="357"/>
        <v>#DIV/0!</v>
      </c>
      <c r="P1308" s="106" t="e">
        <f>IF(O1308&gt;'Input &amp; Results'!$E$49,MIN('Input &amp; Results'!$E$47,O1308),0)</f>
        <v>#DIV/0!</v>
      </c>
      <c r="Q1308" s="106" t="e">
        <f t="shared" si="364"/>
        <v>#DIV/0!</v>
      </c>
      <c r="R1308" s="106" t="e">
        <f t="shared" si="360"/>
        <v>#DIV/0!</v>
      </c>
      <c r="S1308" s="106" t="e">
        <f t="shared" si="361"/>
        <v>#DIV/0!</v>
      </c>
      <c r="T1308" s="106" t="e">
        <f t="shared" si="365"/>
        <v>#DIV/0!</v>
      </c>
      <c r="U1308" s="124" t="e">
        <f t="shared" si="358"/>
        <v>#DIV/0!</v>
      </c>
      <c r="V1308" s="107" t="e">
        <f t="shared" si="373"/>
        <v>#DIV/0!</v>
      </c>
      <c r="W1308" s="106" t="e">
        <f t="shared" si="371"/>
        <v>#DIV/0!</v>
      </c>
      <c r="X1308" s="106" t="e">
        <f t="shared" si="366"/>
        <v>#DIV/0!</v>
      </c>
      <c r="Y1308" s="106" t="e">
        <f t="shared" si="372"/>
        <v>#DIV/0!</v>
      </c>
      <c r="Z1308" s="108" t="e">
        <f t="shared" si="367"/>
        <v>#DIV/0!</v>
      </c>
      <c r="AA1308" s="108" t="e">
        <f>('Input &amp; Results'!$E$40-R1308*7.48)/('Calcs active'!H1308*1440)</f>
        <v>#DIV/0!</v>
      </c>
    </row>
    <row r="1309" spans="2:27" x14ac:dyDescent="0.2">
      <c r="B1309" s="31">
        <f t="shared" si="359"/>
        <v>4</v>
      </c>
      <c r="C1309" s="31" t="s">
        <v>57</v>
      </c>
      <c r="D1309" s="106">
        <v>1295</v>
      </c>
      <c r="E1309" s="106" t="e">
        <f t="shared" si="368"/>
        <v>#DIV/0!</v>
      </c>
      <c r="F1309" s="106">
        <f>'Calcs Hist'!E1310</f>
        <v>0</v>
      </c>
      <c r="G1309" s="106" t="e">
        <f t="shared" si="369"/>
        <v>#DIV/0!</v>
      </c>
      <c r="H1309" s="107" t="e">
        <f t="shared" si="370"/>
        <v>#DIV/0!</v>
      </c>
      <c r="I1309" s="106" t="e">
        <f>IF(P1309&gt;0,('Input &amp; Results'!F$31/12*$C$3)*('Input &amp; Results'!$D$21),('Input &amp; Results'!F$31/12*$C$3)*('Input &amp; Results'!$D$22))</f>
        <v>#DIV/0!</v>
      </c>
      <c r="J1309" s="106" t="e">
        <f t="shared" si="374"/>
        <v>#DIV/0!</v>
      </c>
      <c r="K1309" s="106" t="e">
        <f>IF(H1309&gt;'Input &amp; Results'!$K$45,MIN('Input &amp; Results'!$K$33,J1309-M1309),0)</f>
        <v>#DIV/0!</v>
      </c>
      <c r="L1309" s="106" t="e">
        <f t="shared" si="362"/>
        <v>#DIV/0!</v>
      </c>
      <c r="M1309" s="106" t="e">
        <f>IF(J1309&gt;0,MIN('Input &amp; Results'!$K$13*0.75/12*'Input &amp; Results'!$K$42,J1309),0)</f>
        <v>#DIV/0!</v>
      </c>
      <c r="N1309" s="106" t="e">
        <f t="shared" si="363"/>
        <v>#DIV/0!</v>
      </c>
      <c r="O1309" s="106" t="e">
        <f t="shared" si="357"/>
        <v>#DIV/0!</v>
      </c>
      <c r="P1309" s="106" t="e">
        <f>IF(O1309&gt;'Input &amp; Results'!$E$49,MIN('Input &amp; Results'!$E$47,O1309),0)</f>
        <v>#DIV/0!</v>
      </c>
      <c r="Q1309" s="106" t="e">
        <f t="shared" si="364"/>
        <v>#DIV/0!</v>
      </c>
      <c r="R1309" s="106" t="e">
        <f t="shared" si="360"/>
        <v>#DIV/0!</v>
      </c>
      <c r="S1309" s="106" t="e">
        <f t="shared" si="361"/>
        <v>#DIV/0!</v>
      </c>
      <c r="T1309" s="106" t="e">
        <f t="shared" si="365"/>
        <v>#DIV/0!</v>
      </c>
      <c r="U1309" s="124" t="e">
        <f t="shared" si="358"/>
        <v>#DIV/0!</v>
      </c>
      <c r="V1309" s="107" t="e">
        <f t="shared" si="373"/>
        <v>#DIV/0!</v>
      </c>
      <c r="W1309" s="106" t="e">
        <f t="shared" si="371"/>
        <v>#DIV/0!</v>
      </c>
      <c r="X1309" s="106" t="e">
        <f t="shared" si="366"/>
        <v>#DIV/0!</v>
      </c>
      <c r="Y1309" s="106" t="e">
        <f t="shared" si="372"/>
        <v>#DIV/0!</v>
      </c>
      <c r="Z1309" s="108" t="e">
        <f t="shared" si="367"/>
        <v>#DIV/0!</v>
      </c>
      <c r="AA1309" s="108" t="e">
        <f>('Input &amp; Results'!$E$40-R1309*7.48)/('Calcs active'!H1309*1440)</f>
        <v>#DIV/0!</v>
      </c>
    </row>
    <row r="1310" spans="2:27" x14ac:dyDescent="0.2">
      <c r="B1310" s="31">
        <f t="shared" si="359"/>
        <v>4</v>
      </c>
      <c r="C1310" s="31" t="s">
        <v>57</v>
      </c>
      <c r="D1310" s="106">
        <v>1296</v>
      </c>
      <c r="E1310" s="106" t="e">
        <f t="shared" si="368"/>
        <v>#DIV/0!</v>
      </c>
      <c r="F1310" s="106">
        <f>'Calcs Hist'!E1311</f>
        <v>0</v>
      </c>
      <c r="G1310" s="106" t="e">
        <f t="shared" si="369"/>
        <v>#DIV/0!</v>
      </c>
      <c r="H1310" s="107" t="e">
        <f t="shared" si="370"/>
        <v>#DIV/0!</v>
      </c>
      <c r="I1310" s="106" t="e">
        <f>IF(P1310&gt;0,('Input &amp; Results'!F$31/12*$C$3)*('Input &amp; Results'!$D$21),('Input &amp; Results'!F$31/12*$C$3)*('Input &amp; Results'!$D$22))</f>
        <v>#DIV/0!</v>
      </c>
      <c r="J1310" s="106" t="e">
        <f t="shared" si="374"/>
        <v>#DIV/0!</v>
      </c>
      <c r="K1310" s="106" t="e">
        <f>IF(H1310&gt;'Input &amp; Results'!$K$45,MIN('Input &amp; Results'!$K$33,J1310-M1310),0)</f>
        <v>#DIV/0!</v>
      </c>
      <c r="L1310" s="106" t="e">
        <f t="shared" si="362"/>
        <v>#DIV/0!</v>
      </c>
      <c r="M1310" s="106" t="e">
        <f>IF(J1310&gt;0,MIN('Input &amp; Results'!$K$13*0.75/12*'Input &amp; Results'!$K$42,J1310),0)</f>
        <v>#DIV/0!</v>
      </c>
      <c r="N1310" s="106" t="e">
        <f t="shared" si="363"/>
        <v>#DIV/0!</v>
      </c>
      <c r="O1310" s="106" t="e">
        <f t="shared" si="357"/>
        <v>#DIV/0!</v>
      </c>
      <c r="P1310" s="106" t="e">
        <f>IF(O1310&gt;'Input &amp; Results'!$E$49,MIN('Input &amp; Results'!$E$47,O1310),0)</f>
        <v>#DIV/0!</v>
      </c>
      <c r="Q1310" s="106" t="e">
        <f t="shared" si="364"/>
        <v>#DIV/0!</v>
      </c>
      <c r="R1310" s="106" t="e">
        <f t="shared" si="360"/>
        <v>#DIV/0!</v>
      </c>
      <c r="S1310" s="106" t="e">
        <f t="shared" si="361"/>
        <v>#DIV/0!</v>
      </c>
      <c r="T1310" s="106" t="e">
        <f t="shared" si="365"/>
        <v>#DIV/0!</v>
      </c>
      <c r="U1310" s="124" t="e">
        <f t="shared" si="358"/>
        <v>#DIV/0!</v>
      </c>
      <c r="V1310" s="107" t="e">
        <f t="shared" si="373"/>
        <v>#DIV/0!</v>
      </c>
      <c r="W1310" s="106" t="e">
        <f t="shared" si="371"/>
        <v>#DIV/0!</v>
      </c>
      <c r="X1310" s="106" t="e">
        <f t="shared" si="366"/>
        <v>#DIV/0!</v>
      </c>
      <c r="Y1310" s="106" t="e">
        <f t="shared" si="372"/>
        <v>#DIV/0!</v>
      </c>
      <c r="Z1310" s="108" t="e">
        <f t="shared" si="367"/>
        <v>#DIV/0!</v>
      </c>
      <c r="AA1310" s="108" t="e">
        <f>('Input &amp; Results'!$E$40-R1310*7.48)/('Calcs active'!H1310*1440)</f>
        <v>#DIV/0!</v>
      </c>
    </row>
    <row r="1311" spans="2:27" x14ac:dyDescent="0.2">
      <c r="B1311" s="31">
        <f t="shared" si="359"/>
        <v>4</v>
      </c>
      <c r="C1311" s="31" t="s">
        <v>57</v>
      </c>
      <c r="D1311" s="106">
        <v>1297</v>
      </c>
      <c r="E1311" s="106" t="e">
        <f t="shared" si="368"/>
        <v>#DIV/0!</v>
      </c>
      <c r="F1311" s="106">
        <f>'Calcs Hist'!E1312</f>
        <v>0</v>
      </c>
      <c r="G1311" s="106" t="e">
        <f t="shared" si="369"/>
        <v>#DIV/0!</v>
      </c>
      <c r="H1311" s="107" t="e">
        <f t="shared" si="370"/>
        <v>#DIV/0!</v>
      </c>
      <c r="I1311" s="106" t="e">
        <f>IF(P1311&gt;0,('Input &amp; Results'!F$31/12*$C$3)*('Input &amp; Results'!$D$21),('Input &amp; Results'!F$31/12*$C$3)*('Input &amp; Results'!$D$22))</f>
        <v>#DIV/0!</v>
      </c>
      <c r="J1311" s="106" t="e">
        <f t="shared" si="374"/>
        <v>#DIV/0!</v>
      </c>
      <c r="K1311" s="106" t="e">
        <f>IF(H1311&gt;'Input &amp; Results'!$K$45,MIN('Input &amp; Results'!$K$33,J1311-M1311),0)</f>
        <v>#DIV/0!</v>
      </c>
      <c r="L1311" s="106" t="e">
        <f t="shared" si="362"/>
        <v>#DIV/0!</v>
      </c>
      <c r="M1311" s="106" t="e">
        <f>IF(J1311&gt;0,MIN('Input &amp; Results'!$K$13*0.75/12*'Input &amp; Results'!$K$42,J1311),0)</f>
        <v>#DIV/0!</v>
      </c>
      <c r="N1311" s="106" t="e">
        <f t="shared" si="363"/>
        <v>#DIV/0!</v>
      </c>
      <c r="O1311" s="106" t="e">
        <f t="shared" si="357"/>
        <v>#DIV/0!</v>
      </c>
      <c r="P1311" s="106" t="e">
        <f>IF(O1311&gt;'Input &amp; Results'!$E$49,MIN('Input &amp; Results'!$E$47,O1311),0)</f>
        <v>#DIV/0!</v>
      </c>
      <c r="Q1311" s="106" t="e">
        <f t="shared" si="364"/>
        <v>#DIV/0!</v>
      </c>
      <c r="R1311" s="106" t="e">
        <f t="shared" si="360"/>
        <v>#DIV/0!</v>
      </c>
      <c r="S1311" s="106" t="e">
        <f t="shared" si="361"/>
        <v>#DIV/0!</v>
      </c>
      <c r="T1311" s="106" t="e">
        <f t="shared" si="365"/>
        <v>#DIV/0!</v>
      </c>
      <c r="U1311" s="124" t="e">
        <f t="shared" si="358"/>
        <v>#DIV/0!</v>
      </c>
      <c r="V1311" s="107" t="e">
        <f t="shared" si="373"/>
        <v>#DIV/0!</v>
      </c>
      <c r="W1311" s="106" t="e">
        <f t="shared" si="371"/>
        <v>#DIV/0!</v>
      </c>
      <c r="X1311" s="106" t="e">
        <f t="shared" si="366"/>
        <v>#DIV/0!</v>
      </c>
      <c r="Y1311" s="106" t="e">
        <f t="shared" si="372"/>
        <v>#DIV/0!</v>
      </c>
      <c r="Z1311" s="108" t="e">
        <f t="shared" si="367"/>
        <v>#DIV/0!</v>
      </c>
      <c r="AA1311" s="108" t="e">
        <f>('Input &amp; Results'!$E$40-R1311*7.48)/('Calcs active'!H1311*1440)</f>
        <v>#DIV/0!</v>
      </c>
    </row>
    <row r="1312" spans="2:27" x14ac:dyDescent="0.2">
      <c r="B1312" s="31">
        <f t="shared" si="359"/>
        <v>4</v>
      </c>
      <c r="C1312" s="31" t="s">
        <v>57</v>
      </c>
      <c r="D1312" s="106">
        <v>1298</v>
      </c>
      <c r="E1312" s="106" t="e">
        <f t="shared" si="368"/>
        <v>#DIV/0!</v>
      </c>
      <c r="F1312" s="106">
        <f>'Calcs Hist'!E1313</f>
        <v>0</v>
      </c>
      <c r="G1312" s="106" t="e">
        <f t="shared" si="369"/>
        <v>#DIV/0!</v>
      </c>
      <c r="H1312" s="107" t="e">
        <f t="shared" si="370"/>
        <v>#DIV/0!</v>
      </c>
      <c r="I1312" s="106" t="e">
        <f>IF(P1312&gt;0,('Input &amp; Results'!F$31/12*$C$3)*('Input &amp; Results'!$D$21),('Input &amp; Results'!F$31/12*$C$3)*('Input &amp; Results'!$D$22))</f>
        <v>#DIV/0!</v>
      </c>
      <c r="J1312" s="106" t="e">
        <f t="shared" si="374"/>
        <v>#DIV/0!</v>
      </c>
      <c r="K1312" s="106" t="e">
        <f>IF(H1312&gt;'Input &amp; Results'!$K$45,MIN('Input &amp; Results'!$K$33,J1312-M1312),0)</f>
        <v>#DIV/0!</v>
      </c>
      <c r="L1312" s="106" t="e">
        <f t="shared" si="362"/>
        <v>#DIV/0!</v>
      </c>
      <c r="M1312" s="106" t="e">
        <f>IF(J1312&gt;0,MIN('Input &amp; Results'!$K$13*0.75/12*'Input &amp; Results'!$K$42,J1312),0)</f>
        <v>#DIV/0!</v>
      </c>
      <c r="N1312" s="106" t="e">
        <f t="shared" si="363"/>
        <v>#DIV/0!</v>
      </c>
      <c r="O1312" s="106" t="e">
        <f t="shared" si="357"/>
        <v>#DIV/0!</v>
      </c>
      <c r="P1312" s="106" t="e">
        <f>IF(O1312&gt;'Input &amp; Results'!$E$49,MIN('Input &amp; Results'!$E$47,O1312),0)</f>
        <v>#DIV/0!</v>
      </c>
      <c r="Q1312" s="106" t="e">
        <f t="shared" si="364"/>
        <v>#DIV/0!</v>
      </c>
      <c r="R1312" s="106" t="e">
        <f t="shared" si="360"/>
        <v>#DIV/0!</v>
      </c>
      <c r="S1312" s="106" t="e">
        <f t="shared" si="361"/>
        <v>#DIV/0!</v>
      </c>
      <c r="T1312" s="106" t="e">
        <f t="shared" si="365"/>
        <v>#DIV/0!</v>
      </c>
      <c r="U1312" s="124" t="e">
        <f t="shared" si="358"/>
        <v>#DIV/0!</v>
      </c>
      <c r="V1312" s="107" t="e">
        <f t="shared" si="373"/>
        <v>#DIV/0!</v>
      </c>
      <c r="W1312" s="106" t="e">
        <f t="shared" si="371"/>
        <v>#DIV/0!</v>
      </c>
      <c r="X1312" s="106" t="e">
        <f t="shared" si="366"/>
        <v>#DIV/0!</v>
      </c>
      <c r="Y1312" s="106" t="e">
        <f t="shared" si="372"/>
        <v>#DIV/0!</v>
      </c>
      <c r="Z1312" s="108" t="e">
        <f t="shared" si="367"/>
        <v>#DIV/0!</v>
      </c>
      <c r="AA1312" s="108" t="e">
        <f>('Input &amp; Results'!$E$40-R1312*7.48)/('Calcs active'!H1312*1440)</f>
        <v>#DIV/0!</v>
      </c>
    </row>
    <row r="1313" spans="2:27" x14ac:dyDescent="0.2">
      <c r="B1313" s="31">
        <f t="shared" si="359"/>
        <v>4</v>
      </c>
      <c r="C1313" s="31" t="s">
        <v>57</v>
      </c>
      <c r="D1313" s="106">
        <v>1299</v>
      </c>
      <c r="E1313" s="106" t="e">
        <f t="shared" si="368"/>
        <v>#DIV/0!</v>
      </c>
      <c r="F1313" s="106">
        <f>'Calcs Hist'!E1314</f>
        <v>0</v>
      </c>
      <c r="G1313" s="106" t="e">
        <f t="shared" si="369"/>
        <v>#DIV/0!</v>
      </c>
      <c r="H1313" s="107" t="e">
        <f t="shared" si="370"/>
        <v>#DIV/0!</v>
      </c>
      <c r="I1313" s="106" t="e">
        <f>IF(P1313&gt;0,('Input &amp; Results'!F$31/12*$C$3)*('Input &amp; Results'!$D$21),('Input &amp; Results'!F$31/12*$C$3)*('Input &amp; Results'!$D$22))</f>
        <v>#DIV/0!</v>
      </c>
      <c r="J1313" s="106" t="e">
        <f t="shared" si="374"/>
        <v>#DIV/0!</v>
      </c>
      <c r="K1313" s="106" t="e">
        <f>IF(H1313&gt;'Input &amp; Results'!$K$45,MIN('Input &amp; Results'!$K$33,J1313-M1313),0)</f>
        <v>#DIV/0!</v>
      </c>
      <c r="L1313" s="106" t="e">
        <f t="shared" si="362"/>
        <v>#DIV/0!</v>
      </c>
      <c r="M1313" s="106" t="e">
        <f>IF(J1313&gt;0,MIN('Input &amp; Results'!$K$13*0.75/12*'Input &amp; Results'!$K$42,J1313),0)</f>
        <v>#DIV/0!</v>
      </c>
      <c r="N1313" s="106" t="e">
        <f t="shared" si="363"/>
        <v>#DIV/0!</v>
      </c>
      <c r="O1313" s="106" t="e">
        <f t="shared" si="357"/>
        <v>#DIV/0!</v>
      </c>
      <c r="P1313" s="106" t="e">
        <f>IF(O1313&gt;'Input &amp; Results'!$E$49,MIN('Input &amp; Results'!$E$47,O1313),0)</f>
        <v>#DIV/0!</v>
      </c>
      <c r="Q1313" s="106" t="e">
        <f t="shared" si="364"/>
        <v>#DIV/0!</v>
      </c>
      <c r="R1313" s="106" t="e">
        <f t="shared" si="360"/>
        <v>#DIV/0!</v>
      </c>
      <c r="S1313" s="106" t="e">
        <f t="shared" si="361"/>
        <v>#DIV/0!</v>
      </c>
      <c r="T1313" s="106" t="e">
        <f t="shared" si="365"/>
        <v>#DIV/0!</v>
      </c>
      <c r="U1313" s="124" t="e">
        <f t="shared" si="358"/>
        <v>#DIV/0!</v>
      </c>
      <c r="V1313" s="107" t="e">
        <f t="shared" si="373"/>
        <v>#DIV/0!</v>
      </c>
      <c r="W1313" s="106" t="e">
        <f t="shared" si="371"/>
        <v>#DIV/0!</v>
      </c>
      <c r="X1313" s="106" t="e">
        <f t="shared" si="366"/>
        <v>#DIV/0!</v>
      </c>
      <c r="Y1313" s="106" t="e">
        <f t="shared" si="372"/>
        <v>#DIV/0!</v>
      </c>
      <c r="Z1313" s="108" t="e">
        <f t="shared" si="367"/>
        <v>#DIV/0!</v>
      </c>
      <c r="AA1313" s="108" t="e">
        <f>('Input &amp; Results'!$E$40-R1313*7.48)/('Calcs active'!H1313*1440)</f>
        <v>#DIV/0!</v>
      </c>
    </row>
    <row r="1314" spans="2:27" x14ac:dyDescent="0.2">
      <c r="B1314" s="31">
        <f t="shared" si="359"/>
        <v>4</v>
      </c>
      <c r="C1314" s="31" t="s">
        <v>57</v>
      </c>
      <c r="D1314" s="106">
        <v>1300</v>
      </c>
      <c r="E1314" s="106" t="e">
        <f t="shared" si="368"/>
        <v>#DIV/0!</v>
      </c>
      <c r="F1314" s="106">
        <f>'Calcs Hist'!E1315</f>
        <v>0</v>
      </c>
      <c r="G1314" s="106" t="e">
        <f t="shared" si="369"/>
        <v>#DIV/0!</v>
      </c>
      <c r="H1314" s="107" t="e">
        <f t="shared" si="370"/>
        <v>#DIV/0!</v>
      </c>
      <c r="I1314" s="106" t="e">
        <f>IF(P1314&gt;0,('Input &amp; Results'!F$31/12*$C$3)*('Input &amp; Results'!$D$21),('Input &amp; Results'!F$31/12*$C$3)*('Input &amp; Results'!$D$22))</f>
        <v>#DIV/0!</v>
      </c>
      <c r="J1314" s="106" t="e">
        <f t="shared" si="374"/>
        <v>#DIV/0!</v>
      </c>
      <c r="K1314" s="106" t="e">
        <f>IF(H1314&gt;'Input &amp; Results'!$K$45,MIN('Input &amp; Results'!$K$33,J1314-M1314),0)</f>
        <v>#DIV/0!</v>
      </c>
      <c r="L1314" s="106" t="e">
        <f t="shared" si="362"/>
        <v>#DIV/0!</v>
      </c>
      <c r="M1314" s="106" t="e">
        <f>IF(J1314&gt;0,MIN('Input &amp; Results'!$K$13*0.75/12*'Input &amp; Results'!$K$42,J1314),0)</f>
        <v>#DIV/0!</v>
      </c>
      <c r="N1314" s="106" t="e">
        <f t="shared" si="363"/>
        <v>#DIV/0!</v>
      </c>
      <c r="O1314" s="106" t="e">
        <f t="shared" si="357"/>
        <v>#DIV/0!</v>
      </c>
      <c r="P1314" s="106" t="e">
        <f>IF(O1314&gt;'Input &amp; Results'!$E$49,MIN('Input &amp; Results'!$E$47,O1314),0)</f>
        <v>#DIV/0!</v>
      </c>
      <c r="Q1314" s="106" t="e">
        <f t="shared" si="364"/>
        <v>#DIV/0!</v>
      </c>
      <c r="R1314" s="106" t="e">
        <f t="shared" si="360"/>
        <v>#DIV/0!</v>
      </c>
      <c r="S1314" s="106" t="e">
        <f t="shared" si="361"/>
        <v>#DIV/0!</v>
      </c>
      <c r="T1314" s="106" t="e">
        <f t="shared" si="365"/>
        <v>#DIV/0!</v>
      </c>
      <c r="U1314" s="124" t="e">
        <f t="shared" si="358"/>
        <v>#DIV/0!</v>
      </c>
      <c r="V1314" s="107" t="e">
        <f t="shared" si="373"/>
        <v>#DIV/0!</v>
      </c>
      <c r="W1314" s="106" t="e">
        <f t="shared" si="371"/>
        <v>#DIV/0!</v>
      </c>
      <c r="X1314" s="106" t="e">
        <f t="shared" si="366"/>
        <v>#DIV/0!</v>
      </c>
      <c r="Y1314" s="106" t="e">
        <f t="shared" si="372"/>
        <v>#DIV/0!</v>
      </c>
      <c r="Z1314" s="108" t="e">
        <f t="shared" si="367"/>
        <v>#DIV/0!</v>
      </c>
      <c r="AA1314" s="108" t="e">
        <f>('Input &amp; Results'!$E$40-R1314*7.48)/('Calcs active'!H1314*1440)</f>
        <v>#DIV/0!</v>
      </c>
    </row>
    <row r="1315" spans="2:27" x14ac:dyDescent="0.2">
      <c r="B1315" s="31">
        <f t="shared" si="359"/>
        <v>4</v>
      </c>
      <c r="C1315" s="31" t="s">
        <v>57</v>
      </c>
      <c r="D1315" s="106">
        <v>1301</v>
      </c>
      <c r="E1315" s="106" t="e">
        <f t="shared" si="368"/>
        <v>#DIV/0!</v>
      </c>
      <c r="F1315" s="106">
        <f>'Calcs Hist'!E1316</f>
        <v>0</v>
      </c>
      <c r="G1315" s="106" t="e">
        <f t="shared" si="369"/>
        <v>#DIV/0!</v>
      </c>
      <c r="H1315" s="107" t="e">
        <f t="shared" si="370"/>
        <v>#DIV/0!</v>
      </c>
      <c r="I1315" s="106" t="e">
        <f>IF(P1315&gt;0,('Input &amp; Results'!F$31/12*$C$3)*('Input &amp; Results'!$D$21),('Input &amp; Results'!F$31/12*$C$3)*('Input &amp; Results'!$D$22))</f>
        <v>#DIV/0!</v>
      </c>
      <c r="J1315" s="106" t="e">
        <f t="shared" si="374"/>
        <v>#DIV/0!</v>
      </c>
      <c r="K1315" s="106" t="e">
        <f>IF(H1315&gt;'Input &amp; Results'!$K$45,MIN('Input &amp; Results'!$K$33,J1315-M1315),0)</f>
        <v>#DIV/0!</v>
      </c>
      <c r="L1315" s="106" t="e">
        <f t="shared" si="362"/>
        <v>#DIV/0!</v>
      </c>
      <c r="M1315" s="106" t="e">
        <f>IF(J1315&gt;0,MIN('Input &amp; Results'!$K$13*0.75/12*'Input &amp; Results'!$K$42,J1315),0)</f>
        <v>#DIV/0!</v>
      </c>
      <c r="N1315" s="106" t="e">
        <f t="shared" si="363"/>
        <v>#DIV/0!</v>
      </c>
      <c r="O1315" s="106" t="e">
        <f t="shared" si="357"/>
        <v>#DIV/0!</v>
      </c>
      <c r="P1315" s="106" t="e">
        <f>IF(O1315&gt;'Input &amp; Results'!$E$49,MIN('Input &amp; Results'!$E$47,O1315),0)</f>
        <v>#DIV/0!</v>
      </c>
      <c r="Q1315" s="106" t="e">
        <f t="shared" si="364"/>
        <v>#DIV/0!</v>
      </c>
      <c r="R1315" s="106" t="e">
        <f t="shared" si="360"/>
        <v>#DIV/0!</v>
      </c>
      <c r="S1315" s="106" t="e">
        <f t="shared" si="361"/>
        <v>#DIV/0!</v>
      </c>
      <c r="T1315" s="106" t="e">
        <f t="shared" si="365"/>
        <v>#DIV/0!</v>
      </c>
      <c r="U1315" s="124" t="e">
        <f t="shared" si="358"/>
        <v>#DIV/0!</v>
      </c>
      <c r="V1315" s="107" t="e">
        <f t="shared" si="373"/>
        <v>#DIV/0!</v>
      </c>
      <c r="W1315" s="106" t="e">
        <f t="shared" si="371"/>
        <v>#DIV/0!</v>
      </c>
      <c r="X1315" s="106" t="e">
        <f t="shared" si="366"/>
        <v>#DIV/0!</v>
      </c>
      <c r="Y1315" s="106" t="e">
        <f t="shared" si="372"/>
        <v>#DIV/0!</v>
      </c>
      <c r="Z1315" s="108" t="e">
        <f t="shared" si="367"/>
        <v>#DIV/0!</v>
      </c>
      <c r="AA1315" s="108" t="e">
        <f>('Input &amp; Results'!$E$40-R1315*7.48)/('Calcs active'!H1315*1440)</f>
        <v>#DIV/0!</v>
      </c>
    </row>
    <row r="1316" spans="2:27" x14ac:dyDescent="0.2">
      <c r="B1316" s="31">
        <f t="shared" si="359"/>
        <v>4</v>
      </c>
      <c r="C1316" s="31" t="s">
        <v>57</v>
      </c>
      <c r="D1316" s="106">
        <v>1302</v>
      </c>
      <c r="E1316" s="106" t="e">
        <f t="shared" si="368"/>
        <v>#DIV/0!</v>
      </c>
      <c r="F1316" s="106">
        <f>'Calcs Hist'!E1317</f>
        <v>0</v>
      </c>
      <c r="G1316" s="106" t="e">
        <f t="shared" si="369"/>
        <v>#DIV/0!</v>
      </c>
      <c r="H1316" s="107" t="e">
        <f t="shared" si="370"/>
        <v>#DIV/0!</v>
      </c>
      <c r="I1316" s="106" t="e">
        <f>IF(P1316&gt;0,('Input &amp; Results'!F$31/12*$C$3)*('Input &amp; Results'!$D$21),('Input &amp; Results'!F$31/12*$C$3)*('Input &amp; Results'!$D$22))</f>
        <v>#DIV/0!</v>
      </c>
      <c r="J1316" s="106" t="e">
        <f t="shared" si="374"/>
        <v>#DIV/0!</v>
      </c>
      <c r="K1316" s="106" t="e">
        <f>IF(H1316&gt;'Input &amp; Results'!$K$45,MIN('Input &amp; Results'!$K$33,J1316-M1316),0)</f>
        <v>#DIV/0!</v>
      </c>
      <c r="L1316" s="106" t="e">
        <f t="shared" si="362"/>
        <v>#DIV/0!</v>
      </c>
      <c r="M1316" s="106" t="e">
        <f>IF(J1316&gt;0,MIN('Input &amp; Results'!$K$13*0.75/12*'Input &amp; Results'!$K$42,J1316),0)</f>
        <v>#DIV/0!</v>
      </c>
      <c r="N1316" s="106" t="e">
        <f t="shared" si="363"/>
        <v>#DIV/0!</v>
      </c>
      <c r="O1316" s="106" t="e">
        <f t="shared" si="357"/>
        <v>#DIV/0!</v>
      </c>
      <c r="P1316" s="106" t="e">
        <f>IF(O1316&gt;'Input &amp; Results'!$E$49,MIN('Input &amp; Results'!$E$47,O1316),0)</f>
        <v>#DIV/0!</v>
      </c>
      <c r="Q1316" s="106" t="e">
        <f t="shared" si="364"/>
        <v>#DIV/0!</v>
      </c>
      <c r="R1316" s="106" t="e">
        <f t="shared" si="360"/>
        <v>#DIV/0!</v>
      </c>
      <c r="S1316" s="106" t="e">
        <f t="shared" si="361"/>
        <v>#DIV/0!</v>
      </c>
      <c r="T1316" s="106" t="e">
        <f t="shared" si="365"/>
        <v>#DIV/0!</v>
      </c>
      <c r="U1316" s="124" t="e">
        <f t="shared" si="358"/>
        <v>#DIV/0!</v>
      </c>
      <c r="V1316" s="107" t="e">
        <f t="shared" si="373"/>
        <v>#DIV/0!</v>
      </c>
      <c r="W1316" s="106" t="e">
        <f t="shared" si="371"/>
        <v>#DIV/0!</v>
      </c>
      <c r="X1316" s="106" t="e">
        <f t="shared" si="366"/>
        <v>#DIV/0!</v>
      </c>
      <c r="Y1316" s="106" t="e">
        <f t="shared" si="372"/>
        <v>#DIV/0!</v>
      </c>
      <c r="Z1316" s="108" t="e">
        <f t="shared" si="367"/>
        <v>#DIV/0!</v>
      </c>
      <c r="AA1316" s="108" t="e">
        <f>('Input &amp; Results'!$E$40-R1316*7.48)/('Calcs active'!H1316*1440)</f>
        <v>#DIV/0!</v>
      </c>
    </row>
    <row r="1317" spans="2:27" x14ac:dyDescent="0.2">
      <c r="B1317" s="31">
        <f t="shared" si="359"/>
        <v>4</v>
      </c>
      <c r="C1317" s="31" t="s">
        <v>57</v>
      </c>
      <c r="D1317" s="106">
        <v>1303</v>
      </c>
      <c r="E1317" s="106" t="e">
        <f t="shared" si="368"/>
        <v>#DIV/0!</v>
      </c>
      <c r="F1317" s="106">
        <f>'Calcs Hist'!E1318</f>
        <v>0</v>
      </c>
      <c r="G1317" s="106" t="e">
        <f t="shared" si="369"/>
        <v>#DIV/0!</v>
      </c>
      <c r="H1317" s="107" t="e">
        <f t="shared" si="370"/>
        <v>#DIV/0!</v>
      </c>
      <c r="I1317" s="106" t="e">
        <f>IF(P1317&gt;0,('Input &amp; Results'!F$31/12*$C$3)*('Input &amp; Results'!$D$21),('Input &amp; Results'!F$31/12*$C$3)*('Input &amp; Results'!$D$22))</f>
        <v>#DIV/0!</v>
      </c>
      <c r="J1317" s="106" t="e">
        <f t="shared" si="374"/>
        <v>#DIV/0!</v>
      </c>
      <c r="K1317" s="106" t="e">
        <f>IF(H1317&gt;'Input &amp; Results'!$K$45,MIN('Input &amp; Results'!$K$33,J1317-M1317),0)</f>
        <v>#DIV/0!</v>
      </c>
      <c r="L1317" s="106" t="e">
        <f t="shared" si="362"/>
        <v>#DIV/0!</v>
      </c>
      <c r="M1317" s="106" t="e">
        <f>IF(J1317&gt;0,MIN('Input &amp; Results'!$K$13*0.75/12*'Input &amp; Results'!$K$42,J1317),0)</f>
        <v>#DIV/0!</v>
      </c>
      <c r="N1317" s="106" t="e">
        <f t="shared" si="363"/>
        <v>#DIV/0!</v>
      </c>
      <c r="O1317" s="106" t="e">
        <f t="shared" si="357"/>
        <v>#DIV/0!</v>
      </c>
      <c r="P1317" s="106" t="e">
        <f>IF(O1317&gt;'Input &amp; Results'!$E$49,MIN('Input &amp; Results'!$E$47,O1317),0)</f>
        <v>#DIV/0!</v>
      </c>
      <c r="Q1317" s="106" t="e">
        <f t="shared" si="364"/>
        <v>#DIV/0!</v>
      </c>
      <c r="R1317" s="106" t="e">
        <f t="shared" si="360"/>
        <v>#DIV/0!</v>
      </c>
      <c r="S1317" s="106" t="e">
        <f t="shared" si="361"/>
        <v>#DIV/0!</v>
      </c>
      <c r="T1317" s="106" t="e">
        <f t="shared" si="365"/>
        <v>#DIV/0!</v>
      </c>
      <c r="U1317" s="124" t="e">
        <f t="shared" si="358"/>
        <v>#DIV/0!</v>
      </c>
      <c r="V1317" s="107" t="e">
        <f t="shared" si="373"/>
        <v>#DIV/0!</v>
      </c>
      <c r="W1317" s="106" t="e">
        <f t="shared" si="371"/>
        <v>#DIV/0!</v>
      </c>
      <c r="X1317" s="106" t="e">
        <f t="shared" si="366"/>
        <v>#DIV/0!</v>
      </c>
      <c r="Y1317" s="106" t="e">
        <f t="shared" si="372"/>
        <v>#DIV/0!</v>
      </c>
      <c r="Z1317" s="108" t="e">
        <f t="shared" si="367"/>
        <v>#DIV/0!</v>
      </c>
      <c r="AA1317" s="108" t="e">
        <f>('Input &amp; Results'!$E$40-R1317*7.48)/('Calcs active'!H1317*1440)</f>
        <v>#DIV/0!</v>
      </c>
    </row>
    <row r="1318" spans="2:27" x14ac:dyDescent="0.2">
      <c r="B1318" s="31">
        <f t="shared" si="359"/>
        <v>4</v>
      </c>
      <c r="C1318" s="31" t="s">
        <v>57</v>
      </c>
      <c r="D1318" s="106">
        <v>1304</v>
      </c>
      <c r="E1318" s="106" t="e">
        <f t="shared" si="368"/>
        <v>#DIV/0!</v>
      </c>
      <c r="F1318" s="106">
        <f>'Calcs Hist'!E1319</f>
        <v>0</v>
      </c>
      <c r="G1318" s="106" t="e">
        <f t="shared" si="369"/>
        <v>#DIV/0!</v>
      </c>
      <c r="H1318" s="107" t="e">
        <f t="shared" si="370"/>
        <v>#DIV/0!</v>
      </c>
      <c r="I1318" s="106" t="e">
        <f>IF(P1318&gt;0,('Input &amp; Results'!F$31/12*$C$3)*('Input &amp; Results'!$D$21),('Input &amp; Results'!F$31/12*$C$3)*('Input &amp; Results'!$D$22))</f>
        <v>#DIV/0!</v>
      </c>
      <c r="J1318" s="106" t="e">
        <f t="shared" si="374"/>
        <v>#DIV/0!</v>
      </c>
      <c r="K1318" s="106" t="e">
        <f>IF(H1318&gt;'Input &amp; Results'!$K$45,MIN('Input &amp; Results'!$K$33,J1318-M1318),0)</f>
        <v>#DIV/0!</v>
      </c>
      <c r="L1318" s="106" t="e">
        <f t="shared" si="362"/>
        <v>#DIV/0!</v>
      </c>
      <c r="M1318" s="106" t="e">
        <f>IF(J1318&gt;0,MIN('Input &amp; Results'!$K$13*0.75/12*'Input &amp; Results'!$K$42,J1318),0)</f>
        <v>#DIV/0!</v>
      </c>
      <c r="N1318" s="106" t="e">
        <f t="shared" si="363"/>
        <v>#DIV/0!</v>
      </c>
      <c r="O1318" s="106" t="e">
        <f t="shared" si="357"/>
        <v>#DIV/0!</v>
      </c>
      <c r="P1318" s="106" t="e">
        <f>IF(O1318&gt;'Input &amp; Results'!$E$49,MIN('Input &amp; Results'!$E$47,O1318),0)</f>
        <v>#DIV/0!</v>
      </c>
      <c r="Q1318" s="106" t="e">
        <f t="shared" si="364"/>
        <v>#DIV/0!</v>
      </c>
      <c r="R1318" s="106" t="e">
        <f t="shared" si="360"/>
        <v>#DIV/0!</v>
      </c>
      <c r="S1318" s="106" t="e">
        <f t="shared" si="361"/>
        <v>#DIV/0!</v>
      </c>
      <c r="T1318" s="106" t="e">
        <f t="shared" si="365"/>
        <v>#DIV/0!</v>
      </c>
      <c r="U1318" s="124" t="e">
        <f t="shared" si="358"/>
        <v>#DIV/0!</v>
      </c>
      <c r="V1318" s="107" t="e">
        <f t="shared" si="373"/>
        <v>#DIV/0!</v>
      </c>
      <c r="W1318" s="106" t="e">
        <f t="shared" si="371"/>
        <v>#DIV/0!</v>
      </c>
      <c r="X1318" s="106" t="e">
        <f t="shared" si="366"/>
        <v>#DIV/0!</v>
      </c>
      <c r="Y1318" s="106" t="e">
        <f t="shared" si="372"/>
        <v>#DIV/0!</v>
      </c>
      <c r="Z1318" s="108" t="e">
        <f t="shared" si="367"/>
        <v>#DIV/0!</v>
      </c>
      <c r="AA1318" s="108" t="e">
        <f>('Input &amp; Results'!$E$40-R1318*7.48)/('Calcs active'!H1318*1440)</f>
        <v>#DIV/0!</v>
      </c>
    </row>
    <row r="1319" spans="2:27" x14ac:dyDescent="0.2">
      <c r="B1319" s="31">
        <f t="shared" si="359"/>
        <v>4</v>
      </c>
      <c r="C1319" s="31" t="s">
        <v>57</v>
      </c>
      <c r="D1319" s="106">
        <v>1305</v>
      </c>
      <c r="E1319" s="106" t="e">
        <f t="shared" si="368"/>
        <v>#DIV/0!</v>
      </c>
      <c r="F1319" s="106">
        <f>'Calcs Hist'!E1320</f>
        <v>0</v>
      </c>
      <c r="G1319" s="106" t="e">
        <f t="shared" si="369"/>
        <v>#DIV/0!</v>
      </c>
      <c r="H1319" s="107" t="e">
        <f t="shared" si="370"/>
        <v>#DIV/0!</v>
      </c>
      <c r="I1319" s="106" t="e">
        <f>IF(P1319&gt;0,('Input &amp; Results'!F$31/12*$C$3)*('Input &amp; Results'!$D$21),('Input &amp; Results'!F$31/12*$C$3)*('Input &amp; Results'!$D$22))</f>
        <v>#DIV/0!</v>
      </c>
      <c r="J1319" s="106" t="e">
        <f t="shared" si="374"/>
        <v>#DIV/0!</v>
      </c>
      <c r="K1319" s="106" t="e">
        <f>IF(H1319&gt;'Input &amp; Results'!$K$45,MIN('Input &amp; Results'!$K$33,J1319-M1319),0)</f>
        <v>#DIV/0!</v>
      </c>
      <c r="L1319" s="106" t="e">
        <f t="shared" si="362"/>
        <v>#DIV/0!</v>
      </c>
      <c r="M1319" s="106" t="e">
        <f>IF(J1319&gt;0,MIN('Input &amp; Results'!$K$13*0.75/12*'Input &amp; Results'!$K$42,J1319),0)</f>
        <v>#DIV/0!</v>
      </c>
      <c r="N1319" s="106" t="e">
        <f t="shared" si="363"/>
        <v>#DIV/0!</v>
      </c>
      <c r="O1319" s="106" t="e">
        <f t="shared" si="357"/>
        <v>#DIV/0!</v>
      </c>
      <c r="P1319" s="106" t="e">
        <f>IF(O1319&gt;'Input &amp; Results'!$E$49,MIN('Input &amp; Results'!$E$47,O1319),0)</f>
        <v>#DIV/0!</v>
      </c>
      <c r="Q1319" s="106" t="e">
        <f t="shared" si="364"/>
        <v>#DIV/0!</v>
      </c>
      <c r="R1319" s="106" t="e">
        <f t="shared" si="360"/>
        <v>#DIV/0!</v>
      </c>
      <c r="S1319" s="106" t="e">
        <f t="shared" si="361"/>
        <v>#DIV/0!</v>
      </c>
      <c r="T1319" s="106" t="e">
        <f t="shared" si="365"/>
        <v>#DIV/0!</v>
      </c>
      <c r="U1319" s="124" t="e">
        <f t="shared" si="358"/>
        <v>#DIV/0!</v>
      </c>
      <c r="V1319" s="107" t="e">
        <f t="shared" si="373"/>
        <v>#DIV/0!</v>
      </c>
      <c r="W1319" s="106" t="e">
        <f t="shared" si="371"/>
        <v>#DIV/0!</v>
      </c>
      <c r="X1319" s="106" t="e">
        <f t="shared" si="366"/>
        <v>#DIV/0!</v>
      </c>
      <c r="Y1319" s="106" t="e">
        <f t="shared" si="372"/>
        <v>#DIV/0!</v>
      </c>
      <c r="Z1319" s="108" t="e">
        <f t="shared" si="367"/>
        <v>#DIV/0!</v>
      </c>
      <c r="AA1319" s="108" t="e">
        <f>('Input &amp; Results'!$E$40-R1319*7.48)/('Calcs active'!H1319*1440)</f>
        <v>#DIV/0!</v>
      </c>
    </row>
    <row r="1320" spans="2:27" x14ac:dyDescent="0.2">
      <c r="B1320" s="31">
        <f t="shared" si="359"/>
        <v>4</v>
      </c>
      <c r="C1320" s="31" t="s">
        <v>57</v>
      </c>
      <c r="D1320" s="106">
        <v>1306</v>
      </c>
      <c r="E1320" s="106" t="e">
        <f t="shared" si="368"/>
        <v>#DIV/0!</v>
      </c>
      <c r="F1320" s="106">
        <f>'Calcs Hist'!E1321</f>
        <v>0</v>
      </c>
      <c r="G1320" s="106" t="e">
        <f t="shared" si="369"/>
        <v>#DIV/0!</v>
      </c>
      <c r="H1320" s="107" t="e">
        <f t="shared" si="370"/>
        <v>#DIV/0!</v>
      </c>
      <c r="I1320" s="106" t="e">
        <f>IF(P1320&gt;0,('Input &amp; Results'!F$31/12*$C$3)*('Input &amp; Results'!$D$21),('Input &amp; Results'!F$31/12*$C$3)*('Input &amp; Results'!$D$22))</f>
        <v>#DIV/0!</v>
      </c>
      <c r="J1320" s="106" t="e">
        <f t="shared" si="374"/>
        <v>#DIV/0!</v>
      </c>
      <c r="K1320" s="106" t="e">
        <f>IF(H1320&gt;'Input &amp; Results'!$K$45,MIN('Input &amp; Results'!$K$33,J1320-M1320),0)</f>
        <v>#DIV/0!</v>
      </c>
      <c r="L1320" s="106" t="e">
        <f t="shared" si="362"/>
        <v>#DIV/0!</v>
      </c>
      <c r="M1320" s="106" t="e">
        <f>IF(J1320&gt;0,MIN('Input &amp; Results'!$K$13*0.75/12*'Input &amp; Results'!$K$42,J1320),0)</f>
        <v>#DIV/0!</v>
      </c>
      <c r="N1320" s="106" t="e">
        <f t="shared" si="363"/>
        <v>#DIV/0!</v>
      </c>
      <c r="O1320" s="106" t="e">
        <f t="shared" si="357"/>
        <v>#DIV/0!</v>
      </c>
      <c r="P1320" s="106" t="e">
        <f>IF(O1320&gt;'Input &amp; Results'!$E$49,MIN('Input &amp; Results'!$E$47,O1320),0)</f>
        <v>#DIV/0!</v>
      </c>
      <c r="Q1320" s="106" t="e">
        <f t="shared" si="364"/>
        <v>#DIV/0!</v>
      </c>
      <c r="R1320" s="106" t="e">
        <f t="shared" si="360"/>
        <v>#DIV/0!</v>
      </c>
      <c r="S1320" s="106" t="e">
        <f t="shared" si="361"/>
        <v>#DIV/0!</v>
      </c>
      <c r="T1320" s="106" t="e">
        <f t="shared" si="365"/>
        <v>#DIV/0!</v>
      </c>
      <c r="U1320" s="124" t="e">
        <f t="shared" si="358"/>
        <v>#DIV/0!</v>
      </c>
      <c r="V1320" s="107" t="e">
        <f t="shared" si="373"/>
        <v>#DIV/0!</v>
      </c>
      <c r="W1320" s="106" t="e">
        <f t="shared" si="371"/>
        <v>#DIV/0!</v>
      </c>
      <c r="X1320" s="106" t="e">
        <f t="shared" si="366"/>
        <v>#DIV/0!</v>
      </c>
      <c r="Y1320" s="106" t="e">
        <f t="shared" si="372"/>
        <v>#DIV/0!</v>
      </c>
      <c r="Z1320" s="108" t="e">
        <f t="shared" si="367"/>
        <v>#DIV/0!</v>
      </c>
      <c r="AA1320" s="108" t="e">
        <f>('Input &amp; Results'!$E$40-R1320*7.48)/('Calcs active'!H1320*1440)</f>
        <v>#DIV/0!</v>
      </c>
    </row>
    <row r="1321" spans="2:27" x14ac:dyDescent="0.2">
      <c r="B1321" s="31">
        <f t="shared" si="359"/>
        <v>4</v>
      </c>
      <c r="C1321" s="31" t="s">
        <v>57</v>
      </c>
      <c r="D1321" s="106">
        <v>1307</v>
      </c>
      <c r="E1321" s="106" t="e">
        <f t="shared" si="368"/>
        <v>#DIV/0!</v>
      </c>
      <c r="F1321" s="106">
        <f>'Calcs Hist'!E1322</f>
        <v>0</v>
      </c>
      <c r="G1321" s="106" t="e">
        <f t="shared" si="369"/>
        <v>#DIV/0!</v>
      </c>
      <c r="H1321" s="107" t="e">
        <f t="shared" si="370"/>
        <v>#DIV/0!</v>
      </c>
      <c r="I1321" s="106" t="e">
        <f>IF(P1321&gt;0,('Input &amp; Results'!F$31/12*$C$3)*('Input &amp; Results'!$D$21),('Input &amp; Results'!F$31/12*$C$3)*('Input &amp; Results'!$D$22))</f>
        <v>#DIV/0!</v>
      </c>
      <c r="J1321" s="106" t="e">
        <f t="shared" si="374"/>
        <v>#DIV/0!</v>
      </c>
      <c r="K1321" s="106" t="e">
        <f>IF(H1321&gt;'Input &amp; Results'!$K$45,MIN('Input &amp; Results'!$K$33,J1321-M1321),0)</f>
        <v>#DIV/0!</v>
      </c>
      <c r="L1321" s="106" t="e">
        <f t="shared" si="362"/>
        <v>#DIV/0!</v>
      </c>
      <c r="M1321" s="106" t="e">
        <f>IF(J1321&gt;0,MIN('Input &amp; Results'!$K$13*0.75/12*'Input &amp; Results'!$K$42,J1321),0)</f>
        <v>#DIV/0!</v>
      </c>
      <c r="N1321" s="106" t="e">
        <f t="shared" si="363"/>
        <v>#DIV/0!</v>
      </c>
      <c r="O1321" s="106" t="e">
        <f t="shared" si="357"/>
        <v>#DIV/0!</v>
      </c>
      <c r="P1321" s="106" t="e">
        <f>IF(O1321&gt;'Input &amp; Results'!$E$49,MIN('Input &amp; Results'!$E$47,O1321),0)</f>
        <v>#DIV/0!</v>
      </c>
      <c r="Q1321" s="106" t="e">
        <f t="shared" si="364"/>
        <v>#DIV/0!</v>
      </c>
      <c r="R1321" s="106" t="e">
        <f t="shared" si="360"/>
        <v>#DIV/0!</v>
      </c>
      <c r="S1321" s="106" t="e">
        <f t="shared" si="361"/>
        <v>#DIV/0!</v>
      </c>
      <c r="T1321" s="106" t="e">
        <f t="shared" si="365"/>
        <v>#DIV/0!</v>
      </c>
      <c r="U1321" s="124" t="e">
        <f t="shared" si="358"/>
        <v>#DIV/0!</v>
      </c>
      <c r="V1321" s="107" t="e">
        <f t="shared" si="373"/>
        <v>#DIV/0!</v>
      </c>
      <c r="W1321" s="106" t="e">
        <f t="shared" si="371"/>
        <v>#DIV/0!</v>
      </c>
      <c r="X1321" s="106" t="e">
        <f t="shared" si="366"/>
        <v>#DIV/0!</v>
      </c>
      <c r="Y1321" s="106" t="e">
        <f t="shared" si="372"/>
        <v>#DIV/0!</v>
      </c>
      <c r="Z1321" s="108" t="e">
        <f t="shared" si="367"/>
        <v>#DIV/0!</v>
      </c>
      <c r="AA1321" s="108" t="e">
        <f>('Input &amp; Results'!$E$40-R1321*7.48)/('Calcs active'!H1321*1440)</f>
        <v>#DIV/0!</v>
      </c>
    </row>
    <row r="1322" spans="2:27" x14ac:dyDescent="0.2">
      <c r="B1322" s="31">
        <f t="shared" si="359"/>
        <v>4</v>
      </c>
      <c r="C1322" s="31" t="s">
        <v>58</v>
      </c>
      <c r="D1322" s="106">
        <v>1308</v>
      </c>
      <c r="E1322" s="106" t="e">
        <f t="shared" si="368"/>
        <v>#DIV/0!</v>
      </c>
      <c r="F1322" s="106">
        <f>'Calcs Hist'!E1323</f>
        <v>0</v>
      </c>
      <c r="G1322" s="106" t="e">
        <f t="shared" si="369"/>
        <v>#DIV/0!</v>
      </c>
      <c r="H1322" s="107" t="e">
        <f t="shared" si="370"/>
        <v>#DIV/0!</v>
      </c>
      <c r="I1322" s="106" t="e">
        <f>IF(P1322&gt;0,('Input &amp; Results'!F$32/12*$C$3)*('Input &amp; Results'!$D$21),('Input &amp; Results'!F$32/12*$C$3)*('Input &amp; Results'!$D$22))</f>
        <v>#DIV/0!</v>
      </c>
      <c r="J1322" s="106" t="e">
        <f t="shared" si="374"/>
        <v>#DIV/0!</v>
      </c>
      <c r="K1322" s="106" t="e">
        <f>IF(H1322&gt;'Input &amp; Results'!$K$45,MIN('Input &amp; Results'!$K$34,J1322-M1322),0)</f>
        <v>#DIV/0!</v>
      </c>
      <c r="L1322" s="106" t="e">
        <f t="shared" si="362"/>
        <v>#DIV/0!</v>
      </c>
      <c r="M1322" s="106" t="e">
        <f>IF(J1322&gt;0,MIN('Input &amp; Results'!$K$14*0.75/12*'Input &amp; Results'!$K$42,J1322),0)</f>
        <v>#DIV/0!</v>
      </c>
      <c r="N1322" s="106" t="e">
        <f t="shared" si="363"/>
        <v>#DIV/0!</v>
      </c>
      <c r="O1322" s="106" t="e">
        <f t="shared" si="357"/>
        <v>#DIV/0!</v>
      </c>
      <c r="P1322" s="106" t="e">
        <f>IF(O1322&gt;'Input &amp; Results'!$E$49,MIN('Input &amp; Results'!$E$47,O1322),0)</f>
        <v>#DIV/0!</v>
      </c>
      <c r="Q1322" s="106" t="e">
        <f t="shared" si="364"/>
        <v>#DIV/0!</v>
      </c>
      <c r="R1322" s="106" t="e">
        <f t="shared" si="360"/>
        <v>#DIV/0!</v>
      </c>
      <c r="S1322" s="106" t="e">
        <f t="shared" si="361"/>
        <v>#DIV/0!</v>
      </c>
      <c r="T1322" s="106" t="e">
        <f t="shared" si="365"/>
        <v>#DIV/0!</v>
      </c>
      <c r="U1322" s="124" t="e">
        <f t="shared" si="358"/>
        <v>#DIV/0!</v>
      </c>
      <c r="V1322" s="107" t="e">
        <f t="shared" si="373"/>
        <v>#DIV/0!</v>
      </c>
      <c r="W1322" s="106" t="e">
        <f t="shared" si="371"/>
        <v>#DIV/0!</v>
      </c>
      <c r="X1322" s="106" t="e">
        <f t="shared" si="366"/>
        <v>#DIV/0!</v>
      </c>
      <c r="Y1322" s="106" t="e">
        <f t="shared" si="372"/>
        <v>#DIV/0!</v>
      </c>
      <c r="Z1322" s="108" t="e">
        <f t="shared" si="367"/>
        <v>#DIV/0!</v>
      </c>
      <c r="AA1322" s="108" t="e">
        <f>('Input &amp; Results'!$E$40-R1322*7.48)/('Calcs active'!H1322*1440)</f>
        <v>#DIV/0!</v>
      </c>
    </row>
    <row r="1323" spans="2:27" x14ac:dyDescent="0.2">
      <c r="B1323" s="31">
        <f t="shared" si="359"/>
        <v>4</v>
      </c>
      <c r="C1323" s="31" t="s">
        <v>58</v>
      </c>
      <c r="D1323" s="106">
        <v>1309</v>
      </c>
      <c r="E1323" s="106" t="e">
        <f t="shared" si="368"/>
        <v>#DIV/0!</v>
      </c>
      <c r="F1323" s="106">
        <f>'Calcs Hist'!E1324</f>
        <v>0</v>
      </c>
      <c r="G1323" s="106" t="e">
        <f t="shared" si="369"/>
        <v>#DIV/0!</v>
      </c>
      <c r="H1323" s="107" t="e">
        <f t="shared" si="370"/>
        <v>#DIV/0!</v>
      </c>
      <c r="I1323" s="106" t="e">
        <f>IF(P1323&gt;0,('Input &amp; Results'!F$32/12*$C$3)*('Input &amp; Results'!$D$21),('Input &amp; Results'!F$32/12*$C$3)*('Input &amp; Results'!$D$22))</f>
        <v>#DIV/0!</v>
      </c>
      <c r="J1323" s="106" t="e">
        <f t="shared" si="374"/>
        <v>#DIV/0!</v>
      </c>
      <c r="K1323" s="106" t="e">
        <f>IF(H1323&gt;'Input &amp; Results'!$K$45,MIN('Input &amp; Results'!$K$34,J1323-M1323),0)</f>
        <v>#DIV/0!</v>
      </c>
      <c r="L1323" s="106" t="e">
        <f t="shared" si="362"/>
        <v>#DIV/0!</v>
      </c>
      <c r="M1323" s="106" t="e">
        <f>IF(J1323&gt;0,MIN('Input &amp; Results'!$K$14*0.75/12*'Input &amp; Results'!$K$42,J1323),0)</f>
        <v>#DIV/0!</v>
      </c>
      <c r="N1323" s="106" t="e">
        <f t="shared" si="363"/>
        <v>#DIV/0!</v>
      </c>
      <c r="O1323" s="106" t="e">
        <f t="shared" si="357"/>
        <v>#DIV/0!</v>
      </c>
      <c r="P1323" s="106" t="e">
        <f>IF(O1323&gt;'Input &amp; Results'!$E$49,MIN('Input &amp; Results'!$E$47,O1323),0)</f>
        <v>#DIV/0!</v>
      </c>
      <c r="Q1323" s="106" t="e">
        <f t="shared" si="364"/>
        <v>#DIV/0!</v>
      </c>
      <c r="R1323" s="106" t="e">
        <f t="shared" si="360"/>
        <v>#DIV/0!</v>
      </c>
      <c r="S1323" s="106" t="e">
        <f t="shared" si="361"/>
        <v>#DIV/0!</v>
      </c>
      <c r="T1323" s="106" t="e">
        <f t="shared" si="365"/>
        <v>#DIV/0!</v>
      </c>
      <c r="U1323" s="124" t="e">
        <f t="shared" si="358"/>
        <v>#DIV/0!</v>
      </c>
      <c r="V1323" s="107" t="e">
        <f t="shared" si="373"/>
        <v>#DIV/0!</v>
      </c>
      <c r="W1323" s="106" t="e">
        <f t="shared" si="371"/>
        <v>#DIV/0!</v>
      </c>
      <c r="X1323" s="106" t="e">
        <f t="shared" si="366"/>
        <v>#DIV/0!</v>
      </c>
      <c r="Y1323" s="106" t="e">
        <f t="shared" si="372"/>
        <v>#DIV/0!</v>
      </c>
      <c r="Z1323" s="108" t="e">
        <f t="shared" si="367"/>
        <v>#DIV/0!</v>
      </c>
      <c r="AA1323" s="108" t="e">
        <f>('Input &amp; Results'!$E$40-R1323*7.48)/('Calcs active'!H1323*1440)</f>
        <v>#DIV/0!</v>
      </c>
    </row>
    <row r="1324" spans="2:27" x14ac:dyDescent="0.2">
      <c r="B1324" s="31">
        <f t="shared" si="359"/>
        <v>4</v>
      </c>
      <c r="C1324" s="31" t="s">
        <v>58</v>
      </c>
      <c r="D1324" s="106">
        <v>1310</v>
      </c>
      <c r="E1324" s="106" t="e">
        <f t="shared" si="368"/>
        <v>#DIV/0!</v>
      </c>
      <c r="F1324" s="106">
        <f>'Calcs Hist'!E1325</f>
        <v>0</v>
      </c>
      <c r="G1324" s="106" t="e">
        <f t="shared" si="369"/>
        <v>#DIV/0!</v>
      </c>
      <c r="H1324" s="107" t="e">
        <f t="shared" si="370"/>
        <v>#DIV/0!</v>
      </c>
      <c r="I1324" s="106" t="e">
        <f>IF(P1324&gt;0,('Input &amp; Results'!F$32/12*$C$3)*('Input &amp; Results'!$D$21),('Input &amp; Results'!F$32/12*$C$3)*('Input &amp; Results'!$D$22))</f>
        <v>#DIV/0!</v>
      </c>
      <c r="J1324" s="106" t="e">
        <f t="shared" si="374"/>
        <v>#DIV/0!</v>
      </c>
      <c r="K1324" s="106" t="e">
        <f>IF(H1324&gt;'Input &amp; Results'!$K$45,MIN('Input &amp; Results'!$K$34,J1324-M1324),0)</f>
        <v>#DIV/0!</v>
      </c>
      <c r="L1324" s="106" t="e">
        <f t="shared" si="362"/>
        <v>#DIV/0!</v>
      </c>
      <c r="M1324" s="106" t="e">
        <f>IF(J1324&gt;0,MIN('Input &amp; Results'!$K$14*0.75/12*'Input &amp; Results'!$K$42,J1324),0)</f>
        <v>#DIV/0!</v>
      </c>
      <c r="N1324" s="106" t="e">
        <f t="shared" si="363"/>
        <v>#DIV/0!</v>
      </c>
      <c r="O1324" s="106" t="e">
        <f t="shared" ref="O1324:O1387" si="375">J1324-K1324-M1324</f>
        <v>#DIV/0!</v>
      </c>
      <c r="P1324" s="106" t="e">
        <f>IF(O1324&gt;'Input &amp; Results'!$E$49,MIN('Input &amp; Results'!$E$47,O1324),0)</f>
        <v>#DIV/0!</v>
      </c>
      <c r="Q1324" s="106" t="e">
        <f t="shared" si="364"/>
        <v>#DIV/0!</v>
      </c>
      <c r="R1324" s="106" t="e">
        <f t="shared" si="360"/>
        <v>#DIV/0!</v>
      </c>
      <c r="S1324" s="106" t="e">
        <f t="shared" si="361"/>
        <v>#DIV/0!</v>
      </c>
      <c r="T1324" s="106" t="e">
        <f t="shared" si="365"/>
        <v>#DIV/0!</v>
      </c>
      <c r="U1324" s="124" t="e">
        <f t="shared" si="358"/>
        <v>#DIV/0!</v>
      </c>
      <c r="V1324" s="107" t="e">
        <f t="shared" si="373"/>
        <v>#DIV/0!</v>
      </c>
      <c r="W1324" s="106" t="e">
        <f t="shared" si="371"/>
        <v>#DIV/0!</v>
      </c>
      <c r="X1324" s="106" t="e">
        <f t="shared" si="366"/>
        <v>#DIV/0!</v>
      </c>
      <c r="Y1324" s="106" t="e">
        <f t="shared" si="372"/>
        <v>#DIV/0!</v>
      </c>
      <c r="Z1324" s="108" t="e">
        <f t="shared" si="367"/>
        <v>#DIV/0!</v>
      </c>
      <c r="AA1324" s="108" t="e">
        <f>('Input &amp; Results'!$E$40-R1324*7.48)/('Calcs active'!H1324*1440)</f>
        <v>#DIV/0!</v>
      </c>
    </row>
    <row r="1325" spans="2:27" x14ac:dyDescent="0.2">
      <c r="B1325" s="31">
        <f t="shared" si="359"/>
        <v>4</v>
      </c>
      <c r="C1325" s="31" t="s">
        <v>58</v>
      </c>
      <c r="D1325" s="106">
        <v>1311</v>
      </c>
      <c r="E1325" s="106" t="e">
        <f t="shared" si="368"/>
        <v>#DIV/0!</v>
      </c>
      <c r="F1325" s="106">
        <f>'Calcs Hist'!E1326</f>
        <v>0</v>
      </c>
      <c r="G1325" s="106" t="e">
        <f t="shared" si="369"/>
        <v>#DIV/0!</v>
      </c>
      <c r="H1325" s="107" t="e">
        <f t="shared" si="370"/>
        <v>#DIV/0!</v>
      </c>
      <c r="I1325" s="106" t="e">
        <f>IF(P1325&gt;0,('Input &amp; Results'!F$32/12*$C$3)*('Input &amp; Results'!$D$21),('Input &amp; Results'!F$32/12*$C$3)*('Input &amp; Results'!$D$22))</f>
        <v>#DIV/0!</v>
      </c>
      <c r="J1325" s="106" t="e">
        <f t="shared" si="374"/>
        <v>#DIV/0!</v>
      </c>
      <c r="K1325" s="106" t="e">
        <f>IF(H1325&gt;'Input &amp; Results'!$K$45,MIN('Input &amp; Results'!$K$34,J1325-M1325),0)</f>
        <v>#DIV/0!</v>
      </c>
      <c r="L1325" s="106" t="e">
        <f t="shared" si="362"/>
        <v>#DIV/0!</v>
      </c>
      <c r="M1325" s="106" t="e">
        <f>IF(J1325&gt;0,MIN('Input &amp; Results'!$K$14*0.75/12*'Input &amp; Results'!$K$42,J1325),0)</f>
        <v>#DIV/0!</v>
      </c>
      <c r="N1325" s="106" t="e">
        <f t="shared" si="363"/>
        <v>#DIV/0!</v>
      </c>
      <c r="O1325" s="106" t="e">
        <f t="shared" si="375"/>
        <v>#DIV/0!</v>
      </c>
      <c r="P1325" s="106" t="e">
        <f>IF(O1325&gt;'Input &amp; Results'!$E$49,MIN('Input &amp; Results'!$E$47,O1325),0)</f>
        <v>#DIV/0!</v>
      </c>
      <c r="Q1325" s="106" t="e">
        <f t="shared" si="364"/>
        <v>#DIV/0!</v>
      </c>
      <c r="R1325" s="106" t="e">
        <f t="shared" si="360"/>
        <v>#DIV/0!</v>
      </c>
      <c r="S1325" s="106" t="e">
        <f t="shared" si="361"/>
        <v>#DIV/0!</v>
      </c>
      <c r="T1325" s="106" t="e">
        <f t="shared" si="365"/>
        <v>#DIV/0!</v>
      </c>
      <c r="U1325" s="124" t="e">
        <f t="shared" si="358"/>
        <v>#DIV/0!</v>
      </c>
      <c r="V1325" s="107" t="e">
        <f t="shared" si="373"/>
        <v>#DIV/0!</v>
      </c>
      <c r="W1325" s="106" t="e">
        <f t="shared" si="371"/>
        <v>#DIV/0!</v>
      </c>
      <c r="X1325" s="106" t="e">
        <f t="shared" si="366"/>
        <v>#DIV/0!</v>
      </c>
      <c r="Y1325" s="106" t="e">
        <f t="shared" si="372"/>
        <v>#DIV/0!</v>
      </c>
      <c r="Z1325" s="108" t="e">
        <f t="shared" si="367"/>
        <v>#DIV/0!</v>
      </c>
      <c r="AA1325" s="108" t="e">
        <f>('Input &amp; Results'!$E$40-R1325*7.48)/('Calcs active'!H1325*1440)</f>
        <v>#DIV/0!</v>
      </c>
    </row>
    <row r="1326" spans="2:27" x14ac:dyDescent="0.2">
      <c r="B1326" s="31">
        <f t="shared" si="359"/>
        <v>4</v>
      </c>
      <c r="C1326" s="31" t="s">
        <v>58</v>
      </c>
      <c r="D1326" s="106">
        <v>1312</v>
      </c>
      <c r="E1326" s="106" t="e">
        <f t="shared" si="368"/>
        <v>#DIV/0!</v>
      </c>
      <c r="F1326" s="106">
        <f>'Calcs Hist'!E1327</f>
        <v>0</v>
      </c>
      <c r="G1326" s="106" t="e">
        <f t="shared" si="369"/>
        <v>#DIV/0!</v>
      </c>
      <c r="H1326" s="107" t="e">
        <f t="shared" si="370"/>
        <v>#DIV/0!</v>
      </c>
      <c r="I1326" s="106" t="e">
        <f>IF(P1326&gt;0,('Input &amp; Results'!F$32/12*$C$3)*('Input &amp; Results'!$D$21),('Input &amp; Results'!F$32/12*$C$3)*('Input &amp; Results'!$D$22))</f>
        <v>#DIV/0!</v>
      </c>
      <c r="J1326" s="106" t="e">
        <f t="shared" si="374"/>
        <v>#DIV/0!</v>
      </c>
      <c r="K1326" s="106" t="e">
        <f>IF(H1326&gt;'Input &amp; Results'!$K$45,MIN('Input &amp; Results'!$K$34,J1326-M1326),0)</f>
        <v>#DIV/0!</v>
      </c>
      <c r="L1326" s="106" t="e">
        <f t="shared" si="362"/>
        <v>#DIV/0!</v>
      </c>
      <c r="M1326" s="106" t="e">
        <f>IF(J1326&gt;0,MIN('Input &amp; Results'!$K$14*0.75/12*'Input &amp; Results'!$K$42,J1326),0)</f>
        <v>#DIV/0!</v>
      </c>
      <c r="N1326" s="106" t="e">
        <f t="shared" si="363"/>
        <v>#DIV/0!</v>
      </c>
      <c r="O1326" s="106" t="e">
        <f t="shared" si="375"/>
        <v>#DIV/0!</v>
      </c>
      <c r="P1326" s="106" t="e">
        <f>IF(O1326&gt;'Input &amp; Results'!$E$49,MIN('Input &amp; Results'!$E$47,O1326),0)</f>
        <v>#DIV/0!</v>
      </c>
      <c r="Q1326" s="106" t="e">
        <f t="shared" si="364"/>
        <v>#DIV/0!</v>
      </c>
      <c r="R1326" s="106" t="e">
        <f t="shared" si="360"/>
        <v>#DIV/0!</v>
      </c>
      <c r="S1326" s="106" t="e">
        <f t="shared" si="361"/>
        <v>#DIV/0!</v>
      </c>
      <c r="T1326" s="106" t="e">
        <f t="shared" si="365"/>
        <v>#DIV/0!</v>
      </c>
      <c r="U1326" s="124" t="e">
        <f t="shared" si="358"/>
        <v>#DIV/0!</v>
      </c>
      <c r="V1326" s="107" t="e">
        <f t="shared" si="373"/>
        <v>#DIV/0!</v>
      </c>
      <c r="W1326" s="106" t="e">
        <f t="shared" si="371"/>
        <v>#DIV/0!</v>
      </c>
      <c r="X1326" s="106" t="e">
        <f t="shared" si="366"/>
        <v>#DIV/0!</v>
      </c>
      <c r="Y1326" s="106" t="e">
        <f t="shared" si="372"/>
        <v>#DIV/0!</v>
      </c>
      <c r="Z1326" s="108" t="e">
        <f t="shared" si="367"/>
        <v>#DIV/0!</v>
      </c>
      <c r="AA1326" s="108" t="e">
        <f>('Input &amp; Results'!$E$40-R1326*7.48)/('Calcs active'!H1326*1440)</f>
        <v>#DIV/0!</v>
      </c>
    </row>
    <row r="1327" spans="2:27" x14ac:dyDescent="0.2">
      <c r="B1327" s="31">
        <f t="shared" si="359"/>
        <v>4</v>
      </c>
      <c r="C1327" s="31" t="s">
        <v>58</v>
      </c>
      <c r="D1327" s="106">
        <v>1313</v>
      </c>
      <c r="E1327" s="106" t="e">
        <f t="shared" si="368"/>
        <v>#DIV/0!</v>
      </c>
      <c r="F1327" s="106">
        <f>'Calcs Hist'!E1328</f>
        <v>0</v>
      </c>
      <c r="G1327" s="106" t="e">
        <f t="shared" si="369"/>
        <v>#DIV/0!</v>
      </c>
      <c r="H1327" s="107" t="e">
        <f t="shared" si="370"/>
        <v>#DIV/0!</v>
      </c>
      <c r="I1327" s="106" t="e">
        <f>IF(P1327&gt;0,('Input &amp; Results'!F$32/12*$C$3)*('Input &amp; Results'!$D$21),('Input &amp; Results'!F$32/12*$C$3)*('Input &amp; Results'!$D$22))</f>
        <v>#DIV/0!</v>
      </c>
      <c r="J1327" s="106" t="e">
        <f t="shared" si="374"/>
        <v>#DIV/0!</v>
      </c>
      <c r="K1327" s="106" t="e">
        <f>IF(H1327&gt;'Input &amp; Results'!$K$45,MIN('Input &amp; Results'!$K$34,J1327-M1327),0)</f>
        <v>#DIV/0!</v>
      </c>
      <c r="L1327" s="106" t="e">
        <f t="shared" si="362"/>
        <v>#DIV/0!</v>
      </c>
      <c r="M1327" s="106" t="e">
        <f>IF(J1327&gt;0,MIN('Input &amp; Results'!$K$14*0.75/12*'Input &amp; Results'!$K$42,J1327),0)</f>
        <v>#DIV/0!</v>
      </c>
      <c r="N1327" s="106" t="e">
        <f t="shared" si="363"/>
        <v>#DIV/0!</v>
      </c>
      <c r="O1327" s="106" t="e">
        <f t="shared" si="375"/>
        <v>#DIV/0!</v>
      </c>
      <c r="P1327" s="106" t="e">
        <f>IF(O1327&gt;'Input &amp; Results'!$E$49,MIN('Input &amp; Results'!$E$47,O1327),0)</f>
        <v>#DIV/0!</v>
      </c>
      <c r="Q1327" s="106" t="e">
        <f t="shared" si="364"/>
        <v>#DIV/0!</v>
      </c>
      <c r="R1327" s="106" t="e">
        <f t="shared" si="360"/>
        <v>#DIV/0!</v>
      </c>
      <c r="S1327" s="106" t="e">
        <f t="shared" si="361"/>
        <v>#DIV/0!</v>
      </c>
      <c r="T1327" s="106" t="e">
        <f t="shared" si="365"/>
        <v>#DIV/0!</v>
      </c>
      <c r="U1327" s="124" t="e">
        <f t="shared" si="358"/>
        <v>#DIV/0!</v>
      </c>
      <c r="V1327" s="107" t="e">
        <f t="shared" si="373"/>
        <v>#DIV/0!</v>
      </c>
      <c r="W1327" s="106" t="e">
        <f t="shared" si="371"/>
        <v>#DIV/0!</v>
      </c>
      <c r="X1327" s="106" t="e">
        <f t="shared" si="366"/>
        <v>#DIV/0!</v>
      </c>
      <c r="Y1327" s="106" t="e">
        <f t="shared" si="372"/>
        <v>#DIV/0!</v>
      </c>
      <c r="Z1327" s="108" t="e">
        <f t="shared" si="367"/>
        <v>#DIV/0!</v>
      </c>
      <c r="AA1327" s="108" t="e">
        <f>('Input &amp; Results'!$E$40-R1327*7.48)/('Calcs active'!H1327*1440)</f>
        <v>#DIV/0!</v>
      </c>
    </row>
    <row r="1328" spans="2:27" x14ac:dyDescent="0.2">
      <c r="B1328" s="31">
        <f t="shared" si="359"/>
        <v>4</v>
      </c>
      <c r="C1328" s="31" t="s">
        <v>58</v>
      </c>
      <c r="D1328" s="106">
        <v>1314</v>
      </c>
      <c r="E1328" s="106" t="e">
        <f t="shared" si="368"/>
        <v>#DIV/0!</v>
      </c>
      <c r="F1328" s="106">
        <f>'Calcs Hist'!E1329</f>
        <v>0</v>
      </c>
      <c r="G1328" s="106" t="e">
        <f t="shared" si="369"/>
        <v>#DIV/0!</v>
      </c>
      <c r="H1328" s="107" t="e">
        <f t="shared" si="370"/>
        <v>#DIV/0!</v>
      </c>
      <c r="I1328" s="106" t="e">
        <f>IF(P1328&gt;0,('Input &amp; Results'!F$32/12*$C$3)*('Input &amp; Results'!$D$21),('Input &amp; Results'!F$32/12*$C$3)*('Input &amp; Results'!$D$22))</f>
        <v>#DIV/0!</v>
      </c>
      <c r="J1328" s="106" t="e">
        <f t="shared" si="374"/>
        <v>#DIV/0!</v>
      </c>
      <c r="K1328" s="106" t="e">
        <f>IF(H1328&gt;'Input &amp; Results'!$K$45,MIN('Input &amp; Results'!$K$34,J1328-M1328),0)</f>
        <v>#DIV/0!</v>
      </c>
      <c r="L1328" s="106" t="e">
        <f t="shared" si="362"/>
        <v>#DIV/0!</v>
      </c>
      <c r="M1328" s="106" t="e">
        <f>IF(J1328&gt;0,MIN('Input &amp; Results'!$K$14*0.75/12*'Input &amp; Results'!$K$42,J1328),0)</f>
        <v>#DIV/0!</v>
      </c>
      <c r="N1328" s="106" t="e">
        <f t="shared" si="363"/>
        <v>#DIV/0!</v>
      </c>
      <c r="O1328" s="106" t="e">
        <f t="shared" si="375"/>
        <v>#DIV/0!</v>
      </c>
      <c r="P1328" s="106" t="e">
        <f>IF(O1328&gt;'Input &amp; Results'!$E$49,MIN('Input &amp; Results'!$E$47,O1328),0)</f>
        <v>#DIV/0!</v>
      </c>
      <c r="Q1328" s="106" t="e">
        <f t="shared" si="364"/>
        <v>#DIV/0!</v>
      </c>
      <c r="R1328" s="106" t="e">
        <f t="shared" si="360"/>
        <v>#DIV/0!</v>
      </c>
      <c r="S1328" s="106" t="e">
        <f t="shared" si="361"/>
        <v>#DIV/0!</v>
      </c>
      <c r="T1328" s="106" t="e">
        <f t="shared" si="365"/>
        <v>#DIV/0!</v>
      </c>
      <c r="U1328" s="124" t="e">
        <f t="shared" si="358"/>
        <v>#DIV/0!</v>
      </c>
      <c r="V1328" s="107" t="e">
        <f t="shared" si="373"/>
        <v>#DIV/0!</v>
      </c>
      <c r="W1328" s="106" t="e">
        <f t="shared" si="371"/>
        <v>#DIV/0!</v>
      </c>
      <c r="X1328" s="106" t="e">
        <f t="shared" si="366"/>
        <v>#DIV/0!</v>
      </c>
      <c r="Y1328" s="106" t="e">
        <f t="shared" si="372"/>
        <v>#DIV/0!</v>
      </c>
      <c r="Z1328" s="108" t="e">
        <f t="shared" si="367"/>
        <v>#DIV/0!</v>
      </c>
      <c r="AA1328" s="108" t="e">
        <f>('Input &amp; Results'!$E$40-R1328*7.48)/('Calcs active'!H1328*1440)</f>
        <v>#DIV/0!</v>
      </c>
    </row>
    <row r="1329" spans="2:27" x14ac:dyDescent="0.2">
      <c r="B1329" s="31">
        <f t="shared" si="359"/>
        <v>4</v>
      </c>
      <c r="C1329" s="31" t="s">
        <v>58</v>
      </c>
      <c r="D1329" s="106">
        <v>1315</v>
      </c>
      <c r="E1329" s="106" t="e">
        <f t="shared" si="368"/>
        <v>#DIV/0!</v>
      </c>
      <c r="F1329" s="106">
        <f>'Calcs Hist'!E1330</f>
        <v>0</v>
      </c>
      <c r="G1329" s="106" t="e">
        <f t="shared" si="369"/>
        <v>#DIV/0!</v>
      </c>
      <c r="H1329" s="107" t="e">
        <f t="shared" si="370"/>
        <v>#DIV/0!</v>
      </c>
      <c r="I1329" s="106" t="e">
        <f>IF(P1329&gt;0,('Input &amp; Results'!F$32/12*$C$3)*('Input &amp; Results'!$D$21),('Input &amp; Results'!F$32/12*$C$3)*('Input &amp; Results'!$D$22))</f>
        <v>#DIV/0!</v>
      </c>
      <c r="J1329" s="106" t="e">
        <f t="shared" si="374"/>
        <v>#DIV/0!</v>
      </c>
      <c r="K1329" s="106" t="e">
        <f>IF(H1329&gt;'Input &amp; Results'!$K$45,MIN('Input &amp; Results'!$K$34,J1329-M1329),0)</f>
        <v>#DIV/0!</v>
      </c>
      <c r="L1329" s="106" t="e">
        <f t="shared" si="362"/>
        <v>#DIV/0!</v>
      </c>
      <c r="M1329" s="106" t="e">
        <f>IF(J1329&gt;0,MIN('Input &amp; Results'!$K$14*0.75/12*'Input &amp; Results'!$K$42,J1329),0)</f>
        <v>#DIV/0!</v>
      </c>
      <c r="N1329" s="106" t="e">
        <f t="shared" si="363"/>
        <v>#DIV/0!</v>
      </c>
      <c r="O1329" s="106" t="e">
        <f t="shared" si="375"/>
        <v>#DIV/0!</v>
      </c>
      <c r="P1329" s="106" t="e">
        <f>IF(O1329&gt;'Input &amp; Results'!$E$49,MIN('Input &amp; Results'!$E$47,O1329),0)</f>
        <v>#DIV/0!</v>
      </c>
      <c r="Q1329" s="106" t="e">
        <f t="shared" si="364"/>
        <v>#DIV/0!</v>
      </c>
      <c r="R1329" s="106" t="e">
        <f t="shared" si="360"/>
        <v>#DIV/0!</v>
      </c>
      <c r="S1329" s="106" t="e">
        <f t="shared" si="361"/>
        <v>#DIV/0!</v>
      </c>
      <c r="T1329" s="106" t="e">
        <f t="shared" si="365"/>
        <v>#DIV/0!</v>
      </c>
      <c r="U1329" s="124" t="e">
        <f t="shared" si="358"/>
        <v>#DIV/0!</v>
      </c>
      <c r="V1329" s="107" t="e">
        <f t="shared" si="373"/>
        <v>#DIV/0!</v>
      </c>
      <c r="W1329" s="106" t="e">
        <f t="shared" si="371"/>
        <v>#DIV/0!</v>
      </c>
      <c r="X1329" s="106" t="e">
        <f t="shared" si="366"/>
        <v>#DIV/0!</v>
      </c>
      <c r="Y1329" s="106" t="e">
        <f t="shared" si="372"/>
        <v>#DIV/0!</v>
      </c>
      <c r="Z1329" s="108" t="e">
        <f t="shared" si="367"/>
        <v>#DIV/0!</v>
      </c>
      <c r="AA1329" s="108" t="e">
        <f>('Input &amp; Results'!$E$40-R1329*7.48)/('Calcs active'!H1329*1440)</f>
        <v>#DIV/0!</v>
      </c>
    </row>
    <row r="1330" spans="2:27" x14ac:dyDescent="0.2">
      <c r="B1330" s="31">
        <f t="shared" si="359"/>
        <v>4</v>
      </c>
      <c r="C1330" s="31" t="s">
        <v>58</v>
      </c>
      <c r="D1330" s="106">
        <v>1316</v>
      </c>
      <c r="E1330" s="106" t="e">
        <f t="shared" si="368"/>
        <v>#DIV/0!</v>
      </c>
      <c r="F1330" s="106">
        <f>'Calcs Hist'!E1331</f>
        <v>0</v>
      </c>
      <c r="G1330" s="106" t="e">
        <f t="shared" si="369"/>
        <v>#DIV/0!</v>
      </c>
      <c r="H1330" s="107" t="e">
        <f t="shared" si="370"/>
        <v>#DIV/0!</v>
      </c>
      <c r="I1330" s="106" t="e">
        <f>IF(P1330&gt;0,('Input &amp; Results'!F$32/12*$C$3)*('Input &amp; Results'!$D$21),('Input &amp; Results'!F$32/12*$C$3)*('Input &amp; Results'!$D$22))</f>
        <v>#DIV/0!</v>
      </c>
      <c r="J1330" s="106" t="e">
        <f t="shared" si="374"/>
        <v>#DIV/0!</v>
      </c>
      <c r="K1330" s="106" t="e">
        <f>IF(H1330&gt;'Input &amp; Results'!$K$45,MIN('Input &amp; Results'!$K$34,J1330-M1330),0)</f>
        <v>#DIV/0!</v>
      </c>
      <c r="L1330" s="106" t="e">
        <f t="shared" si="362"/>
        <v>#DIV/0!</v>
      </c>
      <c r="M1330" s="106" t="e">
        <f>IF(J1330&gt;0,MIN('Input &amp; Results'!$K$14*0.75/12*'Input &amp; Results'!$K$42,J1330),0)</f>
        <v>#DIV/0!</v>
      </c>
      <c r="N1330" s="106" t="e">
        <f t="shared" si="363"/>
        <v>#DIV/0!</v>
      </c>
      <c r="O1330" s="106" t="e">
        <f t="shared" si="375"/>
        <v>#DIV/0!</v>
      </c>
      <c r="P1330" s="106" t="e">
        <f>IF(O1330&gt;'Input &amp; Results'!$E$49,MIN('Input &amp; Results'!$E$47,O1330),0)</f>
        <v>#DIV/0!</v>
      </c>
      <c r="Q1330" s="106" t="e">
        <f t="shared" si="364"/>
        <v>#DIV/0!</v>
      </c>
      <c r="R1330" s="106" t="e">
        <f t="shared" si="360"/>
        <v>#DIV/0!</v>
      </c>
      <c r="S1330" s="106" t="e">
        <f t="shared" si="361"/>
        <v>#DIV/0!</v>
      </c>
      <c r="T1330" s="106" t="e">
        <f t="shared" si="365"/>
        <v>#DIV/0!</v>
      </c>
      <c r="U1330" s="124" t="e">
        <f t="shared" si="358"/>
        <v>#DIV/0!</v>
      </c>
      <c r="V1330" s="107" t="e">
        <f t="shared" si="373"/>
        <v>#DIV/0!</v>
      </c>
      <c r="W1330" s="106" t="e">
        <f t="shared" si="371"/>
        <v>#DIV/0!</v>
      </c>
      <c r="X1330" s="106" t="e">
        <f t="shared" si="366"/>
        <v>#DIV/0!</v>
      </c>
      <c r="Y1330" s="106" t="e">
        <f t="shared" si="372"/>
        <v>#DIV/0!</v>
      </c>
      <c r="Z1330" s="108" t="e">
        <f t="shared" si="367"/>
        <v>#DIV/0!</v>
      </c>
      <c r="AA1330" s="108" t="e">
        <f>('Input &amp; Results'!$E$40-R1330*7.48)/('Calcs active'!H1330*1440)</f>
        <v>#DIV/0!</v>
      </c>
    </row>
    <row r="1331" spans="2:27" x14ac:dyDescent="0.2">
      <c r="B1331" s="31">
        <f t="shared" si="359"/>
        <v>4</v>
      </c>
      <c r="C1331" s="31" t="s">
        <v>58</v>
      </c>
      <c r="D1331" s="106">
        <v>1317</v>
      </c>
      <c r="E1331" s="106" t="e">
        <f t="shared" si="368"/>
        <v>#DIV/0!</v>
      </c>
      <c r="F1331" s="106">
        <f>'Calcs Hist'!E1332</f>
        <v>0</v>
      </c>
      <c r="G1331" s="106" t="e">
        <f t="shared" si="369"/>
        <v>#DIV/0!</v>
      </c>
      <c r="H1331" s="107" t="e">
        <f t="shared" si="370"/>
        <v>#DIV/0!</v>
      </c>
      <c r="I1331" s="106" t="e">
        <f>IF(P1331&gt;0,('Input &amp; Results'!F$32/12*$C$3)*('Input &amp; Results'!$D$21),('Input &amp; Results'!F$32/12*$C$3)*('Input &amp; Results'!$D$22))</f>
        <v>#DIV/0!</v>
      </c>
      <c r="J1331" s="106" t="e">
        <f t="shared" si="374"/>
        <v>#DIV/0!</v>
      </c>
      <c r="K1331" s="106" t="e">
        <f>IF(H1331&gt;'Input &amp; Results'!$K$45,MIN('Input &amp; Results'!$K$34,J1331-M1331),0)</f>
        <v>#DIV/0!</v>
      </c>
      <c r="L1331" s="106" t="e">
        <f t="shared" si="362"/>
        <v>#DIV/0!</v>
      </c>
      <c r="M1331" s="106" t="e">
        <f>IF(J1331&gt;0,MIN('Input &amp; Results'!$K$14*0.75/12*'Input &amp; Results'!$K$42,J1331),0)</f>
        <v>#DIV/0!</v>
      </c>
      <c r="N1331" s="106" t="e">
        <f t="shared" si="363"/>
        <v>#DIV/0!</v>
      </c>
      <c r="O1331" s="106" t="e">
        <f t="shared" si="375"/>
        <v>#DIV/0!</v>
      </c>
      <c r="P1331" s="106" t="e">
        <f>IF(O1331&gt;'Input &amp; Results'!$E$49,MIN('Input &amp; Results'!$E$47,O1331),0)</f>
        <v>#DIV/0!</v>
      </c>
      <c r="Q1331" s="106" t="e">
        <f t="shared" si="364"/>
        <v>#DIV/0!</v>
      </c>
      <c r="R1331" s="106" t="e">
        <f t="shared" si="360"/>
        <v>#DIV/0!</v>
      </c>
      <c r="S1331" s="106" t="e">
        <f t="shared" si="361"/>
        <v>#DIV/0!</v>
      </c>
      <c r="T1331" s="106" t="e">
        <f t="shared" si="365"/>
        <v>#DIV/0!</v>
      </c>
      <c r="U1331" s="124" t="e">
        <f t="shared" si="358"/>
        <v>#DIV/0!</v>
      </c>
      <c r="V1331" s="107" t="e">
        <f t="shared" si="373"/>
        <v>#DIV/0!</v>
      </c>
      <c r="W1331" s="106" t="e">
        <f t="shared" si="371"/>
        <v>#DIV/0!</v>
      </c>
      <c r="X1331" s="106" t="e">
        <f t="shared" si="366"/>
        <v>#DIV/0!</v>
      </c>
      <c r="Y1331" s="106" t="e">
        <f t="shared" si="372"/>
        <v>#DIV/0!</v>
      </c>
      <c r="Z1331" s="108" t="e">
        <f t="shared" si="367"/>
        <v>#DIV/0!</v>
      </c>
      <c r="AA1331" s="108" t="e">
        <f>('Input &amp; Results'!$E$40-R1331*7.48)/('Calcs active'!H1331*1440)</f>
        <v>#DIV/0!</v>
      </c>
    </row>
    <row r="1332" spans="2:27" x14ac:dyDescent="0.2">
      <c r="B1332" s="31">
        <f t="shared" si="359"/>
        <v>4</v>
      </c>
      <c r="C1332" s="31" t="s">
        <v>58</v>
      </c>
      <c r="D1332" s="106">
        <v>1318</v>
      </c>
      <c r="E1332" s="106" t="e">
        <f t="shared" si="368"/>
        <v>#DIV/0!</v>
      </c>
      <c r="F1332" s="106">
        <f>'Calcs Hist'!E1333</f>
        <v>0</v>
      </c>
      <c r="G1332" s="106" t="e">
        <f t="shared" si="369"/>
        <v>#DIV/0!</v>
      </c>
      <c r="H1332" s="107" t="e">
        <f t="shared" si="370"/>
        <v>#DIV/0!</v>
      </c>
      <c r="I1332" s="106" t="e">
        <f>IF(P1332&gt;0,('Input &amp; Results'!F$32/12*$C$3)*('Input &amp; Results'!$D$21),('Input &amp; Results'!F$32/12*$C$3)*('Input &amp; Results'!$D$22))</f>
        <v>#DIV/0!</v>
      </c>
      <c r="J1332" s="106" t="e">
        <f t="shared" si="374"/>
        <v>#DIV/0!</v>
      </c>
      <c r="K1332" s="106" t="e">
        <f>IF(H1332&gt;'Input &amp; Results'!$K$45,MIN('Input &amp; Results'!$K$34,J1332-M1332),0)</f>
        <v>#DIV/0!</v>
      </c>
      <c r="L1332" s="106" t="e">
        <f t="shared" si="362"/>
        <v>#DIV/0!</v>
      </c>
      <c r="M1332" s="106" t="e">
        <f>IF(J1332&gt;0,MIN('Input &amp; Results'!$K$14*0.75/12*'Input &amp; Results'!$K$42,J1332),0)</f>
        <v>#DIV/0!</v>
      </c>
      <c r="N1332" s="106" t="e">
        <f t="shared" si="363"/>
        <v>#DIV/0!</v>
      </c>
      <c r="O1332" s="106" t="e">
        <f t="shared" si="375"/>
        <v>#DIV/0!</v>
      </c>
      <c r="P1332" s="106" t="e">
        <f>IF(O1332&gt;'Input &amp; Results'!$E$49,MIN('Input &amp; Results'!$E$47,O1332),0)</f>
        <v>#DIV/0!</v>
      </c>
      <c r="Q1332" s="106" t="e">
        <f t="shared" si="364"/>
        <v>#DIV/0!</v>
      </c>
      <c r="R1332" s="106" t="e">
        <f t="shared" si="360"/>
        <v>#DIV/0!</v>
      </c>
      <c r="S1332" s="106" t="e">
        <f t="shared" si="361"/>
        <v>#DIV/0!</v>
      </c>
      <c r="T1332" s="106" t="e">
        <f t="shared" si="365"/>
        <v>#DIV/0!</v>
      </c>
      <c r="U1332" s="124" t="e">
        <f t="shared" si="358"/>
        <v>#DIV/0!</v>
      </c>
      <c r="V1332" s="107" t="e">
        <f t="shared" si="373"/>
        <v>#DIV/0!</v>
      </c>
      <c r="W1332" s="106" t="e">
        <f t="shared" si="371"/>
        <v>#DIV/0!</v>
      </c>
      <c r="X1332" s="106" t="e">
        <f t="shared" si="366"/>
        <v>#DIV/0!</v>
      </c>
      <c r="Y1332" s="106" t="e">
        <f t="shared" si="372"/>
        <v>#DIV/0!</v>
      </c>
      <c r="Z1332" s="108" t="e">
        <f t="shared" si="367"/>
        <v>#DIV/0!</v>
      </c>
      <c r="AA1332" s="108" t="e">
        <f>('Input &amp; Results'!$E$40-R1332*7.48)/('Calcs active'!H1332*1440)</f>
        <v>#DIV/0!</v>
      </c>
    </row>
    <row r="1333" spans="2:27" x14ac:dyDescent="0.2">
      <c r="B1333" s="31">
        <f t="shared" si="359"/>
        <v>4</v>
      </c>
      <c r="C1333" s="31" t="s">
        <v>58</v>
      </c>
      <c r="D1333" s="106">
        <v>1319</v>
      </c>
      <c r="E1333" s="106" t="e">
        <f t="shared" si="368"/>
        <v>#DIV/0!</v>
      </c>
      <c r="F1333" s="106">
        <f>'Calcs Hist'!E1334</f>
        <v>0</v>
      </c>
      <c r="G1333" s="106" t="e">
        <f t="shared" si="369"/>
        <v>#DIV/0!</v>
      </c>
      <c r="H1333" s="107" t="e">
        <f t="shared" si="370"/>
        <v>#DIV/0!</v>
      </c>
      <c r="I1333" s="106" t="e">
        <f>IF(P1333&gt;0,('Input &amp; Results'!F$32/12*$C$3)*('Input &amp; Results'!$D$21),('Input &amp; Results'!F$32/12*$C$3)*('Input &amp; Results'!$D$22))</f>
        <v>#DIV/0!</v>
      </c>
      <c r="J1333" s="106" t="e">
        <f t="shared" si="374"/>
        <v>#DIV/0!</v>
      </c>
      <c r="K1333" s="106" t="e">
        <f>IF(H1333&gt;'Input &amp; Results'!$K$45,MIN('Input &amp; Results'!$K$34,J1333-M1333),0)</f>
        <v>#DIV/0!</v>
      </c>
      <c r="L1333" s="106" t="e">
        <f t="shared" si="362"/>
        <v>#DIV/0!</v>
      </c>
      <c r="M1333" s="106" t="e">
        <f>IF(J1333&gt;0,MIN('Input &amp; Results'!$K$14*0.75/12*'Input &amp; Results'!$K$42,J1333),0)</f>
        <v>#DIV/0!</v>
      </c>
      <c r="N1333" s="106" t="e">
        <f t="shared" si="363"/>
        <v>#DIV/0!</v>
      </c>
      <c r="O1333" s="106" t="e">
        <f t="shared" si="375"/>
        <v>#DIV/0!</v>
      </c>
      <c r="P1333" s="106" t="e">
        <f>IF(O1333&gt;'Input &amp; Results'!$E$49,MIN('Input &amp; Results'!$E$47,O1333),0)</f>
        <v>#DIV/0!</v>
      </c>
      <c r="Q1333" s="106" t="e">
        <f t="shared" si="364"/>
        <v>#DIV/0!</v>
      </c>
      <c r="R1333" s="106" t="e">
        <f t="shared" si="360"/>
        <v>#DIV/0!</v>
      </c>
      <c r="S1333" s="106" t="e">
        <f t="shared" si="361"/>
        <v>#DIV/0!</v>
      </c>
      <c r="T1333" s="106" t="e">
        <f t="shared" si="365"/>
        <v>#DIV/0!</v>
      </c>
      <c r="U1333" s="124" t="e">
        <f t="shared" si="358"/>
        <v>#DIV/0!</v>
      </c>
      <c r="V1333" s="107" t="e">
        <f t="shared" si="373"/>
        <v>#DIV/0!</v>
      </c>
      <c r="W1333" s="106" t="e">
        <f t="shared" si="371"/>
        <v>#DIV/0!</v>
      </c>
      <c r="X1333" s="106" t="e">
        <f t="shared" si="366"/>
        <v>#DIV/0!</v>
      </c>
      <c r="Y1333" s="106" t="e">
        <f t="shared" si="372"/>
        <v>#DIV/0!</v>
      </c>
      <c r="Z1333" s="108" t="e">
        <f t="shared" si="367"/>
        <v>#DIV/0!</v>
      </c>
      <c r="AA1333" s="108" t="e">
        <f>('Input &amp; Results'!$E$40-R1333*7.48)/('Calcs active'!H1333*1440)</f>
        <v>#DIV/0!</v>
      </c>
    </row>
    <row r="1334" spans="2:27" x14ac:dyDescent="0.2">
      <c r="B1334" s="31">
        <f t="shared" si="359"/>
        <v>4</v>
      </c>
      <c r="C1334" s="31" t="s">
        <v>58</v>
      </c>
      <c r="D1334" s="106">
        <v>1320</v>
      </c>
      <c r="E1334" s="106" t="e">
        <f t="shared" si="368"/>
        <v>#DIV/0!</v>
      </c>
      <c r="F1334" s="106">
        <f>'Calcs Hist'!E1335</f>
        <v>0</v>
      </c>
      <c r="G1334" s="106" t="e">
        <f t="shared" si="369"/>
        <v>#DIV/0!</v>
      </c>
      <c r="H1334" s="107" t="e">
        <f t="shared" si="370"/>
        <v>#DIV/0!</v>
      </c>
      <c r="I1334" s="106" t="e">
        <f>IF(P1334&gt;0,('Input &amp; Results'!F$32/12*$C$3)*('Input &amp; Results'!$D$21),('Input &amp; Results'!F$32/12*$C$3)*('Input &amp; Results'!$D$22))</f>
        <v>#DIV/0!</v>
      </c>
      <c r="J1334" s="106" t="e">
        <f t="shared" si="374"/>
        <v>#DIV/0!</v>
      </c>
      <c r="K1334" s="106" t="e">
        <f>IF(H1334&gt;'Input &amp; Results'!$K$45,MIN('Input &amp; Results'!$K$34,J1334-M1334),0)</f>
        <v>#DIV/0!</v>
      </c>
      <c r="L1334" s="106" t="e">
        <f t="shared" si="362"/>
        <v>#DIV/0!</v>
      </c>
      <c r="M1334" s="106" t="e">
        <f>IF(J1334&gt;0,MIN('Input &amp; Results'!$K$14*0.75/12*'Input &amp; Results'!$K$42,J1334),0)</f>
        <v>#DIV/0!</v>
      </c>
      <c r="N1334" s="106" t="e">
        <f t="shared" si="363"/>
        <v>#DIV/0!</v>
      </c>
      <c r="O1334" s="106" t="e">
        <f t="shared" si="375"/>
        <v>#DIV/0!</v>
      </c>
      <c r="P1334" s="106" t="e">
        <f>IF(O1334&gt;'Input &amp; Results'!$E$49,MIN('Input &amp; Results'!$E$47,O1334),0)</f>
        <v>#DIV/0!</v>
      </c>
      <c r="Q1334" s="106" t="e">
        <f t="shared" si="364"/>
        <v>#DIV/0!</v>
      </c>
      <c r="R1334" s="106" t="e">
        <f t="shared" si="360"/>
        <v>#DIV/0!</v>
      </c>
      <c r="S1334" s="106" t="e">
        <f t="shared" si="361"/>
        <v>#DIV/0!</v>
      </c>
      <c r="T1334" s="106" t="e">
        <f t="shared" si="365"/>
        <v>#DIV/0!</v>
      </c>
      <c r="U1334" s="124" t="e">
        <f t="shared" ref="U1334:U1397" si="376">U1333+S1334</f>
        <v>#DIV/0!</v>
      </c>
      <c r="V1334" s="107" t="e">
        <f t="shared" si="373"/>
        <v>#DIV/0!</v>
      </c>
      <c r="W1334" s="106" t="e">
        <f t="shared" si="371"/>
        <v>#DIV/0!</v>
      </c>
      <c r="X1334" s="106" t="e">
        <f t="shared" si="366"/>
        <v>#DIV/0!</v>
      </c>
      <c r="Y1334" s="106" t="e">
        <f t="shared" si="372"/>
        <v>#DIV/0!</v>
      </c>
      <c r="Z1334" s="108" t="e">
        <f t="shared" si="367"/>
        <v>#DIV/0!</v>
      </c>
      <c r="AA1334" s="108" t="e">
        <f>('Input &amp; Results'!$E$40-R1334*7.48)/('Calcs active'!H1334*1440)</f>
        <v>#DIV/0!</v>
      </c>
    </row>
    <row r="1335" spans="2:27" x14ac:dyDescent="0.2">
      <c r="B1335" s="31">
        <f t="shared" si="359"/>
        <v>4</v>
      </c>
      <c r="C1335" s="31" t="s">
        <v>58</v>
      </c>
      <c r="D1335" s="106">
        <v>1321</v>
      </c>
      <c r="E1335" s="106" t="e">
        <f t="shared" si="368"/>
        <v>#DIV/0!</v>
      </c>
      <c r="F1335" s="106">
        <f>'Calcs Hist'!E1336</f>
        <v>0</v>
      </c>
      <c r="G1335" s="106" t="e">
        <f t="shared" si="369"/>
        <v>#DIV/0!</v>
      </c>
      <c r="H1335" s="107" t="e">
        <f t="shared" si="370"/>
        <v>#DIV/0!</v>
      </c>
      <c r="I1335" s="106" t="e">
        <f>IF(P1335&gt;0,('Input &amp; Results'!F$32/12*$C$3)*('Input &amp; Results'!$D$21),('Input &amp; Results'!F$32/12*$C$3)*('Input &amp; Results'!$D$22))</f>
        <v>#DIV/0!</v>
      </c>
      <c r="J1335" s="106" t="e">
        <f t="shared" si="374"/>
        <v>#DIV/0!</v>
      </c>
      <c r="K1335" s="106" t="e">
        <f>IF(H1335&gt;'Input &amp; Results'!$K$45,MIN('Input &amp; Results'!$K$34,J1335-M1335),0)</f>
        <v>#DIV/0!</v>
      </c>
      <c r="L1335" s="106" t="e">
        <f t="shared" si="362"/>
        <v>#DIV/0!</v>
      </c>
      <c r="M1335" s="106" t="e">
        <f>IF(J1335&gt;0,MIN('Input &amp; Results'!$K$14*0.75/12*'Input &amp; Results'!$K$42,J1335),0)</f>
        <v>#DIV/0!</v>
      </c>
      <c r="N1335" s="106" t="e">
        <f t="shared" si="363"/>
        <v>#DIV/0!</v>
      </c>
      <c r="O1335" s="106" t="e">
        <f t="shared" si="375"/>
        <v>#DIV/0!</v>
      </c>
      <c r="P1335" s="106" t="e">
        <f>IF(O1335&gt;'Input &amp; Results'!$E$49,MIN('Input &amp; Results'!$E$47,O1335),0)</f>
        <v>#DIV/0!</v>
      </c>
      <c r="Q1335" s="106" t="e">
        <f t="shared" si="364"/>
        <v>#DIV/0!</v>
      </c>
      <c r="R1335" s="106" t="e">
        <f t="shared" si="360"/>
        <v>#DIV/0!</v>
      </c>
      <c r="S1335" s="106" t="e">
        <f t="shared" si="361"/>
        <v>#DIV/0!</v>
      </c>
      <c r="T1335" s="106" t="e">
        <f t="shared" si="365"/>
        <v>#DIV/0!</v>
      </c>
      <c r="U1335" s="124" t="e">
        <f t="shared" si="376"/>
        <v>#DIV/0!</v>
      </c>
      <c r="V1335" s="107" t="e">
        <f t="shared" si="373"/>
        <v>#DIV/0!</v>
      </c>
      <c r="W1335" s="106" t="e">
        <f t="shared" si="371"/>
        <v>#DIV/0!</v>
      </c>
      <c r="X1335" s="106" t="e">
        <f t="shared" si="366"/>
        <v>#DIV/0!</v>
      </c>
      <c r="Y1335" s="106" t="e">
        <f t="shared" si="372"/>
        <v>#DIV/0!</v>
      </c>
      <c r="Z1335" s="108" t="e">
        <f t="shared" si="367"/>
        <v>#DIV/0!</v>
      </c>
      <c r="AA1335" s="108" t="e">
        <f>('Input &amp; Results'!$E$40-R1335*7.48)/('Calcs active'!H1335*1440)</f>
        <v>#DIV/0!</v>
      </c>
    </row>
    <row r="1336" spans="2:27" x14ac:dyDescent="0.2">
      <c r="B1336" s="31">
        <f t="shared" si="359"/>
        <v>4</v>
      </c>
      <c r="C1336" s="31" t="s">
        <v>58</v>
      </c>
      <c r="D1336" s="106">
        <v>1322</v>
      </c>
      <c r="E1336" s="106" t="e">
        <f t="shared" si="368"/>
        <v>#DIV/0!</v>
      </c>
      <c r="F1336" s="106">
        <f>'Calcs Hist'!E1337</f>
        <v>0</v>
      </c>
      <c r="G1336" s="106" t="e">
        <f t="shared" si="369"/>
        <v>#DIV/0!</v>
      </c>
      <c r="H1336" s="107" t="e">
        <f t="shared" si="370"/>
        <v>#DIV/0!</v>
      </c>
      <c r="I1336" s="106" t="e">
        <f>IF(P1336&gt;0,('Input &amp; Results'!F$32/12*$C$3)*('Input &amp; Results'!$D$21),('Input &amp; Results'!F$32/12*$C$3)*('Input &amp; Results'!$D$22))</f>
        <v>#DIV/0!</v>
      </c>
      <c r="J1336" s="106" t="e">
        <f t="shared" si="374"/>
        <v>#DIV/0!</v>
      </c>
      <c r="K1336" s="106" t="e">
        <f>IF(H1336&gt;'Input &amp; Results'!$K$45,MIN('Input &amp; Results'!$K$34,J1336-M1336),0)</f>
        <v>#DIV/0!</v>
      </c>
      <c r="L1336" s="106" t="e">
        <f t="shared" si="362"/>
        <v>#DIV/0!</v>
      </c>
      <c r="M1336" s="106" t="e">
        <f>IF(J1336&gt;0,MIN('Input &amp; Results'!$K$14*0.75/12*'Input &amp; Results'!$K$42,J1336),0)</f>
        <v>#DIV/0!</v>
      </c>
      <c r="N1336" s="106" t="e">
        <f t="shared" si="363"/>
        <v>#DIV/0!</v>
      </c>
      <c r="O1336" s="106" t="e">
        <f t="shared" si="375"/>
        <v>#DIV/0!</v>
      </c>
      <c r="P1336" s="106" t="e">
        <f>IF(O1336&gt;'Input &amp; Results'!$E$49,MIN('Input &amp; Results'!$E$47,O1336),0)</f>
        <v>#DIV/0!</v>
      </c>
      <c r="Q1336" s="106" t="e">
        <f t="shared" si="364"/>
        <v>#DIV/0!</v>
      </c>
      <c r="R1336" s="106" t="e">
        <f t="shared" si="360"/>
        <v>#DIV/0!</v>
      </c>
      <c r="S1336" s="106" t="e">
        <f t="shared" si="361"/>
        <v>#DIV/0!</v>
      </c>
      <c r="T1336" s="106" t="e">
        <f t="shared" si="365"/>
        <v>#DIV/0!</v>
      </c>
      <c r="U1336" s="124" t="e">
        <f t="shared" si="376"/>
        <v>#DIV/0!</v>
      </c>
      <c r="V1336" s="107" t="e">
        <f t="shared" si="373"/>
        <v>#DIV/0!</v>
      </c>
      <c r="W1336" s="106" t="e">
        <f t="shared" si="371"/>
        <v>#DIV/0!</v>
      </c>
      <c r="X1336" s="106" t="e">
        <f t="shared" si="366"/>
        <v>#DIV/0!</v>
      </c>
      <c r="Y1336" s="106" t="e">
        <f t="shared" si="372"/>
        <v>#DIV/0!</v>
      </c>
      <c r="Z1336" s="108" t="e">
        <f t="shared" si="367"/>
        <v>#DIV/0!</v>
      </c>
      <c r="AA1336" s="108" t="e">
        <f>('Input &amp; Results'!$E$40-R1336*7.48)/('Calcs active'!H1336*1440)</f>
        <v>#DIV/0!</v>
      </c>
    </row>
    <row r="1337" spans="2:27" x14ac:dyDescent="0.2">
      <c r="B1337" s="31">
        <f t="shared" si="359"/>
        <v>4</v>
      </c>
      <c r="C1337" s="31" t="s">
        <v>58</v>
      </c>
      <c r="D1337" s="106">
        <v>1323</v>
      </c>
      <c r="E1337" s="106" t="e">
        <f t="shared" si="368"/>
        <v>#DIV/0!</v>
      </c>
      <c r="F1337" s="106">
        <f>'Calcs Hist'!E1338</f>
        <v>0</v>
      </c>
      <c r="G1337" s="106" t="e">
        <f t="shared" si="369"/>
        <v>#DIV/0!</v>
      </c>
      <c r="H1337" s="107" t="e">
        <f t="shared" si="370"/>
        <v>#DIV/0!</v>
      </c>
      <c r="I1337" s="106" t="e">
        <f>IF(P1337&gt;0,('Input &amp; Results'!F$32/12*$C$3)*('Input &amp; Results'!$D$21),('Input &amp; Results'!F$32/12*$C$3)*('Input &amp; Results'!$D$22))</f>
        <v>#DIV/0!</v>
      </c>
      <c r="J1337" s="106" t="e">
        <f t="shared" si="374"/>
        <v>#DIV/0!</v>
      </c>
      <c r="K1337" s="106" t="e">
        <f>IF(H1337&gt;'Input &amp; Results'!$K$45,MIN('Input &amp; Results'!$K$34,J1337-M1337),0)</f>
        <v>#DIV/0!</v>
      </c>
      <c r="L1337" s="106" t="e">
        <f t="shared" si="362"/>
        <v>#DIV/0!</v>
      </c>
      <c r="M1337" s="106" t="e">
        <f>IF(J1337&gt;0,MIN('Input &amp; Results'!$K$14*0.75/12*'Input &amp; Results'!$K$42,J1337),0)</f>
        <v>#DIV/0!</v>
      </c>
      <c r="N1337" s="106" t="e">
        <f t="shared" si="363"/>
        <v>#DIV/0!</v>
      </c>
      <c r="O1337" s="106" t="e">
        <f t="shared" si="375"/>
        <v>#DIV/0!</v>
      </c>
      <c r="P1337" s="106" t="e">
        <f>IF(O1337&gt;'Input &amp; Results'!$E$49,MIN('Input &amp; Results'!$E$47,O1337),0)</f>
        <v>#DIV/0!</v>
      </c>
      <c r="Q1337" s="106" t="e">
        <f t="shared" si="364"/>
        <v>#DIV/0!</v>
      </c>
      <c r="R1337" s="106" t="e">
        <f t="shared" si="360"/>
        <v>#DIV/0!</v>
      </c>
      <c r="S1337" s="106" t="e">
        <f t="shared" si="361"/>
        <v>#DIV/0!</v>
      </c>
      <c r="T1337" s="106" t="e">
        <f t="shared" si="365"/>
        <v>#DIV/0!</v>
      </c>
      <c r="U1337" s="124" t="e">
        <f t="shared" si="376"/>
        <v>#DIV/0!</v>
      </c>
      <c r="V1337" s="107" t="e">
        <f t="shared" si="373"/>
        <v>#DIV/0!</v>
      </c>
      <c r="W1337" s="106" t="e">
        <f t="shared" si="371"/>
        <v>#DIV/0!</v>
      </c>
      <c r="X1337" s="106" t="e">
        <f t="shared" si="366"/>
        <v>#DIV/0!</v>
      </c>
      <c r="Y1337" s="106" t="e">
        <f t="shared" si="372"/>
        <v>#DIV/0!</v>
      </c>
      <c r="Z1337" s="108" t="e">
        <f t="shared" si="367"/>
        <v>#DIV/0!</v>
      </c>
      <c r="AA1337" s="108" t="e">
        <f>('Input &amp; Results'!$E$40-R1337*7.48)/('Calcs active'!H1337*1440)</f>
        <v>#DIV/0!</v>
      </c>
    </row>
    <row r="1338" spans="2:27" x14ac:dyDescent="0.2">
      <c r="B1338" s="31">
        <f t="shared" si="359"/>
        <v>4</v>
      </c>
      <c r="C1338" s="31" t="s">
        <v>58</v>
      </c>
      <c r="D1338" s="106">
        <v>1324</v>
      </c>
      <c r="E1338" s="106" t="e">
        <f t="shared" si="368"/>
        <v>#DIV/0!</v>
      </c>
      <c r="F1338" s="106">
        <f>'Calcs Hist'!E1339</f>
        <v>0</v>
      </c>
      <c r="G1338" s="106" t="e">
        <f t="shared" si="369"/>
        <v>#DIV/0!</v>
      </c>
      <c r="H1338" s="107" t="e">
        <f t="shared" si="370"/>
        <v>#DIV/0!</v>
      </c>
      <c r="I1338" s="106" t="e">
        <f>IF(P1338&gt;0,('Input &amp; Results'!F$32/12*$C$3)*('Input &amp; Results'!$D$21),('Input &amp; Results'!F$32/12*$C$3)*('Input &amp; Results'!$D$22))</f>
        <v>#DIV/0!</v>
      </c>
      <c r="J1338" s="106" t="e">
        <f t="shared" si="374"/>
        <v>#DIV/0!</v>
      </c>
      <c r="K1338" s="106" t="e">
        <f>IF(H1338&gt;'Input &amp; Results'!$K$45,MIN('Input &amp; Results'!$K$34,J1338-M1338),0)</f>
        <v>#DIV/0!</v>
      </c>
      <c r="L1338" s="106" t="e">
        <f t="shared" si="362"/>
        <v>#DIV/0!</v>
      </c>
      <c r="M1338" s="106" t="e">
        <f>IF(J1338&gt;0,MIN('Input &amp; Results'!$K$14*0.75/12*'Input &amp; Results'!$K$42,J1338),0)</f>
        <v>#DIV/0!</v>
      </c>
      <c r="N1338" s="106" t="e">
        <f t="shared" si="363"/>
        <v>#DIV/0!</v>
      </c>
      <c r="O1338" s="106" t="e">
        <f t="shared" si="375"/>
        <v>#DIV/0!</v>
      </c>
      <c r="P1338" s="106" t="e">
        <f>IF(O1338&gt;'Input &amp; Results'!$E$49,MIN('Input &amp; Results'!$E$47,O1338),0)</f>
        <v>#DIV/0!</v>
      </c>
      <c r="Q1338" s="106" t="e">
        <f t="shared" si="364"/>
        <v>#DIV/0!</v>
      </c>
      <c r="R1338" s="106" t="e">
        <f t="shared" si="360"/>
        <v>#DIV/0!</v>
      </c>
      <c r="S1338" s="106" t="e">
        <f t="shared" si="361"/>
        <v>#DIV/0!</v>
      </c>
      <c r="T1338" s="106" t="e">
        <f t="shared" si="365"/>
        <v>#DIV/0!</v>
      </c>
      <c r="U1338" s="124" t="e">
        <f t="shared" si="376"/>
        <v>#DIV/0!</v>
      </c>
      <c r="V1338" s="107" t="e">
        <f t="shared" si="373"/>
        <v>#DIV/0!</v>
      </c>
      <c r="W1338" s="106" t="e">
        <f t="shared" si="371"/>
        <v>#DIV/0!</v>
      </c>
      <c r="X1338" s="106" t="e">
        <f t="shared" si="366"/>
        <v>#DIV/0!</v>
      </c>
      <c r="Y1338" s="106" t="e">
        <f t="shared" si="372"/>
        <v>#DIV/0!</v>
      </c>
      <c r="Z1338" s="108" t="e">
        <f t="shared" si="367"/>
        <v>#DIV/0!</v>
      </c>
      <c r="AA1338" s="108" t="e">
        <f>('Input &amp; Results'!$E$40-R1338*7.48)/('Calcs active'!H1338*1440)</f>
        <v>#DIV/0!</v>
      </c>
    </row>
    <row r="1339" spans="2:27" x14ac:dyDescent="0.2">
      <c r="B1339" s="31">
        <f t="shared" si="359"/>
        <v>4</v>
      </c>
      <c r="C1339" s="31" t="s">
        <v>58</v>
      </c>
      <c r="D1339" s="106">
        <v>1325</v>
      </c>
      <c r="E1339" s="106" t="e">
        <f t="shared" si="368"/>
        <v>#DIV/0!</v>
      </c>
      <c r="F1339" s="106">
        <f>'Calcs Hist'!E1340</f>
        <v>0</v>
      </c>
      <c r="G1339" s="106" t="e">
        <f t="shared" si="369"/>
        <v>#DIV/0!</v>
      </c>
      <c r="H1339" s="107" t="e">
        <f t="shared" si="370"/>
        <v>#DIV/0!</v>
      </c>
      <c r="I1339" s="106" t="e">
        <f>IF(P1339&gt;0,('Input &amp; Results'!F$32/12*$C$3)*('Input &amp; Results'!$D$21),('Input &amp; Results'!F$32/12*$C$3)*('Input &amp; Results'!$D$22))</f>
        <v>#DIV/0!</v>
      </c>
      <c r="J1339" s="106" t="e">
        <f t="shared" si="374"/>
        <v>#DIV/0!</v>
      </c>
      <c r="K1339" s="106" t="e">
        <f>IF(H1339&gt;'Input &amp; Results'!$K$45,MIN('Input &amp; Results'!$K$34,J1339-M1339),0)</f>
        <v>#DIV/0!</v>
      </c>
      <c r="L1339" s="106" t="e">
        <f t="shared" si="362"/>
        <v>#DIV/0!</v>
      </c>
      <c r="M1339" s="106" t="e">
        <f>IF(J1339&gt;0,MIN('Input &amp; Results'!$K$14*0.75/12*'Input &amp; Results'!$K$42,J1339),0)</f>
        <v>#DIV/0!</v>
      </c>
      <c r="N1339" s="106" t="e">
        <f t="shared" si="363"/>
        <v>#DIV/0!</v>
      </c>
      <c r="O1339" s="106" t="e">
        <f t="shared" si="375"/>
        <v>#DIV/0!</v>
      </c>
      <c r="P1339" s="106" t="e">
        <f>IF(O1339&gt;'Input &amp; Results'!$E$49,MIN('Input &amp; Results'!$E$47,O1339),0)</f>
        <v>#DIV/0!</v>
      </c>
      <c r="Q1339" s="106" t="e">
        <f t="shared" si="364"/>
        <v>#DIV/0!</v>
      </c>
      <c r="R1339" s="106" t="e">
        <f t="shared" si="360"/>
        <v>#DIV/0!</v>
      </c>
      <c r="S1339" s="106" t="e">
        <f t="shared" si="361"/>
        <v>#DIV/0!</v>
      </c>
      <c r="T1339" s="106" t="e">
        <f t="shared" si="365"/>
        <v>#DIV/0!</v>
      </c>
      <c r="U1339" s="124" t="e">
        <f t="shared" si="376"/>
        <v>#DIV/0!</v>
      </c>
      <c r="V1339" s="107" t="e">
        <f t="shared" si="373"/>
        <v>#DIV/0!</v>
      </c>
      <c r="W1339" s="106" t="e">
        <f t="shared" si="371"/>
        <v>#DIV/0!</v>
      </c>
      <c r="X1339" s="106" t="e">
        <f t="shared" si="366"/>
        <v>#DIV/0!</v>
      </c>
      <c r="Y1339" s="106" t="e">
        <f t="shared" si="372"/>
        <v>#DIV/0!</v>
      </c>
      <c r="Z1339" s="108" t="e">
        <f t="shared" si="367"/>
        <v>#DIV/0!</v>
      </c>
      <c r="AA1339" s="108" t="e">
        <f>('Input &amp; Results'!$E$40-R1339*7.48)/('Calcs active'!H1339*1440)</f>
        <v>#DIV/0!</v>
      </c>
    </row>
    <row r="1340" spans="2:27" x14ac:dyDescent="0.2">
      <c r="B1340" s="31">
        <f t="shared" si="359"/>
        <v>4</v>
      </c>
      <c r="C1340" s="31" t="s">
        <v>58</v>
      </c>
      <c r="D1340" s="106">
        <v>1326</v>
      </c>
      <c r="E1340" s="106" t="e">
        <f t="shared" si="368"/>
        <v>#DIV/0!</v>
      </c>
      <c r="F1340" s="106">
        <f>'Calcs Hist'!E1341</f>
        <v>0</v>
      </c>
      <c r="G1340" s="106" t="e">
        <f t="shared" si="369"/>
        <v>#DIV/0!</v>
      </c>
      <c r="H1340" s="107" t="e">
        <f t="shared" si="370"/>
        <v>#DIV/0!</v>
      </c>
      <c r="I1340" s="106" t="e">
        <f>IF(P1340&gt;0,('Input &amp; Results'!F$32/12*$C$3)*('Input &amp; Results'!$D$21),('Input &amp; Results'!F$32/12*$C$3)*('Input &amp; Results'!$D$22))</f>
        <v>#DIV/0!</v>
      </c>
      <c r="J1340" s="106" t="e">
        <f t="shared" si="374"/>
        <v>#DIV/0!</v>
      </c>
      <c r="K1340" s="106" t="e">
        <f>IF(H1340&gt;'Input &amp; Results'!$K$45,MIN('Input &amp; Results'!$K$34,J1340-M1340),0)</f>
        <v>#DIV/0!</v>
      </c>
      <c r="L1340" s="106" t="e">
        <f t="shared" si="362"/>
        <v>#DIV/0!</v>
      </c>
      <c r="M1340" s="106" t="e">
        <f>IF(J1340&gt;0,MIN('Input &amp; Results'!$K$14*0.75/12*'Input &amp; Results'!$K$42,J1340),0)</f>
        <v>#DIV/0!</v>
      </c>
      <c r="N1340" s="106" t="e">
        <f t="shared" si="363"/>
        <v>#DIV/0!</v>
      </c>
      <c r="O1340" s="106" t="e">
        <f t="shared" si="375"/>
        <v>#DIV/0!</v>
      </c>
      <c r="P1340" s="106" t="e">
        <f>IF(O1340&gt;'Input &amp; Results'!$E$49,MIN('Input &amp; Results'!$E$47,O1340),0)</f>
        <v>#DIV/0!</v>
      </c>
      <c r="Q1340" s="106" t="e">
        <f t="shared" si="364"/>
        <v>#DIV/0!</v>
      </c>
      <c r="R1340" s="106" t="e">
        <f t="shared" si="360"/>
        <v>#DIV/0!</v>
      </c>
      <c r="S1340" s="106" t="e">
        <f t="shared" si="361"/>
        <v>#DIV/0!</v>
      </c>
      <c r="T1340" s="106" t="e">
        <f t="shared" si="365"/>
        <v>#DIV/0!</v>
      </c>
      <c r="U1340" s="124" t="e">
        <f t="shared" si="376"/>
        <v>#DIV/0!</v>
      </c>
      <c r="V1340" s="107" t="e">
        <f t="shared" si="373"/>
        <v>#DIV/0!</v>
      </c>
      <c r="W1340" s="106" t="e">
        <f t="shared" si="371"/>
        <v>#DIV/0!</v>
      </c>
      <c r="X1340" s="106" t="e">
        <f t="shared" si="366"/>
        <v>#DIV/0!</v>
      </c>
      <c r="Y1340" s="106" t="e">
        <f t="shared" si="372"/>
        <v>#DIV/0!</v>
      </c>
      <c r="Z1340" s="108" t="e">
        <f t="shared" si="367"/>
        <v>#DIV/0!</v>
      </c>
      <c r="AA1340" s="108" t="e">
        <f>('Input &amp; Results'!$E$40-R1340*7.48)/('Calcs active'!H1340*1440)</f>
        <v>#DIV/0!</v>
      </c>
    </row>
    <row r="1341" spans="2:27" x14ac:dyDescent="0.2">
      <c r="B1341" s="31">
        <f t="shared" ref="B1341:B1404" si="377">B976+1</f>
        <v>4</v>
      </c>
      <c r="C1341" s="31" t="s">
        <v>58</v>
      </c>
      <c r="D1341" s="106">
        <v>1327</v>
      </c>
      <c r="E1341" s="106" t="e">
        <f t="shared" si="368"/>
        <v>#DIV/0!</v>
      </c>
      <c r="F1341" s="106">
        <f>'Calcs Hist'!E1342</f>
        <v>0</v>
      </c>
      <c r="G1341" s="106" t="e">
        <f t="shared" si="369"/>
        <v>#DIV/0!</v>
      </c>
      <c r="H1341" s="107" t="e">
        <f t="shared" si="370"/>
        <v>#DIV/0!</v>
      </c>
      <c r="I1341" s="106" t="e">
        <f>IF(P1341&gt;0,('Input &amp; Results'!F$32/12*$C$3)*('Input &amp; Results'!$D$21),('Input &amp; Results'!F$32/12*$C$3)*('Input &amp; Results'!$D$22))</f>
        <v>#DIV/0!</v>
      </c>
      <c r="J1341" s="106" t="e">
        <f t="shared" si="374"/>
        <v>#DIV/0!</v>
      </c>
      <c r="K1341" s="106" t="e">
        <f>IF(H1341&gt;'Input &amp; Results'!$K$45,MIN('Input &amp; Results'!$K$34,J1341-M1341),0)</f>
        <v>#DIV/0!</v>
      </c>
      <c r="L1341" s="106" t="e">
        <f t="shared" si="362"/>
        <v>#DIV/0!</v>
      </c>
      <c r="M1341" s="106" t="e">
        <f>IF(J1341&gt;0,MIN('Input &amp; Results'!$K$14*0.75/12*'Input &amp; Results'!$K$42,J1341),0)</f>
        <v>#DIV/0!</v>
      </c>
      <c r="N1341" s="106" t="e">
        <f t="shared" si="363"/>
        <v>#DIV/0!</v>
      </c>
      <c r="O1341" s="106" t="e">
        <f t="shared" si="375"/>
        <v>#DIV/0!</v>
      </c>
      <c r="P1341" s="106" t="e">
        <f>IF(O1341&gt;'Input &amp; Results'!$E$49,MIN('Input &amp; Results'!$E$47,O1341),0)</f>
        <v>#DIV/0!</v>
      </c>
      <c r="Q1341" s="106" t="e">
        <f t="shared" si="364"/>
        <v>#DIV/0!</v>
      </c>
      <c r="R1341" s="106" t="e">
        <f t="shared" si="360"/>
        <v>#DIV/0!</v>
      </c>
      <c r="S1341" s="106" t="e">
        <f t="shared" si="361"/>
        <v>#DIV/0!</v>
      </c>
      <c r="T1341" s="106" t="e">
        <f t="shared" si="365"/>
        <v>#DIV/0!</v>
      </c>
      <c r="U1341" s="124" t="e">
        <f t="shared" si="376"/>
        <v>#DIV/0!</v>
      </c>
      <c r="V1341" s="107" t="e">
        <f t="shared" si="373"/>
        <v>#DIV/0!</v>
      </c>
      <c r="W1341" s="106" t="e">
        <f t="shared" si="371"/>
        <v>#DIV/0!</v>
      </c>
      <c r="X1341" s="106" t="e">
        <f t="shared" si="366"/>
        <v>#DIV/0!</v>
      </c>
      <c r="Y1341" s="106" t="e">
        <f t="shared" si="372"/>
        <v>#DIV/0!</v>
      </c>
      <c r="Z1341" s="108" t="e">
        <f t="shared" si="367"/>
        <v>#DIV/0!</v>
      </c>
      <c r="AA1341" s="108" t="e">
        <f>('Input &amp; Results'!$E$40-R1341*7.48)/('Calcs active'!H1341*1440)</f>
        <v>#DIV/0!</v>
      </c>
    </row>
    <row r="1342" spans="2:27" x14ac:dyDescent="0.2">
      <c r="B1342" s="31">
        <f t="shared" si="377"/>
        <v>4</v>
      </c>
      <c r="C1342" s="31" t="s">
        <v>58</v>
      </c>
      <c r="D1342" s="106">
        <v>1328</v>
      </c>
      <c r="E1342" s="106" t="e">
        <f t="shared" si="368"/>
        <v>#DIV/0!</v>
      </c>
      <c r="F1342" s="106">
        <f>'Calcs Hist'!E1343</f>
        <v>0</v>
      </c>
      <c r="G1342" s="106" t="e">
        <f t="shared" si="369"/>
        <v>#DIV/0!</v>
      </c>
      <c r="H1342" s="107" t="e">
        <f t="shared" si="370"/>
        <v>#DIV/0!</v>
      </c>
      <c r="I1342" s="106" t="e">
        <f>IF(P1342&gt;0,('Input &amp; Results'!F$32/12*$C$3)*('Input &amp; Results'!$D$21),('Input &amp; Results'!F$32/12*$C$3)*('Input &amp; Results'!$D$22))</f>
        <v>#DIV/0!</v>
      </c>
      <c r="J1342" s="106" t="e">
        <f t="shared" si="374"/>
        <v>#DIV/0!</v>
      </c>
      <c r="K1342" s="106" t="e">
        <f>IF(H1342&gt;'Input &amp; Results'!$K$45,MIN('Input &amp; Results'!$K$34,J1342-M1342),0)</f>
        <v>#DIV/0!</v>
      </c>
      <c r="L1342" s="106" t="e">
        <f t="shared" si="362"/>
        <v>#DIV/0!</v>
      </c>
      <c r="M1342" s="106" t="e">
        <f>IF(J1342&gt;0,MIN('Input &amp; Results'!$K$14*0.75/12*'Input &amp; Results'!$K$42,J1342),0)</f>
        <v>#DIV/0!</v>
      </c>
      <c r="N1342" s="106" t="e">
        <f t="shared" si="363"/>
        <v>#DIV/0!</v>
      </c>
      <c r="O1342" s="106" t="e">
        <f t="shared" si="375"/>
        <v>#DIV/0!</v>
      </c>
      <c r="P1342" s="106" t="e">
        <f>IF(O1342&gt;'Input &amp; Results'!$E$49,MIN('Input &amp; Results'!$E$47,O1342),0)</f>
        <v>#DIV/0!</v>
      </c>
      <c r="Q1342" s="106" t="e">
        <f t="shared" si="364"/>
        <v>#DIV/0!</v>
      </c>
      <c r="R1342" s="106" t="e">
        <f t="shared" si="360"/>
        <v>#DIV/0!</v>
      </c>
      <c r="S1342" s="106" t="e">
        <f t="shared" si="361"/>
        <v>#DIV/0!</v>
      </c>
      <c r="T1342" s="106" t="e">
        <f t="shared" si="365"/>
        <v>#DIV/0!</v>
      </c>
      <c r="U1342" s="124" t="e">
        <f t="shared" si="376"/>
        <v>#DIV/0!</v>
      </c>
      <c r="V1342" s="107" t="e">
        <f t="shared" si="373"/>
        <v>#DIV/0!</v>
      </c>
      <c r="W1342" s="106" t="e">
        <f t="shared" si="371"/>
        <v>#DIV/0!</v>
      </c>
      <c r="X1342" s="106" t="e">
        <f t="shared" si="366"/>
        <v>#DIV/0!</v>
      </c>
      <c r="Y1342" s="106" t="e">
        <f t="shared" si="372"/>
        <v>#DIV/0!</v>
      </c>
      <c r="Z1342" s="108" t="e">
        <f t="shared" si="367"/>
        <v>#DIV/0!</v>
      </c>
      <c r="AA1342" s="108" t="e">
        <f>('Input &amp; Results'!$E$40-R1342*7.48)/('Calcs active'!H1342*1440)</f>
        <v>#DIV/0!</v>
      </c>
    </row>
    <row r="1343" spans="2:27" x14ac:dyDescent="0.2">
      <c r="B1343" s="31">
        <f t="shared" si="377"/>
        <v>4</v>
      </c>
      <c r="C1343" s="31" t="s">
        <v>58</v>
      </c>
      <c r="D1343" s="106">
        <v>1329</v>
      </c>
      <c r="E1343" s="106" t="e">
        <f t="shared" si="368"/>
        <v>#DIV/0!</v>
      </c>
      <c r="F1343" s="106">
        <f>'Calcs Hist'!E1344</f>
        <v>0</v>
      </c>
      <c r="G1343" s="106" t="e">
        <f t="shared" si="369"/>
        <v>#DIV/0!</v>
      </c>
      <c r="H1343" s="107" t="e">
        <f t="shared" si="370"/>
        <v>#DIV/0!</v>
      </c>
      <c r="I1343" s="106" t="e">
        <f>IF(P1343&gt;0,('Input &amp; Results'!F$32/12*$C$3)*('Input &amp; Results'!$D$21),('Input &amp; Results'!F$32/12*$C$3)*('Input &amp; Results'!$D$22))</f>
        <v>#DIV/0!</v>
      </c>
      <c r="J1343" s="106" t="e">
        <f t="shared" si="374"/>
        <v>#DIV/0!</v>
      </c>
      <c r="K1343" s="106" t="e">
        <f>IF(H1343&gt;'Input &amp; Results'!$K$45,MIN('Input &amp; Results'!$K$34,J1343-M1343),0)</f>
        <v>#DIV/0!</v>
      </c>
      <c r="L1343" s="106" t="e">
        <f t="shared" si="362"/>
        <v>#DIV/0!</v>
      </c>
      <c r="M1343" s="106" t="e">
        <f>IF(J1343&gt;0,MIN('Input &amp; Results'!$K$14*0.75/12*'Input &amp; Results'!$K$42,J1343),0)</f>
        <v>#DIV/0!</v>
      </c>
      <c r="N1343" s="106" t="e">
        <f t="shared" si="363"/>
        <v>#DIV/0!</v>
      </c>
      <c r="O1343" s="106" t="e">
        <f t="shared" si="375"/>
        <v>#DIV/0!</v>
      </c>
      <c r="P1343" s="106" t="e">
        <f>IF(O1343&gt;'Input &amp; Results'!$E$49,MIN('Input &amp; Results'!$E$47,O1343),0)</f>
        <v>#DIV/0!</v>
      </c>
      <c r="Q1343" s="106" t="e">
        <f t="shared" si="364"/>
        <v>#DIV/0!</v>
      </c>
      <c r="R1343" s="106" t="e">
        <f t="shared" si="360"/>
        <v>#DIV/0!</v>
      </c>
      <c r="S1343" s="106" t="e">
        <f t="shared" si="361"/>
        <v>#DIV/0!</v>
      </c>
      <c r="T1343" s="106" t="e">
        <f t="shared" si="365"/>
        <v>#DIV/0!</v>
      </c>
      <c r="U1343" s="124" t="e">
        <f t="shared" si="376"/>
        <v>#DIV/0!</v>
      </c>
      <c r="V1343" s="107" t="e">
        <f t="shared" si="373"/>
        <v>#DIV/0!</v>
      </c>
      <c r="W1343" s="106" t="e">
        <f t="shared" si="371"/>
        <v>#DIV/0!</v>
      </c>
      <c r="X1343" s="106" t="e">
        <f t="shared" si="366"/>
        <v>#DIV/0!</v>
      </c>
      <c r="Y1343" s="106" t="e">
        <f t="shared" si="372"/>
        <v>#DIV/0!</v>
      </c>
      <c r="Z1343" s="108" t="e">
        <f t="shared" si="367"/>
        <v>#DIV/0!</v>
      </c>
      <c r="AA1343" s="108" t="e">
        <f>('Input &amp; Results'!$E$40-R1343*7.48)/('Calcs active'!H1343*1440)</f>
        <v>#DIV/0!</v>
      </c>
    </row>
    <row r="1344" spans="2:27" x14ac:dyDescent="0.2">
      <c r="B1344" s="31">
        <f t="shared" si="377"/>
        <v>4</v>
      </c>
      <c r="C1344" s="31" t="s">
        <v>58</v>
      </c>
      <c r="D1344" s="106">
        <v>1330</v>
      </c>
      <c r="E1344" s="106" t="e">
        <f t="shared" si="368"/>
        <v>#DIV/0!</v>
      </c>
      <c r="F1344" s="106">
        <f>'Calcs Hist'!E1345</f>
        <v>0</v>
      </c>
      <c r="G1344" s="106" t="e">
        <f t="shared" si="369"/>
        <v>#DIV/0!</v>
      </c>
      <c r="H1344" s="107" t="e">
        <f t="shared" si="370"/>
        <v>#DIV/0!</v>
      </c>
      <c r="I1344" s="106" t="e">
        <f>IF(P1344&gt;0,('Input &amp; Results'!F$32/12*$C$3)*('Input &amp; Results'!$D$21),('Input &amp; Results'!F$32/12*$C$3)*('Input &amp; Results'!$D$22))</f>
        <v>#DIV/0!</v>
      </c>
      <c r="J1344" s="106" t="e">
        <f t="shared" si="374"/>
        <v>#DIV/0!</v>
      </c>
      <c r="K1344" s="106" t="e">
        <f>IF(H1344&gt;'Input &amp; Results'!$K$45,MIN('Input &amp; Results'!$K$34,J1344-M1344),0)</f>
        <v>#DIV/0!</v>
      </c>
      <c r="L1344" s="106" t="e">
        <f t="shared" si="362"/>
        <v>#DIV/0!</v>
      </c>
      <c r="M1344" s="106" t="e">
        <f>IF(J1344&gt;0,MIN('Input &amp; Results'!$K$14*0.75/12*'Input &amp; Results'!$K$42,J1344),0)</f>
        <v>#DIV/0!</v>
      </c>
      <c r="N1344" s="106" t="e">
        <f t="shared" si="363"/>
        <v>#DIV/0!</v>
      </c>
      <c r="O1344" s="106" t="e">
        <f t="shared" si="375"/>
        <v>#DIV/0!</v>
      </c>
      <c r="P1344" s="106" t="e">
        <f>IF(O1344&gt;'Input &amp; Results'!$E$49,MIN('Input &amp; Results'!$E$47,O1344),0)</f>
        <v>#DIV/0!</v>
      </c>
      <c r="Q1344" s="106" t="e">
        <f t="shared" si="364"/>
        <v>#DIV/0!</v>
      </c>
      <c r="R1344" s="106" t="e">
        <f t="shared" si="360"/>
        <v>#DIV/0!</v>
      </c>
      <c r="S1344" s="106" t="e">
        <f t="shared" si="361"/>
        <v>#DIV/0!</v>
      </c>
      <c r="T1344" s="106" t="e">
        <f t="shared" si="365"/>
        <v>#DIV/0!</v>
      </c>
      <c r="U1344" s="124" t="e">
        <f t="shared" si="376"/>
        <v>#DIV/0!</v>
      </c>
      <c r="V1344" s="107" t="e">
        <f t="shared" si="373"/>
        <v>#DIV/0!</v>
      </c>
      <c r="W1344" s="106" t="e">
        <f t="shared" si="371"/>
        <v>#DIV/0!</v>
      </c>
      <c r="X1344" s="106" t="e">
        <f t="shared" si="366"/>
        <v>#DIV/0!</v>
      </c>
      <c r="Y1344" s="106" t="e">
        <f t="shared" si="372"/>
        <v>#DIV/0!</v>
      </c>
      <c r="Z1344" s="108" t="e">
        <f t="shared" si="367"/>
        <v>#DIV/0!</v>
      </c>
      <c r="AA1344" s="108" t="e">
        <f>('Input &amp; Results'!$E$40-R1344*7.48)/('Calcs active'!H1344*1440)</f>
        <v>#DIV/0!</v>
      </c>
    </row>
    <row r="1345" spans="2:27" x14ac:dyDescent="0.2">
      <c r="B1345" s="31">
        <f t="shared" si="377"/>
        <v>4</v>
      </c>
      <c r="C1345" s="31" t="s">
        <v>58</v>
      </c>
      <c r="D1345" s="106">
        <v>1331</v>
      </c>
      <c r="E1345" s="106" t="e">
        <f t="shared" si="368"/>
        <v>#DIV/0!</v>
      </c>
      <c r="F1345" s="106">
        <f>'Calcs Hist'!E1346</f>
        <v>0</v>
      </c>
      <c r="G1345" s="106" t="e">
        <f t="shared" si="369"/>
        <v>#DIV/0!</v>
      </c>
      <c r="H1345" s="107" t="e">
        <f t="shared" si="370"/>
        <v>#DIV/0!</v>
      </c>
      <c r="I1345" s="106" t="e">
        <f>IF(P1345&gt;0,('Input &amp; Results'!F$32/12*$C$3)*('Input &amp; Results'!$D$21),('Input &amp; Results'!F$32/12*$C$3)*('Input &amp; Results'!$D$22))</f>
        <v>#DIV/0!</v>
      </c>
      <c r="J1345" s="106" t="e">
        <f t="shared" si="374"/>
        <v>#DIV/0!</v>
      </c>
      <c r="K1345" s="106" t="e">
        <f>IF(H1345&gt;'Input &amp; Results'!$K$45,MIN('Input &amp; Results'!$K$34,J1345-M1345),0)</f>
        <v>#DIV/0!</v>
      </c>
      <c r="L1345" s="106" t="e">
        <f t="shared" si="362"/>
        <v>#DIV/0!</v>
      </c>
      <c r="M1345" s="106" t="e">
        <f>IF(J1345&gt;0,MIN('Input &amp; Results'!$K$14*0.75/12*'Input &amp; Results'!$K$42,J1345),0)</f>
        <v>#DIV/0!</v>
      </c>
      <c r="N1345" s="106" t="e">
        <f t="shared" si="363"/>
        <v>#DIV/0!</v>
      </c>
      <c r="O1345" s="106" t="e">
        <f t="shared" si="375"/>
        <v>#DIV/0!</v>
      </c>
      <c r="P1345" s="106" t="e">
        <f>IF(O1345&gt;'Input &amp; Results'!$E$49,MIN('Input &amp; Results'!$E$47,O1345),0)</f>
        <v>#DIV/0!</v>
      </c>
      <c r="Q1345" s="106" t="e">
        <f t="shared" si="364"/>
        <v>#DIV/0!</v>
      </c>
      <c r="R1345" s="106" t="e">
        <f t="shared" si="360"/>
        <v>#DIV/0!</v>
      </c>
      <c r="S1345" s="106" t="e">
        <f t="shared" si="361"/>
        <v>#DIV/0!</v>
      </c>
      <c r="T1345" s="106" t="e">
        <f t="shared" si="365"/>
        <v>#DIV/0!</v>
      </c>
      <c r="U1345" s="124" t="e">
        <f t="shared" si="376"/>
        <v>#DIV/0!</v>
      </c>
      <c r="V1345" s="107" t="e">
        <f t="shared" si="373"/>
        <v>#DIV/0!</v>
      </c>
      <c r="W1345" s="106" t="e">
        <f t="shared" si="371"/>
        <v>#DIV/0!</v>
      </c>
      <c r="X1345" s="106" t="e">
        <f t="shared" si="366"/>
        <v>#DIV/0!</v>
      </c>
      <c r="Y1345" s="106" t="e">
        <f t="shared" si="372"/>
        <v>#DIV/0!</v>
      </c>
      <c r="Z1345" s="108" t="e">
        <f t="shared" si="367"/>
        <v>#DIV/0!</v>
      </c>
      <c r="AA1345" s="108" t="e">
        <f>('Input &amp; Results'!$E$40-R1345*7.48)/('Calcs active'!H1345*1440)</f>
        <v>#DIV/0!</v>
      </c>
    </row>
    <row r="1346" spans="2:27" x14ac:dyDescent="0.2">
      <c r="B1346" s="31">
        <f t="shared" si="377"/>
        <v>4</v>
      </c>
      <c r="C1346" s="31" t="s">
        <v>58</v>
      </c>
      <c r="D1346" s="106">
        <v>1332</v>
      </c>
      <c r="E1346" s="106" t="e">
        <f t="shared" si="368"/>
        <v>#DIV/0!</v>
      </c>
      <c r="F1346" s="106">
        <f>'Calcs Hist'!E1347</f>
        <v>0</v>
      </c>
      <c r="G1346" s="106" t="e">
        <f t="shared" si="369"/>
        <v>#DIV/0!</v>
      </c>
      <c r="H1346" s="107" t="e">
        <f t="shared" si="370"/>
        <v>#DIV/0!</v>
      </c>
      <c r="I1346" s="106" t="e">
        <f>IF(P1346&gt;0,('Input &amp; Results'!F$32/12*$C$3)*('Input &amp; Results'!$D$21),('Input &amp; Results'!F$32/12*$C$3)*('Input &amp; Results'!$D$22))</f>
        <v>#DIV/0!</v>
      </c>
      <c r="J1346" s="106" t="e">
        <f t="shared" si="374"/>
        <v>#DIV/0!</v>
      </c>
      <c r="K1346" s="106" t="e">
        <f>IF(H1346&gt;'Input &amp; Results'!$K$45,MIN('Input &amp; Results'!$K$34,J1346-M1346),0)</f>
        <v>#DIV/0!</v>
      </c>
      <c r="L1346" s="106" t="e">
        <f t="shared" si="362"/>
        <v>#DIV/0!</v>
      </c>
      <c r="M1346" s="106" t="e">
        <f>IF(J1346&gt;0,MIN('Input &amp; Results'!$K$14*0.75/12*'Input &amp; Results'!$K$42,J1346),0)</f>
        <v>#DIV/0!</v>
      </c>
      <c r="N1346" s="106" t="e">
        <f t="shared" si="363"/>
        <v>#DIV/0!</v>
      </c>
      <c r="O1346" s="106" t="e">
        <f t="shared" si="375"/>
        <v>#DIV/0!</v>
      </c>
      <c r="P1346" s="106" t="e">
        <f>IF(O1346&gt;'Input &amp; Results'!$E$49,MIN('Input &amp; Results'!$E$47,O1346),0)</f>
        <v>#DIV/0!</v>
      </c>
      <c r="Q1346" s="106" t="e">
        <f t="shared" si="364"/>
        <v>#DIV/0!</v>
      </c>
      <c r="R1346" s="106" t="e">
        <f t="shared" si="360"/>
        <v>#DIV/0!</v>
      </c>
      <c r="S1346" s="106" t="e">
        <f t="shared" si="361"/>
        <v>#DIV/0!</v>
      </c>
      <c r="T1346" s="106" t="e">
        <f t="shared" si="365"/>
        <v>#DIV/0!</v>
      </c>
      <c r="U1346" s="124" t="e">
        <f t="shared" si="376"/>
        <v>#DIV/0!</v>
      </c>
      <c r="V1346" s="107" t="e">
        <f t="shared" si="373"/>
        <v>#DIV/0!</v>
      </c>
      <c r="W1346" s="106" t="e">
        <f t="shared" si="371"/>
        <v>#DIV/0!</v>
      </c>
      <c r="X1346" s="106" t="e">
        <f t="shared" si="366"/>
        <v>#DIV/0!</v>
      </c>
      <c r="Y1346" s="106" t="e">
        <f t="shared" si="372"/>
        <v>#DIV/0!</v>
      </c>
      <c r="Z1346" s="108" t="e">
        <f t="shared" si="367"/>
        <v>#DIV/0!</v>
      </c>
      <c r="AA1346" s="108" t="e">
        <f>('Input &amp; Results'!$E$40-R1346*7.48)/('Calcs active'!H1346*1440)</f>
        <v>#DIV/0!</v>
      </c>
    </row>
    <row r="1347" spans="2:27" x14ac:dyDescent="0.2">
      <c r="B1347" s="31">
        <f t="shared" si="377"/>
        <v>4</v>
      </c>
      <c r="C1347" s="31" t="s">
        <v>58</v>
      </c>
      <c r="D1347" s="106">
        <v>1333</v>
      </c>
      <c r="E1347" s="106" t="e">
        <f t="shared" si="368"/>
        <v>#DIV/0!</v>
      </c>
      <c r="F1347" s="106">
        <f>'Calcs Hist'!E1348</f>
        <v>0</v>
      </c>
      <c r="G1347" s="106" t="e">
        <f t="shared" si="369"/>
        <v>#DIV/0!</v>
      </c>
      <c r="H1347" s="107" t="e">
        <f t="shared" si="370"/>
        <v>#DIV/0!</v>
      </c>
      <c r="I1347" s="106" t="e">
        <f>IF(P1347&gt;0,('Input &amp; Results'!F$32/12*$C$3)*('Input &amp; Results'!$D$21),('Input &amp; Results'!F$32/12*$C$3)*('Input &amp; Results'!$D$22))</f>
        <v>#DIV/0!</v>
      </c>
      <c r="J1347" s="106" t="e">
        <f t="shared" si="374"/>
        <v>#DIV/0!</v>
      </c>
      <c r="K1347" s="106" t="e">
        <f>IF(H1347&gt;'Input &amp; Results'!$K$45,MIN('Input &amp; Results'!$K$34,J1347-M1347),0)</f>
        <v>#DIV/0!</v>
      </c>
      <c r="L1347" s="106" t="e">
        <f t="shared" si="362"/>
        <v>#DIV/0!</v>
      </c>
      <c r="M1347" s="106" t="e">
        <f>IF(J1347&gt;0,MIN('Input &amp; Results'!$K$14*0.75/12*'Input &amp; Results'!$K$42,J1347),0)</f>
        <v>#DIV/0!</v>
      </c>
      <c r="N1347" s="106" t="e">
        <f t="shared" si="363"/>
        <v>#DIV/0!</v>
      </c>
      <c r="O1347" s="106" t="e">
        <f t="shared" si="375"/>
        <v>#DIV/0!</v>
      </c>
      <c r="P1347" s="106" t="e">
        <f>IF(O1347&gt;'Input &amp; Results'!$E$49,MIN('Input &amp; Results'!$E$47,O1347),0)</f>
        <v>#DIV/0!</v>
      </c>
      <c r="Q1347" s="106" t="e">
        <f t="shared" si="364"/>
        <v>#DIV/0!</v>
      </c>
      <c r="R1347" s="106" t="e">
        <f t="shared" si="360"/>
        <v>#DIV/0!</v>
      </c>
      <c r="S1347" s="106" t="e">
        <f t="shared" si="361"/>
        <v>#DIV/0!</v>
      </c>
      <c r="T1347" s="106" t="e">
        <f t="shared" si="365"/>
        <v>#DIV/0!</v>
      </c>
      <c r="U1347" s="124" t="e">
        <f t="shared" si="376"/>
        <v>#DIV/0!</v>
      </c>
      <c r="V1347" s="107" t="e">
        <f t="shared" si="373"/>
        <v>#DIV/0!</v>
      </c>
      <c r="W1347" s="106" t="e">
        <f t="shared" si="371"/>
        <v>#DIV/0!</v>
      </c>
      <c r="X1347" s="106" t="e">
        <f t="shared" si="366"/>
        <v>#DIV/0!</v>
      </c>
      <c r="Y1347" s="106" t="e">
        <f t="shared" si="372"/>
        <v>#DIV/0!</v>
      </c>
      <c r="Z1347" s="108" t="e">
        <f t="shared" si="367"/>
        <v>#DIV/0!</v>
      </c>
      <c r="AA1347" s="108" t="e">
        <f>('Input &amp; Results'!$E$40-R1347*7.48)/('Calcs active'!H1347*1440)</f>
        <v>#DIV/0!</v>
      </c>
    </row>
    <row r="1348" spans="2:27" x14ac:dyDescent="0.2">
      <c r="B1348" s="31">
        <f t="shared" si="377"/>
        <v>4</v>
      </c>
      <c r="C1348" s="31" t="s">
        <v>58</v>
      </c>
      <c r="D1348" s="106">
        <v>1334</v>
      </c>
      <c r="E1348" s="106" t="e">
        <f t="shared" si="368"/>
        <v>#DIV/0!</v>
      </c>
      <c r="F1348" s="106">
        <f>'Calcs Hist'!E1349</f>
        <v>0</v>
      </c>
      <c r="G1348" s="106" t="e">
        <f t="shared" si="369"/>
        <v>#DIV/0!</v>
      </c>
      <c r="H1348" s="107" t="e">
        <f t="shared" si="370"/>
        <v>#DIV/0!</v>
      </c>
      <c r="I1348" s="106" t="e">
        <f>IF(P1348&gt;0,('Input &amp; Results'!F$32/12*$C$3)*('Input &amp; Results'!$D$21),('Input &amp; Results'!F$32/12*$C$3)*('Input &amp; Results'!$D$22))</f>
        <v>#DIV/0!</v>
      </c>
      <c r="J1348" s="106" t="e">
        <f t="shared" si="374"/>
        <v>#DIV/0!</v>
      </c>
      <c r="K1348" s="106" t="e">
        <f>IF(H1348&gt;'Input &amp; Results'!$K$45,MIN('Input &amp; Results'!$K$34,J1348-M1348),0)</f>
        <v>#DIV/0!</v>
      </c>
      <c r="L1348" s="106" t="e">
        <f t="shared" si="362"/>
        <v>#DIV/0!</v>
      </c>
      <c r="M1348" s="106" t="e">
        <f>IF(J1348&gt;0,MIN('Input &amp; Results'!$K$14*0.75/12*'Input &amp; Results'!$K$42,J1348),0)</f>
        <v>#DIV/0!</v>
      </c>
      <c r="N1348" s="106" t="e">
        <f t="shared" si="363"/>
        <v>#DIV/0!</v>
      </c>
      <c r="O1348" s="106" t="e">
        <f t="shared" si="375"/>
        <v>#DIV/0!</v>
      </c>
      <c r="P1348" s="106" t="e">
        <f>IF(O1348&gt;'Input &amp; Results'!$E$49,MIN('Input &amp; Results'!$E$47,O1348),0)</f>
        <v>#DIV/0!</v>
      </c>
      <c r="Q1348" s="106" t="e">
        <f t="shared" si="364"/>
        <v>#DIV/0!</v>
      </c>
      <c r="R1348" s="106" t="e">
        <f t="shared" si="360"/>
        <v>#DIV/0!</v>
      </c>
      <c r="S1348" s="106" t="e">
        <f t="shared" si="361"/>
        <v>#DIV/0!</v>
      </c>
      <c r="T1348" s="106" t="e">
        <f t="shared" si="365"/>
        <v>#DIV/0!</v>
      </c>
      <c r="U1348" s="124" t="e">
        <f t="shared" si="376"/>
        <v>#DIV/0!</v>
      </c>
      <c r="V1348" s="107" t="e">
        <f t="shared" si="373"/>
        <v>#DIV/0!</v>
      </c>
      <c r="W1348" s="106" t="e">
        <f t="shared" si="371"/>
        <v>#DIV/0!</v>
      </c>
      <c r="X1348" s="106" t="e">
        <f t="shared" si="366"/>
        <v>#DIV/0!</v>
      </c>
      <c r="Y1348" s="106" t="e">
        <f t="shared" si="372"/>
        <v>#DIV/0!</v>
      </c>
      <c r="Z1348" s="108" t="e">
        <f t="shared" si="367"/>
        <v>#DIV/0!</v>
      </c>
      <c r="AA1348" s="108" t="e">
        <f>('Input &amp; Results'!$E$40-R1348*7.48)/('Calcs active'!H1348*1440)</f>
        <v>#DIV/0!</v>
      </c>
    </row>
    <row r="1349" spans="2:27" x14ac:dyDescent="0.2">
      <c r="B1349" s="31">
        <f t="shared" si="377"/>
        <v>4</v>
      </c>
      <c r="C1349" s="31" t="s">
        <v>58</v>
      </c>
      <c r="D1349" s="106">
        <v>1335</v>
      </c>
      <c r="E1349" s="106" t="e">
        <f t="shared" si="368"/>
        <v>#DIV/0!</v>
      </c>
      <c r="F1349" s="106">
        <f>'Calcs Hist'!E1350</f>
        <v>0</v>
      </c>
      <c r="G1349" s="106" t="e">
        <f t="shared" si="369"/>
        <v>#DIV/0!</v>
      </c>
      <c r="H1349" s="107" t="e">
        <f t="shared" si="370"/>
        <v>#DIV/0!</v>
      </c>
      <c r="I1349" s="106" t="e">
        <f>IF(P1349&gt;0,('Input &amp; Results'!F$32/12*$C$3)*('Input &amp; Results'!$D$21),('Input &amp; Results'!F$32/12*$C$3)*('Input &amp; Results'!$D$22))</f>
        <v>#DIV/0!</v>
      </c>
      <c r="J1349" s="106" t="e">
        <f t="shared" si="374"/>
        <v>#DIV/0!</v>
      </c>
      <c r="K1349" s="106" t="e">
        <f>IF(H1349&gt;'Input &amp; Results'!$K$45,MIN('Input &amp; Results'!$K$34,J1349-M1349),0)</f>
        <v>#DIV/0!</v>
      </c>
      <c r="L1349" s="106" t="e">
        <f t="shared" si="362"/>
        <v>#DIV/0!</v>
      </c>
      <c r="M1349" s="106" t="e">
        <f>IF(J1349&gt;0,MIN('Input &amp; Results'!$K$14*0.75/12*'Input &amp; Results'!$K$42,J1349),0)</f>
        <v>#DIV/0!</v>
      </c>
      <c r="N1349" s="106" t="e">
        <f t="shared" si="363"/>
        <v>#DIV/0!</v>
      </c>
      <c r="O1349" s="106" t="e">
        <f t="shared" si="375"/>
        <v>#DIV/0!</v>
      </c>
      <c r="P1349" s="106" t="e">
        <f>IF(O1349&gt;'Input &amp; Results'!$E$49,MIN('Input &amp; Results'!$E$47,O1349),0)</f>
        <v>#DIV/0!</v>
      </c>
      <c r="Q1349" s="106" t="e">
        <f t="shared" si="364"/>
        <v>#DIV/0!</v>
      </c>
      <c r="R1349" s="106" t="e">
        <f t="shared" si="360"/>
        <v>#DIV/0!</v>
      </c>
      <c r="S1349" s="106" t="e">
        <f t="shared" si="361"/>
        <v>#DIV/0!</v>
      </c>
      <c r="T1349" s="106" t="e">
        <f t="shared" si="365"/>
        <v>#DIV/0!</v>
      </c>
      <c r="U1349" s="124" t="e">
        <f t="shared" si="376"/>
        <v>#DIV/0!</v>
      </c>
      <c r="V1349" s="107" t="e">
        <f t="shared" si="373"/>
        <v>#DIV/0!</v>
      </c>
      <c r="W1349" s="106" t="e">
        <f t="shared" si="371"/>
        <v>#DIV/0!</v>
      </c>
      <c r="X1349" s="106" t="e">
        <f t="shared" si="366"/>
        <v>#DIV/0!</v>
      </c>
      <c r="Y1349" s="106" t="e">
        <f t="shared" si="372"/>
        <v>#DIV/0!</v>
      </c>
      <c r="Z1349" s="108" t="e">
        <f t="shared" si="367"/>
        <v>#DIV/0!</v>
      </c>
      <c r="AA1349" s="108" t="e">
        <f>('Input &amp; Results'!$E$40-R1349*7.48)/('Calcs active'!H1349*1440)</f>
        <v>#DIV/0!</v>
      </c>
    </row>
    <row r="1350" spans="2:27" x14ac:dyDescent="0.2">
      <c r="B1350" s="31">
        <f t="shared" si="377"/>
        <v>4</v>
      </c>
      <c r="C1350" s="31" t="s">
        <v>58</v>
      </c>
      <c r="D1350" s="106">
        <v>1336</v>
      </c>
      <c r="E1350" s="106" t="e">
        <f t="shared" si="368"/>
        <v>#DIV/0!</v>
      </c>
      <c r="F1350" s="106">
        <f>'Calcs Hist'!E1351</f>
        <v>0</v>
      </c>
      <c r="G1350" s="106" t="e">
        <f t="shared" si="369"/>
        <v>#DIV/0!</v>
      </c>
      <c r="H1350" s="107" t="e">
        <f t="shared" si="370"/>
        <v>#DIV/0!</v>
      </c>
      <c r="I1350" s="106" t="e">
        <f>IF(P1350&gt;0,('Input &amp; Results'!F$32/12*$C$3)*('Input &amp; Results'!$D$21),('Input &amp; Results'!F$32/12*$C$3)*('Input &amp; Results'!$D$22))</f>
        <v>#DIV/0!</v>
      </c>
      <c r="J1350" s="106" t="e">
        <f t="shared" si="374"/>
        <v>#DIV/0!</v>
      </c>
      <c r="K1350" s="106" t="e">
        <f>IF(H1350&gt;'Input &amp; Results'!$K$45,MIN('Input &amp; Results'!$K$34,J1350-M1350),0)</f>
        <v>#DIV/0!</v>
      </c>
      <c r="L1350" s="106" t="e">
        <f t="shared" si="362"/>
        <v>#DIV/0!</v>
      </c>
      <c r="M1350" s="106" t="e">
        <f>IF(J1350&gt;0,MIN('Input &amp; Results'!$K$14*0.75/12*'Input &amp; Results'!$K$42,J1350),0)</f>
        <v>#DIV/0!</v>
      </c>
      <c r="N1350" s="106" t="e">
        <f t="shared" si="363"/>
        <v>#DIV/0!</v>
      </c>
      <c r="O1350" s="106" t="e">
        <f t="shared" si="375"/>
        <v>#DIV/0!</v>
      </c>
      <c r="P1350" s="106" t="e">
        <f>IF(O1350&gt;'Input &amp; Results'!$E$49,MIN('Input &amp; Results'!$E$47,O1350),0)</f>
        <v>#DIV/0!</v>
      </c>
      <c r="Q1350" s="106" t="e">
        <f t="shared" si="364"/>
        <v>#DIV/0!</v>
      </c>
      <c r="R1350" s="106" t="e">
        <f t="shared" si="360"/>
        <v>#DIV/0!</v>
      </c>
      <c r="S1350" s="106" t="e">
        <f t="shared" si="361"/>
        <v>#DIV/0!</v>
      </c>
      <c r="T1350" s="106" t="e">
        <f t="shared" si="365"/>
        <v>#DIV/0!</v>
      </c>
      <c r="U1350" s="124" t="e">
        <f t="shared" si="376"/>
        <v>#DIV/0!</v>
      </c>
      <c r="V1350" s="107" t="e">
        <f t="shared" si="373"/>
        <v>#DIV/0!</v>
      </c>
      <c r="W1350" s="106" t="e">
        <f t="shared" si="371"/>
        <v>#DIV/0!</v>
      </c>
      <c r="X1350" s="106" t="e">
        <f t="shared" si="366"/>
        <v>#DIV/0!</v>
      </c>
      <c r="Y1350" s="106" t="e">
        <f t="shared" si="372"/>
        <v>#DIV/0!</v>
      </c>
      <c r="Z1350" s="108" t="e">
        <f t="shared" si="367"/>
        <v>#DIV/0!</v>
      </c>
      <c r="AA1350" s="108" t="e">
        <f>('Input &amp; Results'!$E$40-R1350*7.48)/('Calcs active'!H1350*1440)</f>
        <v>#DIV/0!</v>
      </c>
    </row>
    <row r="1351" spans="2:27" x14ac:dyDescent="0.2">
      <c r="B1351" s="31">
        <f t="shared" si="377"/>
        <v>4</v>
      </c>
      <c r="C1351" s="31" t="s">
        <v>58</v>
      </c>
      <c r="D1351" s="106">
        <v>1337</v>
      </c>
      <c r="E1351" s="106" t="e">
        <f t="shared" si="368"/>
        <v>#DIV/0!</v>
      </c>
      <c r="F1351" s="106">
        <f>'Calcs Hist'!E1352</f>
        <v>0</v>
      </c>
      <c r="G1351" s="106" t="e">
        <f t="shared" si="369"/>
        <v>#DIV/0!</v>
      </c>
      <c r="H1351" s="107" t="e">
        <f t="shared" si="370"/>
        <v>#DIV/0!</v>
      </c>
      <c r="I1351" s="106" t="e">
        <f>IF(P1351&gt;0,('Input &amp; Results'!F$32/12*$C$3)*('Input &amp; Results'!$D$21),('Input &amp; Results'!F$32/12*$C$3)*('Input &amp; Results'!$D$22))</f>
        <v>#DIV/0!</v>
      </c>
      <c r="J1351" s="106" t="e">
        <f t="shared" si="374"/>
        <v>#DIV/0!</v>
      </c>
      <c r="K1351" s="106" t="e">
        <f>IF(H1351&gt;'Input &amp; Results'!$K$45,MIN('Input &amp; Results'!$K$34,J1351-M1351),0)</f>
        <v>#DIV/0!</v>
      </c>
      <c r="L1351" s="106" t="e">
        <f t="shared" si="362"/>
        <v>#DIV/0!</v>
      </c>
      <c r="M1351" s="106" t="e">
        <f>IF(J1351&gt;0,MIN('Input &amp; Results'!$K$14*0.75/12*'Input &amp; Results'!$K$42,J1351),0)</f>
        <v>#DIV/0!</v>
      </c>
      <c r="N1351" s="106" t="e">
        <f t="shared" si="363"/>
        <v>#DIV/0!</v>
      </c>
      <c r="O1351" s="106" t="e">
        <f t="shared" si="375"/>
        <v>#DIV/0!</v>
      </c>
      <c r="P1351" s="106" t="e">
        <f>IF(O1351&gt;'Input &amp; Results'!$E$49,MIN('Input &amp; Results'!$E$47,O1351),0)</f>
        <v>#DIV/0!</v>
      </c>
      <c r="Q1351" s="106" t="e">
        <f t="shared" si="364"/>
        <v>#DIV/0!</v>
      </c>
      <c r="R1351" s="106" t="e">
        <f t="shared" si="360"/>
        <v>#DIV/0!</v>
      </c>
      <c r="S1351" s="106" t="e">
        <f t="shared" si="361"/>
        <v>#DIV/0!</v>
      </c>
      <c r="T1351" s="106" t="e">
        <f t="shared" si="365"/>
        <v>#DIV/0!</v>
      </c>
      <c r="U1351" s="124" t="e">
        <f t="shared" si="376"/>
        <v>#DIV/0!</v>
      </c>
      <c r="V1351" s="107" t="e">
        <f t="shared" si="373"/>
        <v>#DIV/0!</v>
      </c>
      <c r="W1351" s="106" t="e">
        <f t="shared" si="371"/>
        <v>#DIV/0!</v>
      </c>
      <c r="X1351" s="106" t="e">
        <f t="shared" si="366"/>
        <v>#DIV/0!</v>
      </c>
      <c r="Y1351" s="106" t="e">
        <f t="shared" si="372"/>
        <v>#DIV/0!</v>
      </c>
      <c r="Z1351" s="108" t="e">
        <f t="shared" si="367"/>
        <v>#DIV/0!</v>
      </c>
      <c r="AA1351" s="108" t="e">
        <f>('Input &amp; Results'!$E$40-R1351*7.48)/('Calcs active'!H1351*1440)</f>
        <v>#DIV/0!</v>
      </c>
    </row>
    <row r="1352" spans="2:27" x14ac:dyDescent="0.2">
      <c r="B1352" s="31">
        <f t="shared" si="377"/>
        <v>4</v>
      </c>
      <c r="C1352" s="31" t="s">
        <v>58</v>
      </c>
      <c r="D1352" s="106">
        <v>1338</v>
      </c>
      <c r="E1352" s="106" t="e">
        <f t="shared" si="368"/>
        <v>#DIV/0!</v>
      </c>
      <c r="F1352" s="106">
        <f>'Calcs Hist'!E1353</f>
        <v>0</v>
      </c>
      <c r="G1352" s="106" t="e">
        <f t="shared" si="369"/>
        <v>#DIV/0!</v>
      </c>
      <c r="H1352" s="107" t="e">
        <f t="shared" si="370"/>
        <v>#DIV/0!</v>
      </c>
      <c r="I1352" s="106" t="e">
        <f>IF(P1352&gt;0,('Input &amp; Results'!F$32/12*$C$3)*('Input &amp; Results'!$D$21),('Input &amp; Results'!F$32/12*$C$3)*('Input &amp; Results'!$D$22))</f>
        <v>#DIV/0!</v>
      </c>
      <c r="J1352" s="106" t="e">
        <f t="shared" si="374"/>
        <v>#DIV/0!</v>
      </c>
      <c r="K1352" s="106" t="e">
        <f>IF(H1352&gt;'Input &amp; Results'!$K$45,MIN('Input &amp; Results'!$K$34,J1352-M1352),0)</f>
        <v>#DIV/0!</v>
      </c>
      <c r="L1352" s="106" t="e">
        <f t="shared" si="362"/>
        <v>#DIV/0!</v>
      </c>
      <c r="M1352" s="106" t="e">
        <f>IF(J1352&gt;0,MIN('Input &amp; Results'!$K$14*0.75/12*'Input &amp; Results'!$K$42,J1352),0)</f>
        <v>#DIV/0!</v>
      </c>
      <c r="N1352" s="106" t="e">
        <f t="shared" si="363"/>
        <v>#DIV/0!</v>
      </c>
      <c r="O1352" s="106" t="e">
        <f t="shared" si="375"/>
        <v>#DIV/0!</v>
      </c>
      <c r="P1352" s="106" t="e">
        <f>IF(O1352&gt;'Input &amp; Results'!$E$49,MIN('Input &amp; Results'!$E$47,O1352),0)</f>
        <v>#DIV/0!</v>
      </c>
      <c r="Q1352" s="106" t="e">
        <f t="shared" si="364"/>
        <v>#DIV/0!</v>
      </c>
      <c r="R1352" s="106" t="e">
        <f t="shared" si="360"/>
        <v>#DIV/0!</v>
      </c>
      <c r="S1352" s="106" t="e">
        <f t="shared" si="361"/>
        <v>#DIV/0!</v>
      </c>
      <c r="T1352" s="106" t="e">
        <f t="shared" si="365"/>
        <v>#DIV/0!</v>
      </c>
      <c r="U1352" s="124" t="e">
        <f t="shared" si="376"/>
        <v>#DIV/0!</v>
      </c>
      <c r="V1352" s="107" t="e">
        <f t="shared" si="373"/>
        <v>#DIV/0!</v>
      </c>
      <c r="W1352" s="106" t="e">
        <f t="shared" si="371"/>
        <v>#DIV/0!</v>
      </c>
      <c r="X1352" s="106" t="e">
        <f t="shared" si="366"/>
        <v>#DIV/0!</v>
      </c>
      <c r="Y1352" s="106" t="e">
        <f t="shared" si="372"/>
        <v>#DIV/0!</v>
      </c>
      <c r="Z1352" s="108" t="e">
        <f t="shared" si="367"/>
        <v>#DIV/0!</v>
      </c>
      <c r="AA1352" s="108" t="e">
        <f>('Input &amp; Results'!$E$40-R1352*7.48)/('Calcs active'!H1352*1440)</f>
        <v>#DIV/0!</v>
      </c>
    </row>
    <row r="1353" spans="2:27" x14ac:dyDescent="0.2">
      <c r="B1353" s="31">
        <f t="shared" si="377"/>
        <v>4</v>
      </c>
      <c r="C1353" s="31" t="s">
        <v>59</v>
      </c>
      <c r="D1353" s="106">
        <v>1339</v>
      </c>
      <c r="E1353" s="106" t="e">
        <f t="shared" si="368"/>
        <v>#DIV/0!</v>
      </c>
      <c r="F1353" s="106">
        <f>'Calcs Hist'!E1354</f>
        <v>0</v>
      </c>
      <c r="G1353" s="106" t="e">
        <f t="shared" si="369"/>
        <v>#DIV/0!</v>
      </c>
      <c r="H1353" s="107" t="e">
        <f t="shared" si="370"/>
        <v>#DIV/0!</v>
      </c>
      <c r="I1353" s="106" t="e">
        <f>IF(P1353&gt;0,('Input &amp; Results'!F$33/12*$C$3)*('Input &amp; Results'!$D$21),('Input &amp; Results'!F$33/12*$C$3)*('Input &amp; Results'!$D$22))</f>
        <v>#DIV/0!</v>
      </c>
      <c r="J1353" s="106" t="e">
        <f t="shared" si="374"/>
        <v>#DIV/0!</v>
      </c>
      <c r="K1353" s="106" t="e">
        <f>IF(H1353&gt;'Input &amp; Results'!$K$45,MIN('Input &amp; Results'!$K$35,J1353-M1353),0)</f>
        <v>#DIV/0!</v>
      </c>
      <c r="L1353" s="106" t="e">
        <f t="shared" si="362"/>
        <v>#DIV/0!</v>
      </c>
      <c r="M1353" s="106" t="e">
        <f>IF(J1353&gt;0,MIN('Input &amp; Results'!$K$15*0.75/12*'Input &amp; Results'!$K$42,J1353),0)</f>
        <v>#DIV/0!</v>
      </c>
      <c r="N1353" s="106" t="e">
        <f t="shared" si="363"/>
        <v>#DIV/0!</v>
      </c>
      <c r="O1353" s="106" t="e">
        <f t="shared" si="375"/>
        <v>#DIV/0!</v>
      </c>
      <c r="P1353" s="106" t="e">
        <f>IF(O1353&gt;'Input &amp; Results'!$E$49,MIN('Input &amp; Results'!$E$47,O1353),0)</f>
        <v>#DIV/0!</v>
      </c>
      <c r="Q1353" s="106" t="e">
        <f t="shared" si="364"/>
        <v>#DIV/0!</v>
      </c>
      <c r="R1353" s="106" t="e">
        <f t="shared" si="360"/>
        <v>#DIV/0!</v>
      </c>
      <c r="S1353" s="106" t="e">
        <f t="shared" si="361"/>
        <v>#DIV/0!</v>
      </c>
      <c r="T1353" s="106" t="e">
        <f t="shared" si="365"/>
        <v>#DIV/0!</v>
      </c>
      <c r="U1353" s="124" t="e">
        <f t="shared" si="376"/>
        <v>#DIV/0!</v>
      </c>
      <c r="V1353" s="107" t="e">
        <f t="shared" si="373"/>
        <v>#DIV/0!</v>
      </c>
      <c r="W1353" s="106" t="e">
        <f t="shared" si="371"/>
        <v>#DIV/0!</v>
      </c>
      <c r="X1353" s="106" t="e">
        <f t="shared" si="366"/>
        <v>#DIV/0!</v>
      </c>
      <c r="Y1353" s="106" t="e">
        <f t="shared" si="372"/>
        <v>#DIV/0!</v>
      </c>
      <c r="Z1353" s="108" t="e">
        <f t="shared" si="367"/>
        <v>#DIV/0!</v>
      </c>
      <c r="AA1353" s="108" t="e">
        <f>('Input &amp; Results'!$E$40-R1353*7.48)/('Calcs active'!H1353*1440)</f>
        <v>#DIV/0!</v>
      </c>
    </row>
    <row r="1354" spans="2:27" x14ac:dyDescent="0.2">
      <c r="B1354" s="31">
        <f t="shared" si="377"/>
        <v>4</v>
      </c>
      <c r="C1354" s="31" t="s">
        <v>59</v>
      </c>
      <c r="D1354" s="106">
        <v>1340</v>
      </c>
      <c r="E1354" s="106" t="e">
        <f t="shared" si="368"/>
        <v>#DIV/0!</v>
      </c>
      <c r="F1354" s="106">
        <f>'Calcs Hist'!E1355</f>
        <v>0</v>
      </c>
      <c r="G1354" s="106" t="e">
        <f t="shared" si="369"/>
        <v>#DIV/0!</v>
      </c>
      <c r="H1354" s="107" t="e">
        <f t="shared" si="370"/>
        <v>#DIV/0!</v>
      </c>
      <c r="I1354" s="106" t="e">
        <f>IF(P1354&gt;0,('Input &amp; Results'!F$33/12*$C$3)*('Input &amp; Results'!$D$21),('Input &amp; Results'!F$33/12*$C$3)*('Input &amp; Results'!$D$22))</f>
        <v>#DIV/0!</v>
      </c>
      <c r="J1354" s="106" t="e">
        <f t="shared" si="374"/>
        <v>#DIV/0!</v>
      </c>
      <c r="K1354" s="106" t="e">
        <f>IF(H1354&gt;'Input &amp; Results'!$K$45,MIN('Input &amp; Results'!$K$35,J1354-M1354),0)</f>
        <v>#DIV/0!</v>
      </c>
      <c r="L1354" s="106" t="e">
        <f t="shared" si="362"/>
        <v>#DIV/0!</v>
      </c>
      <c r="M1354" s="106" t="e">
        <f>IF(J1354&gt;0,MIN('Input &amp; Results'!$K$15*0.75/12*'Input &amp; Results'!$K$42,J1354),0)</f>
        <v>#DIV/0!</v>
      </c>
      <c r="N1354" s="106" t="e">
        <f t="shared" si="363"/>
        <v>#DIV/0!</v>
      </c>
      <c r="O1354" s="106" t="e">
        <f t="shared" si="375"/>
        <v>#DIV/0!</v>
      </c>
      <c r="P1354" s="106" t="e">
        <f>IF(O1354&gt;'Input &amp; Results'!$E$49,MIN('Input &amp; Results'!$E$47,O1354),0)</f>
        <v>#DIV/0!</v>
      </c>
      <c r="Q1354" s="106" t="e">
        <f t="shared" si="364"/>
        <v>#DIV/0!</v>
      </c>
      <c r="R1354" s="106" t="e">
        <f t="shared" si="360"/>
        <v>#DIV/0!</v>
      </c>
      <c r="S1354" s="106" t="e">
        <f t="shared" si="361"/>
        <v>#DIV/0!</v>
      </c>
      <c r="T1354" s="106" t="e">
        <f t="shared" si="365"/>
        <v>#DIV/0!</v>
      </c>
      <c r="U1354" s="124" t="e">
        <f t="shared" si="376"/>
        <v>#DIV/0!</v>
      </c>
      <c r="V1354" s="107" t="e">
        <f t="shared" si="373"/>
        <v>#DIV/0!</v>
      </c>
      <c r="W1354" s="106" t="e">
        <f t="shared" si="371"/>
        <v>#DIV/0!</v>
      </c>
      <c r="X1354" s="106" t="e">
        <f t="shared" si="366"/>
        <v>#DIV/0!</v>
      </c>
      <c r="Y1354" s="106" t="e">
        <f t="shared" si="372"/>
        <v>#DIV/0!</v>
      </c>
      <c r="Z1354" s="108" t="e">
        <f t="shared" si="367"/>
        <v>#DIV/0!</v>
      </c>
      <c r="AA1354" s="108" t="e">
        <f>('Input &amp; Results'!$E$40-R1354*7.48)/('Calcs active'!H1354*1440)</f>
        <v>#DIV/0!</v>
      </c>
    </row>
    <row r="1355" spans="2:27" x14ac:dyDescent="0.2">
      <c r="B1355" s="31">
        <f t="shared" si="377"/>
        <v>4</v>
      </c>
      <c r="C1355" s="31" t="s">
        <v>59</v>
      </c>
      <c r="D1355" s="106">
        <v>1341</v>
      </c>
      <c r="E1355" s="106" t="e">
        <f t="shared" si="368"/>
        <v>#DIV/0!</v>
      </c>
      <c r="F1355" s="106">
        <f>'Calcs Hist'!E1356</f>
        <v>0</v>
      </c>
      <c r="G1355" s="106" t="e">
        <f t="shared" si="369"/>
        <v>#DIV/0!</v>
      </c>
      <c r="H1355" s="107" t="e">
        <f t="shared" si="370"/>
        <v>#DIV/0!</v>
      </c>
      <c r="I1355" s="106" t="e">
        <f>IF(P1355&gt;0,('Input &amp; Results'!F$33/12*$C$3)*('Input &amp; Results'!$D$21),('Input &amp; Results'!F$33/12*$C$3)*('Input &amp; Results'!$D$22))</f>
        <v>#DIV/0!</v>
      </c>
      <c r="J1355" s="106" t="e">
        <f t="shared" si="374"/>
        <v>#DIV/0!</v>
      </c>
      <c r="K1355" s="106" t="e">
        <f>IF(H1355&gt;'Input &amp; Results'!$K$45,MIN('Input &amp; Results'!$K$35,J1355-M1355),0)</f>
        <v>#DIV/0!</v>
      </c>
      <c r="L1355" s="106" t="e">
        <f t="shared" si="362"/>
        <v>#DIV/0!</v>
      </c>
      <c r="M1355" s="106" t="e">
        <f>IF(J1355&gt;0,MIN('Input &amp; Results'!$K$15*0.75/12*'Input &amp; Results'!$K$42,J1355),0)</f>
        <v>#DIV/0!</v>
      </c>
      <c r="N1355" s="106" t="e">
        <f t="shared" si="363"/>
        <v>#DIV/0!</v>
      </c>
      <c r="O1355" s="106" t="e">
        <f t="shared" si="375"/>
        <v>#DIV/0!</v>
      </c>
      <c r="P1355" s="106" t="e">
        <f>IF(O1355&gt;'Input &amp; Results'!$E$49,MIN('Input &amp; Results'!$E$47,O1355),0)</f>
        <v>#DIV/0!</v>
      </c>
      <c r="Q1355" s="106" t="e">
        <f t="shared" si="364"/>
        <v>#DIV/0!</v>
      </c>
      <c r="R1355" s="106" t="e">
        <f t="shared" si="360"/>
        <v>#DIV/0!</v>
      </c>
      <c r="S1355" s="106" t="e">
        <f t="shared" si="361"/>
        <v>#DIV/0!</v>
      </c>
      <c r="T1355" s="106" t="e">
        <f t="shared" si="365"/>
        <v>#DIV/0!</v>
      </c>
      <c r="U1355" s="124" t="e">
        <f t="shared" si="376"/>
        <v>#DIV/0!</v>
      </c>
      <c r="V1355" s="107" t="e">
        <f t="shared" si="373"/>
        <v>#DIV/0!</v>
      </c>
      <c r="W1355" s="106" t="e">
        <f t="shared" si="371"/>
        <v>#DIV/0!</v>
      </c>
      <c r="X1355" s="106" t="e">
        <f t="shared" si="366"/>
        <v>#DIV/0!</v>
      </c>
      <c r="Y1355" s="106" t="e">
        <f t="shared" si="372"/>
        <v>#DIV/0!</v>
      </c>
      <c r="Z1355" s="108" t="e">
        <f t="shared" si="367"/>
        <v>#DIV/0!</v>
      </c>
      <c r="AA1355" s="108" t="e">
        <f>('Input &amp; Results'!$E$40-R1355*7.48)/('Calcs active'!H1355*1440)</f>
        <v>#DIV/0!</v>
      </c>
    </row>
    <row r="1356" spans="2:27" x14ac:dyDescent="0.2">
      <c r="B1356" s="31">
        <f t="shared" si="377"/>
        <v>4</v>
      </c>
      <c r="C1356" s="31" t="s">
        <v>59</v>
      </c>
      <c r="D1356" s="106">
        <v>1342</v>
      </c>
      <c r="E1356" s="106" t="e">
        <f t="shared" si="368"/>
        <v>#DIV/0!</v>
      </c>
      <c r="F1356" s="106">
        <f>'Calcs Hist'!E1357</f>
        <v>0</v>
      </c>
      <c r="G1356" s="106" t="e">
        <f t="shared" si="369"/>
        <v>#DIV/0!</v>
      </c>
      <c r="H1356" s="107" t="e">
        <f t="shared" si="370"/>
        <v>#DIV/0!</v>
      </c>
      <c r="I1356" s="106" t="e">
        <f>IF(P1356&gt;0,('Input &amp; Results'!F$33/12*$C$3)*('Input &amp; Results'!$D$21),('Input &amp; Results'!F$33/12*$C$3)*('Input &amp; Results'!$D$22))</f>
        <v>#DIV/0!</v>
      </c>
      <c r="J1356" s="106" t="e">
        <f t="shared" si="374"/>
        <v>#DIV/0!</v>
      </c>
      <c r="K1356" s="106" t="e">
        <f>IF(H1356&gt;'Input &amp; Results'!$K$45,MIN('Input &amp; Results'!$K$35,J1356-M1356),0)</f>
        <v>#DIV/0!</v>
      </c>
      <c r="L1356" s="106" t="e">
        <f t="shared" si="362"/>
        <v>#DIV/0!</v>
      </c>
      <c r="M1356" s="106" t="e">
        <f>IF(J1356&gt;0,MIN('Input &amp; Results'!$K$15*0.75/12*'Input &amp; Results'!$K$42,J1356),0)</f>
        <v>#DIV/0!</v>
      </c>
      <c r="N1356" s="106" t="e">
        <f t="shared" si="363"/>
        <v>#DIV/0!</v>
      </c>
      <c r="O1356" s="106" t="e">
        <f t="shared" si="375"/>
        <v>#DIV/0!</v>
      </c>
      <c r="P1356" s="106" t="e">
        <f>IF(O1356&gt;'Input &amp; Results'!$E$49,MIN('Input &amp; Results'!$E$47,O1356),0)</f>
        <v>#DIV/0!</v>
      </c>
      <c r="Q1356" s="106" t="e">
        <f t="shared" si="364"/>
        <v>#DIV/0!</v>
      </c>
      <c r="R1356" s="106" t="e">
        <f t="shared" si="360"/>
        <v>#DIV/0!</v>
      </c>
      <c r="S1356" s="106" t="e">
        <f t="shared" si="361"/>
        <v>#DIV/0!</v>
      </c>
      <c r="T1356" s="106" t="e">
        <f t="shared" si="365"/>
        <v>#DIV/0!</v>
      </c>
      <c r="U1356" s="124" t="e">
        <f t="shared" si="376"/>
        <v>#DIV/0!</v>
      </c>
      <c r="V1356" s="107" t="e">
        <f t="shared" si="373"/>
        <v>#DIV/0!</v>
      </c>
      <c r="W1356" s="106" t="e">
        <f t="shared" si="371"/>
        <v>#DIV/0!</v>
      </c>
      <c r="X1356" s="106" t="e">
        <f t="shared" si="366"/>
        <v>#DIV/0!</v>
      </c>
      <c r="Y1356" s="106" t="e">
        <f t="shared" si="372"/>
        <v>#DIV/0!</v>
      </c>
      <c r="Z1356" s="108" t="e">
        <f t="shared" si="367"/>
        <v>#DIV/0!</v>
      </c>
      <c r="AA1356" s="108" t="e">
        <f>('Input &amp; Results'!$E$40-R1356*7.48)/('Calcs active'!H1356*1440)</f>
        <v>#DIV/0!</v>
      </c>
    </row>
    <row r="1357" spans="2:27" x14ac:dyDescent="0.2">
      <c r="B1357" s="31">
        <f t="shared" si="377"/>
        <v>4</v>
      </c>
      <c r="C1357" s="31" t="s">
        <v>59</v>
      </c>
      <c r="D1357" s="106">
        <v>1343</v>
      </c>
      <c r="E1357" s="106" t="e">
        <f t="shared" si="368"/>
        <v>#DIV/0!</v>
      </c>
      <c r="F1357" s="106">
        <f>'Calcs Hist'!E1358</f>
        <v>0</v>
      </c>
      <c r="G1357" s="106" t="e">
        <f t="shared" si="369"/>
        <v>#DIV/0!</v>
      </c>
      <c r="H1357" s="107" t="e">
        <f t="shared" si="370"/>
        <v>#DIV/0!</v>
      </c>
      <c r="I1357" s="106" t="e">
        <f>IF(P1357&gt;0,('Input &amp; Results'!F$33/12*$C$3)*('Input &amp; Results'!$D$21),('Input &amp; Results'!F$33/12*$C$3)*('Input &amp; Results'!$D$22))</f>
        <v>#DIV/0!</v>
      </c>
      <c r="J1357" s="106" t="e">
        <f t="shared" si="374"/>
        <v>#DIV/0!</v>
      </c>
      <c r="K1357" s="106" t="e">
        <f>IF(H1357&gt;'Input &amp; Results'!$K$45,MIN('Input &amp; Results'!$K$35,J1357-M1357),0)</f>
        <v>#DIV/0!</v>
      </c>
      <c r="L1357" s="106" t="e">
        <f t="shared" si="362"/>
        <v>#DIV/0!</v>
      </c>
      <c r="M1357" s="106" t="e">
        <f>IF(J1357&gt;0,MIN('Input &amp; Results'!$K$15*0.75/12*'Input &amp; Results'!$K$42,J1357),0)</f>
        <v>#DIV/0!</v>
      </c>
      <c r="N1357" s="106" t="e">
        <f t="shared" si="363"/>
        <v>#DIV/0!</v>
      </c>
      <c r="O1357" s="106" t="e">
        <f t="shared" si="375"/>
        <v>#DIV/0!</v>
      </c>
      <c r="P1357" s="106" t="e">
        <f>IF(O1357&gt;'Input &amp; Results'!$E$49,MIN('Input &amp; Results'!$E$47,O1357),0)</f>
        <v>#DIV/0!</v>
      </c>
      <c r="Q1357" s="106" t="e">
        <f t="shared" si="364"/>
        <v>#DIV/0!</v>
      </c>
      <c r="R1357" s="106" t="e">
        <f t="shared" si="360"/>
        <v>#DIV/0!</v>
      </c>
      <c r="S1357" s="106" t="e">
        <f t="shared" si="361"/>
        <v>#DIV/0!</v>
      </c>
      <c r="T1357" s="106" t="e">
        <f t="shared" si="365"/>
        <v>#DIV/0!</v>
      </c>
      <c r="U1357" s="124" t="e">
        <f t="shared" si="376"/>
        <v>#DIV/0!</v>
      </c>
      <c r="V1357" s="107" t="e">
        <f t="shared" si="373"/>
        <v>#DIV/0!</v>
      </c>
      <c r="W1357" s="106" t="e">
        <f t="shared" si="371"/>
        <v>#DIV/0!</v>
      </c>
      <c r="X1357" s="106" t="e">
        <f t="shared" si="366"/>
        <v>#DIV/0!</v>
      </c>
      <c r="Y1357" s="106" t="e">
        <f t="shared" si="372"/>
        <v>#DIV/0!</v>
      </c>
      <c r="Z1357" s="108" t="e">
        <f t="shared" si="367"/>
        <v>#DIV/0!</v>
      </c>
      <c r="AA1357" s="108" t="e">
        <f>('Input &amp; Results'!$E$40-R1357*7.48)/('Calcs active'!H1357*1440)</f>
        <v>#DIV/0!</v>
      </c>
    </row>
    <row r="1358" spans="2:27" x14ac:dyDescent="0.2">
      <c r="B1358" s="31">
        <f t="shared" si="377"/>
        <v>4</v>
      </c>
      <c r="C1358" s="31" t="s">
        <v>59</v>
      </c>
      <c r="D1358" s="106">
        <v>1344</v>
      </c>
      <c r="E1358" s="106" t="e">
        <f t="shared" si="368"/>
        <v>#DIV/0!</v>
      </c>
      <c r="F1358" s="106">
        <f>'Calcs Hist'!E1359</f>
        <v>0</v>
      </c>
      <c r="G1358" s="106" t="e">
        <f t="shared" si="369"/>
        <v>#DIV/0!</v>
      </c>
      <c r="H1358" s="107" t="e">
        <f t="shared" si="370"/>
        <v>#DIV/0!</v>
      </c>
      <c r="I1358" s="106" t="e">
        <f>IF(P1358&gt;0,('Input &amp; Results'!F$33/12*$C$3)*('Input &amp; Results'!$D$21),('Input &amp; Results'!F$33/12*$C$3)*('Input &amp; Results'!$D$22))</f>
        <v>#DIV/0!</v>
      </c>
      <c r="J1358" s="106" t="e">
        <f t="shared" si="374"/>
        <v>#DIV/0!</v>
      </c>
      <c r="K1358" s="106" t="e">
        <f>IF(H1358&gt;'Input &amp; Results'!$K$45,MIN('Input &amp; Results'!$K$35,J1358-M1358),0)</f>
        <v>#DIV/0!</v>
      </c>
      <c r="L1358" s="106" t="e">
        <f t="shared" si="362"/>
        <v>#DIV/0!</v>
      </c>
      <c r="M1358" s="106" t="e">
        <f>IF(J1358&gt;0,MIN('Input &amp; Results'!$K$15*0.75/12*'Input &amp; Results'!$K$42,J1358),0)</f>
        <v>#DIV/0!</v>
      </c>
      <c r="N1358" s="106" t="e">
        <f t="shared" si="363"/>
        <v>#DIV/0!</v>
      </c>
      <c r="O1358" s="106" t="e">
        <f t="shared" si="375"/>
        <v>#DIV/0!</v>
      </c>
      <c r="P1358" s="106" t="e">
        <f>IF(O1358&gt;'Input &amp; Results'!$E$49,MIN('Input &amp; Results'!$E$47,O1358),0)</f>
        <v>#DIV/0!</v>
      </c>
      <c r="Q1358" s="106" t="e">
        <f t="shared" si="364"/>
        <v>#DIV/0!</v>
      </c>
      <c r="R1358" s="106" t="e">
        <f t="shared" si="360"/>
        <v>#DIV/0!</v>
      </c>
      <c r="S1358" s="106" t="e">
        <f t="shared" si="361"/>
        <v>#DIV/0!</v>
      </c>
      <c r="T1358" s="106" t="e">
        <f t="shared" si="365"/>
        <v>#DIV/0!</v>
      </c>
      <c r="U1358" s="124" t="e">
        <f t="shared" si="376"/>
        <v>#DIV/0!</v>
      </c>
      <c r="V1358" s="107" t="e">
        <f t="shared" si="373"/>
        <v>#DIV/0!</v>
      </c>
      <c r="W1358" s="106" t="e">
        <f t="shared" si="371"/>
        <v>#DIV/0!</v>
      </c>
      <c r="X1358" s="106" t="e">
        <f t="shared" si="366"/>
        <v>#DIV/0!</v>
      </c>
      <c r="Y1358" s="106" t="e">
        <f t="shared" si="372"/>
        <v>#DIV/0!</v>
      </c>
      <c r="Z1358" s="108" t="e">
        <f t="shared" si="367"/>
        <v>#DIV/0!</v>
      </c>
      <c r="AA1358" s="108" t="e">
        <f>('Input &amp; Results'!$E$40-R1358*7.48)/('Calcs active'!H1358*1440)</f>
        <v>#DIV/0!</v>
      </c>
    </row>
    <row r="1359" spans="2:27" x14ac:dyDescent="0.2">
      <c r="B1359" s="31">
        <f t="shared" si="377"/>
        <v>4</v>
      </c>
      <c r="C1359" s="31" t="s">
        <v>59</v>
      </c>
      <c r="D1359" s="106">
        <v>1345</v>
      </c>
      <c r="E1359" s="106" t="e">
        <f t="shared" si="368"/>
        <v>#DIV/0!</v>
      </c>
      <c r="F1359" s="106">
        <f>'Calcs Hist'!E1360</f>
        <v>0</v>
      </c>
      <c r="G1359" s="106" t="e">
        <f t="shared" si="369"/>
        <v>#DIV/0!</v>
      </c>
      <c r="H1359" s="107" t="e">
        <f t="shared" si="370"/>
        <v>#DIV/0!</v>
      </c>
      <c r="I1359" s="106" t="e">
        <f>IF(P1359&gt;0,('Input &amp; Results'!F$33/12*$C$3)*('Input &amp; Results'!$D$21),('Input &amp; Results'!F$33/12*$C$3)*('Input &amp; Results'!$D$22))</f>
        <v>#DIV/0!</v>
      </c>
      <c r="J1359" s="106" t="e">
        <f t="shared" si="374"/>
        <v>#DIV/0!</v>
      </c>
      <c r="K1359" s="106" t="e">
        <f>IF(H1359&gt;'Input &amp; Results'!$K$45,MIN('Input &amp; Results'!$K$35,J1359-M1359),0)</f>
        <v>#DIV/0!</v>
      </c>
      <c r="L1359" s="106" t="e">
        <f t="shared" si="362"/>
        <v>#DIV/0!</v>
      </c>
      <c r="M1359" s="106" t="e">
        <f>IF(J1359&gt;0,MIN('Input &amp; Results'!$K$15*0.75/12*'Input &amp; Results'!$K$42,J1359),0)</f>
        <v>#DIV/0!</v>
      </c>
      <c r="N1359" s="106" t="e">
        <f t="shared" si="363"/>
        <v>#DIV/0!</v>
      </c>
      <c r="O1359" s="106" t="e">
        <f t="shared" si="375"/>
        <v>#DIV/0!</v>
      </c>
      <c r="P1359" s="106" t="e">
        <f>IF(O1359&gt;'Input &amp; Results'!$E$49,MIN('Input &amp; Results'!$E$47,O1359),0)</f>
        <v>#DIV/0!</v>
      </c>
      <c r="Q1359" s="106" t="e">
        <f t="shared" si="364"/>
        <v>#DIV/0!</v>
      </c>
      <c r="R1359" s="106" t="e">
        <f t="shared" ref="R1359:R1422" si="378">O1359-P1359</f>
        <v>#DIV/0!</v>
      </c>
      <c r="S1359" s="106" t="e">
        <f t="shared" ref="S1359:S1422" si="379">I1359-E1359+P1359</f>
        <v>#DIV/0!</v>
      </c>
      <c r="T1359" s="106" t="e">
        <f t="shared" si="365"/>
        <v>#DIV/0!</v>
      </c>
      <c r="U1359" s="124" t="e">
        <f t="shared" si="376"/>
        <v>#DIV/0!</v>
      </c>
      <c r="V1359" s="107" t="e">
        <f t="shared" si="373"/>
        <v>#DIV/0!</v>
      </c>
      <c r="W1359" s="106" t="e">
        <f t="shared" si="371"/>
        <v>#DIV/0!</v>
      </c>
      <c r="X1359" s="106" t="e">
        <f t="shared" si="366"/>
        <v>#DIV/0!</v>
      </c>
      <c r="Y1359" s="106" t="e">
        <f t="shared" si="372"/>
        <v>#DIV/0!</v>
      </c>
      <c r="Z1359" s="108" t="e">
        <f t="shared" si="367"/>
        <v>#DIV/0!</v>
      </c>
      <c r="AA1359" s="108" t="e">
        <f>('Input &amp; Results'!$E$40-R1359*7.48)/('Calcs active'!H1359*1440)</f>
        <v>#DIV/0!</v>
      </c>
    </row>
    <row r="1360" spans="2:27" x14ac:dyDescent="0.2">
      <c r="B1360" s="31">
        <f t="shared" si="377"/>
        <v>4</v>
      </c>
      <c r="C1360" s="31" t="s">
        <v>59</v>
      </c>
      <c r="D1360" s="106">
        <v>1346</v>
      </c>
      <c r="E1360" s="106" t="e">
        <f t="shared" si="368"/>
        <v>#DIV/0!</v>
      </c>
      <c r="F1360" s="106">
        <f>'Calcs Hist'!E1361</f>
        <v>0</v>
      </c>
      <c r="G1360" s="106" t="e">
        <f t="shared" si="369"/>
        <v>#DIV/0!</v>
      </c>
      <c r="H1360" s="107" t="e">
        <f t="shared" si="370"/>
        <v>#DIV/0!</v>
      </c>
      <c r="I1360" s="106" t="e">
        <f>IF(P1360&gt;0,('Input &amp; Results'!F$33/12*$C$3)*('Input &amp; Results'!$D$21),('Input &amp; Results'!F$33/12*$C$3)*('Input &amp; Results'!$D$22))</f>
        <v>#DIV/0!</v>
      </c>
      <c r="J1360" s="106" t="e">
        <f t="shared" si="374"/>
        <v>#DIV/0!</v>
      </c>
      <c r="K1360" s="106" t="e">
        <f>IF(H1360&gt;'Input &amp; Results'!$K$45,MIN('Input &amp; Results'!$K$35,J1360-M1360),0)</f>
        <v>#DIV/0!</v>
      </c>
      <c r="L1360" s="106" t="e">
        <f t="shared" ref="L1360:L1423" si="380">K1360*7.48</f>
        <v>#DIV/0!</v>
      </c>
      <c r="M1360" s="106" t="e">
        <f>IF(J1360&gt;0,MIN('Input &amp; Results'!$K$15*0.75/12*'Input &amp; Results'!$K$42,J1360),0)</f>
        <v>#DIV/0!</v>
      </c>
      <c r="N1360" s="106" t="e">
        <f t="shared" ref="N1360:N1423" si="381">M1360*7.48</f>
        <v>#DIV/0!</v>
      </c>
      <c r="O1360" s="106" t="e">
        <f t="shared" si="375"/>
        <v>#DIV/0!</v>
      </c>
      <c r="P1360" s="106" t="e">
        <f>IF(O1360&gt;'Input &amp; Results'!$E$49,MIN('Input &amp; Results'!$E$47,O1360),0)</f>
        <v>#DIV/0!</v>
      </c>
      <c r="Q1360" s="106" t="e">
        <f t="shared" ref="Q1360:Q1423" si="382">P1360*7.48</f>
        <v>#DIV/0!</v>
      </c>
      <c r="R1360" s="106" t="e">
        <f t="shared" si="378"/>
        <v>#DIV/0!</v>
      </c>
      <c r="S1360" s="106" t="e">
        <f t="shared" si="379"/>
        <v>#DIV/0!</v>
      </c>
      <c r="T1360" s="106" t="e">
        <f t="shared" ref="T1360:T1423" si="383">T1359+S1360</f>
        <v>#DIV/0!</v>
      </c>
      <c r="U1360" s="124" t="e">
        <f t="shared" si="376"/>
        <v>#DIV/0!</v>
      </c>
      <c r="V1360" s="107" t="e">
        <f t="shared" si="373"/>
        <v>#DIV/0!</v>
      </c>
      <c r="W1360" s="106" t="e">
        <f t="shared" si="371"/>
        <v>#DIV/0!</v>
      </c>
      <c r="X1360" s="106" t="e">
        <f t="shared" ref="X1360:X1423" si="384">W1360*7.48</f>
        <v>#DIV/0!</v>
      </c>
      <c r="Y1360" s="106" t="e">
        <f t="shared" si="372"/>
        <v>#DIV/0!</v>
      </c>
      <c r="Z1360" s="108" t="e">
        <f t="shared" ref="Z1360:Z1423" si="385">Z1359+Q1360</f>
        <v>#DIV/0!</v>
      </c>
      <c r="AA1360" s="108" t="e">
        <f>('Input &amp; Results'!$E$40-R1360*7.48)/('Calcs active'!H1360*1440)</f>
        <v>#DIV/0!</v>
      </c>
    </row>
    <row r="1361" spans="2:27" x14ac:dyDescent="0.2">
      <c r="B1361" s="31">
        <f t="shared" si="377"/>
        <v>4</v>
      </c>
      <c r="C1361" s="31" t="s">
        <v>59</v>
      </c>
      <c r="D1361" s="106">
        <v>1347</v>
      </c>
      <c r="E1361" s="106" t="e">
        <f t="shared" ref="E1361:E1424" si="386">$C$3*$C$10*(T1360/$C$7)^$C$11</f>
        <v>#DIV/0!</v>
      </c>
      <c r="F1361" s="106">
        <f>'Calcs Hist'!E1362</f>
        <v>0</v>
      </c>
      <c r="G1361" s="106" t="e">
        <f t="shared" ref="G1361:G1424" si="387">E1361+F1361</f>
        <v>#DIV/0!</v>
      </c>
      <c r="H1361" s="107" t="e">
        <f t="shared" ref="H1361:H1424" si="388">G1361*7.48/1440</f>
        <v>#DIV/0!</v>
      </c>
      <c r="I1361" s="106" t="e">
        <f>IF(P1361&gt;0,('Input &amp; Results'!F$33/12*$C$3)*('Input &amp; Results'!$D$21),('Input &amp; Results'!F$33/12*$C$3)*('Input &amp; Results'!$D$22))</f>
        <v>#DIV/0!</v>
      </c>
      <c r="J1361" s="106" t="e">
        <f t="shared" si="374"/>
        <v>#DIV/0!</v>
      </c>
      <c r="K1361" s="106" t="e">
        <f>IF(H1361&gt;'Input &amp; Results'!$K$45,MIN('Input &amp; Results'!$K$35,J1361-M1361),0)</f>
        <v>#DIV/0!</v>
      </c>
      <c r="L1361" s="106" t="e">
        <f t="shared" si="380"/>
        <v>#DIV/0!</v>
      </c>
      <c r="M1361" s="106" t="e">
        <f>IF(J1361&gt;0,MIN('Input &amp; Results'!$K$15*0.75/12*'Input &amp; Results'!$K$42,J1361),0)</f>
        <v>#DIV/0!</v>
      </c>
      <c r="N1361" s="106" t="e">
        <f t="shared" si="381"/>
        <v>#DIV/0!</v>
      </c>
      <c r="O1361" s="106" t="e">
        <f t="shared" si="375"/>
        <v>#DIV/0!</v>
      </c>
      <c r="P1361" s="106" t="e">
        <f>IF(O1361&gt;'Input &amp; Results'!$E$49,MIN('Input &amp; Results'!$E$47,O1361),0)</f>
        <v>#DIV/0!</v>
      </c>
      <c r="Q1361" s="106" t="e">
        <f t="shared" si="382"/>
        <v>#DIV/0!</v>
      </c>
      <c r="R1361" s="106" t="e">
        <f t="shared" si="378"/>
        <v>#DIV/0!</v>
      </c>
      <c r="S1361" s="106" t="e">
        <f t="shared" si="379"/>
        <v>#DIV/0!</v>
      </c>
      <c r="T1361" s="106" t="e">
        <f t="shared" si="383"/>
        <v>#DIV/0!</v>
      </c>
      <c r="U1361" s="124" t="e">
        <f t="shared" si="376"/>
        <v>#DIV/0!</v>
      </c>
      <c r="V1361" s="107" t="e">
        <f t="shared" si="373"/>
        <v>#DIV/0!</v>
      </c>
      <c r="W1361" s="106" t="e">
        <f t="shared" ref="W1361:W1424" si="389">G1361+W1360</f>
        <v>#DIV/0!</v>
      </c>
      <c r="X1361" s="106" t="e">
        <f t="shared" si="384"/>
        <v>#DIV/0!</v>
      </c>
      <c r="Y1361" s="106" t="e">
        <f t="shared" ref="Y1361:Y1424" si="390">Y1360+L1361</f>
        <v>#DIV/0!</v>
      </c>
      <c r="Z1361" s="108" t="e">
        <f t="shared" si="385"/>
        <v>#DIV/0!</v>
      </c>
      <c r="AA1361" s="108" t="e">
        <f>('Input &amp; Results'!$E$40-R1361*7.48)/('Calcs active'!H1361*1440)</f>
        <v>#DIV/0!</v>
      </c>
    </row>
    <row r="1362" spans="2:27" x14ac:dyDescent="0.2">
      <c r="B1362" s="31">
        <f t="shared" si="377"/>
        <v>4</v>
      </c>
      <c r="C1362" s="31" t="s">
        <v>59</v>
      </c>
      <c r="D1362" s="106">
        <v>1348</v>
      </c>
      <c r="E1362" s="106" t="e">
        <f t="shared" si="386"/>
        <v>#DIV/0!</v>
      </c>
      <c r="F1362" s="106">
        <f>'Calcs Hist'!E1363</f>
        <v>0</v>
      </c>
      <c r="G1362" s="106" t="e">
        <f t="shared" si="387"/>
        <v>#DIV/0!</v>
      </c>
      <c r="H1362" s="107" t="e">
        <f t="shared" si="388"/>
        <v>#DIV/0!</v>
      </c>
      <c r="I1362" s="106" t="e">
        <f>IF(P1362&gt;0,('Input &amp; Results'!F$33/12*$C$3)*('Input &amp; Results'!$D$21),('Input &amp; Results'!F$33/12*$C$3)*('Input &amp; Results'!$D$22))</f>
        <v>#DIV/0!</v>
      </c>
      <c r="J1362" s="106" t="e">
        <f t="shared" si="374"/>
        <v>#DIV/0!</v>
      </c>
      <c r="K1362" s="106" t="e">
        <f>IF(H1362&gt;'Input &amp; Results'!$K$45,MIN('Input &amp; Results'!$K$35,J1362-M1362),0)</f>
        <v>#DIV/0!</v>
      </c>
      <c r="L1362" s="106" t="e">
        <f t="shared" si="380"/>
        <v>#DIV/0!</v>
      </c>
      <c r="M1362" s="106" t="e">
        <f>IF(J1362&gt;0,MIN('Input &amp; Results'!$K$15*0.75/12*'Input &amp; Results'!$K$42,J1362),0)</f>
        <v>#DIV/0!</v>
      </c>
      <c r="N1362" s="106" t="e">
        <f t="shared" si="381"/>
        <v>#DIV/0!</v>
      </c>
      <c r="O1362" s="106" t="e">
        <f t="shared" si="375"/>
        <v>#DIV/0!</v>
      </c>
      <c r="P1362" s="106" t="e">
        <f>IF(O1362&gt;'Input &amp; Results'!$E$49,MIN('Input &amp; Results'!$E$47,O1362),0)</f>
        <v>#DIV/0!</v>
      </c>
      <c r="Q1362" s="106" t="e">
        <f t="shared" si="382"/>
        <v>#DIV/0!</v>
      </c>
      <c r="R1362" s="106" t="e">
        <f t="shared" si="378"/>
        <v>#DIV/0!</v>
      </c>
      <c r="S1362" s="106" t="e">
        <f t="shared" si="379"/>
        <v>#DIV/0!</v>
      </c>
      <c r="T1362" s="106" t="e">
        <f t="shared" si="383"/>
        <v>#DIV/0!</v>
      </c>
      <c r="U1362" s="124" t="e">
        <f t="shared" si="376"/>
        <v>#DIV/0!</v>
      </c>
      <c r="V1362" s="107" t="e">
        <f t="shared" si="373"/>
        <v>#DIV/0!</v>
      </c>
      <c r="W1362" s="106" t="e">
        <f t="shared" si="389"/>
        <v>#DIV/0!</v>
      </c>
      <c r="X1362" s="106" t="e">
        <f t="shared" si="384"/>
        <v>#DIV/0!</v>
      </c>
      <c r="Y1362" s="106" t="e">
        <f t="shared" si="390"/>
        <v>#DIV/0!</v>
      </c>
      <c r="Z1362" s="108" t="e">
        <f t="shared" si="385"/>
        <v>#DIV/0!</v>
      </c>
      <c r="AA1362" s="108" t="e">
        <f>('Input &amp; Results'!$E$40-R1362*7.48)/('Calcs active'!H1362*1440)</f>
        <v>#DIV/0!</v>
      </c>
    </row>
    <row r="1363" spans="2:27" x14ac:dyDescent="0.2">
      <c r="B1363" s="31">
        <f t="shared" si="377"/>
        <v>4</v>
      </c>
      <c r="C1363" s="31" t="s">
        <v>59</v>
      </c>
      <c r="D1363" s="106">
        <v>1349</v>
      </c>
      <c r="E1363" s="106" t="e">
        <f t="shared" si="386"/>
        <v>#DIV/0!</v>
      </c>
      <c r="F1363" s="106">
        <f>'Calcs Hist'!E1364</f>
        <v>0</v>
      </c>
      <c r="G1363" s="106" t="e">
        <f t="shared" si="387"/>
        <v>#DIV/0!</v>
      </c>
      <c r="H1363" s="107" t="e">
        <f t="shared" si="388"/>
        <v>#DIV/0!</v>
      </c>
      <c r="I1363" s="106" t="e">
        <f>IF(P1363&gt;0,('Input &amp; Results'!F$33/12*$C$3)*('Input &amp; Results'!$D$21),('Input &amp; Results'!F$33/12*$C$3)*('Input &amp; Results'!$D$22))</f>
        <v>#DIV/0!</v>
      </c>
      <c r="J1363" s="106" t="e">
        <f t="shared" si="374"/>
        <v>#DIV/0!</v>
      </c>
      <c r="K1363" s="106" t="e">
        <f>IF(H1363&gt;'Input &amp; Results'!$K$45,MIN('Input &amp; Results'!$K$35,J1363-M1363),0)</f>
        <v>#DIV/0!</v>
      </c>
      <c r="L1363" s="106" t="e">
        <f t="shared" si="380"/>
        <v>#DIV/0!</v>
      </c>
      <c r="M1363" s="106" t="e">
        <f>IF(J1363&gt;0,MIN('Input &amp; Results'!$K$15*0.75/12*'Input &amp; Results'!$K$42,J1363),0)</f>
        <v>#DIV/0!</v>
      </c>
      <c r="N1363" s="106" t="e">
        <f t="shared" si="381"/>
        <v>#DIV/0!</v>
      </c>
      <c r="O1363" s="106" t="e">
        <f t="shared" si="375"/>
        <v>#DIV/0!</v>
      </c>
      <c r="P1363" s="106" t="e">
        <f>IF(O1363&gt;'Input &amp; Results'!$E$49,MIN('Input &amp; Results'!$E$47,O1363),0)</f>
        <v>#DIV/0!</v>
      </c>
      <c r="Q1363" s="106" t="e">
        <f t="shared" si="382"/>
        <v>#DIV/0!</v>
      </c>
      <c r="R1363" s="106" t="e">
        <f t="shared" si="378"/>
        <v>#DIV/0!</v>
      </c>
      <c r="S1363" s="106" t="e">
        <f t="shared" si="379"/>
        <v>#DIV/0!</v>
      </c>
      <c r="T1363" s="106" t="e">
        <f t="shared" si="383"/>
        <v>#DIV/0!</v>
      </c>
      <c r="U1363" s="124" t="e">
        <f t="shared" si="376"/>
        <v>#DIV/0!</v>
      </c>
      <c r="V1363" s="107" t="e">
        <f t="shared" ref="V1363:V1426" si="391">U1363/($C$3*$C$4)</f>
        <v>#DIV/0!</v>
      </c>
      <c r="W1363" s="106" t="e">
        <f t="shared" si="389"/>
        <v>#DIV/0!</v>
      </c>
      <c r="X1363" s="106" t="e">
        <f t="shared" si="384"/>
        <v>#DIV/0!</v>
      </c>
      <c r="Y1363" s="106" t="e">
        <f t="shared" si="390"/>
        <v>#DIV/0!</v>
      </c>
      <c r="Z1363" s="108" t="e">
        <f t="shared" si="385"/>
        <v>#DIV/0!</v>
      </c>
      <c r="AA1363" s="108" t="e">
        <f>('Input &amp; Results'!$E$40-R1363*7.48)/('Calcs active'!H1363*1440)</f>
        <v>#DIV/0!</v>
      </c>
    </row>
    <row r="1364" spans="2:27" x14ac:dyDescent="0.2">
      <c r="B1364" s="31">
        <f t="shared" si="377"/>
        <v>4</v>
      </c>
      <c r="C1364" s="31" t="s">
        <v>59</v>
      </c>
      <c r="D1364" s="106">
        <v>1350</v>
      </c>
      <c r="E1364" s="106" t="e">
        <f t="shared" si="386"/>
        <v>#DIV/0!</v>
      </c>
      <c r="F1364" s="106">
        <f>'Calcs Hist'!E1365</f>
        <v>0</v>
      </c>
      <c r="G1364" s="106" t="e">
        <f t="shared" si="387"/>
        <v>#DIV/0!</v>
      </c>
      <c r="H1364" s="107" t="e">
        <f t="shared" si="388"/>
        <v>#DIV/0!</v>
      </c>
      <c r="I1364" s="106" t="e">
        <f>IF(P1364&gt;0,('Input &amp; Results'!F$33/12*$C$3)*('Input &amp; Results'!$D$21),('Input &amp; Results'!F$33/12*$C$3)*('Input &amp; Results'!$D$22))</f>
        <v>#DIV/0!</v>
      </c>
      <c r="J1364" s="106" t="e">
        <f t="shared" si="374"/>
        <v>#DIV/0!</v>
      </c>
      <c r="K1364" s="106" t="e">
        <f>IF(H1364&gt;'Input &amp; Results'!$K$45,MIN('Input &amp; Results'!$K$35,J1364-M1364),0)</f>
        <v>#DIV/0!</v>
      </c>
      <c r="L1364" s="106" t="e">
        <f t="shared" si="380"/>
        <v>#DIV/0!</v>
      </c>
      <c r="M1364" s="106" t="e">
        <f>IF(J1364&gt;0,MIN('Input &amp; Results'!$K$15*0.75/12*'Input &amp; Results'!$K$42,J1364),0)</f>
        <v>#DIV/0!</v>
      </c>
      <c r="N1364" s="106" t="e">
        <f t="shared" si="381"/>
        <v>#DIV/0!</v>
      </c>
      <c r="O1364" s="106" t="e">
        <f t="shared" si="375"/>
        <v>#DIV/0!</v>
      </c>
      <c r="P1364" s="106" t="e">
        <f>IF(O1364&gt;'Input &amp; Results'!$E$49,MIN('Input &amp; Results'!$E$47,O1364),0)</f>
        <v>#DIV/0!</v>
      </c>
      <c r="Q1364" s="106" t="e">
        <f t="shared" si="382"/>
        <v>#DIV/0!</v>
      </c>
      <c r="R1364" s="106" t="e">
        <f t="shared" si="378"/>
        <v>#DIV/0!</v>
      </c>
      <c r="S1364" s="106" t="e">
        <f t="shared" si="379"/>
        <v>#DIV/0!</v>
      </c>
      <c r="T1364" s="106" t="e">
        <f t="shared" si="383"/>
        <v>#DIV/0!</v>
      </c>
      <c r="U1364" s="124" t="e">
        <f t="shared" si="376"/>
        <v>#DIV/0!</v>
      </c>
      <c r="V1364" s="107" t="e">
        <f t="shared" si="391"/>
        <v>#DIV/0!</v>
      </c>
      <c r="W1364" s="106" t="e">
        <f t="shared" si="389"/>
        <v>#DIV/0!</v>
      </c>
      <c r="X1364" s="106" t="e">
        <f t="shared" si="384"/>
        <v>#DIV/0!</v>
      </c>
      <c r="Y1364" s="106" t="e">
        <f t="shared" si="390"/>
        <v>#DIV/0!</v>
      </c>
      <c r="Z1364" s="108" t="e">
        <f t="shared" si="385"/>
        <v>#DIV/0!</v>
      </c>
      <c r="AA1364" s="108" t="e">
        <f>('Input &amp; Results'!$E$40-R1364*7.48)/('Calcs active'!H1364*1440)</f>
        <v>#DIV/0!</v>
      </c>
    </row>
    <row r="1365" spans="2:27" x14ac:dyDescent="0.2">
      <c r="B1365" s="31">
        <f t="shared" si="377"/>
        <v>4</v>
      </c>
      <c r="C1365" s="31" t="s">
        <v>59</v>
      </c>
      <c r="D1365" s="106">
        <v>1351</v>
      </c>
      <c r="E1365" s="106" t="e">
        <f t="shared" si="386"/>
        <v>#DIV/0!</v>
      </c>
      <c r="F1365" s="106">
        <f>'Calcs Hist'!E1366</f>
        <v>0</v>
      </c>
      <c r="G1365" s="106" t="e">
        <f t="shared" si="387"/>
        <v>#DIV/0!</v>
      </c>
      <c r="H1365" s="107" t="e">
        <f t="shared" si="388"/>
        <v>#DIV/0!</v>
      </c>
      <c r="I1365" s="106" t="e">
        <f>IF(P1365&gt;0,('Input &amp; Results'!F$33/12*$C$3)*('Input &amp; Results'!$D$21),('Input &amp; Results'!F$33/12*$C$3)*('Input &amp; Results'!$D$22))</f>
        <v>#DIV/0!</v>
      </c>
      <c r="J1365" s="106" t="e">
        <f t="shared" ref="J1365:J1428" si="392">R1364+G1365</f>
        <v>#DIV/0!</v>
      </c>
      <c r="K1365" s="106" t="e">
        <f>IF(H1365&gt;'Input &amp; Results'!$K$45,MIN('Input &amp; Results'!$K$35,J1365-M1365),0)</f>
        <v>#DIV/0!</v>
      </c>
      <c r="L1365" s="106" t="e">
        <f t="shared" si="380"/>
        <v>#DIV/0!</v>
      </c>
      <c r="M1365" s="106" t="e">
        <f>IF(J1365&gt;0,MIN('Input &amp; Results'!$K$15*0.75/12*'Input &amp; Results'!$K$42,J1365),0)</f>
        <v>#DIV/0!</v>
      </c>
      <c r="N1365" s="106" t="e">
        <f t="shared" si="381"/>
        <v>#DIV/0!</v>
      </c>
      <c r="O1365" s="106" t="e">
        <f t="shared" si="375"/>
        <v>#DIV/0!</v>
      </c>
      <c r="P1365" s="106" t="e">
        <f>IF(O1365&gt;'Input &amp; Results'!$E$49,MIN('Input &amp; Results'!$E$47,O1365),0)</f>
        <v>#DIV/0!</v>
      </c>
      <c r="Q1365" s="106" t="e">
        <f t="shared" si="382"/>
        <v>#DIV/0!</v>
      </c>
      <c r="R1365" s="106" t="e">
        <f t="shared" si="378"/>
        <v>#DIV/0!</v>
      </c>
      <c r="S1365" s="106" t="e">
        <f t="shared" si="379"/>
        <v>#DIV/0!</v>
      </c>
      <c r="T1365" s="106" t="e">
        <f t="shared" si="383"/>
        <v>#DIV/0!</v>
      </c>
      <c r="U1365" s="124" t="e">
        <f t="shared" si="376"/>
        <v>#DIV/0!</v>
      </c>
      <c r="V1365" s="107" t="e">
        <f t="shared" si="391"/>
        <v>#DIV/0!</v>
      </c>
      <c r="W1365" s="106" t="e">
        <f t="shared" si="389"/>
        <v>#DIV/0!</v>
      </c>
      <c r="X1365" s="106" t="e">
        <f t="shared" si="384"/>
        <v>#DIV/0!</v>
      </c>
      <c r="Y1365" s="106" t="e">
        <f t="shared" si="390"/>
        <v>#DIV/0!</v>
      </c>
      <c r="Z1365" s="108" t="e">
        <f t="shared" si="385"/>
        <v>#DIV/0!</v>
      </c>
      <c r="AA1365" s="108" t="e">
        <f>('Input &amp; Results'!$E$40-R1365*7.48)/('Calcs active'!H1365*1440)</f>
        <v>#DIV/0!</v>
      </c>
    </row>
    <row r="1366" spans="2:27" x14ac:dyDescent="0.2">
      <c r="B1366" s="31">
        <f t="shared" si="377"/>
        <v>4</v>
      </c>
      <c r="C1366" s="31" t="s">
        <v>59</v>
      </c>
      <c r="D1366" s="106">
        <v>1352</v>
      </c>
      <c r="E1366" s="106" t="e">
        <f t="shared" si="386"/>
        <v>#DIV/0!</v>
      </c>
      <c r="F1366" s="106">
        <f>'Calcs Hist'!E1367</f>
        <v>0</v>
      </c>
      <c r="G1366" s="106" t="e">
        <f t="shared" si="387"/>
        <v>#DIV/0!</v>
      </c>
      <c r="H1366" s="107" t="e">
        <f t="shared" si="388"/>
        <v>#DIV/0!</v>
      </c>
      <c r="I1366" s="106" t="e">
        <f>IF(P1366&gt;0,('Input &amp; Results'!F$33/12*$C$3)*('Input &amp; Results'!$D$21),('Input &amp; Results'!F$33/12*$C$3)*('Input &amp; Results'!$D$22))</f>
        <v>#DIV/0!</v>
      </c>
      <c r="J1366" s="106" t="e">
        <f t="shared" si="392"/>
        <v>#DIV/0!</v>
      </c>
      <c r="K1366" s="106" t="e">
        <f>IF(H1366&gt;'Input &amp; Results'!$K$45,MIN('Input &amp; Results'!$K$35,J1366-M1366),0)</f>
        <v>#DIV/0!</v>
      </c>
      <c r="L1366" s="106" t="e">
        <f t="shared" si="380"/>
        <v>#DIV/0!</v>
      </c>
      <c r="M1366" s="106" t="e">
        <f>IF(J1366&gt;0,MIN('Input &amp; Results'!$K$15*0.75/12*'Input &amp; Results'!$K$42,J1366),0)</f>
        <v>#DIV/0!</v>
      </c>
      <c r="N1366" s="106" t="e">
        <f t="shared" si="381"/>
        <v>#DIV/0!</v>
      </c>
      <c r="O1366" s="106" t="e">
        <f t="shared" si="375"/>
        <v>#DIV/0!</v>
      </c>
      <c r="P1366" s="106" t="e">
        <f>IF(O1366&gt;'Input &amp; Results'!$E$49,MIN('Input &amp; Results'!$E$47,O1366),0)</f>
        <v>#DIV/0!</v>
      </c>
      <c r="Q1366" s="106" t="e">
        <f t="shared" si="382"/>
        <v>#DIV/0!</v>
      </c>
      <c r="R1366" s="106" t="e">
        <f t="shared" si="378"/>
        <v>#DIV/0!</v>
      </c>
      <c r="S1366" s="106" t="e">
        <f t="shared" si="379"/>
        <v>#DIV/0!</v>
      </c>
      <c r="T1366" s="106" t="e">
        <f t="shared" si="383"/>
        <v>#DIV/0!</v>
      </c>
      <c r="U1366" s="124" t="e">
        <f t="shared" si="376"/>
        <v>#DIV/0!</v>
      </c>
      <c r="V1366" s="107" t="e">
        <f t="shared" si="391"/>
        <v>#DIV/0!</v>
      </c>
      <c r="W1366" s="106" t="e">
        <f t="shared" si="389"/>
        <v>#DIV/0!</v>
      </c>
      <c r="X1366" s="106" t="e">
        <f t="shared" si="384"/>
        <v>#DIV/0!</v>
      </c>
      <c r="Y1366" s="106" t="e">
        <f t="shared" si="390"/>
        <v>#DIV/0!</v>
      </c>
      <c r="Z1366" s="108" t="e">
        <f t="shared" si="385"/>
        <v>#DIV/0!</v>
      </c>
      <c r="AA1366" s="108" t="e">
        <f>('Input &amp; Results'!$E$40-R1366*7.48)/('Calcs active'!H1366*1440)</f>
        <v>#DIV/0!</v>
      </c>
    </row>
    <row r="1367" spans="2:27" x14ac:dyDescent="0.2">
      <c r="B1367" s="31">
        <f t="shared" si="377"/>
        <v>4</v>
      </c>
      <c r="C1367" s="31" t="s">
        <v>59</v>
      </c>
      <c r="D1367" s="106">
        <v>1353</v>
      </c>
      <c r="E1367" s="106" t="e">
        <f t="shared" si="386"/>
        <v>#DIV/0!</v>
      </c>
      <c r="F1367" s="106">
        <f>'Calcs Hist'!E1368</f>
        <v>0</v>
      </c>
      <c r="G1367" s="106" t="e">
        <f t="shared" si="387"/>
        <v>#DIV/0!</v>
      </c>
      <c r="H1367" s="107" t="e">
        <f t="shared" si="388"/>
        <v>#DIV/0!</v>
      </c>
      <c r="I1367" s="106" t="e">
        <f>IF(P1367&gt;0,('Input &amp; Results'!F$33/12*$C$3)*('Input &amp; Results'!$D$21),('Input &amp; Results'!F$33/12*$C$3)*('Input &amp; Results'!$D$22))</f>
        <v>#DIV/0!</v>
      </c>
      <c r="J1367" s="106" t="e">
        <f t="shared" si="392"/>
        <v>#DIV/0!</v>
      </c>
      <c r="K1367" s="106" t="e">
        <f>IF(H1367&gt;'Input &amp; Results'!$K$45,MIN('Input &amp; Results'!$K$35,J1367-M1367),0)</f>
        <v>#DIV/0!</v>
      </c>
      <c r="L1367" s="106" t="e">
        <f t="shared" si="380"/>
        <v>#DIV/0!</v>
      </c>
      <c r="M1367" s="106" t="e">
        <f>IF(J1367&gt;0,MIN('Input &amp; Results'!$K$15*0.75/12*'Input &amp; Results'!$K$42,J1367),0)</f>
        <v>#DIV/0!</v>
      </c>
      <c r="N1367" s="106" t="e">
        <f t="shared" si="381"/>
        <v>#DIV/0!</v>
      </c>
      <c r="O1367" s="106" t="e">
        <f t="shared" si="375"/>
        <v>#DIV/0!</v>
      </c>
      <c r="P1367" s="106" t="e">
        <f>IF(O1367&gt;'Input &amp; Results'!$E$49,MIN('Input &amp; Results'!$E$47,O1367),0)</f>
        <v>#DIV/0!</v>
      </c>
      <c r="Q1367" s="106" t="e">
        <f t="shared" si="382"/>
        <v>#DIV/0!</v>
      </c>
      <c r="R1367" s="106" t="e">
        <f t="shared" si="378"/>
        <v>#DIV/0!</v>
      </c>
      <c r="S1367" s="106" t="e">
        <f t="shared" si="379"/>
        <v>#DIV/0!</v>
      </c>
      <c r="T1367" s="106" t="e">
        <f t="shared" si="383"/>
        <v>#DIV/0!</v>
      </c>
      <c r="U1367" s="124" t="e">
        <f t="shared" si="376"/>
        <v>#DIV/0!</v>
      </c>
      <c r="V1367" s="107" t="e">
        <f t="shared" si="391"/>
        <v>#DIV/0!</v>
      </c>
      <c r="W1367" s="106" t="e">
        <f t="shared" si="389"/>
        <v>#DIV/0!</v>
      </c>
      <c r="X1367" s="106" t="e">
        <f t="shared" si="384"/>
        <v>#DIV/0!</v>
      </c>
      <c r="Y1367" s="106" t="e">
        <f t="shared" si="390"/>
        <v>#DIV/0!</v>
      </c>
      <c r="Z1367" s="108" t="e">
        <f t="shared" si="385"/>
        <v>#DIV/0!</v>
      </c>
      <c r="AA1367" s="108" t="e">
        <f>('Input &amp; Results'!$E$40-R1367*7.48)/('Calcs active'!H1367*1440)</f>
        <v>#DIV/0!</v>
      </c>
    </row>
    <row r="1368" spans="2:27" x14ac:dyDescent="0.2">
      <c r="B1368" s="31">
        <f t="shared" si="377"/>
        <v>4</v>
      </c>
      <c r="C1368" s="31" t="s">
        <v>59</v>
      </c>
      <c r="D1368" s="106">
        <v>1354</v>
      </c>
      <c r="E1368" s="106" t="e">
        <f t="shared" si="386"/>
        <v>#DIV/0!</v>
      </c>
      <c r="F1368" s="106">
        <f>'Calcs Hist'!E1369</f>
        <v>0</v>
      </c>
      <c r="G1368" s="106" t="e">
        <f t="shared" si="387"/>
        <v>#DIV/0!</v>
      </c>
      <c r="H1368" s="107" t="e">
        <f t="shared" si="388"/>
        <v>#DIV/0!</v>
      </c>
      <c r="I1368" s="106" t="e">
        <f>IF(P1368&gt;0,('Input &amp; Results'!F$33/12*$C$3)*('Input &amp; Results'!$D$21),('Input &amp; Results'!F$33/12*$C$3)*('Input &amp; Results'!$D$22))</f>
        <v>#DIV/0!</v>
      </c>
      <c r="J1368" s="106" t="e">
        <f t="shared" si="392"/>
        <v>#DIV/0!</v>
      </c>
      <c r="K1368" s="106" t="e">
        <f>IF(H1368&gt;'Input &amp; Results'!$K$45,MIN('Input &amp; Results'!$K$35,J1368-M1368),0)</f>
        <v>#DIV/0!</v>
      </c>
      <c r="L1368" s="106" t="e">
        <f t="shared" si="380"/>
        <v>#DIV/0!</v>
      </c>
      <c r="M1368" s="106" t="e">
        <f>IF(J1368&gt;0,MIN('Input &amp; Results'!$K$15*0.75/12*'Input &amp; Results'!$K$42,J1368),0)</f>
        <v>#DIV/0!</v>
      </c>
      <c r="N1368" s="106" t="e">
        <f t="shared" si="381"/>
        <v>#DIV/0!</v>
      </c>
      <c r="O1368" s="106" t="e">
        <f t="shared" si="375"/>
        <v>#DIV/0!</v>
      </c>
      <c r="P1368" s="106" t="e">
        <f>IF(O1368&gt;'Input &amp; Results'!$E$49,MIN('Input &amp; Results'!$E$47,O1368),0)</f>
        <v>#DIV/0!</v>
      </c>
      <c r="Q1368" s="106" t="e">
        <f t="shared" si="382"/>
        <v>#DIV/0!</v>
      </c>
      <c r="R1368" s="106" t="e">
        <f t="shared" si="378"/>
        <v>#DIV/0!</v>
      </c>
      <c r="S1368" s="106" t="e">
        <f t="shared" si="379"/>
        <v>#DIV/0!</v>
      </c>
      <c r="T1368" s="106" t="e">
        <f t="shared" si="383"/>
        <v>#DIV/0!</v>
      </c>
      <c r="U1368" s="124" t="e">
        <f t="shared" si="376"/>
        <v>#DIV/0!</v>
      </c>
      <c r="V1368" s="107" t="e">
        <f t="shared" si="391"/>
        <v>#DIV/0!</v>
      </c>
      <c r="W1368" s="106" t="e">
        <f t="shared" si="389"/>
        <v>#DIV/0!</v>
      </c>
      <c r="X1368" s="106" t="e">
        <f t="shared" si="384"/>
        <v>#DIV/0!</v>
      </c>
      <c r="Y1368" s="106" t="e">
        <f t="shared" si="390"/>
        <v>#DIV/0!</v>
      </c>
      <c r="Z1368" s="108" t="e">
        <f t="shared" si="385"/>
        <v>#DIV/0!</v>
      </c>
      <c r="AA1368" s="108" t="e">
        <f>('Input &amp; Results'!$E$40-R1368*7.48)/('Calcs active'!H1368*1440)</f>
        <v>#DIV/0!</v>
      </c>
    </row>
    <row r="1369" spans="2:27" x14ac:dyDescent="0.2">
      <c r="B1369" s="31">
        <f t="shared" si="377"/>
        <v>4</v>
      </c>
      <c r="C1369" s="31" t="s">
        <v>59</v>
      </c>
      <c r="D1369" s="106">
        <v>1355</v>
      </c>
      <c r="E1369" s="106" t="e">
        <f t="shared" si="386"/>
        <v>#DIV/0!</v>
      </c>
      <c r="F1369" s="106">
        <f>'Calcs Hist'!E1370</f>
        <v>0</v>
      </c>
      <c r="G1369" s="106" t="e">
        <f t="shared" si="387"/>
        <v>#DIV/0!</v>
      </c>
      <c r="H1369" s="107" t="e">
        <f t="shared" si="388"/>
        <v>#DIV/0!</v>
      </c>
      <c r="I1369" s="106" t="e">
        <f>IF(P1369&gt;0,('Input &amp; Results'!F$33/12*$C$3)*('Input &amp; Results'!$D$21),('Input &amp; Results'!F$33/12*$C$3)*('Input &amp; Results'!$D$22))</f>
        <v>#DIV/0!</v>
      </c>
      <c r="J1369" s="106" t="e">
        <f t="shared" si="392"/>
        <v>#DIV/0!</v>
      </c>
      <c r="K1369" s="106" t="e">
        <f>IF(H1369&gt;'Input &amp; Results'!$K$45,MIN('Input &amp; Results'!$K$35,J1369-M1369),0)</f>
        <v>#DIV/0!</v>
      </c>
      <c r="L1369" s="106" t="e">
        <f t="shared" si="380"/>
        <v>#DIV/0!</v>
      </c>
      <c r="M1369" s="106" t="e">
        <f>IF(J1369&gt;0,MIN('Input &amp; Results'!$K$15*0.75/12*'Input &amp; Results'!$K$42,J1369),0)</f>
        <v>#DIV/0!</v>
      </c>
      <c r="N1369" s="106" t="e">
        <f t="shared" si="381"/>
        <v>#DIV/0!</v>
      </c>
      <c r="O1369" s="106" t="e">
        <f t="shared" si="375"/>
        <v>#DIV/0!</v>
      </c>
      <c r="P1369" s="106" t="e">
        <f>IF(O1369&gt;'Input &amp; Results'!$E$49,MIN('Input &amp; Results'!$E$47,O1369),0)</f>
        <v>#DIV/0!</v>
      </c>
      <c r="Q1369" s="106" t="e">
        <f t="shared" si="382"/>
        <v>#DIV/0!</v>
      </c>
      <c r="R1369" s="106" t="e">
        <f t="shared" si="378"/>
        <v>#DIV/0!</v>
      </c>
      <c r="S1369" s="106" t="e">
        <f t="shared" si="379"/>
        <v>#DIV/0!</v>
      </c>
      <c r="T1369" s="106" t="e">
        <f t="shared" si="383"/>
        <v>#DIV/0!</v>
      </c>
      <c r="U1369" s="124" t="e">
        <f t="shared" si="376"/>
        <v>#DIV/0!</v>
      </c>
      <c r="V1369" s="107" t="e">
        <f t="shared" si="391"/>
        <v>#DIV/0!</v>
      </c>
      <c r="W1369" s="106" t="e">
        <f t="shared" si="389"/>
        <v>#DIV/0!</v>
      </c>
      <c r="X1369" s="106" t="e">
        <f t="shared" si="384"/>
        <v>#DIV/0!</v>
      </c>
      <c r="Y1369" s="106" t="e">
        <f t="shared" si="390"/>
        <v>#DIV/0!</v>
      </c>
      <c r="Z1369" s="108" t="e">
        <f t="shared" si="385"/>
        <v>#DIV/0!</v>
      </c>
      <c r="AA1369" s="108" t="e">
        <f>('Input &amp; Results'!$E$40-R1369*7.48)/('Calcs active'!H1369*1440)</f>
        <v>#DIV/0!</v>
      </c>
    </row>
    <row r="1370" spans="2:27" x14ac:dyDescent="0.2">
      <c r="B1370" s="31">
        <f t="shared" si="377"/>
        <v>4</v>
      </c>
      <c r="C1370" s="31" t="s">
        <v>59</v>
      </c>
      <c r="D1370" s="106">
        <v>1356</v>
      </c>
      <c r="E1370" s="106" t="e">
        <f t="shared" si="386"/>
        <v>#DIV/0!</v>
      </c>
      <c r="F1370" s="106">
        <f>'Calcs Hist'!E1371</f>
        <v>0</v>
      </c>
      <c r="G1370" s="106" t="e">
        <f t="shared" si="387"/>
        <v>#DIV/0!</v>
      </c>
      <c r="H1370" s="107" t="e">
        <f t="shared" si="388"/>
        <v>#DIV/0!</v>
      </c>
      <c r="I1370" s="106" t="e">
        <f>IF(P1370&gt;0,('Input &amp; Results'!F$33/12*$C$3)*('Input &amp; Results'!$D$21),('Input &amp; Results'!F$33/12*$C$3)*('Input &amp; Results'!$D$22))</f>
        <v>#DIV/0!</v>
      </c>
      <c r="J1370" s="106" t="e">
        <f t="shared" si="392"/>
        <v>#DIV/0!</v>
      </c>
      <c r="K1370" s="106" t="e">
        <f>IF(H1370&gt;'Input &amp; Results'!$K$45,MIN('Input &amp; Results'!$K$35,J1370-M1370),0)</f>
        <v>#DIV/0!</v>
      </c>
      <c r="L1370" s="106" t="e">
        <f t="shared" si="380"/>
        <v>#DIV/0!</v>
      </c>
      <c r="M1370" s="106" t="e">
        <f>IF(J1370&gt;0,MIN('Input &amp; Results'!$K$15*0.75/12*'Input &amp; Results'!$K$42,J1370),0)</f>
        <v>#DIV/0!</v>
      </c>
      <c r="N1370" s="106" t="e">
        <f t="shared" si="381"/>
        <v>#DIV/0!</v>
      </c>
      <c r="O1370" s="106" t="e">
        <f t="shared" si="375"/>
        <v>#DIV/0!</v>
      </c>
      <c r="P1370" s="106" t="e">
        <f>IF(O1370&gt;'Input &amp; Results'!$E$49,MIN('Input &amp; Results'!$E$47,O1370),0)</f>
        <v>#DIV/0!</v>
      </c>
      <c r="Q1370" s="106" t="e">
        <f t="shared" si="382"/>
        <v>#DIV/0!</v>
      </c>
      <c r="R1370" s="106" t="e">
        <f t="shared" si="378"/>
        <v>#DIV/0!</v>
      </c>
      <c r="S1370" s="106" t="e">
        <f t="shared" si="379"/>
        <v>#DIV/0!</v>
      </c>
      <c r="T1370" s="106" t="e">
        <f t="shared" si="383"/>
        <v>#DIV/0!</v>
      </c>
      <c r="U1370" s="124" t="e">
        <f t="shared" si="376"/>
        <v>#DIV/0!</v>
      </c>
      <c r="V1370" s="107" t="e">
        <f t="shared" si="391"/>
        <v>#DIV/0!</v>
      </c>
      <c r="W1370" s="106" t="e">
        <f t="shared" si="389"/>
        <v>#DIV/0!</v>
      </c>
      <c r="X1370" s="106" t="e">
        <f t="shared" si="384"/>
        <v>#DIV/0!</v>
      </c>
      <c r="Y1370" s="106" t="e">
        <f t="shared" si="390"/>
        <v>#DIV/0!</v>
      </c>
      <c r="Z1370" s="108" t="e">
        <f t="shared" si="385"/>
        <v>#DIV/0!</v>
      </c>
      <c r="AA1370" s="108" t="e">
        <f>('Input &amp; Results'!$E$40-R1370*7.48)/('Calcs active'!H1370*1440)</f>
        <v>#DIV/0!</v>
      </c>
    </row>
    <row r="1371" spans="2:27" x14ac:dyDescent="0.2">
      <c r="B1371" s="31">
        <f t="shared" si="377"/>
        <v>4</v>
      </c>
      <c r="C1371" s="31" t="s">
        <v>59</v>
      </c>
      <c r="D1371" s="106">
        <v>1357</v>
      </c>
      <c r="E1371" s="106" t="e">
        <f t="shared" si="386"/>
        <v>#DIV/0!</v>
      </c>
      <c r="F1371" s="106">
        <f>'Calcs Hist'!E1372</f>
        <v>0</v>
      </c>
      <c r="G1371" s="106" t="e">
        <f t="shared" si="387"/>
        <v>#DIV/0!</v>
      </c>
      <c r="H1371" s="107" t="e">
        <f t="shared" si="388"/>
        <v>#DIV/0!</v>
      </c>
      <c r="I1371" s="106" t="e">
        <f>IF(P1371&gt;0,('Input &amp; Results'!F$33/12*$C$3)*('Input &amp; Results'!$D$21),('Input &amp; Results'!F$33/12*$C$3)*('Input &amp; Results'!$D$22))</f>
        <v>#DIV/0!</v>
      </c>
      <c r="J1371" s="106" t="e">
        <f t="shared" si="392"/>
        <v>#DIV/0!</v>
      </c>
      <c r="K1371" s="106" t="e">
        <f>IF(H1371&gt;'Input &amp; Results'!$K$45,MIN('Input &amp; Results'!$K$35,J1371-M1371),0)</f>
        <v>#DIV/0!</v>
      </c>
      <c r="L1371" s="106" t="e">
        <f t="shared" si="380"/>
        <v>#DIV/0!</v>
      </c>
      <c r="M1371" s="106" t="e">
        <f>IF(J1371&gt;0,MIN('Input &amp; Results'!$K$15*0.75/12*'Input &amp; Results'!$K$42,J1371),0)</f>
        <v>#DIV/0!</v>
      </c>
      <c r="N1371" s="106" t="e">
        <f t="shared" si="381"/>
        <v>#DIV/0!</v>
      </c>
      <c r="O1371" s="106" t="e">
        <f t="shared" si="375"/>
        <v>#DIV/0!</v>
      </c>
      <c r="P1371" s="106" t="e">
        <f>IF(O1371&gt;'Input &amp; Results'!$E$49,MIN('Input &amp; Results'!$E$47,O1371),0)</f>
        <v>#DIV/0!</v>
      </c>
      <c r="Q1371" s="106" t="e">
        <f t="shared" si="382"/>
        <v>#DIV/0!</v>
      </c>
      <c r="R1371" s="106" t="e">
        <f t="shared" si="378"/>
        <v>#DIV/0!</v>
      </c>
      <c r="S1371" s="106" t="e">
        <f t="shared" si="379"/>
        <v>#DIV/0!</v>
      </c>
      <c r="T1371" s="106" t="e">
        <f t="shared" si="383"/>
        <v>#DIV/0!</v>
      </c>
      <c r="U1371" s="124" t="e">
        <f t="shared" si="376"/>
        <v>#DIV/0!</v>
      </c>
      <c r="V1371" s="107" t="e">
        <f t="shared" si="391"/>
        <v>#DIV/0!</v>
      </c>
      <c r="W1371" s="106" t="e">
        <f t="shared" si="389"/>
        <v>#DIV/0!</v>
      </c>
      <c r="X1371" s="106" t="e">
        <f t="shared" si="384"/>
        <v>#DIV/0!</v>
      </c>
      <c r="Y1371" s="106" t="e">
        <f t="shared" si="390"/>
        <v>#DIV/0!</v>
      </c>
      <c r="Z1371" s="108" t="e">
        <f t="shared" si="385"/>
        <v>#DIV/0!</v>
      </c>
      <c r="AA1371" s="108" t="e">
        <f>('Input &amp; Results'!$E$40-R1371*7.48)/('Calcs active'!H1371*1440)</f>
        <v>#DIV/0!</v>
      </c>
    </row>
    <row r="1372" spans="2:27" x14ac:dyDescent="0.2">
      <c r="B1372" s="31">
        <f t="shared" si="377"/>
        <v>4</v>
      </c>
      <c r="C1372" s="31" t="s">
        <v>59</v>
      </c>
      <c r="D1372" s="106">
        <v>1358</v>
      </c>
      <c r="E1372" s="106" t="e">
        <f t="shared" si="386"/>
        <v>#DIV/0!</v>
      </c>
      <c r="F1372" s="106">
        <f>'Calcs Hist'!E1373</f>
        <v>0</v>
      </c>
      <c r="G1372" s="106" t="e">
        <f t="shared" si="387"/>
        <v>#DIV/0!</v>
      </c>
      <c r="H1372" s="107" t="e">
        <f t="shared" si="388"/>
        <v>#DIV/0!</v>
      </c>
      <c r="I1372" s="106" t="e">
        <f>IF(P1372&gt;0,('Input &amp; Results'!F$33/12*$C$3)*('Input &amp; Results'!$D$21),('Input &amp; Results'!F$33/12*$C$3)*('Input &amp; Results'!$D$22))</f>
        <v>#DIV/0!</v>
      </c>
      <c r="J1372" s="106" t="e">
        <f t="shared" si="392"/>
        <v>#DIV/0!</v>
      </c>
      <c r="K1372" s="106" t="e">
        <f>IF(H1372&gt;'Input &amp; Results'!$K$45,MIN('Input &amp; Results'!$K$35,J1372-M1372),0)</f>
        <v>#DIV/0!</v>
      </c>
      <c r="L1372" s="106" t="e">
        <f t="shared" si="380"/>
        <v>#DIV/0!</v>
      </c>
      <c r="M1372" s="106" t="e">
        <f>IF(J1372&gt;0,MIN('Input &amp; Results'!$K$15*0.75/12*'Input &amp; Results'!$K$42,J1372),0)</f>
        <v>#DIV/0!</v>
      </c>
      <c r="N1372" s="106" t="e">
        <f t="shared" si="381"/>
        <v>#DIV/0!</v>
      </c>
      <c r="O1372" s="106" t="e">
        <f t="shared" si="375"/>
        <v>#DIV/0!</v>
      </c>
      <c r="P1372" s="106" t="e">
        <f>IF(O1372&gt;'Input &amp; Results'!$E$49,MIN('Input &amp; Results'!$E$47,O1372),0)</f>
        <v>#DIV/0!</v>
      </c>
      <c r="Q1372" s="106" t="e">
        <f t="shared" si="382"/>
        <v>#DIV/0!</v>
      </c>
      <c r="R1372" s="106" t="e">
        <f t="shared" si="378"/>
        <v>#DIV/0!</v>
      </c>
      <c r="S1372" s="106" t="e">
        <f t="shared" si="379"/>
        <v>#DIV/0!</v>
      </c>
      <c r="T1372" s="106" t="e">
        <f t="shared" si="383"/>
        <v>#DIV/0!</v>
      </c>
      <c r="U1372" s="124" t="e">
        <f t="shared" si="376"/>
        <v>#DIV/0!</v>
      </c>
      <c r="V1372" s="107" t="e">
        <f t="shared" si="391"/>
        <v>#DIV/0!</v>
      </c>
      <c r="W1372" s="106" t="e">
        <f t="shared" si="389"/>
        <v>#DIV/0!</v>
      </c>
      <c r="X1372" s="106" t="e">
        <f t="shared" si="384"/>
        <v>#DIV/0!</v>
      </c>
      <c r="Y1372" s="106" t="e">
        <f t="shared" si="390"/>
        <v>#DIV/0!</v>
      </c>
      <c r="Z1372" s="108" t="e">
        <f t="shared" si="385"/>
        <v>#DIV/0!</v>
      </c>
      <c r="AA1372" s="108" t="e">
        <f>('Input &amp; Results'!$E$40-R1372*7.48)/('Calcs active'!H1372*1440)</f>
        <v>#DIV/0!</v>
      </c>
    </row>
    <row r="1373" spans="2:27" x14ac:dyDescent="0.2">
      <c r="B1373" s="31">
        <f t="shared" si="377"/>
        <v>4</v>
      </c>
      <c r="C1373" s="31" t="s">
        <v>59</v>
      </c>
      <c r="D1373" s="106">
        <v>1359</v>
      </c>
      <c r="E1373" s="106" t="e">
        <f t="shared" si="386"/>
        <v>#DIV/0!</v>
      </c>
      <c r="F1373" s="106">
        <f>'Calcs Hist'!E1374</f>
        <v>0</v>
      </c>
      <c r="G1373" s="106" t="e">
        <f t="shared" si="387"/>
        <v>#DIV/0!</v>
      </c>
      <c r="H1373" s="107" t="e">
        <f t="shared" si="388"/>
        <v>#DIV/0!</v>
      </c>
      <c r="I1373" s="106" t="e">
        <f>IF(P1373&gt;0,('Input &amp; Results'!F$33/12*$C$3)*('Input &amp; Results'!$D$21),('Input &amp; Results'!F$33/12*$C$3)*('Input &amp; Results'!$D$22))</f>
        <v>#DIV/0!</v>
      </c>
      <c r="J1373" s="106" t="e">
        <f t="shared" si="392"/>
        <v>#DIV/0!</v>
      </c>
      <c r="K1373" s="106" t="e">
        <f>IF(H1373&gt;'Input &amp; Results'!$K$45,MIN('Input &amp; Results'!$K$35,J1373-M1373),0)</f>
        <v>#DIV/0!</v>
      </c>
      <c r="L1373" s="106" t="e">
        <f t="shared" si="380"/>
        <v>#DIV/0!</v>
      </c>
      <c r="M1373" s="106" t="e">
        <f>IF(J1373&gt;0,MIN('Input &amp; Results'!$K$15*0.75/12*'Input &amp; Results'!$K$42,J1373),0)</f>
        <v>#DIV/0!</v>
      </c>
      <c r="N1373" s="106" t="e">
        <f t="shared" si="381"/>
        <v>#DIV/0!</v>
      </c>
      <c r="O1373" s="106" t="e">
        <f t="shared" si="375"/>
        <v>#DIV/0!</v>
      </c>
      <c r="P1373" s="106" t="e">
        <f>IF(O1373&gt;'Input &amp; Results'!$E$49,MIN('Input &amp; Results'!$E$47,O1373),0)</f>
        <v>#DIV/0!</v>
      </c>
      <c r="Q1373" s="106" t="e">
        <f t="shared" si="382"/>
        <v>#DIV/0!</v>
      </c>
      <c r="R1373" s="106" t="e">
        <f t="shared" si="378"/>
        <v>#DIV/0!</v>
      </c>
      <c r="S1373" s="106" t="e">
        <f t="shared" si="379"/>
        <v>#DIV/0!</v>
      </c>
      <c r="T1373" s="106" t="e">
        <f t="shared" si="383"/>
        <v>#DIV/0!</v>
      </c>
      <c r="U1373" s="124" t="e">
        <f t="shared" si="376"/>
        <v>#DIV/0!</v>
      </c>
      <c r="V1373" s="107" t="e">
        <f t="shared" si="391"/>
        <v>#DIV/0!</v>
      </c>
      <c r="W1373" s="106" t="e">
        <f t="shared" si="389"/>
        <v>#DIV/0!</v>
      </c>
      <c r="X1373" s="106" t="e">
        <f t="shared" si="384"/>
        <v>#DIV/0!</v>
      </c>
      <c r="Y1373" s="106" t="e">
        <f t="shared" si="390"/>
        <v>#DIV/0!</v>
      </c>
      <c r="Z1373" s="108" t="e">
        <f t="shared" si="385"/>
        <v>#DIV/0!</v>
      </c>
      <c r="AA1373" s="108" t="e">
        <f>('Input &amp; Results'!$E$40-R1373*7.48)/('Calcs active'!H1373*1440)</f>
        <v>#DIV/0!</v>
      </c>
    </row>
    <row r="1374" spans="2:27" x14ac:dyDescent="0.2">
      <c r="B1374" s="31">
        <f t="shared" si="377"/>
        <v>4</v>
      </c>
      <c r="C1374" s="31" t="s">
        <v>59</v>
      </c>
      <c r="D1374" s="106">
        <v>1360</v>
      </c>
      <c r="E1374" s="106" t="e">
        <f t="shared" si="386"/>
        <v>#DIV/0!</v>
      </c>
      <c r="F1374" s="106">
        <f>'Calcs Hist'!E1375</f>
        <v>0</v>
      </c>
      <c r="G1374" s="106" t="e">
        <f t="shared" si="387"/>
        <v>#DIV/0!</v>
      </c>
      <c r="H1374" s="107" t="e">
        <f t="shared" si="388"/>
        <v>#DIV/0!</v>
      </c>
      <c r="I1374" s="106" t="e">
        <f>IF(P1374&gt;0,('Input &amp; Results'!F$33/12*$C$3)*('Input &amp; Results'!$D$21),('Input &amp; Results'!F$33/12*$C$3)*('Input &amp; Results'!$D$22))</f>
        <v>#DIV/0!</v>
      </c>
      <c r="J1374" s="106" t="e">
        <f t="shared" si="392"/>
        <v>#DIV/0!</v>
      </c>
      <c r="K1374" s="106" t="e">
        <f>IF(H1374&gt;'Input &amp; Results'!$K$45,MIN('Input &amp; Results'!$K$35,J1374-M1374),0)</f>
        <v>#DIV/0!</v>
      </c>
      <c r="L1374" s="106" t="e">
        <f t="shared" si="380"/>
        <v>#DIV/0!</v>
      </c>
      <c r="M1374" s="106" t="e">
        <f>IF(J1374&gt;0,MIN('Input &amp; Results'!$K$15*0.75/12*'Input &amp; Results'!$K$42,J1374),0)</f>
        <v>#DIV/0!</v>
      </c>
      <c r="N1374" s="106" t="e">
        <f t="shared" si="381"/>
        <v>#DIV/0!</v>
      </c>
      <c r="O1374" s="106" t="e">
        <f t="shared" si="375"/>
        <v>#DIV/0!</v>
      </c>
      <c r="P1374" s="106" t="e">
        <f>IF(O1374&gt;'Input &amp; Results'!$E$49,MIN('Input &amp; Results'!$E$47,O1374),0)</f>
        <v>#DIV/0!</v>
      </c>
      <c r="Q1374" s="106" t="e">
        <f t="shared" si="382"/>
        <v>#DIV/0!</v>
      </c>
      <c r="R1374" s="106" t="e">
        <f t="shared" si="378"/>
        <v>#DIV/0!</v>
      </c>
      <c r="S1374" s="106" t="e">
        <f t="shared" si="379"/>
        <v>#DIV/0!</v>
      </c>
      <c r="T1374" s="106" t="e">
        <f t="shared" si="383"/>
        <v>#DIV/0!</v>
      </c>
      <c r="U1374" s="124" t="e">
        <f t="shared" si="376"/>
        <v>#DIV/0!</v>
      </c>
      <c r="V1374" s="107" t="e">
        <f t="shared" si="391"/>
        <v>#DIV/0!</v>
      </c>
      <c r="W1374" s="106" t="e">
        <f t="shared" si="389"/>
        <v>#DIV/0!</v>
      </c>
      <c r="X1374" s="106" t="e">
        <f t="shared" si="384"/>
        <v>#DIV/0!</v>
      </c>
      <c r="Y1374" s="106" t="e">
        <f t="shared" si="390"/>
        <v>#DIV/0!</v>
      </c>
      <c r="Z1374" s="108" t="e">
        <f t="shared" si="385"/>
        <v>#DIV/0!</v>
      </c>
      <c r="AA1374" s="108" t="e">
        <f>('Input &amp; Results'!$E$40-R1374*7.48)/('Calcs active'!H1374*1440)</f>
        <v>#DIV/0!</v>
      </c>
    </row>
    <row r="1375" spans="2:27" x14ac:dyDescent="0.2">
      <c r="B1375" s="31">
        <f t="shared" si="377"/>
        <v>4</v>
      </c>
      <c r="C1375" s="31" t="s">
        <v>59</v>
      </c>
      <c r="D1375" s="106">
        <v>1361</v>
      </c>
      <c r="E1375" s="106" t="e">
        <f t="shared" si="386"/>
        <v>#DIV/0!</v>
      </c>
      <c r="F1375" s="106">
        <f>'Calcs Hist'!E1376</f>
        <v>0</v>
      </c>
      <c r="G1375" s="106" t="e">
        <f t="shared" si="387"/>
        <v>#DIV/0!</v>
      </c>
      <c r="H1375" s="107" t="e">
        <f t="shared" si="388"/>
        <v>#DIV/0!</v>
      </c>
      <c r="I1375" s="106" t="e">
        <f>IF(P1375&gt;0,('Input &amp; Results'!F$33/12*$C$3)*('Input &amp; Results'!$D$21),('Input &amp; Results'!F$33/12*$C$3)*('Input &amp; Results'!$D$22))</f>
        <v>#DIV/0!</v>
      </c>
      <c r="J1375" s="106" t="e">
        <f t="shared" si="392"/>
        <v>#DIV/0!</v>
      </c>
      <c r="K1375" s="106" t="e">
        <f>IF(H1375&gt;'Input &amp; Results'!$K$45,MIN('Input &amp; Results'!$K$35,J1375-M1375),0)</f>
        <v>#DIV/0!</v>
      </c>
      <c r="L1375" s="106" t="e">
        <f t="shared" si="380"/>
        <v>#DIV/0!</v>
      </c>
      <c r="M1375" s="106" t="e">
        <f>IF(J1375&gt;0,MIN('Input &amp; Results'!$K$15*0.75/12*'Input &amp; Results'!$K$42,J1375),0)</f>
        <v>#DIV/0!</v>
      </c>
      <c r="N1375" s="106" t="e">
        <f t="shared" si="381"/>
        <v>#DIV/0!</v>
      </c>
      <c r="O1375" s="106" t="e">
        <f t="shared" si="375"/>
        <v>#DIV/0!</v>
      </c>
      <c r="P1375" s="106" t="e">
        <f>IF(O1375&gt;'Input &amp; Results'!$E$49,MIN('Input &amp; Results'!$E$47,O1375),0)</f>
        <v>#DIV/0!</v>
      </c>
      <c r="Q1375" s="106" t="e">
        <f t="shared" si="382"/>
        <v>#DIV/0!</v>
      </c>
      <c r="R1375" s="106" t="e">
        <f t="shared" si="378"/>
        <v>#DIV/0!</v>
      </c>
      <c r="S1375" s="106" t="e">
        <f t="shared" si="379"/>
        <v>#DIV/0!</v>
      </c>
      <c r="T1375" s="106" t="e">
        <f t="shared" si="383"/>
        <v>#DIV/0!</v>
      </c>
      <c r="U1375" s="124" t="e">
        <f t="shared" si="376"/>
        <v>#DIV/0!</v>
      </c>
      <c r="V1375" s="107" t="e">
        <f t="shared" si="391"/>
        <v>#DIV/0!</v>
      </c>
      <c r="W1375" s="106" t="e">
        <f t="shared" si="389"/>
        <v>#DIV/0!</v>
      </c>
      <c r="X1375" s="106" t="e">
        <f t="shared" si="384"/>
        <v>#DIV/0!</v>
      </c>
      <c r="Y1375" s="106" t="e">
        <f t="shared" si="390"/>
        <v>#DIV/0!</v>
      </c>
      <c r="Z1375" s="108" t="e">
        <f t="shared" si="385"/>
        <v>#DIV/0!</v>
      </c>
      <c r="AA1375" s="108" t="e">
        <f>('Input &amp; Results'!$E$40-R1375*7.48)/('Calcs active'!H1375*1440)</f>
        <v>#DIV/0!</v>
      </c>
    </row>
    <row r="1376" spans="2:27" x14ac:dyDescent="0.2">
      <c r="B1376" s="31">
        <f t="shared" si="377"/>
        <v>4</v>
      </c>
      <c r="C1376" s="31" t="s">
        <v>59</v>
      </c>
      <c r="D1376" s="106">
        <v>1362</v>
      </c>
      <c r="E1376" s="106" t="e">
        <f t="shared" si="386"/>
        <v>#DIV/0!</v>
      </c>
      <c r="F1376" s="106">
        <f>'Calcs Hist'!E1377</f>
        <v>0</v>
      </c>
      <c r="G1376" s="106" t="e">
        <f t="shared" si="387"/>
        <v>#DIV/0!</v>
      </c>
      <c r="H1376" s="107" t="e">
        <f t="shared" si="388"/>
        <v>#DIV/0!</v>
      </c>
      <c r="I1376" s="106" t="e">
        <f>IF(P1376&gt;0,('Input &amp; Results'!F$33/12*$C$3)*('Input &amp; Results'!$D$21),('Input &amp; Results'!F$33/12*$C$3)*('Input &amp; Results'!$D$22))</f>
        <v>#DIV/0!</v>
      </c>
      <c r="J1376" s="106" t="e">
        <f t="shared" si="392"/>
        <v>#DIV/0!</v>
      </c>
      <c r="K1376" s="106" t="e">
        <f>IF(H1376&gt;'Input &amp; Results'!$K$45,MIN('Input &amp; Results'!$K$35,J1376-M1376),0)</f>
        <v>#DIV/0!</v>
      </c>
      <c r="L1376" s="106" t="e">
        <f t="shared" si="380"/>
        <v>#DIV/0!</v>
      </c>
      <c r="M1376" s="106" t="e">
        <f>IF(J1376&gt;0,MIN('Input &amp; Results'!$K$15*0.75/12*'Input &amp; Results'!$K$42,J1376),0)</f>
        <v>#DIV/0!</v>
      </c>
      <c r="N1376" s="106" t="e">
        <f t="shared" si="381"/>
        <v>#DIV/0!</v>
      </c>
      <c r="O1376" s="106" t="e">
        <f t="shared" si="375"/>
        <v>#DIV/0!</v>
      </c>
      <c r="P1376" s="106" t="e">
        <f>IF(O1376&gt;'Input &amp; Results'!$E$49,MIN('Input &amp; Results'!$E$47,O1376),0)</f>
        <v>#DIV/0!</v>
      </c>
      <c r="Q1376" s="106" t="e">
        <f t="shared" si="382"/>
        <v>#DIV/0!</v>
      </c>
      <c r="R1376" s="106" t="e">
        <f t="shared" si="378"/>
        <v>#DIV/0!</v>
      </c>
      <c r="S1376" s="106" t="e">
        <f t="shared" si="379"/>
        <v>#DIV/0!</v>
      </c>
      <c r="T1376" s="106" t="e">
        <f t="shared" si="383"/>
        <v>#DIV/0!</v>
      </c>
      <c r="U1376" s="124" t="e">
        <f t="shared" si="376"/>
        <v>#DIV/0!</v>
      </c>
      <c r="V1376" s="107" t="e">
        <f t="shared" si="391"/>
        <v>#DIV/0!</v>
      </c>
      <c r="W1376" s="106" t="e">
        <f t="shared" si="389"/>
        <v>#DIV/0!</v>
      </c>
      <c r="X1376" s="106" t="e">
        <f t="shared" si="384"/>
        <v>#DIV/0!</v>
      </c>
      <c r="Y1376" s="106" t="e">
        <f t="shared" si="390"/>
        <v>#DIV/0!</v>
      </c>
      <c r="Z1376" s="108" t="e">
        <f t="shared" si="385"/>
        <v>#DIV/0!</v>
      </c>
      <c r="AA1376" s="108" t="e">
        <f>('Input &amp; Results'!$E$40-R1376*7.48)/('Calcs active'!H1376*1440)</f>
        <v>#DIV/0!</v>
      </c>
    </row>
    <row r="1377" spans="2:27" x14ac:dyDescent="0.2">
      <c r="B1377" s="31">
        <f t="shared" si="377"/>
        <v>4</v>
      </c>
      <c r="C1377" s="31" t="s">
        <v>59</v>
      </c>
      <c r="D1377" s="106">
        <v>1363</v>
      </c>
      <c r="E1377" s="106" t="e">
        <f t="shared" si="386"/>
        <v>#DIV/0!</v>
      </c>
      <c r="F1377" s="106">
        <f>'Calcs Hist'!E1378</f>
        <v>0</v>
      </c>
      <c r="G1377" s="106" t="e">
        <f t="shared" si="387"/>
        <v>#DIV/0!</v>
      </c>
      <c r="H1377" s="107" t="e">
        <f t="shared" si="388"/>
        <v>#DIV/0!</v>
      </c>
      <c r="I1377" s="106" t="e">
        <f>IF(P1377&gt;0,('Input &amp; Results'!F$33/12*$C$3)*('Input &amp; Results'!$D$21),('Input &amp; Results'!F$33/12*$C$3)*('Input &amp; Results'!$D$22))</f>
        <v>#DIV/0!</v>
      </c>
      <c r="J1377" s="106" t="e">
        <f t="shared" si="392"/>
        <v>#DIV/0!</v>
      </c>
      <c r="K1377" s="106" t="e">
        <f>IF(H1377&gt;'Input &amp; Results'!$K$45,MIN('Input &amp; Results'!$K$35,J1377-M1377),0)</f>
        <v>#DIV/0!</v>
      </c>
      <c r="L1377" s="106" t="e">
        <f t="shared" si="380"/>
        <v>#DIV/0!</v>
      </c>
      <c r="M1377" s="106" t="e">
        <f>IF(J1377&gt;0,MIN('Input &amp; Results'!$K$15*0.75/12*'Input &amp; Results'!$K$42,J1377),0)</f>
        <v>#DIV/0!</v>
      </c>
      <c r="N1377" s="106" t="e">
        <f t="shared" si="381"/>
        <v>#DIV/0!</v>
      </c>
      <c r="O1377" s="106" t="e">
        <f t="shared" si="375"/>
        <v>#DIV/0!</v>
      </c>
      <c r="P1377" s="106" t="e">
        <f>IF(O1377&gt;'Input &amp; Results'!$E$49,MIN('Input &amp; Results'!$E$47,O1377),0)</f>
        <v>#DIV/0!</v>
      </c>
      <c r="Q1377" s="106" t="e">
        <f t="shared" si="382"/>
        <v>#DIV/0!</v>
      </c>
      <c r="R1377" s="106" t="e">
        <f t="shared" si="378"/>
        <v>#DIV/0!</v>
      </c>
      <c r="S1377" s="106" t="e">
        <f t="shared" si="379"/>
        <v>#DIV/0!</v>
      </c>
      <c r="T1377" s="106" t="e">
        <f t="shared" si="383"/>
        <v>#DIV/0!</v>
      </c>
      <c r="U1377" s="124" t="e">
        <f t="shared" si="376"/>
        <v>#DIV/0!</v>
      </c>
      <c r="V1377" s="107" t="e">
        <f t="shared" si="391"/>
        <v>#DIV/0!</v>
      </c>
      <c r="W1377" s="106" t="e">
        <f t="shared" si="389"/>
        <v>#DIV/0!</v>
      </c>
      <c r="X1377" s="106" t="e">
        <f t="shared" si="384"/>
        <v>#DIV/0!</v>
      </c>
      <c r="Y1377" s="106" t="e">
        <f t="shared" si="390"/>
        <v>#DIV/0!</v>
      </c>
      <c r="Z1377" s="108" t="e">
        <f t="shared" si="385"/>
        <v>#DIV/0!</v>
      </c>
      <c r="AA1377" s="108" t="e">
        <f>('Input &amp; Results'!$E$40-R1377*7.48)/('Calcs active'!H1377*1440)</f>
        <v>#DIV/0!</v>
      </c>
    </row>
    <row r="1378" spans="2:27" x14ac:dyDescent="0.2">
      <c r="B1378" s="31">
        <f t="shared" si="377"/>
        <v>4</v>
      </c>
      <c r="C1378" s="31" t="s">
        <v>59</v>
      </c>
      <c r="D1378" s="106">
        <v>1364</v>
      </c>
      <c r="E1378" s="106" t="e">
        <f t="shared" si="386"/>
        <v>#DIV/0!</v>
      </c>
      <c r="F1378" s="106">
        <f>'Calcs Hist'!E1379</f>
        <v>0</v>
      </c>
      <c r="G1378" s="106" t="e">
        <f t="shared" si="387"/>
        <v>#DIV/0!</v>
      </c>
      <c r="H1378" s="107" t="e">
        <f t="shared" si="388"/>
        <v>#DIV/0!</v>
      </c>
      <c r="I1378" s="106" t="e">
        <f>IF(P1378&gt;0,('Input &amp; Results'!F$33/12*$C$3)*('Input &amp; Results'!$D$21),('Input &amp; Results'!F$33/12*$C$3)*('Input &amp; Results'!$D$22))</f>
        <v>#DIV/0!</v>
      </c>
      <c r="J1378" s="106" t="e">
        <f t="shared" si="392"/>
        <v>#DIV/0!</v>
      </c>
      <c r="K1378" s="106" t="e">
        <f>IF(H1378&gt;'Input &amp; Results'!$K$45,MIN('Input &amp; Results'!$K$35,J1378-M1378),0)</f>
        <v>#DIV/0!</v>
      </c>
      <c r="L1378" s="106" t="e">
        <f t="shared" si="380"/>
        <v>#DIV/0!</v>
      </c>
      <c r="M1378" s="106" t="e">
        <f>IF(J1378&gt;0,MIN('Input &amp; Results'!$K$15*0.75/12*'Input &amp; Results'!$K$42,J1378),0)</f>
        <v>#DIV/0!</v>
      </c>
      <c r="N1378" s="106" t="e">
        <f t="shared" si="381"/>
        <v>#DIV/0!</v>
      </c>
      <c r="O1378" s="106" t="e">
        <f t="shared" si="375"/>
        <v>#DIV/0!</v>
      </c>
      <c r="P1378" s="106" t="e">
        <f>IF(O1378&gt;'Input &amp; Results'!$E$49,MIN('Input &amp; Results'!$E$47,O1378),0)</f>
        <v>#DIV/0!</v>
      </c>
      <c r="Q1378" s="106" t="e">
        <f t="shared" si="382"/>
        <v>#DIV/0!</v>
      </c>
      <c r="R1378" s="106" t="e">
        <f t="shared" si="378"/>
        <v>#DIV/0!</v>
      </c>
      <c r="S1378" s="106" t="e">
        <f t="shared" si="379"/>
        <v>#DIV/0!</v>
      </c>
      <c r="T1378" s="106" t="e">
        <f t="shared" si="383"/>
        <v>#DIV/0!</v>
      </c>
      <c r="U1378" s="124" t="e">
        <f t="shared" si="376"/>
        <v>#DIV/0!</v>
      </c>
      <c r="V1378" s="107" t="e">
        <f t="shared" si="391"/>
        <v>#DIV/0!</v>
      </c>
      <c r="W1378" s="106" t="e">
        <f t="shared" si="389"/>
        <v>#DIV/0!</v>
      </c>
      <c r="X1378" s="106" t="e">
        <f t="shared" si="384"/>
        <v>#DIV/0!</v>
      </c>
      <c r="Y1378" s="106" t="e">
        <f t="shared" si="390"/>
        <v>#DIV/0!</v>
      </c>
      <c r="Z1378" s="108" t="e">
        <f t="shared" si="385"/>
        <v>#DIV/0!</v>
      </c>
      <c r="AA1378" s="108" t="e">
        <f>('Input &amp; Results'!$E$40-R1378*7.48)/('Calcs active'!H1378*1440)</f>
        <v>#DIV/0!</v>
      </c>
    </row>
    <row r="1379" spans="2:27" x14ac:dyDescent="0.2">
      <c r="B1379" s="31">
        <f t="shared" si="377"/>
        <v>4</v>
      </c>
      <c r="C1379" s="31" t="s">
        <v>59</v>
      </c>
      <c r="D1379" s="106">
        <v>1365</v>
      </c>
      <c r="E1379" s="106" t="e">
        <f t="shared" si="386"/>
        <v>#DIV/0!</v>
      </c>
      <c r="F1379" s="106">
        <f>'Calcs Hist'!E1380</f>
        <v>0</v>
      </c>
      <c r="G1379" s="106" t="e">
        <f t="shared" si="387"/>
        <v>#DIV/0!</v>
      </c>
      <c r="H1379" s="107" t="e">
        <f t="shared" si="388"/>
        <v>#DIV/0!</v>
      </c>
      <c r="I1379" s="106" t="e">
        <f>IF(P1379&gt;0,('Input &amp; Results'!F$33/12*$C$3)*('Input &amp; Results'!$D$21),('Input &amp; Results'!F$33/12*$C$3)*('Input &amp; Results'!$D$22))</f>
        <v>#DIV/0!</v>
      </c>
      <c r="J1379" s="106" t="e">
        <f t="shared" si="392"/>
        <v>#DIV/0!</v>
      </c>
      <c r="K1379" s="106" t="e">
        <f>IF(H1379&gt;'Input &amp; Results'!$K$45,MIN('Input &amp; Results'!$K$35,J1379-M1379),0)</f>
        <v>#DIV/0!</v>
      </c>
      <c r="L1379" s="106" t="e">
        <f t="shared" si="380"/>
        <v>#DIV/0!</v>
      </c>
      <c r="M1379" s="106" t="e">
        <f>IF(J1379&gt;0,MIN('Input &amp; Results'!$K$15*0.75/12*'Input &amp; Results'!$K$42,J1379),0)</f>
        <v>#DIV/0!</v>
      </c>
      <c r="N1379" s="106" t="e">
        <f t="shared" si="381"/>
        <v>#DIV/0!</v>
      </c>
      <c r="O1379" s="106" t="e">
        <f t="shared" si="375"/>
        <v>#DIV/0!</v>
      </c>
      <c r="P1379" s="106" t="e">
        <f>IF(O1379&gt;'Input &amp; Results'!$E$49,MIN('Input &amp; Results'!$E$47,O1379),0)</f>
        <v>#DIV/0!</v>
      </c>
      <c r="Q1379" s="106" t="e">
        <f t="shared" si="382"/>
        <v>#DIV/0!</v>
      </c>
      <c r="R1379" s="106" t="e">
        <f t="shared" si="378"/>
        <v>#DIV/0!</v>
      </c>
      <c r="S1379" s="106" t="e">
        <f t="shared" si="379"/>
        <v>#DIV/0!</v>
      </c>
      <c r="T1379" s="106" t="e">
        <f t="shared" si="383"/>
        <v>#DIV/0!</v>
      </c>
      <c r="U1379" s="124" t="e">
        <f t="shared" si="376"/>
        <v>#DIV/0!</v>
      </c>
      <c r="V1379" s="107" t="e">
        <f t="shared" si="391"/>
        <v>#DIV/0!</v>
      </c>
      <c r="W1379" s="106" t="e">
        <f t="shared" si="389"/>
        <v>#DIV/0!</v>
      </c>
      <c r="X1379" s="106" t="e">
        <f t="shared" si="384"/>
        <v>#DIV/0!</v>
      </c>
      <c r="Y1379" s="106" t="e">
        <f t="shared" si="390"/>
        <v>#DIV/0!</v>
      </c>
      <c r="Z1379" s="108" t="e">
        <f t="shared" si="385"/>
        <v>#DIV/0!</v>
      </c>
      <c r="AA1379" s="108" t="e">
        <f>('Input &amp; Results'!$E$40-R1379*7.48)/('Calcs active'!H1379*1440)</f>
        <v>#DIV/0!</v>
      </c>
    </row>
    <row r="1380" spans="2:27" x14ac:dyDescent="0.2">
      <c r="B1380" s="31">
        <f t="shared" si="377"/>
        <v>4</v>
      </c>
      <c r="C1380" s="31" t="s">
        <v>59</v>
      </c>
      <c r="D1380" s="106">
        <v>1366</v>
      </c>
      <c r="E1380" s="106" t="e">
        <f t="shared" si="386"/>
        <v>#DIV/0!</v>
      </c>
      <c r="F1380" s="106">
        <f>'Calcs Hist'!E1381</f>
        <v>0</v>
      </c>
      <c r="G1380" s="106" t="e">
        <f t="shared" si="387"/>
        <v>#DIV/0!</v>
      </c>
      <c r="H1380" s="107" t="e">
        <f t="shared" si="388"/>
        <v>#DIV/0!</v>
      </c>
      <c r="I1380" s="106" t="e">
        <f>IF(P1380&gt;0,('Input &amp; Results'!F$33/12*$C$3)*('Input &amp; Results'!$D$21),('Input &amp; Results'!F$33/12*$C$3)*('Input &amp; Results'!$D$22))</f>
        <v>#DIV/0!</v>
      </c>
      <c r="J1380" s="106" t="e">
        <f t="shared" si="392"/>
        <v>#DIV/0!</v>
      </c>
      <c r="K1380" s="106" t="e">
        <f>IF(H1380&gt;'Input &amp; Results'!$K$45,MIN('Input &amp; Results'!$K$35,J1380-M1380),0)</f>
        <v>#DIV/0!</v>
      </c>
      <c r="L1380" s="106" t="e">
        <f t="shared" si="380"/>
        <v>#DIV/0!</v>
      </c>
      <c r="M1380" s="106" t="e">
        <f>IF(J1380&gt;0,MIN('Input &amp; Results'!$K$15*0.75/12*'Input &amp; Results'!$K$42,J1380),0)</f>
        <v>#DIV/0!</v>
      </c>
      <c r="N1380" s="106" t="e">
        <f t="shared" si="381"/>
        <v>#DIV/0!</v>
      </c>
      <c r="O1380" s="106" t="e">
        <f t="shared" si="375"/>
        <v>#DIV/0!</v>
      </c>
      <c r="P1380" s="106" t="e">
        <f>IF(O1380&gt;'Input &amp; Results'!$E$49,MIN('Input &amp; Results'!$E$47,O1380),0)</f>
        <v>#DIV/0!</v>
      </c>
      <c r="Q1380" s="106" t="e">
        <f t="shared" si="382"/>
        <v>#DIV/0!</v>
      </c>
      <c r="R1380" s="106" t="e">
        <f t="shared" si="378"/>
        <v>#DIV/0!</v>
      </c>
      <c r="S1380" s="106" t="e">
        <f t="shared" si="379"/>
        <v>#DIV/0!</v>
      </c>
      <c r="T1380" s="106" t="e">
        <f t="shared" si="383"/>
        <v>#DIV/0!</v>
      </c>
      <c r="U1380" s="124" t="e">
        <f t="shared" si="376"/>
        <v>#DIV/0!</v>
      </c>
      <c r="V1380" s="107" t="e">
        <f t="shared" si="391"/>
        <v>#DIV/0!</v>
      </c>
      <c r="W1380" s="106" t="e">
        <f t="shared" si="389"/>
        <v>#DIV/0!</v>
      </c>
      <c r="X1380" s="106" t="e">
        <f t="shared" si="384"/>
        <v>#DIV/0!</v>
      </c>
      <c r="Y1380" s="106" t="e">
        <f t="shared" si="390"/>
        <v>#DIV/0!</v>
      </c>
      <c r="Z1380" s="108" t="e">
        <f t="shared" si="385"/>
        <v>#DIV/0!</v>
      </c>
      <c r="AA1380" s="108" t="e">
        <f>('Input &amp; Results'!$E$40-R1380*7.48)/('Calcs active'!H1380*1440)</f>
        <v>#DIV/0!</v>
      </c>
    </row>
    <row r="1381" spans="2:27" x14ac:dyDescent="0.2">
      <c r="B1381" s="31">
        <f t="shared" si="377"/>
        <v>4</v>
      </c>
      <c r="C1381" s="31" t="s">
        <v>59</v>
      </c>
      <c r="D1381" s="106">
        <v>1367</v>
      </c>
      <c r="E1381" s="106" t="e">
        <f t="shared" si="386"/>
        <v>#DIV/0!</v>
      </c>
      <c r="F1381" s="106">
        <f>'Calcs Hist'!E1382</f>
        <v>0</v>
      </c>
      <c r="G1381" s="106" t="e">
        <f t="shared" si="387"/>
        <v>#DIV/0!</v>
      </c>
      <c r="H1381" s="107" t="e">
        <f t="shared" si="388"/>
        <v>#DIV/0!</v>
      </c>
      <c r="I1381" s="106" t="e">
        <f>IF(P1381&gt;0,('Input &amp; Results'!F$33/12*$C$3)*('Input &amp; Results'!$D$21),('Input &amp; Results'!F$33/12*$C$3)*('Input &amp; Results'!$D$22))</f>
        <v>#DIV/0!</v>
      </c>
      <c r="J1381" s="106" t="e">
        <f t="shared" si="392"/>
        <v>#DIV/0!</v>
      </c>
      <c r="K1381" s="106" t="e">
        <f>IF(H1381&gt;'Input &amp; Results'!$K$45,MIN('Input &amp; Results'!$K$35,J1381-M1381),0)</f>
        <v>#DIV/0!</v>
      </c>
      <c r="L1381" s="106" t="e">
        <f t="shared" si="380"/>
        <v>#DIV/0!</v>
      </c>
      <c r="M1381" s="106" t="e">
        <f>IF(J1381&gt;0,MIN('Input &amp; Results'!$K$15*0.75/12*'Input &amp; Results'!$K$42,J1381),0)</f>
        <v>#DIV/0!</v>
      </c>
      <c r="N1381" s="106" t="e">
        <f t="shared" si="381"/>
        <v>#DIV/0!</v>
      </c>
      <c r="O1381" s="106" t="e">
        <f t="shared" si="375"/>
        <v>#DIV/0!</v>
      </c>
      <c r="P1381" s="106" t="e">
        <f>IF(O1381&gt;'Input &amp; Results'!$E$49,MIN('Input &amp; Results'!$E$47,O1381),0)</f>
        <v>#DIV/0!</v>
      </c>
      <c r="Q1381" s="106" t="e">
        <f t="shared" si="382"/>
        <v>#DIV/0!</v>
      </c>
      <c r="R1381" s="106" t="e">
        <f t="shared" si="378"/>
        <v>#DIV/0!</v>
      </c>
      <c r="S1381" s="106" t="e">
        <f t="shared" si="379"/>
        <v>#DIV/0!</v>
      </c>
      <c r="T1381" s="106" t="e">
        <f t="shared" si="383"/>
        <v>#DIV/0!</v>
      </c>
      <c r="U1381" s="124" t="e">
        <f t="shared" si="376"/>
        <v>#DIV/0!</v>
      </c>
      <c r="V1381" s="107" t="e">
        <f t="shared" si="391"/>
        <v>#DIV/0!</v>
      </c>
      <c r="W1381" s="106" t="e">
        <f t="shared" si="389"/>
        <v>#DIV/0!</v>
      </c>
      <c r="X1381" s="106" t="e">
        <f t="shared" si="384"/>
        <v>#DIV/0!</v>
      </c>
      <c r="Y1381" s="106" t="e">
        <f t="shared" si="390"/>
        <v>#DIV/0!</v>
      </c>
      <c r="Z1381" s="108" t="e">
        <f t="shared" si="385"/>
        <v>#DIV/0!</v>
      </c>
      <c r="AA1381" s="108" t="e">
        <f>('Input &amp; Results'!$E$40-R1381*7.48)/('Calcs active'!H1381*1440)</f>
        <v>#DIV/0!</v>
      </c>
    </row>
    <row r="1382" spans="2:27" x14ac:dyDescent="0.2">
      <c r="B1382" s="31">
        <f t="shared" si="377"/>
        <v>4</v>
      </c>
      <c r="C1382" s="31" t="s">
        <v>59</v>
      </c>
      <c r="D1382" s="106">
        <v>1368</v>
      </c>
      <c r="E1382" s="106" t="e">
        <f t="shared" si="386"/>
        <v>#DIV/0!</v>
      </c>
      <c r="F1382" s="106">
        <f>'Calcs Hist'!E1383</f>
        <v>0</v>
      </c>
      <c r="G1382" s="106" t="e">
        <f t="shared" si="387"/>
        <v>#DIV/0!</v>
      </c>
      <c r="H1382" s="107" t="e">
        <f t="shared" si="388"/>
        <v>#DIV/0!</v>
      </c>
      <c r="I1382" s="106" t="e">
        <f>IF(P1382&gt;0,('Input &amp; Results'!F$33/12*$C$3)*('Input &amp; Results'!$D$21),('Input &amp; Results'!F$33/12*$C$3)*('Input &amp; Results'!$D$22))</f>
        <v>#DIV/0!</v>
      </c>
      <c r="J1382" s="106" t="e">
        <f t="shared" si="392"/>
        <v>#DIV/0!</v>
      </c>
      <c r="K1382" s="106" t="e">
        <f>IF(H1382&gt;'Input &amp; Results'!$K$45,MIN('Input &amp; Results'!$K$35,J1382-M1382),0)</f>
        <v>#DIV/0!</v>
      </c>
      <c r="L1382" s="106" t="e">
        <f t="shared" si="380"/>
        <v>#DIV/0!</v>
      </c>
      <c r="M1382" s="106" t="e">
        <f>IF(J1382&gt;0,MIN('Input &amp; Results'!$K$15*0.75/12*'Input &amp; Results'!$K$42,J1382),0)</f>
        <v>#DIV/0!</v>
      </c>
      <c r="N1382" s="106" t="e">
        <f t="shared" si="381"/>
        <v>#DIV/0!</v>
      </c>
      <c r="O1382" s="106" t="e">
        <f t="shared" si="375"/>
        <v>#DIV/0!</v>
      </c>
      <c r="P1382" s="106" t="e">
        <f>IF(O1382&gt;'Input &amp; Results'!$E$49,MIN('Input &amp; Results'!$E$47,O1382),0)</f>
        <v>#DIV/0!</v>
      </c>
      <c r="Q1382" s="106" t="e">
        <f t="shared" si="382"/>
        <v>#DIV/0!</v>
      </c>
      <c r="R1382" s="106" t="e">
        <f t="shared" si="378"/>
        <v>#DIV/0!</v>
      </c>
      <c r="S1382" s="106" t="e">
        <f t="shared" si="379"/>
        <v>#DIV/0!</v>
      </c>
      <c r="T1382" s="106" t="e">
        <f t="shared" si="383"/>
        <v>#DIV/0!</v>
      </c>
      <c r="U1382" s="124" t="e">
        <f t="shared" si="376"/>
        <v>#DIV/0!</v>
      </c>
      <c r="V1382" s="107" t="e">
        <f t="shared" si="391"/>
        <v>#DIV/0!</v>
      </c>
      <c r="W1382" s="106" t="e">
        <f t="shared" si="389"/>
        <v>#DIV/0!</v>
      </c>
      <c r="X1382" s="106" t="e">
        <f t="shared" si="384"/>
        <v>#DIV/0!</v>
      </c>
      <c r="Y1382" s="106" t="e">
        <f t="shared" si="390"/>
        <v>#DIV/0!</v>
      </c>
      <c r="Z1382" s="108" t="e">
        <f t="shared" si="385"/>
        <v>#DIV/0!</v>
      </c>
      <c r="AA1382" s="108" t="e">
        <f>('Input &amp; Results'!$E$40-R1382*7.48)/('Calcs active'!H1382*1440)</f>
        <v>#DIV/0!</v>
      </c>
    </row>
    <row r="1383" spans="2:27" x14ac:dyDescent="0.2">
      <c r="B1383" s="31">
        <f t="shared" si="377"/>
        <v>4</v>
      </c>
      <c r="C1383" s="31" t="s">
        <v>60</v>
      </c>
      <c r="D1383" s="106">
        <v>1369</v>
      </c>
      <c r="E1383" s="106" t="e">
        <f t="shared" si="386"/>
        <v>#DIV/0!</v>
      </c>
      <c r="F1383" s="106">
        <f>'Calcs Hist'!E1384</f>
        <v>0</v>
      </c>
      <c r="G1383" s="106" t="e">
        <f t="shared" si="387"/>
        <v>#DIV/0!</v>
      </c>
      <c r="H1383" s="107" t="e">
        <f t="shared" si="388"/>
        <v>#DIV/0!</v>
      </c>
      <c r="I1383" s="106" t="e">
        <f>IF(P1383&gt;0,('Input &amp; Results'!F$34/12*$C$3)*('Input &amp; Results'!$D$21),('Input &amp; Results'!F$34/12*$C$3)*('Input &amp; Results'!$D$22))</f>
        <v>#DIV/0!</v>
      </c>
      <c r="J1383" s="106" t="e">
        <f t="shared" si="392"/>
        <v>#DIV/0!</v>
      </c>
      <c r="K1383" s="106" t="e">
        <f>IF(H1383&gt;'Input &amp; Results'!$K$45,MIN('Input &amp; Results'!$K$36,J1383-M1383),0)</f>
        <v>#DIV/0!</v>
      </c>
      <c r="L1383" s="106" t="e">
        <f t="shared" si="380"/>
        <v>#DIV/0!</v>
      </c>
      <c r="M1383" s="106" t="e">
        <f>IF(J1383&gt;0,MIN('Input &amp; Results'!$K$16*0.75/12*'Input &amp; Results'!$K$42,J1383),0)</f>
        <v>#DIV/0!</v>
      </c>
      <c r="N1383" s="106" t="e">
        <f t="shared" si="381"/>
        <v>#DIV/0!</v>
      </c>
      <c r="O1383" s="106" t="e">
        <f t="shared" si="375"/>
        <v>#DIV/0!</v>
      </c>
      <c r="P1383" s="106" t="e">
        <f>IF(O1383&gt;'Input &amp; Results'!$E$49,MIN('Input &amp; Results'!$E$47,O1383),0)</f>
        <v>#DIV/0!</v>
      </c>
      <c r="Q1383" s="106" t="e">
        <f t="shared" si="382"/>
        <v>#DIV/0!</v>
      </c>
      <c r="R1383" s="106" t="e">
        <f t="shared" si="378"/>
        <v>#DIV/0!</v>
      </c>
      <c r="S1383" s="106" t="e">
        <f t="shared" si="379"/>
        <v>#DIV/0!</v>
      </c>
      <c r="T1383" s="106" t="e">
        <f t="shared" si="383"/>
        <v>#DIV/0!</v>
      </c>
      <c r="U1383" s="124" t="e">
        <f t="shared" si="376"/>
        <v>#DIV/0!</v>
      </c>
      <c r="V1383" s="107" t="e">
        <f t="shared" si="391"/>
        <v>#DIV/0!</v>
      </c>
      <c r="W1383" s="106" t="e">
        <f t="shared" si="389"/>
        <v>#DIV/0!</v>
      </c>
      <c r="X1383" s="106" t="e">
        <f t="shared" si="384"/>
        <v>#DIV/0!</v>
      </c>
      <c r="Y1383" s="106" t="e">
        <f t="shared" si="390"/>
        <v>#DIV/0!</v>
      </c>
      <c r="Z1383" s="108" t="e">
        <f t="shared" si="385"/>
        <v>#DIV/0!</v>
      </c>
      <c r="AA1383" s="108" t="e">
        <f>('Input &amp; Results'!$E$40-R1383*7.48)/('Calcs active'!H1383*1440)</f>
        <v>#DIV/0!</v>
      </c>
    </row>
    <row r="1384" spans="2:27" x14ac:dyDescent="0.2">
      <c r="B1384" s="31">
        <f t="shared" si="377"/>
        <v>4</v>
      </c>
      <c r="C1384" s="31" t="s">
        <v>60</v>
      </c>
      <c r="D1384" s="106">
        <v>1370</v>
      </c>
      <c r="E1384" s="106" t="e">
        <f t="shared" si="386"/>
        <v>#DIV/0!</v>
      </c>
      <c r="F1384" s="106">
        <f>'Calcs Hist'!E1385</f>
        <v>0</v>
      </c>
      <c r="G1384" s="106" t="e">
        <f t="shared" si="387"/>
        <v>#DIV/0!</v>
      </c>
      <c r="H1384" s="107" t="e">
        <f t="shared" si="388"/>
        <v>#DIV/0!</v>
      </c>
      <c r="I1384" s="106" t="e">
        <f>IF(P1384&gt;0,('Input &amp; Results'!F$34/12*$C$3)*('Input &amp; Results'!$D$21),('Input &amp; Results'!F$34/12*$C$3)*('Input &amp; Results'!$D$22))</f>
        <v>#DIV/0!</v>
      </c>
      <c r="J1384" s="106" t="e">
        <f t="shared" si="392"/>
        <v>#DIV/0!</v>
      </c>
      <c r="K1384" s="106" t="e">
        <f>IF(H1384&gt;'Input &amp; Results'!$K$45,MIN('Input &amp; Results'!$K$36,J1384-M1384),0)</f>
        <v>#DIV/0!</v>
      </c>
      <c r="L1384" s="106" t="e">
        <f t="shared" si="380"/>
        <v>#DIV/0!</v>
      </c>
      <c r="M1384" s="106" t="e">
        <f>IF(J1384&gt;0,MIN('Input &amp; Results'!$K$16*0.75/12*'Input &amp; Results'!$K$42,J1384),0)</f>
        <v>#DIV/0!</v>
      </c>
      <c r="N1384" s="106" t="e">
        <f t="shared" si="381"/>
        <v>#DIV/0!</v>
      </c>
      <c r="O1384" s="106" t="e">
        <f t="shared" si="375"/>
        <v>#DIV/0!</v>
      </c>
      <c r="P1384" s="106" t="e">
        <f>IF(O1384&gt;'Input &amp; Results'!$E$49,MIN('Input &amp; Results'!$E$47,O1384),0)</f>
        <v>#DIV/0!</v>
      </c>
      <c r="Q1384" s="106" t="e">
        <f t="shared" si="382"/>
        <v>#DIV/0!</v>
      </c>
      <c r="R1384" s="106" t="e">
        <f t="shared" si="378"/>
        <v>#DIV/0!</v>
      </c>
      <c r="S1384" s="106" t="e">
        <f t="shared" si="379"/>
        <v>#DIV/0!</v>
      </c>
      <c r="T1384" s="106" t="e">
        <f t="shared" si="383"/>
        <v>#DIV/0!</v>
      </c>
      <c r="U1384" s="124" t="e">
        <f t="shared" si="376"/>
        <v>#DIV/0!</v>
      </c>
      <c r="V1384" s="107" t="e">
        <f t="shared" si="391"/>
        <v>#DIV/0!</v>
      </c>
      <c r="W1384" s="106" t="e">
        <f t="shared" si="389"/>
        <v>#DIV/0!</v>
      </c>
      <c r="X1384" s="106" t="e">
        <f t="shared" si="384"/>
        <v>#DIV/0!</v>
      </c>
      <c r="Y1384" s="106" t="e">
        <f t="shared" si="390"/>
        <v>#DIV/0!</v>
      </c>
      <c r="Z1384" s="108" t="e">
        <f t="shared" si="385"/>
        <v>#DIV/0!</v>
      </c>
      <c r="AA1384" s="108" t="e">
        <f>('Input &amp; Results'!$E$40-R1384*7.48)/('Calcs active'!H1384*1440)</f>
        <v>#DIV/0!</v>
      </c>
    </row>
    <row r="1385" spans="2:27" x14ac:dyDescent="0.2">
      <c r="B1385" s="31">
        <f t="shared" si="377"/>
        <v>4</v>
      </c>
      <c r="C1385" s="31" t="s">
        <v>60</v>
      </c>
      <c r="D1385" s="106">
        <v>1371</v>
      </c>
      <c r="E1385" s="106" t="e">
        <f t="shared" si="386"/>
        <v>#DIV/0!</v>
      </c>
      <c r="F1385" s="106">
        <f>'Calcs Hist'!E1386</f>
        <v>0</v>
      </c>
      <c r="G1385" s="106" t="e">
        <f t="shared" si="387"/>
        <v>#DIV/0!</v>
      </c>
      <c r="H1385" s="107" t="e">
        <f t="shared" si="388"/>
        <v>#DIV/0!</v>
      </c>
      <c r="I1385" s="106" t="e">
        <f>IF(P1385&gt;0,('Input &amp; Results'!F$34/12*$C$3)*('Input &amp; Results'!$D$21),('Input &amp; Results'!F$34/12*$C$3)*('Input &amp; Results'!$D$22))</f>
        <v>#DIV/0!</v>
      </c>
      <c r="J1385" s="106" t="e">
        <f t="shared" si="392"/>
        <v>#DIV/0!</v>
      </c>
      <c r="K1385" s="106" t="e">
        <f>IF(H1385&gt;'Input &amp; Results'!$K$45,MIN('Input &amp; Results'!$K$36,J1385-M1385),0)</f>
        <v>#DIV/0!</v>
      </c>
      <c r="L1385" s="106" t="e">
        <f t="shared" si="380"/>
        <v>#DIV/0!</v>
      </c>
      <c r="M1385" s="106" t="e">
        <f>IF(J1385&gt;0,MIN('Input &amp; Results'!$K$16*0.75/12*'Input &amp; Results'!$K$42,J1385),0)</f>
        <v>#DIV/0!</v>
      </c>
      <c r="N1385" s="106" t="e">
        <f t="shared" si="381"/>
        <v>#DIV/0!</v>
      </c>
      <c r="O1385" s="106" t="e">
        <f t="shared" si="375"/>
        <v>#DIV/0!</v>
      </c>
      <c r="P1385" s="106" t="e">
        <f>IF(O1385&gt;'Input &amp; Results'!$E$49,MIN('Input &amp; Results'!$E$47,O1385),0)</f>
        <v>#DIV/0!</v>
      </c>
      <c r="Q1385" s="106" t="e">
        <f t="shared" si="382"/>
        <v>#DIV/0!</v>
      </c>
      <c r="R1385" s="106" t="e">
        <f t="shared" si="378"/>
        <v>#DIV/0!</v>
      </c>
      <c r="S1385" s="106" t="e">
        <f t="shared" si="379"/>
        <v>#DIV/0!</v>
      </c>
      <c r="T1385" s="106" t="e">
        <f t="shared" si="383"/>
        <v>#DIV/0!</v>
      </c>
      <c r="U1385" s="124" t="e">
        <f t="shared" si="376"/>
        <v>#DIV/0!</v>
      </c>
      <c r="V1385" s="107" t="e">
        <f t="shared" si="391"/>
        <v>#DIV/0!</v>
      </c>
      <c r="W1385" s="106" t="e">
        <f t="shared" si="389"/>
        <v>#DIV/0!</v>
      </c>
      <c r="X1385" s="106" t="e">
        <f t="shared" si="384"/>
        <v>#DIV/0!</v>
      </c>
      <c r="Y1385" s="106" t="e">
        <f t="shared" si="390"/>
        <v>#DIV/0!</v>
      </c>
      <c r="Z1385" s="108" t="e">
        <f t="shared" si="385"/>
        <v>#DIV/0!</v>
      </c>
      <c r="AA1385" s="108" t="e">
        <f>('Input &amp; Results'!$E$40-R1385*7.48)/('Calcs active'!H1385*1440)</f>
        <v>#DIV/0!</v>
      </c>
    </row>
    <row r="1386" spans="2:27" x14ac:dyDescent="0.2">
      <c r="B1386" s="31">
        <f t="shared" si="377"/>
        <v>4</v>
      </c>
      <c r="C1386" s="31" t="s">
        <v>60</v>
      </c>
      <c r="D1386" s="106">
        <v>1372</v>
      </c>
      <c r="E1386" s="106" t="e">
        <f t="shared" si="386"/>
        <v>#DIV/0!</v>
      </c>
      <c r="F1386" s="106">
        <f>'Calcs Hist'!E1387</f>
        <v>0</v>
      </c>
      <c r="G1386" s="106" t="e">
        <f t="shared" si="387"/>
        <v>#DIV/0!</v>
      </c>
      <c r="H1386" s="107" t="e">
        <f t="shared" si="388"/>
        <v>#DIV/0!</v>
      </c>
      <c r="I1386" s="106" t="e">
        <f>IF(P1386&gt;0,('Input &amp; Results'!F$34/12*$C$3)*('Input &amp; Results'!$D$21),('Input &amp; Results'!F$34/12*$C$3)*('Input &amp; Results'!$D$22))</f>
        <v>#DIV/0!</v>
      </c>
      <c r="J1386" s="106" t="e">
        <f t="shared" si="392"/>
        <v>#DIV/0!</v>
      </c>
      <c r="K1386" s="106" t="e">
        <f>IF(H1386&gt;'Input &amp; Results'!$K$45,MIN('Input &amp; Results'!$K$36,J1386-M1386),0)</f>
        <v>#DIV/0!</v>
      </c>
      <c r="L1386" s="106" t="e">
        <f t="shared" si="380"/>
        <v>#DIV/0!</v>
      </c>
      <c r="M1386" s="106" t="e">
        <f>IF(J1386&gt;0,MIN('Input &amp; Results'!$K$16*0.75/12*'Input &amp; Results'!$K$42,J1386),0)</f>
        <v>#DIV/0!</v>
      </c>
      <c r="N1386" s="106" t="e">
        <f t="shared" si="381"/>
        <v>#DIV/0!</v>
      </c>
      <c r="O1386" s="106" t="e">
        <f t="shared" si="375"/>
        <v>#DIV/0!</v>
      </c>
      <c r="P1386" s="106" t="e">
        <f>IF(O1386&gt;'Input &amp; Results'!$E$49,MIN('Input &amp; Results'!$E$47,O1386),0)</f>
        <v>#DIV/0!</v>
      </c>
      <c r="Q1386" s="106" t="e">
        <f t="shared" si="382"/>
        <v>#DIV/0!</v>
      </c>
      <c r="R1386" s="106" t="e">
        <f t="shared" si="378"/>
        <v>#DIV/0!</v>
      </c>
      <c r="S1386" s="106" t="e">
        <f t="shared" si="379"/>
        <v>#DIV/0!</v>
      </c>
      <c r="T1386" s="106" t="e">
        <f t="shared" si="383"/>
        <v>#DIV/0!</v>
      </c>
      <c r="U1386" s="124" t="e">
        <f t="shared" si="376"/>
        <v>#DIV/0!</v>
      </c>
      <c r="V1386" s="107" t="e">
        <f t="shared" si="391"/>
        <v>#DIV/0!</v>
      </c>
      <c r="W1386" s="106" t="e">
        <f t="shared" si="389"/>
        <v>#DIV/0!</v>
      </c>
      <c r="X1386" s="106" t="e">
        <f t="shared" si="384"/>
        <v>#DIV/0!</v>
      </c>
      <c r="Y1386" s="106" t="e">
        <f t="shared" si="390"/>
        <v>#DIV/0!</v>
      </c>
      <c r="Z1386" s="108" t="e">
        <f t="shared" si="385"/>
        <v>#DIV/0!</v>
      </c>
      <c r="AA1386" s="108" t="e">
        <f>('Input &amp; Results'!$E$40-R1386*7.48)/('Calcs active'!H1386*1440)</f>
        <v>#DIV/0!</v>
      </c>
    </row>
    <row r="1387" spans="2:27" x14ac:dyDescent="0.2">
      <c r="B1387" s="31">
        <f t="shared" si="377"/>
        <v>4</v>
      </c>
      <c r="C1387" s="31" t="s">
        <v>60</v>
      </c>
      <c r="D1387" s="106">
        <v>1373</v>
      </c>
      <c r="E1387" s="106" t="e">
        <f t="shared" si="386"/>
        <v>#DIV/0!</v>
      </c>
      <c r="F1387" s="106">
        <f>'Calcs Hist'!E1388</f>
        <v>0</v>
      </c>
      <c r="G1387" s="106" t="e">
        <f t="shared" si="387"/>
        <v>#DIV/0!</v>
      </c>
      <c r="H1387" s="107" t="e">
        <f t="shared" si="388"/>
        <v>#DIV/0!</v>
      </c>
      <c r="I1387" s="106" t="e">
        <f>IF(P1387&gt;0,('Input &amp; Results'!F$34/12*$C$3)*('Input &amp; Results'!$D$21),('Input &amp; Results'!F$34/12*$C$3)*('Input &amp; Results'!$D$22))</f>
        <v>#DIV/0!</v>
      </c>
      <c r="J1387" s="106" t="e">
        <f t="shared" si="392"/>
        <v>#DIV/0!</v>
      </c>
      <c r="K1387" s="106" t="e">
        <f>IF(H1387&gt;'Input &amp; Results'!$K$45,MIN('Input &amp; Results'!$K$36,J1387-M1387),0)</f>
        <v>#DIV/0!</v>
      </c>
      <c r="L1387" s="106" t="e">
        <f t="shared" si="380"/>
        <v>#DIV/0!</v>
      </c>
      <c r="M1387" s="106" t="e">
        <f>IF(J1387&gt;0,MIN('Input &amp; Results'!$K$16*0.75/12*'Input &amp; Results'!$K$42,J1387),0)</f>
        <v>#DIV/0!</v>
      </c>
      <c r="N1387" s="106" t="e">
        <f t="shared" si="381"/>
        <v>#DIV/0!</v>
      </c>
      <c r="O1387" s="106" t="e">
        <f t="shared" si="375"/>
        <v>#DIV/0!</v>
      </c>
      <c r="P1387" s="106" t="e">
        <f>IF(O1387&gt;'Input &amp; Results'!$E$49,MIN('Input &amp; Results'!$E$47,O1387),0)</f>
        <v>#DIV/0!</v>
      </c>
      <c r="Q1387" s="106" t="e">
        <f t="shared" si="382"/>
        <v>#DIV/0!</v>
      </c>
      <c r="R1387" s="106" t="e">
        <f t="shared" si="378"/>
        <v>#DIV/0!</v>
      </c>
      <c r="S1387" s="106" t="e">
        <f t="shared" si="379"/>
        <v>#DIV/0!</v>
      </c>
      <c r="T1387" s="106" t="e">
        <f t="shared" si="383"/>
        <v>#DIV/0!</v>
      </c>
      <c r="U1387" s="124" t="e">
        <f t="shared" si="376"/>
        <v>#DIV/0!</v>
      </c>
      <c r="V1387" s="107" t="e">
        <f t="shared" si="391"/>
        <v>#DIV/0!</v>
      </c>
      <c r="W1387" s="106" t="e">
        <f t="shared" si="389"/>
        <v>#DIV/0!</v>
      </c>
      <c r="X1387" s="106" t="e">
        <f t="shared" si="384"/>
        <v>#DIV/0!</v>
      </c>
      <c r="Y1387" s="106" t="e">
        <f t="shared" si="390"/>
        <v>#DIV/0!</v>
      </c>
      <c r="Z1387" s="108" t="e">
        <f t="shared" si="385"/>
        <v>#DIV/0!</v>
      </c>
      <c r="AA1387" s="108" t="e">
        <f>('Input &amp; Results'!$E$40-R1387*7.48)/('Calcs active'!H1387*1440)</f>
        <v>#DIV/0!</v>
      </c>
    </row>
    <row r="1388" spans="2:27" x14ac:dyDescent="0.2">
      <c r="B1388" s="31">
        <f t="shared" si="377"/>
        <v>4</v>
      </c>
      <c r="C1388" s="31" t="s">
        <v>60</v>
      </c>
      <c r="D1388" s="106">
        <v>1374</v>
      </c>
      <c r="E1388" s="106" t="e">
        <f t="shared" si="386"/>
        <v>#DIV/0!</v>
      </c>
      <c r="F1388" s="106">
        <f>'Calcs Hist'!E1389</f>
        <v>0</v>
      </c>
      <c r="G1388" s="106" t="e">
        <f t="shared" si="387"/>
        <v>#DIV/0!</v>
      </c>
      <c r="H1388" s="107" t="e">
        <f t="shared" si="388"/>
        <v>#DIV/0!</v>
      </c>
      <c r="I1388" s="106" t="e">
        <f>IF(P1388&gt;0,('Input &amp; Results'!F$34/12*$C$3)*('Input &amp; Results'!$D$21),('Input &amp; Results'!F$34/12*$C$3)*('Input &amp; Results'!$D$22))</f>
        <v>#DIV/0!</v>
      </c>
      <c r="J1388" s="106" t="e">
        <f t="shared" si="392"/>
        <v>#DIV/0!</v>
      </c>
      <c r="K1388" s="106" t="e">
        <f>IF(H1388&gt;'Input &amp; Results'!$K$45,MIN('Input &amp; Results'!$K$36,J1388-M1388),0)</f>
        <v>#DIV/0!</v>
      </c>
      <c r="L1388" s="106" t="e">
        <f t="shared" si="380"/>
        <v>#DIV/0!</v>
      </c>
      <c r="M1388" s="106" t="e">
        <f>IF(J1388&gt;0,MIN('Input &amp; Results'!$K$16*0.75/12*'Input &amp; Results'!$K$42,J1388),0)</f>
        <v>#DIV/0!</v>
      </c>
      <c r="N1388" s="106" t="e">
        <f t="shared" si="381"/>
        <v>#DIV/0!</v>
      </c>
      <c r="O1388" s="106" t="e">
        <f t="shared" ref="O1388:O1451" si="393">J1388-K1388-M1388</f>
        <v>#DIV/0!</v>
      </c>
      <c r="P1388" s="106" t="e">
        <f>IF(O1388&gt;'Input &amp; Results'!$E$49,MIN('Input &amp; Results'!$E$47,O1388),0)</f>
        <v>#DIV/0!</v>
      </c>
      <c r="Q1388" s="106" t="e">
        <f t="shared" si="382"/>
        <v>#DIV/0!</v>
      </c>
      <c r="R1388" s="106" t="e">
        <f t="shared" si="378"/>
        <v>#DIV/0!</v>
      </c>
      <c r="S1388" s="106" t="e">
        <f t="shared" si="379"/>
        <v>#DIV/0!</v>
      </c>
      <c r="T1388" s="106" t="e">
        <f t="shared" si="383"/>
        <v>#DIV/0!</v>
      </c>
      <c r="U1388" s="124" t="e">
        <f t="shared" si="376"/>
        <v>#DIV/0!</v>
      </c>
      <c r="V1388" s="107" t="e">
        <f t="shared" si="391"/>
        <v>#DIV/0!</v>
      </c>
      <c r="W1388" s="106" t="e">
        <f t="shared" si="389"/>
        <v>#DIV/0!</v>
      </c>
      <c r="X1388" s="106" t="e">
        <f t="shared" si="384"/>
        <v>#DIV/0!</v>
      </c>
      <c r="Y1388" s="106" t="e">
        <f t="shared" si="390"/>
        <v>#DIV/0!</v>
      </c>
      <c r="Z1388" s="108" t="e">
        <f t="shared" si="385"/>
        <v>#DIV/0!</v>
      </c>
      <c r="AA1388" s="108" t="e">
        <f>('Input &amp; Results'!$E$40-R1388*7.48)/('Calcs active'!H1388*1440)</f>
        <v>#DIV/0!</v>
      </c>
    </row>
    <row r="1389" spans="2:27" x14ac:dyDescent="0.2">
      <c r="B1389" s="31">
        <f t="shared" si="377"/>
        <v>4</v>
      </c>
      <c r="C1389" s="31" t="s">
        <v>60</v>
      </c>
      <c r="D1389" s="106">
        <v>1375</v>
      </c>
      <c r="E1389" s="106" t="e">
        <f t="shared" si="386"/>
        <v>#DIV/0!</v>
      </c>
      <c r="F1389" s="106">
        <f>'Calcs Hist'!E1390</f>
        <v>0</v>
      </c>
      <c r="G1389" s="106" t="e">
        <f t="shared" si="387"/>
        <v>#DIV/0!</v>
      </c>
      <c r="H1389" s="107" t="e">
        <f t="shared" si="388"/>
        <v>#DIV/0!</v>
      </c>
      <c r="I1389" s="106" t="e">
        <f>IF(P1389&gt;0,('Input &amp; Results'!F$34/12*$C$3)*('Input &amp; Results'!$D$21),('Input &amp; Results'!F$34/12*$C$3)*('Input &amp; Results'!$D$22))</f>
        <v>#DIV/0!</v>
      </c>
      <c r="J1389" s="106" t="e">
        <f t="shared" si="392"/>
        <v>#DIV/0!</v>
      </c>
      <c r="K1389" s="106" t="e">
        <f>IF(H1389&gt;'Input &amp; Results'!$K$45,MIN('Input &amp; Results'!$K$36,J1389-M1389),0)</f>
        <v>#DIV/0!</v>
      </c>
      <c r="L1389" s="106" t="e">
        <f t="shared" si="380"/>
        <v>#DIV/0!</v>
      </c>
      <c r="M1389" s="106" t="e">
        <f>IF(J1389&gt;0,MIN('Input &amp; Results'!$K$16*0.75/12*'Input &amp; Results'!$K$42,J1389),0)</f>
        <v>#DIV/0!</v>
      </c>
      <c r="N1389" s="106" t="e">
        <f t="shared" si="381"/>
        <v>#DIV/0!</v>
      </c>
      <c r="O1389" s="106" t="e">
        <f t="shared" si="393"/>
        <v>#DIV/0!</v>
      </c>
      <c r="P1389" s="106" t="e">
        <f>IF(O1389&gt;'Input &amp; Results'!$E$49,MIN('Input &amp; Results'!$E$47,O1389),0)</f>
        <v>#DIV/0!</v>
      </c>
      <c r="Q1389" s="106" t="e">
        <f t="shared" si="382"/>
        <v>#DIV/0!</v>
      </c>
      <c r="R1389" s="106" t="e">
        <f t="shared" si="378"/>
        <v>#DIV/0!</v>
      </c>
      <c r="S1389" s="106" t="e">
        <f t="shared" si="379"/>
        <v>#DIV/0!</v>
      </c>
      <c r="T1389" s="106" t="e">
        <f t="shared" si="383"/>
        <v>#DIV/0!</v>
      </c>
      <c r="U1389" s="124" t="e">
        <f t="shared" si="376"/>
        <v>#DIV/0!</v>
      </c>
      <c r="V1389" s="107" t="e">
        <f t="shared" si="391"/>
        <v>#DIV/0!</v>
      </c>
      <c r="W1389" s="106" t="e">
        <f t="shared" si="389"/>
        <v>#DIV/0!</v>
      </c>
      <c r="X1389" s="106" t="e">
        <f t="shared" si="384"/>
        <v>#DIV/0!</v>
      </c>
      <c r="Y1389" s="106" t="e">
        <f t="shared" si="390"/>
        <v>#DIV/0!</v>
      </c>
      <c r="Z1389" s="108" t="e">
        <f t="shared" si="385"/>
        <v>#DIV/0!</v>
      </c>
      <c r="AA1389" s="108" t="e">
        <f>('Input &amp; Results'!$E$40-R1389*7.48)/('Calcs active'!H1389*1440)</f>
        <v>#DIV/0!</v>
      </c>
    </row>
    <row r="1390" spans="2:27" x14ac:dyDescent="0.2">
      <c r="B1390" s="31">
        <f t="shared" si="377"/>
        <v>4</v>
      </c>
      <c r="C1390" s="31" t="s">
        <v>60</v>
      </c>
      <c r="D1390" s="106">
        <v>1376</v>
      </c>
      <c r="E1390" s="106" t="e">
        <f t="shared" si="386"/>
        <v>#DIV/0!</v>
      </c>
      <c r="F1390" s="106">
        <f>'Calcs Hist'!E1391</f>
        <v>0</v>
      </c>
      <c r="G1390" s="106" t="e">
        <f t="shared" si="387"/>
        <v>#DIV/0!</v>
      </c>
      <c r="H1390" s="107" t="e">
        <f t="shared" si="388"/>
        <v>#DIV/0!</v>
      </c>
      <c r="I1390" s="106" t="e">
        <f>IF(P1390&gt;0,('Input &amp; Results'!F$34/12*$C$3)*('Input &amp; Results'!$D$21),('Input &amp; Results'!F$34/12*$C$3)*('Input &amp; Results'!$D$22))</f>
        <v>#DIV/0!</v>
      </c>
      <c r="J1390" s="106" t="e">
        <f t="shared" si="392"/>
        <v>#DIV/0!</v>
      </c>
      <c r="K1390" s="106" t="e">
        <f>IF(H1390&gt;'Input &amp; Results'!$K$45,MIN('Input &amp; Results'!$K$36,J1390-M1390),0)</f>
        <v>#DIV/0!</v>
      </c>
      <c r="L1390" s="106" t="e">
        <f t="shared" si="380"/>
        <v>#DIV/0!</v>
      </c>
      <c r="M1390" s="106" t="e">
        <f>IF(J1390&gt;0,MIN('Input &amp; Results'!$K$16*0.75/12*'Input &amp; Results'!$K$42,J1390),0)</f>
        <v>#DIV/0!</v>
      </c>
      <c r="N1390" s="106" t="e">
        <f t="shared" si="381"/>
        <v>#DIV/0!</v>
      </c>
      <c r="O1390" s="106" t="e">
        <f t="shared" si="393"/>
        <v>#DIV/0!</v>
      </c>
      <c r="P1390" s="106" t="e">
        <f>IF(O1390&gt;'Input &amp; Results'!$E$49,MIN('Input &amp; Results'!$E$47,O1390),0)</f>
        <v>#DIV/0!</v>
      </c>
      <c r="Q1390" s="106" t="e">
        <f t="shared" si="382"/>
        <v>#DIV/0!</v>
      </c>
      <c r="R1390" s="106" t="e">
        <f t="shared" si="378"/>
        <v>#DIV/0!</v>
      </c>
      <c r="S1390" s="106" t="e">
        <f t="shared" si="379"/>
        <v>#DIV/0!</v>
      </c>
      <c r="T1390" s="106" t="e">
        <f t="shared" si="383"/>
        <v>#DIV/0!</v>
      </c>
      <c r="U1390" s="124" t="e">
        <f t="shared" si="376"/>
        <v>#DIV/0!</v>
      </c>
      <c r="V1390" s="107" t="e">
        <f t="shared" si="391"/>
        <v>#DIV/0!</v>
      </c>
      <c r="W1390" s="106" t="e">
        <f t="shared" si="389"/>
        <v>#DIV/0!</v>
      </c>
      <c r="X1390" s="106" t="e">
        <f t="shared" si="384"/>
        <v>#DIV/0!</v>
      </c>
      <c r="Y1390" s="106" t="e">
        <f t="shared" si="390"/>
        <v>#DIV/0!</v>
      </c>
      <c r="Z1390" s="108" t="e">
        <f t="shared" si="385"/>
        <v>#DIV/0!</v>
      </c>
      <c r="AA1390" s="108" t="e">
        <f>('Input &amp; Results'!$E$40-R1390*7.48)/('Calcs active'!H1390*1440)</f>
        <v>#DIV/0!</v>
      </c>
    </row>
    <row r="1391" spans="2:27" x14ac:dyDescent="0.2">
      <c r="B1391" s="31">
        <f t="shared" si="377"/>
        <v>4</v>
      </c>
      <c r="C1391" s="31" t="s">
        <v>60</v>
      </c>
      <c r="D1391" s="106">
        <v>1377</v>
      </c>
      <c r="E1391" s="106" t="e">
        <f t="shared" si="386"/>
        <v>#DIV/0!</v>
      </c>
      <c r="F1391" s="106">
        <f>'Calcs Hist'!E1392</f>
        <v>0</v>
      </c>
      <c r="G1391" s="106" t="e">
        <f t="shared" si="387"/>
        <v>#DIV/0!</v>
      </c>
      <c r="H1391" s="107" t="e">
        <f t="shared" si="388"/>
        <v>#DIV/0!</v>
      </c>
      <c r="I1391" s="106" t="e">
        <f>IF(P1391&gt;0,('Input &amp; Results'!F$34/12*$C$3)*('Input &amp; Results'!$D$21),('Input &amp; Results'!F$34/12*$C$3)*('Input &amp; Results'!$D$22))</f>
        <v>#DIV/0!</v>
      </c>
      <c r="J1391" s="106" t="e">
        <f t="shared" si="392"/>
        <v>#DIV/0!</v>
      </c>
      <c r="K1391" s="106" t="e">
        <f>IF(H1391&gt;'Input &amp; Results'!$K$45,MIN('Input &amp; Results'!$K$36,J1391-M1391),0)</f>
        <v>#DIV/0!</v>
      </c>
      <c r="L1391" s="106" t="e">
        <f t="shared" si="380"/>
        <v>#DIV/0!</v>
      </c>
      <c r="M1391" s="106" t="e">
        <f>IF(J1391&gt;0,MIN('Input &amp; Results'!$K$16*0.75/12*'Input &amp; Results'!$K$42,J1391),0)</f>
        <v>#DIV/0!</v>
      </c>
      <c r="N1391" s="106" t="e">
        <f t="shared" si="381"/>
        <v>#DIV/0!</v>
      </c>
      <c r="O1391" s="106" t="e">
        <f t="shared" si="393"/>
        <v>#DIV/0!</v>
      </c>
      <c r="P1391" s="106" t="e">
        <f>IF(O1391&gt;'Input &amp; Results'!$E$49,MIN('Input &amp; Results'!$E$47,O1391),0)</f>
        <v>#DIV/0!</v>
      </c>
      <c r="Q1391" s="106" t="e">
        <f t="shared" si="382"/>
        <v>#DIV/0!</v>
      </c>
      <c r="R1391" s="106" t="e">
        <f t="shared" si="378"/>
        <v>#DIV/0!</v>
      </c>
      <c r="S1391" s="106" t="e">
        <f t="shared" si="379"/>
        <v>#DIV/0!</v>
      </c>
      <c r="T1391" s="106" t="e">
        <f t="shared" si="383"/>
        <v>#DIV/0!</v>
      </c>
      <c r="U1391" s="124" t="e">
        <f t="shared" si="376"/>
        <v>#DIV/0!</v>
      </c>
      <c r="V1391" s="107" t="e">
        <f t="shared" si="391"/>
        <v>#DIV/0!</v>
      </c>
      <c r="W1391" s="106" t="e">
        <f t="shared" si="389"/>
        <v>#DIV/0!</v>
      </c>
      <c r="X1391" s="106" t="e">
        <f t="shared" si="384"/>
        <v>#DIV/0!</v>
      </c>
      <c r="Y1391" s="106" t="e">
        <f t="shared" si="390"/>
        <v>#DIV/0!</v>
      </c>
      <c r="Z1391" s="108" t="e">
        <f t="shared" si="385"/>
        <v>#DIV/0!</v>
      </c>
      <c r="AA1391" s="108" t="e">
        <f>('Input &amp; Results'!$E$40-R1391*7.48)/('Calcs active'!H1391*1440)</f>
        <v>#DIV/0!</v>
      </c>
    </row>
    <row r="1392" spans="2:27" x14ac:dyDescent="0.2">
      <c r="B1392" s="31">
        <f t="shared" si="377"/>
        <v>4</v>
      </c>
      <c r="C1392" s="31" t="s">
        <v>60</v>
      </c>
      <c r="D1392" s="106">
        <v>1378</v>
      </c>
      <c r="E1392" s="106" t="e">
        <f t="shared" si="386"/>
        <v>#DIV/0!</v>
      </c>
      <c r="F1392" s="106">
        <f>'Calcs Hist'!E1393</f>
        <v>0</v>
      </c>
      <c r="G1392" s="106" t="e">
        <f t="shared" si="387"/>
        <v>#DIV/0!</v>
      </c>
      <c r="H1392" s="107" t="e">
        <f t="shared" si="388"/>
        <v>#DIV/0!</v>
      </c>
      <c r="I1392" s="106" t="e">
        <f>IF(P1392&gt;0,('Input &amp; Results'!F$34/12*$C$3)*('Input &amp; Results'!$D$21),('Input &amp; Results'!F$34/12*$C$3)*('Input &amp; Results'!$D$22))</f>
        <v>#DIV/0!</v>
      </c>
      <c r="J1392" s="106" t="e">
        <f t="shared" si="392"/>
        <v>#DIV/0!</v>
      </c>
      <c r="K1392" s="106" t="e">
        <f>IF(H1392&gt;'Input &amp; Results'!$K$45,MIN('Input &amp; Results'!$K$36,J1392-M1392),0)</f>
        <v>#DIV/0!</v>
      </c>
      <c r="L1392" s="106" t="e">
        <f t="shared" si="380"/>
        <v>#DIV/0!</v>
      </c>
      <c r="M1392" s="106" t="e">
        <f>IF(J1392&gt;0,MIN('Input &amp; Results'!$K$16*0.75/12*'Input &amp; Results'!$K$42,J1392),0)</f>
        <v>#DIV/0!</v>
      </c>
      <c r="N1392" s="106" t="e">
        <f t="shared" si="381"/>
        <v>#DIV/0!</v>
      </c>
      <c r="O1392" s="106" t="e">
        <f t="shared" si="393"/>
        <v>#DIV/0!</v>
      </c>
      <c r="P1392" s="106" t="e">
        <f>IF(O1392&gt;'Input &amp; Results'!$E$49,MIN('Input &amp; Results'!$E$47,O1392),0)</f>
        <v>#DIV/0!</v>
      </c>
      <c r="Q1392" s="106" t="e">
        <f t="shared" si="382"/>
        <v>#DIV/0!</v>
      </c>
      <c r="R1392" s="106" t="e">
        <f t="shared" si="378"/>
        <v>#DIV/0!</v>
      </c>
      <c r="S1392" s="106" t="e">
        <f t="shared" si="379"/>
        <v>#DIV/0!</v>
      </c>
      <c r="T1392" s="106" t="e">
        <f t="shared" si="383"/>
        <v>#DIV/0!</v>
      </c>
      <c r="U1392" s="124" t="e">
        <f t="shared" si="376"/>
        <v>#DIV/0!</v>
      </c>
      <c r="V1392" s="107" t="e">
        <f t="shared" si="391"/>
        <v>#DIV/0!</v>
      </c>
      <c r="W1392" s="106" t="e">
        <f t="shared" si="389"/>
        <v>#DIV/0!</v>
      </c>
      <c r="X1392" s="106" t="e">
        <f t="shared" si="384"/>
        <v>#DIV/0!</v>
      </c>
      <c r="Y1392" s="106" t="e">
        <f t="shared" si="390"/>
        <v>#DIV/0!</v>
      </c>
      <c r="Z1392" s="108" t="e">
        <f t="shared" si="385"/>
        <v>#DIV/0!</v>
      </c>
      <c r="AA1392" s="108" t="e">
        <f>('Input &amp; Results'!$E$40-R1392*7.48)/('Calcs active'!H1392*1440)</f>
        <v>#DIV/0!</v>
      </c>
    </row>
    <row r="1393" spans="2:27" x14ac:dyDescent="0.2">
      <c r="B1393" s="31">
        <f t="shared" si="377"/>
        <v>4</v>
      </c>
      <c r="C1393" s="31" t="s">
        <v>60</v>
      </c>
      <c r="D1393" s="106">
        <v>1379</v>
      </c>
      <c r="E1393" s="106" t="e">
        <f t="shared" si="386"/>
        <v>#DIV/0!</v>
      </c>
      <c r="F1393" s="106">
        <f>'Calcs Hist'!E1394</f>
        <v>0</v>
      </c>
      <c r="G1393" s="106" t="e">
        <f t="shared" si="387"/>
        <v>#DIV/0!</v>
      </c>
      <c r="H1393" s="107" t="e">
        <f t="shared" si="388"/>
        <v>#DIV/0!</v>
      </c>
      <c r="I1393" s="106" t="e">
        <f>IF(P1393&gt;0,('Input &amp; Results'!F$34/12*$C$3)*('Input &amp; Results'!$D$21),('Input &amp; Results'!F$34/12*$C$3)*('Input &amp; Results'!$D$22))</f>
        <v>#DIV/0!</v>
      </c>
      <c r="J1393" s="106" t="e">
        <f t="shared" si="392"/>
        <v>#DIV/0!</v>
      </c>
      <c r="K1393" s="106" t="e">
        <f>IF(H1393&gt;'Input &amp; Results'!$K$45,MIN('Input &amp; Results'!$K$36,J1393-M1393),0)</f>
        <v>#DIV/0!</v>
      </c>
      <c r="L1393" s="106" t="e">
        <f t="shared" si="380"/>
        <v>#DIV/0!</v>
      </c>
      <c r="M1393" s="106" t="e">
        <f>IF(J1393&gt;0,MIN('Input &amp; Results'!$K$16*0.75/12*'Input &amp; Results'!$K$42,J1393),0)</f>
        <v>#DIV/0!</v>
      </c>
      <c r="N1393" s="106" t="e">
        <f t="shared" si="381"/>
        <v>#DIV/0!</v>
      </c>
      <c r="O1393" s="106" t="e">
        <f t="shared" si="393"/>
        <v>#DIV/0!</v>
      </c>
      <c r="P1393" s="106" t="e">
        <f>IF(O1393&gt;'Input &amp; Results'!$E$49,MIN('Input &amp; Results'!$E$47,O1393),0)</f>
        <v>#DIV/0!</v>
      </c>
      <c r="Q1393" s="106" t="e">
        <f t="shared" si="382"/>
        <v>#DIV/0!</v>
      </c>
      <c r="R1393" s="106" t="e">
        <f t="shared" si="378"/>
        <v>#DIV/0!</v>
      </c>
      <c r="S1393" s="106" t="e">
        <f t="shared" si="379"/>
        <v>#DIV/0!</v>
      </c>
      <c r="T1393" s="106" t="e">
        <f t="shared" si="383"/>
        <v>#DIV/0!</v>
      </c>
      <c r="U1393" s="124" t="e">
        <f t="shared" si="376"/>
        <v>#DIV/0!</v>
      </c>
      <c r="V1393" s="107" t="e">
        <f t="shared" si="391"/>
        <v>#DIV/0!</v>
      </c>
      <c r="W1393" s="106" t="e">
        <f t="shared" si="389"/>
        <v>#DIV/0!</v>
      </c>
      <c r="X1393" s="106" t="e">
        <f t="shared" si="384"/>
        <v>#DIV/0!</v>
      </c>
      <c r="Y1393" s="106" t="e">
        <f t="shared" si="390"/>
        <v>#DIV/0!</v>
      </c>
      <c r="Z1393" s="108" t="e">
        <f t="shared" si="385"/>
        <v>#DIV/0!</v>
      </c>
      <c r="AA1393" s="108" t="e">
        <f>('Input &amp; Results'!$E$40-R1393*7.48)/('Calcs active'!H1393*1440)</f>
        <v>#DIV/0!</v>
      </c>
    </row>
    <row r="1394" spans="2:27" x14ac:dyDescent="0.2">
      <c r="B1394" s="31">
        <f t="shared" si="377"/>
        <v>4</v>
      </c>
      <c r="C1394" s="31" t="s">
        <v>60</v>
      </c>
      <c r="D1394" s="106">
        <v>1380</v>
      </c>
      <c r="E1394" s="106" t="e">
        <f t="shared" si="386"/>
        <v>#DIV/0!</v>
      </c>
      <c r="F1394" s="106">
        <f>'Calcs Hist'!E1395</f>
        <v>0</v>
      </c>
      <c r="G1394" s="106" t="e">
        <f t="shared" si="387"/>
        <v>#DIV/0!</v>
      </c>
      <c r="H1394" s="107" t="e">
        <f t="shared" si="388"/>
        <v>#DIV/0!</v>
      </c>
      <c r="I1394" s="106" t="e">
        <f>IF(P1394&gt;0,('Input &amp; Results'!F$34/12*$C$3)*('Input &amp; Results'!$D$21),('Input &amp; Results'!F$34/12*$C$3)*('Input &amp; Results'!$D$22))</f>
        <v>#DIV/0!</v>
      </c>
      <c r="J1394" s="106" t="e">
        <f t="shared" si="392"/>
        <v>#DIV/0!</v>
      </c>
      <c r="K1394" s="106" t="e">
        <f>IF(H1394&gt;'Input &amp; Results'!$K$45,MIN('Input &amp; Results'!$K$36,J1394-M1394),0)</f>
        <v>#DIV/0!</v>
      </c>
      <c r="L1394" s="106" t="e">
        <f t="shared" si="380"/>
        <v>#DIV/0!</v>
      </c>
      <c r="M1394" s="106" t="e">
        <f>IF(J1394&gt;0,MIN('Input &amp; Results'!$K$16*0.75/12*'Input &amp; Results'!$K$42,J1394),0)</f>
        <v>#DIV/0!</v>
      </c>
      <c r="N1394" s="106" t="e">
        <f t="shared" si="381"/>
        <v>#DIV/0!</v>
      </c>
      <c r="O1394" s="106" t="e">
        <f t="shared" si="393"/>
        <v>#DIV/0!</v>
      </c>
      <c r="P1394" s="106" t="e">
        <f>IF(O1394&gt;'Input &amp; Results'!$E$49,MIN('Input &amp; Results'!$E$47,O1394),0)</f>
        <v>#DIV/0!</v>
      </c>
      <c r="Q1394" s="106" t="e">
        <f t="shared" si="382"/>
        <v>#DIV/0!</v>
      </c>
      <c r="R1394" s="106" t="e">
        <f t="shared" si="378"/>
        <v>#DIV/0!</v>
      </c>
      <c r="S1394" s="106" t="e">
        <f t="shared" si="379"/>
        <v>#DIV/0!</v>
      </c>
      <c r="T1394" s="106" t="e">
        <f t="shared" si="383"/>
        <v>#DIV/0!</v>
      </c>
      <c r="U1394" s="124" t="e">
        <f t="shared" si="376"/>
        <v>#DIV/0!</v>
      </c>
      <c r="V1394" s="107" t="e">
        <f t="shared" si="391"/>
        <v>#DIV/0!</v>
      </c>
      <c r="W1394" s="106" t="e">
        <f t="shared" si="389"/>
        <v>#DIV/0!</v>
      </c>
      <c r="X1394" s="106" t="e">
        <f t="shared" si="384"/>
        <v>#DIV/0!</v>
      </c>
      <c r="Y1394" s="106" t="e">
        <f t="shared" si="390"/>
        <v>#DIV/0!</v>
      </c>
      <c r="Z1394" s="108" t="e">
        <f t="shared" si="385"/>
        <v>#DIV/0!</v>
      </c>
      <c r="AA1394" s="108" t="e">
        <f>('Input &amp; Results'!$E$40-R1394*7.48)/('Calcs active'!H1394*1440)</f>
        <v>#DIV/0!</v>
      </c>
    </row>
    <row r="1395" spans="2:27" x14ac:dyDescent="0.2">
      <c r="B1395" s="31">
        <f t="shared" si="377"/>
        <v>4</v>
      </c>
      <c r="C1395" s="31" t="s">
        <v>60</v>
      </c>
      <c r="D1395" s="106">
        <v>1381</v>
      </c>
      <c r="E1395" s="106" t="e">
        <f t="shared" si="386"/>
        <v>#DIV/0!</v>
      </c>
      <c r="F1395" s="106">
        <f>'Calcs Hist'!E1396</f>
        <v>0</v>
      </c>
      <c r="G1395" s="106" t="e">
        <f t="shared" si="387"/>
        <v>#DIV/0!</v>
      </c>
      <c r="H1395" s="107" t="e">
        <f t="shared" si="388"/>
        <v>#DIV/0!</v>
      </c>
      <c r="I1395" s="106" t="e">
        <f>IF(P1395&gt;0,('Input &amp; Results'!F$34/12*$C$3)*('Input &amp; Results'!$D$21),('Input &amp; Results'!F$34/12*$C$3)*('Input &amp; Results'!$D$22))</f>
        <v>#DIV/0!</v>
      </c>
      <c r="J1395" s="106" t="e">
        <f t="shared" si="392"/>
        <v>#DIV/0!</v>
      </c>
      <c r="K1395" s="106" t="e">
        <f>IF(H1395&gt;'Input &amp; Results'!$K$45,MIN('Input &amp; Results'!$K$36,J1395-M1395),0)</f>
        <v>#DIV/0!</v>
      </c>
      <c r="L1395" s="106" t="e">
        <f t="shared" si="380"/>
        <v>#DIV/0!</v>
      </c>
      <c r="M1395" s="106" t="e">
        <f>IF(J1395&gt;0,MIN('Input &amp; Results'!$K$16*0.75/12*'Input &amp; Results'!$K$42,J1395),0)</f>
        <v>#DIV/0!</v>
      </c>
      <c r="N1395" s="106" t="e">
        <f t="shared" si="381"/>
        <v>#DIV/0!</v>
      </c>
      <c r="O1395" s="106" t="e">
        <f t="shared" si="393"/>
        <v>#DIV/0!</v>
      </c>
      <c r="P1395" s="106" t="e">
        <f>IF(O1395&gt;'Input &amp; Results'!$E$49,MIN('Input &amp; Results'!$E$47,O1395),0)</f>
        <v>#DIV/0!</v>
      </c>
      <c r="Q1395" s="106" t="e">
        <f t="shared" si="382"/>
        <v>#DIV/0!</v>
      </c>
      <c r="R1395" s="106" t="e">
        <f t="shared" si="378"/>
        <v>#DIV/0!</v>
      </c>
      <c r="S1395" s="106" t="e">
        <f t="shared" si="379"/>
        <v>#DIV/0!</v>
      </c>
      <c r="T1395" s="106" t="e">
        <f t="shared" si="383"/>
        <v>#DIV/0!</v>
      </c>
      <c r="U1395" s="124" t="e">
        <f t="shared" si="376"/>
        <v>#DIV/0!</v>
      </c>
      <c r="V1395" s="107" t="e">
        <f t="shared" si="391"/>
        <v>#DIV/0!</v>
      </c>
      <c r="W1395" s="106" t="e">
        <f t="shared" si="389"/>
        <v>#DIV/0!</v>
      </c>
      <c r="X1395" s="106" t="e">
        <f t="shared" si="384"/>
        <v>#DIV/0!</v>
      </c>
      <c r="Y1395" s="106" t="e">
        <f t="shared" si="390"/>
        <v>#DIV/0!</v>
      </c>
      <c r="Z1395" s="108" t="e">
        <f t="shared" si="385"/>
        <v>#DIV/0!</v>
      </c>
      <c r="AA1395" s="108" t="e">
        <f>('Input &amp; Results'!$E$40-R1395*7.48)/('Calcs active'!H1395*1440)</f>
        <v>#DIV/0!</v>
      </c>
    </row>
    <row r="1396" spans="2:27" x14ac:dyDescent="0.2">
      <c r="B1396" s="31">
        <f t="shared" si="377"/>
        <v>4</v>
      </c>
      <c r="C1396" s="31" t="s">
        <v>60</v>
      </c>
      <c r="D1396" s="106">
        <v>1382</v>
      </c>
      <c r="E1396" s="106" t="e">
        <f t="shared" si="386"/>
        <v>#DIV/0!</v>
      </c>
      <c r="F1396" s="106">
        <f>'Calcs Hist'!E1397</f>
        <v>0</v>
      </c>
      <c r="G1396" s="106" t="e">
        <f t="shared" si="387"/>
        <v>#DIV/0!</v>
      </c>
      <c r="H1396" s="107" t="e">
        <f t="shared" si="388"/>
        <v>#DIV/0!</v>
      </c>
      <c r="I1396" s="106" t="e">
        <f>IF(P1396&gt;0,('Input &amp; Results'!F$34/12*$C$3)*('Input &amp; Results'!$D$21),('Input &amp; Results'!F$34/12*$C$3)*('Input &amp; Results'!$D$22))</f>
        <v>#DIV/0!</v>
      </c>
      <c r="J1396" s="106" t="e">
        <f t="shared" si="392"/>
        <v>#DIV/0!</v>
      </c>
      <c r="K1396" s="106" t="e">
        <f>IF(H1396&gt;'Input &amp; Results'!$K$45,MIN('Input &amp; Results'!$K$36,J1396-M1396),0)</f>
        <v>#DIV/0!</v>
      </c>
      <c r="L1396" s="106" t="e">
        <f t="shared" si="380"/>
        <v>#DIV/0!</v>
      </c>
      <c r="M1396" s="106" t="e">
        <f>IF(J1396&gt;0,MIN('Input &amp; Results'!$K$16*0.75/12*'Input &amp; Results'!$K$42,J1396),0)</f>
        <v>#DIV/0!</v>
      </c>
      <c r="N1396" s="106" t="e">
        <f t="shared" si="381"/>
        <v>#DIV/0!</v>
      </c>
      <c r="O1396" s="106" t="e">
        <f t="shared" si="393"/>
        <v>#DIV/0!</v>
      </c>
      <c r="P1396" s="106" t="e">
        <f>IF(O1396&gt;'Input &amp; Results'!$E$49,MIN('Input &amp; Results'!$E$47,O1396),0)</f>
        <v>#DIV/0!</v>
      </c>
      <c r="Q1396" s="106" t="e">
        <f t="shared" si="382"/>
        <v>#DIV/0!</v>
      </c>
      <c r="R1396" s="106" t="e">
        <f t="shared" si="378"/>
        <v>#DIV/0!</v>
      </c>
      <c r="S1396" s="106" t="e">
        <f t="shared" si="379"/>
        <v>#DIV/0!</v>
      </c>
      <c r="T1396" s="106" t="e">
        <f t="shared" si="383"/>
        <v>#DIV/0!</v>
      </c>
      <c r="U1396" s="124" t="e">
        <f t="shared" si="376"/>
        <v>#DIV/0!</v>
      </c>
      <c r="V1396" s="107" t="e">
        <f t="shared" si="391"/>
        <v>#DIV/0!</v>
      </c>
      <c r="W1396" s="106" t="e">
        <f t="shared" si="389"/>
        <v>#DIV/0!</v>
      </c>
      <c r="X1396" s="106" t="e">
        <f t="shared" si="384"/>
        <v>#DIV/0!</v>
      </c>
      <c r="Y1396" s="106" t="e">
        <f t="shared" si="390"/>
        <v>#DIV/0!</v>
      </c>
      <c r="Z1396" s="108" t="e">
        <f t="shared" si="385"/>
        <v>#DIV/0!</v>
      </c>
      <c r="AA1396" s="108" t="e">
        <f>('Input &amp; Results'!$E$40-R1396*7.48)/('Calcs active'!H1396*1440)</f>
        <v>#DIV/0!</v>
      </c>
    </row>
    <row r="1397" spans="2:27" x14ac:dyDescent="0.2">
      <c r="B1397" s="31">
        <f t="shared" si="377"/>
        <v>4</v>
      </c>
      <c r="C1397" s="31" t="s">
        <v>60</v>
      </c>
      <c r="D1397" s="106">
        <v>1383</v>
      </c>
      <c r="E1397" s="106" t="e">
        <f t="shared" si="386"/>
        <v>#DIV/0!</v>
      </c>
      <c r="F1397" s="106">
        <f>'Calcs Hist'!E1398</f>
        <v>0</v>
      </c>
      <c r="G1397" s="106" t="e">
        <f t="shared" si="387"/>
        <v>#DIV/0!</v>
      </c>
      <c r="H1397" s="107" t="e">
        <f t="shared" si="388"/>
        <v>#DIV/0!</v>
      </c>
      <c r="I1397" s="106" t="e">
        <f>IF(P1397&gt;0,('Input &amp; Results'!F$34/12*$C$3)*('Input &amp; Results'!$D$21),('Input &amp; Results'!F$34/12*$C$3)*('Input &amp; Results'!$D$22))</f>
        <v>#DIV/0!</v>
      </c>
      <c r="J1397" s="106" t="e">
        <f t="shared" si="392"/>
        <v>#DIV/0!</v>
      </c>
      <c r="K1397" s="106" t="e">
        <f>IF(H1397&gt;'Input &amp; Results'!$K$45,MIN('Input &amp; Results'!$K$36,J1397-M1397),0)</f>
        <v>#DIV/0!</v>
      </c>
      <c r="L1397" s="106" t="e">
        <f t="shared" si="380"/>
        <v>#DIV/0!</v>
      </c>
      <c r="M1397" s="106" t="e">
        <f>IF(J1397&gt;0,MIN('Input &amp; Results'!$K$16*0.75/12*'Input &amp; Results'!$K$42,J1397),0)</f>
        <v>#DIV/0!</v>
      </c>
      <c r="N1397" s="106" t="e">
        <f t="shared" si="381"/>
        <v>#DIV/0!</v>
      </c>
      <c r="O1397" s="106" t="e">
        <f t="shared" si="393"/>
        <v>#DIV/0!</v>
      </c>
      <c r="P1397" s="106" t="e">
        <f>IF(O1397&gt;'Input &amp; Results'!$E$49,MIN('Input &amp; Results'!$E$47,O1397),0)</f>
        <v>#DIV/0!</v>
      </c>
      <c r="Q1397" s="106" t="e">
        <f t="shared" si="382"/>
        <v>#DIV/0!</v>
      </c>
      <c r="R1397" s="106" t="e">
        <f t="shared" si="378"/>
        <v>#DIV/0!</v>
      </c>
      <c r="S1397" s="106" t="e">
        <f t="shared" si="379"/>
        <v>#DIV/0!</v>
      </c>
      <c r="T1397" s="106" t="e">
        <f t="shared" si="383"/>
        <v>#DIV/0!</v>
      </c>
      <c r="U1397" s="124" t="e">
        <f t="shared" si="376"/>
        <v>#DIV/0!</v>
      </c>
      <c r="V1397" s="107" t="e">
        <f t="shared" si="391"/>
        <v>#DIV/0!</v>
      </c>
      <c r="W1397" s="106" t="e">
        <f t="shared" si="389"/>
        <v>#DIV/0!</v>
      </c>
      <c r="X1397" s="106" t="e">
        <f t="shared" si="384"/>
        <v>#DIV/0!</v>
      </c>
      <c r="Y1397" s="106" t="e">
        <f t="shared" si="390"/>
        <v>#DIV/0!</v>
      </c>
      <c r="Z1397" s="108" t="e">
        <f t="shared" si="385"/>
        <v>#DIV/0!</v>
      </c>
      <c r="AA1397" s="108" t="e">
        <f>('Input &amp; Results'!$E$40-R1397*7.48)/('Calcs active'!H1397*1440)</f>
        <v>#DIV/0!</v>
      </c>
    </row>
    <row r="1398" spans="2:27" x14ac:dyDescent="0.2">
      <c r="B1398" s="31">
        <f t="shared" si="377"/>
        <v>4</v>
      </c>
      <c r="C1398" s="31" t="s">
        <v>60</v>
      </c>
      <c r="D1398" s="106">
        <v>1384</v>
      </c>
      <c r="E1398" s="106" t="e">
        <f t="shared" si="386"/>
        <v>#DIV/0!</v>
      </c>
      <c r="F1398" s="106">
        <f>'Calcs Hist'!E1399</f>
        <v>0</v>
      </c>
      <c r="G1398" s="106" t="e">
        <f t="shared" si="387"/>
        <v>#DIV/0!</v>
      </c>
      <c r="H1398" s="107" t="e">
        <f t="shared" si="388"/>
        <v>#DIV/0!</v>
      </c>
      <c r="I1398" s="106" t="e">
        <f>IF(P1398&gt;0,('Input &amp; Results'!F$34/12*$C$3)*('Input &amp; Results'!$D$21),('Input &amp; Results'!F$34/12*$C$3)*('Input &amp; Results'!$D$22))</f>
        <v>#DIV/0!</v>
      </c>
      <c r="J1398" s="106" t="e">
        <f t="shared" si="392"/>
        <v>#DIV/0!</v>
      </c>
      <c r="K1398" s="106" t="e">
        <f>IF(H1398&gt;'Input &amp; Results'!$K$45,MIN('Input &amp; Results'!$K$36,J1398-M1398),0)</f>
        <v>#DIV/0!</v>
      </c>
      <c r="L1398" s="106" t="e">
        <f t="shared" si="380"/>
        <v>#DIV/0!</v>
      </c>
      <c r="M1398" s="106" t="e">
        <f>IF(J1398&gt;0,MIN('Input &amp; Results'!$K$16*0.75/12*'Input &amp; Results'!$K$42,J1398),0)</f>
        <v>#DIV/0!</v>
      </c>
      <c r="N1398" s="106" t="e">
        <f t="shared" si="381"/>
        <v>#DIV/0!</v>
      </c>
      <c r="O1398" s="106" t="e">
        <f t="shared" si="393"/>
        <v>#DIV/0!</v>
      </c>
      <c r="P1398" s="106" t="e">
        <f>IF(O1398&gt;'Input &amp; Results'!$E$49,MIN('Input &amp; Results'!$E$47,O1398),0)</f>
        <v>#DIV/0!</v>
      </c>
      <c r="Q1398" s="106" t="e">
        <f t="shared" si="382"/>
        <v>#DIV/0!</v>
      </c>
      <c r="R1398" s="106" t="e">
        <f t="shared" si="378"/>
        <v>#DIV/0!</v>
      </c>
      <c r="S1398" s="106" t="e">
        <f t="shared" si="379"/>
        <v>#DIV/0!</v>
      </c>
      <c r="T1398" s="106" t="e">
        <f t="shared" si="383"/>
        <v>#DIV/0!</v>
      </c>
      <c r="U1398" s="124" t="e">
        <f t="shared" ref="U1398:U1461" si="394">U1397+S1398</f>
        <v>#DIV/0!</v>
      </c>
      <c r="V1398" s="107" t="e">
        <f t="shared" si="391"/>
        <v>#DIV/0!</v>
      </c>
      <c r="W1398" s="106" t="e">
        <f t="shared" si="389"/>
        <v>#DIV/0!</v>
      </c>
      <c r="X1398" s="106" t="e">
        <f t="shared" si="384"/>
        <v>#DIV/0!</v>
      </c>
      <c r="Y1398" s="106" t="e">
        <f t="shared" si="390"/>
        <v>#DIV/0!</v>
      </c>
      <c r="Z1398" s="108" t="e">
        <f t="shared" si="385"/>
        <v>#DIV/0!</v>
      </c>
      <c r="AA1398" s="108" t="e">
        <f>('Input &amp; Results'!$E$40-R1398*7.48)/('Calcs active'!H1398*1440)</f>
        <v>#DIV/0!</v>
      </c>
    </row>
    <row r="1399" spans="2:27" x14ac:dyDescent="0.2">
      <c r="B1399" s="31">
        <f t="shared" si="377"/>
        <v>4</v>
      </c>
      <c r="C1399" s="31" t="s">
        <v>60</v>
      </c>
      <c r="D1399" s="106">
        <v>1385</v>
      </c>
      <c r="E1399" s="106" t="e">
        <f t="shared" si="386"/>
        <v>#DIV/0!</v>
      </c>
      <c r="F1399" s="106">
        <f>'Calcs Hist'!E1400</f>
        <v>0</v>
      </c>
      <c r="G1399" s="106" t="e">
        <f t="shared" si="387"/>
        <v>#DIV/0!</v>
      </c>
      <c r="H1399" s="107" t="e">
        <f t="shared" si="388"/>
        <v>#DIV/0!</v>
      </c>
      <c r="I1399" s="106" t="e">
        <f>IF(P1399&gt;0,('Input &amp; Results'!F$34/12*$C$3)*('Input &amp; Results'!$D$21),('Input &amp; Results'!F$34/12*$C$3)*('Input &amp; Results'!$D$22))</f>
        <v>#DIV/0!</v>
      </c>
      <c r="J1399" s="106" t="e">
        <f t="shared" si="392"/>
        <v>#DIV/0!</v>
      </c>
      <c r="K1399" s="106" t="e">
        <f>IF(H1399&gt;'Input &amp; Results'!$K$45,MIN('Input &amp; Results'!$K$36,J1399-M1399),0)</f>
        <v>#DIV/0!</v>
      </c>
      <c r="L1399" s="106" t="e">
        <f t="shared" si="380"/>
        <v>#DIV/0!</v>
      </c>
      <c r="M1399" s="106" t="e">
        <f>IF(J1399&gt;0,MIN('Input &amp; Results'!$K$16*0.75/12*'Input &amp; Results'!$K$42,J1399),0)</f>
        <v>#DIV/0!</v>
      </c>
      <c r="N1399" s="106" t="e">
        <f t="shared" si="381"/>
        <v>#DIV/0!</v>
      </c>
      <c r="O1399" s="106" t="e">
        <f t="shared" si="393"/>
        <v>#DIV/0!</v>
      </c>
      <c r="P1399" s="106" t="e">
        <f>IF(O1399&gt;'Input &amp; Results'!$E$49,MIN('Input &amp; Results'!$E$47,O1399),0)</f>
        <v>#DIV/0!</v>
      </c>
      <c r="Q1399" s="106" t="e">
        <f t="shared" si="382"/>
        <v>#DIV/0!</v>
      </c>
      <c r="R1399" s="106" t="e">
        <f t="shared" si="378"/>
        <v>#DIV/0!</v>
      </c>
      <c r="S1399" s="106" t="e">
        <f t="shared" si="379"/>
        <v>#DIV/0!</v>
      </c>
      <c r="T1399" s="106" t="e">
        <f t="shared" si="383"/>
        <v>#DIV/0!</v>
      </c>
      <c r="U1399" s="124" t="e">
        <f t="shared" si="394"/>
        <v>#DIV/0!</v>
      </c>
      <c r="V1399" s="107" t="e">
        <f t="shared" si="391"/>
        <v>#DIV/0!</v>
      </c>
      <c r="W1399" s="106" t="e">
        <f t="shared" si="389"/>
        <v>#DIV/0!</v>
      </c>
      <c r="X1399" s="106" t="e">
        <f t="shared" si="384"/>
        <v>#DIV/0!</v>
      </c>
      <c r="Y1399" s="106" t="e">
        <f t="shared" si="390"/>
        <v>#DIV/0!</v>
      </c>
      <c r="Z1399" s="108" t="e">
        <f t="shared" si="385"/>
        <v>#DIV/0!</v>
      </c>
      <c r="AA1399" s="108" t="e">
        <f>('Input &amp; Results'!$E$40-R1399*7.48)/('Calcs active'!H1399*1440)</f>
        <v>#DIV/0!</v>
      </c>
    </row>
    <row r="1400" spans="2:27" x14ac:dyDescent="0.2">
      <c r="B1400" s="31">
        <f t="shared" si="377"/>
        <v>4</v>
      </c>
      <c r="C1400" s="31" t="s">
        <v>60</v>
      </c>
      <c r="D1400" s="106">
        <v>1386</v>
      </c>
      <c r="E1400" s="106" t="e">
        <f t="shared" si="386"/>
        <v>#DIV/0!</v>
      </c>
      <c r="F1400" s="106">
        <f>'Calcs Hist'!E1401</f>
        <v>0</v>
      </c>
      <c r="G1400" s="106" t="e">
        <f t="shared" si="387"/>
        <v>#DIV/0!</v>
      </c>
      <c r="H1400" s="107" t="e">
        <f t="shared" si="388"/>
        <v>#DIV/0!</v>
      </c>
      <c r="I1400" s="106" t="e">
        <f>IF(P1400&gt;0,('Input &amp; Results'!F$34/12*$C$3)*('Input &amp; Results'!$D$21),('Input &amp; Results'!F$34/12*$C$3)*('Input &amp; Results'!$D$22))</f>
        <v>#DIV/0!</v>
      </c>
      <c r="J1400" s="106" t="e">
        <f t="shared" si="392"/>
        <v>#DIV/0!</v>
      </c>
      <c r="K1400" s="106" t="e">
        <f>IF(H1400&gt;'Input &amp; Results'!$K$45,MIN('Input &amp; Results'!$K$36,J1400-M1400),0)</f>
        <v>#DIV/0!</v>
      </c>
      <c r="L1400" s="106" t="e">
        <f t="shared" si="380"/>
        <v>#DIV/0!</v>
      </c>
      <c r="M1400" s="106" t="e">
        <f>IF(J1400&gt;0,MIN('Input &amp; Results'!$K$16*0.75/12*'Input &amp; Results'!$K$42,J1400),0)</f>
        <v>#DIV/0!</v>
      </c>
      <c r="N1400" s="106" t="e">
        <f t="shared" si="381"/>
        <v>#DIV/0!</v>
      </c>
      <c r="O1400" s="106" t="e">
        <f t="shared" si="393"/>
        <v>#DIV/0!</v>
      </c>
      <c r="P1400" s="106" t="e">
        <f>IF(O1400&gt;'Input &amp; Results'!$E$49,MIN('Input &amp; Results'!$E$47,O1400),0)</f>
        <v>#DIV/0!</v>
      </c>
      <c r="Q1400" s="106" t="e">
        <f t="shared" si="382"/>
        <v>#DIV/0!</v>
      </c>
      <c r="R1400" s="106" t="e">
        <f t="shared" si="378"/>
        <v>#DIV/0!</v>
      </c>
      <c r="S1400" s="106" t="e">
        <f t="shared" si="379"/>
        <v>#DIV/0!</v>
      </c>
      <c r="T1400" s="106" t="e">
        <f t="shared" si="383"/>
        <v>#DIV/0!</v>
      </c>
      <c r="U1400" s="124" t="e">
        <f t="shared" si="394"/>
        <v>#DIV/0!</v>
      </c>
      <c r="V1400" s="107" t="e">
        <f t="shared" si="391"/>
        <v>#DIV/0!</v>
      </c>
      <c r="W1400" s="106" t="e">
        <f t="shared" si="389"/>
        <v>#DIV/0!</v>
      </c>
      <c r="X1400" s="106" t="e">
        <f t="shared" si="384"/>
        <v>#DIV/0!</v>
      </c>
      <c r="Y1400" s="106" t="e">
        <f t="shared" si="390"/>
        <v>#DIV/0!</v>
      </c>
      <c r="Z1400" s="108" t="e">
        <f t="shared" si="385"/>
        <v>#DIV/0!</v>
      </c>
      <c r="AA1400" s="108" t="e">
        <f>('Input &amp; Results'!$E$40-R1400*7.48)/('Calcs active'!H1400*1440)</f>
        <v>#DIV/0!</v>
      </c>
    </row>
    <row r="1401" spans="2:27" x14ac:dyDescent="0.2">
      <c r="B1401" s="31">
        <f t="shared" si="377"/>
        <v>4</v>
      </c>
      <c r="C1401" s="31" t="s">
        <v>60</v>
      </c>
      <c r="D1401" s="106">
        <v>1387</v>
      </c>
      <c r="E1401" s="106" t="e">
        <f t="shared" si="386"/>
        <v>#DIV/0!</v>
      </c>
      <c r="F1401" s="106">
        <f>'Calcs Hist'!E1402</f>
        <v>0</v>
      </c>
      <c r="G1401" s="106" t="e">
        <f t="shared" si="387"/>
        <v>#DIV/0!</v>
      </c>
      <c r="H1401" s="107" t="e">
        <f t="shared" si="388"/>
        <v>#DIV/0!</v>
      </c>
      <c r="I1401" s="106" t="e">
        <f>IF(P1401&gt;0,('Input &amp; Results'!F$34/12*$C$3)*('Input &amp; Results'!$D$21),('Input &amp; Results'!F$34/12*$C$3)*('Input &amp; Results'!$D$22))</f>
        <v>#DIV/0!</v>
      </c>
      <c r="J1401" s="106" t="e">
        <f t="shared" si="392"/>
        <v>#DIV/0!</v>
      </c>
      <c r="K1401" s="106" t="e">
        <f>IF(H1401&gt;'Input &amp; Results'!$K$45,MIN('Input &amp; Results'!$K$36,J1401-M1401),0)</f>
        <v>#DIV/0!</v>
      </c>
      <c r="L1401" s="106" t="e">
        <f t="shared" si="380"/>
        <v>#DIV/0!</v>
      </c>
      <c r="M1401" s="106" t="e">
        <f>IF(J1401&gt;0,MIN('Input &amp; Results'!$K$16*0.75/12*'Input &amp; Results'!$K$42,J1401),0)</f>
        <v>#DIV/0!</v>
      </c>
      <c r="N1401" s="106" t="e">
        <f t="shared" si="381"/>
        <v>#DIV/0!</v>
      </c>
      <c r="O1401" s="106" t="e">
        <f t="shared" si="393"/>
        <v>#DIV/0!</v>
      </c>
      <c r="P1401" s="106" t="e">
        <f>IF(O1401&gt;'Input &amp; Results'!$E$49,MIN('Input &amp; Results'!$E$47,O1401),0)</f>
        <v>#DIV/0!</v>
      </c>
      <c r="Q1401" s="106" t="e">
        <f t="shared" si="382"/>
        <v>#DIV/0!</v>
      </c>
      <c r="R1401" s="106" t="e">
        <f t="shared" si="378"/>
        <v>#DIV/0!</v>
      </c>
      <c r="S1401" s="106" t="e">
        <f t="shared" si="379"/>
        <v>#DIV/0!</v>
      </c>
      <c r="T1401" s="106" t="e">
        <f t="shared" si="383"/>
        <v>#DIV/0!</v>
      </c>
      <c r="U1401" s="124" t="e">
        <f t="shared" si="394"/>
        <v>#DIV/0!</v>
      </c>
      <c r="V1401" s="107" t="e">
        <f t="shared" si="391"/>
        <v>#DIV/0!</v>
      </c>
      <c r="W1401" s="106" t="e">
        <f t="shared" si="389"/>
        <v>#DIV/0!</v>
      </c>
      <c r="X1401" s="106" t="e">
        <f t="shared" si="384"/>
        <v>#DIV/0!</v>
      </c>
      <c r="Y1401" s="106" t="e">
        <f t="shared" si="390"/>
        <v>#DIV/0!</v>
      </c>
      <c r="Z1401" s="108" t="e">
        <f t="shared" si="385"/>
        <v>#DIV/0!</v>
      </c>
      <c r="AA1401" s="108" t="e">
        <f>('Input &amp; Results'!$E$40-R1401*7.48)/('Calcs active'!H1401*1440)</f>
        <v>#DIV/0!</v>
      </c>
    </row>
    <row r="1402" spans="2:27" x14ac:dyDescent="0.2">
      <c r="B1402" s="31">
        <f t="shared" si="377"/>
        <v>4</v>
      </c>
      <c r="C1402" s="31" t="s">
        <v>60</v>
      </c>
      <c r="D1402" s="106">
        <v>1388</v>
      </c>
      <c r="E1402" s="106" t="e">
        <f t="shared" si="386"/>
        <v>#DIV/0!</v>
      </c>
      <c r="F1402" s="106">
        <f>'Calcs Hist'!E1403</f>
        <v>0</v>
      </c>
      <c r="G1402" s="106" t="e">
        <f t="shared" si="387"/>
        <v>#DIV/0!</v>
      </c>
      <c r="H1402" s="107" t="e">
        <f t="shared" si="388"/>
        <v>#DIV/0!</v>
      </c>
      <c r="I1402" s="106" t="e">
        <f>IF(P1402&gt;0,('Input &amp; Results'!F$34/12*$C$3)*('Input &amp; Results'!$D$21),('Input &amp; Results'!F$34/12*$C$3)*('Input &amp; Results'!$D$22))</f>
        <v>#DIV/0!</v>
      </c>
      <c r="J1402" s="106" t="e">
        <f t="shared" si="392"/>
        <v>#DIV/0!</v>
      </c>
      <c r="K1402" s="106" t="e">
        <f>IF(H1402&gt;'Input &amp; Results'!$K$45,MIN('Input &amp; Results'!$K$36,J1402-M1402),0)</f>
        <v>#DIV/0!</v>
      </c>
      <c r="L1402" s="106" t="e">
        <f t="shared" si="380"/>
        <v>#DIV/0!</v>
      </c>
      <c r="M1402" s="106" t="e">
        <f>IF(J1402&gt;0,MIN('Input &amp; Results'!$K$16*0.75/12*'Input &amp; Results'!$K$42,J1402),0)</f>
        <v>#DIV/0!</v>
      </c>
      <c r="N1402" s="106" t="e">
        <f t="shared" si="381"/>
        <v>#DIV/0!</v>
      </c>
      <c r="O1402" s="106" t="e">
        <f t="shared" si="393"/>
        <v>#DIV/0!</v>
      </c>
      <c r="P1402" s="106" t="e">
        <f>IF(O1402&gt;'Input &amp; Results'!$E$49,MIN('Input &amp; Results'!$E$47,O1402),0)</f>
        <v>#DIV/0!</v>
      </c>
      <c r="Q1402" s="106" t="e">
        <f t="shared" si="382"/>
        <v>#DIV/0!</v>
      </c>
      <c r="R1402" s="106" t="e">
        <f t="shared" si="378"/>
        <v>#DIV/0!</v>
      </c>
      <c r="S1402" s="106" t="e">
        <f t="shared" si="379"/>
        <v>#DIV/0!</v>
      </c>
      <c r="T1402" s="106" t="e">
        <f t="shared" si="383"/>
        <v>#DIV/0!</v>
      </c>
      <c r="U1402" s="124" t="e">
        <f t="shared" si="394"/>
        <v>#DIV/0!</v>
      </c>
      <c r="V1402" s="107" t="e">
        <f t="shared" si="391"/>
        <v>#DIV/0!</v>
      </c>
      <c r="W1402" s="106" t="e">
        <f t="shared" si="389"/>
        <v>#DIV/0!</v>
      </c>
      <c r="X1402" s="106" t="e">
        <f t="shared" si="384"/>
        <v>#DIV/0!</v>
      </c>
      <c r="Y1402" s="106" t="e">
        <f t="shared" si="390"/>
        <v>#DIV/0!</v>
      </c>
      <c r="Z1402" s="108" t="e">
        <f t="shared" si="385"/>
        <v>#DIV/0!</v>
      </c>
      <c r="AA1402" s="108" t="e">
        <f>('Input &amp; Results'!$E$40-R1402*7.48)/('Calcs active'!H1402*1440)</f>
        <v>#DIV/0!</v>
      </c>
    </row>
    <row r="1403" spans="2:27" x14ac:dyDescent="0.2">
      <c r="B1403" s="31">
        <f t="shared" si="377"/>
        <v>4</v>
      </c>
      <c r="C1403" s="31" t="s">
        <v>60</v>
      </c>
      <c r="D1403" s="106">
        <v>1389</v>
      </c>
      <c r="E1403" s="106" t="e">
        <f t="shared" si="386"/>
        <v>#DIV/0!</v>
      </c>
      <c r="F1403" s="106">
        <f>'Calcs Hist'!E1404</f>
        <v>0</v>
      </c>
      <c r="G1403" s="106" t="e">
        <f t="shared" si="387"/>
        <v>#DIV/0!</v>
      </c>
      <c r="H1403" s="107" t="e">
        <f t="shared" si="388"/>
        <v>#DIV/0!</v>
      </c>
      <c r="I1403" s="106" t="e">
        <f>IF(P1403&gt;0,('Input &amp; Results'!F$34/12*$C$3)*('Input &amp; Results'!$D$21),('Input &amp; Results'!F$34/12*$C$3)*('Input &amp; Results'!$D$22))</f>
        <v>#DIV/0!</v>
      </c>
      <c r="J1403" s="106" t="e">
        <f t="shared" si="392"/>
        <v>#DIV/0!</v>
      </c>
      <c r="K1403" s="106" t="e">
        <f>IF(H1403&gt;'Input &amp; Results'!$K$45,MIN('Input &amp; Results'!$K$36,J1403-M1403),0)</f>
        <v>#DIV/0!</v>
      </c>
      <c r="L1403" s="106" t="e">
        <f t="shared" si="380"/>
        <v>#DIV/0!</v>
      </c>
      <c r="M1403" s="106" t="e">
        <f>IF(J1403&gt;0,MIN('Input &amp; Results'!$K$16*0.75/12*'Input &amp; Results'!$K$42,J1403),0)</f>
        <v>#DIV/0!</v>
      </c>
      <c r="N1403" s="106" t="e">
        <f t="shared" si="381"/>
        <v>#DIV/0!</v>
      </c>
      <c r="O1403" s="106" t="e">
        <f t="shared" si="393"/>
        <v>#DIV/0!</v>
      </c>
      <c r="P1403" s="106" t="e">
        <f>IF(O1403&gt;'Input &amp; Results'!$E$49,MIN('Input &amp; Results'!$E$47,O1403),0)</f>
        <v>#DIV/0!</v>
      </c>
      <c r="Q1403" s="106" t="e">
        <f t="shared" si="382"/>
        <v>#DIV/0!</v>
      </c>
      <c r="R1403" s="106" t="e">
        <f t="shared" si="378"/>
        <v>#DIV/0!</v>
      </c>
      <c r="S1403" s="106" t="e">
        <f t="shared" si="379"/>
        <v>#DIV/0!</v>
      </c>
      <c r="T1403" s="106" t="e">
        <f t="shared" si="383"/>
        <v>#DIV/0!</v>
      </c>
      <c r="U1403" s="124" t="e">
        <f t="shared" si="394"/>
        <v>#DIV/0!</v>
      </c>
      <c r="V1403" s="107" t="e">
        <f t="shared" si="391"/>
        <v>#DIV/0!</v>
      </c>
      <c r="W1403" s="106" t="e">
        <f t="shared" si="389"/>
        <v>#DIV/0!</v>
      </c>
      <c r="X1403" s="106" t="e">
        <f t="shared" si="384"/>
        <v>#DIV/0!</v>
      </c>
      <c r="Y1403" s="106" t="e">
        <f t="shared" si="390"/>
        <v>#DIV/0!</v>
      </c>
      <c r="Z1403" s="108" t="e">
        <f t="shared" si="385"/>
        <v>#DIV/0!</v>
      </c>
      <c r="AA1403" s="108" t="e">
        <f>('Input &amp; Results'!$E$40-R1403*7.48)/('Calcs active'!H1403*1440)</f>
        <v>#DIV/0!</v>
      </c>
    </row>
    <row r="1404" spans="2:27" x14ac:dyDescent="0.2">
      <c r="B1404" s="31">
        <f t="shared" si="377"/>
        <v>4</v>
      </c>
      <c r="C1404" s="31" t="s">
        <v>60</v>
      </c>
      <c r="D1404" s="106">
        <v>1390</v>
      </c>
      <c r="E1404" s="106" t="e">
        <f t="shared" si="386"/>
        <v>#DIV/0!</v>
      </c>
      <c r="F1404" s="106">
        <f>'Calcs Hist'!E1405</f>
        <v>0</v>
      </c>
      <c r="G1404" s="106" t="e">
        <f t="shared" si="387"/>
        <v>#DIV/0!</v>
      </c>
      <c r="H1404" s="107" t="e">
        <f t="shared" si="388"/>
        <v>#DIV/0!</v>
      </c>
      <c r="I1404" s="106" t="e">
        <f>IF(P1404&gt;0,('Input &amp; Results'!F$34/12*$C$3)*('Input &amp; Results'!$D$21),('Input &amp; Results'!F$34/12*$C$3)*('Input &amp; Results'!$D$22))</f>
        <v>#DIV/0!</v>
      </c>
      <c r="J1404" s="106" t="e">
        <f t="shared" si="392"/>
        <v>#DIV/0!</v>
      </c>
      <c r="K1404" s="106" t="e">
        <f>IF(H1404&gt;'Input &amp; Results'!$K$45,MIN('Input &amp; Results'!$K$36,J1404-M1404),0)</f>
        <v>#DIV/0!</v>
      </c>
      <c r="L1404" s="106" t="e">
        <f t="shared" si="380"/>
        <v>#DIV/0!</v>
      </c>
      <c r="M1404" s="106" t="e">
        <f>IF(J1404&gt;0,MIN('Input &amp; Results'!$K$16*0.75/12*'Input &amp; Results'!$K$42,J1404),0)</f>
        <v>#DIV/0!</v>
      </c>
      <c r="N1404" s="106" t="e">
        <f t="shared" si="381"/>
        <v>#DIV/0!</v>
      </c>
      <c r="O1404" s="106" t="e">
        <f t="shared" si="393"/>
        <v>#DIV/0!</v>
      </c>
      <c r="P1404" s="106" t="e">
        <f>IF(O1404&gt;'Input &amp; Results'!$E$49,MIN('Input &amp; Results'!$E$47,O1404),0)</f>
        <v>#DIV/0!</v>
      </c>
      <c r="Q1404" s="106" t="e">
        <f t="shared" si="382"/>
        <v>#DIV/0!</v>
      </c>
      <c r="R1404" s="106" t="e">
        <f t="shared" si="378"/>
        <v>#DIV/0!</v>
      </c>
      <c r="S1404" s="106" t="e">
        <f t="shared" si="379"/>
        <v>#DIV/0!</v>
      </c>
      <c r="T1404" s="106" t="e">
        <f t="shared" si="383"/>
        <v>#DIV/0!</v>
      </c>
      <c r="U1404" s="124" t="e">
        <f t="shared" si="394"/>
        <v>#DIV/0!</v>
      </c>
      <c r="V1404" s="107" t="e">
        <f t="shared" si="391"/>
        <v>#DIV/0!</v>
      </c>
      <c r="W1404" s="106" t="e">
        <f t="shared" si="389"/>
        <v>#DIV/0!</v>
      </c>
      <c r="X1404" s="106" t="e">
        <f t="shared" si="384"/>
        <v>#DIV/0!</v>
      </c>
      <c r="Y1404" s="106" t="e">
        <f t="shared" si="390"/>
        <v>#DIV/0!</v>
      </c>
      <c r="Z1404" s="108" t="e">
        <f t="shared" si="385"/>
        <v>#DIV/0!</v>
      </c>
      <c r="AA1404" s="108" t="e">
        <f>('Input &amp; Results'!$E$40-R1404*7.48)/('Calcs active'!H1404*1440)</f>
        <v>#DIV/0!</v>
      </c>
    </row>
    <row r="1405" spans="2:27" x14ac:dyDescent="0.2">
      <c r="B1405" s="31">
        <f t="shared" ref="B1405:B1468" si="395">B1040+1</f>
        <v>4</v>
      </c>
      <c r="C1405" s="31" t="s">
        <v>60</v>
      </c>
      <c r="D1405" s="106">
        <v>1391</v>
      </c>
      <c r="E1405" s="106" t="e">
        <f t="shared" si="386"/>
        <v>#DIV/0!</v>
      </c>
      <c r="F1405" s="106">
        <f>'Calcs Hist'!E1406</f>
        <v>0</v>
      </c>
      <c r="G1405" s="106" t="e">
        <f t="shared" si="387"/>
        <v>#DIV/0!</v>
      </c>
      <c r="H1405" s="107" t="e">
        <f t="shared" si="388"/>
        <v>#DIV/0!</v>
      </c>
      <c r="I1405" s="106" t="e">
        <f>IF(P1405&gt;0,('Input &amp; Results'!F$34/12*$C$3)*('Input &amp; Results'!$D$21),('Input &amp; Results'!F$34/12*$C$3)*('Input &amp; Results'!$D$22))</f>
        <v>#DIV/0!</v>
      </c>
      <c r="J1405" s="106" t="e">
        <f t="shared" si="392"/>
        <v>#DIV/0!</v>
      </c>
      <c r="K1405" s="106" t="e">
        <f>IF(H1405&gt;'Input &amp; Results'!$K$45,MIN('Input &amp; Results'!$K$36,J1405-M1405),0)</f>
        <v>#DIV/0!</v>
      </c>
      <c r="L1405" s="106" t="e">
        <f t="shared" si="380"/>
        <v>#DIV/0!</v>
      </c>
      <c r="M1405" s="106" t="e">
        <f>IF(J1405&gt;0,MIN('Input &amp; Results'!$K$16*0.75/12*'Input &amp; Results'!$K$42,J1405),0)</f>
        <v>#DIV/0!</v>
      </c>
      <c r="N1405" s="106" t="e">
        <f t="shared" si="381"/>
        <v>#DIV/0!</v>
      </c>
      <c r="O1405" s="106" t="e">
        <f t="shared" si="393"/>
        <v>#DIV/0!</v>
      </c>
      <c r="P1405" s="106" t="e">
        <f>IF(O1405&gt;'Input &amp; Results'!$E$49,MIN('Input &amp; Results'!$E$47,O1405),0)</f>
        <v>#DIV/0!</v>
      </c>
      <c r="Q1405" s="106" t="e">
        <f t="shared" si="382"/>
        <v>#DIV/0!</v>
      </c>
      <c r="R1405" s="106" t="e">
        <f t="shared" si="378"/>
        <v>#DIV/0!</v>
      </c>
      <c r="S1405" s="106" t="e">
        <f t="shared" si="379"/>
        <v>#DIV/0!</v>
      </c>
      <c r="T1405" s="106" t="e">
        <f t="shared" si="383"/>
        <v>#DIV/0!</v>
      </c>
      <c r="U1405" s="124" t="e">
        <f t="shared" si="394"/>
        <v>#DIV/0!</v>
      </c>
      <c r="V1405" s="107" t="e">
        <f t="shared" si="391"/>
        <v>#DIV/0!</v>
      </c>
      <c r="W1405" s="106" t="e">
        <f t="shared" si="389"/>
        <v>#DIV/0!</v>
      </c>
      <c r="X1405" s="106" t="e">
        <f t="shared" si="384"/>
        <v>#DIV/0!</v>
      </c>
      <c r="Y1405" s="106" t="e">
        <f t="shared" si="390"/>
        <v>#DIV/0!</v>
      </c>
      <c r="Z1405" s="108" t="e">
        <f t="shared" si="385"/>
        <v>#DIV/0!</v>
      </c>
      <c r="AA1405" s="108" t="e">
        <f>('Input &amp; Results'!$E$40-R1405*7.48)/('Calcs active'!H1405*1440)</f>
        <v>#DIV/0!</v>
      </c>
    </row>
    <row r="1406" spans="2:27" x14ac:dyDescent="0.2">
      <c r="B1406" s="31">
        <f t="shared" si="395"/>
        <v>4</v>
      </c>
      <c r="C1406" s="31" t="s">
        <v>60</v>
      </c>
      <c r="D1406" s="106">
        <v>1392</v>
      </c>
      <c r="E1406" s="106" t="e">
        <f t="shared" si="386"/>
        <v>#DIV/0!</v>
      </c>
      <c r="F1406" s="106">
        <f>'Calcs Hist'!E1407</f>
        <v>0</v>
      </c>
      <c r="G1406" s="106" t="e">
        <f t="shared" si="387"/>
        <v>#DIV/0!</v>
      </c>
      <c r="H1406" s="107" t="e">
        <f t="shared" si="388"/>
        <v>#DIV/0!</v>
      </c>
      <c r="I1406" s="106" t="e">
        <f>IF(P1406&gt;0,('Input &amp; Results'!F$34/12*$C$3)*('Input &amp; Results'!$D$21),('Input &amp; Results'!F$34/12*$C$3)*('Input &amp; Results'!$D$22))</f>
        <v>#DIV/0!</v>
      </c>
      <c r="J1406" s="106" t="e">
        <f t="shared" si="392"/>
        <v>#DIV/0!</v>
      </c>
      <c r="K1406" s="106" t="e">
        <f>IF(H1406&gt;'Input &amp; Results'!$K$45,MIN('Input &amp; Results'!$K$36,J1406-M1406),0)</f>
        <v>#DIV/0!</v>
      </c>
      <c r="L1406" s="106" t="e">
        <f t="shared" si="380"/>
        <v>#DIV/0!</v>
      </c>
      <c r="M1406" s="106" t="e">
        <f>IF(J1406&gt;0,MIN('Input &amp; Results'!$K$16*0.75/12*'Input &amp; Results'!$K$42,J1406),0)</f>
        <v>#DIV/0!</v>
      </c>
      <c r="N1406" s="106" t="e">
        <f t="shared" si="381"/>
        <v>#DIV/0!</v>
      </c>
      <c r="O1406" s="106" t="e">
        <f t="shared" si="393"/>
        <v>#DIV/0!</v>
      </c>
      <c r="P1406" s="106" t="e">
        <f>IF(O1406&gt;'Input &amp; Results'!$E$49,MIN('Input &amp; Results'!$E$47,O1406),0)</f>
        <v>#DIV/0!</v>
      </c>
      <c r="Q1406" s="106" t="e">
        <f t="shared" si="382"/>
        <v>#DIV/0!</v>
      </c>
      <c r="R1406" s="106" t="e">
        <f t="shared" si="378"/>
        <v>#DIV/0!</v>
      </c>
      <c r="S1406" s="106" t="e">
        <f t="shared" si="379"/>
        <v>#DIV/0!</v>
      </c>
      <c r="T1406" s="106" t="e">
        <f t="shared" si="383"/>
        <v>#DIV/0!</v>
      </c>
      <c r="U1406" s="124" t="e">
        <f t="shared" si="394"/>
        <v>#DIV/0!</v>
      </c>
      <c r="V1406" s="107" t="e">
        <f t="shared" si="391"/>
        <v>#DIV/0!</v>
      </c>
      <c r="W1406" s="106" t="e">
        <f t="shared" si="389"/>
        <v>#DIV/0!</v>
      </c>
      <c r="X1406" s="106" t="e">
        <f t="shared" si="384"/>
        <v>#DIV/0!</v>
      </c>
      <c r="Y1406" s="106" t="e">
        <f t="shared" si="390"/>
        <v>#DIV/0!</v>
      </c>
      <c r="Z1406" s="108" t="e">
        <f t="shared" si="385"/>
        <v>#DIV/0!</v>
      </c>
      <c r="AA1406" s="108" t="e">
        <f>('Input &amp; Results'!$E$40-R1406*7.48)/('Calcs active'!H1406*1440)</f>
        <v>#DIV/0!</v>
      </c>
    </row>
    <row r="1407" spans="2:27" x14ac:dyDescent="0.2">
      <c r="B1407" s="31">
        <f t="shared" si="395"/>
        <v>4</v>
      </c>
      <c r="C1407" s="31" t="s">
        <v>60</v>
      </c>
      <c r="D1407" s="106">
        <v>1393</v>
      </c>
      <c r="E1407" s="106" t="e">
        <f t="shared" si="386"/>
        <v>#DIV/0!</v>
      </c>
      <c r="F1407" s="106">
        <f>'Calcs Hist'!E1408</f>
        <v>0</v>
      </c>
      <c r="G1407" s="106" t="e">
        <f t="shared" si="387"/>
        <v>#DIV/0!</v>
      </c>
      <c r="H1407" s="107" t="e">
        <f t="shared" si="388"/>
        <v>#DIV/0!</v>
      </c>
      <c r="I1407" s="106" t="e">
        <f>IF(P1407&gt;0,('Input &amp; Results'!F$34/12*$C$3)*('Input &amp; Results'!$D$21),('Input &amp; Results'!F$34/12*$C$3)*('Input &amp; Results'!$D$22))</f>
        <v>#DIV/0!</v>
      </c>
      <c r="J1407" s="106" t="e">
        <f t="shared" si="392"/>
        <v>#DIV/0!</v>
      </c>
      <c r="K1407" s="106" t="e">
        <f>IF(H1407&gt;'Input &amp; Results'!$K$45,MIN('Input &amp; Results'!$K$36,J1407-M1407),0)</f>
        <v>#DIV/0!</v>
      </c>
      <c r="L1407" s="106" t="e">
        <f t="shared" si="380"/>
        <v>#DIV/0!</v>
      </c>
      <c r="M1407" s="106" t="e">
        <f>IF(J1407&gt;0,MIN('Input &amp; Results'!$K$16*0.75/12*'Input &amp; Results'!$K$42,J1407),0)</f>
        <v>#DIV/0!</v>
      </c>
      <c r="N1407" s="106" t="e">
        <f t="shared" si="381"/>
        <v>#DIV/0!</v>
      </c>
      <c r="O1407" s="106" t="e">
        <f t="shared" si="393"/>
        <v>#DIV/0!</v>
      </c>
      <c r="P1407" s="106" t="e">
        <f>IF(O1407&gt;'Input &amp; Results'!$E$49,MIN('Input &amp; Results'!$E$47,O1407),0)</f>
        <v>#DIV/0!</v>
      </c>
      <c r="Q1407" s="106" t="e">
        <f t="shared" si="382"/>
        <v>#DIV/0!</v>
      </c>
      <c r="R1407" s="106" t="e">
        <f t="shared" si="378"/>
        <v>#DIV/0!</v>
      </c>
      <c r="S1407" s="106" t="e">
        <f t="shared" si="379"/>
        <v>#DIV/0!</v>
      </c>
      <c r="T1407" s="106" t="e">
        <f t="shared" si="383"/>
        <v>#DIV/0!</v>
      </c>
      <c r="U1407" s="124" t="e">
        <f t="shared" si="394"/>
        <v>#DIV/0!</v>
      </c>
      <c r="V1407" s="107" t="e">
        <f t="shared" si="391"/>
        <v>#DIV/0!</v>
      </c>
      <c r="W1407" s="106" t="e">
        <f t="shared" si="389"/>
        <v>#DIV/0!</v>
      </c>
      <c r="X1407" s="106" t="e">
        <f t="shared" si="384"/>
        <v>#DIV/0!</v>
      </c>
      <c r="Y1407" s="106" t="e">
        <f t="shared" si="390"/>
        <v>#DIV/0!</v>
      </c>
      <c r="Z1407" s="108" t="e">
        <f t="shared" si="385"/>
        <v>#DIV/0!</v>
      </c>
      <c r="AA1407" s="108" t="e">
        <f>('Input &amp; Results'!$E$40-R1407*7.48)/('Calcs active'!H1407*1440)</f>
        <v>#DIV/0!</v>
      </c>
    </row>
    <row r="1408" spans="2:27" x14ac:dyDescent="0.2">
      <c r="B1408" s="31">
        <f t="shared" si="395"/>
        <v>4</v>
      </c>
      <c r="C1408" s="31" t="s">
        <v>60</v>
      </c>
      <c r="D1408" s="106">
        <v>1394</v>
      </c>
      <c r="E1408" s="106" t="e">
        <f t="shared" si="386"/>
        <v>#DIV/0!</v>
      </c>
      <c r="F1408" s="106">
        <f>'Calcs Hist'!E1409</f>
        <v>0</v>
      </c>
      <c r="G1408" s="106" t="e">
        <f t="shared" si="387"/>
        <v>#DIV/0!</v>
      </c>
      <c r="H1408" s="107" t="e">
        <f t="shared" si="388"/>
        <v>#DIV/0!</v>
      </c>
      <c r="I1408" s="106" t="e">
        <f>IF(P1408&gt;0,('Input &amp; Results'!F$34/12*$C$3)*('Input &amp; Results'!$D$21),('Input &amp; Results'!F$34/12*$C$3)*('Input &amp; Results'!$D$22))</f>
        <v>#DIV/0!</v>
      </c>
      <c r="J1408" s="106" t="e">
        <f t="shared" si="392"/>
        <v>#DIV/0!</v>
      </c>
      <c r="K1408" s="106" t="e">
        <f>IF(H1408&gt;'Input &amp; Results'!$K$45,MIN('Input &amp; Results'!$K$36,J1408-M1408),0)</f>
        <v>#DIV/0!</v>
      </c>
      <c r="L1408" s="106" t="e">
        <f t="shared" si="380"/>
        <v>#DIV/0!</v>
      </c>
      <c r="M1408" s="106" t="e">
        <f>IF(J1408&gt;0,MIN('Input &amp; Results'!$K$16*0.75/12*'Input &amp; Results'!$K$42,J1408),0)</f>
        <v>#DIV/0!</v>
      </c>
      <c r="N1408" s="106" t="e">
        <f t="shared" si="381"/>
        <v>#DIV/0!</v>
      </c>
      <c r="O1408" s="106" t="e">
        <f t="shared" si="393"/>
        <v>#DIV/0!</v>
      </c>
      <c r="P1408" s="106" t="e">
        <f>IF(O1408&gt;'Input &amp; Results'!$E$49,MIN('Input &amp; Results'!$E$47,O1408),0)</f>
        <v>#DIV/0!</v>
      </c>
      <c r="Q1408" s="106" t="e">
        <f t="shared" si="382"/>
        <v>#DIV/0!</v>
      </c>
      <c r="R1408" s="106" t="e">
        <f t="shared" si="378"/>
        <v>#DIV/0!</v>
      </c>
      <c r="S1408" s="106" t="e">
        <f t="shared" si="379"/>
        <v>#DIV/0!</v>
      </c>
      <c r="T1408" s="106" t="e">
        <f t="shared" si="383"/>
        <v>#DIV/0!</v>
      </c>
      <c r="U1408" s="124" t="e">
        <f t="shared" si="394"/>
        <v>#DIV/0!</v>
      </c>
      <c r="V1408" s="107" t="e">
        <f t="shared" si="391"/>
        <v>#DIV/0!</v>
      </c>
      <c r="W1408" s="106" t="e">
        <f t="shared" si="389"/>
        <v>#DIV/0!</v>
      </c>
      <c r="X1408" s="106" t="e">
        <f t="shared" si="384"/>
        <v>#DIV/0!</v>
      </c>
      <c r="Y1408" s="106" t="e">
        <f t="shared" si="390"/>
        <v>#DIV/0!</v>
      </c>
      <c r="Z1408" s="108" t="e">
        <f t="shared" si="385"/>
        <v>#DIV/0!</v>
      </c>
      <c r="AA1408" s="108" t="e">
        <f>('Input &amp; Results'!$E$40-R1408*7.48)/('Calcs active'!H1408*1440)</f>
        <v>#DIV/0!</v>
      </c>
    </row>
    <row r="1409" spans="2:27" x14ac:dyDescent="0.2">
      <c r="B1409" s="31">
        <f t="shared" si="395"/>
        <v>4</v>
      </c>
      <c r="C1409" s="31" t="s">
        <v>60</v>
      </c>
      <c r="D1409" s="106">
        <v>1395</v>
      </c>
      <c r="E1409" s="106" t="e">
        <f t="shared" si="386"/>
        <v>#DIV/0!</v>
      </c>
      <c r="F1409" s="106">
        <f>'Calcs Hist'!E1410</f>
        <v>0</v>
      </c>
      <c r="G1409" s="106" t="e">
        <f t="shared" si="387"/>
        <v>#DIV/0!</v>
      </c>
      <c r="H1409" s="107" t="e">
        <f t="shared" si="388"/>
        <v>#DIV/0!</v>
      </c>
      <c r="I1409" s="106" t="e">
        <f>IF(P1409&gt;0,('Input &amp; Results'!F$34/12*$C$3)*('Input &amp; Results'!$D$21),('Input &amp; Results'!F$34/12*$C$3)*('Input &amp; Results'!$D$22))</f>
        <v>#DIV/0!</v>
      </c>
      <c r="J1409" s="106" t="e">
        <f t="shared" si="392"/>
        <v>#DIV/0!</v>
      </c>
      <c r="K1409" s="106" t="e">
        <f>IF(H1409&gt;'Input &amp; Results'!$K$45,MIN('Input &amp; Results'!$K$36,J1409-M1409),0)</f>
        <v>#DIV/0!</v>
      </c>
      <c r="L1409" s="106" t="e">
        <f t="shared" si="380"/>
        <v>#DIV/0!</v>
      </c>
      <c r="M1409" s="106" t="e">
        <f>IF(J1409&gt;0,MIN('Input &amp; Results'!$K$16*0.75/12*'Input &amp; Results'!$K$42,J1409),0)</f>
        <v>#DIV/0!</v>
      </c>
      <c r="N1409" s="106" t="e">
        <f t="shared" si="381"/>
        <v>#DIV/0!</v>
      </c>
      <c r="O1409" s="106" t="e">
        <f t="shared" si="393"/>
        <v>#DIV/0!</v>
      </c>
      <c r="P1409" s="106" t="e">
        <f>IF(O1409&gt;'Input &amp; Results'!$E$49,MIN('Input &amp; Results'!$E$47,O1409),0)</f>
        <v>#DIV/0!</v>
      </c>
      <c r="Q1409" s="106" t="e">
        <f t="shared" si="382"/>
        <v>#DIV/0!</v>
      </c>
      <c r="R1409" s="106" t="e">
        <f t="shared" si="378"/>
        <v>#DIV/0!</v>
      </c>
      <c r="S1409" s="106" t="e">
        <f t="shared" si="379"/>
        <v>#DIV/0!</v>
      </c>
      <c r="T1409" s="106" t="e">
        <f t="shared" si="383"/>
        <v>#DIV/0!</v>
      </c>
      <c r="U1409" s="124" t="e">
        <f t="shared" si="394"/>
        <v>#DIV/0!</v>
      </c>
      <c r="V1409" s="107" t="e">
        <f t="shared" si="391"/>
        <v>#DIV/0!</v>
      </c>
      <c r="W1409" s="106" t="e">
        <f t="shared" si="389"/>
        <v>#DIV/0!</v>
      </c>
      <c r="X1409" s="106" t="e">
        <f t="shared" si="384"/>
        <v>#DIV/0!</v>
      </c>
      <c r="Y1409" s="106" t="e">
        <f t="shared" si="390"/>
        <v>#DIV/0!</v>
      </c>
      <c r="Z1409" s="108" t="e">
        <f t="shared" si="385"/>
        <v>#DIV/0!</v>
      </c>
      <c r="AA1409" s="108" t="e">
        <f>('Input &amp; Results'!$E$40-R1409*7.48)/('Calcs active'!H1409*1440)</f>
        <v>#DIV/0!</v>
      </c>
    </row>
    <row r="1410" spans="2:27" x14ac:dyDescent="0.2">
      <c r="B1410" s="31">
        <f t="shared" si="395"/>
        <v>4</v>
      </c>
      <c r="C1410" s="31" t="s">
        <v>60</v>
      </c>
      <c r="D1410" s="106">
        <v>1396</v>
      </c>
      <c r="E1410" s="106" t="e">
        <f t="shared" si="386"/>
        <v>#DIV/0!</v>
      </c>
      <c r="F1410" s="106">
        <f>'Calcs Hist'!E1411</f>
        <v>0</v>
      </c>
      <c r="G1410" s="106" t="e">
        <f t="shared" si="387"/>
        <v>#DIV/0!</v>
      </c>
      <c r="H1410" s="107" t="e">
        <f t="shared" si="388"/>
        <v>#DIV/0!</v>
      </c>
      <c r="I1410" s="106" t="e">
        <f>IF(P1410&gt;0,('Input &amp; Results'!F$34/12*$C$3)*('Input &amp; Results'!$D$21),('Input &amp; Results'!F$34/12*$C$3)*('Input &amp; Results'!$D$22))</f>
        <v>#DIV/0!</v>
      </c>
      <c r="J1410" s="106" t="e">
        <f t="shared" si="392"/>
        <v>#DIV/0!</v>
      </c>
      <c r="K1410" s="106" t="e">
        <f>IF(H1410&gt;'Input &amp; Results'!$K$45,MIN('Input &amp; Results'!$K$36,J1410-M1410),0)</f>
        <v>#DIV/0!</v>
      </c>
      <c r="L1410" s="106" t="e">
        <f t="shared" si="380"/>
        <v>#DIV/0!</v>
      </c>
      <c r="M1410" s="106" t="e">
        <f>IF(J1410&gt;0,MIN('Input &amp; Results'!$K$16*0.75/12*'Input &amp; Results'!$K$42,J1410),0)</f>
        <v>#DIV/0!</v>
      </c>
      <c r="N1410" s="106" t="e">
        <f t="shared" si="381"/>
        <v>#DIV/0!</v>
      </c>
      <c r="O1410" s="106" t="e">
        <f t="shared" si="393"/>
        <v>#DIV/0!</v>
      </c>
      <c r="P1410" s="106" t="e">
        <f>IF(O1410&gt;'Input &amp; Results'!$E$49,MIN('Input &amp; Results'!$E$47,O1410),0)</f>
        <v>#DIV/0!</v>
      </c>
      <c r="Q1410" s="106" t="e">
        <f t="shared" si="382"/>
        <v>#DIV/0!</v>
      </c>
      <c r="R1410" s="106" t="e">
        <f t="shared" si="378"/>
        <v>#DIV/0!</v>
      </c>
      <c r="S1410" s="106" t="e">
        <f t="shared" si="379"/>
        <v>#DIV/0!</v>
      </c>
      <c r="T1410" s="106" t="e">
        <f t="shared" si="383"/>
        <v>#DIV/0!</v>
      </c>
      <c r="U1410" s="124" t="e">
        <f t="shared" si="394"/>
        <v>#DIV/0!</v>
      </c>
      <c r="V1410" s="107" t="e">
        <f t="shared" si="391"/>
        <v>#DIV/0!</v>
      </c>
      <c r="W1410" s="106" t="e">
        <f t="shared" si="389"/>
        <v>#DIV/0!</v>
      </c>
      <c r="X1410" s="106" t="e">
        <f t="shared" si="384"/>
        <v>#DIV/0!</v>
      </c>
      <c r="Y1410" s="106" t="e">
        <f t="shared" si="390"/>
        <v>#DIV/0!</v>
      </c>
      <c r="Z1410" s="108" t="e">
        <f t="shared" si="385"/>
        <v>#DIV/0!</v>
      </c>
      <c r="AA1410" s="108" t="e">
        <f>('Input &amp; Results'!$E$40-R1410*7.48)/('Calcs active'!H1410*1440)</f>
        <v>#DIV/0!</v>
      </c>
    </row>
    <row r="1411" spans="2:27" x14ac:dyDescent="0.2">
      <c r="B1411" s="31">
        <f t="shared" si="395"/>
        <v>4</v>
      </c>
      <c r="C1411" s="31" t="s">
        <v>60</v>
      </c>
      <c r="D1411" s="106">
        <v>1397</v>
      </c>
      <c r="E1411" s="106" t="e">
        <f t="shared" si="386"/>
        <v>#DIV/0!</v>
      </c>
      <c r="F1411" s="106">
        <f>'Calcs Hist'!E1412</f>
        <v>0</v>
      </c>
      <c r="G1411" s="106" t="e">
        <f t="shared" si="387"/>
        <v>#DIV/0!</v>
      </c>
      <c r="H1411" s="107" t="e">
        <f t="shared" si="388"/>
        <v>#DIV/0!</v>
      </c>
      <c r="I1411" s="106" t="e">
        <f>IF(P1411&gt;0,('Input &amp; Results'!F$34/12*$C$3)*('Input &amp; Results'!$D$21),('Input &amp; Results'!F$34/12*$C$3)*('Input &amp; Results'!$D$22))</f>
        <v>#DIV/0!</v>
      </c>
      <c r="J1411" s="106" t="e">
        <f t="shared" si="392"/>
        <v>#DIV/0!</v>
      </c>
      <c r="K1411" s="106" t="e">
        <f>IF(H1411&gt;'Input &amp; Results'!$K$45,MIN('Input &amp; Results'!$K$36,J1411-M1411),0)</f>
        <v>#DIV/0!</v>
      </c>
      <c r="L1411" s="106" t="e">
        <f t="shared" si="380"/>
        <v>#DIV/0!</v>
      </c>
      <c r="M1411" s="106" t="e">
        <f>IF(J1411&gt;0,MIN('Input &amp; Results'!$K$16*0.75/12*'Input &amp; Results'!$K$42,J1411),0)</f>
        <v>#DIV/0!</v>
      </c>
      <c r="N1411" s="106" t="e">
        <f t="shared" si="381"/>
        <v>#DIV/0!</v>
      </c>
      <c r="O1411" s="106" t="e">
        <f t="shared" si="393"/>
        <v>#DIV/0!</v>
      </c>
      <c r="P1411" s="106" t="e">
        <f>IF(O1411&gt;'Input &amp; Results'!$E$49,MIN('Input &amp; Results'!$E$47,O1411),0)</f>
        <v>#DIV/0!</v>
      </c>
      <c r="Q1411" s="106" t="e">
        <f t="shared" si="382"/>
        <v>#DIV/0!</v>
      </c>
      <c r="R1411" s="106" t="e">
        <f t="shared" si="378"/>
        <v>#DIV/0!</v>
      </c>
      <c r="S1411" s="106" t="e">
        <f t="shared" si="379"/>
        <v>#DIV/0!</v>
      </c>
      <c r="T1411" s="106" t="e">
        <f t="shared" si="383"/>
        <v>#DIV/0!</v>
      </c>
      <c r="U1411" s="124" t="e">
        <f t="shared" si="394"/>
        <v>#DIV/0!</v>
      </c>
      <c r="V1411" s="107" t="e">
        <f t="shared" si="391"/>
        <v>#DIV/0!</v>
      </c>
      <c r="W1411" s="106" t="e">
        <f t="shared" si="389"/>
        <v>#DIV/0!</v>
      </c>
      <c r="X1411" s="106" t="e">
        <f t="shared" si="384"/>
        <v>#DIV/0!</v>
      </c>
      <c r="Y1411" s="106" t="e">
        <f t="shared" si="390"/>
        <v>#DIV/0!</v>
      </c>
      <c r="Z1411" s="108" t="e">
        <f t="shared" si="385"/>
        <v>#DIV/0!</v>
      </c>
      <c r="AA1411" s="108" t="e">
        <f>('Input &amp; Results'!$E$40-R1411*7.48)/('Calcs active'!H1411*1440)</f>
        <v>#DIV/0!</v>
      </c>
    </row>
    <row r="1412" spans="2:27" x14ac:dyDescent="0.2">
      <c r="B1412" s="31">
        <f t="shared" si="395"/>
        <v>4</v>
      </c>
      <c r="C1412" s="31" t="s">
        <v>60</v>
      </c>
      <c r="D1412" s="106">
        <v>1398</v>
      </c>
      <c r="E1412" s="106" t="e">
        <f t="shared" si="386"/>
        <v>#DIV/0!</v>
      </c>
      <c r="F1412" s="106">
        <f>'Calcs Hist'!E1413</f>
        <v>0</v>
      </c>
      <c r="G1412" s="106" t="e">
        <f t="shared" si="387"/>
        <v>#DIV/0!</v>
      </c>
      <c r="H1412" s="107" t="e">
        <f t="shared" si="388"/>
        <v>#DIV/0!</v>
      </c>
      <c r="I1412" s="106" t="e">
        <f>IF(P1412&gt;0,('Input &amp; Results'!F$34/12*$C$3)*('Input &amp; Results'!$D$21),('Input &amp; Results'!F$34/12*$C$3)*('Input &amp; Results'!$D$22))</f>
        <v>#DIV/0!</v>
      </c>
      <c r="J1412" s="106" t="e">
        <f t="shared" si="392"/>
        <v>#DIV/0!</v>
      </c>
      <c r="K1412" s="106" t="e">
        <f>IF(H1412&gt;'Input &amp; Results'!$K$45,MIN('Input &amp; Results'!$K$36,J1412-M1412),0)</f>
        <v>#DIV/0!</v>
      </c>
      <c r="L1412" s="106" t="e">
        <f t="shared" si="380"/>
        <v>#DIV/0!</v>
      </c>
      <c r="M1412" s="106" t="e">
        <f>IF(J1412&gt;0,MIN('Input &amp; Results'!$K$16*0.75/12*'Input &amp; Results'!$K$42,J1412),0)</f>
        <v>#DIV/0!</v>
      </c>
      <c r="N1412" s="106" t="e">
        <f t="shared" si="381"/>
        <v>#DIV/0!</v>
      </c>
      <c r="O1412" s="106" t="e">
        <f t="shared" si="393"/>
        <v>#DIV/0!</v>
      </c>
      <c r="P1412" s="106" t="e">
        <f>IF(O1412&gt;'Input &amp; Results'!$E$49,MIN('Input &amp; Results'!$E$47,O1412),0)</f>
        <v>#DIV/0!</v>
      </c>
      <c r="Q1412" s="106" t="e">
        <f t="shared" si="382"/>
        <v>#DIV/0!</v>
      </c>
      <c r="R1412" s="106" t="e">
        <f t="shared" si="378"/>
        <v>#DIV/0!</v>
      </c>
      <c r="S1412" s="106" t="e">
        <f t="shared" si="379"/>
        <v>#DIV/0!</v>
      </c>
      <c r="T1412" s="106" t="e">
        <f t="shared" si="383"/>
        <v>#DIV/0!</v>
      </c>
      <c r="U1412" s="124" t="e">
        <f t="shared" si="394"/>
        <v>#DIV/0!</v>
      </c>
      <c r="V1412" s="107" t="e">
        <f t="shared" si="391"/>
        <v>#DIV/0!</v>
      </c>
      <c r="W1412" s="106" t="e">
        <f t="shared" si="389"/>
        <v>#DIV/0!</v>
      </c>
      <c r="X1412" s="106" t="e">
        <f t="shared" si="384"/>
        <v>#DIV/0!</v>
      </c>
      <c r="Y1412" s="106" t="e">
        <f t="shared" si="390"/>
        <v>#DIV/0!</v>
      </c>
      <c r="Z1412" s="108" t="e">
        <f t="shared" si="385"/>
        <v>#DIV/0!</v>
      </c>
      <c r="AA1412" s="108" t="e">
        <f>('Input &amp; Results'!$E$40-R1412*7.48)/('Calcs active'!H1412*1440)</f>
        <v>#DIV/0!</v>
      </c>
    </row>
    <row r="1413" spans="2:27" x14ac:dyDescent="0.2">
      <c r="B1413" s="31">
        <f t="shared" si="395"/>
        <v>4</v>
      </c>
      <c r="C1413" s="31" t="s">
        <v>60</v>
      </c>
      <c r="D1413" s="106">
        <v>1399</v>
      </c>
      <c r="E1413" s="106" t="e">
        <f t="shared" si="386"/>
        <v>#DIV/0!</v>
      </c>
      <c r="F1413" s="106">
        <f>'Calcs Hist'!E1414</f>
        <v>0</v>
      </c>
      <c r="G1413" s="106" t="e">
        <f t="shared" si="387"/>
        <v>#DIV/0!</v>
      </c>
      <c r="H1413" s="107" t="e">
        <f t="shared" si="388"/>
        <v>#DIV/0!</v>
      </c>
      <c r="I1413" s="106" t="e">
        <f>IF(P1413&gt;0,('Input &amp; Results'!F$34/12*$C$3)*('Input &amp; Results'!$D$21),('Input &amp; Results'!F$34/12*$C$3)*('Input &amp; Results'!$D$22))</f>
        <v>#DIV/0!</v>
      </c>
      <c r="J1413" s="106" t="e">
        <f t="shared" si="392"/>
        <v>#DIV/0!</v>
      </c>
      <c r="K1413" s="106" t="e">
        <f>IF(H1413&gt;'Input &amp; Results'!$K$45,MIN('Input &amp; Results'!$K$36,J1413-M1413),0)</f>
        <v>#DIV/0!</v>
      </c>
      <c r="L1413" s="106" t="e">
        <f t="shared" si="380"/>
        <v>#DIV/0!</v>
      </c>
      <c r="M1413" s="106" t="e">
        <f>IF(J1413&gt;0,MIN('Input &amp; Results'!$K$16*0.75/12*'Input &amp; Results'!$K$42,J1413),0)</f>
        <v>#DIV/0!</v>
      </c>
      <c r="N1413" s="106" t="e">
        <f t="shared" si="381"/>
        <v>#DIV/0!</v>
      </c>
      <c r="O1413" s="106" t="e">
        <f t="shared" si="393"/>
        <v>#DIV/0!</v>
      </c>
      <c r="P1413" s="106" t="e">
        <f>IF(O1413&gt;'Input &amp; Results'!$E$49,MIN('Input &amp; Results'!$E$47,O1413),0)</f>
        <v>#DIV/0!</v>
      </c>
      <c r="Q1413" s="106" t="e">
        <f t="shared" si="382"/>
        <v>#DIV/0!</v>
      </c>
      <c r="R1413" s="106" t="e">
        <f t="shared" si="378"/>
        <v>#DIV/0!</v>
      </c>
      <c r="S1413" s="106" t="e">
        <f t="shared" si="379"/>
        <v>#DIV/0!</v>
      </c>
      <c r="T1413" s="106" t="e">
        <f t="shared" si="383"/>
        <v>#DIV/0!</v>
      </c>
      <c r="U1413" s="124" t="e">
        <f t="shared" si="394"/>
        <v>#DIV/0!</v>
      </c>
      <c r="V1413" s="107" t="e">
        <f t="shared" si="391"/>
        <v>#DIV/0!</v>
      </c>
      <c r="W1413" s="106" t="e">
        <f t="shared" si="389"/>
        <v>#DIV/0!</v>
      </c>
      <c r="X1413" s="106" t="e">
        <f t="shared" si="384"/>
        <v>#DIV/0!</v>
      </c>
      <c r="Y1413" s="106" t="e">
        <f t="shared" si="390"/>
        <v>#DIV/0!</v>
      </c>
      <c r="Z1413" s="108" t="e">
        <f t="shared" si="385"/>
        <v>#DIV/0!</v>
      </c>
      <c r="AA1413" s="108" t="e">
        <f>('Input &amp; Results'!$E$40-R1413*7.48)/('Calcs active'!H1413*1440)</f>
        <v>#DIV/0!</v>
      </c>
    </row>
    <row r="1414" spans="2:27" x14ac:dyDescent="0.2">
      <c r="B1414" s="31">
        <f t="shared" si="395"/>
        <v>4</v>
      </c>
      <c r="C1414" s="31" t="s">
        <v>61</v>
      </c>
      <c r="D1414" s="106">
        <v>1400</v>
      </c>
      <c r="E1414" s="106" t="e">
        <f t="shared" si="386"/>
        <v>#DIV/0!</v>
      </c>
      <c r="F1414" s="106">
        <f>'Calcs Hist'!E1415</f>
        <v>0</v>
      </c>
      <c r="G1414" s="106" t="e">
        <f t="shared" si="387"/>
        <v>#DIV/0!</v>
      </c>
      <c r="H1414" s="107" t="e">
        <f t="shared" si="388"/>
        <v>#DIV/0!</v>
      </c>
      <c r="I1414" s="106" t="e">
        <f>IF(P1414&gt;0,('Input &amp; Results'!F$35/12*$C$3)*('Input &amp; Results'!$D$21),('Input &amp; Results'!F$35/12*$C$3)*('Input &amp; Results'!$D$22))</f>
        <v>#DIV/0!</v>
      </c>
      <c r="J1414" s="106" t="e">
        <f t="shared" si="392"/>
        <v>#DIV/0!</v>
      </c>
      <c r="K1414" s="106" t="e">
        <f>IF(H1414&gt;'Input &amp; Results'!$K$45,MIN('Input &amp; Results'!$K$37,J1414-M1414),0)</f>
        <v>#DIV/0!</v>
      </c>
      <c r="L1414" s="106" t="e">
        <f t="shared" si="380"/>
        <v>#DIV/0!</v>
      </c>
      <c r="M1414" s="106" t="e">
        <f>IF(J1414&gt;0,MIN('Input &amp; Results'!$K$17*0.75/12*'Input &amp; Results'!$K$42,J1414),0)</f>
        <v>#DIV/0!</v>
      </c>
      <c r="N1414" s="106" t="e">
        <f t="shared" si="381"/>
        <v>#DIV/0!</v>
      </c>
      <c r="O1414" s="106" t="e">
        <f t="shared" si="393"/>
        <v>#DIV/0!</v>
      </c>
      <c r="P1414" s="106" t="e">
        <f>IF(O1414&gt;'Input &amp; Results'!$E$49,MIN('Input &amp; Results'!$E$47,O1414),0)</f>
        <v>#DIV/0!</v>
      </c>
      <c r="Q1414" s="106" t="e">
        <f t="shared" si="382"/>
        <v>#DIV/0!</v>
      </c>
      <c r="R1414" s="106" t="e">
        <f t="shared" si="378"/>
        <v>#DIV/0!</v>
      </c>
      <c r="S1414" s="106" t="e">
        <f t="shared" si="379"/>
        <v>#DIV/0!</v>
      </c>
      <c r="T1414" s="106" t="e">
        <f t="shared" si="383"/>
        <v>#DIV/0!</v>
      </c>
      <c r="U1414" s="124" t="e">
        <f t="shared" si="394"/>
        <v>#DIV/0!</v>
      </c>
      <c r="V1414" s="107" t="e">
        <f t="shared" si="391"/>
        <v>#DIV/0!</v>
      </c>
      <c r="W1414" s="106" t="e">
        <f t="shared" si="389"/>
        <v>#DIV/0!</v>
      </c>
      <c r="X1414" s="106" t="e">
        <f t="shared" si="384"/>
        <v>#DIV/0!</v>
      </c>
      <c r="Y1414" s="106" t="e">
        <f t="shared" si="390"/>
        <v>#DIV/0!</v>
      </c>
      <c r="Z1414" s="108" t="e">
        <f t="shared" si="385"/>
        <v>#DIV/0!</v>
      </c>
      <c r="AA1414" s="108" t="e">
        <f>('Input &amp; Results'!$E$40-R1414*7.48)/('Calcs active'!H1414*1440)</f>
        <v>#DIV/0!</v>
      </c>
    </row>
    <row r="1415" spans="2:27" x14ac:dyDescent="0.2">
      <c r="B1415" s="31">
        <f t="shared" si="395"/>
        <v>4</v>
      </c>
      <c r="C1415" s="31" t="s">
        <v>61</v>
      </c>
      <c r="D1415" s="106">
        <v>1401</v>
      </c>
      <c r="E1415" s="106" t="e">
        <f t="shared" si="386"/>
        <v>#DIV/0!</v>
      </c>
      <c r="F1415" s="106">
        <f>'Calcs Hist'!E1416</f>
        <v>0</v>
      </c>
      <c r="G1415" s="106" t="e">
        <f t="shared" si="387"/>
        <v>#DIV/0!</v>
      </c>
      <c r="H1415" s="107" t="e">
        <f t="shared" si="388"/>
        <v>#DIV/0!</v>
      </c>
      <c r="I1415" s="106" t="e">
        <f>IF(P1415&gt;0,('Input &amp; Results'!F$35/12*$C$3)*('Input &amp; Results'!$D$21),('Input &amp; Results'!F$35/12*$C$3)*('Input &amp; Results'!$D$22))</f>
        <v>#DIV/0!</v>
      </c>
      <c r="J1415" s="106" t="e">
        <f t="shared" si="392"/>
        <v>#DIV/0!</v>
      </c>
      <c r="K1415" s="106" t="e">
        <f>IF(H1415&gt;'Input &amp; Results'!$K$45,MIN('Input &amp; Results'!$K$37,J1415-M1415),0)</f>
        <v>#DIV/0!</v>
      </c>
      <c r="L1415" s="106" t="e">
        <f t="shared" si="380"/>
        <v>#DIV/0!</v>
      </c>
      <c r="M1415" s="106" t="e">
        <f>IF(J1415&gt;0,MIN('Input &amp; Results'!$K$17*0.75/12*'Input &amp; Results'!$K$42,J1415),0)</f>
        <v>#DIV/0!</v>
      </c>
      <c r="N1415" s="106" t="e">
        <f t="shared" si="381"/>
        <v>#DIV/0!</v>
      </c>
      <c r="O1415" s="106" t="e">
        <f t="shared" si="393"/>
        <v>#DIV/0!</v>
      </c>
      <c r="P1415" s="106" t="e">
        <f>IF(O1415&gt;'Input &amp; Results'!$E$49,MIN('Input &amp; Results'!$E$47,O1415),0)</f>
        <v>#DIV/0!</v>
      </c>
      <c r="Q1415" s="106" t="e">
        <f t="shared" si="382"/>
        <v>#DIV/0!</v>
      </c>
      <c r="R1415" s="106" t="e">
        <f t="shared" si="378"/>
        <v>#DIV/0!</v>
      </c>
      <c r="S1415" s="106" t="e">
        <f t="shared" si="379"/>
        <v>#DIV/0!</v>
      </c>
      <c r="T1415" s="106" t="e">
        <f t="shared" si="383"/>
        <v>#DIV/0!</v>
      </c>
      <c r="U1415" s="124" t="e">
        <f t="shared" si="394"/>
        <v>#DIV/0!</v>
      </c>
      <c r="V1415" s="107" t="e">
        <f t="shared" si="391"/>
        <v>#DIV/0!</v>
      </c>
      <c r="W1415" s="106" t="e">
        <f t="shared" si="389"/>
        <v>#DIV/0!</v>
      </c>
      <c r="X1415" s="106" t="e">
        <f t="shared" si="384"/>
        <v>#DIV/0!</v>
      </c>
      <c r="Y1415" s="106" t="e">
        <f t="shared" si="390"/>
        <v>#DIV/0!</v>
      </c>
      <c r="Z1415" s="108" t="e">
        <f t="shared" si="385"/>
        <v>#DIV/0!</v>
      </c>
      <c r="AA1415" s="108" t="e">
        <f>('Input &amp; Results'!$E$40-R1415*7.48)/('Calcs active'!H1415*1440)</f>
        <v>#DIV/0!</v>
      </c>
    </row>
    <row r="1416" spans="2:27" x14ac:dyDescent="0.2">
      <c r="B1416" s="31">
        <f t="shared" si="395"/>
        <v>4</v>
      </c>
      <c r="C1416" s="31" t="s">
        <v>61</v>
      </c>
      <c r="D1416" s="106">
        <v>1402</v>
      </c>
      <c r="E1416" s="106" t="e">
        <f t="shared" si="386"/>
        <v>#DIV/0!</v>
      </c>
      <c r="F1416" s="106">
        <f>'Calcs Hist'!E1417</f>
        <v>0</v>
      </c>
      <c r="G1416" s="106" t="e">
        <f t="shared" si="387"/>
        <v>#DIV/0!</v>
      </c>
      <c r="H1416" s="107" t="e">
        <f t="shared" si="388"/>
        <v>#DIV/0!</v>
      </c>
      <c r="I1416" s="106" t="e">
        <f>IF(P1416&gt;0,('Input &amp; Results'!F$35/12*$C$3)*('Input &amp; Results'!$D$21),('Input &amp; Results'!F$35/12*$C$3)*('Input &amp; Results'!$D$22))</f>
        <v>#DIV/0!</v>
      </c>
      <c r="J1416" s="106" t="e">
        <f t="shared" si="392"/>
        <v>#DIV/0!</v>
      </c>
      <c r="K1416" s="106" t="e">
        <f>IF(H1416&gt;'Input &amp; Results'!$K$45,MIN('Input &amp; Results'!$K$37,J1416-M1416),0)</f>
        <v>#DIV/0!</v>
      </c>
      <c r="L1416" s="106" t="e">
        <f t="shared" si="380"/>
        <v>#DIV/0!</v>
      </c>
      <c r="M1416" s="106" t="e">
        <f>IF(J1416&gt;0,MIN('Input &amp; Results'!$K$17*0.75/12*'Input &amp; Results'!$K$42,J1416),0)</f>
        <v>#DIV/0!</v>
      </c>
      <c r="N1416" s="106" t="e">
        <f t="shared" si="381"/>
        <v>#DIV/0!</v>
      </c>
      <c r="O1416" s="106" t="e">
        <f t="shared" si="393"/>
        <v>#DIV/0!</v>
      </c>
      <c r="P1416" s="106" t="e">
        <f>IF(O1416&gt;'Input &amp; Results'!$E$49,MIN('Input &amp; Results'!$E$47,O1416),0)</f>
        <v>#DIV/0!</v>
      </c>
      <c r="Q1416" s="106" t="e">
        <f t="shared" si="382"/>
        <v>#DIV/0!</v>
      </c>
      <c r="R1416" s="106" t="e">
        <f t="shared" si="378"/>
        <v>#DIV/0!</v>
      </c>
      <c r="S1416" s="106" t="e">
        <f t="shared" si="379"/>
        <v>#DIV/0!</v>
      </c>
      <c r="T1416" s="106" t="e">
        <f t="shared" si="383"/>
        <v>#DIV/0!</v>
      </c>
      <c r="U1416" s="124" t="e">
        <f t="shared" si="394"/>
        <v>#DIV/0!</v>
      </c>
      <c r="V1416" s="107" t="e">
        <f t="shared" si="391"/>
        <v>#DIV/0!</v>
      </c>
      <c r="W1416" s="106" t="e">
        <f t="shared" si="389"/>
        <v>#DIV/0!</v>
      </c>
      <c r="X1416" s="106" t="e">
        <f t="shared" si="384"/>
        <v>#DIV/0!</v>
      </c>
      <c r="Y1416" s="106" t="e">
        <f t="shared" si="390"/>
        <v>#DIV/0!</v>
      </c>
      <c r="Z1416" s="108" t="e">
        <f t="shared" si="385"/>
        <v>#DIV/0!</v>
      </c>
      <c r="AA1416" s="108" t="e">
        <f>('Input &amp; Results'!$E$40-R1416*7.48)/('Calcs active'!H1416*1440)</f>
        <v>#DIV/0!</v>
      </c>
    </row>
    <row r="1417" spans="2:27" x14ac:dyDescent="0.2">
      <c r="B1417" s="31">
        <f t="shared" si="395"/>
        <v>4</v>
      </c>
      <c r="C1417" s="31" t="s">
        <v>61</v>
      </c>
      <c r="D1417" s="106">
        <v>1403</v>
      </c>
      <c r="E1417" s="106" t="e">
        <f t="shared" si="386"/>
        <v>#DIV/0!</v>
      </c>
      <c r="F1417" s="106">
        <f>'Calcs Hist'!E1418</f>
        <v>0</v>
      </c>
      <c r="G1417" s="106" t="e">
        <f t="shared" si="387"/>
        <v>#DIV/0!</v>
      </c>
      <c r="H1417" s="107" t="e">
        <f t="shared" si="388"/>
        <v>#DIV/0!</v>
      </c>
      <c r="I1417" s="106" t="e">
        <f>IF(P1417&gt;0,('Input &amp; Results'!F$35/12*$C$3)*('Input &amp; Results'!$D$21),('Input &amp; Results'!F$35/12*$C$3)*('Input &amp; Results'!$D$22))</f>
        <v>#DIV/0!</v>
      </c>
      <c r="J1417" s="106" t="e">
        <f t="shared" si="392"/>
        <v>#DIV/0!</v>
      </c>
      <c r="K1417" s="106" t="e">
        <f>IF(H1417&gt;'Input &amp; Results'!$K$45,MIN('Input &amp; Results'!$K$37,J1417-M1417),0)</f>
        <v>#DIV/0!</v>
      </c>
      <c r="L1417" s="106" t="e">
        <f t="shared" si="380"/>
        <v>#DIV/0!</v>
      </c>
      <c r="M1417" s="106" t="e">
        <f>IF(J1417&gt;0,MIN('Input &amp; Results'!$K$17*0.75/12*'Input &amp; Results'!$K$42,J1417),0)</f>
        <v>#DIV/0!</v>
      </c>
      <c r="N1417" s="106" t="e">
        <f t="shared" si="381"/>
        <v>#DIV/0!</v>
      </c>
      <c r="O1417" s="106" t="e">
        <f t="shared" si="393"/>
        <v>#DIV/0!</v>
      </c>
      <c r="P1417" s="106" t="e">
        <f>IF(O1417&gt;'Input &amp; Results'!$E$49,MIN('Input &amp; Results'!$E$47,O1417),0)</f>
        <v>#DIV/0!</v>
      </c>
      <c r="Q1417" s="106" t="e">
        <f t="shared" si="382"/>
        <v>#DIV/0!</v>
      </c>
      <c r="R1417" s="106" t="e">
        <f t="shared" si="378"/>
        <v>#DIV/0!</v>
      </c>
      <c r="S1417" s="106" t="e">
        <f t="shared" si="379"/>
        <v>#DIV/0!</v>
      </c>
      <c r="T1417" s="106" t="e">
        <f t="shared" si="383"/>
        <v>#DIV/0!</v>
      </c>
      <c r="U1417" s="124" t="e">
        <f t="shared" si="394"/>
        <v>#DIV/0!</v>
      </c>
      <c r="V1417" s="107" t="e">
        <f t="shared" si="391"/>
        <v>#DIV/0!</v>
      </c>
      <c r="W1417" s="106" t="e">
        <f t="shared" si="389"/>
        <v>#DIV/0!</v>
      </c>
      <c r="X1417" s="106" t="e">
        <f t="shared" si="384"/>
        <v>#DIV/0!</v>
      </c>
      <c r="Y1417" s="106" t="e">
        <f t="shared" si="390"/>
        <v>#DIV/0!</v>
      </c>
      <c r="Z1417" s="108" t="e">
        <f t="shared" si="385"/>
        <v>#DIV/0!</v>
      </c>
      <c r="AA1417" s="108" t="e">
        <f>('Input &amp; Results'!$E$40-R1417*7.48)/('Calcs active'!H1417*1440)</f>
        <v>#DIV/0!</v>
      </c>
    </row>
    <row r="1418" spans="2:27" x14ac:dyDescent="0.2">
      <c r="B1418" s="31">
        <f t="shared" si="395"/>
        <v>4</v>
      </c>
      <c r="C1418" s="31" t="s">
        <v>61</v>
      </c>
      <c r="D1418" s="106">
        <v>1404</v>
      </c>
      <c r="E1418" s="106" t="e">
        <f t="shared" si="386"/>
        <v>#DIV/0!</v>
      </c>
      <c r="F1418" s="106">
        <f>'Calcs Hist'!E1419</f>
        <v>0</v>
      </c>
      <c r="G1418" s="106" t="e">
        <f t="shared" si="387"/>
        <v>#DIV/0!</v>
      </c>
      <c r="H1418" s="107" t="e">
        <f t="shared" si="388"/>
        <v>#DIV/0!</v>
      </c>
      <c r="I1418" s="106" t="e">
        <f>IF(P1418&gt;0,('Input &amp; Results'!F$35/12*$C$3)*('Input &amp; Results'!$D$21),('Input &amp; Results'!F$35/12*$C$3)*('Input &amp; Results'!$D$22))</f>
        <v>#DIV/0!</v>
      </c>
      <c r="J1418" s="106" t="e">
        <f t="shared" si="392"/>
        <v>#DIV/0!</v>
      </c>
      <c r="K1418" s="106" t="e">
        <f>IF(H1418&gt;'Input &amp; Results'!$K$45,MIN('Input &amp; Results'!$K$37,J1418-M1418),0)</f>
        <v>#DIV/0!</v>
      </c>
      <c r="L1418" s="106" t="e">
        <f t="shared" si="380"/>
        <v>#DIV/0!</v>
      </c>
      <c r="M1418" s="106" t="e">
        <f>IF(J1418&gt;0,MIN('Input &amp; Results'!$K$17*0.75/12*'Input &amp; Results'!$K$42,J1418),0)</f>
        <v>#DIV/0!</v>
      </c>
      <c r="N1418" s="106" t="e">
        <f t="shared" si="381"/>
        <v>#DIV/0!</v>
      </c>
      <c r="O1418" s="106" t="e">
        <f t="shared" si="393"/>
        <v>#DIV/0!</v>
      </c>
      <c r="P1418" s="106" t="e">
        <f>IF(O1418&gt;'Input &amp; Results'!$E$49,MIN('Input &amp; Results'!$E$47,O1418),0)</f>
        <v>#DIV/0!</v>
      </c>
      <c r="Q1418" s="106" t="e">
        <f t="shared" si="382"/>
        <v>#DIV/0!</v>
      </c>
      <c r="R1418" s="106" t="e">
        <f t="shared" si="378"/>
        <v>#DIV/0!</v>
      </c>
      <c r="S1418" s="106" t="e">
        <f t="shared" si="379"/>
        <v>#DIV/0!</v>
      </c>
      <c r="T1418" s="106" t="e">
        <f t="shared" si="383"/>
        <v>#DIV/0!</v>
      </c>
      <c r="U1418" s="124" t="e">
        <f t="shared" si="394"/>
        <v>#DIV/0!</v>
      </c>
      <c r="V1418" s="107" t="e">
        <f t="shared" si="391"/>
        <v>#DIV/0!</v>
      </c>
      <c r="W1418" s="106" t="e">
        <f t="shared" si="389"/>
        <v>#DIV/0!</v>
      </c>
      <c r="X1418" s="106" t="e">
        <f t="shared" si="384"/>
        <v>#DIV/0!</v>
      </c>
      <c r="Y1418" s="106" t="e">
        <f t="shared" si="390"/>
        <v>#DIV/0!</v>
      </c>
      <c r="Z1418" s="108" t="e">
        <f t="shared" si="385"/>
        <v>#DIV/0!</v>
      </c>
      <c r="AA1418" s="108" t="e">
        <f>('Input &amp; Results'!$E$40-R1418*7.48)/('Calcs active'!H1418*1440)</f>
        <v>#DIV/0!</v>
      </c>
    </row>
    <row r="1419" spans="2:27" x14ac:dyDescent="0.2">
      <c r="B1419" s="31">
        <f t="shared" si="395"/>
        <v>4</v>
      </c>
      <c r="C1419" s="31" t="s">
        <v>61</v>
      </c>
      <c r="D1419" s="106">
        <v>1405</v>
      </c>
      <c r="E1419" s="106" t="e">
        <f t="shared" si="386"/>
        <v>#DIV/0!</v>
      </c>
      <c r="F1419" s="106">
        <f>'Calcs Hist'!E1420</f>
        <v>0</v>
      </c>
      <c r="G1419" s="106" t="e">
        <f t="shared" si="387"/>
        <v>#DIV/0!</v>
      </c>
      <c r="H1419" s="107" t="e">
        <f t="shared" si="388"/>
        <v>#DIV/0!</v>
      </c>
      <c r="I1419" s="106" t="e">
        <f>IF(P1419&gt;0,('Input &amp; Results'!F$35/12*$C$3)*('Input &amp; Results'!$D$21),('Input &amp; Results'!F$35/12*$C$3)*('Input &amp; Results'!$D$22))</f>
        <v>#DIV/0!</v>
      </c>
      <c r="J1419" s="106" t="e">
        <f t="shared" si="392"/>
        <v>#DIV/0!</v>
      </c>
      <c r="K1419" s="106" t="e">
        <f>IF(H1419&gt;'Input &amp; Results'!$K$45,MIN('Input &amp; Results'!$K$37,J1419-M1419),0)</f>
        <v>#DIV/0!</v>
      </c>
      <c r="L1419" s="106" t="e">
        <f t="shared" si="380"/>
        <v>#DIV/0!</v>
      </c>
      <c r="M1419" s="106" t="e">
        <f>IF(J1419&gt;0,MIN('Input &amp; Results'!$K$17*0.75/12*'Input &amp; Results'!$K$42,J1419),0)</f>
        <v>#DIV/0!</v>
      </c>
      <c r="N1419" s="106" t="e">
        <f t="shared" si="381"/>
        <v>#DIV/0!</v>
      </c>
      <c r="O1419" s="106" t="e">
        <f t="shared" si="393"/>
        <v>#DIV/0!</v>
      </c>
      <c r="P1419" s="106" t="e">
        <f>IF(O1419&gt;'Input &amp; Results'!$E$49,MIN('Input &amp; Results'!$E$47,O1419),0)</f>
        <v>#DIV/0!</v>
      </c>
      <c r="Q1419" s="106" t="e">
        <f t="shared" si="382"/>
        <v>#DIV/0!</v>
      </c>
      <c r="R1419" s="106" t="e">
        <f t="shared" si="378"/>
        <v>#DIV/0!</v>
      </c>
      <c r="S1419" s="106" t="e">
        <f t="shared" si="379"/>
        <v>#DIV/0!</v>
      </c>
      <c r="T1419" s="106" t="e">
        <f t="shared" si="383"/>
        <v>#DIV/0!</v>
      </c>
      <c r="U1419" s="124" t="e">
        <f t="shared" si="394"/>
        <v>#DIV/0!</v>
      </c>
      <c r="V1419" s="107" t="e">
        <f t="shared" si="391"/>
        <v>#DIV/0!</v>
      </c>
      <c r="W1419" s="106" t="e">
        <f t="shared" si="389"/>
        <v>#DIV/0!</v>
      </c>
      <c r="X1419" s="106" t="e">
        <f t="shared" si="384"/>
        <v>#DIV/0!</v>
      </c>
      <c r="Y1419" s="106" t="e">
        <f t="shared" si="390"/>
        <v>#DIV/0!</v>
      </c>
      <c r="Z1419" s="108" t="e">
        <f t="shared" si="385"/>
        <v>#DIV/0!</v>
      </c>
      <c r="AA1419" s="108" t="e">
        <f>('Input &amp; Results'!$E$40-R1419*7.48)/('Calcs active'!H1419*1440)</f>
        <v>#DIV/0!</v>
      </c>
    </row>
    <row r="1420" spans="2:27" x14ac:dyDescent="0.2">
      <c r="B1420" s="31">
        <f t="shared" si="395"/>
        <v>4</v>
      </c>
      <c r="C1420" s="31" t="s">
        <v>61</v>
      </c>
      <c r="D1420" s="106">
        <v>1406</v>
      </c>
      <c r="E1420" s="106" t="e">
        <f t="shared" si="386"/>
        <v>#DIV/0!</v>
      </c>
      <c r="F1420" s="106">
        <f>'Calcs Hist'!E1421</f>
        <v>0</v>
      </c>
      <c r="G1420" s="106" t="e">
        <f t="shared" si="387"/>
        <v>#DIV/0!</v>
      </c>
      <c r="H1420" s="107" t="e">
        <f t="shared" si="388"/>
        <v>#DIV/0!</v>
      </c>
      <c r="I1420" s="106" t="e">
        <f>IF(P1420&gt;0,('Input &amp; Results'!F$35/12*$C$3)*('Input &amp; Results'!$D$21),('Input &amp; Results'!F$35/12*$C$3)*('Input &amp; Results'!$D$22))</f>
        <v>#DIV/0!</v>
      </c>
      <c r="J1420" s="106" t="e">
        <f t="shared" si="392"/>
        <v>#DIV/0!</v>
      </c>
      <c r="K1420" s="106" t="e">
        <f>IF(H1420&gt;'Input &amp; Results'!$K$45,MIN('Input &amp; Results'!$K$37,J1420-M1420),0)</f>
        <v>#DIV/0!</v>
      </c>
      <c r="L1420" s="106" t="e">
        <f t="shared" si="380"/>
        <v>#DIV/0!</v>
      </c>
      <c r="M1420" s="106" t="e">
        <f>IF(J1420&gt;0,MIN('Input &amp; Results'!$K$17*0.75/12*'Input &amp; Results'!$K$42,J1420),0)</f>
        <v>#DIV/0!</v>
      </c>
      <c r="N1420" s="106" t="e">
        <f t="shared" si="381"/>
        <v>#DIV/0!</v>
      </c>
      <c r="O1420" s="106" t="e">
        <f t="shared" si="393"/>
        <v>#DIV/0!</v>
      </c>
      <c r="P1420" s="106" t="e">
        <f>IF(O1420&gt;'Input &amp; Results'!$E$49,MIN('Input &amp; Results'!$E$47,O1420),0)</f>
        <v>#DIV/0!</v>
      </c>
      <c r="Q1420" s="106" t="e">
        <f t="shared" si="382"/>
        <v>#DIV/0!</v>
      </c>
      <c r="R1420" s="106" t="e">
        <f t="shared" si="378"/>
        <v>#DIV/0!</v>
      </c>
      <c r="S1420" s="106" t="e">
        <f t="shared" si="379"/>
        <v>#DIV/0!</v>
      </c>
      <c r="T1420" s="106" t="e">
        <f t="shared" si="383"/>
        <v>#DIV/0!</v>
      </c>
      <c r="U1420" s="124" t="e">
        <f t="shared" si="394"/>
        <v>#DIV/0!</v>
      </c>
      <c r="V1420" s="107" t="e">
        <f t="shared" si="391"/>
        <v>#DIV/0!</v>
      </c>
      <c r="W1420" s="106" t="e">
        <f t="shared" si="389"/>
        <v>#DIV/0!</v>
      </c>
      <c r="X1420" s="106" t="e">
        <f t="shared" si="384"/>
        <v>#DIV/0!</v>
      </c>
      <c r="Y1420" s="106" t="e">
        <f t="shared" si="390"/>
        <v>#DIV/0!</v>
      </c>
      <c r="Z1420" s="108" t="e">
        <f t="shared" si="385"/>
        <v>#DIV/0!</v>
      </c>
      <c r="AA1420" s="108" t="e">
        <f>('Input &amp; Results'!$E$40-R1420*7.48)/('Calcs active'!H1420*1440)</f>
        <v>#DIV/0!</v>
      </c>
    </row>
    <row r="1421" spans="2:27" x14ac:dyDescent="0.2">
      <c r="B1421" s="31">
        <f t="shared" si="395"/>
        <v>4</v>
      </c>
      <c r="C1421" s="31" t="s">
        <v>61</v>
      </c>
      <c r="D1421" s="106">
        <v>1407</v>
      </c>
      <c r="E1421" s="106" t="e">
        <f t="shared" si="386"/>
        <v>#DIV/0!</v>
      </c>
      <c r="F1421" s="106">
        <f>'Calcs Hist'!E1422</f>
        <v>0</v>
      </c>
      <c r="G1421" s="106" t="e">
        <f t="shared" si="387"/>
        <v>#DIV/0!</v>
      </c>
      <c r="H1421" s="107" t="e">
        <f t="shared" si="388"/>
        <v>#DIV/0!</v>
      </c>
      <c r="I1421" s="106" t="e">
        <f>IF(P1421&gt;0,('Input &amp; Results'!F$35/12*$C$3)*('Input &amp; Results'!$D$21),('Input &amp; Results'!F$35/12*$C$3)*('Input &amp; Results'!$D$22))</f>
        <v>#DIV/0!</v>
      </c>
      <c r="J1421" s="106" t="e">
        <f t="shared" si="392"/>
        <v>#DIV/0!</v>
      </c>
      <c r="K1421" s="106" t="e">
        <f>IF(H1421&gt;'Input &amp; Results'!$K$45,MIN('Input &amp; Results'!$K$37,J1421-M1421),0)</f>
        <v>#DIV/0!</v>
      </c>
      <c r="L1421" s="106" t="e">
        <f t="shared" si="380"/>
        <v>#DIV/0!</v>
      </c>
      <c r="M1421" s="106" t="e">
        <f>IF(J1421&gt;0,MIN('Input &amp; Results'!$K$17*0.75/12*'Input &amp; Results'!$K$42,J1421),0)</f>
        <v>#DIV/0!</v>
      </c>
      <c r="N1421" s="106" t="e">
        <f t="shared" si="381"/>
        <v>#DIV/0!</v>
      </c>
      <c r="O1421" s="106" t="e">
        <f t="shared" si="393"/>
        <v>#DIV/0!</v>
      </c>
      <c r="P1421" s="106" t="e">
        <f>IF(O1421&gt;'Input &amp; Results'!$E$49,MIN('Input &amp; Results'!$E$47,O1421),0)</f>
        <v>#DIV/0!</v>
      </c>
      <c r="Q1421" s="106" t="e">
        <f t="shared" si="382"/>
        <v>#DIV/0!</v>
      </c>
      <c r="R1421" s="106" t="e">
        <f t="shared" si="378"/>
        <v>#DIV/0!</v>
      </c>
      <c r="S1421" s="106" t="e">
        <f t="shared" si="379"/>
        <v>#DIV/0!</v>
      </c>
      <c r="T1421" s="106" t="e">
        <f t="shared" si="383"/>
        <v>#DIV/0!</v>
      </c>
      <c r="U1421" s="124" t="e">
        <f t="shared" si="394"/>
        <v>#DIV/0!</v>
      </c>
      <c r="V1421" s="107" t="e">
        <f t="shared" si="391"/>
        <v>#DIV/0!</v>
      </c>
      <c r="W1421" s="106" t="e">
        <f t="shared" si="389"/>
        <v>#DIV/0!</v>
      </c>
      <c r="X1421" s="106" t="e">
        <f t="shared" si="384"/>
        <v>#DIV/0!</v>
      </c>
      <c r="Y1421" s="106" t="e">
        <f t="shared" si="390"/>
        <v>#DIV/0!</v>
      </c>
      <c r="Z1421" s="108" t="e">
        <f t="shared" si="385"/>
        <v>#DIV/0!</v>
      </c>
      <c r="AA1421" s="108" t="e">
        <f>('Input &amp; Results'!$E$40-R1421*7.48)/('Calcs active'!H1421*1440)</f>
        <v>#DIV/0!</v>
      </c>
    </row>
    <row r="1422" spans="2:27" x14ac:dyDescent="0.2">
      <c r="B1422" s="31">
        <f t="shared" si="395"/>
        <v>4</v>
      </c>
      <c r="C1422" s="31" t="s">
        <v>61</v>
      </c>
      <c r="D1422" s="106">
        <v>1408</v>
      </c>
      <c r="E1422" s="106" t="e">
        <f t="shared" si="386"/>
        <v>#DIV/0!</v>
      </c>
      <c r="F1422" s="106">
        <f>'Calcs Hist'!E1423</f>
        <v>0</v>
      </c>
      <c r="G1422" s="106" t="e">
        <f t="shared" si="387"/>
        <v>#DIV/0!</v>
      </c>
      <c r="H1422" s="107" t="e">
        <f t="shared" si="388"/>
        <v>#DIV/0!</v>
      </c>
      <c r="I1422" s="106" t="e">
        <f>IF(P1422&gt;0,('Input &amp; Results'!F$35/12*$C$3)*('Input &amp; Results'!$D$21),('Input &amp; Results'!F$35/12*$C$3)*('Input &amp; Results'!$D$22))</f>
        <v>#DIV/0!</v>
      </c>
      <c r="J1422" s="106" t="e">
        <f t="shared" si="392"/>
        <v>#DIV/0!</v>
      </c>
      <c r="K1422" s="106" t="e">
        <f>IF(H1422&gt;'Input &amp; Results'!$K$45,MIN('Input &amp; Results'!$K$37,J1422-M1422),0)</f>
        <v>#DIV/0!</v>
      </c>
      <c r="L1422" s="106" t="e">
        <f t="shared" si="380"/>
        <v>#DIV/0!</v>
      </c>
      <c r="M1422" s="106" t="e">
        <f>IF(J1422&gt;0,MIN('Input &amp; Results'!$K$17*0.75/12*'Input &amp; Results'!$K$42,J1422),0)</f>
        <v>#DIV/0!</v>
      </c>
      <c r="N1422" s="106" t="e">
        <f t="shared" si="381"/>
        <v>#DIV/0!</v>
      </c>
      <c r="O1422" s="106" t="e">
        <f t="shared" si="393"/>
        <v>#DIV/0!</v>
      </c>
      <c r="P1422" s="106" t="e">
        <f>IF(O1422&gt;'Input &amp; Results'!$E$49,MIN('Input &amp; Results'!$E$47,O1422),0)</f>
        <v>#DIV/0!</v>
      </c>
      <c r="Q1422" s="106" t="e">
        <f t="shared" si="382"/>
        <v>#DIV/0!</v>
      </c>
      <c r="R1422" s="106" t="e">
        <f t="shared" si="378"/>
        <v>#DIV/0!</v>
      </c>
      <c r="S1422" s="106" t="e">
        <f t="shared" si="379"/>
        <v>#DIV/0!</v>
      </c>
      <c r="T1422" s="106" t="e">
        <f t="shared" si="383"/>
        <v>#DIV/0!</v>
      </c>
      <c r="U1422" s="124" t="e">
        <f t="shared" si="394"/>
        <v>#DIV/0!</v>
      </c>
      <c r="V1422" s="107" t="e">
        <f t="shared" si="391"/>
        <v>#DIV/0!</v>
      </c>
      <c r="W1422" s="106" t="e">
        <f t="shared" si="389"/>
        <v>#DIV/0!</v>
      </c>
      <c r="X1422" s="106" t="e">
        <f t="shared" si="384"/>
        <v>#DIV/0!</v>
      </c>
      <c r="Y1422" s="106" t="e">
        <f t="shared" si="390"/>
        <v>#DIV/0!</v>
      </c>
      <c r="Z1422" s="108" t="e">
        <f t="shared" si="385"/>
        <v>#DIV/0!</v>
      </c>
      <c r="AA1422" s="108" t="e">
        <f>('Input &amp; Results'!$E$40-R1422*7.48)/('Calcs active'!H1422*1440)</f>
        <v>#DIV/0!</v>
      </c>
    </row>
    <row r="1423" spans="2:27" x14ac:dyDescent="0.2">
      <c r="B1423" s="31">
        <f t="shared" si="395"/>
        <v>4</v>
      </c>
      <c r="C1423" s="31" t="s">
        <v>61</v>
      </c>
      <c r="D1423" s="106">
        <v>1409</v>
      </c>
      <c r="E1423" s="106" t="e">
        <f t="shared" si="386"/>
        <v>#DIV/0!</v>
      </c>
      <c r="F1423" s="106">
        <f>'Calcs Hist'!E1424</f>
        <v>0</v>
      </c>
      <c r="G1423" s="106" t="e">
        <f t="shared" si="387"/>
        <v>#DIV/0!</v>
      </c>
      <c r="H1423" s="107" t="e">
        <f t="shared" si="388"/>
        <v>#DIV/0!</v>
      </c>
      <c r="I1423" s="106" t="e">
        <f>IF(P1423&gt;0,('Input &amp; Results'!F$35/12*$C$3)*('Input &amp; Results'!$D$21),('Input &amp; Results'!F$35/12*$C$3)*('Input &amp; Results'!$D$22))</f>
        <v>#DIV/0!</v>
      </c>
      <c r="J1423" s="106" t="e">
        <f t="shared" si="392"/>
        <v>#DIV/0!</v>
      </c>
      <c r="K1423" s="106" t="e">
        <f>IF(H1423&gt;'Input &amp; Results'!$K$45,MIN('Input &amp; Results'!$K$37,J1423-M1423),0)</f>
        <v>#DIV/0!</v>
      </c>
      <c r="L1423" s="106" t="e">
        <f t="shared" si="380"/>
        <v>#DIV/0!</v>
      </c>
      <c r="M1423" s="106" t="e">
        <f>IF(J1423&gt;0,MIN('Input &amp; Results'!$K$17*0.75/12*'Input &amp; Results'!$K$42,J1423),0)</f>
        <v>#DIV/0!</v>
      </c>
      <c r="N1423" s="106" t="e">
        <f t="shared" si="381"/>
        <v>#DIV/0!</v>
      </c>
      <c r="O1423" s="106" t="e">
        <f t="shared" si="393"/>
        <v>#DIV/0!</v>
      </c>
      <c r="P1423" s="106" t="e">
        <f>IF(O1423&gt;'Input &amp; Results'!$E$49,MIN('Input &amp; Results'!$E$47,O1423),0)</f>
        <v>#DIV/0!</v>
      </c>
      <c r="Q1423" s="106" t="e">
        <f t="shared" si="382"/>
        <v>#DIV/0!</v>
      </c>
      <c r="R1423" s="106" t="e">
        <f t="shared" ref="R1423:R1486" si="396">O1423-P1423</f>
        <v>#DIV/0!</v>
      </c>
      <c r="S1423" s="106" t="e">
        <f t="shared" ref="S1423:S1486" si="397">I1423-E1423+P1423</f>
        <v>#DIV/0!</v>
      </c>
      <c r="T1423" s="106" t="e">
        <f t="shared" si="383"/>
        <v>#DIV/0!</v>
      </c>
      <c r="U1423" s="124" t="e">
        <f t="shared" si="394"/>
        <v>#DIV/0!</v>
      </c>
      <c r="V1423" s="107" t="e">
        <f t="shared" si="391"/>
        <v>#DIV/0!</v>
      </c>
      <c r="W1423" s="106" t="e">
        <f t="shared" si="389"/>
        <v>#DIV/0!</v>
      </c>
      <c r="X1423" s="106" t="e">
        <f t="shared" si="384"/>
        <v>#DIV/0!</v>
      </c>
      <c r="Y1423" s="106" t="e">
        <f t="shared" si="390"/>
        <v>#DIV/0!</v>
      </c>
      <c r="Z1423" s="108" t="e">
        <f t="shared" si="385"/>
        <v>#DIV/0!</v>
      </c>
      <c r="AA1423" s="108" t="e">
        <f>('Input &amp; Results'!$E$40-R1423*7.48)/('Calcs active'!H1423*1440)</f>
        <v>#DIV/0!</v>
      </c>
    </row>
    <row r="1424" spans="2:27" x14ac:dyDescent="0.2">
      <c r="B1424" s="31">
        <f t="shared" si="395"/>
        <v>4</v>
      </c>
      <c r="C1424" s="31" t="s">
        <v>61</v>
      </c>
      <c r="D1424" s="106">
        <v>1410</v>
      </c>
      <c r="E1424" s="106" t="e">
        <f t="shared" si="386"/>
        <v>#DIV/0!</v>
      </c>
      <c r="F1424" s="106">
        <f>'Calcs Hist'!E1425</f>
        <v>0</v>
      </c>
      <c r="G1424" s="106" t="e">
        <f t="shared" si="387"/>
        <v>#DIV/0!</v>
      </c>
      <c r="H1424" s="107" t="e">
        <f t="shared" si="388"/>
        <v>#DIV/0!</v>
      </c>
      <c r="I1424" s="106" t="e">
        <f>IF(P1424&gt;0,('Input &amp; Results'!F$35/12*$C$3)*('Input &amp; Results'!$D$21),('Input &amp; Results'!F$35/12*$C$3)*('Input &amp; Results'!$D$22))</f>
        <v>#DIV/0!</v>
      </c>
      <c r="J1424" s="106" t="e">
        <f t="shared" si="392"/>
        <v>#DIV/0!</v>
      </c>
      <c r="K1424" s="106" t="e">
        <f>IF(H1424&gt;'Input &amp; Results'!$K$45,MIN('Input &amp; Results'!$K$37,J1424-M1424),0)</f>
        <v>#DIV/0!</v>
      </c>
      <c r="L1424" s="106" t="e">
        <f t="shared" ref="L1424:L1487" si="398">K1424*7.48</f>
        <v>#DIV/0!</v>
      </c>
      <c r="M1424" s="106" t="e">
        <f>IF(J1424&gt;0,MIN('Input &amp; Results'!$K$17*0.75/12*'Input &amp; Results'!$K$42,J1424),0)</f>
        <v>#DIV/0!</v>
      </c>
      <c r="N1424" s="106" t="e">
        <f t="shared" ref="N1424:N1487" si="399">M1424*7.48</f>
        <v>#DIV/0!</v>
      </c>
      <c r="O1424" s="106" t="e">
        <f t="shared" si="393"/>
        <v>#DIV/0!</v>
      </c>
      <c r="P1424" s="106" t="e">
        <f>IF(O1424&gt;'Input &amp; Results'!$E$49,MIN('Input &amp; Results'!$E$47,O1424),0)</f>
        <v>#DIV/0!</v>
      </c>
      <c r="Q1424" s="106" t="e">
        <f t="shared" ref="Q1424:Q1487" si="400">P1424*7.48</f>
        <v>#DIV/0!</v>
      </c>
      <c r="R1424" s="106" t="e">
        <f t="shared" si="396"/>
        <v>#DIV/0!</v>
      </c>
      <c r="S1424" s="106" t="e">
        <f t="shared" si="397"/>
        <v>#DIV/0!</v>
      </c>
      <c r="T1424" s="106" t="e">
        <f t="shared" ref="T1424:T1487" si="401">T1423+S1424</f>
        <v>#DIV/0!</v>
      </c>
      <c r="U1424" s="124" t="e">
        <f t="shared" si="394"/>
        <v>#DIV/0!</v>
      </c>
      <c r="V1424" s="107" t="e">
        <f t="shared" si="391"/>
        <v>#DIV/0!</v>
      </c>
      <c r="W1424" s="106" t="e">
        <f t="shared" si="389"/>
        <v>#DIV/0!</v>
      </c>
      <c r="X1424" s="106" t="e">
        <f t="shared" ref="X1424:X1487" si="402">W1424*7.48</f>
        <v>#DIV/0!</v>
      </c>
      <c r="Y1424" s="106" t="e">
        <f t="shared" si="390"/>
        <v>#DIV/0!</v>
      </c>
      <c r="Z1424" s="108" t="e">
        <f t="shared" ref="Z1424:Z1487" si="403">Z1423+Q1424</f>
        <v>#DIV/0!</v>
      </c>
      <c r="AA1424" s="108" t="e">
        <f>('Input &amp; Results'!$E$40-R1424*7.48)/('Calcs active'!H1424*1440)</f>
        <v>#DIV/0!</v>
      </c>
    </row>
    <row r="1425" spans="2:27" x14ac:dyDescent="0.2">
      <c r="B1425" s="31">
        <f t="shared" si="395"/>
        <v>4</v>
      </c>
      <c r="C1425" s="31" t="s">
        <v>61</v>
      </c>
      <c r="D1425" s="106">
        <v>1411</v>
      </c>
      <c r="E1425" s="106" t="e">
        <f t="shared" ref="E1425:E1488" si="404">$C$3*$C$10*(T1424/$C$7)^$C$11</f>
        <v>#DIV/0!</v>
      </c>
      <c r="F1425" s="106">
        <f>'Calcs Hist'!E1426</f>
        <v>0</v>
      </c>
      <c r="G1425" s="106" t="e">
        <f t="shared" ref="G1425:G1488" si="405">E1425+F1425</f>
        <v>#DIV/0!</v>
      </c>
      <c r="H1425" s="107" t="e">
        <f t="shared" ref="H1425:H1488" si="406">G1425*7.48/1440</f>
        <v>#DIV/0!</v>
      </c>
      <c r="I1425" s="106" t="e">
        <f>IF(P1425&gt;0,('Input &amp; Results'!F$35/12*$C$3)*('Input &amp; Results'!$D$21),('Input &amp; Results'!F$35/12*$C$3)*('Input &amp; Results'!$D$22))</f>
        <v>#DIV/0!</v>
      </c>
      <c r="J1425" s="106" t="e">
        <f t="shared" si="392"/>
        <v>#DIV/0!</v>
      </c>
      <c r="K1425" s="106" t="e">
        <f>IF(H1425&gt;'Input &amp; Results'!$K$45,MIN('Input &amp; Results'!$K$37,J1425-M1425),0)</f>
        <v>#DIV/0!</v>
      </c>
      <c r="L1425" s="106" t="e">
        <f t="shared" si="398"/>
        <v>#DIV/0!</v>
      </c>
      <c r="M1425" s="106" t="e">
        <f>IF(J1425&gt;0,MIN('Input &amp; Results'!$K$17*0.75/12*'Input &amp; Results'!$K$42,J1425),0)</f>
        <v>#DIV/0!</v>
      </c>
      <c r="N1425" s="106" t="e">
        <f t="shared" si="399"/>
        <v>#DIV/0!</v>
      </c>
      <c r="O1425" s="106" t="e">
        <f t="shared" si="393"/>
        <v>#DIV/0!</v>
      </c>
      <c r="P1425" s="106" t="e">
        <f>IF(O1425&gt;'Input &amp; Results'!$E$49,MIN('Input &amp; Results'!$E$47,O1425),0)</f>
        <v>#DIV/0!</v>
      </c>
      <c r="Q1425" s="106" t="e">
        <f t="shared" si="400"/>
        <v>#DIV/0!</v>
      </c>
      <c r="R1425" s="106" t="e">
        <f t="shared" si="396"/>
        <v>#DIV/0!</v>
      </c>
      <c r="S1425" s="106" t="e">
        <f t="shared" si="397"/>
        <v>#DIV/0!</v>
      </c>
      <c r="T1425" s="106" t="e">
        <f t="shared" si="401"/>
        <v>#DIV/0!</v>
      </c>
      <c r="U1425" s="124" t="e">
        <f t="shared" si="394"/>
        <v>#DIV/0!</v>
      </c>
      <c r="V1425" s="107" t="e">
        <f t="shared" si="391"/>
        <v>#DIV/0!</v>
      </c>
      <c r="W1425" s="106" t="e">
        <f t="shared" ref="W1425:W1488" si="407">G1425+W1424</f>
        <v>#DIV/0!</v>
      </c>
      <c r="X1425" s="106" t="e">
        <f t="shared" si="402"/>
        <v>#DIV/0!</v>
      </c>
      <c r="Y1425" s="106" t="e">
        <f t="shared" ref="Y1425:Y1488" si="408">Y1424+L1425</f>
        <v>#DIV/0!</v>
      </c>
      <c r="Z1425" s="108" t="e">
        <f t="shared" si="403"/>
        <v>#DIV/0!</v>
      </c>
      <c r="AA1425" s="108" t="e">
        <f>('Input &amp; Results'!$E$40-R1425*7.48)/('Calcs active'!H1425*1440)</f>
        <v>#DIV/0!</v>
      </c>
    </row>
    <row r="1426" spans="2:27" x14ac:dyDescent="0.2">
      <c r="B1426" s="31">
        <f t="shared" si="395"/>
        <v>4</v>
      </c>
      <c r="C1426" s="31" t="s">
        <v>61</v>
      </c>
      <c r="D1426" s="106">
        <v>1412</v>
      </c>
      <c r="E1426" s="106" t="e">
        <f t="shared" si="404"/>
        <v>#DIV/0!</v>
      </c>
      <c r="F1426" s="106">
        <f>'Calcs Hist'!E1427</f>
        <v>0</v>
      </c>
      <c r="G1426" s="106" t="e">
        <f t="shared" si="405"/>
        <v>#DIV/0!</v>
      </c>
      <c r="H1426" s="107" t="e">
        <f t="shared" si="406"/>
        <v>#DIV/0!</v>
      </c>
      <c r="I1426" s="106" t="e">
        <f>IF(P1426&gt;0,('Input &amp; Results'!F$35/12*$C$3)*('Input &amp; Results'!$D$21),('Input &amp; Results'!F$35/12*$C$3)*('Input &amp; Results'!$D$22))</f>
        <v>#DIV/0!</v>
      </c>
      <c r="J1426" s="106" t="e">
        <f t="shared" si="392"/>
        <v>#DIV/0!</v>
      </c>
      <c r="K1426" s="106" t="e">
        <f>IF(H1426&gt;'Input &amp; Results'!$K$45,MIN('Input &amp; Results'!$K$37,J1426-M1426),0)</f>
        <v>#DIV/0!</v>
      </c>
      <c r="L1426" s="106" t="e">
        <f t="shared" si="398"/>
        <v>#DIV/0!</v>
      </c>
      <c r="M1426" s="106" t="e">
        <f>IF(J1426&gt;0,MIN('Input &amp; Results'!$K$17*0.75/12*'Input &amp; Results'!$K$42,J1426),0)</f>
        <v>#DIV/0!</v>
      </c>
      <c r="N1426" s="106" t="e">
        <f t="shared" si="399"/>
        <v>#DIV/0!</v>
      </c>
      <c r="O1426" s="106" t="e">
        <f t="shared" si="393"/>
        <v>#DIV/0!</v>
      </c>
      <c r="P1426" s="106" t="e">
        <f>IF(O1426&gt;'Input &amp; Results'!$E$49,MIN('Input &amp; Results'!$E$47,O1426),0)</f>
        <v>#DIV/0!</v>
      </c>
      <c r="Q1426" s="106" t="e">
        <f t="shared" si="400"/>
        <v>#DIV/0!</v>
      </c>
      <c r="R1426" s="106" t="e">
        <f t="shared" si="396"/>
        <v>#DIV/0!</v>
      </c>
      <c r="S1426" s="106" t="e">
        <f t="shared" si="397"/>
        <v>#DIV/0!</v>
      </c>
      <c r="T1426" s="106" t="e">
        <f t="shared" si="401"/>
        <v>#DIV/0!</v>
      </c>
      <c r="U1426" s="124" t="e">
        <f t="shared" si="394"/>
        <v>#DIV/0!</v>
      </c>
      <c r="V1426" s="107" t="e">
        <f t="shared" si="391"/>
        <v>#DIV/0!</v>
      </c>
      <c r="W1426" s="106" t="e">
        <f t="shared" si="407"/>
        <v>#DIV/0!</v>
      </c>
      <c r="X1426" s="106" t="e">
        <f t="shared" si="402"/>
        <v>#DIV/0!</v>
      </c>
      <c r="Y1426" s="106" t="e">
        <f t="shared" si="408"/>
        <v>#DIV/0!</v>
      </c>
      <c r="Z1426" s="108" t="e">
        <f t="shared" si="403"/>
        <v>#DIV/0!</v>
      </c>
      <c r="AA1426" s="108" t="e">
        <f>('Input &amp; Results'!$E$40-R1426*7.48)/('Calcs active'!H1426*1440)</f>
        <v>#DIV/0!</v>
      </c>
    </row>
    <row r="1427" spans="2:27" x14ac:dyDescent="0.2">
      <c r="B1427" s="31">
        <f t="shared" si="395"/>
        <v>4</v>
      </c>
      <c r="C1427" s="31" t="s">
        <v>61</v>
      </c>
      <c r="D1427" s="106">
        <v>1413</v>
      </c>
      <c r="E1427" s="106" t="e">
        <f t="shared" si="404"/>
        <v>#DIV/0!</v>
      </c>
      <c r="F1427" s="106">
        <f>'Calcs Hist'!E1428</f>
        <v>0</v>
      </c>
      <c r="G1427" s="106" t="e">
        <f t="shared" si="405"/>
        <v>#DIV/0!</v>
      </c>
      <c r="H1427" s="107" t="e">
        <f t="shared" si="406"/>
        <v>#DIV/0!</v>
      </c>
      <c r="I1427" s="106" t="e">
        <f>IF(P1427&gt;0,('Input &amp; Results'!F$35/12*$C$3)*('Input &amp; Results'!$D$21),('Input &amp; Results'!F$35/12*$C$3)*('Input &amp; Results'!$D$22))</f>
        <v>#DIV/0!</v>
      </c>
      <c r="J1427" s="106" t="e">
        <f t="shared" si="392"/>
        <v>#DIV/0!</v>
      </c>
      <c r="K1427" s="106" t="e">
        <f>IF(H1427&gt;'Input &amp; Results'!$K$45,MIN('Input &amp; Results'!$K$37,J1427-M1427),0)</f>
        <v>#DIV/0!</v>
      </c>
      <c r="L1427" s="106" t="e">
        <f t="shared" si="398"/>
        <v>#DIV/0!</v>
      </c>
      <c r="M1427" s="106" t="e">
        <f>IF(J1427&gt;0,MIN('Input &amp; Results'!$K$17*0.75/12*'Input &amp; Results'!$K$42,J1427),0)</f>
        <v>#DIV/0!</v>
      </c>
      <c r="N1427" s="106" t="e">
        <f t="shared" si="399"/>
        <v>#DIV/0!</v>
      </c>
      <c r="O1427" s="106" t="e">
        <f t="shared" si="393"/>
        <v>#DIV/0!</v>
      </c>
      <c r="P1427" s="106" t="e">
        <f>IF(O1427&gt;'Input &amp; Results'!$E$49,MIN('Input &amp; Results'!$E$47,O1427),0)</f>
        <v>#DIV/0!</v>
      </c>
      <c r="Q1427" s="106" t="e">
        <f t="shared" si="400"/>
        <v>#DIV/0!</v>
      </c>
      <c r="R1427" s="106" t="e">
        <f t="shared" si="396"/>
        <v>#DIV/0!</v>
      </c>
      <c r="S1427" s="106" t="e">
        <f t="shared" si="397"/>
        <v>#DIV/0!</v>
      </c>
      <c r="T1427" s="106" t="e">
        <f t="shared" si="401"/>
        <v>#DIV/0!</v>
      </c>
      <c r="U1427" s="124" t="e">
        <f t="shared" si="394"/>
        <v>#DIV/0!</v>
      </c>
      <c r="V1427" s="107" t="e">
        <f t="shared" ref="V1427:V1490" si="409">U1427/($C$3*$C$4)</f>
        <v>#DIV/0!</v>
      </c>
      <c r="W1427" s="106" t="e">
        <f t="shared" si="407"/>
        <v>#DIV/0!</v>
      </c>
      <c r="X1427" s="106" t="e">
        <f t="shared" si="402"/>
        <v>#DIV/0!</v>
      </c>
      <c r="Y1427" s="106" t="e">
        <f t="shared" si="408"/>
        <v>#DIV/0!</v>
      </c>
      <c r="Z1427" s="108" t="e">
        <f t="shared" si="403"/>
        <v>#DIV/0!</v>
      </c>
      <c r="AA1427" s="108" t="e">
        <f>('Input &amp; Results'!$E$40-R1427*7.48)/('Calcs active'!H1427*1440)</f>
        <v>#DIV/0!</v>
      </c>
    </row>
    <row r="1428" spans="2:27" x14ac:dyDescent="0.2">
      <c r="B1428" s="31">
        <f t="shared" si="395"/>
        <v>4</v>
      </c>
      <c r="C1428" s="31" t="s">
        <v>61</v>
      </c>
      <c r="D1428" s="106">
        <v>1414</v>
      </c>
      <c r="E1428" s="106" t="e">
        <f t="shared" si="404"/>
        <v>#DIV/0!</v>
      </c>
      <c r="F1428" s="106">
        <f>'Calcs Hist'!E1429</f>
        <v>0</v>
      </c>
      <c r="G1428" s="106" t="e">
        <f t="shared" si="405"/>
        <v>#DIV/0!</v>
      </c>
      <c r="H1428" s="107" t="e">
        <f t="shared" si="406"/>
        <v>#DIV/0!</v>
      </c>
      <c r="I1428" s="106" t="e">
        <f>IF(P1428&gt;0,('Input &amp; Results'!F$35/12*$C$3)*('Input &amp; Results'!$D$21),('Input &amp; Results'!F$35/12*$C$3)*('Input &amp; Results'!$D$22))</f>
        <v>#DIV/0!</v>
      </c>
      <c r="J1428" s="106" t="e">
        <f t="shared" si="392"/>
        <v>#DIV/0!</v>
      </c>
      <c r="K1428" s="106" t="e">
        <f>IF(H1428&gt;'Input &amp; Results'!$K$45,MIN('Input &amp; Results'!$K$37,J1428-M1428),0)</f>
        <v>#DIV/0!</v>
      </c>
      <c r="L1428" s="106" t="e">
        <f t="shared" si="398"/>
        <v>#DIV/0!</v>
      </c>
      <c r="M1428" s="106" t="e">
        <f>IF(J1428&gt;0,MIN('Input &amp; Results'!$K$17*0.75/12*'Input &amp; Results'!$K$42,J1428),0)</f>
        <v>#DIV/0!</v>
      </c>
      <c r="N1428" s="106" t="e">
        <f t="shared" si="399"/>
        <v>#DIV/0!</v>
      </c>
      <c r="O1428" s="106" t="e">
        <f t="shared" si="393"/>
        <v>#DIV/0!</v>
      </c>
      <c r="P1428" s="106" t="e">
        <f>IF(O1428&gt;'Input &amp; Results'!$E$49,MIN('Input &amp; Results'!$E$47,O1428),0)</f>
        <v>#DIV/0!</v>
      </c>
      <c r="Q1428" s="106" t="e">
        <f t="shared" si="400"/>
        <v>#DIV/0!</v>
      </c>
      <c r="R1428" s="106" t="e">
        <f t="shared" si="396"/>
        <v>#DIV/0!</v>
      </c>
      <c r="S1428" s="106" t="e">
        <f t="shared" si="397"/>
        <v>#DIV/0!</v>
      </c>
      <c r="T1428" s="106" t="e">
        <f t="shared" si="401"/>
        <v>#DIV/0!</v>
      </c>
      <c r="U1428" s="124" t="e">
        <f t="shared" si="394"/>
        <v>#DIV/0!</v>
      </c>
      <c r="V1428" s="107" t="e">
        <f t="shared" si="409"/>
        <v>#DIV/0!</v>
      </c>
      <c r="W1428" s="106" t="e">
        <f t="shared" si="407"/>
        <v>#DIV/0!</v>
      </c>
      <c r="X1428" s="106" t="e">
        <f t="shared" si="402"/>
        <v>#DIV/0!</v>
      </c>
      <c r="Y1428" s="106" t="e">
        <f t="shared" si="408"/>
        <v>#DIV/0!</v>
      </c>
      <c r="Z1428" s="108" t="e">
        <f t="shared" si="403"/>
        <v>#DIV/0!</v>
      </c>
      <c r="AA1428" s="108" t="e">
        <f>('Input &amp; Results'!$E$40-R1428*7.48)/('Calcs active'!H1428*1440)</f>
        <v>#DIV/0!</v>
      </c>
    </row>
    <row r="1429" spans="2:27" x14ac:dyDescent="0.2">
      <c r="B1429" s="31">
        <f t="shared" si="395"/>
        <v>4</v>
      </c>
      <c r="C1429" s="31" t="s">
        <v>61</v>
      </c>
      <c r="D1429" s="106">
        <v>1415</v>
      </c>
      <c r="E1429" s="106" t="e">
        <f t="shared" si="404"/>
        <v>#DIV/0!</v>
      </c>
      <c r="F1429" s="106">
        <f>'Calcs Hist'!E1430</f>
        <v>0</v>
      </c>
      <c r="G1429" s="106" t="e">
        <f t="shared" si="405"/>
        <v>#DIV/0!</v>
      </c>
      <c r="H1429" s="107" t="e">
        <f t="shared" si="406"/>
        <v>#DIV/0!</v>
      </c>
      <c r="I1429" s="106" t="e">
        <f>IF(P1429&gt;0,('Input &amp; Results'!F$35/12*$C$3)*('Input &amp; Results'!$D$21),('Input &amp; Results'!F$35/12*$C$3)*('Input &amp; Results'!$D$22))</f>
        <v>#DIV/0!</v>
      </c>
      <c r="J1429" s="106" t="e">
        <f t="shared" ref="J1429:J1492" si="410">R1428+G1429</f>
        <v>#DIV/0!</v>
      </c>
      <c r="K1429" s="106" t="e">
        <f>IF(H1429&gt;'Input &amp; Results'!$K$45,MIN('Input &amp; Results'!$K$37,J1429-M1429),0)</f>
        <v>#DIV/0!</v>
      </c>
      <c r="L1429" s="106" t="e">
        <f t="shared" si="398"/>
        <v>#DIV/0!</v>
      </c>
      <c r="M1429" s="106" t="e">
        <f>IF(J1429&gt;0,MIN('Input &amp; Results'!$K$17*0.75/12*'Input &amp; Results'!$K$42,J1429),0)</f>
        <v>#DIV/0!</v>
      </c>
      <c r="N1429" s="106" t="e">
        <f t="shared" si="399"/>
        <v>#DIV/0!</v>
      </c>
      <c r="O1429" s="106" t="e">
        <f t="shared" si="393"/>
        <v>#DIV/0!</v>
      </c>
      <c r="P1429" s="106" t="e">
        <f>IF(O1429&gt;'Input &amp; Results'!$E$49,MIN('Input &amp; Results'!$E$47,O1429),0)</f>
        <v>#DIV/0!</v>
      </c>
      <c r="Q1429" s="106" t="e">
        <f t="shared" si="400"/>
        <v>#DIV/0!</v>
      </c>
      <c r="R1429" s="106" t="e">
        <f t="shared" si="396"/>
        <v>#DIV/0!</v>
      </c>
      <c r="S1429" s="106" t="e">
        <f t="shared" si="397"/>
        <v>#DIV/0!</v>
      </c>
      <c r="T1429" s="106" t="e">
        <f t="shared" si="401"/>
        <v>#DIV/0!</v>
      </c>
      <c r="U1429" s="124" t="e">
        <f t="shared" si="394"/>
        <v>#DIV/0!</v>
      </c>
      <c r="V1429" s="107" t="e">
        <f t="shared" si="409"/>
        <v>#DIV/0!</v>
      </c>
      <c r="W1429" s="106" t="e">
        <f t="shared" si="407"/>
        <v>#DIV/0!</v>
      </c>
      <c r="X1429" s="106" t="e">
        <f t="shared" si="402"/>
        <v>#DIV/0!</v>
      </c>
      <c r="Y1429" s="106" t="e">
        <f t="shared" si="408"/>
        <v>#DIV/0!</v>
      </c>
      <c r="Z1429" s="108" t="e">
        <f t="shared" si="403"/>
        <v>#DIV/0!</v>
      </c>
      <c r="AA1429" s="108" t="e">
        <f>('Input &amp; Results'!$E$40-R1429*7.48)/('Calcs active'!H1429*1440)</f>
        <v>#DIV/0!</v>
      </c>
    </row>
    <row r="1430" spans="2:27" x14ac:dyDescent="0.2">
      <c r="B1430" s="31">
        <f t="shared" si="395"/>
        <v>4</v>
      </c>
      <c r="C1430" s="31" t="s">
        <v>61</v>
      </c>
      <c r="D1430" s="106">
        <v>1416</v>
      </c>
      <c r="E1430" s="106" t="e">
        <f t="shared" si="404"/>
        <v>#DIV/0!</v>
      </c>
      <c r="F1430" s="106">
        <f>'Calcs Hist'!E1431</f>
        <v>0</v>
      </c>
      <c r="G1430" s="106" t="e">
        <f t="shared" si="405"/>
        <v>#DIV/0!</v>
      </c>
      <c r="H1430" s="107" t="e">
        <f t="shared" si="406"/>
        <v>#DIV/0!</v>
      </c>
      <c r="I1430" s="106" t="e">
        <f>IF(P1430&gt;0,('Input &amp; Results'!F$35/12*$C$3)*('Input &amp; Results'!$D$21),('Input &amp; Results'!F$35/12*$C$3)*('Input &amp; Results'!$D$22))</f>
        <v>#DIV/0!</v>
      </c>
      <c r="J1430" s="106" t="e">
        <f t="shared" si="410"/>
        <v>#DIV/0!</v>
      </c>
      <c r="K1430" s="106" t="e">
        <f>IF(H1430&gt;'Input &amp; Results'!$K$45,MIN('Input &amp; Results'!$K$37,J1430-M1430),0)</f>
        <v>#DIV/0!</v>
      </c>
      <c r="L1430" s="106" t="e">
        <f t="shared" si="398"/>
        <v>#DIV/0!</v>
      </c>
      <c r="M1430" s="106" t="e">
        <f>IF(J1430&gt;0,MIN('Input &amp; Results'!$K$17*0.75/12*'Input &amp; Results'!$K$42,J1430),0)</f>
        <v>#DIV/0!</v>
      </c>
      <c r="N1430" s="106" t="e">
        <f t="shared" si="399"/>
        <v>#DIV/0!</v>
      </c>
      <c r="O1430" s="106" t="e">
        <f t="shared" si="393"/>
        <v>#DIV/0!</v>
      </c>
      <c r="P1430" s="106" t="e">
        <f>IF(O1430&gt;'Input &amp; Results'!$E$49,MIN('Input &amp; Results'!$E$47,O1430),0)</f>
        <v>#DIV/0!</v>
      </c>
      <c r="Q1430" s="106" t="e">
        <f t="shared" si="400"/>
        <v>#DIV/0!</v>
      </c>
      <c r="R1430" s="106" t="e">
        <f t="shared" si="396"/>
        <v>#DIV/0!</v>
      </c>
      <c r="S1430" s="106" t="e">
        <f t="shared" si="397"/>
        <v>#DIV/0!</v>
      </c>
      <c r="T1430" s="106" t="e">
        <f t="shared" si="401"/>
        <v>#DIV/0!</v>
      </c>
      <c r="U1430" s="124" t="e">
        <f t="shared" si="394"/>
        <v>#DIV/0!</v>
      </c>
      <c r="V1430" s="107" t="e">
        <f t="shared" si="409"/>
        <v>#DIV/0!</v>
      </c>
      <c r="W1430" s="106" t="e">
        <f t="shared" si="407"/>
        <v>#DIV/0!</v>
      </c>
      <c r="X1430" s="106" t="e">
        <f t="shared" si="402"/>
        <v>#DIV/0!</v>
      </c>
      <c r="Y1430" s="106" t="e">
        <f t="shared" si="408"/>
        <v>#DIV/0!</v>
      </c>
      <c r="Z1430" s="108" t="e">
        <f t="shared" si="403"/>
        <v>#DIV/0!</v>
      </c>
      <c r="AA1430" s="108" t="e">
        <f>('Input &amp; Results'!$E$40-R1430*7.48)/('Calcs active'!H1430*1440)</f>
        <v>#DIV/0!</v>
      </c>
    </row>
    <row r="1431" spans="2:27" x14ac:dyDescent="0.2">
      <c r="B1431" s="31">
        <f t="shared" si="395"/>
        <v>4</v>
      </c>
      <c r="C1431" s="31" t="s">
        <v>61</v>
      </c>
      <c r="D1431" s="106">
        <v>1417</v>
      </c>
      <c r="E1431" s="106" t="e">
        <f t="shared" si="404"/>
        <v>#DIV/0!</v>
      </c>
      <c r="F1431" s="106">
        <f>'Calcs Hist'!E1432</f>
        <v>0</v>
      </c>
      <c r="G1431" s="106" t="e">
        <f t="shared" si="405"/>
        <v>#DIV/0!</v>
      </c>
      <c r="H1431" s="107" t="e">
        <f t="shared" si="406"/>
        <v>#DIV/0!</v>
      </c>
      <c r="I1431" s="106" t="e">
        <f>IF(P1431&gt;0,('Input &amp; Results'!F$35/12*$C$3)*('Input &amp; Results'!$D$21),('Input &amp; Results'!F$35/12*$C$3)*('Input &amp; Results'!$D$22))</f>
        <v>#DIV/0!</v>
      </c>
      <c r="J1431" s="106" t="e">
        <f t="shared" si="410"/>
        <v>#DIV/0!</v>
      </c>
      <c r="K1431" s="106" t="e">
        <f>IF(H1431&gt;'Input &amp; Results'!$K$45,MIN('Input &amp; Results'!$K$37,J1431-M1431),0)</f>
        <v>#DIV/0!</v>
      </c>
      <c r="L1431" s="106" t="e">
        <f t="shared" si="398"/>
        <v>#DIV/0!</v>
      </c>
      <c r="M1431" s="106" t="e">
        <f>IF(J1431&gt;0,MIN('Input &amp; Results'!$K$17*0.75/12*'Input &amp; Results'!$K$42,J1431),0)</f>
        <v>#DIV/0!</v>
      </c>
      <c r="N1431" s="106" t="e">
        <f t="shared" si="399"/>
        <v>#DIV/0!</v>
      </c>
      <c r="O1431" s="106" t="e">
        <f t="shared" si="393"/>
        <v>#DIV/0!</v>
      </c>
      <c r="P1431" s="106" t="e">
        <f>IF(O1431&gt;'Input &amp; Results'!$E$49,MIN('Input &amp; Results'!$E$47,O1431),0)</f>
        <v>#DIV/0!</v>
      </c>
      <c r="Q1431" s="106" t="e">
        <f t="shared" si="400"/>
        <v>#DIV/0!</v>
      </c>
      <c r="R1431" s="106" t="e">
        <f t="shared" si="396"/>
        <v>#DIV/0!</v>
      </c>
      <c r="S1431" s="106" t="e">
        <f t="shared" si="397"/>
        <v>#DIV/0!</v>
      </c>
      <c r="T1431" s="106" t="e">
        <f t="shared" si="401"/>
        <v>#DIV/0!</v>
      </c>
      <c r="U1431" s="124" t="e">
        <f t="shared" si="394"/>
        <v>#DIV/0!</v>
      </c>
      <c r="V1431" s="107" t="e">
        <f t="shared" si="409"/>
        <v>#DIV/0!</v>
      </c>
      <c r="W1431" s="106" t="e">
        <f t="shared" si="407"/>
        <v>#DIV/0!</v>
      </c>
      <c r="X1431" s="106" t="e">
        <f t="shared" si="402"/>
        <v>#DIV/0!</v>
      </c>
      <c r="Y1431" s="106" t="e">
        <f t="shared" si="408"/>
        <v>#DIV/0!</v>
      </c>
      <c r="Z1431" s="108" t="e">
        <f t="shared" si="403"/>
        <v>#DIV/0!</v>
      </c>
      <c r="AA1431" s="108" t="e">
        <f>('Input &amp; Results'!$E$40-R1431*7.48)/('Calcs active'!H1431*1440)</f>
        <v>#DIV/0!</v>
      </c>
    </row>
    <row r="1432" spans="2:27" x14ac:dyDescent="0.2">
      <c r="B1432" s="31">
        <f t="shared" si="395"/>
        <v>4</v>
      </c>
      <c r="C1432" s="31" t="s">
        <v>61</v>
      </c>
      <c r="D1432" s="106">
        <v>1418</v>
      </c>
      <c r="E1432" s="106" t="e">
        <f t="shared" si="404"/>
        <v>#DIV/0!</v>
      </c>
      <c r="F1432" s="106">
        <f>'Calcs Hist'!E1433</f>
        <v>0</v>
      </c>
      <c r="G1432" s="106" t="e">
        <f t="shared" si="405"/>
        <v>#DIV/0!</v>
      </c>
      <c r="H1432" s="107" t="e">
        <f t="shared" si="406"/>
        <v>#DIV/0!</v>
      </c>
      <c r="I1432" s="106" t="e">
        <f>IF(P1432&gt;0,('Input &amp; Results'!F$35/12*$C$3)*('Input &amp; Results'!$D$21),('Input &amp; Results'!F$35/12*$C$3)*('Input &amp; Results'!$D$22))</f>
        <v>#DIV/0!</v>
      </c>
      <c r="J1432" s="106" t="e">
        <f t="shared" si="410"/>
        <v>#DIV/0!</v>
      </c>
      <c r="K1432" s="106" t="e">
        <f>IF(H1432&gt;'Input &amp; Results'!$K$45,MIN('Input &amp; Results'!$K$37,J1432-M1432),0)</f>
        <v>#DIV/0!</v>
      </c>
      <c r="L1432" s="106" t="e">
        <f t="shared" si="398"/>
        <v>#DIV/0!</v>
      </c>
      <c r="M1432" s="106" t="e">
        <f>IF(J1432&gt;0,MIN('Input &amp; Results'!$K$17*0.75/12*'Input &amp; Results'!$K$42,J1432),0)</f>
        <v>#DIV/0!</v>
      </c>
      <c r="N1432" s="106" t="e">
        <f t="shared" si="399"/>
        <v>#DIV/0!</v>
      </c>
      <c r="O1432" s="106" t="e">
        <f t="shared" si="393"/>
        <v>#DIV/0!</v>
      </c>
      <c r="P1432" s="106" t="e">
        <f>IF(O1432&gt;'Input &amp; Results'!$E$49,MIN('Input &amp; Results'!$E$47,O1432),0)</f>
        <v>#DIV/0!</v>
      </c>
      <c r="Q1432" s="106" t="e">
        <f t="shared" si="400"/>
        <v>#DIV/0!</v>
      </c>
      <c r="R1432" s="106" t="e">
        <f t="shared" si="396"/>
        <v>#DIV/0!</v>
      </c>
      <c r="S1432" s="106" t="e">
        <f t="shared" si="397"/>
        <v>#DIV/0!</v>
      </c>
      <c r="T1432" s="106" t="e">
        <f t="shared" si="401"/>
        <v>#DIV/0!</v>
      </c>
      <c r="U1432" s="124" t="e">
        <f t="shared" si="394"/>
        <v>#DIV/0!</v>
      </c>
      <c r="V1432" s="107" t="e">
        <f t="shared" si="409"/>
        <v>#DIV/0!</v>
      </c>
      <c r="W1432" s="106" t="e">
        <f t="shared" si="407"/>
        <v>#DIV/0!</v>
      </c>
      <c r="X1432" s="106" t="e">
        <f t="shared" si="402"/>
        <v>#DIV/0!</v>
      </c>
      <c r="Y1432" s="106" t="e">
        <f t="shared" si="408"/>
        <v>#DIV/0!</v>
      </c>
      <c r="Z1432" s="108" t="e">
        <f t="shared" si="403"/>
        <v>#DIV/0!</v>
      </c>
      <c r="AA1432" s="108" t="e">
        <f>('Input &amp; Results'!$E$40-R1432*7.48)/('Calcs active'!H1432*1440)</f>
        <v>#DIV/0!</v>
      </c>
    </row>
    <row r="1433" spans="2:27" x14ac:dyDescent="0.2">
      <c r="B1433" s="31">
        <f t="shared" si="395"/>
        <v>4</v>
      </c>
      <c r="C1433" s="31" t="s">
        <v>61</v>
      </c>
      <c r="D1433" s="106">
        <v>1419</v>
      </c>
      <c r="E1433" s="106" t="e">
        <f t="shared" si="404"/>
        <v>#DIV/0!</v>
      </c>
      <c r="F1433" s="106">
        <f>'Calcs Hist'!E1434</f>
        <v>0</v>
      </c>
      <c r="G1433" s="106" t="e">
        <f t="shared" si="405"/>
        <v>#DIV/0!</v>
      </c>
      <c r="H1433" s="107" t="e">
        <f t="shared" si="406"/>
        <v>#DIV/0!</v>
      </c>
      <c r="I1433" s="106" t="e">
        <f>IF(P1433&gt;0,('Input &amp; Results'!F$35/12*$C$3)*('Input &amp; Results'!$D$21),('Input &amp; Results'!F$35/12*$C$3)*('Input &amp; Results'!$D$22))</f>
        <v>#DIV/0!</v>
      </c>
      <c r="J1433" s="106" t="e">
        <f t="shared" si="410"/>
        <v>#DIV/0!</v>
      </c>
      <c r="K1433" s="106" t="e">
        <f>IF(H1433&gt;'Input &amp; Results'!$K$45,MIN('Input &amp; Results'!$K$37,J1433-M1433),0)</f>
        <v>#DIV/0!</v>
      </c>
      <c r="L1433" s="106" t="e">
        <f t="shared" si="398"/>
        <v>#DIV/0!</v>
      </c>
      <c r="M1433" s="106" t="e">
        <f>IF(J1433&gt;0,MIN('Input &amp; Results'!$K$17*0.75/12*'Input &amp; Results'!$K$42,J1433),0)</f>
        <v>#DIV/0!</v>
      </c>
      <c r="N1433" s="106" t="e">
        <f t="shared" si="399"/>
        <v>#DIV/0!</v>
      </c>
      <c r="O1433" s="106" t="e">
        <f t="shared" si="393"/>
        <v>#DIV/0!</v>
      </c>
      <c r="P1433" s="106" t="e">
        <f>IF(O1433&gt;'Input &amp; Results'!$E$49,MIN('Input &amp; Results'!$E$47,O1433),0)</f>
        <v>#DIV/0!</v>
      </c>
      <c r="Q1433" s="106" t="e">
        <f t="shared" si="400"/>
        <v>#DIV/0!</v>
      </c>
      <c r="R1433" s="106" t="e">
        <f t="shared" si="396"/>
        <v>#DIV/0!</v>
      </c>
      <c r="S1433" s="106" t="e">
        <f t="shared" si="397"/>
        <v>#DIV/0!</v>
      </c>
      <c r="T1433" s="106" t="e">
        <f t="shared" si="401"/>
        <v>#DIV/0!</v>
      </c>
      <c r="U1433" s="124" t="e">
        <f t="shared" si="394"/>
        <v>#DIV/0!</v>
      </c>
      <c r="V1433" s="107" t="e">
        <f t="shared" si="409"/>
        <v>#DIV/0!</v>
      </c>
      <c r="W1433" s="106" t="e">
        <f t="shared" si="407"/>
        <v>#DIV/0!</v>
      </c>
      <c r="X1433" s="106" t="e">
        <f t="shared" si="402"/>
        <v>#DIV/0!</v>
      </c>
      <c r="Y1433" s="106" t="e">
        <f t="shared" si="408"/>
        <v>#DIV/0!</v>
      </c>
      <c r="Z1433" s="108" t="e">
        <f t="shared" si="403"/>
        <v>#DIV/0!</v>
      </c>
      <c r="AA1433" s="108" t="e">
        <f>('Input &amp; Results'!$E$40-R1433*7.48)/('Calcs active'!H1433*1440)</f>
        <v>#DIV/0!</v>
      </c>
    </row>
    <row r="1434" spans="2:27" x14ac:dyDescent="0.2">
      <c r="B1434" s="31">
        <f t="shared" si="395"/>
        <v>4</v>
      </c>
      <c r="C1434" s="31" t="s">
        <v>61</v>
      </c>
      <c r="D1434" s="106">
        <v>1420</v>
      </c>
      <c r="E1434" s="106" t="e">
        <f t="shared" si="404"/>
        <v>#DIV/0!</v>
      </c>
      <c r="F1434" s="106">
        <f>'Calcs Hist'!E1435</f>
        <v>0</v>
      </c>
      <c r="G1434" s="106" t="e">
        <f t="shared" si="405"/>
        <v>#DIV/0!</v>
      </c>
      <c r="H1434" s="107" t="e">
        <f t="shared" si="406"/>
        <v>#DIV/0!</v>
      </c>
      <c r="I1434" s="106" t="e">
        <f>IF(P1434&gt;0,('Input &amp; Results'!F$35/12*$C$3)*('Input &amp; Results'!$D$21),('Input &amp; Results'!F$35/12*$C$3)*('Input &amp; Results'!$D$22))</f>
        <v>#DIV/0!</v>
      </c>
      <c r="J1434" s="106" t="e">
        <f t="shared" si="410"/>
        <v>#DIV/0!</v>
      </c>
      <c r="K1434" s="106" t="e">
        <f>IF(H1434&gt;'Input &amp; Results'!$K$45,MIN('Input &amp; Results'!$K$37,J1434-M1434),0)</f>
        <v>#DIV/0!</v>
      </c>
      <c r="L1434" s="106" t="e">
        <f t="shared" si="398"/>
        <v>#DIV/0!</v>
      </c>
      <c r="M1434" s="106" t="e">
        <f>IF(J1434&gt;0,MIN('Input &amp; Results'!$K$17*0.75/12*'Input &amp; Results'!$K$42,J1434),0)</f>
        <v>#DIV/0!</v>
      </c>
      <c r="N1434" s="106" t="e">
        <f t="shared" si="399"/>
        <v>#DIV/0!</v>
      </c>
      <c r="O1434" s="106" t="e">
        <f t="shared" si="393"/>
        <v>#DIV/0!</v>
      </c>
      <c r="P1434" s="106" t="e">
        <f>IF(O1434&gt;'Input &amp; Results'!$E$49,MIN('Input &amp; Results'!$E$47,O1434),0)</f>
        <v>#DIV/0!</v>
      </c>
      <c r="Q1434" s="106" t="e">
        <f t="shared" si="400"/>
        <v>#DIV/0!</v>
      </c>
      <c r="R1434" s="106" t="e">
        <f t="shared" si="396"/>
        <v>#DIV/0!</v>
      </c>
      <c r="S1434" s="106" t="e">
        <f t="shared" si="397"/>
        <v>#DIV/0!</v>
      </c>
      <c r="T1434" s="106" t="e">
        <f t="shared" si="401"/>
        <v>#DIV/0!</v>
      </c>
      <c r="U1434" s="124" t="e">
        <f t="shared" si="394"/>
        <v>#DIV/0!</v>
      </c>
      <c r="V1434" s="107" t="e">
        <f t="shared" si="409"/>
        <v>#DIV/0!</v>
      </c>
      <c r="W1434" s="106" t="e">
        <f t="shared" si="407"/>
        <v>#DIV/0!</v>
      </c>
      <c r="X1434" s="106" t="e">
        <f t="shared" si="402"/>
        <v>#DIV/0!</v>
      </c>
      <c r="Y1434" s="106" t="e">
        <f t="shared" si="408"/>
        <v>#DIV/0!</v>
      </c>
      <c r="Z1434" s="108" t="e">
        <f t="shared" si="403"/>
        <v>#DIV/0!</v>
      </c>
      <c r="AA1434" s="108" t="e">
        <f>('Input &amp; Results'!$E$40-R1434*7.48)/('Calcs active'!H1434*1440)</f>
        <v>#DIV/0!</v>
      </c>
    </row>
    <row r="1435" spans="2:27" x14ac:dyDescent="0.2">
      <c r="B1435" s="31">
        <f t="shared" si="395"/>
        <v>4</v>
      </c>
      <c r="C1435" s="31" t="s">
        <v>61</v>
      </c>
      <c r="D1435" s="106">
        <v>1421</v>
      </c>
      <c r="E1435" s="106" t="e">
        <f t="shared" si="404"/>
        <v>#DIV/0!</v>
      </c>
      <c r="F1435" s="106">
        <f>'Calcs Hist'!E1436</f>
        <v>0</v>
      </c>
      <c r="G1435" s="106" t="e">
        <f t="shared" si="405"/>
        <v>#DIV/0!</v>
      </c>
      <c r="H1435" s="107" t="e">
        <f t="shared" si="406"/>
        <v>#DIV/0!</v>
      </c>
      <c r="I1435" s="106" t="e">
        <f>IF(P1435&gt;0,('Input &amp; Results'!F$35/12*$C$3)*('Input &amp; Results'!$D$21),('Input &amp; Results'!F$35/12*$C$3)*('Input &amp; Results'!$D$22))</f>
        <v>#DIV/0!</v>
      </c>
      <c r="J1435" s="106" t="e">
        <f t="shared" si="410"/>
        <v>#DIV/0!</v>
      </c>
      <c r="K1435" s="106" t="e">
        <f>IF(H1435&gt;'Input &amp; Results'!$K$45,MIN('Input &amp; Results'!$K$37,J1435-M1435),0)</f>
        <v>#DIV/0!</v>
      </c>
      <c r="L1435" s="106" t="e">
        <f t="shared" si="398"/>
        <v>#DIV/0!</v>
      </c>
      <c r="M1435" s="106" t="e">
        <f>IF(J1435&gt;0,MIN('Input &amp; Results'!$K$17*0.75/12*'Input &amp; Results'!$K$42,J1435),0)</f>
        <v>#DIV/0!</v>
      </c>
      <c r="N1435" s="106" t="e">
        <f t="shared" si="399"/>
        <v>#DIV/0!</v>
      </c>
      <c r="O1435" s="106" t="e">
        <f t="shared" si="393"/>
        <v>#DIV/0!</v>
      </c>
      <c r="P1435" s="106" t="e">
        <f>IF(O1435&gt;'Input &amp; Results'!$E$49,MIN('Input &amp; Results'!$E$47,O1435),0)</f>
        <v>#DIV/0!</v>
      </c>
      <c r="Q1435" s="106" t="e">
        <f t="shared" si="400"/>
        <v>#DIV/0!</v>
      </c>
      <c r="R1435" s="106" t="e">
        <f t="shared" si="396"/>
        <v>#DIV/0!</v>
      </c>
      <c r="S1435" s="106" t="e">
        <f t="shared" si="397"/>
        <v>#DIV/0!</v>
      </c>
      <c r="T1435" s="106" t="e">
        <f t="shared" si="401"/>
        <v>#DIV/0!</v>
      </c>
      <c r="U1435" s="124" t="e">
        <f t="shared" si="394"/>
        <v>#DIV/0!</v>
      </c>
      <c r="V1435" s="107" t="e">
        <f t="shared" si="409"/>
        <v>#DIV/0!</v>
      </c>
      <c r="W1435" s="106" t="e">
        <f t="shared" si="407"/>
        <v>#DIV/0!</v>
      </c>
      <c r="X1435" s="106" t="e">
        <f t="shared" si="402"/>
        <v>#DIV/0!</v>
      </c>
      <c r="Y1435" s="106" t="e">
        <f t="shared" si="408"/>
        <v>#DIV/0!</v>
      </c>
      <c r="Z1435" s="108" t="e">
        <f t="shared" si="403"/>
        <v>#DIV/0!</v>
      </c>
      <c r="AA1435" s="108" t="e">
        <f>('Input &amp; Results'!$E$40-R1435*7.48)/('Calcs active'!H1435*1440)</f>
        <v>#DIV/0!</v>
      </c>
    </row>
    <row r="1436" spans="2:27" x14ac:dyDescent="0.2">
      <c r="B1436" s="31">
        <f t="shared" si="395"/>
        <v>4</v>
      </c>
      <c r="C1436" s="31" t="s">
        <v>61</v>
      </c>
      <c r="D1436" s="106">
        <v>1422</v>
      </c>
      <c r="E1436" s="106" t="e">
        <f t="shared" si="404"/>
        <v>#DIV/0!</v>
      </c>
      <c r="F1436" s="106">
        <f>'Calcs Hist'!E1437</f>
        <v>0</v>
      </c>
      <c r="G1436" s="106" t="e">
        <f t="shared" si="405"/>
        <v>#DIV/0!</v>
      </c>
      <c r="H1436" s="107" t="e">
        <f t="shared" si="406"/>
        <v>#DIV/0!</v>
      </c>
      <c r="I1436" s="106" t="e">
        <f>IF(P1436&gt;0,('Input &amp; Results'!F$35/12*$C$3)*('Input &amp; Results'!$D$21),('Input &amp; Results'!F$35/12*$C$3)*('Input &amp; Results'!$D$22))</f>
        <v>#DIV/0!</v>
      </c>
      <c r="J1436" s="106" t="e">
        <f t="shared" si="410"/>
        <v>#DIV/0!</v>
      </c>
      <c r="K1436" s="106" t="e">
        <f>IF(H1436&gt;'Input &amp; Results'!$K$45,MIN('Input &amp; Results'!$K$37,J1436-M1436),0)</f>
        <v>#DIV/0!</v>
      </c>
      <c r="L1436" s="106" t="e">
        <f t="shared" si="398"/>
        <v>#DIV/0!</v>
      </c>
      <c r="M1436" s="106" t="e">
        <f>IF(J1436&gt;0,MIN('Input &amp; Results'!$K$17*0.75/12*'Input &amp; Results'!$K$42,J1436),0)</f>
        <v>#DIV/0!</v>
      </c>
      <c r="N1436" s="106" t="e">
        <f t="shared" si="399"/>
        <v>#DIV/0!</v>
      </c>
      <c r="O1436" s="106" t="e">
        <f t="shared" si="393"/>
        <v>#DIV/0!</v>
      </c>
      <c r="P1436" s="106" t="e">
        <f>IF(O1436&gt;'Input &amp; Results'!$E$49,MIN('Input &amp; Results'!$E$47,O1436),0)</f>
        <v>#DIV/0!</v>
      </c>
      <c r="Q1436" s="106" t="e">
        <f t="shared" si="400"/>
        <v>#DIV/0!</v>
      </c>
      <c r="R1436" s="106" t="e">
        <f t="shared" si="396"/>
        <v>#DIV/0!</v>
      </c>
      <c r="S1436" s="106" t="e">
        <f t="shared" si="397"/>
        <v>#DIV/0!</v>
      </c>
      <c r="T1436" s="106" t="e">
        <f t="shared" si="401"/>
        <v>#DIV/0!</v>
      </c>
      <c r="U1436" s="124" t="e">
        <f t="shared" si="394"/>
        <v>#DIV/0!</v>
      </c>
      <c r="V1436" s="107" t="e">
        <f t="shared" si="409"/>
        <v>#DIV/0!</v>
      </c>
      <c r="W1436" s="106" t="e">
        <f t="shared" si="407"/>
        <v>#DIV/0!</v>
      </c>
      <c r="X1436" s="106" t="e">
        <f t="shared" si="402"/>
        <v>#DIV/0!</v>
      </c>
      <c r="Y1436" s="106" t="e">
        <f t="shared" si="408"/>
        <v>#DIV/0!</v>
      </c>
      <c r="Z1436" s="108" t="e">
        <f t="shared" si="403"/>
        <v>#DIV/0!</v>
      </c>
      <c r="AA1436" s="108" t="e">
        <f>('Input &amp; Results'!$E$40-R1436*7.48)/('Calcs active'!H1436*1440)</f>
        <v>#DIV/0!</v>
      </c>
    </row>
    <row r="1437" spans="2:27" x14ac:dyDescent="0.2">
      <c r="B1437" s="31">
        <f t="shared" si="395"/>
        <v>4</v>
      </c>
      <c r="C1437" s="31" t="s">
        <v>61</v>
      </c>
      <c r="D1437" s="106">
        <v>1423</v>
      </c>
      <c r="E1437" s="106" t="e">
        <f t="shared" si="404"/>
        <v>#DIV/0!</v>
      </c>
      <c r="F1437" s="106">
        <f>'Calcs Hist'!E1438</f>
        <v>0</v>
      </c>
      <c r="G1437" s="106" t="e">
        <f t="shared" si="405"/>
        <v>#DIV/0!</v>
      </c>
      <c r="H1437" s="107" t="e">
        <f t="shared" si="406"/>
        <v>#DIV/0!</v>
      </c>
      <c r="I1437" s="106" t="e">
        <f>IF(P1437&gt;0,('Input &amp; Results'!F$35/12*$C$3)*('Input &amp; Results'!$D$21),('Input &amp; Results'!F$35/12*$C$3)*('Input &amp; Results'!$D$22))</f>
        <v>#DIV/0!</v>
      </c>
      <c r="J1437" s="106" t="e">
        <f t="shared" si="410"/>
        <v>#DIV/0!</v>
      </c>
      <c r="K1437" s="106" t="e">
        <f>IF(H1437&gt;'Input &amp; Results'!$K$45,MIN('Input &amp; Results'!$K$37,J1437-M1437),0)</f>
        <v>#DIV/0!</v>
      </c>
      <c r="L1437" s="106" t="e">
        <f t="shared" si="398"/>
        <v>#DIV/0!</v>
      </c>
      <c r="M1437" s="106" t="e">
        <f>IF(J1437&gt;0,MIN('Input &amp; Results'!$K$17*0.75/12*'Input &amp; Results'!$K$42,J1437),0)</f>
        <v>#DIV/0!</v>
      </c>
      <c r="N1437" s="106" t="e">
        <f t="shared" si="399"/>
        <v>#DIV/0!</v>
      </c>
      <c r="O1437" s="106" t="e">
        <f t="shared" si="393"/>
        <v>#DIV/0!</v>
      </c>
      <c r="P1437" s="106" t="e">
        <f>IF(O1437&gt;'Input &amp; Results'!$E$49,MIN('Input &amp; Results'!$E$47,O1437),0)</f>
        <v>#DIV/0!</v>
      </c>
      <c r="Q1437" s="106" t="e">
        <f t="shared" si="400"/>
        <v>#DIV/0!</v>
      </c>
      <c r="R1437" s="106" t="e">
        <f t="shared" si="396"/>
        <v>#DIV/0!</v>
      </c>
      <c r="S1437" s="106" t="e">
        <f t="shared" si="397"/>
        <v>#DIV/0!</v>
      </c>
      <c r="T1437" s="106" t="e">
        <f t="shared" si="401"/>
        <v>#DIV/0!</v>
      </c>
      <c r="U1437" s="124" t="e">
        <f t="shared" si="394"/>
        <v>#DIV/0!</v>
      </c>
      <c r="V1437" s="107" t="e">
        <f t="shared" si="409"/>
        <v>#DIV/0!</v>
      </c>
      <c r="W1437" s="106" t="e">
        <f t="shared" si="407"/>
        <v>#DIV/0!</v>
      </c>
      <c r="X1437" s="106" t="e">
        <f t="shared" si="402"/>
        <v>#DIV/0!</v>
      </c>
      <c r="Y1437" s="106" t="e">
        <f t="shared" si="408"/>
        <v>#DIV/0!</v>
      </c>
      <c r="Z1437" s="108" t="e">
        <f t="shared" si="403"/>
        <v>#DIV/0!</v>
      </c>
      <c r="AA1437" s="108" t="e">
        <f>('Input &amp; Results'!$E$40-R1437*7.48)/('Calcs active'!H1437*1440)</f>
        <v>#DIV/0!</v>
      </c>
    </row>
    <row r="1438" spans="2:27" x14ac:dyDescent="0.2">
      <c r="B1438" s="31">
        <f t="shared" si="395"/>
        <v>4</v>
      </c>
      <c r="C1438" s="31" t="s">
        <v>61</v>
      </c>
      <c r="D1438" s="106">
        <v>1424</v>
      </c>
      <c r="E1438" s="106" t="e">
        <f t="shared" si="404"/>
        <v>#DIV/0!</v>
      </c>
      <c r="F1438" s="106">
        <f>'Calcs Hist'!E1439</f>
        <v>0</v>
      </c>
      <c r="G1438" s="106" t="e">
        <f t="shared" si="405"/>
        <v>#DIV/0!</v>
      </c>
      <c r="H1438" s="107" t="e">
        <f t="shared" si="406"/>
        <v>#DIV/0!</v>
      </c>
      <c r="I1438" s="106" t="e">
        <f>IF(P1438&gt;0,('Input &amp; Results'!F$35/12*$C$3)*('Input &amp; Results'!$D$21),('Input &amp; Results'!F$35/12*$C$3)*('Input &amp; Results'!$D$22))</f>
        <v>#DIV/0!</v>
      </c>
      <c r="J1438" s="106" t="e">
        <f t="shared" si="410"/>
        <v>#DIV/0!</v>
      </c>
      <c r="K1438" s="106" t="e">
        <f>IF(H1438&gt;'Input &amp; Results'!$K$45,MIN('Input &amp; Results'!$K$37,J1438-M1438),0)</f>
        <v>#DIV/0!</v>
      </c>
      <c r="L1438" s="106" t="e">
        <f t="shared" si="398"/>
        <v>#DIV/0!</v>
      </c>
      <c r="M1438" s="106" t="e">
        <f>IF(J1438&gt;0,MIN('Input &amp; Results'!$K$17*0.75/12*'Input &amp; Results'!$K$42,J1438),0)</f>
        <v>#DIV/0!</v>
      </c>
      <c r="N1438" s="106" t="e">
        <f t="shared" si="399"/>
        <v>#DIV/0!</v>
      </c>
      <c r="O1438" s="106" t="e">
        <f t="shared" si="393"/>
        <v>#DIV/0!</v>
      </c>
      <c r="P1438" s="106" t="e">
        <f>IF(O1438&gt;'Input &amp; Results'!$E$49,MIN('Input &amp; Results'!$E$47,O1438),0)</f>
        <v>#DIV/0!</v>
      </c>
      <c r="Q1438" s="106" t="e">
        <f t="shared" si="400"/>
        <v>#DIV/0!</v>
      </c>
      <c r="R1438" s="106" t="e">
        <f t="shared" si="396"/>
        <v>#DIV/0!</v>
      </c>
      <c r="S1438" s="106" t="e">
        <f t="shared" si="397"/>
        <v>#DIV/0!</v>
      </c>
      <c r="T1438" s="106" t="e">
        <f t="shared" si="401"/>
        <v>#DIV/0!</v>
      </c>
      <c r="U1438" s="124" t="e">
        <f t="shared" si="394"/>
        <v>#DIV/0!</v>
      </c>
      <c r="V1438" s="107" t="e">
        <f t="shared" si="409"/>
        <v>#DIV/0!</v>
      </c>
      <c r="W1438" s="106" t="e">
        <f t="shared" si="407"/>
        <v>#DIV/0!</v>
      </c>
      <c r="X1438" s="106" t="e">
        <f t="shared" si="402"/>
        <v>#DIV/0!</v>
      </c>
      <c r="Y1438" s="106" t="e">
        <f t="shared" si="408"/>
        <v>#DIV/0!</v>
      </c>
      <c r="Z1438" s="108" t="e">
        <f t="shared" si="403"/>
        <v>#DIV/0!</v>
      </c>
      <c r="AA1438" s="108" t="e">
        <f>('Input &amp; Results'!$E$40-R1438*7.48)/('Calcs active'!H1438*1440)</f>
        <v>#DIV/0!</v>
      </c>
    </row>
    <row r="1439" spans="2:27" x14ac:dyDescent="0.2">
      <c r="B1439" s="31">
        <f t="shared" si="395"/>
        <v>4</v>
      </c>
      <c r="C1439" s="31" t="s">
        <v>61</v>
      </c>
      <c r="D1439" s="106">
        <v>1425</v>
      </c>
      <c r="E1439" s="106" t="e">
        <f t="shared" si="404"/>
        <v>#DIV/0!</v>
      </c>
      <c r="F1439" s="106">
        <f>'Calcs Hist'!E1440</f>
        <v>0</v>
      </c>
      <c r="G1439" s="106" t="e">
        <f t="shared" si="405"/>
        <v>#DIV/0!</v>
      </c>
      <c r="H1439" s="107" t="e">
        <f t="shared" si="406"/>
        <v>#DIV/0!</v>
      </c>
      <c r="I1439" s="106" t="e">
        <f>IF(P1439&gt;0,('Input &amp; Results'!F$35/12*$C$3)*('Input &amp; Results'!$D$21),('Input &amp; Results'!F$35/12*$C$3)*('Input &amp; Results'!$D$22))</f>
        <v>#DIV/0!</v>
      </c>
      <c r="J1439" s="106" t="e">
        <f t="shared" si="410"/>
        <v>#DIV/0!</v>
      </c>
      <c r="K1439" s="106" t="e">
        <f>IF(H1439&gt;'Input &amp; Results'!$K$45,MIN('Input &amp; Results'!$K$37,J1439-M1439),0)</f>
        <v>#DIV/0!</v>
      </c>
      <c r="L1439" s="106" t="e">
        <f t="shared" si="398"/>
        <v>#DIV/0!</v>
      </c>
      <c r="M1439" s="106" t="e">
        <f>IF(J1439&gt;0,MIN('Input &amp; Results'!$K$17*0.75/12*'Input &amp; Results'!$K$42,J1439),0)</f>
        <v>#DIV/0!</v>
      </c>
      <c r="N1439" s="106" t="e">
        <f t="shared" si="399"/>
        <v>#DIV/0!</v>
      </c>
      <c r="O1439" s="106" t="e">
        <f t="shared" si="393"/>
        <v>#DIV/0!</v>
      </c>
      <c r="P1439" s="106" t="e">
        <f>IF(O1439&gt;'Input &amp; Results'!$E$49,MIN('Input &amp; Results'!$E$47,O1439),0)</f>
        <v>#DIV/0!</v>
      </c>
      <c r="Q1439" s="106" t="e">
        <f t="shared" si="400"/>
        <v>#DIV/0!</v>
      </c>
      <c r="R1439" s="106" t="e">
        <f t="shared" si="396"/>
        <v>#DIV/0!</v>
      </c>
      <c r="S1439" s="106" t="e">
        <f t="shared" si="397"/>
        <v>#DIV/0!</v>
      </c>
      <c r="T1439" s="106" t="e">
        <f t="shared" si="401"/>
        <v>#DIV/0!</v>
      </c>
      <c r="U1439" s="124" t="e">
        <f t="shared" si="394"/>
        <v>#DIV/0!</v>
      </c>
      <c r="V1439" s="107" t="e">
        <f t="shared" si="409"/>
        <v>#DIV/0!</v>
      </c>
      <c r="W1439" s="106" t="e">
        <f t="shared" si="407"/>
        <v>#DIV/0!</v>
      </c>
      <c r="X1439" s="106" t="e">
        <f t="shared" si="402"/>
        <v>#DIV/0!</v>
      </c>
      <c r="Y1439" s="106" t="e">
        <f t="shared" si="408"/>
        <v>#DIV/0!</v>
      </c>
      <c r="Z1439" s="108" t="e">
        <f t="shared" si="403"/>
        <v>#DIV/0!</v>
      </c>
      <c r="AA1439" s="108" t="e">
        <f>('Input &amp; Results'!$E$40-R1439*7.48)/('Calcs active'!H1439*1440)</f>
        <v>#DIV/0!</v>
      </c>
    </row>
    <row r="1440" spans="2:27" x14ac:dyDescent="0.2">
      <c r="B1440" s="31">
        <f t="shared" si="395"/>
        <v>4</v>
      </c>
      <c r="C1440" s="31" t="s">
        <v>61</v>
      </c>
      <c r="D1440" s="106">
        <v>1426</v>
      </c>
      <c r="E1440" s="106" t="e">
        <f t="shared" si="404"/>
        <v>#DIV/0!</v>
      </c>
      <c r="F1440" s="106">
        <f>'Calcs Hist'!E1441</f>
        <v>0</v>
      </c>
      <c r="G1440" s="106" t="e">
        <f t="shared" si="405"/>
        <v>#DIV/0!</v>
      </c>
      <c r="H1440" s="107" t="e">
        <f t="shared" si="406"/>
        <v>#DIV/0!</v>
      </c>
      <c r="I1440" s="106" t="e">
        <f>IF(P1440&gt;0,('Input &amp; Results'!F$35/12*$C$3)*('Input &amp; Results'!$D$21),('Input &amp; Results'!F$35/12*$C$3)*('Input &amp; Results'!$D$22))</f>
        <v>#DIV/0!</v>
      </c>
      <c r="J1440" s="106" t="e">
        <f t="shared" si="410"/>
        <v>#DIV/0!</v>
      </c>
      <c r="K1440" s="106" t="e">
        <f>IF(H1440&gt;'Input &amp; Results'!$K$45,MIN('Input &amp; Results'!$K$37,J1440-M1440),0)</f>
        <v>#DIV/0!</v>
      </c>
      <c r="L1440" s="106" t="e">
        <f t="shared" si="398"/>
        <v>#DIV/0!</v>
      </c>
      <c r="M1440" s="106" t="e">
        <f>IF(J1440&gt;0,MIN('Input &amp; Results'!$K$17*0.75/12*'Input &amp; Results'!$K$42,J1440),0)</f>
        <v>#DIV/0!</v>
      </c>
      <c r="N1440" s="106" t="e">
        <f t="shared" si="399"/>
        <v>#DIV/0!</v>
      </c>
      <c r="O1440" s="106" t="e">
        <f t="shared" si="393"/>
        <v>#DIV/0!</v>
      </c>
      <c r="P1440" s="106" t="e">
        <f>IF(O1440&gt;'Input &amp; Results'!$E$49,MIN('Input &amp; Results'!$E$47,O1440),0)</f>
        <v>#DIV/0!</v>
      </c>
      <c r="Q1440" s="106" t="e">
        <f t="shared" si="400"/>
        <v>#DIV/0!</v>
      </c>
      <c r="R1440" s="106" t="e">
        <f t="shared" si="396"/>
        <v>#DIV/0!</v>
      </c>
      <c r="S1440" s="106" t="e">
        <f t="shared" si="397"/>
        <v>#DIV/0!</v>
      </c>
      <c r="T1440" s="106" t="e">
        <f t="shared" si="401"/>
        <v>#DIV/0!</v>
      </c>
      <c r="U1440" s="124" t="e">
        <f t="shared" si="394"/>
        <v>#DIV/0!</v>
      </c>
      <c r="V1440" s="107" t="e">
        <f t="shared" si="409"/>
        <v>#DIV/0!</v>
      </c>
      <c r="W1440" s="106" t="e">
        <f t="shared" si="407"/>
        <v>#DIV/0!</v>
      </c>
      <c r="X1440" s="106" t="e">
        <f t="shared" si="402"/>
        <v>#DIV/0!</v>
      </c>
      <c r="Y1440" s="106" t="e">
        <f t="shared" si="408"/>
        <v>#DIV/0!</v>
      </c>
      <c r="Z1440" s="108" t="e">
        <f t="shared" si="403"/>
        <v>#DIV/0!</v>
      </c>
      <c r="AA1440" s="108" t="e">
        <f>('Input &amp; Results'!$E$40-R1440*7.48)/('Calcs active'!H1440*1440)</f>
        <v>#DIV/0!</v>
      </c>
    </row>
    <row r="1441" spans="2:27" x14ac:dyDescent="0.2">
      <c r="B1441" s="31">
        <f t="shared" si="395"/>
        <v>4</v>
      </c>
      <c r="C1441" s="31" t="s">
        <v>61</v>
      </c>
      <c r="D1441" s="106">
        <v>1427</v>
      </c>
      <c r="E1441" s="106" t="e">
        <f t="shared" si="404"/>
        <v>#DIV/0!</v>
      </c>
      <c r="F1441" s="106">
        <f>'Calcs Hist'!E1442</f>
        <v>0</v>
      </c>
      <c r="G1441" s="106" t="e">
        <f t="shared" si="405"/>
        <v>#DIV/0!</v>
      </c>
      <c r="H1441" s="107" t="e">
        <f t="shared" si="406"/>
        <v>#DIV/0!</v>
      </c>
      <c r="I1441" s="106" t="e">
        <f>IF(P1441&gt;0,('Input &amp; Results'!F$35/12*$C$3)*('Input &amp; Results'!$D$21),('Input &amp; Results'!F$35/12*$C$3)*('Input &amp; Results'!$D$22))</f>
        <v>#DIV/0!</v>
      </c>
      <c r="J1441" s="106" t="e">
        <f t="shared" si="410"/>
        <v>#DIV/0!</v>
      </c>
      <c r="K1441" s="106" t="e">
        <f>IF(H1441&gt;'Input &amp; Results'!$K$45,MIN('Input &amp; Results'!$K$37,J1441-M1441),0)</f>
        <v>#DIV/0!</v>
      </c>
      <c r="L1441" s="106" t="e">
        <f t="shared" si="398"/>
        <v>#DIV/0!</v>
      </c>
      <c r="M1441" s="106" t="e">
        <f>IF(J1441&gt;0,MIN('Input &amp; Results'!$K$17*0.75/12*'Input &amp; Results'!$K$42,J1441),0)</f>
        <v>#DIV/0!</v>
      </c>
      <c r="N1441" s="106" t="e">
        <f t="shared" si="399"/>
        <v>#DIV/0!</v>
      </c>
      <c r="O1441" s="106" t="e">
        <f t="shared" si="393"/>
        <v>#DIV/0!</v>
      </c>
      <c r="P1441" s="106" t="e">
        <f>IF(O1441&gt;'Input &amp; Results'!$E$49,MIN('Input &amp; Results'!$E$47,O1441),0)</f>
        <v>#DIV/0!</v>
      </c>
      <c r="Q1441" s="106" t="e">
        <f t="shared" si="400"/>
        <v>#DIV/0!</v>
      </c>
      <c r="R1441" s="106" t="e">
        <f t="shared" si="396"/>
        <v>#DIV/0!</v>
      </c>
      <c r="S1441" s="106" t="e">
        <f t="shared" si="397"/>
        <v>#DIV/0!</v>
      </c>
      <c r="T1441" s="106" t="e">
        <f t="shared" si="401"/>
        <v>#DIV/0!</v>
      </c>
      <c r="U1441" s="124" t="e">
        <f t="shared" si="394"/>
        <v>#DIV/0!</v>
      </c>
      <c r="V1441" s="107" t="e">
        <f t="shared" si="409"/>
        <v>#DIV/0!</v>
      </c>
      <c r="W1441" s="106" t="e">
        <f t="shared" si="407"/>
        <v>#DIV/0!</v>
      </c>
      <c r="X1441" s="106" t="e">
        <f t="shared" si="402"/>
        <v>#DIV/0!</v>
      </c>
      <c r="Y1441" s="106" t="e">
        <f t="shared" si="408"/>
        <v>#DIV/0!</v>
      </c>
      <c r="Z1441" s="108" t="e">
        <f t="shared" si="403"/>
        <v>#DIV/0!</v>
      </c>
      <c r="AA1441" s="108" t="e">
        <f>('Input &amp; Results'!$E$40-R1441*7.48)/('Calcs active'!H1441*1440)</f>
        <v>#DIV/0!</v>
      </c>
    </row>
    <row r="1442" spans="2:27" x14ac:dyDescent="0.2">
      <c r="B1442" s="31">
        <f t="shared" si="395"/>
        <v>4</v>
      </c>
      <c r="C1442" s="31" t="s">
        <v>61</v>
      </c>
      <c r="D1442" s="106">
        <v>1428</v>
      </c>
      <c r="E1442" s="106" t="e">
        <f t="shared" si="404"/>
        <v>#DIV/0!</v>
      </c>
      <c r="F1442" s="106">
        <f>'Calcs Hist'!E1443</f>
        <v>0</v>
      </c>
      <c r="G1442" s="106" t="e">
        <f t="shared" si="405"/>
        <v>#DIV/0!</v>
      </c>
      <c r="H1442" s="107" t="e">
        <f t="shared" si="406"/>
        <v>#DIV/0!</v>
      </c>
      <c r="I1442" s="106" t="e">
        <f>IF(P1442&gt;0,('Input &amp; Results'!F$35/12*$C$3)*('Input &amp; Results'!$D$21),('Input &amp; Results'!F$35/12*$C$3)*('Input &amp; Results'!$D$22))</f>
        <v>#DIV/0!</v>
      </c>
      <c r="J1442" s="106" t="e">
        <f t="shared" si="410"/>
        <v>#DIV/0!</v>
      </c>
      <c r="K1442" s="106" t="e">
        <f>IF(H1442&gt;'Input &amp; Results'!$K$45,MIN('Input &amp; Results'!$K$37,J1442-M1442),0)</f>
        <v>#DIV/0!</v>
      </c>
      <c r="L1442" s="106" t="e">
        <f t="shared" si="398"/>
        <v>#DIV/0!</v>
      </c>
      <c r="M1442" s="106" t="e">
        <f>IF(J1442&gt;0,MIN('Input &amp; Results'!$K$17*0.75/12*'Input &amp; Results'!$K$42,J1442),0)</f>
        <v>#DIV/0!</v>
      </c>
      <c r="N1442" s="106" t="e">
        <f t="shared" si="399"/>
        <v>#DIV/0!</v>
      </c>
      <c r="O1442" s="106" t="e">
        <f t="shared" si="393"/>
        <v>#DIV/0!</v>
      </c>
      <c r="P1442" s="106" t="e">
        <f>IF(O1442&gt;'Input &amp; Results'!$E$49,MIN('Input &amp; Results'!$E$47,O1442),0)</f>
        <v>#DIV/0!</v>
      </c>
      <c r="Q1442" s="106" t="e">
        <f t="shared" si="400"/>
        <v>#DIV/0!</v>
      </c>
      <c r="R1442" s="106" t="e">
        <f t="shared" si="396"/>
        <v>#DIV/0!</v>
      </c>
      <c r="S1442" s="106" t="e">
        <f t="shared" si="397"/>
        <v>#DIV/0!</v>
      </c>
      <c r="T1442" s="106" t="e">
        <f t="shared" si="401"/>
        <v>#DIV/0!</v>
      </c>
      <c r="U1442" s="124" t="e">
        <f t="shared" si="394"/>
        <v>#DIV/0!</v>
      </c>
      <c r="V1442" s="107" t="e">
        <f t="shared" si="409"/>
        <v>#DIV/0!</v>
      </c>
      <c r="W1442" s="106" t="e">
        <f t="shared" si="407"/>
        <v>#DIV/0!</v>
      </c>
      <c r="X1442" s="106" t="e">
        <f t="shared" si="402"/>
        <v>#DIV/0!</v>
      </c>
      <c r="Y1442" s="106" t="e">
        <f t="shared" si="408"/>
        <v>#DIV/0!</v>
      </c>
      <c r="Z1442" s="108" t="e">
        <f t="shared" si="403"/>
        <v>#DIV/0!</v>
      </c>
      <c r="AA1442" s="108" t="e">
        <f>('Input &amp; Results'!$E$40-R1442*7.48)/('Calcs active'!H1442*1440)</f>
        <v>#DIV/0!</v>
      </c>
    </row>
    <row r="1443" spans="2:27" x14ac:dyDescent="0.2">
      <c r="B1443" s="31">
        <f t="shared" si="395"/>
        <v>4</v>
      </c>
      <c r="C1443" s="31" t="s">
        <v>61</v>
      </c>
      <c r="D1443" s="106">
        <v>1429</v>
      </c>
      <c r="E1443" s="106" t="e">
        <f t="shared" si="404"/>
        <v>#DIV/0!</v>
      </c>
      <c r="F1443" s="106">
        <f>'Calcs Hist'!E1444</f>
        <v>0</v>
      </c>
      <c r="G1443" s="106" t="e">
        <f t="shared" si="405"/>
        <v>#DIV/0!</v>
      </c>
      <c r="H1443" s="107" t="e">
        <f t="shared" si="406"/>
        <v>#DIV/0!</v>
      </c>
      <c r="I1443" s="106" t="e">
        <f>IF(P1443&gt;0,('Input &amp; Results'!F$35/12*$C$3)*('Input &amp; Results'!$D$21),('Input &amp; Results'!F$35/12*$C$3)*('Input &amp; Results'!$D$22))</f>
        <v>#DIV/0!</v>
      </c>
      <c r="J1443" s="106" t="e">
        <f t="shared" si="410"/>
        <v>#DIV/0!</v>
      </c>
      <c r="K1443" s="106" t="e">
        <f>IF(H1443&gt;'Input &amp; Results'!$K$45,MIN('Input &amp; Results'!$K$37,J1443-M1443),0)</f>
        <v>#DIV/0!</v>
      </c>
      <c r="L1443" s="106" t="e">
        <f t="shared" si="398"/>
        <v>#DIV/0!</v>
      </c>
      <c r="M1443" s="106" t="e">
        <f>IF(J1443&gt;0,MIN('Input &amp; Results'!$K$17*0.75/12*'Input &amp; Results'!$K$42,J1443),0)</f>
        <v>#DIV/0!</v>
      </c>
      <c r="N1443" s="106" t="e">
        <f t="shared" si="399"/>
        <v>#DIV/0!</v>
      </c>
      <c r="O1443" s="106" t="e">
        <f t="shared" si="393"/>
        <v>#DIV/0!</v>
      </c>
      <c r="P1443" s="106" t="e">
        <f>IF(O1443&gt;'Input &amp; Results'!$E$49,MIN('Input &amp; Results'!$E$47,O1443),0)</f>
        <v>#DIV/0!</v>
      </c>
      <c r="Q1443" s="106" t="e">
        <f t="shared" si="400"/>
        <v>#DIV/0!</v>
      </c>
      <c r="R1443" s="106" t="e">
        <f t="shared" si="396"/>
        <v>#DIV/0!</v>
      </c>
      <c r="S1443" s="106" t="e">
        <f t="shared" si="397"/>
        <v>#DIV/0!</v>
      </c>
      <c r="T1443" s="106" t="e">
        <f t="shared" si="401"/>
        <v>#DIV/0!</v>
      </c>
      <c r="U1443" s="124" t="e">
        <f t="shared" si="394"/>
        <v>#DIV/0!</v>
      </c>
      <c r="V1443" s="107" t="e">
        <f t="shared" si="409"/>
        <v>#DIV/0!</v>
      </c>
      <c r="W1443" s="106" t="e">
        <f t="shared" si="407"/>
        <v>#DIV/0!</v>
      </c>
      <c r="X1443" s="106" t="e">
        <f t="shared" si="402"/>
        <v>#DIV/0!</v>
      </c>
      <c r="Y1443" s="106" t="e">
        <f t="shared" si="408"/>
        <v>#DIV/0!</v>
      </c>
      <c r="Z1443" s="108" t="e">
        <f t="shared" si="403"/>
        <v>#DIV/0!</v>
      </c>
      <c r="AA1443" s="108" t="e">
        <f>('Input &amp; Results'!$E$40-R1443*7.48)/('Calcs active'!H1443*1440)</f>
        <v>#DIV/0!</v>
      </c>
    </row>
    <row r="1444" spans="2:27" x14ac:dyDescent="0.2">
      <c r="B1444" s="31">
        <f t="shared" si="395"/>
        <v>4</v>
      </c>
      <c r="C1444" s="31" t="s">
        <v>62</v>
      </c>
      <c r="D1444" s="106">
        <v>1430</v>
      </c>
      <c r="E1444" s="106" t="e">
        <f t="shared" si="404"/>
        <v>#DIV/0!</v>
      </c>
      <c r="F1444" s="106">
        <f>'Calcs Hist'!E1445</f>
        <v>0</v>
      </c>
      <c r="G1444" s="106" t="e">
        <f t="shared" si="405"/>
        <v>#DIV/0!</v>
      </c>
      <c r="H1444" s="107" t="e">
        <f t="shared" si="406"/>
        <v>#DIV/0!</v>
      </c>
      <c r="I1444" s="106" t="e">
        <f>IF(P1444&gt;0,('Input &amp; Results'!F$36/12*$C$3)*('Input &amp; Results'!$D$21),('Input &amp; Results'!F$36/12*$C$3)*('Input &amp; Results'!$D$22))</f>
        <v>#DIV/0!</v>
      </c>
      <c r="J1444" s="106" t="e">
        <f t="shared" si="410"/>
        <v>#DIV/0!</v>
      </c>
      <c r="K1444" s="106" t="e">
        <f>IF(H1444&gt;'Input &amp; Results'!$K$45,MIN('Input &amp; Results'!$K$38,J1444-M1444),0)</f>
        <v>#DIV/0!</v>
      </c>
      <c r="L1444" s="106" t="e">
        <f t="shared" si="398"/>
        <v>#DIV/0!</v>
      </c>
      <c r="M1444" s="106" t="e">
        <f>IF(J1444&gt;0,MIN('Input &amp; Results'!$K$18*0.75/12*'Input &amp; Results'!$K$42,J1444),0)</f>
        <v>#DIV/0!</v>
      </c>
      <c r="N1444" s="106" t="e">
        <f t="shared" si="399"/>
        <v>#DIV/0!</v>
      </c>
      <c r="O1444" s="106" t="e">
        <f t="shared" si="393"/>
        <v>#DIV/0!</v>
      </c>
      <c r="P1444" s="106" t="e">
        <f>IF(O1444&gt;'Input &amp; Results'!$E$49,MIN('Input &amp; Results'!$E$47,O1444),0)</f>
        <v>#DIV/0!</v>
      </c>
      <c r="Q1444" s="106" t="e">
        <f t="shared" si="400"/>
        <v>#DIV/0!</v>
      </c>
      <c r="R1444" s="106" t="e">
        <f t="shared" si="396"/>
        <v>#DIV/0!</v>
      </c>
      <c r="S1444" s="106" t="e">
        <f t="shared" si="397"/>
        <v>#DIV/0!</v>
      </c>
      <c r="T1444" s="106" t="e">
        <f t="shared" si="401"/>
        <v>#DIV/0!</v>
      </c>
      <c r="U1444" s="124" t="e">
        <f t="shared" si="394"/>
        <v>#DIV/0!</v>
      </c>
      <c r="V1444" s="107" t="e">
        <f t="shared" si="409"/>
        <v>#DIV/0!</v>
      </c>
      <c r="W1444" s="106" t="e">
        <f t="shared" si="407"/>
        <v>#DIV/0!</v>
      </c>
      <c r="X1444" s="106" t="e">
        <f t="shared" si="402"/>
        <v>#DIV/0!</v>
      </c>
      <c r="Y1444" s="106" t="e">
        <f t="shared" si="408"/>
        <v>#DIV/0!</v>
      </c>
      <c r="Z1444" s="108" t="e">
        <f t="shared" si="403"/>
        <v>#DIV/0!</v>
      </c>
      <c r="AA1444" s="108" t="e">
        <f>('Input &amp; Results'!$E$40-R1444*7.48)/('Calcs active'!H1444*1440)</f>
        <v>#DIV/0!</v>
      </c>
    </row>
    <row r="1445" spans="2:27" x14ac:dyDescent="0.2">
      <c r="B1445" s="31">
        <f t="shared" si="395"/>
        <v>4</v>
      </c>
      <c r="C1445" s="31" t="s">
        <v>62</v>
      </c>
      <c r="D1445" s="106">
        <v>1431</v>
      </c>
      <c r="E1445" s="106" t="e">
        <f t="shared" si="404"/>
        <v>#DIV/0!</v>
      </c>
      <c r="F1445" s="106">
        <f>'Calcs Hist'!E1446</f>
        <v>0</v>
      </c>
      <c r="G1445" s="106" t="e">
        <f t="shared" si="405"/>
        <v>#DIV/0!</v>
      </c>
      <c r="H1445" s="107" t="e">
        <f t="shared" si="406"/>
        <v>#DIV/0!</v>
      </c>
      <c r="I1445" s="106" t="e">
        <f>IF(P1445&gt;0,('Input &amp; Results'!F$36/12*$C$3)*('Input &amp; Results'!$D$21),('Input &amp; Results'!F$36/12*$C$3)*('Input &amp; Results'!$D$22))</f>
        <v>#DIV/0!</v>
      </c>
      <c r="J1445" s="106" t="e">
        <f t="shared" si="410"/>
        <v>#DIV/0!</v>
      </c>
      <c r="K1445" s="106" t="e">
        <f>IF(H1445&gt;'Input &amp; Results'!$K$45,MIN('Input &amp; Results'!$K$38,J1445-M1445),0)</f>
        <v>#DIV/0!</v>
      </c>
      <c r="L1445" s="106" t="e">
        <f t="shared" si="398"/>
        <v>#DIV/0!</v>
      </c>
      <c r="M1445" s="106" t="e">
        <f>IF(J1445&gt;0,MIN('Input &amp; Results'!$K$18*0.75/12*'Input &amp; Results'!$K$42,J1445),0)</f>
        <v>#DIV/0!</v>
      </c>
      <c r="N1445" s="106" t="e">
        <f t="shared" si="399"/>
        <v>#DIV/0!</v>
      </c>
      <c r="O1445" s="106" t="e">
        <f t="shared" si="393"/>
        <v>#DIV/0!</v>
      </c>
      <c r="P1445" s="106" t="e">
        <f>IF(O1445&gt;'Input &amp; Results'!$E$49,MIN('Input &amp; Results'!$E$47,O1445),0)</f>
        <v>#DIV/0!</v>
      </c>
      <c r="Q1445" s="106" t="e">
        <f t="shared" si="400"/>
        <v>#DIV/0!</v>
      </c>
      <c r="R1445" s="106" t="e">
        <f t="shared" si="396"/>
        <v>#DIV/0!</v>
      </c>
      <c r="S1445" s="106" t="e">
        <f t="shared" si="397"/>
        <v>#DIV/0!</v>
      </c>
      <c r="T1445" s="106" t="e">
        <f t="shared" si="401"/>
        <v>#DIV/0!</v>
      </c>
      <c r="U1445" s="124" t="e">
        <f t="shared" si="394"/>
        <v>#DIV/0!</v>
      </c>
      <c r="V1445" s="107" t="e">
        <f t="shared" si="409"/>
        <v>#DIV/0!</v>
      </c>
      <c r="W1445" s="106" t="e">
        <f t="shared" si="407"/>
        <v>#DIV/0!</v>
      </c>
      <c r="X1445" s="106" t="e">
        <f t="shared" si="402"/>
        <v>#DIV/0!</v>
      </c>
      <c r="Y1445" s="106" t="e">
        <f t="shared" si="408"/>
        <v>#DIV/0!</v>
      </c>
      <c r="Z1445" s="108" t="e">
        <f t="shared" si="403"/>
        <v>#DIV/0!</v>
      </c>
      <c r="AA1445" s="108" t="e">
        <f>('Input &amp; Results'!$E$40-R1445*7.48)/('Calcs active'!H1445*1440)</f>
        <v>#DIV/0!</v>
      </c>
    </row>
    <row r="1446" spans="2:27" x14ac:dyDescent="0.2">
      <c r="B1446" s="31">
        <f t="shared" si="395"/>
        <v>4</v>
      </c>
      <c r="C1446" s="31" t="s">
        <v>62</v>
      </c>
      <c r="D1446" s="106">
        <v>1432</v>
      </c>
      <c r="E1446" s="106" t="e">
        <f t="shared" si="404"/>
        <v>#DIV/0!</v>
      </c>
      <c r="F1446" s="106">
        <f>'Calcs Hist'!E1447</f>
        <v>0</v>
      </c>
      <c r="G1446" s="106" t="e">
        <f t="shared" si="405"/>
        <v>#DIV/0!</v>
      </c>
      <c r="H1446" s="107" t="e">
        <f t="shared" si="406"/>
        <v>#DIV/0!</v>
      </c>
      <c r="I1446" s="106" t="e">
        <f>IF(P1446&gt;0,('Input &amp; Results'!F$36/12*$C$3)*('Input &amp; Results'!$D$21),('Input &amp; Results'!F$36/12*$C$3)*('Input &amp; Results'!$D$22))</f>
        <v>#DIV/0!</v>
      </c>
      <c r="J1446" s="106" t="e">
        <f t="shared" si="410"/>
        <v>#DIV/0!</v>
      </c>
      <c r="K1446" s="106" t="e">
        <f>IF(H1446&gt;'Input &amp; Results'!$K$45,MIN('Input &amp; Results'!$K$38,J1446-M1446),0)</f>
        <v>#DIV/0!</v>
      </c>
      <c r="L1446" s="106" t="e">
        <f t="shared" si="398"/>
        <v>#DIV/0!</v>
      </c>
      <c r="M1446" s="106" t="e">
        <f>IF(J1446&gt;0,MIN('Input &amp; Results'!$K$18*0.75/12*'Input &amp; Results'!$K$42,J1446),0)</f>
        <v>#DIV/0!</v>
      </c>
      <c r="N1446" s="106" t="e">
        <f t="shared" si="399"/>
        <v>#DIV/0!</v>
      </c>
      <c r="O1446" s="106" t="e">
        <f t="shared" si="393"/>
        <v>#DIV/0!</v>
      </c>
      <c r="P1446" s="106" t="e">
        <f>IF(O1446&gt;'Input &amp; Results'!$E$49,MIN('Input &amp; Results'!$E$47,O1446),0)</f>
        <v>#DIV/0!</v>
      </c>
      <c r="Q1446" s="106" t="e">
        <f t="shared" si="400"/>
        <v>#DIV/0!</v>
      </c>
      <c r="R1446" s="106" t="e">
        <f t="shared" si="396"/>
        <v>#DIV/0!</v>
      </c>
      <c r="S1446" s="106" t="e">
        <f t="shared" si="397"/>
        <v>#DIV/0!</v>
      </c>
      <c r="T1446" s="106" t="e">
        <f t="shared" si="401"/>
        <v>#DIV/0!</v>
      </c>
      <c r="U1446" s="124" t="e">
        <f t="shared" si="394"/>
        <v>#DIV/0!</v>
      </c>
      <c r="V1446" s="107" t="e">
        <f t="shared" si="409"/>
        <v>#DIV/0!</v>
      </c>
      <c r="W1446" s="106" t="e">
        <f t="shared" si="407"/>
        <v>#DIV/0!</v>
      </c>
      <c r="X1446" s="106" t="e">
        <f t="shared" si="402"/>
        <v>#DIV/0!</v>
      </c>
      <c r="Y1446" s="106" t="e">
        <f t="shared" si="408"/>
        <v>#DIV/0!</v>
      </c>
      <c r="Z1446" s="108" t="e">
        <f t="shared" si="403"/>
        <v>#DIV/0!</v>
      </c>
      <c r="AA1446" s="108" t="e">
        <f>('Input &amp; Results'!$E$40-R1446*7.48)/('Calcs active'!H1446*1440)</f>
        <v>#DIV/0!</v>
      </c>
    </row>
    <row r="1447" spans="2:27" x14ac:dyDescent="0.2">
      <c r="B1447" s="31">
        <f t="shared" si="395"/>
        <v>4</v>
      </c>
      <c r="C1447" s="31" t="s">
        <v>62</v>
      </c>
      <c r="D1447" s="106">
        <v>1433</v>
      </c>
      <c r="E1447" s="106" t="e">
        <f t="shared" si="404"/>
        <v>#DIV/0!</v>
      </c>
      <c r="F1447" s="106">
        <f>'Calcs Hist'!E1448</f>
        <v>0</v>
      </c>
      <c r="G1447" s="106" t="e">
        <f t="shared" si="405"/>
        <v>#DIV/0!</v>
      </c>
      <c r="H1447" s="107" t="e">
        <f t="shared" si="406"/>
        <v>#DIV/0!</v>
      </c>
      <c r="I1447" s="106" t="e">
        <f>IF(P1447&gt;0,('Input &amp; Results'!F$36/12*$C$3)*('Input &amp; Results'!$D$21),('Input &amp; Results'!F$36/12*$C$3)*('Input &amp; Results'!$D$22))</f>
        <v>#DIV/0!</v>
      </c>
      <c r="J1447" s="106" t="e">
        <f t="shared" si="410"/>
        <v>#DIV/0!</v>
      </c>
      <c r="K1447" s="106" t="e">
        <f>IF(H1447&gt;'Input &amp; Results'!$K$45,MIN('Input &amp; Results'!$K$38,J1447-M1447),0)</f>
        <v>#DIV/0!</v>
      </c>
      <c r="L1447" s="106" t="e">
        <f t="shared" si="398"/>
        <v>#DIV/0!</v>
      </c>
      <c r="M1447" s="106" t="e">
        <f>IF(J1447&gt;0,MIN('Input &amp; Results'!$K$18*0.75/12*'Input &amp; Results'!$K$42,J1447),0)</f>
        <v>#DIV/0!</v>
      </c>
      <c r="N1447" s="106" t="e">
        <f t="shared" si="399"/>
        <v>#DIV/0!</v>
      </c>
      <c r="O1447" s="106" t="e">
        <f t="shared" si="393"/>
        <v>#DIV/0!</v>
      </c>
      <c r="P1447" s="106" t="e">
        <f>IF(O1447&gt;'Input &amp; Results'!$E$49,MIN('Input &amp; Results'!$E$47,O1447),0)</f>
        <v>#DIV/0!</v>
      </c>
      <c r="Q1447" s="106" t="e">
        <f t="shared" si="400"/>
        <v>#DIV/0!</v>
      </c>
      <c r="R1447" s="106" t="e">
        <f t="shared" si="396"/>
        <v>#DIV/0!</v>
      </c>
      <c r="S1447" s="106" t="e">
        <f t="shared" si="397"/>
        <v>#DIV/0!</v>
      </c>
      <c r="T1447" s="106" t="e">
        <f t="shared" si="401"/>
        <v>#DIV/0!</v>
      </c>
      <c r="U1447" s="124" t="e">
        <f t="shared" si="394"/>
        <v>#DIV/0!</v>
      </c>
      <c r="V1447" s="107" t="e">
        <f t="shared" si="409"/>
        <v>#DIV/0!</v>
      </c>
      <c r="W1447" s="106" t="e">
        <f t="shared" si="407"/>
        <v>#DIV/0!</v>
      </c>
      <c r="X1447" s="106" t="e">
        <f t="shared" si="402"/>
        <v>#DIV/0!</v>
      </c>
      <c r="Y1447" s="106" t="e">
        <f t="shared" si="408"/>
        <v>#DIV/0!</v>
      </c>
      <c r="Z1447" s="108" t="e">
        <f t="shared" si="403"/>
        <v>#DIV/0!</v>
      </c>
      <c r="AA1447" s="108" t="e">
        <f>('Input &amp; Results'!$E$40-R1447*7.48)/('Calcs active'!H1447*1440)</f>
        <v>#DIV/0!</v>
      </c>
    </row>
    <row r="1448" spans="2:27" x14ac:dyDescent="0.2">
      <c r="B1448" s="31">
        <f t="shared" si="395"/>
        <v>4</v>
      </c>
      <c r="C1448" s="31" t="s">
        <v>62</v>
      </c>
      <c r="D1448" s="106">
        <v>1434</v>
      </c>
      <c r="E1448" s="106" t="e">
        <f t="shared" si="404"/>
        <v>#DIV/0!</v>
      </c>
      <c r="F1448" s="106">
        <f>'Calcs Hist'!E1449</f>
        <v>0</v>
      </c>
      <c r="G1448" s="106" t="e">
        <f t="shared" si="405"/>
        <v>#DIV/0!</v>
      </c>
      <c r="H1448" s="107" t="e">
        <f t="shared" si="406"/>
        <v>#DIV/0!</v>
      </c>
      <c r="I1448" s="106" t="e">
        <f>IF(P1448&gt;0,('Input &amp; Results'!F$36/12*$C$3)*('Input &amp; Results'!$D$21),('Input &amp; Results'!F$36/12*$C$3)*('Input &amp; Results'!$D$22))</f>
        <v>#DIV/0!</v>
      </c>
      <c r="J1448" s="106" t="e">
        <f t="shared" si="410"/>
        <v>#DIV/0!</v>
      </c>
      <c r="K1448" s="106" t="e">
        <f>IF(H1448&gt;'Input &amp; Results'!$K$45,MIN('Input &amp; Results'!$K$38,J1448-M1448),0)</f>
        <v>#DIV/0!</v>
      </c>
      <c r="L1448" s="106" t="e">
        <f t="shared" si="398"/>
        <v>#DIV/0!</v>
      </c>
      <c r="M1448" s="106" t="e">
        <f>IF(J1448&gt;0,MIN('Input &amp; Results'!$K$18*0.75/12*'Input &amp; Results'!$K$42,J1448),0)</f>
        <v>#DIV/0!</v>
      </c>
      <c r="N1448" s="106" t="e">
        <f t="shared" si="399"/>
        <v>#DIV/0!</v>
      </c>
      <c r="O1448" s="106" t="e">
        <f t="shared" si="393"/>
        <v>#DIV/0!</v>
      </c>
      <c r="P1448" s="106" t="e">
        <f>IF(O1448&gt;'Input &amp; Results'!$E$49,MIN('Input &amp; Results'!$E$47,O1448),0)</f>
        <v>#DIV/0!</v>
      </c>
      <c r="Q1448" s="106" t="e">
        <f t="shared" si="400"/>
        <v>#DIV/0!</v>
      </c>
      <c r="R1448" s="106" t="e">
        <f t="shared" si="396"/>
        <v>#DIV/0!</v>
      </c>
      <c r="S1448" s="106" t="e">
        <f t="shared" si="397"/>
        <v>#DIV/0!</v>
      </c>
      <c r="T1448" s="106" t="e">
        <f t="shared" si="401"/>
        <v>#DIV/0!</v>
      </c>
      <c r="U1448" s="124" t="e">
        <f t="shared" si="394"/>
        <v>#DIV/0!</v>
      </c>
      <c r="V1448" s="107" t="e">
        <f t="shared" si="409"/>
        <v>#DIV/0!</v>
      </c>
      <c r="W1448" s="106" t="e">
        <f t="shared" si="407"/>
        <v>#DIV/0!</v>
      </c>
      <c r="X1448" s="106" t="e">
        <f t="shared" si="402"/>
        <v>#DIV/0!</v>
      </c>
      <c r="Y1448" s="106" t="e">
        <f t="shared" si="408"/>
        <v>#DIV/0!</v>
      </c>
      <c r="Z1448" s="108" t="e">
        <f t="shared" si="403"/>
        <v>#DIV/0!</v>
      </c>
      <c r="AA1448" s="108" t="e">
        <f>('Input &amp; Results'!$E$40-R1448*7.48)/('Calcs active'!H1448*1440)</f>
        <v>#DIV/0!</v>
      </c>
    </row>
    <row r="1449" spans="2:27" x14ac:dyDescent="0.2">
      <c r="B1449" s="31">
        <f t="shared" si="395"/>
        <v>4</v>
      </c>
      <c r="C1449" s="31" t="s">
        <v>62</v>
      </c>
      <c r="D1449" s="106">
        <v>1435</v>
      </c>
      <c r="E1449" s="106" t="e">
        <f t="shared" si="404"/>
        <v>#DIV/0!</v>
      </c>
      <c r="F1449" s="106">
        <f>'Calcs Hist'!E1450</f>
        <v>0</v>
      </c>
      <c r="G1449" s="106" t="e">
        <f t="shared" si="405"/>
        <v>#DIV/0!</v>
      </c>
      <c r="H1449" s="107" t="e">
        <f t="shared" si="406"/>
        <v>#DIV/0!</v>
      </c>
      <c r="I1449" s="106" t="e">
        <f>IF(P1449&gt;0,('Input &amp; Results'!F$36/12*$C$3)*('Input &amp; Results'!$D$21),('Input &amp; Results'!F$36/12*$C$3)*('Input &amp; Results'!$D$22))</f>
        <v>#DIV/0!</v>
      </c>
      <c r="J1449" s="106" t="e">
        <f t="shared" si="410"/>
        <v>#DIV/0!</v>
      </c>
      <c r="K1449" s="106" t="e">
        <f>IF(H1449&gt;'Input &amp; Results'!$K$45,MIN('Input &amp; Results'!$K$38,J1449-M1449),0)</f>
        <v>#DIV/0!</v>
      </c>
      <c r="L1449" s="106" t="e">
        <f t="shared" si="398"/>
        <v>#DIV/0!</v>
      </c>
      <c r="M1449" s="106" t="e">
        <f>IF(J1449&gt;0,MIN('Input &amp; Results'!$K$18*0.75/12*'Input &amp; Results'!$K$42,J1449),0)</f>
        <v>#DIV/0!</v>
      </c>
      <c r="N1449" s="106" t="e">
        <f t="shared" si="399"/>
        <v>#DIV/0!</v>
      </c>
      <c r="O1449" s="106" t="e">
        <f t="shared" si="393"/>
        <v>#DIV/0!</v>
      </c>
      <c r="P1449" s="106" t="e">
        <f>IF(O1449&gt;'Input &amp; Results'!$E$49,MIN('Input &amp; Results'!$E$47,O1449),0)</f>
        <v>#DIV/0!</v>
      </c>
      <c r="Q1449" s="106" t="e">
        <f t="shared" si="400"/>
        <v>#DIV/0!</v>
      </c>
      <c r="R1449" s="106" t="e">
        <f t="shared" si="396"/>
        <v>#DIV/0!</v>
      </c>
      <c r="S1449" s="106" t="e">
        <f t="shared" si="397"/>
        <v>#DIV/0!</v>
      </c>
      <c r="T1449" s="106" t="e">
        <f t="shared" si="401"/>
        <v>#DIV/0!</v>
      </c>
      <c r="U1449" s="124" t="e">
        <f t="shared" si="394"/>
        <v>#DIV/0!</v>
      </c>
      <c r="V1449" s="107" t="e">
        <f t="shared" si="409"/>
        <v>#DIV/0!</v>
      </c>
      <c r="W1449" s="106" t="e">
        <f t="shared" si="407"/>
        <v>#DIV/0!</v>
      </c>
      <c r="X1449" s="106" t="e">
        <f t="shared" si="402"/>
        <v>#DIV/0!</v>
      </c>
      <c r="Y1449" s="106" t="e">
        <f t="shared" si="408"/>
        <v>#DIV/0!</v>
      </c>
      <c r="Z1449" s="108" t="e">
        <f t="shared" si="403"/>
        <v>#DIV/0!</v>
      </c>
      <c r="AA1449" s="108" t="e">
        <f>('Input &amp; Results'!$E$40-R1449*7.48)/('Calcs active'!H1449*1440)</f>
        <v>#DIV/0!</v>
      </c>
    </row>
    <row r="1450" spans="2:27" x14ac:dyDescent="0.2">
      <c r="B1450" s="31">
        <f t="shared" si="395"/>
        <v>4</v>
      </c>
      <c r="C1450" s="31" t="s">
        <v>62</v>
      </c>
      <c r="D1450" s="106">
        <v>1436</v>
      </c>
      <c r="E1450" s="106" t="e">
        <f t="shared" si="404"/>
        <v>#DIV/0!</v>
      </c>
      <c r="F1450" s="106">
        <f>'Calcs Hist'!E1451</f>
        <v>0</v>
      </c>
      <c r="G1450" s="106" t="e">
        <f t="shared" si="405"/>
        <v>#DIV/0!</v>
      </c>
      <c r="H1450" s="107" t="e">
        <f t="shared" si="406"/>
        <v>#DIV/0!</v>
      </c>
      <c r="I1450" s="106" t="e">
        <f>IF(P1450&gt;0,('Input &amp; Results'!F$36/12*$C$3)*('Input &amp; Results'!$D$21),('Input &amp; Results'!F$36/12*$C$3)*('Input &amp; Results'!$D$22))</f>
        <v>#DIV/0!</v>
      </c>
      <c r="J1450" s="106" t="e">
        <f t="shared" si="410"/>
        <v>#DIV/0!</v>
      </c>
      <c r="K1450" s="106" t="e">
        <f>IF(H1450&gt;'Input &amp; Results'!$K$45,MIN('Input &amp; Results'!$K$38,J1450-M1450),0)</f>
        <v>#DIV/0!</v>
      </c>
      <c r="L1450" s="106" t="e">
        <f t="shared" si="398"/>
        <v>#DIV/0!</v>
      </c>
      <c r="M1450" s="106" t="e">
        <f>IF(J1450&gt;0,MIN('Input &amp; Results'!$K$18*0.75/12*'Input &amp; Results'!$K$42,J1450),0)</f>
        <v>#DIV/0!</v>
      </c>
      <c r="N1450" s="106" t="e">
        <f t="shared" si="399"/>
        <v>#DIV/0!</v>
      </c>
      <c r="O1450" s="106" t="e">
        <f t="shared" si="393"/>
        <v>#DIV/0!</v>
      </c>
      <c r="P1450" s="106" t="e">
        <f>IF(O1450&gt;'Input &amp; Results'!$E$49,MIN('Input &amp; Results'!$E$47,O1450),0)</f>
        <v>#DIV/0!</v>
      </c>
      <c r="Q1450" s="106" t="e">
        <f t="shared" si="400"/>
        <v>#DIV/0!</v>
      </c>
      <c r="R1450" s="106" t="e">
        <f t="shared" si="396"/>
        <v>#DIV/0!</v>
      </c>
      <c r="S1450" s="106" t="e">
        <f t="shared" si="397"/>
        <v>#DIV/0!</v>
      </c>
      <c r="T1450" s="106" t="e">
        <f t="shared" si="401"/>
        <v>#DIV/0!</v>
      </c>
      <c r="U1450" s="124" t="e">
        <f t="shared" si="394"/>
        <v>#DIV/0!</v>
      </c>
      <c r="V1450" s="107" t="e">
        <f t="shared" si="409"/>
        <v>#DIV/0!</v>
      </c>
      <c r="W1450" s="106" t="e">
        <f t="shared" si="407"/>
        <v>#DIV/0!</v>
      </c>
      <c r="X1450" s="106" t="e">
        <f t="shared" si="402"/>
        <v>#DIV/0!</v>
      </c>
      <c r="Y1450" s="106" t="e">
        <f t="shared" si="408"/>
        <v>#DIV/0!</v>
      </c>
      <c r="Z1450" s="108" t="e">
        <f t="shared" si="403"/>
        <v>#DIV/0!</v>
      </c>
      <c r="AA1450" s="108" t="e">
        <f>('Input &amp; Results'!$E$40-R1450*7.48)/('Calcs active'!H1450*1440)</f>
        <v>#DIV/0!</v>
      </c>
    </row>
    <row r="1451" spans="2:27" x14ac:dyDescent="0.2">
      <c r="B1451" s="31">
        <f t="shared" si="395"/>
        <v>4</v>
      </c>
      <c r="C1451" s="31" t="s">
        <v>62</v>
      </c>
      <c r="D1451" s="106">
        <v>1437</v>
      </c>
      <c r="E1451" s="106" t="e">
        <f t="shared" si="404"/>
        <v>#DIV/0!</v>
      </c>
      <c r="F1451" s="106">
        <f>'Calcs Hist'!E1452</f>
        <v>0</v>
      </c>
      <c r="G1451" s="106" t="e">
        <f t="shared" si="405"/>
        <v>#DIV/0!</v>
      </c>
      <c r="H1451" s="107" t="e">
        <f t="shared" si="406"/>
        <v>#DIV/0!</v>
      </c>
      <c r="I1451" s="106" t="e">
        <f>IF(P1451&gt;0,('Input &amp; Results'!F$36/12*$C$3)*('Input &amp; Results'!$D$21),('Input &amp; Results'!F$36/12*$C$3)*('Input &amp; Results'!$D$22))</f>
        <v>#DIV/0!</v>
      </c>
      <c r="J1451" s="106" t="e">
        <f t="shared" si="410"/>
        <v>#DIV/0!</v>
      </c>
      <c r="K1451" s="106" t="e">
        <f>IF(H1451&gt;'Input &amp; Results'!$K$45,MIN('Input &amp; Results'!$K$38,J1451-M1451),0)</f>
        <v>#DIV/0!</v>
      </c>
      <c r="L1451" s="106" t="e">
        <f t="shared" si="398"/>
        <v>#DIV/0!</v>
      </c>
      <c r="M1451" s="106" t="e">
        <f>IF(J1451&gt;0,MIN('Input &amp; Results'!$K$18*0.75/12*'Input &amp; Results'!$K$42,J1451),0)</f>
        <v>#DIV/0!</v>
      </c>
      <c r="N1451" s="106" t="e">
        <f t="shared" si="399"/>
        <v>#DIV/0!</v>
      </c>
      <c r="O1451" s="106" t="e">
        <f t="shared" si="393"/>
        <v>#DIV/0!</v>
      </c>
      <c r="P1451" s="106" t="e">
        <f>IF(O1451&gt;'Input &amp; Results'!$E$49,MIN('Input &amp; Results'!$E$47,O1451),0)</f>
        <v>#DIV/0!</v>
      </c>
      <c r="Q1451" s="106" t="e">
        <f t="shared" si="400"/>
        <v>#DIV/0!</v>
      </c>
      <c r="R1451" s="106" t="e">
        <f t="shared" si="396"/>
        <v>#DIV/0!</v>
      </c>
      <c r="S1451" s="106" t="e">
        <f t="shared" si="397"/>
        <v>#DIV/0!</v>
      </c>
      <c r="T1451" s="106" t="e">
        <f t="shared" si="401"/>
        <v>#DIV/0!</v>
      </c>
      <c r="U1451" s="124" t="e">
        <f t="shared" si="394"/>
        <v>#DIV/0!</v>
      </c>
      <c r="V1451" s="107" t="e">
        <f t="shared" si="409"/>
        <v>#DIV/0!</v>
      </c>
      <c r="W1451" s="106" t="e">
        <f t="shared" si="407"/>
        <v>#DIV/0!</v>
      </c>
      <c r="X1451" s="106" t="e">
        <f t="shared" si="402"/>
        <v>#DIV/0!</v>
      </c>
      <c r="Y1451" s="106" t="e">
        <f t="shared" si="408"/>
        <v>#DIV/0!</v>
      </c>
      <c r="Z1451" s="108" t="e">
        <f t="shared" si="403"/>
        <v>#DIV/0!</v>
      </c>
      <c r="AA1451" s="108" t="e">
        <f>('Input &amp; Results'!$E$40-R1451*7.48)/('Calcs active'!H1451*1440)</f>
        <v>#DIV/0!</v>
      </c>
    </row>
    <row r="1452" spans="2:27" x14ac:dyDescent="0.2">
      <c r="B1452" s="31">
        <f t="shared" si="395"/>
        <v>4</v>
      </c>
      <c r="C1452" s="31" t="s">
        <v>62</v>
      </c>
      <c r="D1452" s="106">
        <v>1438</v>
      </c>
      <c r="E1452" s="106" t="e">
        <f t="shared" si="404"/>
        <v>#DIV/0!</v>
      </c>
      <c r="F1452" s="106">
        <f>'Calcs Hist'!E1453</f>
        <v>0</v>
      </c>
      <c r="G1452" s="106" t="e">
        <f t="shared" si="405"/>
        <v>#DIV/0!</v>
      </c>
      <c r="H1452" s="107" t="e">
        <f t="shared" si="406"/>
        <v>#DIV/0!</v>
      </c>
      <c r="I1452" s="106" t="e">
        <f>IF(P1452&gt;0,('Input &amp; Results'!F$36/12*$C$3)*('Input &amp; Results'!$D$21),('Input &amp; Results'!F$36/12*$C$3)*('Input &amp; Results'!$D$22))</f>
        <v>#DIV/0!</v>
      </c>
      <c r="J1452" s="106" t="e">
        <f t="shared" si="410"/>
        <v>#DIV/0!</v>
      </c>
      <c r="K1452" s="106" t="e">
        <f>IF(H1452&gt;'Input &amp; Results'!$K$45,MIN('Input &amp; Results'!$K$38,J1452-M1452),0)</f>
        <v>#DIV/0!</v>
      </c>
      <c r="L1452" s="106" t="e">
        <f t="shared" si="398"/>
        <v>#DIV/0!</v>
      </c>
      <c r="M1452" s="106" t="e">
        <f>IF(J1452&gt;0,MIN('Input &amp; Results'!$K$18*0.75/12*'Input &amp; Results'!$K$42,J1452),0)</f>
        <v>#DIV/0!</v>
      </c>
      <c r="N1452" s="106" t="e">
        <f t="shared" si="399"/>
        <v>#DIV/0!</v>
      </c>
      <c r="O1452" s="106" t="e">
        <f t="shared" ref="O1452:O1515" si="411">J1452-K1452-M1452</f>
        <v>#DIV/0!</v>
      </c>
      <c r="P1452" s="106" t="e">
        <f>IF(O1452&gt;'Input &amp; Results'!$E$49,MIN('Input &amp; Results'!$E$47,O1452),0)</f>
        <v>#DIV/0!</v>
      </c>
      <c r="Q1452" s="106" t="e">
        <f t="shared" si="400"/>
        <v>#DIV/0!</v>
      </c>
      <c r="R1452" s="106" t="e">
        <f t="shared" si="396"/>
        <v>#DIV/0!</v>
      </c>
      <c r="S1452" s="106" t="e">
        <f t="shared" si="397"/>
        <v>#DIV/0!</v>
      </c>
      <c r="T1452" s="106" t="e">
        <f t="shared" si="401"/>
        <v>#DIV/0!</v>
      </c>
      <c r="U1452" s="124" t="e">
        <f t="shared" si="394"/>
        <v>#DIV/0!</v>
      </c>
      <c r="V1452" s="107" t="e">
        <f t="shared" si="409"/>
        <v>#DIV/0!</v>
      </c>
      <c r="W1452" s="106" t="e">
        <f t="shared" si="407"/>
        <v>#DIV/0!</v>
      </c>
      <c r="X1452" s="106" t="e">
        <f t="shared" si="402"/>
        <v>#DIV/0!</v>
      </c>
      <c r="Y1452" s="106" t="e">
        <f t="shared" si="408"/>
        <v>#DIV/0!</v>
      </c>
      <c r="Z1452" s="108" t="e">
        <f t="shared" si="403"/>
        <v>#DIV/0!</v>
      </c>
      <c r="AA1452" s="108" t="e">
        <f>('Input &amp; Results'!$E$40-R1452*7.48)/('Calcs active'!H1452*1440)</f>
        <v>#DIV/0!</v>
      </c>
    </row>
    <row r="1453" spans="2:27" x14ac:dyDescent="0.2">
      <c r="B1453" s="31">
        <f t="shared" si="395"/>
        <v>4</v>
      </c>
      <c r="C1453" s="31" t="s">
        <v>62</v>
      </c>
      <c r="D1453" s="106">
        <v>1439</v>
      </c>
      <c r="E1453" s="106" t="e">
        <f t="shared" si="404"/>
        <v>#DIV/0!</v>
      </c>
      <c r="F1453" s="106">
        <f>'Calcs Hist'!E1454</f>
        <v>0</v>
      </c>
      <c r="G1453" s="106" t="e">
        <f t="shared" si="405"/>
        <v>#DIV/0!</v>
      </c>
      <c r="H1453" s="107" t="e">
        <f t="shared" si="406"/>
        <v>#DIV/0!</v>
      </c>
      <c r="I1453" s="106" t="e">
        <f>IF(P1453&gt;0,('Input &amp; Results'!F$36/12*$C$3)*('Input &amp; Results'!$D$21),('Input &amp; Results'!F$36/12*$C$3)*('Input &amp; Results'!$D$22))</f>
        <v>#DIV/0!</v>
      </c>
      <c r="J1453" s="106" t="e">
        <f t="shared" si="410"/>
        <v>#DIV/0!</v>
      </c>
      <c r="K1453" s="106" t="e">
        <f>IF(H1453&gt;'Input &amp; Results'!$K$45,MIN('Input &amp; Results'!$K$38,J1453-M1453),0)</f>
        <v>#DIV/0!</v>
      </c>
      <c r="L1453" s="106" t="e">
        <f t="shared" si="398"/>
        <v>#DIV/0!</v>
      </c>
      <c r="M1453" s="106" t="e">
        <f>IF(J1453&gt;0,MIN('Input &amp; Results'!$K$18*0.75/12*'Input &amp; Results'!$K$42,J1453),0)</f>
        <v>#DIV/0!</v>
      </c>
      <c r="N1453" s="106" t="e">
        <f t="shared" si="399"/>
        <v>#DIV/0!</v>
      </c>
      <c r="O1453" s="106" t="e">
        <f t="shared" si="411"/>
        <v>#DIV/0!</v>
      </c>
      <c r="P1453" s="106" t="e">
        <f>IF(O1453&gt;'Input &amp; Results'!$E$49,MIN('Input &amp; Results'!$E$47,O1453),0)</f>
        <v>#DIV/0!</v>
      </c>
      <c r="Q1453" s="106" t="e">
        <f t="shared" si="400"/>
        <v>#DIV/0!</v>
      </c>
      <c r="R1453" s="106" t="e">
        <f t="shared" si="396"/>
        <v>#DIV/0!</v>
      </c>
      <c r="S1453" s="106" t="e">
        <f t="shared" si="397"/>
        <v>#DIV/0!</v>
      </c>
      <c r="T1453" s="106" t="e">
        <f t="shared" si="401"/>
        <v>#DIV/0!</v>
      </c>
      <c r="U1453" s="124" t="e">
        <f t="shared" si="394"/>
        <v>#DIV/0!</v>
      </c>
      <c r="V1453" s="107" t="e">
        <f t="shared" si="409"/>
        <v>#DIV/0!</v>
      </c>
      <c r="W1453" s="106" t="e">
        <f t="shared" si="407"/>
        <v>#DIV/0!</v>
      </c>
      <c r="X1453" s="106" t="e">
        <f t="shared" si="402"/>
        <v>#DIV/0!</v>
      </c>
      <c r="Y1453" s="106" t="e">
        <f t="shared" si="408"/>
        <v>#DIV/0!</v>
      </c>
      <c r="Z1453" s="108" t="e">
        <f t="shared" si="403"/>
        <v>#DIV/0!</v>
      </c>
      <c r="AA1453" s="108" t="e">
        <f>('Input &amp; Results'!$E$40-R1453*7.48)/('Calcs active'!H1453*1440)</f>
        <v>#DIV/0!</v>
      </c>
    </row>
    <row r="1454" spans="2:27" x14ac:dyDescent="0.2">
      <c r="B1454" s="31">
        <f t="shared" si="395"/>
        <v>4</v>
      </c>
      <c r="C1454" s="31" t="s">
        <v>62</v>
      </c>
      <c r="D1454" s="106">
        <v>1440</v>
      </c>
      <c r="E1454" s="106" t="e">
        <f t="shared" si="404"/>
        <v>#DIV/0!</v>
      </c>
      <c r="F1454" s="106">
        <f>'Calcs Hist'!E1455</f>
        <v>0</v>
      </c>
      <c r="G1454" s="106" t="e">
        <f t="shared" si="405"/>
        <v>#DIV/0!</v>
      </c>
      <c r="H1454" s="107" t="e">
        <f t="shared" si="406"/>
        <v>#DIV/0!</v>
      </c>
      <c r="I1454" s="106" t="e">
        <f>IF(P1454&gt;0,('Input &amp; Results'!F$36/12*$C$3)*('Input &amp; Results'!$D$21),('Input &amp; Results'!F$36/12*$C$3)*('Input &amp; Results'!$D$22))</f>
        <v>#DIV/0!</v>
      </c>
      <c r="J1454" s="106" t="e">
        <f t="shared" si="410"/>
        <v>#DIV/0!</v>
      </c>
      <c r="K1454" s="106" t="e">
        <f>IF(H1454&gt;'Input &amp; Results'!$K$45,MIN('Input &amp; Results'!$K$38,J1454-M1454),0)</f>
        <v>#DIV/0!</v>
      </c>
      <c r="L1454" s="106" t="e">
        <f t="shared" si="398"/>
        <v>#DIV/0!</v>
      </c>
      <c r="M1454" s="106" t="e">
        <f>IF(J1454&gt;0,MIN('Input &amp; Results'!$K$18*0.75/12*'Input &amp; Results'!$K$42,J1454),0)</f>
        <v>#DIV/0!</v>
      </c>
      <c r="N1454" s="106" t="e">
        <f t="shared" si="399"/>
        <v>#DIV/0!</v>
      </c>
      <c r="O1454" s="106" t="e">
        <f t="shared" si="411"/>
        <v>#DIV/0!</v>
      </c>
      <c r="P1454" s="106" t="e">
        <f>IF(O1454&gt;'Input &amp; Results'!$E$49,MIN('Input &amp; Results'!$E$47,O1454),0)</f>
        <v>#DIV/0!</v>
      </c>
      <c r="Q1454" s="106" t="e">
        <f t="shared" si="400"/>
        <v>#DIV/0!</v>
      </c>
      <c r="R1454" s="106" t="e">
        <f t="shared" si="396"/>
        <v>#DIV/0!</v>
      </c>
      <c r="S1454" s="106" t="e">
        <f t="shared" si="397"/>
        <v>#DIV/0!</v>
      </c>
      <c r="T1454" s="106" t="e">
        <f t="shared" si="401"/>
        <v>#DIV/0!</v>
      </c>
      <c r="U1454" s="124" t="e">
        <f t="shared" si="394"/>
        <v>#DIV/0!</v>
      </c>
      <c r="V1454" s="107" t="e">
        <f t="shared" si="409"/>
        <v>#DIV/0!</v>
      </c>
      <c r="W1454" s="106" t="e">
        <f t="shared" si="407"/>
        <v>#DIV/0!</v>
      </c>
      <c r="X1454" s="106" t="e">
        <f t="shared" si="402"/>
        <v>#DIV/0!</v>
      </c>
      <c r="Y1454" s="106" t="e">
        <f t="shared" si="408"/>
        <v>#DIV/0!</v>
      </c>
      <c r="Z1454" s="108" t="e">
        <f t="shared" si="403"/>
        <v>#DIV/0!</v>
      </c>
      <c r="AA1454" s="108" t="e">
        <f>('Input &amp; Results'!$E$40-R1454*7.48)/('Calcs active'!H1454*1440)</f>
        <v>#DIV/0!</v>
      </c>
    </row>
    <row r="1455" spans="2:27" x14ac:dyDescent="0.2">
      <c r="B1455" s="31">
        <f t="shared" si="395"/>
        <v>4</v>
      </c>
      <c r="C1455" s="31" t="s">
        <v>62</v>
      </c>
      <c r="D1455" s="106">
        <v>1441</v>
      </c>
      <c r="E1455" s="106" t="e">
        <f t="shared" si="404"/>
        <v>#DIV/0!</v>
      </c>
      <c r="F1455" s="106">
        <f>'Calcs Hist'!E1456</f>
        <v>0</v>
      </c>
      <c r="G1455" s="106" t="e">
        <f t="shared" si="405"/>
        <v>#DIV/0!</v>
      </c>
      <c r="H1455" s="107" t="e">
        <f t="shared" si="406"/>
        <v>#DIV/0!</v>
      </c>
      <c r="I1455" s="106" t="e">
        <f>IF(P1455&gt;0,('Input &amp; Results'!F$36/12*$C$3)*('Input &amp; Results'!$D$21),('Input &amp; Results'!F$36/12*$C$3)*('Input &amp; Results'!$D$22))</f>
        <v>#DIV/0!</v>
      </c>
      <c r="J1455" s="106" t="e">
        <f t="shared" si="410"/>
        <v>#DIV/0!</v>
      </c>
      <c r="K1455" s="106" t="e">
        <f>IF(H1455&gt;'Input &amp; Results'!$K$45,MIN('Input &amp; Results'!$K$38,J1455-M1455),0)</f>
        <v>#DIV/0!</v>
      </c>
      <c r="L1455" s="106" t="e">
        <f t="shared" si="398"/>
        <v>#DIV/0!</v>
      </c>
      <c r="M1455" s="106" t="e">
        <f>IF(J1455&gt;0,MIN('Input &amp; Results'!$K$18*0.75/12*'Input &amp; Results'!$K$42,J1455),0)</f>
        <v>#DIV/0!</v>
      </c>
      <c r="N1455" s="106" t="e">
        <f t="shared" si="399"/>
        <v>#DIV/0!</v>
      </c>
      <c r="O1455" s="106" t="e">
        <f t="shared" si="411"/>
        <v>#DIV/0!</v>
      </c>
      <c r="P1455" s="106" t="e">
        <f>IF(O1455&gt;'Input &amp; Results'!$E$49,MIN('Input &amp; Results'!$E$47,O1455),0)</f>
        <v>#DIV/0!</v>
      </c>
      <c r="Q1455" s="106" t="e">
        <f t="shared" si="400"/>
        <v>#DIV/0!</v>
      </c>
      <c r="R1455" s="106" t="e">
        <f t="shared" si="396"/>
        <v>#DIV/0!</v>
      </c>
      <c r="S1455" s="106" t="e">
        <f t="shared" si="397"/>
        <v>#DIV/0!</v>
      </c>
      <c r="T1455" s="106" t="e">
        <f t="shared" si="401"/>
        <v>#DIV/0!</v>
      </c>
      <c r="U1455" s="124" t="e">
        <f t="shared" si="394"/>
        <v>#DIV/0!</v>
      </c>
      <c r="V1455" s="107" t="e">
        <f t="shared" si="409"/>
        <v>#DIV/0!</v>
      </c>
      <c r="W1455" s="106" t="e">
        <f t="shared" si="407"/>
        <v>#DIV/0!</v>
      </c>
      <c r="X1455" s="106" t="e">
        <f t="shared" si="402"/>
        <v>#DIV/0!</v>
      </c>
      <c r="Y1455" s="106" t="e">
        <f t="shared" si="408"/>
        <v>#DIV/0!</v>
      </c>
      <c r="Z1455" s="108" t="e">
        <f t="shared" si="403"/>
        <v>#DIV/0!</v>
      </c>
      <c r="AA1455" s="108" t="e">
        <f>('Input &amp; Results'!$E$40-R1455*7.48)/('Calcs active'!H1455*1440)</f>
        <v>#DIV/0!</v>
      </c>
    </row>
    <row r="1456" spans="2:27" x14ac:dyDescent="0.2">
      <c r="B1456" s="31">
        <f t="shared" si="395"/>
        <v>4</v>
      </c>
      <c r="C1456" s="31" t="s">
        <v>62</v>
      </c>
      <c r="D1456" s="106">
        <v>1442</v>
      </c>
      <c r="E1456" s="106" t="e">
        <f t="shared" si="404"/>
        <v>#DIV/0!</v>
      </c>
      <c r="F1456" s="106">
        <f>'Calcs Hist'!E1457</f>
        <v>0</v>
      </c>
      <c r="G1456" s="106" t="e">
        <f t="shared" si="405"/>
        <v>#DIV/0!</v>
      </c>
      <c r="H1456" s="107" t="e">
        <f t="shared" si="406"/>
        <v>#DIV/0!</v>
      </c>
      <c r="I1456" s="106" t="e">
        <f>IF(P1456&gt;0,('Input &amp; Results'!F$36/12*$C$3)*('Input &amp; Results'!$D$21),('Input &amp; Results'!F$36/12*$C$3)*('Input &amp; Results'!$D$22))</f>
        <v>#DIV/0!</v>
      </c>
      <c r="J1456" s="106" t="e">
        <f t="shared" si="410"/>
        <v>#DIV/0!</v>
      </c>
      <c r="K1456" s="106" t="e">
        <f>IF(H1456&gt;'Input &amp; Results'!$K$45,MIN('Input &amp; Results'!$K$38,J1456-M1456),0)</f>
        <v>#DIV/0!</v>
      </c>
      <c r="L1456" s="106" t="e">
        <f t="shared" si="398"/>
        <v>#DIV/0!</v>
      </c>
      <c r="M1456" s="106" t="e">
        <f>IF(J1456&gt;0,MIN('Input &amp; Results'!$K$18*0.75/12*'Input &amp; Results'!$K$42,J1456),0)</f>
        <v>#DIV/0!</v>
      </c>
      <c r="N1456" s="106" t="e">
        <f t="shared" si="399"/>
        <v>#DIV/0!</v>
      </c>
      <c r="O1456" s="106" t="e">
        <f t="shared" si="411"/>
        <v>#DIV/0!</v>
      </c>
      <c r="P1456" s="106" t="e">
        <f>IF(O1456&gt;'Input &amp; Results'!$E$49,MIN('Input &amp; Results'!$E$47,O1456),0)</f>
        <v>#DIV/0!</v>
      </c>
      <c r="Q1456" s="106" t="e">
        <f t="shared" si="400"/>
        <v>#DIV/0!</v>
      </c>
      <c r="R1456" s="106" t="e">
        <f t="shared" si="396"/>
        <v>#DIV/0!</v>
      </c>
      <c r="S1456" s="106" t="e">
        <f t="shared" si="397"/>
        <v>#DIV/0!</v>
      </c>
      <c r="T1456" s="106" t="e">
        <f t="shared" si="401"/>
        <v>#DIV/0!</v>
      </c>
      <c r="U1456" s="124" t="e">
        <f t="shared" si="394"/>
        <v>#DIV/0!</v>
      </c>
      <c r="V1456" s="107" t="e">
        <f t="shared" si="409"/>
        <v>#DIV/0!</v>
      </c>
      <c r="W1456" s="106" t="e">
        <f t="shared" si="407"/>
        <v>#DIV/0!</v>
      </c>
      <c r="X1456" s="106" t="e">
        <f t="shared" si="402"/>
        <v>#DIV/0!</v>
      </c>
      <c r="Y1456" s="106" t="e">
        <f t="shared" si="408"/>
        <v>#DIV/0!</v>
      </c>
      <c r="Z1456" s="108" t="e">
        <f t="shared" si="403"/>
        <v>#DIV/0!</v>
      </c>
      <c r="AA1456" s="108" t="e">
        <f>('Input &amp; Results'!$E$40-R1456*7.48)/('Calcs active'!H1456*1440)</f>
        <v>#DIV/0!</v>
      </c>
    </row>
    <row r="1457" spans="2:27" x14ac:dyDescent="0.2">
      <c r="B1457" s="31">
        <f t="shared" si="395"/>
        <v>4</v>
      </c>
      <c r="C1457" s="31" t="s">
        <v>62</v>
      </c>
      <c r="D1457" s="106">
        <v>1443</v>
      </c>
      <c r="E1457" s="106" t="e">
        <f t="shared" si="404"/>
        <v>#DIV/0!</v>
      </c>
      <c r="F1457" s="106">
        <f>'Calcs Hist'!E1458</f>
        <v>0</v>
      </c>
      <c r="G1457" s="106" t="e">
        <f t="shared" si="405"/>
        <v>#DIV/0!</v>
      </c>
      <c r="H1457" s="107" t="e">
        <f t="shared" si="406"/>
        <v>#DIV/0!</v>
      </c>
      <c r="I1457" s="106" t="e">
        <f>IF(P1457&gt;0,('Input &amp; Results'!F$36/12*$C$3)*('Input &amp; Results'!$D$21),('Input &amp; Results'!F$36/12*$C$3)*('Input &amp; Results'!$D$22))</f>
        <v>#DIV/0!</v>
      </c>
      <c r="J1457" s="106" t="e">
        <f t="shared" si="410"/>
        <v>#DIV/0!</v>
      </c>
      <c r="K1457" s="106" t="e">
        <f>IF(H1457&gt;'Input &amp; Results'!$K$45,MIN('Input &amp; Results'!$K$38,J1457-M1457),0)</f>
        <v>#DIV/0!</v>
      </c>
      <c r="L1457" s="106" t="e">
        <f t="shared" si="398"/>
        <v>#DIV/0!</v>
      </c>
      <c r="M1457" s="106" t="e">
        <f>IF(J1457&gt;0,MIN('Input &amp; Results'!$K$18*0.75/12*'Input &amp; Results'!$K$42,J1457),0)</f>
        <v>#DIV/0!</v>
      </c>
      <c r="N1457" s="106" t="e">
        <f t="shared" si="399"/>
        <v>#DIV/0!</v>
      </c>
      <c r="O1457" s="106" t="e">
        <f t="shared" si="411"/>
        <v>#DIV/0!</v>
      </c>
      <c r="P1457" s="106" t="e">
        <f>IF(O1457&gt;'Input &amp; Results'!$E$49,MIN('Input &amp; Results'!$E$47,O1457),0)</f>
        <v>#DIV/0!</v>
      </c>
      <c r="Q1457" s="106" t="e">
        <f t="shared" si="400"/>
        <v>#DIV/0!</v>
      </c>
      <c r="R1457" s="106" t="e">
        <f t="shared" si="396"/>
        <v>#DIV/0!</v>
      </c>
      <c r="S1457" s="106" t="e">
        <f t="shared" si="397"/>
        <v>#DIV/0!</v>
      </c>
      <c r="T1457" s="106" t="e">
        <f t="shared" si="401"/>
        <v>#DIV/0!</v>
      </c>
      <c r="U1457" s="124" t="e">
        <f t="shared" si="394"/>
        <v>#DIV/0!</v>
      </c>
      <c r="V1457" s="107" t="e">
        <f t="shared" si="409"/>
        <v>#DIV/0!</v>
      </c>
      <c r="W1457" s="106" t="e">
        <f t="shared" si="407"/>
        <v>#DIV/0!</v>
      </c>
      <c r="X1457" s="106" t="e">
        <f t="shared" si="402"/>
        <v>#DIV/0!</v>
      </c>
      <c r="Y1457" s="106" t="e">
        <f t="shared" si="408"/>
        <v>#DIV/0!</v>
      </c>
      <c r="Z1457" s="108" t="e">
        <f t="shared" si="403"/>
        <v>#DIV/0!</v>
      </c>
      <c r="AA1457" s="108" t="e">
        <f>('Input &amp; Results'!$E$40-R1457*7.48)/('Calcs active'!H1457*1440)</f>
        <v>#DIV/0!</v>
      </c>
    </row>
    <row r="1458" spans="2:27" x14ac:dyDescent="0.2">
      <c r="B1458" s="31">
        <f t="shared" si="395"/>
        <v>4</v>
      </c>
      <c r="C1458" s="31" t="s">
        <v>62</v>
      </c>
      <c r="D1458" s="106">
        <v>1444</v>
      </c>
      <c r="E1458" s="106" t="e">
        <f t="shared" si="404"/>
        <v>#DIV/0!</v>
      </c>
      <c r="F1458" s="106">
        <f>'Calcs Hist'!E1459</f>
        <v>0</v>
      </c>
      <c r="G1458" s="106" t="e">
        <f t="shared" si="405"/>
        <v>#DIV/0!</v>
      </c>
      <c r="H1458" s="107" t="e">
        <f t="shared" si="406"/>
        <v>#DIV/0!</v>
      </c>
      <c r="I1458" s="106" t="e">
        <f>IF(P1458&gt;0,('Input &amp; Results'!F$36/12*$C$3)*('Input &amp; Results'!$D$21),('Input &amp; Results'!F$36/12*$C$3)*('Input &amp; Results'!$D$22))</f>
        <v>#DIV/0!</v>
      </c>
      <c r="J1458" s="106" t="e">
        <f t="shared" si="410"/>
        <v>#DIV/0!</v>
      </c>
      <c r="K1458" s="106" t="e">
        <f>IF(H1458&gt;'Input &amp; Results'!$K$45,MIN('Input &amp; Results'!$K$38,J1458-M1458),0)</f>
        <v>#DIV/0!</v>
      </c>
      <c r="L1458" s="106" t="e">
        <f t="shared" si="398"/>
        <v>#DIV/0!</v>
      </c>
      <c r="M1458" s="106" t="e">
        <f>IF(J1458&gt;0,MIN('Input &amp; Results'!$K$18*0.75/12*'Input &amp; Results'!$K$42,J1458),0)</f>
        <v>#DIV/0!</v>
      </c>
      <c r="N1458" s="106" t="e">
        <f t="shared" si="399"/>
        <v>#DIV/0!</v>
      </c>
      <c r="O1458" s="106" t="e">
        <f t="shared" si="411"/>
        <v>#DIV/0!</v>
      </c>
      <c r="P1458" s="106" t="e">
        <f>IF(O1458&gt;'Input &amp; Results'!$E$49,MIN('Input &amp; Results'!$E$47,O1458),0)</f>
        <v>#DIV/0!</v>
      </c>
      <c r="Q1458" s="106" t="e">
        <f t="shared" si="400"/>
        <v>#DIV/0!</v>
      </c>
      <c r="R1458" s="106" t="e">
        <f t="shared" si="396"/>
        <v>#DIV/0!</v>
      </c>
      <c r="S1458" s="106" t="e">
        <f t="shared" si="397"/>
        <v>#DIV/0!</v>
      </c>
      <c r="T1458" s="106" t="e">
        <f t="shared" si="401"/>
        <v>#DIV/0!</v>
      </c>
      <c r="U1458" s="124" t="e">
        <f t="shared" si="394"/>
        <v>#DIV/0!</v>
      </c>
      <c r="V1458" s="107" t="e">
        <f t="shared" si="409"/>
        <v>#DIV/0!</v>
      </c>
      <c r="W1458" s="106" t="e">
        <f t="shared" si="407"/>
        <v>#DIV/0!</v>
      </c>
      <c r="X1458" s="106" t="e">
        <f t="shared" si="402"/>
        <v>#DIV/0!</v>
      </c>
      <c r="Y1458" s="106" t="e">
        <f t="shared" si="408"/>
        <v>#DIV/0!</v>
      </c>
      <c r="Z1458" s="108" t="e">
        <f t="shared" si="403"/>
        <v>#DIV/0!</v>
      </c>
      <c r="AA1458" s="108" t="e">
        <f>('Input &amp; Results'!$E$40-R1458*7.48)/('Calcs active'!H1458*1440)</f>
        <v>#DIV/0!</v>
      </c>
    </row>
    <row r="1459" spans="2:27" x14ac:dyDescent="0.2">
      <c r="B1459" s="31">
        <f t="shared" si="395"/>
        <v>4</v>
      </c>
      <c r="C1459" s="31" t="s">
        <v>62</v>
      </c>
      <c r="D1459" s="106">
        <v>1445</v>
      </c>
      <c r="E1459" s="106" t="e">
        <f t="shared" si="404"/>
        <v>#DIV/0!</v>
      </c>
      <c r="F1459" s="106">
        <f>'Calcs Hist'!E1460</f>
        <v>0</v>
      </c>
      <c r="G1459" s="106" t="e">
        <f t="shared" si="405"/>
        <v>#DIV/0!</v>
      </c>
      <c r="H1459" s="107" t="e">
        <f t="shared" si="406"/>
        <v>#DIV/0!</v>
      </c>
      <c r="I1459" s="106" t="e">
        <f>IF(P1459&gt;0,('Input &amp; Results'!F$36/12*$C$3)*('Input &amp; Results'!$D$21),('Input &amp; Results'!F$36/12*$C$3)*('Input &amp; Results'!$D$22))</f>
        <v>#DIV/0!</v>
      </c>
      <c r="J1459" s="106" t="e">
        <f t="shared" si="410"/>
        <v>#DIV/0!</v>
      </c>
      <c r="K1459" s="106" t="e">
        <f>IF(H1459&gt;'Input &amp; Results'!$K$45,MIN('Input &amp; Results'!$K$38,J1459-M1459),0)</f>
        <v>#DIV/0!</v>
      </c>
      <c r="L1459" s="106" t="e">
        <f t="shared" si="398"/>
        <v>#DIV/0!</v>
      </c>
      <c r="M1459" s="106" t="e">
        <f>IF(J1459&gt;0,MIN('Input &amp; Results'!$K$18*0.75/12*'Input &amp; Results'!$K$42,J1459),0)</f>
        <v>#DIV/0!</v>
      </c>
      <c r="N1459" s="106" t="e">
        <f t="shared" si="399"/>
        <v>#DIV/0!</v>
      </c>
      <c r="O1459" s="106" t="e">
        <f t="shared" si="411"/>
        <v>#DIV/0!</v>
      </c>
      <c r="P1459" s="106" t="e">
        <f>IF(O1459&gt;'Input &amp; Results'!$E$49,MIN('Input &amp; Results'!$E$47,O1459),0)</f>
        <v>#DIV/0!</v>
      </c>
      <c r="Q1459" s="106" t="e">
        <f t="shared" si="400"/>
        <v>#DIV/0!</v>
      </c>
      <c r="R1459" s="106" t="e">
        <f t="shared" si="396"/>
        <v>#DIV/0!</v>
      </c>
      <c r="S1459" s="106" t="e">
        <f t="shared" si="397"/>
        <v>#DIV/0!</v>
      </c>
      <c r="T1459" s="106" t="e">
        <f t="shared" si="401"/>
        <v>#DIV/0!</v>
      </c>
      <c r="U1459" s="124" t="e">
        <f t="shared" si="394"/>
        <v>#DIV/0!</v>
      </c>
      <c r="V1459" s="107" t="e">
        <f t="shared" si="409"/>
        <v>#DIV/0!</v>
      </c>
      <c r="W1459" s="106" t="e">
        <f t="shared" si="407"/>
        <v>#DIV/0!</v>
      </c>
      <c r="X1459" s="106" t="e">
        <f t="shared" si="402"/>
        <v>#DIV/0!</v>
      </c>
      <c r="Y1459" s="106" t="e">
        <f t="shared" si="408"/>
        <v>#DIV/0!</v>
      </c>
      <c r="Z1459" s="108" t="e">
        <f t="shared" si="403"/>
        <v>#DIV/0!</v>
      </c>
      <c r="AA1459" s="108" t="e">
        <f>('Input &amp; Results'!$E$40-R1459*7.48)/('Calcs active'!H1459*1440)</f>
        <v>#DIV/0!</v>
      </c>
    </row>
    <row r="1460" spans="2:27" x14ac:dyDescent="0.2">
      <c r="B1460" s="31">
        <f t="shared" si="395"/>
        <v>4</v>
      </c>
      <c r="C1460" s="31" t="s">
        <v>62</v>
      </c>
      <c r="D1460" s="106">
        <v>1446</v>
      </c>
      <c r="E1460" s="106" t="e">
        <f t="shared" si="404"/>
        <v>#DIV/0!</v>
      </c>
      <c r="F1460" s="106">
        <f>'Calcs Hist'!E1461</f>
        <v>0</v>
      </c>
      <c r="G1460" s="106" t="e">
        <f t="shared" si="405"/>
        <v>#DIV/0!</v>
      </c>
      <c r="H1460" s="107" t="e">
        <f t="shared" si="406"/>
        <v>#DIV/0!</v>
      </c>
      <c r="I1460" s="106" t="e">
        <f>IF(P1460&gt;0,('Input &amp; Results'!F$36/12*$C$3)*('Input &amp; Results'!$D$21),('Input &amp; Results'!F$36/12*$C$3)*('Input &amp; Results'!$D$22))</f>
        <v>#DIV/0!</v>
      </c>
      <c r="J1460" s="106" t="e">
        <f t="shared" si="410"/>
        <v>#DIV/0!</v>
      </c>
      <c r="K1460" s="106" t="e">
        <f>IF(H1460&gt;'Input &amp; Results'!$K$45,MIN('Input &amp; Results'!$K$38,J1460-M1460),0)</f>
        <v>#DIV/0!</v>
      </c>
      <c r="L1460" s="106" t="e">
        <f t="shared" si="398"/>
        <v>#DIV/0!</v>
      </c>
      <c r="M1460" s="106" t="e">
        <f>IF(J1460&gt;0,MIN('Input &amp; Results'!$K$18*0.75/12*'Input &amp; Results'!$K$42,J1460),0)</f>
        <v>#DIV/0!</v>
      </c>
      <c r="N1460" s="106" t="e">
        <f t="shared" si="399"/>
        <v>#DIV/0!</v>
      </c>
      <c r="O1460" s="106" t="e">
        <f t="shared" si="411"/>
        <v>#DIV/0!</v>
      </c>
      <c r="P1460" s="106" t="e">
        <f>IF(O1460&gt;'Input &amp; Results'!$E$49,MIN('Input &amp; Results'!$E$47,O1460),0)</f>
        <v>#DIV/0!</v>
      </c>
      <c r="Q1460" s="106" t="e">
        <f t="shared" si="400"/>
        <v>#DIV/0!</v>
      </c>
      <c r="R1460" s="106" t="e">
        <f t="shared" si="396"/>
        <v>#DIV/0!</v>
      </c>
      <c r="S1460" s="106" t="e">
        <f t="shared" si="397"/>
        <v>#DIV/0!</v>
      </c>
      <c r="T1460" s="106" t="e">
        <f t="shared" si="401"/>
        <v>#DIV/0!</v>
      </c>
      <c r="U1460" s="124" t="e">
        <f t="shared" si="394"/>
        <v>#DIV/0!</v>
      </c>
      <c r="V1460" s="107" t="e">
        <f t="shared" si="409"/>
        <v>#DIV/0!</v>
      </c>
      <c r="W1460" s="106" t="e">
        <f t="shared" si="407"/>
        <v>#DIV/0!</v>
      </c>
      <c r="X1460" s="106" t="e">
        <f t="shared" si="402"/>
        <v>#DIV/0!</v>
      </c>
      <c r="Y1460" s="106" t="e">
        <f t="shared" si="408"/>
        <v>#DIV/0!</v>
      </c>
      <c r="Z1460" s="108" t="e">
        <f t="shared" si="403"/>
        <v>#DIV/0!</v>
      </c>
      <c r="AA1460" s="108" t="e">
        <f>('Input &amp; Results'!$E$40-R1460*7.48)/('Calcs active'!H1460*1440)</f>
        <v>#DIV/0!</v>
      </c>
    </row>
    <row r="1461" spans="2:27" x14ac:dyDescent="0.2">
      <c r="B1461" s="31">
        <f t="shared" si="395"/>
        <v>4</v>
      </c>
      <c r="C1461" s="31" t="s">
        <v>62</v>
      </c>
      <c r="D1461" s="106">
        <v>1447</v>
      </c>
      <c r="E1461" s="106" t="e">
        <f t="shared" si="404"/>
        <v>#DIV/0!</v>
      </c>
      <c r="F1461" s="106">
        <f>'Calcs Hist'!E1462</f>
        <v>0</v>
      </c>
      <c r="G1461" s="106" t="e">
        <f t="shared" si="405"/>
        <v>#DIV/0!</v>
      </c>
      <c r="H1461" s="107" t="e">
        <f t="shared" si="406"/>
        <v>#DIV/0!</v>
      </c>
      <c r="I1461" s="106" t="e">
        <f>IF(P1461&gt;0,('Input &amp; Results'!F$36/12*$C$3)*('Input &amp; Results'!$D$21),('Input &amp; Results'!F$36/12*$C$3)*('Input &amp; Results'!$D$22))</f>
        <v>#DIV/0!</v>
      </c>
      <c r="J1461" s="106" t="e">
        <f t="shared" si="410"/>
        <v>#DIV/0!</v>
      </c>
      <c r="K1461" s="106" t="e">
        <f>IF(H1461&gt;'Input &amp; Results'!$K$45,MIN('Input &amp; Results'!$K$38,J1461-M1461),0)</f>
        <v>#DIV/0!</v>
      </c>
      <c r="L1461" s="106" t="e">
        <f t="shared" si="398"/>
        <v>#DIV/0!</v>
      </c>
      <c r="M1461" s="106" t="e">
        <f>IF(J1461&gt;0,MIN('Input &amp; Results'!$K$18*0.75/12*'Input &amp; Results'!$K$42,J1461),0)</f>
        <v>#DIV/0!</v>
      </c>
      <c r="N1461" s="106" t="e">
        <f t="shared" si="399"/>
        <v>#DIV/0!</v>
      </c>
      <c r="O1461" s="106" t="e">
        <f t="shared" si="411"/>
        <v>#DIV/0!</v>
      </c>
      <c r="P1461" s="106" t="e">
        <f>IF(O1461&gt;'Input &amp; Results'!$E$49,MIN('Input &amp; Results'!$E$47,O1461),0)</f>
        <v>#DIV/0!</v>
      </c>
      <c r="Q1461" s="106" t="e">
        <f t="shared" si="400"/>
        <v>#DIV/0!</v>
      </c>
      <c r="R1461" s="106" t="e">
        <f t="shared" si="396"/>
        <v>#DIV/0!</v>
      </c>
      <c r="S1461" s="106" t="e">
        <f t="shared" si="397"/>
        <v>#DIV/0!</v>
      </c>
      <c r="T1461" s="106" t="e">
        <f t="shared" si="401"/>
        <v>#DIV/0!</v>
      </c>
      <c r="U1461" s="124" t="e">
        <f t="shared" si="394"/>
        <v>#DIV/0!</v>
      </c>
      <c r="V1461" s="107" t="e">
        <f t="shared" si="409"/>
        <v>#DIV/0!</v>
      </c>
      <c r="W1461" s="106" t="e">
        <f t="shared" si="407"/>
        <v>#DIV/0!</v>
      </c>
      <c r="X1461" s="106" t="e">
        <f t="shared" si="402"/>
        <v>#DIV/0!</v>
      </c>
      <c r="Y1461" s="106" t="e">
        <f t="shared" si="408"/>
        <v>#DIV/0!</v>
      </c>
      <c r="Z1461" s="108" t="e">
        <f t="shared" si="403"/>
        <v>#DIV/0!</v>
      </c>
      <c r="AA1461" s="108" t="e">
        <f>('Input &amp; Results'!$E$40-R1461*7.48)/('Calcs active'!H1461*1440)</f>
        <v>#DIV/0!</v>
      </c>
    </row>
    <row r="1462" spans="2:27" x14ac:dyDescent="0.2">
      <c r="B1462" s="31">
        <f t="shared" si="395"/>
        <v>4</v>
      </c>
      <c r="C1462" s="31" t="s">
        <v>62</v>
      </c>
      <c r="D1462" s="106">
        <v>1448</v>
      </c>
      <c r="E1462" s="106" t="e">
        <f t="shared" si="404"/>
        <v>#DIV/0!</v>
      </c>
      <c r="F1462" s="106">
        <f>'Calcs Hist'!E1463</f>
        <v>0</v>
      </c>
      <c r="G1462" s="106" t="e">
        <f t="shared" si="405"/>
        <v>#DIV/0!</v>
      </c>
      <c r="H1462" s="107" t="e">
        <f t="shared" si="406"/>
        <v>#DIV/0!</v>
      </c>
      <c r="I1462" s="106" t="e">
        <f>IF(P1462&gt;0,('Input &amp; Results'!F$36/12*$C$3)*('Input &amp; Results'!$D$21),('Input &amp; Results'!F$36/12*$C$3)*('Input &amp; Results'!$D$22))</f>
        <v>#DIV/0!</v>
      </c>
      <c r="J1462" s="106" t="e">
        <f t="shared" si="410"/>
        <v>#DIV/0!</v>
      </c>
      <c r="K1462" s="106" t="e">
        <f>IF(H1462&gt;'Input &amp; Results'!$K$45,MIN('Input &amp; Results'!$K$38,J1462-M1462),0)</f>
        <v>#DIV/0!</v>
      </c>
      <c r="L1462" s="106" t="e">
        <f t="shared" si="398"/>
        <v>#DIV/0!</v>
      </c>
      <c r="M1462" s="106" t="e">
        <f>IF(J1462&gt;0,MIN('Input &amp; Results'!$K$18*0.75/12*'Input &amp; Results'!$K$42,J1462),0)</f>
        <v>#DIV/0!</v>
      </c>
      <c r="N1462" s="106" t="e">
        <f t="shared" si="399"/>
        <v>#DIV/0!</v>
      </c>
      <c r="O1462" s="106" t="e">
        <f t="shared" si="411"/>
        <v>#DIV/0!</v>
      </c>
      <c r="P1462" s="106" t="e">
        <f>IF(O1462&gt;'Input &amp; Results'!$E$49,MIN('Input &amp; Results'!$E$47,O1462),0)</f>
        <v>#DIV/0!</v>
      </c>
      <c r="Q1462" s="106" t="e">
        <f t="shared" si="400"/>
        <v>#DIV/0!</v>
      </c>
      <c r="R1462" s="106" t="e">
        <f t="shared" si="396"/>
        <v>#DIV/0!</v>
      </c>
      <c r="S1462" s="106" t="e">
        <f t="shared" si="397"/>
        <v>#DIV/0!</v>
      </c>
      <c r="T1462" s="106" t="e">
        <f t="shared" si="401"/>
        <v>#DIV/0!</v>
      </c>
      <c r="U1462" s="124" t="e">
        <f t="shared" ref="U1462:U1525" si="412">U1461+S1462</f>
        <v>#DIV/0!</v>
      </c>
      <c r="V1462" s="107" t="e">
        <f t="shared" si="409"/>
        <v>#DIV/0!</v>
      </c>
      <c r="W1462" s="106" t="e">
        <f t="shared" si="407"/>
        <v>#DIV/0!</v>
      </c>
      <c r="X1462" s="106" t="e">
        <f t="shared" si="402"/>
        <v>#DIV/0!</v>
      </c>
      <c r="Y1462" s="106" t="e">
        <f t="shared" si="408"/>
        <v>#DIV/0!</v>
      </c>
      <c r="Z1462" s="108" t="e">
        <f t="shared" si="403"/>
        <v>#DIV/0!</v>
      </c>
      <c r="AA1462" s="108" t="e">
        <f>('Input &amp; Results'!$E$40-R1462*7.48)/('Calcs active'!H1462*1440)</f>
        <v>#DIV/0!</v>
      </c>
    </row>
    <row r="1463" spans="2:27" x14ac:dyDescent="0.2">
      <c r="B1463" s="31">
        <f t="shared" si="395"/>
        <v>4</v>
      </c>
      <c r="C1463" s="31" t="s">
        <v>62</v>
      </c>
      <c r="D1463" s="106">
        <v>1449</v>
      </c>
      <c r="E1463" s="106" t="e">
        <f t="shared" si="404"/>
        <v>#DIV/0!</v>
      </c>
      <c r="F1463" s="106">
        <f>'Calcs Hist'!E1464</f>
        <v>0</v>
      </c>
      <c r="G1463" s="106" t="e">
        <f t="shared" si="405"/>
        <v>#DIV/0!</v>
      </c>
      <c r="H1463" s="107" t="e">
        <f t="shared" si="406"/>
        <v>#DIV/0!</v>
      </c>
      <c r="I1463" s="106" t="e">
        <f>IF(P1463&gt;0,('Input &amp; Results'!F$36/12*$C$3)*('Input &amp; Results'!$D$21),('Input &amp; Results'!F$36/12*$C$3)*('Input &amp; Results'!$D$22))</f>
        <v>#DIV/0!</v>
      </c>
      <c r="J1463" s="106" t="e">
        <f t="shared" si="410"/>
        <v>#DIV/0!</v>
      </c>
      <c r="K1463" s="106" t="e">
        <f>IF(H1463&gt;'Input &amp; Results'!$K$45,MIN('Input &amp; Results'!$K$38,J1463-M1463),0)</f>
        <v>#DIV/0!</v>
      </c>
      <c r="L1463" s="106" t="e">
        <f t="shared" si="398"/>
        <v>#DIV/0!</v>
      </c>
      <c r="M1463" s="106" t="e">
        <f>IF(J1463&gt;0,MIN('Input &amp; Results'!$K$18*0.75/12*'Input &amp; Results'!$K$42,J1463),0)</f>
        <v>#DIV/0!</v>
      </c>
      <c r="N1463" s="106" t="e">
        <f t="shared" si="399"/>
        <v>#DIV/0!</v>
      </c>
      <c r="O1463" s="106" t="e">
        <f t="shared" si="411"/>
        <v>#DIV/0!</v>
      </c>
      <c r="P1463" s="106" t="e">
        <f>IF(O1463&gt;'Input &amp; Results'!$E$49,MIN('Input &amp; Results'!$E$47,O1463),0)</f>
        <v>#DIV/0!</v>
      </c>
      <c r="Q1463" s="106" t="e">
        <f t="shared" si="400"/>
        <v>#DIV/0!</v>
      </c>
      <c r="R1463" s="106" t="e">
        <f t="shared" si="396"/>
        <v>#DIV/0!</v>
      </c>
      <c r="S1463" s="106" t="e">
        <f t="shared" si="397"/>
        <v>#DIV/0!</v>
      </c>
      <c r="T1463" s="106" t="e">
        <f t="shared" si="401"/>
        <v>#DIV/0!</v>
      </c>
      <c r="U1463" s="124" t="e">
        <f t="shared" si="412"/>
        <v>#DIV/0!</v>
      </c>
      <c r="V1463" s="107" t="e">
        <f t="shared" si="409"/>
        <v>#DIV/0!</v>
      </c>
      <c r="W1463" s="106" t="e">
        <f t="shared" si="407"/>
        <v>#DIV/0!</v>
      </c>
      <c r="X1463" s="106" t="e">
        <f t="shared" si="402"/>
        <v>#DIV/0!</v>
      </c>
      <c r="Y1463" s="106" t="e">
        <f t="shared" si="408"/>
        <v>#DIV/0!</v>
      </c>
      <c r="Z1463" s="108" t="e">
        <f t="shared" si="403"/>
        <v>#DIV/0!</v>
      </c>
      <c r="AA1463" s="108" t="e">
        <f>('Input &amp; Results'!$E$40-R1463*7.48)/('Calcs active'!H1463*1440)</f>
        <v>#DIV/0!</v>
      </c>
    </row>
    <row r="1464" spans="2:27" x14ac:dyDescent="0.2">
      <c r="B1464" s="31">
        <f t="shared" si="395"/>
        <v>4</v>
      </c>
      <c r="C1464" s="31" t="s">
        <v>62</v>
      </c>
      <c r="D1464" s="106">
        <v>1450</v>
      </c>
      <c r="E1464" s="106" t="e">
        <f t="shared" si="404"/>
        <v>#DIV/0!</v>
      </c>
      <c r="F1464" s="106">
        <f>'Calcs Hist'!E1465</f>
        <v>0</v>
      </c>
      <c r="G1464" s="106" t="e">
        <f t="shared" si="405"/>
        <v>#DIV/0!</v>
      </c>
      <c r="H1464" s="107" t="e">
        <f t="shared" si="406"/>
        <v>#DIV/0!</v>
      </c>
      <c r="I1464" s="106" t="e">
        <f>IF(P1464&gt;0,('Input &amp; Results'!F$36/12*$C$3)*('Input &amp; Results'!$D$21),('Input &amp; Results'!F$36/12*$C$3)*('Input &amp; Results'!$D$22))</f>
        <v>#DIV/0!</v>
      </c>
      <c r="J1464" s="106" t="e">
        <f t="shared" si="410"/>
        <v>#DIV/0!</v>
      </c>
      <c r="K1464" s="106" t="e">
        <f>IF(H1464&gt;'Input &amp; Results'!$K$45,MIN('Input &amp; Results'!$K$38,J1464-M1464),0)</f>
        <v>#DIV/0!</v>
      </c>
      <c r="L1464" s="106" t="e">
        <f t="shared" si="398"/>
        <v>#DIV/0!</v>
      </c>
      <c r="M1464" s="106" t="e">
        <f>IF(J1464&gt;0,MIN('Input &amp; Results'!$K$18*0.75/12*'Input &amp; Results'!$K$42,J1464),0)</f>
        <v>#DIV/0!</v>
      </c>
      <c r="N1464" s="106" t="e">
        <f t="shared" si="399"/>
        <v>#DIV/0!</v>
      </c>
      <c r="O1464" s="106" t="e">
        <f t="shared" si="411"/>
        <v>#DIV/0!</v>
      </c>
      <c r="P1464" s="106" t="e">
        <f>IF(O1464&gt;'Input &amp; Results'!$E$49,MIN('Input &amp; Results'!$E$47,O1464),0)</f>
        <v>#DIV/0!</v>
      </c>
      <c r="Q1464" s="106" t="e">
        <f t="shared" si="400"/>
        <v>#DIV/0!</v>
      </c>
      <c r="R1464" s="106" t="e">
        <f t="shared" si="396"/>
        <v>#DIV/0!</v>
      </c>
      <c r="S1464" s="106" t="e">
        <f t="shared" si="397"/>
        <v>#DIV/0!</v>
      </c>
      <c r="T1464" s="106" t="e">
        <f t="shared" si="401"/>
        <v>#DIV/0!</v>
      </c>
      <c r="U1464" s="124" t="e">
        <f t="shared" si="412"/>
        <v>#DIV/0!</v>
      </c>
      <c r="V1464" s="107" t="e">
        <f t="shared" si="409"/>
        <v>#DIV/0!</v>
      </c>
      <c r="W1464" s="106" t="e">
        <f t="shared" si="407"/>
        <v>#DIV/0!</v>
      </c>
      <c r="X1464" s="106" t="e">
        <f t="shared" si="402"/>
        <v>#DIV/0!</v>
      </c>
      <c r="Y1464" s="106" t="e">
        <f t="shared" si="408"/>
        <v>#DIV/0!</v>
      </c>
      <c r="Z1464" s="108" t="e">
        <f t="shared" si="403"/>
        <v>#DIV/0!</v>
      </c>
      <c r="AA1464" s="108" t="e">
        <f>('Input &amp; Results'!$E$40-R1464*7.48)/('Calcs active'!H1464*1440)</f>
        <v>#DIV/0!</v>
      </c>
    </row>
    <row r="1465" spans="2:27" x14ac:dyDescent="0.2">
      <c r="B1465" s="31">
        <f t="shared" si="395"/>
        <v>4</v>
      </c>
      <c r="C1465" s="31" t="s">
        <v>62</v>
      </c>
      <c r="D1465" s="106">
        <v>1451</v>
      </c>
      <c r="E1465" s="106" t="e">
        <f t="shared" si="404"/>
        <v>#DIV/0!</v>
      </c>
      <c r="F1465" s="106">
        <f>'Calcs Hist'!E1466</f>
        <v>0</v>
      </c>
      <c r="G1465" s="106" t="e">
        <f t="shared" si="405"/>
        <v>#DIV/0!</v>
      </c>
      <c r="H1465" s="107" t="e">
        <f t="shared" si="406"/>
        <v>#DIV/0!</v>
      </c>
      <c r="I1465" s="106" t="e">
        <f>IF(P1465&gt;0,('Input &amp; Results'!F$36/12*$C$3)*('Input &amp; Results'!$D$21),('Input &amp; Results'!F$36/12*$C$3)*('Input &amp; Results'!$D$22))</f>
        <v>#DIV/0!</v>
      </c>
      <c r="J1465" s="106" t="e">
        <f t="shared" si="410"/>
        <v>#DIV/0!</v>
      </c>
      <c r="K1465" s="106" t="e">
        <f>IF(H1465&gt;'Input &amp; Results'!$K$45,MIN('Input &amp; Results'!$K$38,J1465-M1465),0)</f>
        <v>#DIV/0!</v>
      </c>
      <c r="L1465" s="106" t="e">
        <f t="shared" si="398"/>
        <v>#DIV/0!</v>
      </c>
      <c r="M1465" s="106" t="e">
        <f>IF(J1465&gt;0,MIN('Input &amp; Results'!$K$18*0.75/12*'Input &amp; Results'!$K$42,J1465),0)</f>
        <v>#DIV/0!</v>
      </c>
      <c r="N1465" s="106" t="e">
        <f t="shared" si="399"/>
        <v>#DIV/0!</v>
      </c>
      <c r="O1465" s="106" t="e">
        <f t="shared" si="411"/>
        <v>#DIV/0!</v>
      </c>
      <c r="P1465" s="106" t="e">
        <f>IF(O1465&gt;'Input &amp; Results'!$E$49,MIN('Input &amp; Results'!$E$47,O1465),0)</f>
        <v>#DIV/0!</v>
      </c>
      <c r="Q1465" s="106" t="e">
        <f t="shared" si="400"/>
        <v>#DIV/0!</v>
      </c>
      <c r="R1465" s="106" t="e">
        <f t="shared" si="396"/>
        <v>#DIV/0!</v>
      </c>
      <c r="S1465" s="106" t="e">
        <f t="shared" si="397"/>
        <v>#DIV/0!</v>
      </c>
      <c r="T1465" s="106" t="e">
        <f t="shared" si="401"/>
        <v>#DIV/0!</v>
      </c>
      <c r="U1465" s="124" t="e">
        <f t="shared" si="412"/>
        <v>#DIV/0!</v>
      </c>
      <c r="V1465" s="107" t="e">
        <f t="shared" si="409"/>
        <v>#DIV/0!</v>
      </c>
      <c r="W1465" s="106" t="e">
        <f t="shared" si="407"/>
        <v>#DIV/0!</v>
      </c>
      <c r="X1465" s="106" t="e">
        <f t="shared" si="402"/>
        <v>#DIV/0!</v>
      </c>
      <c r="Y1465" s="106" t="e">
        <f t="shared" si="408"/>
        <v>#DIV/0!</v>
      </c>
      <c r="Z1465" s="108" t="e">
        <f t="shared" si="403"/>
        <v>#DIV/0!</v>
      </c>
      <c r="AA1465" s="108" t="e">
        <f>('Input &amp; Results'!$E$40-R1465*7.48)/('Calcs active'!H1465*1440)</f>
        <v>#DIV/0!</v>
      </c>
    </row>
    <row r="1466" spans="2:27" x14ac:dyDescent="0.2">
      <c r="B1466" s="31">
        <f t="shared" si="395"/>
        <v>4</v>
      </c>
      <c r="C1466" s="31" t="s">
        <v>62</v>
      </c>
      <c r="D1466" s="106">
        <v>1452</v>
      </c>
      <c r="E1466" s="106" t="e">
        <f t="shared" si="404"/>
        <v>#DIV/0!</v>
      </c>
      <c r="F1466" s="106">
        <f>'Calcs Hist'!E1467</f>
        <v>0</v>
      </c>
      <c r="G1466" s="106" t="e">
        <f t="shared" si="405"/>
        <v>#DIV/0!</v>
      </c>
      <c r="H1466" s="107" t="e">
        <f t="shared" si="406"/>
        <v>#DIV/0!</v>
      </c>
      <c r="I1466" s="106" t="e">
        <f>IF(P1466&gt;0,('Input &amp; Results'!F$36/12*$C$3)*('Input &amp; Results'!$D$21),('Input &amp; Results'!F$36/12*$C$3)*('Input &amp; Results'!$D$22))</f>
        <v>#DIV/0!</v>
      </c>
      <c r="J1466" s="106" t="e">
        <f t="shared" si="410"/>
        <v>#DIV/0!</v>
      </c>
      <c r="K1466" s="106" t="e">
        <f>IF(H1466&gt;'Input &amp; Results'!$K$45,MIN('Input &amp; Results'!$K$38,J1466-M1466),0)</f>
        <v>#DIV/0!</v>
      </c>
      <c r="L1466" s="106" t="e">
        <f t="shared" si="398"/>
        <v>#DIV/0!</v>
      </c>
      <c r="M1466" s="106" t="e">
        <f>IF(J1466&gt;0,MIN('Input &amp; Results'!$K$18*0.75/12*'Input &amp; Results'!$K$42,J1466),0)</f>
        <v>#DIV/0!</v>
      </c>
      <c r="N1466" s="106" t="e">
        <f t="shared" si="399"/>
        <v>#DIV/0!</v>
      </c>
      <c r="O1466" s="106" t="e">
        <f t="shared" si="411"/>
        <v>#DIV/0!</v>
      </c>
      <c r="P1466" s="106" t="e">
        <f>IF(O1466&gt;'Input &amp; Results'!$E$49,MIN('Input &amp; Results'!$E$47,O1466),0)</f>
        <v>#DIV/0!</v>
      </c>
      <c r="Q1466" s="106" t="e">
        <f t="shared" si="400"/>
        <v>#DIV/0!</v>
      </c>
      <c r="R1466" s="106" t="e">
        <f t="shared" si="396"/>
        <v>#DIV/0!</v>
      </c>
      <c r="S1466" s="106" t="e">
        <f t="shared" si="397"/>
        <v>#DIV/0!</v>
      </c>
      <c r="T1466" s="106" t="e">
        <f t="shared" si="401"/>
        <v>#DIV/0!</v>
      </c>
      <c r="U1466" s="124" t="e">
        <f t="shared" si="412"/>
        <v>#DIV/0!</v>
      </c>
      <c r="V1466" s="107" t="e">
        <f t="shared" si="409"/>
        <v>#DIV/0!</v>
      </c>
      <c r="W1466" s="106" t="e">
        <f t="shared" si="407"/>
        <v>#DIV/0!</v>
      </c>
      <c r="X1466" s="106" t="e">
        <f t="shared" si="402"/>
        <v>#DIV/0!</v>
      </c>
      <c r="Y1466" s="106" t="e">
        <f t="shared" si="408"/>
        <v>#DIV/0!</v>
      </c>
      <c r="Z1466" s="108" t="e">
        <f t="shared" si="403"/>
        <v>#DIV/0!</v>
      </c>
      <c r="AA1466" s="108" t="e">
        <f>('Input &amp; Results'!$E$40-R1466*7.48)/('Calcs active'!H1466*1440)</f>
        <v>#DIV/0!</v>
      </c>
    </row>
    <row r="1467" spans="2:27" x14ac:dyDescent="0.2">
      <c r="B1467" s="31">
        <f t="shared" si="395"/>
        <v>4</v>
      </c>
      <c r="C1467" s="31" t="s">
        <v>62</v>
      </c>
      <c r="D1467" s="106">
        <v>1453</v>
      </c>
      <c r="E1467" s="106" t="e">
        <f t="shared" si="404"/>
        <v>#DIV/0!</v>
      </c>
      <c r="F1467" s="106">
        <f>'Calcs Hist'!E1468</f>
        <v>0</v>
      </c>
      <c r="G1467" s="106" t="e">
        <f t="shared" si="405"/>
        <v>#DIV/0!</v>
      </c>
      <c r="H1467" s="107" t="e">
        <f t="shared" si="406"/>
        <v>#DIV/0!</v>
      </c>
      <c r="I1467" s="106" t="e">
        <f>IF(P1467&gt;0,('Input &amp; Results'!F$36/12*$C$3)*('Input &amp; Results'!$D$21),('Input &amp; Results'!F$36/12*$C$3)*('Input &amp; Results'!$D$22))</f>
        <v>#DIV/0!</v>
      </c>
      <c r="J1467" s="106" t="e">
        <f t="shared" si="410"/>
        <v>#DIV/0!</v>
      </c>
      <c r="K1467" s="106" t="e">
        <f>IF(H1467&gt;'Input &amp; Results'!$K$45,MIN('Input &amp; Results'!$K$38,J1467-M1467),0)</f>
        <v>#DIV/0!</v>
      </c>
      <c r="L1467" s="106" t="e">
        <f t="shared" si="398"/>
        <v>#DIV/0!</v>
      </c>
      <c r="M1467" s="106" t="e">
        <f>IF(J1467&gt;0,MIN('Input &amp; Results'!$K$18*0.75/12*'Input &amp; Results'!$K$42,J1467),0)</f>
        <v>#DIV/0!</v>
      </c>
      <c r="N1467" s="106" t="e">
        <f t="shared" si="399"/>
        <v>#DIV/0!</v>
      </c>
      <c r="O1467" s="106" t="e">
        <f t="shared" si="411"/>
        <v>#DIV/0!</v>
      </c>
      <c r="P1467" s="106" t="e">
        <f>IF(O1467&gt;'Input &amp; Results'!$E$49,MIN('Input &amp; Results'!$E$47,O1467),0)</f>
        <v>#DIV/0!</v>
      </c>
      <c r="Q1467" s="106" t="e">
        <f t="shared" si="400"/>
        <v>#DIV/0!</v>
      </c>
      <c r="R1467" s="106" t="e">
        <f t="shared" si="396"/>
        <v>#DIV/0!</v>
      </c>
      <c r="S1467" s="106" t="e">
        <f t="shared" si="397"/>
        <v>#DIV/0!</v>
      </c>
      <c r="T1467" s="106" t="e">
        <f t="shared" si="401"/>
        <v>#DIV/0!</v>
      </c>
      <c r="U1467" s="124" t="e">
        <f t="shared" si="412"/>
        <v>#DIV/0!</v>
      </c>
      <c r="V1467" s="107" t="e">
        <f t="shared" si="409"/>
        <v>#DIV/0!</v>
      </c>
      <c r="W1467" s="106" t="e">
        <f t="shared" si="407"/>
        <v>#DIV/0!</v>
      </c>
      <c r="X1467" s="106" t="e">
        <f t="shared" si="402"/>
        <v>#DIV/0!</v>
      </c>
      <c r="Y1467" s="106" t="e">
        <f t="shared" si="408"/>
        <v>#DIV/0!</v>
      </c>
      <c r="Z1467" s="108" t="e">
        <f t="shared" si="403"/>
        <v>#DIV/0!</v>
      </c>
      <c r="AA1467" s="108" t="e">
        <f>('Input &amp; Results'!$E$40-R1467*7.48)/('Calcs active'!H1467*1440)</f>
        <v>#DIV/0!</v>
      </c>
    </row>
    <row r="1468" spans="2:27" x14ac:dyDescent="0.2">
      <c r="B1468" s="31">
        <f t="shared" si="395"/>
        <v>4</v>
      </c>
      <c r="C1468" s="31" t="s">
        <v>62</v>
      </c>
      <c r="D1468" s="106">
        <v>1454</v>
      </c>
      <c r="E1468" s="106" t="e">
        <f t="shared" si="404"/>
        <v>#DIV/0!</v>
      </c>
      <c r="F1468" s="106">
        <f>'Calcs Hist'!E1469</f>
        <v>0</v>
      </c>
      <c r="G1468" s="106" t="e">
        <f t="shared" si="405"/>
        <v>#DIV/0!</v>
      </c>
      <c r="H1468" s="107" t="e">
        <f t="shared" si="406"/>
        <v>#DIV/0!</v>
      </c>
      <c r="I1468" s="106" t="e">
        <f>IF(P1468&gt;0,('Input &amp; Results'!F$36/12*$C$3)*('Input &amp; Results'!$D$21),('Input &amp; Results'!F$36/12*$C$3)*('Input &amp; Results'!$D$22))</f>
        <v>#DIV/0!</v>
      </c>
      <c r="J1468" s="106" t="e">
        <f t="shared" si="410"/>
        <v>#DIV/0!</v>
      </c>
      <c r="K1468" s="106" t="e">
        <f>IF(H1468&gt;'Input &amp; Results'!$K$45,MIN('Input &amp; Results'!$K$38,J1468-M1468),0)</f>
        <v>#DIV/0!</v>
      </c>
      <c r="L1468" s="106" t="e">
        <f t="shared" si="398"/>
        <v>#DIV/0!</v>
      </c>
      <c r="M1468" s="106" t="e">
        <f>IF(J1468&gt;0,MIN('Input &amp; Results'!$K$18*0.75/12*'Input &amp; Results'!$K$42,J1468),0)</f>
        <v>#DIV/0!</v>
      </c>
      <c r="N1468" s="106" t="e">
        <f t="shared" si="399"/>
        <v>#DIV/0!</v>
      </c>
      <c r="O1468" s="106" t="e">
        <f t="shared" si="411"/>
        <v>#DIV/0!</v>
      </c>
      <c r="P1468" s="106" t="e">
        <f>IF(O1468&gt;'Input &amp; Results'!$E$49,MIN('Input &amp; Results'!$E$47,O1468),0)</f>
        <v>#DIV/0!</v>
      </c>
      <c r="Q1468" s="106" t="e">
        <f t="shared" si="400"/>
        <v>#DIV/0!</v>
      </c>
      <c r="R1468" s="106" t="e">
        <f t="shared" si="396"/>
        <v>#DIV/0!</v>
      </c>
      <c r="S1468" s="106" t="e">
        <f t="shared" si="397"/>
        <v>#DIV/0!</v>
      </c>
      <c r="T1468" s="106" t="e">
        <f t="shared" si="401"/>
        <v>#DIV/0!</v>
      </c>
      <c r="U1468" s="124" t="e">
        <f t="shared" si="412"/>
        <v>#DIV/0!</v>
      </c>
      <c r="V1468" s="107" t="e">
        <f t="shared" si="409"/>
        <v>#DIV/0!</v>
      </c>
      <c r="W1468" s="106" t="e">
        <f t="shared" si="407"/>
        <v>#DIV/0!</v>
      </c>
      <c r="X1468" s="106" t="e">
        <f t="shared" si="402"/>
        <v>#DIV/0!</v>
      </c>
      <c r="Y1468" s="106" t="e">
        <f t="shared" si="408"/>
        <v>#DIV/0!</v>
      </c>
      <c r="Z1468" s="108" t="e">
        <f t="shared" si="403"/>
        <v>#DIV/0!</v>
      </c>
      <c r="AA1468" s="108" t="e">
        <f>('Input &amp; Results'!$E$40-R1468*7.48)/('Calcs active'!H1468*1440)</f>
        <v>#DIV/0!</v>
      </c>
    </row>
    <row r="1469" spans="2:27" x14ac:dyDescent="0.2">
      <c r="B1469" s="31">
        <f t="shared" ref="B1469:B1532" si="413">B1104+1</f>
        <v>4</v>
      </c>
      <c r="C1469" s="31" t="s">
        <v>62</v>
      </c>
      <c r="D1469" s="106">
        <v>1455</v>
      </c>
      <c r="E1469" s="106" t="e">
        <f t="shared" si="404"/>
        <v>#DIV/0!</v>
      </c>
      <c r="F1469" s="106">
        <f>'Calcs Hist'!E1470</f>
        <v>0</v>
      </c>
      <c r="G1469" s="106" t="e">
        <f t="shared" si="405"/>
        <v>#DIV/0!</v>
      </c>
      <c r="H1469" s="107" t="e">
        <f t="shared" si="406"/>
        <v>#DIV/0!</v>
      </c>
      <c r="I1469" s="106" t="e">
        <f>IF(P1469&gt;0,('Input &amp; Results'!F$36/12*$C$3)*('Input &amp; Results'!$D$21),('Input &amp; Results'!F$36/12*$C$3)*('Input &amp; Results'!$D$22))</f>
        <v>#DIV/0!</v>
      </c>
      <c r="J1469" s="106" t="e">
        <f t="shared" si="410"/>
        <v>#DIV/0!</v>
      </c>
      <c r="K1469" s="106" t="e">
        <f>IF(H1469&gt;'Input &amp; Results'!$K$45,MIN('Input &amp; Results'!$K$38,J1469-M1469),0)</f>
        <v>#DIV/0!</v>
      </c>
      <c r="L1469" s="106" t="e">
        <f t="shared" si="398"/>
        <v>#DIV/0!</v>
      </c>
      <c r="M1469" s="106" t="e">
        <f>IF(J1469&gt;0,MIN('Input &amp; Results'!$K$18*0.75/12*'Input &amp; Results'!$K$42,J1469),0)</f>
        <v>#DIV/0!</v>
      </c>
      <c r="N1469" s="106" t="e">
        <f t="shared" si="399"/>
        <v>#DIV/0!</v>
      </c>
      <c r="O1469" s="106" t="e">
        <f t="shared" si="411"/>
        <v>#DIV/0!</v>
      </c>
      <c r="P1469" s="106" t="e">
        <f>IF(O1469&gt;'Input &amp; Results'!$E$49,MIN('Input &amp; Results'!$E$47,O1469),0)</f>
        <v>#DIV/0!</v>
      </c>
      <c r="Q1469" s="106" t="e">
        <f t="shared" si="400"/>
        <v>#DIV/0!</v>
      </c>
      <c r="R1469" s="106" t="e">
        <f t="shared" si="396"/>
        <v>#DIV/0!</v>
      </c>
      <c r="S1469" s="106" t="e">
        <f t="shared" si="397"/>
        <v>#DIV/0!</v>
      </c>
      <c r="T1469" s="106" t="e">
        <f t="shared" si="401"/>
        <v>#DIV/0!</v>
      </c>
      <c r="U1469" s="124" t="e">
        <f t="shared" si="412"/>
        <v>#DIV/0!</v>
      </c>
      <c r="V1469" s="107" t="e">
        <f t="shared" si="409"/>
        <v>#DIV/0!</v>
      </c>
      <c r="W1469" s="106" t="e">
        <f t="shared" si="407"/>
        <v>#DIV/0!</v>
      </c>
      <c r="X1469" s="106" t="e">
        <f t="shared" si="402"/>
        <v>#DIV/0!</v>
      </c>
      <c r="Y1469" s="106" t="e">
        <f t="shared" si="408"/>
        <v>#DIV/0!</v>
      </c>
      <c r="Z1469" s="108" t="e">
        <f t="shared" si="403"/>
        <v>#DIV/0!</v>
      </c>
      <c r="AA1469" s="108" t="e">
        <f>('Input &amp; Results'!$E$40-R1469*7.48)/('Calcs active'!H1469*1440)</f>
        <v>#DIV/0!</v>
      </c>
    </row>
    <row r="1470" spans="2:27" x14ac:dyDescent="0.2">
      <c r="B1470" s="31">
        <f t="shared" si="413"/>
        <v>4</v>
      </c>
      <c r="C1470" s="31" t="s">
        <v>62</v>
      </c>
      <c r="D1470" s="106">
        <v>1456</v>
      </c>
      <c r="E1470" s="106" t="e">
        <f t="shared" si="404"/>
        <v>#DIV/0!</v>
      </c>
      <c r="F1470" s="106">
        <f>'Calcs Hist'!E1471</f>
        <v>0</v>
      </c>
      <c r="G1470" s="106" t="e">
        <f t="shared" si="405"/>
        <v>#DIV/0!</v>
      </c>
      <c r="H1470" s="107" t="e">
        <f t="shared" si="406"/>
        <v>#DIV/0!</v>
      </c>
      <c r="I1470" s="106" t="e">
        <f>IF(P1470&gt;0,('Input &amp; Results'!F$36/12*$C$3)*('Input &amp; Results'!$D$21),('Input &amp; Results'!F$36/12*$C$3)*('Input &amp; Results'!$D$22))</f>
        <v>#DIV/0!</v>
      </c>
      <c r="J1470" s="106" t="e">
        <f t="shared" si="410"/>
        <v>#DIV/0!</v>
      </c>
      <c r="K1470" s="106" t="e">
        <f>IF(H1470&gt;'Input &amp; Results'!$K$45,MIN('Input &amp; Results'!$K$38,J1470-M1470),0)</f>
        <v>#DIV/0!</v>
      </c>
      <c r="L1470" s="106" t="e">
        <f t="shared" si="398"/>
        <v>#DIV/0!</v>
      </c>
      <c r="M1470" s="106" t="e">
        <f>IF(J1470&gt;0,MIN('Input &amp; Results'!$K$18*0.75/12*'Input &amp; Results'!$K$42,J1470),0)</f>
        <v>#DIV/0!</v>
      </c>
      <c r="N1470" s="106" t="e">
        <f t="shared" si="399"/>
        <v>#DIV/0!</v>
      </c>
      <c r="O1470" s="106" t="e">
        <f t="shared" si="411"/>
        <v>#DIV/0!</v>
      </c>
      <c r="P1470" s="106" t="e">
        <f>IF(O1470&gt;'Input &amp; Results'!$E$49,MIN('Input &amp; Results'!$E$47,O1470),0)</f>
        <v>#DIV/0!</v>
      </c>
      <c r="Q1470" s="106" t="e">
        <f t="shared" si="400"/>
        <v>#DIV/0!</v>
      </c>
      <c r="R1470" s="106" t="e">
        <f t="shared" si="396"/>
        <v>#DIV/0!</v>
      </c>
      <c r="S1470" s="106" t="e">
        <f t="shared" si="397"/>
        <v>#DIV/0!</v>
      </c>
      <c r="T1470" s="106" t="e">
        <f t="shared" si="401"/>
        <v>#DIV/0!</v>
      </c>
      <c r="U1470" s="124" t="e">
        <f t="shared" si="412"/>
        <v>#DIV/0!</v>
      </c>
      <c r="V1470" s="107" t="e">
        <f t="shared" si="409"/>
        <v>#DIV/0!</v>
      </c>
      <c r="W1470" s="106" t="e">
        <f t="shared" si="407"/>
        <v>#DIV/0!</v>
      </c>
      <c r="X1470" s="106" t="e">
        <f t="shared" si="402"/>
        <v>#DIV/0!</v>
      </c>
      <c r="Y1470" s="106" t="e">
        <f t="shared" si="408"/>
        <v>#DIV/0!</v>
      </c>
      <c r="Z1470" s="108" t="e">
        <f t="shared" si="403"/>
        <v>#DIV/0!</v>
      </c>
      <c r="AA1470" s="108" t="e">
        <f>('Input &amp; Results'!$E$40-R1470*7.48)/('Calcs active'!H1470*1440)</f>
        <v>#DIV/0!</v>
      </c>
    </row>
    <row r="1471" spans="2:27" x14ac:dyDescent="0.2">
      <c r="B1471" s="31">
        <f t="shared" si="413"/>
        <v>4</v>
      </c>
      <c r="C1471" s="31" t="s">
        <v>62</v>
      </c>
      <c r="D1471" s="106">
        <v>1457</v>
      </c>
      <c r="E1471" s="106" t="e">
        <f t="shared" si="404"/>
        <v>#DIV/0!</v>
      </c>
      <c r="F1471" s="106">
        <f>'Calcs Hist'!E1472</f>
        <v>0</v>
      </c>
      <c r="G1471" s="106" t="e">
        <f t="shared" si="405"/>
        <v>#DIV/0!</v>
      </c>
      <c r="H1471" s="107" t="e">
        <f t="shared" si="406"/>
        <v>#DIV/0!</v>
      </c>
      <c r="I1471" s="106" t="e">
        <f>IF(P1471&gt;0,('Input &amp; Results'!F$36/12*$C$3)*('Input &amp; Results'!$D$21),('Input &amp; Results'!F$36/12*$C$3)*('Input &amp; Results'!$D$22))</f>
        <v>#DIV/0!</v>
      </c>
      <c r="J1471" s="106" t="e">
        <f t="shared" si="410"/>
        <v>#DIV/0!</v>
      </c>
      <c r="K1471" s="106" t="e">
        <f>IF(H1471&gt;'Input &amp; Results'!$K$45,MIN('Input &amp; Results'!$K$38,J1471-M1471),0)</f>
        <v>#DIV/0!</v>
      </c>
      <c r="L1471" s="106" t="e">
        <f t="shared" si="398"/>
        <v>#DIV/0!</v>
      </c>
      <c r="M1471" s="106" t="e">
        <f>IF(J1471&gt;0,MIN('Input &amp; Results'!$K$18*0.75/12*'Input &amp; Results'!$K$42,J1471),0)</f>
        <v>#DIV/0!</v>
      </c>
      <c r="N1471" s="106" t="e">
        <f t="shared" si="399"/>
        <v>#DIV/0!</v>
      </c>
      <c r="O1471" s="106" t="e">
        <f t="shared" si="411"/>
        <v>#DIV/0!</v>
      </c>
      <c r="P1471" s="106" t="e">
        <f>IF(O1471&gt;'Input &amp; Results'!$E$49,MIN('Input &amp; Results'!$E$47,O1471),0)</f>
        <v>#DIV/0!</v>
      </c>
      <c r="Q1471" s="106" t="e">
        <f t="shared" si="400"/>
        <v>#DIV/0!</v>
      </c>
      <c r="R1471" s="106" t="e">
        <f t="shared" si="396"/>
        <v>#DIV/0!</v>
      </c>
      <c r="S1471" s="106" t="e">
        <f t="shared" si="397"/>
        <v>#DIV/0!</v>
      </c>
      <c r="T1471" s="106" t="e">
        <f t="shared" si="401"/>
        <v>#DIV/0!</v>
      </c>
      <c r="U1471" s="124" t="e">
        <f t="shared" si="412"/>
        <v>#DIV/0!</v>
      </c>
      <c r="V1471" s="107" t="e">
        <f t="shared" si="409"/>
        <v>#DIV/0!</v>
      </c>
      <c r="W1471" s="106" t="e">
        <f t="shared" si="407"/>
        <v>#DIV/0!</v>
      </c>
      <c r="X1471" s="106" t="e">
        <f t="shared" si="402"/>
        <v>#DIV/0!</v>
      </c>
      <c r="Y1471" s="106" t="e">
        <f t="shared" si="408"/>
        <v>#DIV/0!</v>
      </c>
      <c r="Z1471" s="108" t="e">
        <f t="shared" si="403"/>
        <v>#DIV/0!</v>
      </c>
      <c r="AA1471" s="108" t="e">
        <f>('Input &amp; Results'!$E$40-R1471*7.48)/('Calcs active'!H1471*1440)</f>
        <v>#DIV/0!</v>
      </c>
    </row>
    <row r="1472" spans="2:27" x14ac:dyDescent="0.2">
      <c r="B1472" s="31">
        <f t="shared" si="413"/>
        <v>4</v>
      </c>
      <c r="C1472" s="31" t="s">
        <v>62</v>
      </c>
      <c r="D1472" s="106">
        <v>1458</v>
      </c>
      <c r="E1472" s="106" t="e">
        <f t="shared" si="404"/>
        <v>#DIV/0!</v>
      </c>
      <c r="F1472" s="106">
        <f>'Calcs Hist'!E1473</f>
        <v>0</v>
      </c>
      <c r="G1472" s="106" t="e">
        <f t="shared" si="405"/>
        <v>#DIV/0!</v>
      </c>
      <c r="H1472" s="107" t="e">
        <f t="shared" si="406"/>
        <v>#DIV/0!</v>
      </c>
      <c r="I1472" s="106" t="e">
        <f>IF(P1472&gt;0,('Input &amp; Results'!F$36/12*$C$3)*('Input &amp; Results'!$D$21),('Input &amp; Results'!F$36/12*$C$3)*('Input &amp; Results'!$D$22))</f>
        <v>#DIV/0!</v>
      </c>
      <c r="J1472" s="106" t="e">
        <f t="shared" si="410"/>
        <v>#DIV/0!</v>
      </c>
      <c r="K1472" s="106" t="e">
        <f>IF(H1472&gt;'Input &amp; Results'!$K$45,MIN('Input &amp; Results'!$K$38,J1472-M1472),0)</f>
        <v>#DIV/0!</v>
      </c>
      <c r="L1472" s="106" t="e">
        <f t="shared" si="398"/>
        <v>#DIV/0!</v>
      </c>
      <c r="M1472" s="106" t="e">
        <f>IF(J1472&gt;0,MIN('Input &amp; Results'!$K$18*0.75/12*'Input &amp; Results'!$K$42,J1472),0)</f>
        <v>#DIV/0!</v>
      </c>
      <c r="N1472" s="106" t="e">
        <f t="shared" si="399"/>
        <v>#DIV/0!</v>
      </c>
      <c r="O1472" s="106" t="e">
        <f t="shared" si="411"/>
        <v>#DIV/0!</v>
      </c>
      <c r="P1472" s="106" t="e">
        <f>IF(O1472&gt;'Input &amp; Results'!$E$49,MIN('Input &amp; Results'!$E$47,O1472),0)</f>
        <v>#DIV/0!</v>
      </c>
      <c r="Q1472" s="106" t="e">
        <f t="shared" si="400"/>
        <v>#DIV/0!</v>
      </c>
      <c r="R1472" s="106" t="e">
        <f t="shared" si="396"/>
        <v>#DIV/0!</v>
      </c>
      <c r="S1472" s="106" t="e">
        <f t="shared" si="397"/>
        <v>#DIV/0!</v>
      </c>
      <c r="T1472" s="106" t="e">
        <f t="shared" si="401"/>
        <v>#DIV/0!</v>
      </c>
      <c r="U1472" s="124" t="e">
        <f t="shared" si="412"/>
        <v>#DIV/0!</v>
      </c>
      <c r="V1472" s="107" t="e">
        <f t="shared" si="409"/>
        <v>#DIV/0!</v>
      </c>
      <c r="W1472" s="106" t="e">
        <f t="shared" si="407"/>
        <v>#DIV/0!</v>
      </c>
      <c r="X1472" s="106" t="e">
        <f t="shared" si="402"/>
        <v>#DIV/0!</v>
      </c>
      <c r="Y1472" s="106" t="e">
        <f t="shared" si="408"/>
        <v>#DIV/0!</v>
      </c>
      <c r="Z1472" s="108" t="e">
        <f t="shared" si="403"/>
        <v>#DIV/0!</v>
      </c>
      <c r="AA1472" s="108" t="e">
        <f>('Input &amp; Results'!$E$40-R1472*7.48)/('Calcs active'!H1472*1440)</f>
        <v>#DIV/0!</v>
      </c>
    </row>
    <row r="1473" spans="2:27" x14ac:dyDescent="0.2">
      <c r="B1473" s="31">
        <f t="shared" si="413"/>
        <v>4</v>
      </c>
      <c r="C1473" s="31" t="s">
        <v>62</v>
      </c>
      <c r="D1473" s="106">
        <v>1459</v>
      </c>
      <c r="E1473" s="106" t="e">
        <f t="shared" si="404"/>
        <v>#DIV/0!</v>
      </c>
      <c r="F1473" s="106">
        <f>'Calcs Hist'!E1474</f>
        <v>0</v>
      </c>
      <c r="G1473" s="106" t="e">
        <f t="shared" si="405"/>
        <v>#DIV/0!</v>
      </c>
      <c r="H1473" s="107" t="e">
        <f t="shared" si="406"/>
        <v>#DIV/0!</v>
      </c>
      <c r="I1473" s="106" t="e">
        <f>IF(P1473&gt;0,('Input &amp; Results'!F$36/12*$C$3)*('Input &amp; Results'!$D$21),('Input &amp; Results'!F$36/12*$C$3)*('Input &amp; Results'!$D$22))</f>
        <v>#DIV/0!</v>
      </c>
      <c r="J1473" s="106" t="e">
        <f t="shared" si="410"/>
        <v>#DIV/0!</v>
      </c>
      <c r="K1473" s="106" t="e">
        <f>IF(H1473&gt;'Input &amp; Results'!$K$45,MIN('Input &amp; Results'!$K$38,J1473-M1473),0)</f>
        <v>#DIV/0!</v>
      </c>
      <c r="L1473" s="106" t="e">
        <f t="shared" si="398"/>
        <v>#DIV/0!</v>
      </c>
      <c r="M1473" s="106" t="e">
        <f>IF(J1473&gt;0,MIN('Input &amp; Results'!$K$18*0.75/12*'Input &amp; Results'!$K$42,J1473),0)</f>
        <v>#DIV/0!</v>
      </c>
      <c r="N1473" s="106" t="e">
        <f t="shared" si="399"/>
        <v>#DIV/0!</v>
      </c>
      <c r="O1473" s="106" t="e">
        <f t="shared" si="411"/>
        <v>#DIV/0!</v>
      </c>
      <c r="P1473" s="106" t="e">
        <f>IF(O1473&gt;'Input &amp; Results'!$E$49,MIN('Input &amp; Results'!$E$47,O1473),0)</f>
        <v>#DIV/0!</v>
      </c>
      <c r="Q1473" s="106" t="e">
        <f t="shared" si="400"/>
        <v>#DIV/0!</v>
      </c>
      <c r="R1473" s="106" t="e">
        <f t="shared" si="396"/>
        <v>#DIV/0!</v>
      </c>
      <c r="S1473" s="106" t="e">
        <f t="shared" si="397"/>
        <v>#DIV/0!</v>
      </c>
      <c r="T1473" s="106" t="e">
        <f t="shared" si="401"/>
        <v>#DIV/0!</v>
      </c>
      <c r="U1473" s="124" t="e">
        <f t="shared" si="412"/>
        <v>#DIV/0!</v>
      </c>
      <c r="V1473" s="107" t="e">
        <f t="shared" si="409"/>
        <v>#DIV/0!</v>
      </c>
      <c r="W1473" s="106" t="e">
        <f t="shared" si="407"/>
        <v>#DIV/0!</v>
      </c>
      <c r="X1473" s="106" t="e">
        <f t="shared" si="402"/>
        <v>#DIV/0!</v>
      </c>
      <c r="Y1473" s="106" t="e">
        <f t="shared" si="408"/>
        <v>#DIV/0!</v>
      </c>
      <c r="Z1473" s="108" t="e">
        <f t="shared" si="403"/>
        <v>#DIV/0!</v>
      </c>
      <c r="AA1473" s="108" t="e">
        <f>('Input &amp; Results'!$E$40-R1473*7.48)/('Calcs active'!H1473*1440)</f>
        <v>#DIV/0!</v>
      </c>
    </row>
    <row r="1474" spans="2:27" x14ac:dyDescent="0.2">
      <c r="B1474" s="31">
        <f t="shared" si="413"/>
        <v>4</v>
      </c>
      <c r="C1474" s="31" t="s">
        <v>62</v>
      </c>
      <c r="D1474" s="106">
        <v>1460</v>
      </c>
      <c r="E1474" s="106" t="e">
        <f t="shared" si="404"/>
        <v>#DIV/0!</v>
      </c>
      <c r="F1474" s="106">
        <f>'Calcs Hist'!E1475</f>
        <v>0</v>
      </c>
      <c r="G1474" s="106" t="e">
        <f t="shared" si="405"/>
        <v>#DIV/0!</v>
      </c>
      <c r="H1474" s="107" t="e">
        <f t="shared" si="406"/>
        <v>#DIV/0!</v>
      </c>
      <c r="I1474" s="106" t="e">
        <f>IF(P1474&gt;0,('Input &amp; Results'!F$36/12*$C$3)*('Input &amp; Results'!$D$21),('Input &amp; Results'!F$36/12*$C$3)*('Input &amp; Results'!$D$22))</f>
        <v>#DIV/0!</v>
      </c>
      <c r="J1474" s="106" t="e">
        <f t="shared" si="410"/>
        <v>#DIV/0!</v>
      </c>
      <c r="K1474" s="106" t="e">
        <f>IF(H1474&gt;'Input &amp; Results'!$K$45,MIN('Input &amp; Results'!$K$38,J1474-M1474),0)</f>
        <v>#DIV/0!</v>
      </c>
      <c r="L1474" s="106" t="e">
        <f t="shared" si="398"/>
        <v>#DIV/0!</v>
      </c>
      <c r="M1474" s="106" t="e">
        <f>IF(J1474&gt;0,MIN('Input &amp; Results'!$K$18*0.75/12*'Input &amp; Results'!$K$42,J1474),0)</f>
        <v>#DIV/0!</v>
      </c>
      <c r="N1474" s="106" t="e">
        <f t="shared" si="399"/>
        <v>#DIV/0!</v>
      </c>
      <c r="O1474" s="106" t="e">
        <f t="shared" si="411"/>
        <v>#DIV/0!</v>
      </c>
      <c r="P1474" s="106" t="e">
        <f>IF(O1474&gt;'Input &amp; Results'!$E$49,MIN('Input &amp; Results'!$E$47,O1474),0)</f>
        <v>#DIV/0!</v>
      </c>
      <c r="Q1474" s="106" t="e">
        <f t="shared" si="400"/>
        <v>#DIV/0!</v>
      </c>
      <c r="R1474" s="106" t="e">
        <f t="shared" si="396"/>
        <v>#DIV/0!</v>
      </c>
      <c r="S1474" s="106" t="e">
        <f t="shared" si="397"/>
        <v>#DIV/0!</v>
      </c>
      <c r="T1474" s="106" t="e">
        <f t="shared" si="401"/>
        <v>#DIV/0!</v>
      </c>
      <c r="U1474" s="124" t="e">
        <f t="shared" si="412"/>
        <v>#DIV/0!</v>
      </c>
      <c r="V1474" s="107" t="e">
        <f t="shared" si="409"/>
        <v>#DIV/0!</v>
      </c>
      <c r="W1474" s="106" t="e">
        <f t="shared" si="407"/>
        <v>#DIV/0!</v>
      </c>
      <c r="X1474" s="106" t="e">
        <f t="shared" si="402"/>
        <v>#DIV/0!</v>
      </c>
      <c r="Y1474" s="106" t="e">
        <f t="shared" si="408"/>
        <v>#DIV/0!</v>
      </c>
      <c r="Z1474" s="108" t="e">
        <f t="shared" si="403"/>
        <v>#DIV/0!</v>
      </c>
      <c r="AA1474" s="108" t="e">
        <f>('Input &amp; Results'!$E$40-R1474*7.48)/('Calcs active'!H1474*1440)</f>
        <v>#DIV/0!</v>
      </c>
    </row>
    <row r="1475" spans="2:27" x14ac:dyDescent="0.2">
      <c r="B1475" s="31">
        <f t="shared" si="413"/>
        <v>5</v>
      </c>
      <c r="C1475" s="31" t="s">
        <v>51</v>
      </c>
      <c r="D1475" s="106">
        <v>1461</v>
      </c>
      <c r="E1475" s="106" t="e">
        <f t="shared" si="404"/>
        <v>#DIV/0!</v>
      </c>
      <c r="F1475" s="106">
        <f>'Calcs Hist'!E1476</f>
        <v>0</v>
      </c>
      <c r="G1475" s="106" t="e">
        <f t="shared" si="405"/>
        <v>#DIV/0!</v>
      </c>
      <c r="H1475" s="107" t="e">
        <f t="shared" si="406"/>
        <v>#DIV/0!</v>
      </c>
      <c r="I1475" s="106" t="e">
        <f>IF(P1475&gt;0,('Input &amp; Results'!F$25/12*$C$3)*('Input &amp; Results'!$D$21),('Input &amp; Results'!F$25/12*$C$3)*('Input &amp; Results'!$D$22))</f>
        <v>#DIV/0!</v>
      </c>
      <c r="J1475" s="106" t="e">
        <f t="shared" si="410"/>
        <v>#DIV/0!</v>
      </c>
      <c r="K1475" s="106" t="e">
        <f>IF(H1475&gt;'Input &amp; Results'!$K$45,MIN('Input &amp; Results'!$K$27,J1475-M1475),0)</f>
        <v>#DIV/0!</v>
      </c>
      <c r="L1475" s="106" t="e">
        <f t="shared" si="398"/>
        <v>#DIV/0!</v>
      </c>
      <c r="M1475" s="106" t="e">
        <f>IF(J1475&gt;0,MIN('Input &amp; Results'!$K$7*0.75/12*'Input &amp; Results'!$K$42,J1475),0)</f>
        <v>#DIV/0!</v>
      </c>
      <c r="N1475" s="106" t="e">
        <f t="shared" si="399"/>
        <v>#DIV/0!</v>
      </c>
      <c r="O1475" s="106" t="e">
        <f t="shared" si="411"/>
        <v>#DIV/0!</v>
      </c>
      <c r="P1475" s="106" t="e">
        <f>IF(O1475&gt;'Input &amp; Results'!$E$49,MIN('Input &amp; Results'!$E$47,O1475),0)</f>
        <v>#DIV/0!</v>
      </c>
      <c r="Q1475" s="106" t="e">
        <f t="shared" si="400"/>
        <v>#DIV/0!</v>
      </c>
      <c r="R1475" s="106" t="e">
        <f t="shared" si="396"/>
        <v>#DIV/0!</v>
      </c>
      <c r="S1475" s="106" t="e">
        <f t="shared" si="397"/>
        <v>#DIV/0!</v>
      </c>
      <c r="T1475" s="106" t="e">
        <f t="shared" si="401"/>
        <v>#DIV/0!</v>
      </c>
      <c r="U1475" s="124" t="e">
        <f t="shared" si="412"/>
        <v>#DIV/0!</v>
      </c>
      <c r="V1475" s="107" t="e">
        <f t="shared" si="409"/>
        <v>#DIV/0!</v>
      </c>
      <c r="W1475" s="106" t="e">
        <f t="shared" si="407"/>
        <v>#DIV/0!</v>
      </c>
      <c r="X1475" s="106" t="e">
        <f t="shared" si="402"/>
        <v>#DIV/0!</v>
      </c>
      <c r="Y1475" s="106" t="e">
        <f t="shared" si="408"/>
        <v>#DIV/0!</v>
      </c>
      <c r="Z1475" s="108" t="e">
        <f t="shared" si="403"/>
        <v>#DIV/0!</v>
      </c>
      <c r="AA1475" s="108" t="e">
        <f>('Input &amp; Results'!$E$40-R1475*7.48)/('Calcs active'!H1475*1440)</f>
        <v>#DIV/0!</v>
      </c>
    </row>
    <row r="1476" spans="2:27" x14ac:dyDescent="0.2">
      <c r="B1476" s="31">
        <f t="shared" si="413"/>
        <v>5</v>
      </c>
      <c r="C1476" s="31" t="s">
        <v>51</v>
      </c>
      <c r="D1476" s="106">
        <v>1462</v>
      </c>
      <c r="E1476" s="106" t="e">
        <f t="shared" si="404"/>
        <v>#DIV/0!</v>
      </c>
      <c r="F1476" s="106">
        <f>'Calcs Hist'!E1477</f>
        <v>0</v>
      </c>
      <c r="G1476" s="106" t="e">
        <f t="shared" si="405"/>
        <v>#DIV/0!</v>
      </c>
      <c r="H1476" s="107" t="e">
        <f t="shared" si="406"/>
        <v>#DIV/0!</v>
      </c>
      <c r="I1476" s="106" t="e">
        <f>IF(P1476&gt;0,('Input &amp; Results'!F$25/12*$C$3)*('Input &amp; Results'!$D$21),('Input &amp; Results'!F$25/12*$C$3)*('Input &amp; Results'!$D$22))</f>
        <v>#DIV/0!</v>
      </c>
      <c r="J1476" s="106" t="e">
        <f t="shared" si="410"/>
        <v>#DIV/0!</v>
      </c>
      <c r="K1476" s="106" t="e">
        <f>IF(H1476&gt;'Input &amp; Results'!$K$45,MIN('Input &amp; Results'!$K$27,J1476-M1476),0)</f>
        <v>#DIV/0!</v>
      </c>
      <c r="L1476" s="106" t="e">
        <f t="shared" si="398"/>
        <v>#DIV/0!</v>
      </c>
      <c r="M1476" s="106" t="e">
        <f>IF(J1476&gt;0,MIN('Input &amp; Results'!$K$7*0.75/12*'Input &amp; Results'!$K$42,J1476),0)</f>
        <v>#DIV/0!</v>
      </c>
      <c r="N1476" s="106" t="e">
        <f t="shared" si="399"/>
        <v>#DIV/0!</v>
      </c>
      <c r="O1476" s="106" t="e">
        <f t="shared" si="411"/>
        <v>#DIV/0!</v>
      </c>
      <c r="P1476" s="106" t="e">
        <f>IF(O1476&gt;'Input &amp; Results'!$E$49,MIN('Input &amp; Results'!$E$47,O1476),0)</f>
        <v>#DIV/0!</v>
      </c>
      <c r="Q1476" s="106" t="e">
        <f t="shared" si="400"/>
        <v>#DIV/0!</v>
      </c>
      <c r="R1476" s="106" t="e">
        <f t="shared" si="396"/>
        <v>#DIV/0!</v>
      </c>
      <c r="S1476" s="106" t="e">
        <f t="shared" si="397"/>
        <v>#DIV/0!</v>
      </c>
      <c r="T1476" s="106" t="e">
        <f t="shared" si="401"/>
        <v>#DIV/0!</v>
      </c>
      <c r="U1476" s="124" t="e">
        <f t="shared" si="412"/>
        <v>#DIV/0!</v>
      </c>
      <c r="V1476" s="107" t="e">
        <f t="shared" si="409"/>
        <v>#DIV/0!</v>
      </c>
      <c r="W1476" s="106" t="e">
        <f t="shared" si="407"/>
        <v>#DIV/0!</v>
      </c>
      <c r="X1476" s="106" t="e">
        <f t="shared" si="402"/>
        <v>#DIV/0!</v>
      </c>
      <c r="Y1476" s="106" t="e">
        <f t="shared" si="408"/>
        <v>#DIV/0!</v>
      </c>
      <c r="Z1476" s="108" t="e">
        <f t="shared" si="403"/>
        <v>#DIV/0!</v>
      </c>
      <c r="AA1476" s="108" t="e">
        <f>('Input &amp; Results'!$E$40-R1476*7.48)/('Calcs active'!H1476*1440)</f>
        <v>#DIV/0!</v>
      </c>
    </row>
    <row r="1477" spans="2:27" x14ac:dyDescent="0.2">
      <c r="B1477" s="31">
        <f t="shared" si="413"/>
        <v>5</v>
      </c>
      <c r="C1477" s="31" t="s">
        <v>51</v>
      </c>
      <c r="D1477" s="106">
        <v>1463</v>
      </c>
      <c r="E1477" s="106" t="e">
        <f t="shared" si="404"/>
        <v>#DIV/0!</v>
      </c>
      <c r="F1477" s="106">
        <f>'Calcs Hist'!E1478</f>
        <v>0</v>
      </c>
      <c r="G1477" s="106" t="e">
        <f t="shared" si="405"/>
        <v>#DIV/0!</v>
      </c>
      <c r="H1477" s="107" t="e">
        <f t="shared" si="406"/>
        <v>#DIV/0!</v>
      </c>
      <c r="I1477" s="106" t="e">
        <f>IF(P1477&gt;0,('Input &amp; Results'!F$25/12*$C$3)*('Input &amp; Results'!$D$21),('Input &amp; Results'!F$25/12*$C$3)*('Input &amp; Results'!$D$22))</f>
        <v>#DIV/0!</v>
      </c>
      <c r="J1477" s="106" t="e">
        <f t="shared" si="410"/>
        <v>#DIV/0!</v>
      </c>
      <c r="K1477" s="106" t="e">
        <f>IF(H1477&gt;'Input &amp; Results'!$K$45,MIN('Input &amp; Results'!$K$27,J1477-M1477),0)</f>
        <v>#DIV/0!</v>
      </c>
      <c r="L1477" s="106" t="e">
        <f t="shared" si="398"/>
        <v>#DIV/0!</v>
      </c>
      <c r="M1477" s="106" t="e">
        <f>IF(J1477&gt;0,MIN('Input &amp; Results'!$K$7*0.75/12*'Input &amp; Results'!$K$42,J1477),0)</f>
        <v>#DIV/0!</v>
      </c>
      <c r="N1477" s="106" t="e">
        <f t="shared" si="399"/>
        <v>#DIV/0!</v>
      </c>
      <c r="O1477" s="106" t="e">
        <f t="shared" si="411"/>
        <v>#DIV/0!</v>
      </c>
      <c r="P1477" s="106" t="e">
        <f>IF(O1477&gt;'Input &amp; Results'!$E$49,MIN('Input &amp; Results'!$E$47,O1477),0)</f>
        <v>#DIV/0!</v>
      </c>
      <c r="Q1477" s="106" t="e">
        <f t="shared" si="400"/>
        <v>#DIV/0!</v>
      </c>
      <c r="R1477" s="106" t="e">
        <f t="shared" si="396"/>
        <v>#DIV/0!</v>
      </c>
      <c r="S1477" s="106" t="e">
        <f t="shared" si="397"/>
        <v>#DIV/0!</v>
      </c>
      <c r="T1477" s="106" t="e">
        <f t="shared" si="401"/>
        <v>#DIV/0!</v>
      </c>
      <c r="U1477" s="124" t="e">
        <f t="shared" si="412"/>
        <v>#DIV/0!</v>
      </c>
      <c r="V1477" s="107" t="e">
        <f t="shared" si="409"/>
        <v>#DIV/0!</v>
      </c>
      <c r="W1477" s="106" t="e">
        <f t="shared" si="407"/>
        <v>#DIV/0!</v>
      </c>
      <c r="X1477" s="106" t="e">
        <f t="shared" si="402"/>
        <v>#DIV/0!</v>
      </c>
      <c r="Y1477" s="106" t="e">
        <f t="shared" si="408"/>
        <v>#DIV/0!</v>
      </c>
      <c r="Z1477" s="108" t="e">
        <f t="shared" si="403"/>
        <v>#DIV/0!</v>
      </c>
      <c r="AA1477" s="108" t="e">
        <f>('Input &amp; Results'!$E$40-R1477*7.48)/('Calcs active'!H1477*1440)</f>
        <v>#DIV/0!</v>
      </c>
    </row>
    <row r="1478" spans="2:27" x14ac:dyDescent="0.2">
      <c r="B1478" s="31">
        <f t="shared" si="413"/>
        <v>5</v>
      </c>
      <c r="C1478" s="31" t="s">
        <v>51</v>
      </c>
      <c r="D1478" s="106">
        <v>1464</v>
      </c>
      <c r="E1478" s="106" t="e">
        <f t="shared" si="404"/>
        <v>#DIV/0!</v>
      </c>
      <c r="F1478" s="106">
        <f>'Calcs Hist'!E1479</f>
        <v>0</v>
      </c>
      <c r="G1478" s="106" t="e">
        <f t="shared" si="405"/>
        <v>#DIV/0!</v>
      </c>
      <c r="H1478" s="107" t="e">
        <f t="shared" si="406"/>
        <v>#DIV/0!</v>
      </c>
      <c r="I1478" s="106" t="e">
        <f>IF(P1478&gt;0,('Input &amp; Results'!F$25/12*$C$3)*('Input &amp; Results'!$D$21),('Input &amp; Results'!F$25/12*$C$3)*('Input &amp; Results'!$D$22))</f>
        <v>#DIV/0!</v>
      </c>
      <c r="J1478" s="106" t="e">
        <f t="shared" si="410"/>
        <v>#DIV/0!</v>
      </c>
      <c r="K1478" s="106" t="e">
        <f>IF(H1478&gt;'Input &amp; Results'!$K$45,MIN('Input &amp; Results'!$K$27,J1478-M1478),0)</f>
        <v>#DIV/0!</v>
      </c>
      <c r="L1478" s="106" t="e">
        <f t="shared" si="398"/>
        <v>#DIV/0!</v>
      </c>
      <c r="M1478" s="106" t="e">
        <f>IF(J1478&gt;0,MIN('Input &amp; Results'!$K$7*0.75/12*'Input &amp; Results'!$K$42,J1478),0)</f>
        <v>#DIV/0!</v>
      </c>
      <c r="N1478" s="106" t="e">
        <f t="shared" si="399"/>
        <v>#DIV/0!</v>
      </c>
      <c r="O1478" s="106" t="e">
        <f t="shared" si="411"/>
        <v>#DIV/0!</v>
      </c>
      <c r="P1478" s="106" t="e">
        <f>IF(O1478&gt;'Input &amp; Results'!$E$49,MIN('Input &amp; Results'!$E$47,O1478),0)</f>
        <v>#DIV/0!</v>
      </c>
      <c r="Q1478" s="106" t="e">
        <f t="shared" si="400"/>
        <v>#DIV/0!</v>
      </c>
      <c r="R1478" s="106" t="e">
        <f t="shared" si="396"/>
        <v>#DIV/0!</v>
      </c>
      <c r="S1478" s="106" t="e">
        <f t="shared" si="397"/>
        <v>#DIV/0!</v>
      </c>
      <c r="T1478" s="106" t="e">
        <f t="shared" si="401"/>
        <v>#DIV/0!</v>
      </c>
      <c r="U1478" s="124" t="e">
        <f t="shared" si="412"/>
        <v>#DIV/0!</v>
      </c>
      <c r="V1478" s="107" t="e">
        <f t="shared" si="409"/>
        <v>#DIV/0!</v>
      </c>
      <c r="W1478" s="106" t="e">
        <f t="shared" si="407"/>
        <v>#DIV/0!</v>
      </c>
      <c r="X1478" s="106" t="e">
        <f t="shared" si="402"/>
        <v>#DIV/0!</v>
      </c>
      <c r="Y1478" s="106" t="e">
        <f t="shared" si="408"/>
        <v>#DIV/0!</v>
      </c>
      <c r="Z1478" s="108" t="e">
        <f t="shared" si="403"/>
        <v>#DIV/0!</v>
      </c>
      <c r="AA1478" s="108" t="e">
        <f>('Input &amp; Results'!$E$40-R1478*7.48)/('Calcs active'!H1478*1440)</f>
        <v>#DIV/0!</v>
      </c>
    </row>
    <row r="1479" spans="2:27" x14ac:dyDescent="0.2">
      <c r="B1479" s="31">
        <f t="shared" si="413"/>
        <v>5</v>
      </c>
      <c r="C1479" s="31" t="s">
        <v>51</v>
      </c>
      <c r="D1479" s="106">
        <v>1465</v>
      </c>
      <c r="E1479" s="106" t="e">
        <f t="shared" si="404"/>
        <v>#DIV/0!</v>
      </c>
      <c r="F1479" s="106">
        <f>'Calcs Hist'!E1480</f>
        <v>0</v>
      </c>
      <c r="G1479" s="106" t="e">
        <f t="shared" si="405"/>
        <v>#DIV/0!</v>
      </c>
      <c r="H1479" s="107" t="e">
        <f t="shared" si="406"/>
        <v>#DIV/0!</v>
      </c>
      <c r="I1479" s="106" t="e">
        <f>IF(P1479&gt;0,('Input &amp; Results'!F$25/12*$C$3)*('Input &amp; Results'!$D$21),('Input &amp; Results'!F$25/12*$C$3)*('Input &amp; Results'!$D$22))</f>
        <v>#DIV/0!</v>
      </c>
      <c r="J1479" s="106" t="e">
        <f t="shared" si="410"/>
        <v>#DIV/0!</v>
      </c>
      <c r="K1479" s="106" t="e">
        <f>IF(H1479&gt;'Input &amp; Results'!$K$45,MIN('Input &amp; Results'!$K$27,J1479-M1479),0)</f>
        <v>#DIV/0!</v>
      </c>
      <c r="L1479" s="106" t="e">
        <f t="shared" si="398"/>
        <v>#DIV/0!</v>
      </c>
      <c r="M1479" s="106" t="e">
        <f>IF(J1479&gt;0,MIN('Input &amp; Results'!$K$7*0.75/12*'Input &amp; Results'!$K$42,J1479),0)</f>
        <v>#DIV/0!</v>
      </c>
      <c r="N1479" s="106" t="e">
        <f t="shared" si="399"/>
        <v>#DIV/0!</v>
      </c>
      <c r="O1479" s="106" t="e">
        <f t="shared" si="411"/>
        <v>#DIV/0!</v>
      </c>
      <c r="P1479" s="106" t="e">
        <f>IF(O1479&gt;'Input &amp; Results'!$E$49,MIN('Input &amp; Results'!$E$47,O1479),0)</f>
        <v>#DIV/0!</v>
      </c>
      <c r="Q1479" s="106" t="e">
        <f t="shared" si="400"/>
        <v>#DIV/0!</v>
      </c>
      <c r="R1479" s="106" t="e">
        <f t="shared" si="396"/>
        <v>#DIV/0!</v>
      </c>
      <c r="S1479" s="106" t="e">
        <f t="shared" si="397"/>
        <v>#DIV/0!</v>
      </c>
      <c r="T1479" s="106" t="e">
        <f t="shared" si="401"/>
        <v>#DIV/0!</v>
      </c>
      <c r="U1479" s="124" t="e">
        <f t="shared" si="412"/>
        <v>#DIV/0!</v>
      </c>
      <c r="V1479" s="107" t="e">
        <f t="shared" si="409"/>
        <v>#DIV/0!</v>
      </c>
      <c r="W1479" s="106" t="e">
        <f t="shared" si="407"/>
        <v>#DIV/0!</v>
      </c>
      <c r="X1479" s="106" t="e">
        <f t="shared" si="402"/>
        <v>#DIV/0!</v>
      </c>
      <c r="Y1479" s="106" t="e">
        <f t="shared" si="408"/>
        <v>#DIV/0!</v>
      </c>
      <c r="Z1479" s="108" t="e">
        <f t="shared" si="403"/>
        <v>#DIV/0!</v>
      </c>
      <c r="AA1479" s="108" t="e">
        <f>('Input &amp; Results'!$E$40-R1479*7.48)/('Calcs active'!H1479*1440)</f>
        <v>#DIV/0!</v>
      </c>
    </row>
    <row r="1480" spans="2:27" x14ac:dyDescent="0.2">
      <c r="B1480" s="31">
        <f t="shared" si="413"/>
        <v>5</v>
      </c>
      <c r="C1480" s="31" t="s">
        <v>51</v>
      </c>
      <c r="D1480" s="106">
        <v>1466</v>
      </c>
      <c r="E1480" s="106" t="e">
        <f t="shared" si="404"/>
        <v>#DIV/0!</v>
      </c>
      <c r="F1480" s="106">
        <f>'Calcs Hist'!E1481</f>
        <v>0</v>
      </c>
      <c r="G1480" s="106" t="e">
        <f t="shared" si="405"/>
        <v>#DIV/0!</v>
      </c>
      <c r="H1480" s="107" t="e">
        <f t="shared" si="406"/>
        <v>#DIV/0!</v>
      </c>
      <c r="I1480" s="106" t="e">
        <f>IF(P1480&gt;0,('Input &amp; Results'!F$25/12*$C$3)*('Input &amp; Results'!$D$21),('Input &amp; Results'!F$25/12*$C$3)*('Input &amp; Results'!$D$22))</f>
        <v>#DIV/0!</v>
      </c>
      <c r="J1480" s="106" t="e">
        <f t="shared" si="410"/>
        <v>#DIV/0!</v>
      </c>
      <c r="K1480" s="106" t="e">
        <f>IF(H1480&gt;'Input &amp; Results'!$K$45,MIN('Input &amp; Results'!$K$27,J1480-M1480),0)</f>
        <v>#DIV/0!</v>
      </c>
      <c r="L1480" s="106" t="e">
        <f t="shared" si="398"/>
        <v>#DIV/0!</v>
      </c>
      <c r="M1480" s="106" t="e">
        <f>IF(J1480&gt;0,MIN('Input &amp; Results'!$K$7*0.75/12*'Input &amp; Results'!$K$42,J1480),0)</f>
        <v>#DIV/0!</v>
      </c>
      <c r="N1480" s="106" t="e">
        <f t="shared" si="399"/>
        <v>#DIV/0!</v>
      </c>
      <c r="O1480" s="106" t="e">
        <f t="shared" si="411"/>
        <v>#DIV/0!</v>
      </c>
      <c r="P1480" s="106" t="e">
        <f>IF(O1480&gt;'Input &amp; Results'!$E$49,MIN('Input &amp; Results'!$E$47,O1480),0)</f>
        <v>#DIV/0!</v>
      </c>
      <c r="Q1480" s="106" t="e">
        <f t="shared" si="400"/>
        <v>#DIV/0!</v>
      </c>
      <c r="R1480" s="106" t="e">
        <f t="shared" si="396"/>
        <v>#DIV/0!</v>
      </c>
      <c r="S1480" s="106" t="e">
        <f t="shared" si="397"/>
        <v>#DIV/0!</v>
      </c>
      <c r="T1480" s="106" t="e">
        <f t="shared" si="401"/>
        <v>#DIV/0!</v>
      </c>
      <c r="U1480" s="124" t="e">
        <f t="shared" si="412"/>
        <v>#DIV/0!</v>
      </c>
      <c r="V1480" s="107" t="e">
        <f t="shared" si="409"/>
        <v>#DIV/0!</v>
      </c>
      <c r="W1480" s="106" t="e">
        <f t="shared" si="407"/>
        <v>#DIV/0!</v>
      </c>
      <c r="X1480" s="106" t="e">
        <f t="shared" si="402"/>
        <v>#DIV/0!</v>
      </c>
      <c r="Y1480" s="106" t="e">
        <f t="shared" si="408"/>
        <v>#DIV/0!</v>
      </c>
      <c r="Z1480" s="108" t="e">
        <f t="shared" si="403"/>
        <v>#DIV/0!</v>
      </c>
      <c r="AA1480" s="108" t="e">
        <f>('Input &amp; Results'!$E$40-R1480*7.48)/('Calcs active'!H1480*1440)</f>
        <v>#DIV/0!</v>
      </c>
    </row>
    <row r="1481" spans="2:27" x14ac:dyDescent="0.2">
      <c r="B1481" s="31">
        <f t="shared" si="413"/>
        <v>5</v>
      </c>
      <c r="C1481" s="31" t="s">
        <v>51</v>
      </c>
      <c r="D1481" s="106">
        <v>1467</v>
      </c>
      <c r="E1481" s="106" t="e">
        <f t="shared" si="404"/>
        <v>#DIV/0!</v>
      </c>
      <c r="F1481" s="106">
        <f>'Calcs Hist'!E1482</f>
        <v>0</v>
      </c>
      <c r="G1481" s="106" t="e">
        <f t="shared" si="405"/>
        <v>#DIV/0!</v>
      </c>
      <c r="H1481" s="107" t="e">
        <f t="shared" si="406"/>
        <v>#DIV/0!</v>
      </c>
      <c r="I1481" s="106" t="e">
        <f>IF(P1481&gt;0,('Input &amp; Results'!F$25/12*$C$3)*('Input &amp; Results'!$D$21),('Input &amp; Results'!F$25/12*$C$3)*('Input &amp; Results'!$D$22))</f>
        <v>#DIV/0!</v>
      </c>
      <c r="J1481" s="106" t="e">
        <f t="shared" si="410"/>
        <v>#DIV/0!</v>
      </c>
      <c r="K1481" s="106" t="e">
        <f>IF(H1481&gt;'Input &amp; Results'!$K$45,MIN('Input &amp; Results'!$K$27,J1481-M1481),0)</f>
        <v>#DIV/0!</v>
      </c>
      <c r="L1481" s="106" t="e">
        <f t="shared" si="398"/>
        <v>#DIV/0!</v>
      </c>
      <c r="M1481" s="106" t="e">
        <f>IF(J1481&gt;0,MIN('Input &amp; Results'!$K$7*0.75/12*'Input &amp; Results'!$K$42,J1481),0)</f>
        <v>#DIV/0!</v>
      </c>
      <c r="N1481" s="106" t="e">
        <f t="shared" si="399"/>
        <v>#DIV/0!</v>
      </c>
      <c r="O1481" s="106" t="e">
        <f t="shared" si="411"/>
        <v>#DIV/0!</v>
      </c>
      <c r="P1481" s="106" t="e">
        <f>IF(O1481&gt;'Input &amp; Results'!$E$49,MIN('Input &amp; Results'!$E$47,O1481),0)</f>
        <v>#DIV/0!</v>
      </c>
      <c r="Q1481" s="106" t="e">
        <f t="shared" si="400"/>
        <v>#DIV/0!</v>
      </c>
      <c r="R1481" s="106" t="e">
        <f t="shared" si="396"/>
        <v>#DIV/0!</v>
      </c>
      <c r="S1481" s="106" t="e">
        <f t="shared" si="397"/>
        <v>#DIV/0!</v>
      </c>
      <c r="T1481" s="106" t="e">
        <f t="shared" si="401"/>
        <v>#DIV/0!</v>
      </c>
      <c r="U1481" s="124" t="e">
        <f t="shared" si="412"/>
        <v>#DIV/0!</v>
      </c>
      <c r="V1481" s="107" t="e">
        <f t="shared" si="409"/>
        <v>#DIV/0!</v>
      </c>
      <c r="W1481" s="106" t="e">
        <f t="shared" si="407"/>
        <v>#DIV/0!</v>
      </c>
      <c r="X1481" s="106" t="e">
        <f t="shared" si="402"/>
        <v>#DIV/0!</v>
      </c>
      <c r="Y1481" s="106" t="e">
        <f t="shared" si="408"/>
        <v>#DIV/0!</v>
      </c>
      <c r="Z1481" s="108" t="e">
        <f t="shared" si="403"/>
        <v>#DIV/0!</v>
      </c>
      <c r="AA1481" s="108" t="e">
        <f>('Input &amp; Results'!$E$40-R1481*7.48)/('Calcs active'!H1481*1440)</f>
        <v>#DIV/0!</v>
      </c>
    </row>
    <row r="1482" spans="2:27" x14ac:dyDescent="0.2">
      <c r="B1482" s="31">
        <f t="shared" si="413"/>
        <v>5</v>
      </c>
      <c r="C1482" s="31" t="s">
        <v>51</v>
      </c>
      <c r="D1482" s="106">
        <v>1468</v>
      </c>
      <c r="E1482" s="106" t="e">
        <f t="shared" si="404"/>
        <v>#DIV/0!</v>
      </c>
      <c r="F1482" s="106">
        <f>'Calcs Hist'!E1483</f>
        <v>0</v>
      </c>
      <c r="G1482" s="106" t="e">
        <f t="shared" si="405"/>
        <v>#DIV/0!</v>
      </c>
      <c r="H1482" s="107" t="e">
        <f t="shared" si="406"/>
        <v>#DIV/0!</v>
      </c>
      <c r="I1482" s="106" t="e">
        <f>IF(P1482&gt;0,('Input &amp; Results'!F$25/12*$C$3)*('Input &amp; Results'!$D$21),('Input &amp; Results'!F$25/12*$C$3)*('Input &amp; Results'!$D$22))</f>
        <v>#DIV/0!</v>
      </c>
      <c r="J1482" s="106" t="e">
        <f t="shared" si="410"/>
        <v>#DIV/0!</v>
      </c>
      <c r="K1482" s="106" t="e">
        <f>IF(H1482&gt;'Input &amp; Results'!$K$45,MIN('Input &amp; Results'!$K$27,J1482-M1482),0)</f>
        <v>#DIV/0!</v>
      </c>
      <c r="L1482" s="106" t="e">
        <f t="shared" si="398"/>
        <v>#DIV/0!</v>
      </c>
      <c r="M1482" s="106" t="e">
        <f>IF(J1482&gt;0,MIN('Input &amp; Results'!$K$7*0.75/12*'Input &amp; Results'!$K$42,J1482),0)</f>
        <v>#DIV/0!</v>
      </c>
      <c r="N1482" s="106" t="e">
        <f t="shared" si="399"/>
        <v>#DIV/0!</v>
      </c>
      <c r="O1482" s="106" t="e">
        <f t="shared" si="411"/>
        <v>#DIV/0!</v>
      </c>
      <c r="P1482" s="106" t="e">
        <f>IF(O1482&gt;'Input &amp; Results'!$E$49,MIN('Input &amp; Results'!$E$47,O1482),0)</f>
        <v>#DIV/0!</v>
      </c>
      <c r="Q1482" s="106" t="e">
        <f t="shared" si="400"/>
        <v>#DIV/0!</v>
      </c>
      <c r="R1482" s="106" t="e">
        <f t="shared" si="396"/>
        <v>#DIV/0!</v>
      </c>
      <c r="S1482" s="106" t="e">
        <f t="shared" si="397"/>
        <v>#DIV/0!</v>
      </c>
      <c r="T1482" s="106" t="e">
        <f t="shared" si="401"/>
        <v>#DIV/0!</v>
      </c>
      <c r="U1482" s="124" t="e">
        <f t="shared" si="412"/>
        <v>#DIV/0!</v>
      </c>
      <c r="V1482" s="107" t="e">
        <f t="shared" si="409"/>
        <v>#DIV/0!</v>
      </c>
      <c r="W1482" s="106" t="e">
        <f t="shared" si="407"/>
        <v>#DIV/0!</v>
      </c>
      <c r="X1482" s="106" t="e">
        <f t="shared" si="402"/>
        <v>#DIV/0!</v>
      </c>
      <c r="Y1482" s="106" t="e">
        <f t="shared" si="408"/>
        <v>#DIV/0!</v>
      </c>
      <c r="Z1482" s="108" t="e">
        <f t="shared" si="403"/>
        <v>#DIV/0!</v>
      </c>
      <c r="AA1482" s="108" t="e">
        <f>('Input &amp; Results'!$E$40-R1482*7.48)/('Calcs active'!H1482*1440)</f>
        <v>#DIV/0!</v>
      </c>
    </row>
    <row r="1483" spans="2:27" x14ac:dyDescent="0.2">
      <c r="B1483" s="31">
        <f t="shared" si="413"/>
        <v>5</v>
      </c>
      <c r="C1483" s="31" t="s">
        <v>51</v>
      </c>
      <c r="D1483" s="106">
        <v>1469</v>
      </c>
      <c r="E1483" s="106" t="e">
        <f t="shared" si="404"/>
        <v>#DIV/0!</v>
      </c>
      <c r="F1483" s="106">
        <f>'Calcs Hist'!E1484</f>
        <v>0</v>
      </c>
      <c r="G1483" s="106" t="e">
        <f t="shared" si="405"/>
        <v>#DIV/0!</v>
      </c>
      <c r="H1483" s="107" t="e">
        <f t="shared" si="406"/>
        <v>#DIV/0!</v>
      </c>
      <c r="I1483" s="106" t="e">
        <f>IF(P1483&gt;0,('Input &amp; Results'!F$25/12*$C$3)*('Input &amp; Results'!$D$21),('Input &amp; Results'!F$25/12*$C$3)*('Input &amp; Results'!$D$22))</f>
        <v>#DIV/0!</v>
      </c>
      <c r="J1483" s="106" t="e">
        <f t="shared" si="410"/>
        <v>#DIV/0!</v>
      </c>
      <c r="K1483" s="106" t="e">
        <f>IF(H1483&gt;'Input &amp; Results'!$K$45,MIN('Input &amp; Results'!$K$27,J1483-M1483),0)</f>
        <v>#DIV/0!</v>
      </c>
      <c r="L1483" s="106" t="e">
        <f t="shared" si="398"/>
        <v>#DIV/0!</v>
      </c>
      <c r="M1483" s="106" t="e">
        <f>IF(J1483&gt;0,MIN('Input &amp; Results'!$K$7*0.75/12*'Input &amp; Results'!$K$42,J1483),0)</f>
        <v>#DIV/0!</v>
      </c>
      <c r="N1483" s="106" t="e">
        <f t="shared" si="399"/>
        <v>#DIV/0!</v>
      </c>
      <c r="O1483" s="106" t="e">
        <f t="shared" si="411"/>
        <v>#DIV/0!</v>
      </c>
      <c r="P1483" s="106" t="e">
        <f>IF(O1483&gt;'Input &amp; Results'!$E$49,MIN('Input &amp; Results'!$E$47,O1483),0)</f>
        <v>#DIV/0!</v>
      </c>
      <c r="Q1483" s="106" t="e">
        <f t="shared" si="400"/>
        <v>#DIV/0!</v>
      </c>
      <c r="R1483" s="106" t="e">
        <f t="shared" si="396"/>
        <v>#DIV/0!</v>
      </c>
      <c r="S1483" s="106" t="e">
        <f t="shared" si="397"/>
        <v>#DIV/0!</v>
      </c>
      <c r="T1483" s="106" t="e">
        <f t="shared" si="401"/>
        <v>#DIV/0!</v>
      </c>
      <c r="U1483" s="124" t="e">
        <f t="shared" si="412"/>
        <v>#DIV/0!</v>
      </c>
      <c r="V1483" s="107" t="e">
        <f t="shared" si="409"/>
        <v>#DIV/0!</v>
      </c>
      <c r="W1483" s="106" t="e">
        <f t="shared" si="407"/>
        <v>#DIV/0!</v>
      </c>
      <c r="X1483" s="106" t="e">
        <f t="shared" si="402"/>
        <v>#DIV/0!</v>
      </c>
      <c r="Y1483" s="106" t="e">
        <f t="shared" si="408"/>
        <v>#DIV/0!</v>
      </c>
      <c r="Z1483" s="108" t="e">
        <f t="shared" si="403"/>
        <v>#DIV/0!</v>
      </c>
      <c r="AA1483" s="108" t="e">
        <f>('Input &amp; Results'!$E$40-R1483*7.48)/('Calcs active'!H1483*1440)</f>
        <v>#DIV/0!</v>
      </c>
    </row>
    <row r="1484" spans="2:27" x14ac:dyDescent="0.2">
      <c r="B1484" s="31">
        <f t="shared" si="413"/>
        <v>5</v>
      </c>
      <c r="C1484" s="31" t="s">
        <v>51</v>
      </c>
      <c r="D1484" s="106">
        <v>1470</v>
      </c>
      <c r="E1484" s="106" t="e">
        <f t="shared" si="404"/>
        <v>#DIV/0!</v>
      </c>
      <c r="F1484" s="106">
        <f>'Calcs Hist'!E1485</f>
        <v>0</v>
      </c>
      <c r="G1484" s="106" t="e">
        <f t="shared" si="405"/>
        <v>#DIV/0!</v>
      </c>
      <c r="H1484" s="107" t="e">
        <f t="shared" si="406"/>
        <v>#DIV/0!</v>
      </c>
      <c r="I1484" s="106" t="e">
        <f>IF(P1484&gt;0,('Input &amp; Results'!F$25/12*$C$3)*('Input &amp; Results'!$D$21),('Input &amp; Results'!F$25/12*$C$3)*('Input &amp; Results'!$D$22))</f>
        <v>#DIV/0!</v>
      </c>
      <c r="J1484" s="106" t="e">
        <f t="shared" si="410"/>
        <v>#DIV/0!</v>
      </c>
      <c r="K1484" s="106" t="e">
        <f>IF(H1484&gt;'Input &amp; Results'!$K$45,MIN('Input &amp; Results'!$K$27,J1484-M1484),0)</f>
        <v>#DIV/0!</v>
      </c>
      <c r="L1484" s="106" t="e">
        <f t="shared" si="398"/>
        <v>#DIV/0!</v>
      </c>
      <c r="M1484" s="106" t="e">
        <f>IF(J1484&gt;0,MIN('Input &amp; Results'!$K$7*0.75/12*'Input &amp; Results'!$K$42,J1484),0)</f>
        <v>#DIV/0!</v>
      </c>
      <c r="N1484" s="106" t="e">
        <f t="shared" si="399"/>
        <v>#DIV/0!</v>
      </c>
      <c r="O1484" s="106" t="e">
        <f t="shared" si="411"/>
        <v>#DIV/0!</v>
      </c>
      <c r="P1484" s="106" t="e">
        <f>IF(O1484&gt;'Input &amp; Results'!$E$49,MIN('Input &amp; Results'!$E$47,O1484),0)</f>
        <v>#DIV/0!</v>
      </c>
      <c r="Q1484" s="106" t="e">
        <f t="shared" si="400"/>
        <v>#DIV/0!</v>
      </c>
      <c r="R1484" s="106" t="e">
        <f t="shared" si="396"/>
        <v>#DIV/0!</v>
      </c>
      <c r="S1484" s="106" t="e">
        <f t="shared" si="397"/>
        <v>#DIV/0!</v>
      </c>
      <c r="T1484" s="106" t="e">
        <f t="shared" si="401"/>
        <v>#DIV/0!</v>
      </c>
      <c r="U1484" s="124" t="e">
        <f t="shared" si="412"/>
        <v>#DIV/0!</v>
      </c>
      <c r="V1484" s="107" t="e">
        <f t="shared" si="409"/>
        <v>#DIV/0!</v>
      </c>
      <c r="W1484" s="106" t="e">
        <f t="shared" si="407"/>
        <v>#DIV/0!</v>
      </c>
      <c r="X1484" s="106" t="e">
        <f t="shared" si="402"/>
        <v>#DIV/0!</v>
      </c>
      <c r="Y1484" s="106" t="e">
        <f t="shared" si="408"/>
        <v>#DIV/0!</v>
      </c>
      <c r="Z1484" s="108" t="e">
        <f t="shared" si="403"/>
        <v>#DIV/0!</v>
      </c>
      <c r="AA1484" s="108" t="e">
        <f>('Input &amp; Results'!$E$40-R1484*7.48)/('Calcs active'!H1484*1440)</f>
        <v>#DIV/0!</v>
      </c>
    </row>
    <row r="1485" spans="2:27" x14ac:dyDescent="0.2">
      <c r="B1485" s="31">
        <f t="shared" si="413"/>
        <v>5</v>
      </c>
      <c r="C1485" s="31" t="s">
        <v>51</v>
      </c>
      <c r="D1485" s="106">
        <v>1471</v>
      </c>
      <c r="E1485" s="106" t="e">
        <f t="shared" si="404"/>
        <v>#DIV/0!</v>
      </c>
      <c r="F1485" s="106">
        <f>'Calcs Hist'!E1486</f>
        <v>0</v>
      </c>
      <c r="G1485" s="106" t="e">
        <f t="shared" si="405"/>
        <v>#DIV/0!</v>
      </c>
      <c r="H1485" s="107" t="e">
        <f t="shared" si="406"/>
        <v>#DIV/0!</v>
      </c>
      <c r="I1485" s="106" t="e">
        <f>IF(P1485&gt;0,('Input &amp; Results'!F$25/12*$C$3)*('Input &amp; Results'!$D$21),('Input &amp; Results'!F$25/12*$C$3)*('Input &amp; Results'!$D$22))</f>
        <v>#DIV/0!</v>
      </c>
      <c r="J1485" s="106" t="e">
        <f t="shared" si="410"/>
        <v>#DIV/0!</v>
      </c>
      <c r="K1485" s="106" t="e">
        <f>IF(H1485&gt;'Input &amp; Results'!$K$45,MIN('Input &amp; Results'!$K$27,J1485-M1485),0)</f>
        <v>#DIV/0!</v>
      </c>
      <c r="L1485" s="106" t="e">
        <f t="shared" si="398"/>
        <v>#DIV/0!</v>
      </c>
      <c r="M1485" s="106" t="e">
        <f>IF(J1485&gt;0,MIN('Input &amp; Results'!$K$7*0.75/12*'Input &amp; Results'!$K$42,J1485),0)</f>
        <v>#DIV/0!</v>
      </c>
      <c r="N1485" s="106" t="e">
        <f t="shared" si="399"/>
        <v>#DIV/0!</v>
      </c>
      <c r="O1485" s="106" t="e">
        <f t="shared" si="411"/>
        <v>#DIV/0!</v>
      </c>
      <c r="P1485" s="106" t="e">
        <f>IF(O1485&gt;'Input &amp; Results'!$E$49,MIN('Input &amp; Results'!$E$47,O1485),0)</f>
        <v>#DIV/0!</v>
      </c>
      <c r="Q1485" s="106" t="e">
        <f t="shared" si="400"/>
        <v>#DIV/0!</v>
      </c>
      <c r="R1485" s="106" t="e">
        <f t="shared" si="396"/>
        <v>#DIV/0!</v>
      </c>
      <c r="S1485" s="106" t="e">
        <f t="shared" si="397"/>
        <v>#DIV/0!</v>
      </c>
      <c r="T1485" s="106" t="e">
        <f t="shared" si="401"/>
        <v>#DIV/0!</v>
      </c>
      <c r="U1485" s="124" t="e">
        <f t="shared" si="412"/>
        <v>#DIV/0!</v>
      </c>
      <c r="V1485" s="107" t="e">
        <f t="shared" si="409"/>
        <v>#DIV/0!</v>
      </c>
      <c r="W1485" s="106" t="e">
        <f t="shared" si="407"/>
        <v>#DIV/0!</v>
      </c>
      <c r="X1485" s="106" t="e">
        <f t="shared" si="402"/>
        <v>#DIV/0!</v>
      </c>
      <c r="Y1485" s="106" t="e">
        <f t="shared" si="408"/>
        <v>#DIV/0!</v>
      </c>
      <c r="Z1485" s="108" t="e">
        <f t="shared" si="403"/>
        <v>#DIV/0!</v>
      </c>
      <c r="AA1485" s="108" t="e">
        <f>('Input &amp; Results'!$E$40-R1485*7.48)/('Calcs active'!H1485*1440)</f>
        <v>#DIV/0!</v>
      </c>
    </row>
    <row r="1486" spans="2:27" x14ac:dyDescent="0.2">
      <c r="B1486" s="31">
        <f t="shared" si="413"/>
        <v>5</v>
      </c>
      <c r="C1486" s="31" t="s">
        <v>51</v>
      </c>
      <c r="D1486" s="106">
        <v>1472</v>
      </c>
      <c r="E1486" s="106" t="e">
        <f t="shared" si="404"/>
        <v>#DIV/0!</v>
      </c>
      <c r="F1486" s="106">
        <f>'Calcs Hist'!E1487</f>
        <v>0</v>
      </c>
      <c r="G1486" s="106" t="e">
        <f t="shared" si="405"/>
        <v>#DIV/0!</v>
      </c>
      <c r="H1486" s="107" t="e">
        <f t="shared" si="406"/>
        <v>#DIV/0!</v>
      </c>
      <c r="I1486" s="106" t="e">
        <f>IF(P1486&gt;0,('Input &amp; Results'!F$25/12*$C$3)*('Input &amp; Results'!$D$21),('Input &amp; Results'!F$25/12*$C$3)*('Input &amp; Results'!$D$22))</f>
        <v>#DIV/0!</v>
      </c>
      <c r="J1486" s="106" t="e">
        <f t="shared" si="410"/>
        <v>#DIV/0!</v>
      </c>
      <c r="K1486" s="106" t="e">
        <f>IF(H1486&gt;'Input &amp; Results'!$K$45,MIN('Input &amp; Results'!$K$27,J1486-M1486),0)</f>
        <v>#DIV/0!</v>
      </c>
      <c r="L1486" s="106" t="e">
        <f t="shared" si="398"/>
        <v>#DIV/0!</v>
      </c>
      <c r="M1486" s="106" t="e">
        <f>IF(J1486&gt;0,MIN('Input &amp; Results'!$K$7*0.75/12*'Input &amp; Results'!$K$42,J1486),0)</f>
        <v>#DIV/0!</v>
      </c>
      <c r="N1486" s="106" t="e">
        <f t="shared" si="399"/>
        <v>#DIV/0!</v>
      </c>
      <c r="O1486" s="106" t="e">
        <f t="shared" si="411"/>
        <v>#DIV/0!</v>
      </c>
      <c r="P1486" s="106" t="e">
        <f>IF(O1486&gt;'Input &amp; Results'!$E$49,MIN('Input &amp; Results'!$E$47,O1486),0)</f>
        <v>#DIV/0!</v>
      </c>
      <c r="Q1486" s="106" t="e">
        <f t="shared" si="400"/>
        <v>#DIV/0!</v>
      </c>
      <c r="R1486" s="106" t="e">
        <f t="shared" si="396"/>
        <v>#DIV/0!</v>
      </c>
      <c r="S1486" s="106" t="e">
        <f t="shared" si="397"/>
        <v>#DIV/0!</v>
      </c>
      <c r="T1486" s="106" t="e">
        <f t="shared" si="401"/>
        <v>#DIV/0!</v>
      </c>
      <c r="U1486" s="124" t="e">
        <f t="shared" si="412"/>
        <v>#DIV/0!</v>
      </c>
      <c r="V1486" s="107" t="e">
        <f t="shared" si="409"/>
        <v>#DIV/0!</v>
      </c>
      <c r="W1486" s="106" t="e">
        <f t="shared" si="407"/>
        <v>#DIV/0!</v>
      </c>
      <c r="X1486" s="106" t="e">
        <f t="shared" si="402"/>
        <v>#DIV/0!</v>
      </c>
      <c r="Y1486" s="106" t="e">
        <f t="shared" si="408"/>
        <v>#DIV/0!</v>
      </c>
      <c r="Z1486" s="108" t="e">
        <f t="shared" si="403"/>
        <v>#DIV/0!</v>
      </c>
      <c r="AA1486" s="108" t="e">
        <f>('Input &amp; Results'!$E$40-R1486*7.48)/('Calcs active'!H1486*1440)</f>
        <v>#DIV/0!</v>
      </c>
    </row>
    <row r="1487" spans="2:27" x14ac:dyDescent="0.2">
      <c r="B1487" s="31">
        <f t="shared" si="413"/>
        <v>5</v>
      </c>
      <c r="C1487" s="31" t="s">
        <v>51</v>
      </c>
      <c r="D1487" s="106">
        <v>1473</v>
      </c>
      <c r="E1487" s="106" t="e">
        <f t="shared" si="404"/>
        <v>#DIV/0!</v>
      </c>
      <c r="F1487" s="106">
        <f>'Calcs Hist'!E1488</f>
        <v>0</v>
      </c>
      <c r="G1487" s="106" t="e">
        <f t="shared" si="405"/>
        <v>#DIV/0!</v>
      </c>
      <c r="H1487" s="107" t="e">
        <f t="shared" si="406"/>
        <v>#DIV/0!</v>
      </c>
      <c r="I1487" s="106" t="e">
        <f>IF(P1487&gt;0,('Input &amp; Results'!F$25/12*$C$3)*('Input &amp; Results'!$D$21),('Input &amp; Results'!F$25/12*$C$3)*('Input &amp; Results'!$D$22))</f>
        <v>#DIV/0!</v>
      </c>
      <c r="J1487" s="106" t="e">
        <f t="shared" si="410"/>
        <v>#DIV/0!</v>
      </c>
      <c r="K1487" s="106" t="e">
        <f>IF(H1487&gt;'Input &amp; Results'!$K$45,MIN('Input &amp; Results'!$K$27,J1487-M1487),0)</f>
        <v>#DIV/0!</v>
      </c>
      <c r="L1487" s="106" t="e">
        <f t="shared" si="398"/>
        <v>#DIV/0!</v>
      </c>
      <c r="M1487" s="106" t="e">
        <f>IF(J1487&gt;0,MIN('Input &amp; Results'!$K$7*0.75/12*'Input &amp; Results'!$K$42,J1487),0)</f>
        <v>#DIV/0!</v>
      </c>
      <c r="N1487" s="106" t="e">
        <f t="shared" si="399"/>
        <v>#DIV/0!</v>
      </c>
      <c r="O1487" s="106" t="e">
        <f t="shared" si="411"/>
        <v>#DIV/0!</v>
      </c>
      <c r="P1487" s="106" t="e">
        <f>IF(O1487&gt;'Input &amp; Results'!$E$49,MIN('Input &amp; Results'!$E$47,O1487),0)</f>
        <v>#DIV/0!</v>
      </c>
      <c r="Q1487" s="106" t="e">
        <f t="shared" si="400"/>
        <v>#DIV/0!</v>
      </c>
      <c r="R1487" s="106" t="e">
        <f t="shared" ref="R1487:R1550" si="414">O1487-P1487</f>
        <v>#DIV/0!</v>
      </c>
      <c r="S1487" s="106" t="e">
        <f t="shared" ref="S1487:S1550" si="415">I1487-E1487+P1487</f>
        <v>#DIV/0!</v>
      </c>
      <c r="T1487" s="106" t="e">
        <f t="shared" si="401"/>
        <v>#DIV/0!</v>
      </c>
      <c r="U1487" s="124" t="e">
        <f t="shared" si="412"/>
        <v>#DIV/0!</v>
      </c>
      <c r="V1487" s="107" t="e">
        <f t="shared" si="409"/>
        <v>#DIV/0!</v>
      </c>
      <c r="W1487" s="106" t="e">
        <f t="shared" si="407"/>
        <v>#DIV/0!</v>
      </c>
      <c r="X1487" s="106" t="e">
        <f t="shared" si="402"/>
        <v>#DIV/0!</v>
      </c>
      <c r="Y1487" s="106" t="e">
        <f t="shared" si="408"/>
        <v>#DIV/0!</v>
      </c>
      <c r="Z1487" s="108" t="e">
        <f t="shared" si="403"/>
        <v>#DIV/0!</v>
      </c>
      <c r="AA1487" s="108" t="e">
        <f>('Input &amp; Results'!$E$40-R1487*7.48)/('Calcs active'!H1487*1440)</f>
        <v>#DIV/0!</v>
      </c>
    </row>
    <row r="1488" spans="2:27" x14ac:dyDescent="0.2">
      <c r="B1488" s="31">
        <f t="shared" si="413"/>
        <v>5</v>
      </c>
      <c r="C1488" s="31" t="s">
        <v>51</v>
      </c>
      <c r="D1488" s="106">
        <v>1474</v>
      </c>
      <c r="E1488" s="106" t="e">
        <f t="shared" si="404"/>
        <v>#DIV/0!</v>
      </c>
      <c r="F1488" s="106">
        <f>'Calcs Hist'!E1489</f>
        <v>0</v>
      </c>
      <c r="G1488" s="106" t="e">
        <f t="shared" si="405"/>
        <v>#DIV/0!</v>
      </c>
      <c r="H1488" s="107" t="e">
        <f t="shared" si="406"/>
        <v>#DIV/0!</v>
      </c>
      <c r="I1488" s="106" t="e">
        <f>IF(P1488&gt;0,('Input &amp; Results'!F$25/12*$C$3)*('Input &amp; Results'!$D$21),('Input &amp; Results'!F$25/12*$C$3)*('Input &amp; Results'!$D$22))</f>
        <v>#DIV/0!</v>
      </c>
      <c r="J1488" s="106" t="e">
        <f t="shared" si="410"/>
        <v>#DIV/0!</v>
      </c>
      <c r="K1488" s="106" t="e">
        <f>IF(H1488&gt;'Input &amp; Results'!$K$45,MIN('Input &amp; Results'!$K$27,J1488-M1488),0)</f>
        <v>#DIV/0!</v>
      </c>
      <c r="L1488" s="106" t="e">
        <f t="shared" ref="L1488:L1551" si="416">K1488*7.48</f>
        <v>#DIV/0!</v>
      </c>
      <c r="M1488" s="106" t="e">
        <f>IF(J1488&gt;0,MIN('Input &amp; Results'!$K$7*0.75/12*'Input &amp; Results'!$K$42,J1488),0)</f>
        <v>#DIV/0!</v>
      </c>
      <c r="N1488" s="106" t="e">
        <f t="shared" ref="N1488:N1551" si="417">M1488*7.48</f>
        <v>#DIV/0!</v>
      </c>
      <c r="O1488" s="106" t="e">
        <f t="shared" si="411"/>
        <v>#DIV/0!</v>
      </c>
      <c r="P1488" s="106" t="e">
        <f>IF(O1488&gt;'Input &amp; Results'!$E$49,MIN('Input &amp; Results'!$E$47,O1488),0)</f>
        <v>#DIV/0!</v>
      </c>
      <c r="Q1488" s="106" t="e">
        <f t="shared" ref="Q1488:Q1551" si="418">P1488*7.48</f>
        <v>#DIV/0!</v>
      </c>
      <c r="R1488" s="106" t="e">
        <f t="shared" si="414"/>
        <v>#DIV/0!</v>
      </c>
      <c r="S1488" s="106" t="e">
        <f t="shared" si="415"/>
        <v>#DIV/0!</v>
      </c>
      <c r="T1488" s="106" t="e">
        <f t="shared" ref="T1488:T1551" si="419">T1487+S1488</f>
        <v>#DIV/0!</v>
      </c>
      <c r="U1488" s="124" t="e">
        <f t="shared" si="412"/>
        <v>#DIV/0!</v>
      </c>
      <c r="V1488" s="107" t="e">
        <f t="shared" si="409"/>
        <v>#DIV/0!</v>
      </c>
      <c r="W1488" s="106" t="e">
        <f t="shared" si="407"/>
        <v>#DIV/0!</v>
      </c>
      <c r="X1488" s="106" t="e">
        <f t="shared" ref="X1488:X1551" si="420">W1488*7.48</f>
        <v>#DIV/0!</v>
      </c>
      <c r="Y1488" s="106" t="e">
        <f t="shared" si="408"/>
        <v>#DIV/0!</v>
      </c>
      <c r="Z1488" s="108" t="e">
        <f t="shared" ref="Z1488:Z1551" si="421">Z1487+Q1488</f>
        <v>#DIV/0!</v>
      </c>
      <c r="AA1488" s="108" t="e">
        <f>('Input &amp; Results'!$E$40-R1488*7.48)/('Calcs active'!H1488*1440)</f>
        <v>#DIV/0!</v>
      </c>
    </row>
    <row r="1489" spans="2:27" x14ac:dyDescent="0.2">
      <c r="B1489" s="31">
        <f t="shared" si="413"/>
        <v>5</v>
      </c>
      <c r="C1489" s="31" t="s">
        <v>51</v>
      </c>
      <c r="D1489" s="106">
        <v>1475</v>
      </c>
      <c r="E1489" s="106" t="e">
        <f t="shared" ref="E1489:E1552" si="422">$C$3*$C$10*(T1488/$C$7)^$C$11</f>
        <v>#DIV/0!</v>
      </c>
      <c r="F1489" s="106">
        <f>'Calcs Hist'!E1490</f>
        <v>0</v>
      </c>
      <c r="G1489" s="106" t="e">
        <f t="shared" ref="G1489:G1552" si="423">E1489+F1489</f>
        <v>#DIV/0!</v>
      </c>
      <c r="H1489" s="107" t="e">
        <f t="shared" ref="H1489:H1552" si="424">G1489*7.48/1440</f>
        <v>#DIV/0!</v>
      </c>
      <c r="I1489" s="106" t="e">
        <f>IF(P1489&gt;0,('Input &amp; Results'!F$25/12*$C$3)*('Input &amp; Results'!$D$21),('Input &amp; Results'!F$25/12*$C$3)*('Input &amp; Results'!$D$22))</f>
        <v>#DIV/0!</v>
      </c>
      <c r="J1489" s="106" t="e">
        <f t="shared" si="410"/>
        <v>#DIV/0!</v>
      </c>
      <c r="K1489" s="106" t="e">
        <f>IF(H1489&gt;'Input &amp; Results'!$K$45,MIN('Input &amp; Results'!$K$27,J1489-M1489),0)</f>
        <v>#DIV/0!</v>
      </c>
      <c r="L1489" s="106" t="e">
        <f t="shared" si="416"/>
        <v>#DIV/0!</v>
      </c>
      <c r="M1489" s="106" t="e">
        <f>IF(J1489&gt;0,MIN('Input &amp; Results'!$K$7*0.75/12*'Input &amp; Results'!$K$42,J1489),0)</f>
        <v>#DIV/0!</v>
      </c>
      <c r="N1489" s="106" t="e">
        <f t="shared" si="417"/>
        <v>#DIV/0!</v>
      </c>
      <c r="O1489" s="106" t="e">
        <f t="shared" si="411"/>
        <v>#DIV/0!</v>
      </c>
      <c r="P1489" s="106" t="e">
        <f>IF(O1489&gt;'Input &amp; Results'!$E$49,MIN('Input &amp; Results'!$E$47,O1489),0)</f>
        <v>#DIV/0!</v>
      </c>
      <c r="Q1489" s="106" t="e">
        <f t="shared" si="418"/>
        <v>#DIV/0!</v>
      </c>
      <c r="R1489" s="106" t="e">
        <f t="shared" si="414"/>
        <v>#DIV/0!</v>
      </c>
      <c r="S1489" s="106" t="e">
        <f t="shared" si="415"/>
        <v>#DIV/0!</v>
      </c>
      <c r="T1489" s="106" t="e">
        <f t="shared" si="419"/>
        <v>#DIV/0!</v>
      </c>
      <c r="U1489" s="124" t="e">
        <f t="shared" si="412"/>
        <v>#DIV/0!</v>
      </c>
      <c r="V1489" s="107" t="e">
        <f t="shared" si="409"/>
        <v>#DIV/0!</v>
      </c>
      <c r="W1489" s="106" t="e">
        <f t="shared" ref="W1489:W1552" si="425">G1489+W1488</f>
        <v>#DIV/0!</v>
      </c>
      <c r="X1489" s="106" t="e">
        <f t="shared" si="420"/>
        <v>#DIV/0!</v>
      </c>
      <c r="Y1489" s="106" t="e">
        <f t="shared" ref="Y1489:Y1552" si="426">Y1488+L1489</f>
        <v>#DIV/0!</v>
      </c>
      <c r="Z1489" s="108" t="e">
        <f t="shared" si="421"/>
        <v>#DIV/0!</v>
      </c>
      <c r="AA1489" s="108" t="e">
        <f>('Input &amp; Results'!$E$40-R1489*7.48)/('Calcs active'!H1489*1440)</f>
        <v>#DIV/0!</v>
      </c>
    </row>
    <row r="1490" spans="2:27" x14ac:dyDescent="0.2">
      <c r="B1490" s="31">
        <f t="shared" si="413"/>
        <v>5</v>
      </c>
      <c r="C1490" s="31" t="s">
        <v>51</v>
      </c>
      <c r="D1490" s="106">
        <v>1476</v>
      </c>
      <c r="E1490" s="106" t="e">
        <f t="shared" si="422"/>
        <v>#DIV/0!</v>
      </c>
      <c r="F1490" s="106">
        <f>'Calcs Hist'!E1491</f>
        <v>0</v>
      </c>
      <c r="G1490" s="106" t="e">
        <f t="shared" si="423"/>
        <v>#DIV/0!</v>
      </c>
      <c r="H1490" s="107" t="e">
        <f t="shared" si="424"/>
        <v>#DIV/0!</v>
      </c>
      <c r="I1490" s="106" t="e">
        <f>IF(P1490&gt;0,('Input &amp; Results'!F$25/12*$C$3)*('Input &amp; Results'!$D$21),('Input &amp; Results'!F$25/12*$C$3)*('Input &amp; Results'!$D$22))</f>
        <v>#DIV/0!</v>
      </c>
      <c r="J1490" s="106" t="e">
        <f t="shared" si="410"/>
        <v>#DIV/0!</v>
      </c>
      <c r="K1490" s="106" t="e">
        <f>IF(H1490&gt;'Input &amp; Results'!$K$45,MIN('Input &amp; Results'!$K$27,J1490-M1490),0)</f>
        <v>#DIV/0!</v>
      </c>
      <c r="L1490" s="106" t="e">
        <f t="shared" si="416"/>
        <v>#DIV/0!</v>
      </c>
      <c r="M1490" s="106" t="e">
        <f>IF(J1490&gt;0,MIN('Input &amp; Results'!$K$7*0.75/12*'Input &amp; Results'!$K$42,J1490),0)</f>
        <v>#DIV/0!</v>
      </c>
      <c r="N1490" s="106" t="e">
        <f t="shared" si="417"/>
        <v>#DIV/0!</v>
      </c>
      <c r="O1490" s="106" t="e">
        <f t="shared" si="411"/>
        <v>#DIV/0!</v>
      </c>
      <c r="P1490" s="106" t="e">
        <f>IF(O1490&gt;'Input &amp; Results'!$E$49,MIN('Input &amp; Results'!$E$47,O1490),0)</f>
        <v>#DIV/0!</v>
      </c>
      <c r="Q1490" s="106" t="e">
        <f t="shared" si="418"/>
        <v>#DIV/0!</v>
      </c>
      <c r="R1490" s="106" t="e">
        <f t="shared" si="414"/>
        <v>#DIV/0!</v>
      </c>
      <c r="S1490" s="106" t="e">
        <f t="shared" si="415"/>
        <v>#DIV/0!</v>
      </c>
      <c r="T1490" s="106" t="e">
        <f t="shared" si="419"/>
        <v>#DIV/0!</v>
      </c>
      <c r="U1490" s="124" t="e">
        <f t="shared" si="412"/>
        <v>#DIV/0!</v>
      </c>
      <c r="V1490" s="107" t="e">
        <f t="shared" si="409"/>
        <v>#DIV/0!</v>
      </c>
      <c r="W1490" s="106" t="e">
        <f t="shared" si="425"/>
        <v>#DIV/0!</v>
      </c>
      <c r="X1490" s="106" t="e">
        <f t="shared" si="420"/>
        <v>#DIV/0!</v>
      </c>
      <c r="Y1490" s="106" t="e">
        <f t="shared" si="426"/>
        <v>#DIV/0!</v>
      </c>
      <c r="Z1490" s="108" t="e">
        <f t="shared" si="421"/>
        <v>#DIV/0!</v>
      </c>
      <c r="AA1490" s="108" t="e">
        <f>('Input &amp; Results'!$E$40-R1490*7.48)/('Calcs active'!H1490*1440)</f>
        <v>#DIV/0!</v>
      </c>
    </row>
    <row r="1491" spans="2:27" x14ac:dyDescent="0.2">
      <c r="B1491" s="31">
        <f t="shared" si="413"/>
        <v>5</v>
      </c>
      <c r="C1491" s="31" t="s">
        <v>51</v>
      </c>
      <c r="D1491" s="106">
        <v>1477</v>
      </c>
      <c r="E1491" s="106" t="e">
        <f t="shared" si="422"/>
        <v>#DIV/0!</v>
      </c>
      <c r="F1491" s="106">
        <f>'Calcs Hist'!E1492</f>
        <v>0</v>
      </c>
      <c r="G1491" s="106" t="e">
        <f t="shared" si="423"/>
        <v>#DIV/0!</v>
      </c>
      <c r="H1491" s="107" t="e">
        <f t="shared" si="424"/>
        <v>#DIV/0!</v>
      </c>
      <c r="I1491" s="106" t="e">
        <f>IF(P1491&gt;0,('Input &amp; Results'!F$25/12*$C$3)*('Input &amp; Results'!$D$21),('Input &amp; Results'!F$25/12*$C$3)*('Input &amp; Results'!$D$22))</f>
        <v>#DIV/0!</v>
      </c>
      <c r="J1491" s="106" t="e">
        <f t="shared" si="410"/>
        <v>#DIV/0!</v>
      </c>
      <c r="K1491" s="106" t="e">
        <f>IF(H1491&gt;'Input &amp; Results'!$K$45,MIN('Input &amp; Results'!$K$27,J1491-M1491),0)</f>
        <v>#DIV/0!</v>
      </c>
      <c r="L1491" s="106" t="e">
        <f t="shared" si="416"/>
        <v>#DIV/0!</v>
      </c>
      <c r="M1491" s="106" t="e">
        <f>IF(J1491&gt;0,MIN('Input &amp; Results'!$K$7*0.75/12*'Input &amp; Results'!$K$42,J1491),0)</f>
        <v>#DIV/0!</v>
      </c>
      <c r="N1491" s="106" t="e">
        <f t="shared" si="417"/>
        <v>#DIV/0!</v>
      </c>
      <c r="O1491" s="106" t="e">
        <f t="shared" si="411"/>
        <v>#DIV/0!</v>
      </c>
      <c r="P1491" s="106" t="e">
        <f>IF(O1491&gt;'Input &amp; Results'!$E$49,MIN('Input &amp; Results'!$E$47,O1491),0)</f>
        <v>#DIV/0!</v>
      </c>
      <c r="Q1491" s="106" t="e">
        <f t="shared" si="418"/>
        <v>#DIV/0!</v>
      </c>
      <c r="R1491" s="106" t="e">
        <f t="shared" si="414"/>
        <v>#DIV/0!</v>
      </c>
      <c r="S1491" s="106" t="e">
        <f t="shared" si="415"/>
        <v>#DIV/0!</v>
      </c>
      <c r="T1491" s="106" t="e">
        <f t="shared" si="419"/>
        <v>#DIV/0!</v>
      </c>
      <c r="U1491" s="124" t="e">
        <f t="shared" si="412"/>
        <v>#DIV/0!</v>
      </c>
      <c r="V1491" s="107" t="e">
        <f t="shared" ref="V1491:V1554" si="427">U1491/($C$3*$C$4)</f>
        <v>#DIV/0!</v>
      </c>
      <c r="W1491" s="106" t="e">
        <f t="shared" si="425"/>
        <v>#DIV/0!</v>
      </c>
      <c r="X1491" s="106" t="e">
        <f t="shared" si="420"/>
        <v>#DIV/0!</v>
      </c>
      <c r="Y1491" s="106" t="e">
        <f t="shared" si="426"/>
        <v>#DIV/0!</v>
      </c>
      <c r="Z1491" s="108" t="e">
        <f t="shared" si="421"/>
        <v>#DIV/0!</v>
      </c>
      <c r="AA1491" s="108" t="e">
        <f>('Input &amp; Results'!$E$40-R1491*7.48)/('Calcs active'!H1491*1440)</f>
        <v>#DIV/0!</v>
      </c>
    </row>
    <row r="1492" spans="2:27" x14ac:dyDescent="0.2">
      <c r="B1492" s="31">
        <f t="shared" si="413"/>
        <v>5</v>
      </c>
      <c r="C1492" s="31" t="s">
        <v>51</v>
      </c>
      <c r="D1492" s="106">
        <v>1478</v>
      </c>
      <c r="E1492" s="106" t="e">
        <f t="shared" si="422"/>
        <v>#DIV/0!</v>
      </c>
      <c r="F1492" s="106">
        <f>'Calcs Hist'!E1493</f>
        <v>0</v>
      </c>
      <c r="G1492" s="106" t="e">
        <f t="shared" si="423"/>
        <v>#DIV/0!</v>
      </c>
      <c r="H1492" s="107" t="e">
        <f t="shared" si="424"/>
        <v>#DIV/0!</v>
      </c>
      <c r="I1492" s="106" t="e">
        <f>IF(P1492&gt;0,('Input &amp; Results'!F$25/12*$C$3)*('Input &amp; Results'!$D$21),('Input &amp; Results'!F$25/12*$C$3)*('Input &amp; Results'!$D$22))</f>
        <v>#DIV/0!</v>
      </c>
      <c r="J1492" s="106" t="e">
        <f t="shared" si="410"/>
        <v>#DIV/0!</v>
      </c>
      <c r="K1492" s="106" t="e">
        <f>IF(H1492&gt;'Input &amp; Results'!$K$45,MIN('Input &amp; Results'!$K$27,J1492-M1492),0)</f>
        <v>#DIV/0!</v>
      </c>
      <c r="L1492" s="106" t="e">
        <f t="shared" si="416"/>
        <v>#DIV/0!</v>
      </c>
      <c r="M1492" s="106" t="e">
        <f>IF(J1492&gt;0,MIN('Input &amp; Results'!$K$7*0.75/12*'Input &amp; Results'!$K$42,J1492),0)</f>
        <v>#DIV/0!</v>
      </c>
      <c r="N1492" s="106" t="e">
        <f t="shared" si="417"/>
        <v>#DIV/0!</v>
      </c>
      <c r="O1492" s="106" t="e">
        <f t="shared" si="411"/>
        <v>#DIV/0!</v>
      </c>
      <c r="P1492" s="106" t="e">
        <f>IF(O1492&gt;'Input &amp; Results'!$E$49,MIN('Input &amp; Results'!$E$47,O1492),0)</f>
        <v>#DIV/0!</v>
      </c>
      <c r="Q1492" s="106" t="e">
        <f t="shared" si="418"/>
        <v>#DIV/0!</v>
      </c>
      <c r="R1492" s="106" t="e">
        <f t="shared" si="414"/>
        <v>#DIV/0!</v>
      </c>
      <c r="S1492" s="106" t="e">
        <f t="shared" si="415"/>
        <v>#DIV/0!</v>
      </c>
      <c r="T1492" s="106" t="e">
        <f t="shared" si="419"/>
        <v>#DIV/0!</v>
      </c>
      <c r="U1492" s="124" t="e">
        <f t="shared" si="412"/>
        <v>#DIV/0!</v>
      </c>
      <c r="V1492" s="107" t="e">
        <f t="shared" si="427"/>
        <v>#DIV/0!</v>
      </c>
      <c r="W1492" s="106" t="e">
        <f t="shared" si="425"/>
        <v>#DIV/0!</v>
      </c>
      <c r="X1492" s="106" t="e">
        <f t="shared" si="420"/>
        <v>#DIV/0!</v>
      </c>
      <c r="Y1492" s="106" t="e">
        <f t="shared" si="426"/>
        <v>#DIV/0!</v>
      </c>
      <c r="Z1492" s="108" t="e">
        <f t="shared" si="421"/>
        <v>#DIV/0!</v>
      </c>
      <c r="AA1492" s="108" t="e">
        <f>('Input &amp; Results'!$E$40-R1492*7.48)/('Calcs active'!H1492*1440)</f>
        <v>#DIV/0!</v>
      </c>
    </row>
    <row r="1493" spans="2:27" x14ac:dyDescent="0.2">
      <c r="B1493" s="31">
        <f t="shared" si="413"/>
        <v>5</v>
      </c>
      <c r="C1493" s="31" t="s">
        <v>51</v>
      </c>
      <c r="D1493" s="106">
        <v>1479</v>
      </c>
      <c r="E1493" s="106" t="e">
        <f t="shared" si="422"/>
        <v>#DIV/0!</v>
      </c>
      <c r="F1493" s="106">
        <f>'Calcs Hist'!E1494</f>
        <v>0</v>
      </c>
      <c r="G1493" s="106" t="e">
        <f t="shared" si="423"/>
        <v>#DIV/0!</v>
      </c>
      <c r="H1493" s="107" t="e">
        <f t="shared" si="424"/>
        <v>#DIV/0!</v>
      </c>
      <c r="I1493" s="106" t="e">
        <f>IF(P1493&gt;0,('Input &amp; Results'!F$25/12*$C$3)*('Input &amp; Results'!$D$21),('Input &amp; Results'!F$25/12*$C$3)*('Input &amp; Results'!$D$22))</f>
        <v>#DIV/0!</v>
      </c>
      <c r="J1493" s="106" t="e">
        <f t="shared" ref="J1493:J1556" si="428">R1492+G1493</f>
        <v>#DIV/0!</v>
      </c>
      <c r="K1493" s="106" t="e">
        <f>IF(H1493&gt;'Input &amp; Results'!$K$45,MIN('Input &amp; Results'!$K$27,J1493-M1493),0)</f>
        <v>#DIV/0!</v>
      </c>
      <c r="L1493" s="106" t="e">
        <f t="shared" si="416"/>
        <v>#DIV/0!</v>
      </c>
      <c r="M1493" s="106" t="e">
        <f>IF(J1493&gt;0,MIN('Input &amp; Results'!$K$7*0.75/12*'Input &amp; Results'!$K$42,J1493),0)</f>
        <v>#DIV/0!</v>
      </c>
      <c r="N1493" s="106" t="e">
        <f t="shared" si="417"/>
        <v>#DIV/0!</v>
      </c>
      <c r="O1493" s="106" t="e">
        <f t="shared" si="411"/>
        <v>#DIV/0!</v>
      </c>
      <c r="P1493" s="106" t="e">
        <f>IF(O1493&gt;'Input &amp; Results'!$E$49,MIN('Input &amp; Results'!$E$47,O1493),0)</f>
        <v>#DIV/0!</v>
      </c>
      <c r="Q1493" s="106" t="e">
        <f t="shared" si="418"/>
        <v>#DIV/0!</v>
      </c>
      <c r="R1493" s="106" t="e">
        <f t="shared" si="414"/>
        <v>#DIV/0!</v>
      </c>
      <c r="S1493" s="106" t="e">
        <f t="shared" si="415"/>
        <v>#DIV/0!</v>
      </c>
      <c r="T1493" s="106" t="e">
        <f t="shared" si="419"/>
        <v>#DIV/0!</v>
      </c>
      <c r="U1493" s="124" t="e">
        <f t="shared" si="412"/>
        <v>#DIV/0!</v>
      </c>
      <c r="V1493" s="107" t="e">
        <f t="shared" si="427"/>
        <v>#DIV/0!</v>
      </c>
      <c r="W1493" s="106" t="e">
        <f t="shared" si="425"/>
        <v>#DIV/0!</v>
      </c>
      <c r="X1493" s="106" t="e">
        <f t="shared" si="420"/>
        <v>#DIV/0!</v>
      </c>
      <c r="Y1493" s="106" t="e">
        <f t="shared" si="426"/>
        <v>#DIV/0!</v>
      </c>
      <c r="Z1493" s="108" t="e">
        <f t="shared" si="421"/>
        <v>#DIV/0!</v>
      </c>
      <c r="AA1493" s="108" t="e">
        <f>('Input &amp; Results'!$E$40-R1493*7.48)/('Calcs active'!H1493*1440)</f>
        <v>#DIV/0!</v>
      </c>
    </row>
    <row r="1494" spans="2:27" x14ac:dyDescent="0.2">
      <c r="B1494" s="31">
        <f t="shared" si="413"/>
        <v>5</v>
      </c>
      <c r="C1494" s="31" t="s">
        <v>51</v>
      </c>
      <c r="D1494" s="106">
        <v>1480</v>
      </c>
      <c r="E1494" s="106" t="e">
        <f t="shared" si="422"/>
        <v>#DIV/0!</v>
      </c>
      <c r="F1494" s="106">
        <f>'Calcs Hist'!E1495</f>
        <v>0</v>
      </c>
      <c r="G1494" s="106" t="e">
        <f t="shared" si="423"/>
        <v>#DIV/0!</v>
      </c>
      <c r="H1494" s="107" t="e">
        <f t="shared" si="424"/>
        <v>#DIV/0!</v>
      </c>
      <c r="I1494" s="106" t="e">
        <f>IF(P1494&gt;0,('Input &amp; Results'!F$25/12*$C$3)*('Input &amp; Results'!$D$21),('Input &amp; Results'!F$25/12*$C$3)*('Input &amp; Results'!$D$22))</f>
        <v>#DIV/0!</v>
      </c>
      <c r="J1494" s="106" t="e">
        <f t="shared" si="428"/>
        <v>#DIV/0!</v>
      </c>
      <c r="K1494" s="106" t="e">
        <f>IF(H1494&gt;'Input &amp; Results'!$K$45,MIN('Input &amp; Results'!$K$27,J1494-M1494),0)</f>
        <v>#DIV/0!</v>
      </c>
      <c r="L1494" s="106" t="e">
        <f t="shared" si="416"/>
        <v>#DIV/0!</v>
      </c>
      <c r="M1494" s="106" t="e">
        <f>IF(J1494&gt;0,MIN('Input &amp; Results'!$K$7*0.75/12*'Input &amp; Results'!$K$42,J1494),0)</f>
        <v>#DIV/0!</v>
      </c>
      <c r="N1494" s="106" t="e">
        <f t="shared" si="417"/>
        <v>#DIV/0!</v>
      </c>
      <c r="O1494" s="106" t="e">
        <f t="shared" si="411"/>
        <v>#DIV/0!</v>
      </c>
      <c r="P1494" s="106" t="e">
        <f>IF(O1494&gt;'Input &amp; Results'!$E$49,MIN('Input &amp; Results'!$E$47,O1494),0)</f>
        <v>#DIV/0!</v>
      </c>
      <c r="Q1494" s="106" t="e">
        <f t="shared" si="418"/>
        <v>#DIV/0!</v>
      </c>
      <c r="R1494" s="106" t="e">
        <f t="shared" si="414"/>
        <v>#DIV/0!</v>
      </c>
      <c r="S1494" s="106" t="e">
        <f t="shared" si="415"/>
        <v>#DIV/0!</v>
      </c>
      <c r="T1494" s="106" t="e">
        <f t="shared" si="419"/>
        <v>#DIV/0!</v>
      </c>
      <c r="U1494" s="124" t="e">
        <f t="shared" si="412"/>
        <v>#DIV/0!</v>
      </c>
      <c r="V1494" s="107" t="e">
        <f t="shared" si="427"/>
        <v>#DIV/0!</v>
      </c>
      <c r="W1494" s="106" t="e">
        <f t="shared" si="425"/>
        <v>#DIV/0!</v>
      </c>
      <c r="X1494" s="106" t="e">
        <f t="shared" si="420"/>
        <v>#DIV/0!</v>
      </c>
      <c r="Y1494" s="106" t="e">
        <f t="shared" si="426"/>
        <v>#DIV/0!</v>
      </c>
      <c r="Z1494" s="108" t="e">
        <f t="shared" si="421"/>
        <v>#DIV/0!</v>
      </c>
      <c r="AA1494" s="108" t="e">
        <f>('Input &amp; Results'!$E$40-R1494*7.48)/('Calcs active'!H1494*1440)</f>
        <v>#DIV/0!</v>
      </c>
    </row>
    <row r="1495" spans="2:27" x14ac:dyDescent="0.2">
      <c r="B1495" s="31">
        <f t="shared" si="413"/>
        <v>5</v>
      </c>
      <c r="C1495" s="31" t="s">
        <v>51</v>
      </c>
      <c r="D1495" s="106">
        <v>1481</v>
      </c>
      <c r="E1495" s="106" t="e">
        <f t="shared" si="422"/>
        <v>#DIV/0!</v>
      </c>
      <c r="F1495" s="106">
        <f>'Calcs Hist'!E1496</f>
        <v>0</v>
      </c>
      <c r="G1495" s="106" t="e">
        <f t="shared" si="423"/>
        <v>#DIV/0!</v>
      </c>
      <c r="H1495" s="107" t="e">
        <f t="shared" si="424"/>
        <v>#DIV/0!</v>
      </c>
      <c r="I1495" s="106" t="e">
        <f>IF(P1495&gt;0,('Input &amp; Results'!F$25/12*$C$3)*('Input &amp; Results'!$D$21),('Input &amp; Results'!F$25/12*$C$3)*('Input &amp; Results'!$D$22))</f>
        <v>#DIV/0!</v>
      </c>
      <c r="J1495" s="106" t="e">
        <f t="shared" si="428"/>
        <v>#DIV/0!</v>
      </c>
      <c r="K1495" s="106" t="e">
        <f>IF(H1495&gt;'Input &amp; Results'!$K$45,MIN('Input &amp; Results'!$K$27,J1495-M1495),0)</f>
        <v>#DIV/0!</v>
      </c>
      <c r="L1495" s="106" t="e">
        <f t="shared" si="416"/>
        <v>#DIV/0!</v>
      </c>
      <c r="M1495" s="106" t="e">
        <f>IF(J1495&gt;0,MIN('Input &amp; Results'!$K$7*0.75/12*'Input &amp; Results'!$K$42,J1495),0)</f>
        <v>#DIV/0!</v>
      </c>
      <c r="N1495" s="106" t="e">
        <f t="shared" si="417"/>
        <v>#DIV/0!</v>
      </c>
      <c r="O1495" s="106" t="e">
        <f t="shared" si="411"/>
        <v>#DIV/0!</v>
      </c>
      <c r="P1495" s="106" t="e">
        <f>IF(O1495&gt;'Input &amp; Results'!$E$49,MIN('Input &amp; Results'!$E$47,O1495),0)</f>
        <v>#DIV/0!</v>
      </c>
      <c r="Q1495" s="106" t="e">
        <f t="shared" si="418"/>
        <v>#DIV/0!</v>
      </c>
      <c r="R1495" s="106" t="e">
        <f t="shared" si="414"/>
        <v>#DIV/0!</v>
      </c>
      <c r="S1495" s="106" t="e">
        <f t="shared" si="415"/>
        <v>#DIV/0!</v>
      </c>
      <c r="T1495" s="106" t="e">
        <f t="shared" si="419"/>
        <v>#DIV/0!</v>
      </c>
      <c r="U1495" s="124" t="e">
        <f t="shared" si="412"/>
        <v>#DIV/0!</v>
      </c>
      <c r="V1495" s="107" t="e">
        <f t="shared" si="427"/>
        <v>#DIV/0!</v>
      </c>
      <c r="W1495" s="106" t="e">
        <f t="shared" si="425"/>
        <v>#DIV/0!</v>
      </c>
      <c r="X1495" s="106" t="e">
        <f t="shared" si="420"/>
        <v>#DIV/0!</v>
      </c>
      <c r="Y1495" s="106" t="e">
        <f t="shared" si="426"/>
        <v>#DIV/0!</v>
      </c>
      <c r="Z1495" s="108" t="e">
        <f t="shared" si="421"/>
        <v>#DIV/0!</v>
      </c>
      <c r="AA1495" s="108" t="e">
        <f>('Input &amp; Results'!$E$40-R1495*7.48)/('Calcs active'!H1495*1440)</f>
        <v>#DIV/0!</v>
      </c>
    </row>
    <row r="1496" spans="2:27" x14ac:dyDescent="0.2">
      <c r="B1496" s="31">
        <f t="shared" si="413"/>
        <v>5</v>
      </c>
      <c r="C1496" s="31" t="s">
        <v>51</v>
      </c>
      <c r="D1496" s="106">
        <v>1482</v>
      </c>
      <c r="E1496" s="106" t="e">
        <f t="shared" si="422"/>
        <v>#DIV/0!</v>
      </c>
      <c r="F1496" s="106">
        <f>'Calcs Hist'!E1497</f>
        <v>0</v>
      </c>
      <c r="G1496" s="106" t="e">
        <f t="shared" si="423"/>
        <v>#DIV/0!</v>
      </c>
      <c r="H1496" s="107" t="e">
        <f t="shared" si="424"/>
        <v>#DIV/0!</v>
      </c>
      <c r="I1496" s="106" t="e">
        <f>IF(P1496&gt;0,('Input &amp; Results'!F$25/12*$C$3)*('Input &amp; Results'!$D$21),('Input &amp; Results'!F$25/12*$C$3)*('Input &amp; Results'!$D$22))</f>
        <v>#DIV/0!</v>
      </c>
      <c r="J1496" s="106" t="e">
        <f t="shared" si="428"/>
        <v>#DIV/0!</v>
      </c>
      <c r="K1496" s="106" t="e">
        <f>IF(H1496&gt;'Input &amp; Results'!$K$45,MIN('Input &amp; Results'!$K$27,J1496-M1496),0)</f>
        <v>#DIV/0!</v>
      </c>
      <c r="L1496" s="106" t="e">
        <f t="shared" si="416"/>
        <v>#DIV/0!</v>
      </c>
      <c r="M1496" s="106" t="e">
        <f>IF(J1496&gt;0,MIN('Input &amp; Results'!$K$7*0.75/12*'Input &amp; Results'!$K$42,J1496),0)</f>
        <v>#DIV/0!</v>
      </c>
      <c r="N1496" s="106" t="e">
        <f t="shared" si="417"/>
        <v>#DIV/0!</v>
      </c>
      <c r="O1496" s="106" t="e">
        <f t="shared" si="411"/>
        <v>#DIV/0!</v>
      </c>
      <c r="P1496" s="106" t="e">
        <f>IF(O1496&gt;'Input &amp; Results'!$E$49,MIN('Input &amp; Results'!$E$47,O1496),0)</f>
        <v>#DIV/0!</v>
      </c>
      <c r="Q1496" s="106" t="e">
        <f t="shared" si="418"/>
        <v>#DIV/0!</v>
      </c>
      <c r="R1496" s="106" t="e">
        <f t="shared" si="414"/>
        <v>#DIV/0!</v>
      </c>
      <c r="S1496" s="106" t="e">
        <f t="shared" si="415"/>
        <v>#DIV/0!</v>
      </c>
      <c r="T1496" s="106" t="e">
        <f t="shared" si="419"/>
        <v>#DIV/0!</v>
      </c>
      <c r="U1496" s="124" t="e">
        <f t="shared" si="412"/>
        <v>#DIV/0!</v>
      </c>
      <c r="V1496" s="107" t="e">
        <f t="shared" si="427"/>
        <v>#DIV/0!</v>
      </c>
      <c r="W1496" s="106" t="e">
        <f t="shared" si="425"/>
        <v>#DIV/0!</v>
      </c>
      <c r="X1496" s="106" t="e">
        <f t="shared" si="420"/>
        <v>#DIV/0!</v>
      </c>
      <c r="Y1496" s="106" t="e">
        <f t="shared" si="426"/>
        <v>#DIV/0!</v>
      </c>
      <c r="Z1496" s="108" t="e">
        <f t="shared" si="421"/>
        <v>#DIV/0!</v>
      </c>
      <c r="AA1496" s="108" t="e">
        <f>('Input &amp; Results'!$E$40-R1496*7.48)/('Calcs active'!H1496*1440)</f>
        <v>#DIV/0!</v>
      </c>
    </row>
    <row r="1497" spans="2:27" x14ac:dyDescent="0.2">
      <c r="B1497" s="31">
        <f t="shared" si="413"/>
        <v>5</v>
      </c>
      <c r="C1497" s="31" t="s">
        <v>51</v>
      </c>
      <c r="D1497" s="106">
        <v>1483</v>
      </c>
      <c r="E1497" s="106" t="e">
        <f t="shared" si="422"/>
        <v>#DIV/0!</v>
      </c>
      <c r="F1497" s="106">
        <f>'Calcs Hist'!E1498</f>
        <v>0</v>
      </c>
      <c r="G1497" s="106" t="e">
        <f t="shared" si="423"/>
        <v>#DIV/0!</v>
      </c>
      <c r="H1497" s="107" t="e">
        <f t="shared" si="424"/>
        <v>#DIV/0!</v>
      </c>
      <c r="I1497" s="106" t="e">
        <f>IF(P1497&gt;0,('Input &amp; Results'!F$25/12*$C$3)*('Input &amp; Results'!$D$21),('Input &amp; Results'!F$25/12*$C$3)*('Input &amp; Results'!$D$22))</f>
        <v>#DIV/0!</v>
      </c>
      <c r="J1497" s="106" t="e">
        <f t="shared" si="428"/>
        <v>#DIV/0!</v>
      </c>
      <c r="K1497" s="106" t="e">
        <f>IF(H1497&gt;'Input &amp; Results'!$K$45,MIN('Input &amp; Results'!$K$27,J1497-M1497),0)</f>
        <v>#DIV/0!</v>
      </c>
      <c r="L1497" s="106" t="e">
        <f t="shared" si="416"/>
        <v>#DIV/0!</v>
      </c>
      <c r="M1497" s="106" t="e">
        <f>IF(J1497&gt;0,MIN('Input &amp; Results'!$K$7*0.75/12*'Input &amp; Results'!$K$42,J1497),0)</f>
        <v>#DIV/0!</v>
      </c>
      <c r="N1497" s="106" t="e">
        <f t="shared" si="417"/>
        <v>#DIV/0!</v>
      </c>
      <c r="O1497" s="106" t="e">
        <f t="shared" si="411"/>
        <v>#DIV/0!</v>
      </c>
      <c r="P1497" s="106" t="e">
        <f>IF(O1497&gt;'Input &amp; Results'!$E$49,MIN('Input &amp; Results'!$E$47,O1497),0)</f>
        <v>#DIV/0!</v>
      </c>
      <c r="Q1497" s="106" t="e">
        <f t="shared" si="418"/>
        <v>#DIV/0!</v>
      </c>
      <c r="R1497" s="106" t="e">
        <f t="shared" si="414"/>
        <v>#DIV/0!</v>
      </c>
      <c r="S1497" s="106" t="e">
        <f t="shared" si="415"/>
        <v>#DIV/0!</v>
      </c>
      <c r="T1497" s="106" t="e">
        <f t="shared" si="419"/>
        <v>#DIV/0!</v>
      </c>
      <c r="U1497" s="124" t="e">
        <f t="shared" si="412"/>
        <v>#DIV/0!</v>
      </c>
      <c r="V1497" s="107" t="e">
        <f t="shared" si="427"/>
        <v>#DIV/0!</v>
      </c>
      <c r="W1497" s="106" t="e">
        <f t="shared" si="425"/>
        <v>#DIV/0!</v>
      </c>
      <c r="X1497" s="106" t="e">
        <f t="shared" si="420"/>
        <v>#DIV/0!</v>
      </c>
      <c r="Y1497" s="106" t="e">
        <f t="shared" si="426"/>
        <v>#DIV/0!</v>
      </c>
      <c r="Z1497" s="108" t="e">
        <f t="shared" si="421"/>
        <v>#DIV/0!</v>
      </c>
      <c r="AA1497" s="108" t="e">
        <f>('Input &amp; Results'!$E$40-R1497*7.48)/('Calcs active'!H1497*1440)</f>
        <v>#DIV/0!</v>
      </c>
    </row>
    <row r="1498" spans="2:27" x14ac:dyDescent="0.2">
      <c r="B1498" s="31">
        <f t="shared" si="413"/>
        <v>5</v>
      </c>
      <c r="C1498" s="31" t="s">
        <v>51</v>
      </c>
      <c r="D1498" s="106">
        <v>1484</v>
      </c>
      <c r="E1498" s="106" t="e">
        <f t="shared" si="422"/>
        <v>#DIV/0!</v>
      </c>
      <c r="F1498" s="106">
        <f>'Calcs Hist'!E1499</f>
        <v>0</v>
      </c>
      <c r="G1498" s="106" t="e">
        <f t="shared" si="423"/>
        <v>#DIV/0!</v>
      </c>
      <c r="H1498" s="107" t="e">
        <f t="shared" si="424"/>
        <v>#DIV/0!</v>
      </c>
      <c r="I1498" s="106" t="e">
        <f>IF(P1498&gt;0,('Input &amp; Results'!F$25/12*$C$3)*('Input &amp; Results'!$D$21),('Input &amp; Results'!F$25/12*$C$3)*('Input &amp; Results'!$D$22))</f>
        <v>#DIV/0!</v>
      </c>
      <c r="J1498" s="106" t="e">
        <f t="shared" si="428"/>
        <v>#DIV/0!</v>
      </c>
      <c r="K1498" s="106" t="e">
        <f>IF(H1498&gt;'Input &amp; Results'!$K$45,MIN('Input &amp; Results'!$K$27,J1498-M1498),0)</f>
        <v>#DIV/0!</v>
      </c>
      <c r="L1498" s="106" t="e">
        <f t="shared" si="416"/>
        <v>#DIV/0!</v>
      </c>
      <c r="M1498" s="106" t="e">
        <f>IF(J1498&gt;0,MIN('Input &amp; Results'!$K$7*0.75/12*'Input &amp; Results'!$K$42,J1498),0)</f>
        <v>#DIV/0!</v>
      </c>
      <c r="N1498" s="106" t="e">
        <f t="shared" si="417"/>
        <v>#DIV/0!</v>
      </c>
      <c r="O1498" s="106" t="e">
        <f t="shared" si="411"/>
        <v>#DIV/0!</v>
      </c>
      <c r="P1498" s="106" t="e">
        <f>IF(O1498&gt;'Input &amp; Results'!$E$49,MIN('Input &amp; Results'!$E$47,O1498),0)</f>
        <v>#DIV/0!</v>
      </c>
      <c r="Q1498" s="106" t="e">
        <f t="shared" si="418"/>
        <v>#DIV/0!</v>
      </c>
      <c r="R1498" s="106" t="e">
        <f t="shared" si="414"/>
        <v>#DIV/0!</v>
      </c>
      <c r="S1498" s="106" t="e">
        <f t="shared" si="415"/>
        <v>#DIV/0!</v>
      </c>
      <c r="T1498" s="106" t="e">
        <f t="shared" si="419"/>
        <v>#DIV/0!</v>
      </c>
      <c r="U1498" s="124" t="e">
        <f t="shared" si="412"/>
        <v>#DIV/0!</v>
      </c>
      <c r="V1498" s="107" t="e">
        <f t="shared" si="427"/>
        <v>#DIV/0!</v>
      </c>
      <c r="W1498" s="106" t="e">
        <f t="shared" si="425"/>
        <v>#DIV/0!</v>
      </c>
      <c r="X1498" s="106" t="e">
        <f t="shared" si="420"/>
        <v>#DIV/0!</v>
      </c>
      <c r="Y1498" s="106" t="e">
        <f t="shared" si="426"/>
        <v>#DIV/0!</v>
      </c>
      <c r="Z1498" s="108" t="e">
        <f t="shared" si="421"/>
        <v>#DIV/0!</v>
      </c>
      <c r="AA1498" s="108" t="e">
        <f>('Input &amp; Results'!$E$40-R1498*7.48)/('Calcs active'!H1498*1440)</f>
        <v>#DIV/0!</v>
      </c>
    </row>
    <row r="1499" spans="2:27" x14ac:dyDescent="0.2">
      <c r="B1499" s="31">
        <f t="shared" si="413"/>
        <v>5</v>
      </c>
      <c r="C1499" s="31" t="s">
        <v>51</v>
      </c>
      <c r="D1499" s="106">
        <v>1485</v>
      </c>
      <c r="E1499" s="106" t="e">
        <f t="shared" si="422"/>
        <v>#DIV/0!</v>
      </c>
      <c r="F1499" s="106">
        <f>'Calcs Hist'!E1500</f>
        <v>0</v>
      </c>
      <c r="G1499" s="106" t="e">
        <f t="shared" si="423"/>
        <v>#DIV/0!</v>
      </c>
      <c r="H1499" s="107" t="e">
        <f t="shared" si="424"/>
        <v>#DIV/0!</v>
      </c>
      <c r="I1499" s="106" t="e">
        <f>IF(P1499&gt;0,('Input &amp; Results'!F$25/12*$C$3)*('Input &amp; Results'!$D$21),('Input &amp; Results'!F$25/12*$C$3)*('Input &amp; Results'!$D$22))</f>
        <v>#DIV/0!</v>
      </c>
      <c r="J1499" s="106" t="e">
        <f t="shared" si="428"/>
        <v>#DIV/0!</v>
      </c>
      <c r="K1499" s="106" t="e">
        <f>IF(H1499&gt;'Input &amp; Results'!$K$45,MIN('Input &amp; Results'!$K$27,J1499-M1499),0)</f>
        <v>#DIV/0!</v>
      </c>
      <c r="L1499" s="106" t="e">
        <f t="shared" si="416"/>
        <v>#DIV/0!</v>
      </c>
      <c r="M1499" s="106" t="e">
        <f>IF(J1499&gt;0,MIN('Input &amp; Results'!$K$7*0.75/12*'Input &amp; Results'!$K$42,J1499),0)</f>
        <v>#DIV/0!</v>
      </c>
      <c r="N1499" s="106" t="e">
        <f t="shared" si="417"/>
        <v>#DIV/0!</v>
      </c>
      <c r="O1499" s="106" t="e">
        <f t="shared" si="411"/>
        <v>#DIV/0!</v>
      </c>
      <c r="P1499" s="106" t="e">
        <f>IF(O1499&gt;'Input &amp; Results'!$E$49,MIN('Input &amp; Results'!$E$47,O1499),0)</f>
        <v>#DIV/0!</v>
      </c>
      <c r="Q1499" s="106" t="e">
        <f t="shared" si="418"/>
        <v>#DIV/0!</v>
      </c>
      <c r="R1499" s="106" t="e">
        <f t="shared" si="414"/>
        <v>#DIV/0!</v>
      </c>
      <c r="S1499" s="106" t="e">
        <f t="shared" si="415"/>
        <v>#DIV/0!</v>
      </c>
      <c r="T1499" s="106" t="e">
        <f t="shared" si="419"/>
        <v>#DIV/0!</v>
      </c>
      <c r="U1499" s="124" t="e">
        <f t="shared" si="412"/>
        <v>#DIV/0!</v>
      </c>
      <c r="V1499" s="107" t="e">
        <f t="shared" si="427"/>
        <v>#DIV/0!</v>
      </c>
      <c r="W1499" s="106" t="e">
        <f t="shared" si="425"/>
        <v>#DIV/0!</v>
      </c>
      <c r="X1499" s="106" t="e">
        <f t="shared" si="420"/>
        <v>#DIV/0!</v>
      </c>
      <c r="Y1499" s="106" t="e">
        <f t="shared" si="426"/>
        <v>#DIV/0!</v>
      </c>
      <c r="Z1499" s="108" t="e">
        <f t="shared" si="421"/>
        <v>#DIV/0!</v>
      </c>
      <c r="AA1499" s="108" t="e">
        <f>('Input &amp; Results'!$E$40-R1499*7.48)/('Calcs active'!H1499*1440)</f>
        <v>#DIV/0!</v>
      </c>
    </row>
    <row r="1500" spans="2:27" x14ac:dyDescent="0.2">
      <c r="B1500" s="31">
        <f t="shared" si="413"/>
        <v>5</v>
      </c>
      <c r="C1500" s="31" t="s">
        <v>51</v>
      </c>
      <c r="D1500" s="106">
        <v>1486</v>
      </c>
      <c r="E1500" s="106" t="e">
        <f t="shared" si="422"/>
        <v>#DIV/0!</v>
      </c>
      <c r="F1500" s="106">
        <f>'Calcs Hist'!E1501</f>
        <v>0</v>
      </c>
      <c r="G1500" s="106" t="e">
        <f t="shared" si="423"/>
        <v>#DIV/0!</v>
      </c>
      <c r="H1500" s="107" t="e">
        <f t="shared" si="424"/>
        <v>#DIV/0!</v>
      </c>
      <c r="I1500" s="106" t="e">
        <f>IF(P1500&gt;0,('Input &amp; Results'!F$25/12*$C$3)*('Input &amp; Results'!$D$21),('Input &amp; Results'!F$25/12*$C$3)*('Input &amp; Results'!$D$22))</f>
        <v>#DIV/0!</v>
      </c>
      <c r="J1500" s="106" t="e">
        <f t="shared" si="428"/>
        <v>#DIV/0!</v>
      </c>
      <c r="K1500" s="106" t="e">
        <f>IF(H1500&gt;'Input &amp; Results'!$K$45,MIN('Input &amp; Results'!$K$27,J1500-M1500),0)</f>
        <v>#DIV/0!</v>
      </c>
      <c r="L1500" s="106" t="e">
        <f t="shared" si="416"/>
        <v>#DIV/0!</v>
      </c>
      <c r="M1500" s="106" t="e">
        <f>IF(J1500&gt;0,MIN('Input &amp; Results'!$K$7*0.75/12*'Input &amp; Results'!$K$42,J1500),0)</f>
        <v>#DIV/0!</v>
      </c>
      <c r="N1500" s="106" t="e">
        <f t="shared" si="417"/>
        <v>#DIV/0!</v>
      </c>
      <c r="O1500" s="106" t="e">
        <f t="shared" si="411"/>
        <v>#DIV/0!</v>
      </c>
      <c r="P1500" s="106" t="e">
        <f>IF(O1500&gt;'Input &amp; Results'!$E$49,MIN('Input &amp; Results'!$E$47,O1500),0)</f>
        <v>#DIV/0!</v>
      </c>
      <c r="Q1500" s="106" t="e">
        <f t="shared" si="418"/>
        <v>#DIV/0!</v>
      </c>
      <c r="R1500" s="106" t="e">
        <f t="shared" si="414"/>
        <v>#DIV/0!</v>
      </c>
      <c r="S1500" s="106" t="e">
        <f t="shared" si="415"/>
        <v>#DIV/0!</v>
      </c>
      <c r="T1500" s="106" t="e">
        <f t="shared" si="419"/>
        <v>#DIV/0!</v>
      </c>
      <c r="U1500" s="124" t="e">
        <f t="shared" si="412"/>
        <v>#DIV/0!</v>
      </c>
      <c r="V1500" s="107" t="e">
        <f t="shared" si="427"/>
        <v>#DIV/0!</v>
      </c>
      <c r="W1500" s="106" t="e">
        <f t="shared" si="425"/>
        <v>#DIV/0!</v>
      </c>
      <c r="X1500" s="106" t="e">
        <f t="shared" si="420"/>
        <v>#DIV/0!</v>
      </c>
      <c r="Y1500" s="106" t="e">
        <f t="shared" si="426"/>
        <v>#DIV/0!</v>
      </c>
      <c r="Z1500" s="108" t="e">
        <f t="shared" si="421"/>
        <v>#DIV/0!</v>
      </c>
      <c r="AA1500" s="108" t="e">
        <f>('Input &amp; Results'!$E$40-R1500*7.48)/('Calcs active'!H1500*1440)</f>
        <v>#DIV/0!</v>
      </c>
    </row>
    <row r="1501" spans="2:27" x14ac:dyDescent="0.2">
      <c r="B1501" s="31">
        <f t="shared" si="413"/>
        <v>5</v>
      </c>
      <c r="C1501" s="31" t="s">
        <v>51</v>
      </c>
      <c r="D1501" s="106">
        <v>1487</v>
      </c>
      <c r="E1501" s="106" t="e">
        <f t="shared" si="422"/>
        <v>#DIV/0!</v>
      </c>
      <c r="F1501" s="106">
        <f>'Calcs Hist'!E1502</f>
        <v>0</v>
      </c>
      <c r="G1501" s="106" t="e">
        <f t="shared" si="423"/>
        <v>#DIV/0!</v>
      </c>
      <c r="H1501" s="107" t="e">
        <f t="shared" si="424"/>
        <v>#DIV/0!</v>
      </c>
      <c r="I1501" s="106" t="e">
        <f>IF(P1501&gt;0,('Input &amp; Results'!F$25/12*$C$3)*('Input &amp; Results'!$D$21),('Input &amp; Results'!F$25/12*$C$3)*('Input &amp; Results'!$D$22))</f>
        <v>#DIV/0!</v>
      </c>
      <c r="J1501" s="106" t="e">
        <f t="shared" si="428"/>
        <v>#DIV/0!</v>
      </c>
      <c r="K1501" s="106" t="e">
        <f>IF(H1501&gt;'Input &amp; Results'!$K$45,MIN('Input &amp; Results'!$K$27,J1501-M1501),0)</f>
        <v>#DIV/0!</v>
      </c>
      <c r="L1501" s="106" t="e">
        <f t="shared" si="416"/>
        <v>#DIV/0!</v>
      </c>
      <c r="M1501" s="106" t="e">
        <f>IF(J1501&gt;0,MIN('Input &amp; Results'!$K$7*0.75/12*'Input &amp; Results'!$K$42,J1501),0)</f>
        <v>#DIV/0!</v>
      </c>
      <c r="N1501" s="106" t="e">
        <f t="shared" si="417"/>
        <v>#DIV/0!</v>
      </c>
      <c r="O1501" s="106" t="e">
        <f t="shared" si="411"/>
        <v>#DIV/0!</v>
      </c>
      <c r="P1501" s="106" t="e">
        <f>IF(O1501&gt;'Input &amp; Results'!$E$49,MIN('Input &amp; Results'!$E$47,O1501),0)</f>
        <v>#DIV/0!</v>
      </c>
      <c r="Q1501" s="106" t="e">
        <f t="shared" si="418"/>
        <v>#DIV/0!</v>
      </c>
      <c r="R1501" s="106" t="e">
        <f t="shared" si="414"/>
        <v>#DIV/0!</v>
      </c>
      <c r="S1501" s="106" t="e">
        <f t="shared" si="415"/>
        <v>#DIV/0!</v>
      </c>
      <c r="T1501" s="106" t="e">
        <f t="shared" si="419"/>
        <v>#DIV/0!</v>
      </c>
      <c r="U1501" s="124" t="e">
        <f t="shared" si="412"/>
        <v>#DIV/0!</v>
      </c>
      <c r="V1501" s="107" t="e">
        <f t="shared" si="427"/>
        <v>#DIV/0!</v>
      </c>
      <c r="W1501" s="106" t="e">
        <f t="shared" si="425"/>
        <v>#DIV/0!</v>
      </c>
      <c r="X1501" s="106" t="e">
        <f t="shared" si="420"/>
        <v>#DIV/0!</v>
      </c>
      <c r="Y1501" s="106" t="e">
        <f t="shared" si="426"/>
        <v>#DIV/0!</v>
      </c>
      <c r="Z1501" s="108" t="e">
        <f t="shared" si="421"/>
        <v>#DIV/0!</v>
      </c>
      <c r="AA1501" s="108" t="e">
        <f>('Input &amp; Results'!$E$40-R1501*7.48)/('Calcs active'!H1501*1440)</f>
        <v>#DIV/0!</v>
      </c>
    </row>
    <row r="1502" spans="2:27" x14ac:dyDescent="0.2">
      <c r="B1502" s="31">
        <f t="shared" si="413"/>
        <v>5</v>
      </c>
      <c r="C1502" s="31" t="s">
        <v>51</v>
      </c>
      <c r="D1502" s="106">
        <v>1488</v>
      </c>
      <c r="E1502" s="106" t="e">
        <f t="shared" si="422"/>
        <v>#DIV/0!</v>
      </c>
      <c r="F1502" s="106">
        <f>'Calcs Hist'!E1503</f>
        <v>0</v>
      </c>
      <c r="G1502" s="106" t="e">
        <f t="shared" si="423"/>
        <v>#DIV/0!</v>
      </c>
      <c r="H1502" s="107" t="e">
        <f t="shared" si="424"/>
        <v>#DIV/0!</v>
      </c>
      <c r="I1502" s="106" t="e">
        <f>IF(P1502&gt;0,('Input &amp; Results'!F$25/12*$C$3)*('Input &amp; Results'!$D$21),('Input &amp; Results'!F$25/12*$C$3)*('Input &amp; Results'!$D$22))</f>
        <v>#DIV/0!</v>
      </c>
      <c r="J1502" s="106" t="e">
        <f t="shared" si="428"/>
        <v>#DIV/0!</v>
      </c>
      <c r="K1502" s="106" t="e">
        <f>IF(H1502&gt;'Input &amp; Results'!$K$45,MIN('Input &amp; Results'!$K$27,J1502-M1502),0)</f>
        <v>#DIV/0!</v>
      </c>
      <c r="L1502" s="106" t="e">
        <f t="shared" si="416"/>
        <v>#DIV/0!</v>
      </c>
      <c r="M1502" s="106" t="e">
        <f>IF(J1502&gt;0,MIN('Input &amp; Results'!$K$7*0.75/12*'Input &amp; Results'!$K$42,J1502),0)</f>
        <v>#DIV/0!</v>
      </c>
      <c r="N1502" s="106" t="e">
        <f t="shared" si="417"/>
        <v>#DIV/0!</v>
      </c>
      <c r="O1502" s="106" t="e">
        <f t="shared" si="411"/>
        <v>#DIV/0!</v>
      </c>
      <c r="P1502" s="106" t="e">
        <f>IF(O1502&gt;'Input &amp; Results'!$E$49,MIN('Input &amp; Results'!$E$47,O1502),0)</f>
        <v>#DIV/0!</v>
      </c>
      <c r="Q1502" s="106" t="e">
        <f t="shared" si="418"/>
        <v>#DIV/0!</v>
      </c>
      <c r="R1502" s="106" t="e">
        <f t="shared" si="414"/>
        <v>#DIV/0!</v>
      </c>
      <c r="S1502" s="106" t="e">
        <f t="shared" si="415"/>
        <v>#DIV/0!</v>
      </c>
      <c r="T1502" s="106" t="e">
        <f t="shared" si="419"/>
        <v>#DIV/0!</v>
      </c>
      <c r="U1502" s="124" t="e">
        <f t="shared" si="412"/>
        <v>#DIV/0!</v>
      </c>
      <c r="V1502" s="107" t="e">
        <f t="shared" si="427"/>
        <v>#DIV/0!</v>
      </c>
      <c r="W1502" s="106" t="e">
        <f t="shared" si="425"/>
        <v>#DIV/0!</v>
      </c>
      <c r="X1502" s="106" t="e">
        <f t="shared" si="420"/>
        <v>#DIV/0!</v>
      </c>
      <c r="Y1502" s="106" t="e">
        <f t="shared" si="426"/>
        <v>#DIV/0!</v>
      </c>
      <c r="Z1502" s="108" t="e">
        <f t="shared" si="421"/>
        <v>#DIV/0!</v>
      </c>
      <c r="AA1502" s="108" t="e">
        <f>('Input &amp; Results'!$E$40-R1502*7.48)/('Calcs active'!H1502*1440)</f>
        <v>#DIV/0!</v>
      </c>
    </row>
    <row r="1503" spans="2:27" x14ac:dyDescent="0.2">
      <c r="B1503" s="31">
        <f t="shared" si="413"/>
        <v>5</v>
      </c>
      <c r="C1503" s="31" t="s">
        <v>51</v>
      </c>
      <c r="D1503" s="106">
        <v>1489</v>
      </c>
      <c r="E1503" s="106" t="e">
        <f t="shared" si="422"/>
        <v>#DIV/0!</v>
      </c>
      <c r="F1503" s="106">
        <f>'Calcs Hist'!E1504</f>
        <v>0</v>
      </c>
      <c r="G1503" s="106" t="e">
        <f t="shared" si="423"/>
        <v>#DIV/0!</v>
      </c>
      <c r="H1503" s="107" t="e">
        <f t="shared" si="424"/>
        <v>#DIV/0!</v>
      </c>
      <c r="I1503" s="106" t="e">
        <f>IF(P1503&gt;0,('Input &amp; Results'!F$25/12*$C$3)*('Input &amp; Results'!$D$21),('Input &amp; Results'!F$25/12*$C$3)*('Input &amp; Results'!$D$22))</f>
        <v>#DIV/0!</v>
      </c>
      <c r="J1503" s="106" t="e">
        <f t="shared" si="428"/>
        <v>#DIV/0!</v>
      </c>
      <c r="K1503" s="106" t="e">
        <f>IF(H1503&gt;'Input &amp; Results'!$K$45,MIN('Input &amp; Results'!$K$27,J1503-M1503),0)</f>
        <v>#DIV/0!</v>
      </c>
      <c r="L1503" s="106" t="e">
        <f t="shared" si="416"/>
        <v>#DIV/0!</v>
      </c>
      <c r="M1503" s="106" t="e">
        <f>IF(J1503&gt;0,MIN('Input &amp; Results'!$K$7*0.75/12*'Input &amp; Results'!$K$42,J1503),0)</f>
        <v>#DIV/0!</v>
      </c>
      <c r="N1503" s="106" t="e">
        <f t="shared" si="417"/>
        <v>#DIV/0!</v>
      </c>
      <c r="O1503" s="106" t="e">
        <f t="shared" si="411"/>
        <v>#DIV/0!</v>
      </c>
      <c r="P1503" s="106" t="e">
        <f>IF(O1503&gt;'Input &amp; Results'!$E$49,MIN('Input &amp; Results'!$E$47,O1503),0)</f>
        <v>#DIV/0!</v>
      </c>
      <c r="Q1503" s="106" t="e">
        <f t="shared" si="418"/>
        <v>#DIV/0!</v>
      </c>
      <c r="R1503" s="106" t="e">
        <f t="shared" si="414"/>
        <v>#DIV/0!</v>
      </c>
      <c r="S1503" s="106" t="e">
        <f t="shared" si="415"/>
        <v>#DIV/0!</v>
      </c>
      <c r="T1503" s="106" t="e">
        <f t="shared" si="419"/>
        <v>#DIV/0!</v>
      </c>
      <c r="U1503" s="124" t="e">
        <f t="shared" si="412"/>
        <v>#DIV/0!</v>
      </c>
      <c r="V1503" s="107" t="e">
        <f t="shared" si="427"/>
        <v>#DIV/0!</v>
      </c>
      <c r="W1503" s="106" t="e">
        <f t="shared" si="425"/>
        <v>#DIV/0!</v>
      </c>
      <c r="X1503" s="106" t="e">
        <f t="shared" si="420"/>
        <v>#DIV/0!</v>
      </c>
      <c r="Y1503" s="106" t="e">
        <f t="shared" si="426"/>
        <v>#DIV/0!</v>
      </c>
      <c r="Z1503" s="108" t="e">
        <f t="shared" si="421"/>
        <v>#DIV/0!</v>
      </c>
      <c r="AA1503" s="108" t="e">
        <f>('Input &amp; Results'!$E$40-R1503*7.48)/('Calcs active'!H1503*1440)</f>
        <v>#DIV/0!</v>
      </c>
    </row>
    <row r="1504" spans="2:27" x14ac:dyDescent="0.2">
      <c r="B1504" s="31">
        <f t="shared" si="413"/>
        <v>5</v>
      </c>
      <c r="C1504" s="31" t="s">
        <v>51</v>
      </c>
      <c r="D1504" s="106">
        <v>1490</v>
      </c>
      <c r="E1504" s="106" t="e">
        <f t="shared" si="422"/>
        <v>#DIV/0!</v>
      </c>
      <c r="F1504" s="106">
        <f>'Calcs Hist'!E1505</f>
        <v>0</v>
      </c>
      <c r="G1504" s="106" t="e">
        <f t="shared" si="423"/>
        <v>#DIV/0!</v>
      </c>
      <c r="H1504" s="107" t="e">
        <f t="shared" si="424"/>
        <v>#DIV/0!</v>
      </c>
      <c r="I1504" s="106" t="e">
        <f>IF(P1504&gt;0,('Input &amp; Results'!F$25/12*$C$3)*('Input &amp; Results'!$D$21),('Input &amp; Results'!F$25/12*$C$3)*('Input &amp; Results'!$D$22))</f>
        <v>#DIV/0!</v>
      </c>
      <c r="J1504" s="106" t="e">
        <f t="shared" si="428"/>
        <v>#DIV/0!</v>
      </c>
      <c r="K1504" s="106" t="e">
        <f>IF(H1504&gt;'Input &amp; Results'!$K$45,MIN('Input &amp; Results'!$K$27,J1504-M1504),0)</f>
        <v>#DIV/0!</v>
      </c>
      <c r="L1504" s="106" t="e">
        <f t="shared" si="416"/>
        <v>#DIV/0!</v>
      </c>
      <c r="M1504" s="106" t="e">
        <f>IF(J1504&gt;0,MIN('Input &amp; Results'!$K$7*0.75/12*'Input &amp; Results'!$K$42,J1504),0)</f>
        <v>#DIV/0!</v>
      </c>
      <c r="N1504" s="106" t="e">
        <f t="shared" si="417"/>
        <v>#DIV/0!</v>
      </c>
      <c r="O1504" s="106" t="e">
        <f t="shared" si="411"/>
        <v>#DIV/0!</v>
      </c>
      <c r="P1504" s="106" t="e">
        <f>IF(O1504&gt;'Input &amp; Results'!$E$49,MIN('Input &amp; Results'!$E$47,O1504),0)</f>
        <v>#DIV/0!</v>
      </c>
      <c r="Q1504" s="106" t="e">
        <f t="shared" si="418"/>
        <v>#DIV/0!</v>
      </c>
      <c r="R1504" s="106" t="e">
        <f t="shared" si="414"/>
        <v>#DIV/0!</v>
      </c>
      <c r="S1504" s="106" t="e">
        <f t="shared" si="415"/>
        <v>#DIV/0!</v>
      </c>
      <c r="T1504" s="106" t="e">
        <f t="shared" si="419"/>
        <v>#DIV/0!</v>
      </c>
      <c r="U1504" s="124" t="e">
        <f t="shared" si="412"/>
        <v>#DIV/0!</v>
      </c>
      <c r="V1504" s="107" t="e">
        <f t="shared" si="427"/>
        <v>#DIV/0!</v>
      </c>
      <c r="W1504" s="106" t="e">
        <f t="shared" si="425"/>
        <v>#DIV/0!</v>
      </c>
      <c r="X1504" s="106" t="e">
        <f t="shared" si="420"/>
        <v>#DIV/0!</v>
      </c>
      <c r="Y1504" s="106" t="e">
        <f t="shared" si="426"/>
        <v>#DIV/0!</v>
      </c>
      <c r="Z1504" s="108" t="e">
        <f t="shared" si="421"/>
        <v>#DIV/0!</v>
      </c>
      <c r="AA1504" s="108" t="e">
        <f>('Input &amp; Results'!$E$40-R1504*7.48)/('Calcs active'!H1504*1440)</f>
        <v>#DIV/0!</v>
      </c>
    </row>
    <row r="1505" spans="2:27" x14ac:dyDescent="0.2">
      <c r="B1505" s="31">
        <f t="shared" si="413"/>
        <v>5</v>
      </c>
      <c r="C1505" s="31" t="s">
        <v>51</v>
      </c>
      <c r="D1505" s="106">
        <v>1491</v>
      </c>
      <c r="E1505" s="106" t="e">
        <f t="shared" si="422"/>
        <v>#DIV/0!</v>
      </c>
      <c r="F1505" s="106">
        <f>'Calcs Hist'!E1506</f>
        <v>0</v>
      </c>
      <c r="G1505" s="106" t="e">
        <f t="shared" si="423"/>
        <v>#DIV/0!</v>
      </c>
      <c r="H1505" s="107" t="e">
        <f t="shared" si="424"/>
        <v>#DIV/0!</v>
      </c>
      <c r="I1505" s="106" t="e">
        <f>IF(P1505&gt;0,('Input &amp; Results'!F$25/12*$C$3)*('Input &amp; Results'!$D$21),('Input &amp; Results'!F$25/12*$C$3)*('Input &amp; Results'!$D$22))</f>
        <v>#DIV/0!</v>
      </c>
      <c r="J1505" s="106" t="e">
        <f t="shared" si="428"/>
        <v>#DIV/0!</v>
      </c>
      <c r="K1505" s="106" t="e">
        <f>IF(H1505&gt;'Input &amp; Results'!$K$45,MIN('Input &amp; Results'!$K$27,J1505-M1505),0)</f>
        <v>#DIV/0!</v>
      </c>
      <c r="L1505" s="106" t="e">
        <f t="shared" si="416"/>
        <v>#DIV/0!</v>
      </c>
      <c r="M1505" s="106" t="e">
        <f>IF(J1505&gt;0,MIN('Input &amp; Results'!$K$7*0.75/12*'Input &amp; Results'!$K$42,J1505),0)</f>
        <v>#DIV/0!</v>
      </c>
      <c r="N1505" s="106" t="e">
        <f t="shared" si="417"/>
        <v>#DIV/0!</v>
      </c>
      <c r="O1505" s="106" t="e">
        <f t="shared" si="411"/>
        <v>#DIV/0!</v>
      </c>
      <c r="P1505" s="106" t="e">
        <f>IF(O1505&gt;'Input &amp; Results'!$E$49,MIN('Input &amp; Results'!$E$47,O1505),0)</f>
        <v>#DIV/0!</v>
      </c>
      <c r="Q1505" s="106" t="e">
        <f t="shared" si="418"/>
        <v>#DIV/0!</v>
      </c>
      <c r="R1505" s="106" t="e">
        <f t="shared" si="414"/>
        <v>#DIV/0!</v>
      </c>
      <c r="S1505" s="106" t="e">
        <f t="shared" si="415"/>
        <v>#DIV/0!</v>
      </c>
      <c r="T1505" s="106" t="e">
        <f t="shared" si="419"/>
        <v>#DIV/0!</v>
      </c>
      <c r="U1505" s="124" t="e">
        <f t="shared" si="412"/>
        <v>#DIV/0!</v>
      </c>
      <c r="V1505" s="107" t="e">
        <f t="shared" si="427"/>
        <v>#DIV/0!</v>
      </c>
      <c r="W1505" s="106" t="e">
        <f t="shared" si="425"/>
        <v>#DIV/0!</v>
      </c>
      <c r="X1505" s="106" t="e">
        <f t="shared" si="420"/>
        <v>#DIV/0!</v>
      </c>
      <c r="Y1505" s="106" t="e">
        <f t="shared" si="426"/>
        <v>#DIV/0!</v>
      </c>
      <c r="Z1505" s="108" t="e">
        <f t="shared" si="421"/>
        <v>#DIV/0!</v>
      </c>
      <c r="AA1505" s="108" t="e">
        <f>('Input &amp; Results'!$E$40-R1505*7.48)/('Calcs active'!H1505*1440)</f>
        <v>#DIV/0!</v>
      </c>
    </row>
    <row r="1506" spans="2:27" x14ac:dyDescent="0.2">
      <c r="B1506" s="31">
        <f t="shared" si="413"/>
        <v>5</v>
      </c>
      <c r="C1506" s="31" t="s">
        <v>52</v>
      </c>
      <c r="D1506" s="106">
        <v>1492</v>
      </c>
      <c r="E1506" s="106" t="e">
        <f t="shared" si="422"/>
        <v>#DIV/0!</v>
      </c>
      <c r="F1506" s="106">
        <f>'Calcs Hist'!E1507</f>
        <v>0</v>
      </c>
      <c r="G1506" s="106" t="e">
        <f t="shared" si="423"/>
        <v>#DIV/0!</v>
      </c>
      <c r="H1506" s="107" t="e">
        <f t="shared" si="424"/>
        <v>#DIV/0!</v>
      </c>
      <c r="I1506" s="106" t="e">
        <f>IF(P1506&gt;0,('Input &amp; Results'!F$26/12*$C$3)*('Input &amp; Results'!$D$21),('Input &amp; Results'!F$26/12*$C$3)*('Input &amp; Results'!$D$22))</f>
        <v>#DIV/0!</v>
      </c>
      <c r="J1506" s="106" t="e">
        <f t="shared" si="428"/>
        <v>#DIV/0!</v>
      </c>
      <c r="K1506" s="106" t="e">
        <f>IF(H1506&gt;'Input &amp; Results'!$K$45,MIN('Input &amp; Results'!$K$28,J1506-M1506),0)</f>
        <v>#DIV/0!</v>
      </c>
      <c r="L1506" s="106" t="e">
        <f t="shared" si="416"/>
        <v>#DIV/0!</v>
      </c>
      <c r="M1506" s="106" t="e">
        <f>IF(J1506&gt;0,MIN('Input &amp; Results'!$K$8*0.75/12*'Input &amp; Results'!$K$42,J1506),0)</f>
        <v>#DIV/0!</v>
      </c>
      <c r="N1506" s="106" t="e">
        <f t="shared" si="417"/>
        <v>#DIV/0!</v>
      </c>
      <c r="O1506" s="106" t="e">
        <f t="shared" si="411"/>
        <v>#DIV/0!</v>
      </c>
      <c r="P1506" s="106" t="e">
        <f>IF(O1506&gt;'Input &amp; Results'!$E$49,MIN('Input &amp; Results'!$E$47,O1506),0)</f>
        <v>#DIV/0!</v>
      </c>
      <c r="Q1506" s="106" t="e">
        <f t="shared" si="418"/>
        <v>#DIV/0!</v>
      </c>
      <c r="R1506" s="106" t="e">
        <f t="shared" si="414"/>
        <v>#DIV/0!</v>
      </c>
      <c r="S1506" s="106" t="e">
        <f t="shared" si="415"/>
        <v>#DIV/0!</v>
      </c>
      <c r="T1506" s="106" t="e">
        <f t="shared" si="419"/>
        <v>#DIV/0!</v>
      </c>
      <c r="U1506" s="124" t="e">
        <f t="shared" si="412"/>
        <v>#DIV/0!</v>
      </c>
      <c r="V1506" s="107" t="e">
        <f t="shared" si="427"/>
        <v>#DIV/0!</v>
      </c>
      <c r="W1506" s="106" t="e">
        <f t="shared" si="425"/>
        <v>#DIV/0!</v>
      </c>
      <c r="X1506" s="106" t="e">
        <f t="shared" si="420"/>
        <v>#DIV/0!</v>
      </c>
      <c r="Y1506" s="106" t="e">
        <f t="shared" si="426"/>
        <v>#DIV/0!</v>
      </c>
      <c r="Z1506" s="108" t="e">
        <f t="shared" si="421"/>
        <v>#DIV/0!</v>
      </c>
      <c r="AA1506" s="108" t="e">
        <f>('Input &amp; Results'!$E$40-R1506*7.48)/('Calcs active'!H1506*1440)</f>
        <v>#DIV/0!</v>
      </c>
    </row>
    <row r="1507" spans="2:27" x14ac:dyDescent="0.2">
      <c r="B1507" s="31">
        <f t="shared" si="413"/>
        <v>5</v>
      </c>
      <c r="C1507" s="31" t="s">
        <v>52</v>
      </c>
      <c r="D1507" s="106">
        <v>1493</v>
      </c>
      <c r="E1507" s="106" t="e">
        <f t="shared" si="422"/>
        <v>#DIV/0!</v>
      </c>
      <c r="F1507" s="106">
        <f>'Calcs Hist'!E1508</f>
        <v>0</v>
      </c>
      <c r="G1507" s="106" t="e">
        <f t="shared" si="423"/>
        <v>#DIV/0!</v>
      </c>
      <c r="H1507" s="107" t="e">
        <f t="shared" si="424"/>
        <v>#DIV/0!</v>
      </c>
      <c r="I1507" s="106" t="e">
        <f>IF(P1507&gt;0,('Input &amp; Results'!F$26/12*$C$3)*('Input &amp; Results'!$D$21),('Input &amp; Results'!F$26/12*$C$3)*('Input &amp; Results'!$D$22))</f>
        <v>#DIV/0!</v>
      </c>
      <c r="J1507" s="106" t="e">
        <f t="shared" si="428"/>
        <v>#DIV/0!</v>
      </c>
      <c r="K1507" s="106" t="e">
        <f>IF(H1507&gt;'Input &amp; Results'!$K$45,MIN('Input &amp; Results'!$K$28,J1507-M1507),0)</f>
        <v>#DIV/0!</v>
      </c>
      <c r="L1507" s="106" t="e">
        <f t="shared" si="416"/>
        <v>#DIV/0!</v>
      </c>
      <c r="M1507" s="106" t="e">
        <f>IF(J1507&gt;0,MIN('Input &amp; Results'!$K$8*0.75/12*'Input &amp; Results'!$K$42,J1507),0)</f>
        <v>#DIV/0!</v>
      </c>
      <c r="N1507" s="106" t="e">
        <f t="shared" si="417"/>
        <v>#DIV/0!</v>
      </c>
      <c r="O1507" s="106" t="e">
        <f t="shared" si="411"/>
        <v>#DIV/0!</v>
      </c>
      <c r="P1507" s="106" t="e">
        <f>IF(O1507&gt;'Input &amp; Results'!$E$49,MIN('Input &amp; Results'!$E$47,O1507),0)</f>
        <v>#DIV/0!</v>
      </c>
      <c r="Q1507" s="106" t="e">
        <f t="shared" si="418"/>
        <v>#DIV/0!</v>
      </c>
      <c r="R1507" s="106" t="e">
        <f t="shared" si="414"/>
        <v>#DIV/0!</v>
      </c>
      <c r="S1507" s="106" t="e">
        <f t="shared" si="415"/>
        <v>#DIV/0!</v>
      </c>
      <c r="T1507" s="106" t="e">
        <f t="shared" si="419"/>
        <v>#DIV/0!</v>
      </c>
      <c r="U1507" s="124" t="e">
        <f t="shared" si="412"/>
        <v>#DIV/0!</v>
      </c>
      <c r="V1507" s="107" t="e">
        <f t="shared" si="427"/>
        <v>#DIV/0!</v>
      </c>
      <c r="W1507" s="106" t="e">
        <f t="shared" si="425"/>
        <v>#DIV/0!</v>
      </c>
      <c r="X1507" s="106" t="e">
        <f t="shared" si="420"/>
        <v>#DIV/0!</v>
      </c>
      <c r="Y1507" s="106" t="e">
        <f t="shared" si="426"/>
        <v>#DIV/0!</v>
      </c>
      <c r="Z1507" s="108" t="e">
        <f t="shared" si="421"/>
        <v>#DIV/0!</v>
      </c>
      <c r="AA1507" s="108" t="e">
        <f>('Input &amp; Results'!$E$40-R1507*7.48)/('Calcs active'!H1507*1440)</f>
        <v>#DIV/0!</v>
      </c>
    </row>
    <row r="1508" spans="2:27" x14ac:dyDescent="0.2">
      <c r="B1508" s="31">
        <f t="shared" si="413"/>
        <v>5</v>
      </c>
      <c r="C1508" s="31" t="s">
        <v>52</v>
      </c>
      <c r="D1508" s="106">
        <v>1494</v>
      </c>
      <c r="E1508" s="106" t="e">
        <f t="shared" si="422"/>
        <v>#DIV/0!</v>
      </c>
      <c r="F1508" s="106">
        <f>'Calcs Hist'!E1509</f>
        <v>0</v>
      </c>
      <c r="G1508" s="106" t="e">
        <f t="shared" si="423"/>
        <v>#DIV/0!</v>
      </c>
      <c r="H1508" s="107" t="e">
        <f t="shared" si="424"/>
        <v>#DIV/0!</v>
      </c>
      <c r="I1508" s="106" t="e">
        <f>IF(P1508&gt;0,('Input &amp; Results'!F$26/12*$C$3)*('Input &amp; Results'!$D$21),('Input &amp; Results'!F$26/12*$C$3)*('Input &amp; Results'!$D$22))</f>
        <v>#DIV/0!</v>
      </c>
      <c r="J1508" s="106" t="e">
        <f t="shared" si="428"/>
        <v>#DIV/0!</v>
      </c>
      <c r="K1508" s="106" t="e">
        <f>IF(H1508&gt;'Input &amp; Results'!$K$45,MIN('Input &amp; Results'!$K$28,J1508-M1508),0)</f>
        <v>#DIV/0!</v>
      </c>
      <c r="L1508" s="106" t="e">
        <f t="shared" si="416"/>
        <v>#DIV/0!</v>
      </c>
      <c r="M1508" s="106" t="e">
        <f>IF(J1508&gt;0,MIN('Input &amp; Results'!$K$8*0.75/12*'Input &amp; Results'!$K$42,J1508),0)</f>
        <v>#DIV/0!</v>
      </c>
      <c r="N1508" s="106" t="e">
        <f t="shared" si="417"/>
        <v>#DIV/0!</v>
      </c>
      <c r="O1508" s="106" t="e">
        <f t="shared" si="411"/>
        <v>#DIV/0!</v>
      </c>
      <c r="P1508" s="106" t="e">
        <f>IF(O1508&gt;'Input &amp; Results'!$E$49,MIN('Input &amp; Results'!$E$47,O1508),0)</f>
        <v>#DIV/0!</v>
      </c>
      <c r="Q1508" s="106" t="e">
        <f t="shared" si="418"/>
        <v>#DIV/0!</v>
      </c>
      <c r="R1508" s="106" t="e">
        <f t="shared" si="414"/>
        <v>#DIV/0!</v>
      </c>
      <c r="S1508" s="106" t="e">
        <f t="shared" si="415"/>
        <v>#DIV/0!</v>
      </c>
      <c r="T1508" s="106" t="e">
        <f t="shared" si="419"/>
        <v>#DIV/0!</v>
      </c>
      <c r="U1508" s="124" t="e">
        <f t="shared" si="412"/>
        <v>#DIV/0!</v>
      </c>
      <c r="V1508" s="107" t="e">
        <f t="shared" si="427"/>
        <v>#DIV/0!</v>
      </c>
      <c r="W1508" s="106" t="e">
        <f t="shared" si="425"/>
        <v>#DIV/0!</v>
      </c>
      <c r="X1508" s="106" t="e">
        <f t="shared" si="420"/>
        <v>#DIV/0!</v>
      </c>
      <c r="Y1508" s="106" t="e">
        <f t="shared" si="426"/>
        <v>#DIV/0!</v>
      </c>
      <c r="Z1508" s="108" t="e">
        <f t="shared" si="421"/>
        <v>#DIV/0!</v>
      </c>
      <c r="AA1508" s="108" t="e">
        <f>('Input &amp; Results'!$E$40-R1508*7.48)/('Calcs active'!H1508*1440)</f>
        <v>#DIV/0!</v>
      </c>
    </row>
    <row r="1509" spans="2:27" x14ac:dyDescent="0.2">
      <c r="B1509" s="31">
        <f t="shared" si="413"/>
        <v>5</v>
      </c>
      <c r="C1509" s="31" t="s">
        <v>52</v>
      </c>
      <c r="D1509" s="106">
        <v>1495</v>
      </c>
      <c r="E1509" s="106" t="e">
        <f t="shared" si="422"/>
        <v>#DIV/0!</v>
      </c>
      <c r="F1509" s="106">
        <f>'Calcs Hist'!E1510</f>
        <v>0</v>
      </c>
      <c r="G1509" s="106" t="e">
        <f t="shared" si="423"/>
        <v>#DIV/0!</v>
      </c>
      <c r="H1509" s="107" t="e">
        <f t="shared" si="424"/>
        <v>#DIV/0!</v>
      </c>
      <c r="I1509" s="106" t="e">
        <f>IF(P1509&gt;0,('Input &amp; Results'!F$26/12*$C$3)*('Input &amp; Results'!$D$21),('Input &amp; Results'!F$26/12*$C$3)*('Input &amp; Results'!$D$22))</f>
        <v>#DIV/0!</v>
      </c>
      <c r="J1509" s="106" t="e">
        <f t="shared" si="428"/>
        <v>#DIV/0!</v>
      </c>
      <c r="K1509" s="106" t="e">
        <f>IF(H1509&gt;'Input &amp; Results'!$K$45,MIN('Input &amp; Results'!$K$28,J1509-M1509),0)</f>
        <v>#DIV/0!</v>
      </c>
      <c r="L1509" s="106" t="e">
        <f t="shared" si="416"/>
        <v>#DIV/0!</v>
      </c>
      <c r="M1509" s="106" t="e">
        <f>IF(J1509&gt;0,MIN('Input &amp; Results'!$K$8*0.75/12*'Input &amp; Results'!$K$42,J1509),0)</f>
        <v>#DIV/0!</v>
      </c>
      <c r="N1509" s="106" t="e">
        <f t="shared" si="417"/>
        <v>#DIV/0!</v>
      </c>
      <c r="O1509" s="106" t="e">
        <f t="shared" si="411"/>
        <v>#DIV/0!</v>
      </c>
      <c r="P1509" s="106" t="e">
        <f>IF(O1509&gt;'Input &amp; Results'!$E$49,MIN('Input &amp; Results'!$E$47,O1509),0)</f>
        <v>#DIV/0!</v>
      </c>
      <c r="Q1509" s="106" t="e">
        <f t="shared" si="418"/>
        <v>#DIV/0!</v>
      </c>
      <c r="R1509" s="106" t="e">
        <f t="shared" si="414"/>
        <v>#DIV/0!</v>
      </c>
      <c r="S1509" s="106" t="e">
        <f t="shared" si="415"/>
        <v>#DIV/0!</v>
      </c>
      <c r="T1509" s="106" t="e">
        <f t="shared" si="419"/>
        <v>#DIV/0!</v>
      </c>
      <c r="U1509" s="124" t="e">
        <f t="shared" si="412"/>
        <v>#DIV/0!</v>
      </c>
      <c r="V1509" s="107" t="e">
        <f t="shared" si="427"/>
        <v>#DIV/0!</v>
      </c>
      <c r="W1509" s="106" t="e">
        <f t="shared" si="425"/>
        <v>#DIV/0!</v>
      </c>
      <c r="X1509" s="106" t="e">
        <f t="shared" si="420"/>
        <v>#DIV/0!</v>
      </c>
      <c r="Y1509" s="106" t="e">
        <f t="shared" si="426"/>
        <v>#DIV/0!</v>
      </c>
      <c r="Z1509" s="108" t="e">
        <f t="shared" si="421"/>
        <v>#DIV/0!</v>
      </c>
      <c r="AA1509" s="108" t="e">
        <f>('Input &amp; Results'!$E$40-R1509*7.48)/('Calcs active'!H1509*1440)</f>
        <v>#DIV/0!</v>
      </c>
    </row>
    <row r="1510" spans="2:27" x14ac:dyDescent="0.2">
      <c r="B1510" s="31">
        <f t="shared" si="413"/>
        <v>5</v>
      </c>
      <c r="C1510" s="31" t="s">
        <v>52</v>
      </c>
      <c r="D1510" s="106">
        <v>1496</v>
      </c>
      <c r="E1510" s="106" t="e">
        <f t="shared" si="422"/>
        <v>#DIV/0!</v>
      </c>
      <c r="F1510" s="106">
        <f>'Calcs Hist'!E1511</f>
        <v>0</v>
      </c>
      <c r="G1510" s="106" t="e">
        <f t="shared" si="423"/>
        <v>#DIV/0!</v>
      </c>
      <c r="H1510" s="107" t="e">
        <f t="shared" si="424"/>
        <v>#DIV/0!</v>
      </c>
      <c r="I1510" s="106" t="e">
        <f>IF(P1510&gt;0,('Input &amp; Results'!F$26/12*$C$3)*('Input &amp; Results'!$D$21),('Input &amp; Results'!F$26/12*$C$3)*('Input &amp; Results'!$D$22))</f>
        <v>#DIV/0!</v>
      </c>
      <c r="J1510" s="106" t="e">
        <f t="shared" si="428"/>
        <v>#DIV/0!</v>
      </c>
      <c r="K1510" s="106" t="e">
        <f>IF(H1510&gt;'Input &amp; Results'!$K$45,MIN('Input &amp; Results'!$K$28,J1510-M1510),0)</f>
        <v>#DIV/0!</v>
      </c>
      <c r="L1510" s="106" t="e">
        <f t="shared" si="416"/>
        <v>#DIV/0!</v>
      </c>
      <c r="M1510" s="106" t="e">
        <f>IF(J1510&gt;0,MIN('Input &amp; Results'!$K$8*0.75/12*'Input &amp; Results'!$K$42,J1510),0)</f>
        <v>#DIV/0!</v>
      </c>
      <c r="N1510" s="106" t="e">
        <f t="shared" si="417"/>
        <v>#DIV/0!</v>
      </c>
      <c r="O1510" s="106" t="e">
        <f t="shared" si="411"/>
        <v>#DIV/0!</v>
      </c>
      <c r="P1510" s="106" t="e">
        <f>IF(O1510&gt;'Input &amp; Results'!$E$49,MIN('Input &amp; Results'!$E$47,O1510),0)</f>
        <v>#DIV/0!</v>
      </c>
      <c r="Q1510" s="106" t="e">
        <f t="shared" si="418"/>
        <v>#DIV/0!</v>
      </c>
      <c r="R1510" s="106" t="e">
        <f t="shared" si="414"/>
        <v>#DIV/0!</v>
      </c>
      <c r="S1510" s="106" t="e">
        <f t="shared" si="415"/>
        <v>#DIV/0!</v>
      </c>
      <c r="T1510" s="106" t="e">
        <f t="shared" si="419"/>
        <v>#DIV/0!</v>
      </c>
      <c r="U1510" s="124" t="e">
        <f t="shared" si="412"/>
        <v>#DIV/0!</v>
      </c>
      <c r="V1510" s="107" t="e">
        <f t="shared" si="427"/>
        <v>#DIV/0!</v>
      </c>
      <c r="W1510" s="106" t="e">
        <f t="shared" si="425"/>
        <v>#DIV/0!</v>
      </c>
      <c r="X1510" s="106" t="e">
        <f t="shared" si="420"/>
        <v>#DIV/0!</v>
      </c>
      <c r="Y1510" s="106" t="e">
        <f t="shared" si="426"/>
        <v>#DIV/0!</v>
      </c>
      <c r="Z1510" s="108" t="e">
        <f t="shared" si="421"/>
        <v>#DIV/0!</v>
      </c>
      <c r="AA1510" s="108" t="e">
        <f>('Input &amp; Results'!$E$40-R1510*7.48)/('Calcs active'!H1510*1440)</f>
        <v>#DIV/0!</v>
      </c>
    </row>
    <row r="1511" spans="2:27" x14ac:dyDescent="0.2">
      <c r="B1511" s="31">
        <f t="shared" si="413"/>
        <v>5</v>
      </c>
      <c r="C1511" s="31" t="s">
        <v>52</v>
      </c>
      <c r="D1511" s="106">
        <v>1497</v>
      </c>
      <c r="E1511" s="106" t="e">
        <f t="shared" si="422"/>
        <v>#DIV/0!</v>
      </c>
      <c r="F1511" s="106">
        <f>'Calcs Hist'!E1512</f>
        <v>0</v>
      </c>
      <c r="G1511" s="106" t="e">
        <f t="shared" si="423"/>
        <v>#DIV/0!</v>
      </c>
      <c r="H1511" s="107" t="e">
        <f t="shared" si="424"/>
        <v>#DIV/0!</v>
      </c>
      <c r="I1511" s="106" t="e">
        <f>IF(P1511&gt;0,('Input &amp; Results'!F$26/12*$C$3)*('Input &amp; Results'!$D$21),('Input &amp; Results'!F$26/12*$C$3)*('Input &amp; Results'!$D$22))</f>
        <v>#DIV/0!</v>
      </c>
      <c r="J1511" s="106" t="e">
        <f t="shared" si="428"/>
        <v>#DIV/0!</v>
      </c>
      <c r="K1511" s="106" t="e">
        <f>IF(H1511&gt;'Input &amp; Results'!$K$45,MIN('Input &amp; Results'!$K$28,J1511-M1511),0)</f>
        <v>#DIV/0!</v>
      </c>
      <c r="L1511" s="106" t="e">
        <f t="shared" si="416"/>
        <v>#DIV/0!</v>
      </c>
      <c r="M1511" s="106" t="e">
        <f>IF(J1511&gt;0,MIN('Input &amp; Results'!$K$8*0.75/12*'Input &amp; Results'!$K$42,J1511),0)</f>
        <v>#DIV/0!</v>
      </c>
      <c r="N1511" s="106" t="e">
        <f t="shared" si="417"/>
        <v>#DIV/0!</v>
      </c>
      <c r="O1511" s="106" t="e">
        <f t="shared" si="411"/>
        <v>#DIV/0!</v>
      </c>
      <c r="P1511" s="106" t="e">
        <f>IF(O1511&gt;'Input &amp; Results'!$E$49,MIN('Input &amp; Results'!$E$47,O1511),0)</f>
        <v>#DIV/0!</v>
      </c>
      <c r="Q1511" s="106" t="e">
        <f t="shared" si="418"/>
        <v>#DIV/0!</v>
      </c>
      <c r="R1511" s="106" t="e">
        <f t="shared" si="414"/>
        <v>#DIV/0!</v>
      </c>
      <c r="S1511" s="106" t="e">
        <f t="shared" si="415"/>
        <v>#DIV/0!</v>
      </c>
      <c r="T1511" s="106" t="e">
        <f t="shared" si="419"/>
        <v>#DIV/0!</v>
      </c>
      <c r="U1511" s="124" t="e">
        <f t="shared" si="412"/>
        <v>#DIV/0!</v>
      </c>
      <c r="V1511" s="107" t="e">
        <f t="shared" si="427"/>
        <v>#DIV/0!</v>
      </c>
      <c r="W1511" s="106" t="e">
        <f t="shared" si="425"/>
        <v>#DIV/0!</v>
      </c>
      <c r="X1511" s="106" t="e">
        <f t="shared" si="420"/>
        <v>#DIV/0!</v>
      </c>
      <c r="Y1511" s="106" t="e">
        <f t="shared" si="426"/>
        <v>#DIV/0!</v>
      </c>
      <c r="Z1511" s="108" t="e">
        <f t="shared" si="421"/>
        <v>#DIV/0!</v>
      </c>
      <c r="AA1511" s="108" t="e">
        <f>('Input &amp; Results'!$E$40-R1511*7.48)/('Calcs active'!H1511*1440)</f>
        <v>#DIV/0!</v>
      </c>
    </row>
    <row r="1512" spans="2:27" x14ac:dyDescent="0.2">
      <c r="B1512" s="31">
        <f t="shared" si="413"/>
        <v>5</v>
      </c>
      <c r="C1512" s="31" t="s">
        <v>52</v>
      </c>
      <c r="D1512" s="106">
        <v>1498</v>
      </c>
      <c r="E1512" s="106" t="e">
        <f t="shared" si="422"/>
        <v>#DIV/0!</v>
      </c>
      <c r="F1512" s="106">
        <f>'Calcs Hist'!E1513</f>
        <v>0</v>
      </c>
      <c r="G1512" s="106" t="e">
        <f t="shared" si="423"/>
        <v>#DIV/0!</v>
      </c>
      <c r="H1512" s="107" t="e">
        <f t="shared" si="424"/>
        <v>#DIV/0!</v>
      </c>
      <c r="I1512" s="106" t="e">
        <f>IF(P1512&gt;0,('Input &amp; Results'!F$26/12*$C$3)*('Input &amp; Results'!$D$21),('Input &amp; Results'!F$26/12*$C$3)*('Input &amp; Results'!$D$22))</f>
        <v>#DIV/0!</v>
      </c>
      <c r="J1512" s="106" t="e">
        <f t="shared" si="428"/>
        <v>#DIV/0!</v>
      </c>
      <c r="K1512" s="106" t="e">
        <f>IF(H1512&gt;'Input &amp; Results'!$K$45,MIN('Input &amp; Results'!$K$28,J1512-M1512),0)</f>
        <v>#DIV/0!</v>
      </c>
      <c r="L1512" s="106" t="e">
        <f t="shared" si="416"/>
        <v>#DIV/0!</v>
      </c>
      <c r="M1512" s="106" t="e">
        <f>IF(J1512&gt;0,MIN('Input &amp; Results'!$K$8*0.75/12*'Input &amp; Results'!$K$42,J1512),0)</f>
        <v>#DIV/0!</v>
      </c>
      <c r="N1512" s="106" t="e">
        <f t="shared" si="417"/>
        <v>#DIV/0!</v>
      </c>
      <c r="O1512" s="106" t="e">
        <f t="shared" si="411"/>
        <v>#DIV/0!</v>
      </c>
      <c r="P1512" s="106" t="e">
        <f>IF(O1512&gt;'Input &amp; Results'!$E$49,MIN('Input &amp; Results'!$E$47,O1512),0)</f>
        <v>#DIV/0!</v>
      </c>
      <c r="Q1512" s="106" t="e">
        <f t="shared" si="418"/>
        <v>#DIV/0!</v>
      </c>
      <c r="R1512" s="106" t="e">
        <f t="shared" si="414"/>
        <v>#DIV/0!</v>
      </c>
      <c r="S1512" s="106" t="e">
        <f t="shared" si="415"/>
        <v>#DIV/0!</v>
      </c>
      <c r="T1512" s="106" t="e">
        <f t="shared" si="419"/>
        <v>#DIV/0!</v>
      </c>
      <c r="U1512" s="124" t="e">
        <f t="shared" si="412"/>
        <v>#DIV/0!</v>
      </c>
      <c r="V1512" s="107" t="e">
        <f t="shared" si="427"/>
        <v>#DIV/0!</v>
      </c>
      <c r="W1512" s="106" t="e">
        <f t="shared" si="425"/>
        <v>#DIV/0!</v>
      </c>
      <c r="X1512" s="106" t="e">
        <f t="shared" si="420"/>
        <v>#DIV/0!</v>
      </c>
      <c r="Y1512" s="106" t="e">
        <f t="shared" si="426"/>
        <v>#DIV/0!</v>
      </c>
      <c r="Z1512" s="108" t="e">
        <f t="shared" si="421"/>
        <v>#DIV/0!</v>
      </c>
      <c r="AA1512" s="108" t="e">
        <f>('Input &amp; Results'!$E$40-R1512*7.48)/('Calcs active'!H1512*1440)</f>
        <v>#DIV/0!</v>
      </c>
    </row>
    <row r="1513" spans="2:27" x14ac:dyDescent="0.2">
      <c r="B1513" s="31">
        <f t="shared" si="413"/>
        <v>5</v>
      </c>
      <c r="C1513" s="31" t="s">
        <v>52</v>
      </c>
      <c r="D1513" s="106">
        <v>1499</v>
      </c>
      <c r="E1513" s="106" t="e">
        <f t="shared" si="422"/>
        <v>#DIV/0!</v>
      </c>
      <c r="F1513" s="106">
        <f>'Calcs Hist'!E1514</f>
        <v>0</v>
      </c>
      <c r="G1513" s="106" t="e">
        <f t="shared" si="423"/>
        <v>#DIV/0!</v>
      </c>
      <c r="H1513" s="107" t="e">
        <f t="shared" si="424"/>
        <v>#DIV/0!</v>
      </c>
      <c r="I1513" s="106" t="e">
        <f>IF(P1513&gt;0,('Input &amp; Results'!F$26/12*$C$3)*('Input &amp; Results'!$D$21),('Input &amp; Results'!F$26/12*$C$3)*('Input &amp; Results'!$D$22))</f>
        <v>#DIV/0!</v>
      </c>
      <c r="J1513" s="106" t="e">
        <f t="shared" si="428"/>
        <v>#DIV/0!</v>
      </c>
      <c r="K1513" s="106" t="e">
        <f>IF(H1513&gt;'Input &amp; Results'!$K$45,MIN('Input &amp; Results'!$K$28,J1513-M1513),0)</f>
        <v>#DIV/0!</v>
      </c>
      <c r="L1513" s="106" t="e">
        <f t="shared" si="416"/>
        <v>#DIV/0!</v>
      </c>
      <c r="M1513" s="106" t="e">
        <f>IF(J1513&gt;0,MIN('Input &amp; Results'!$K$8*0.75/12*'Input &amp; Results'!$K$42,J1513),0)</f>
        <v>#DIV/0!</v>
      </c>
      <c r="N1513" s="106" t="e">
        <f t="shared" si="417"/>
        <v>#DIV/0!</v>
      </c>
      <c r="O1513" s="106" t="e">
        <f t="shared" si="411"/>
        <v>#DIV/0!</v>
      </c>
      <c r="P1513" s="106" t="e">
        <f>IF(O1513&gt;'Input &amp; Results'!$E$49,MIN('Input &amp; Results'!$E$47,O1513),0)</f>
        <v>#DIV/0!</v>
      </c>
      <c r="Q1513" s="106" t="e">
        <f t="shared" si="418"/>
        <v>#DIV/0!</v>
      </c>
      <c r="R1513" s="106" t="e">
        <f t="shared" si="414"/>
        <v>#DIV/0!</v>
      </c>
      <c r="S1513" s="106" t="e">
        <f t="shared" si="415"/>
        <v>#DIV/0!</v>
      </c>
      <c r="T1513" s="106" t="e">
        <f t="shared" si="419"/>
        <v>#DIV/0!</v>
      </c>
      <c r="U1513" s="124" t="e">
        <f t="shared" si="412"/>
        <v>#DIV/0!</v>
      </c>
      <c r="V1513" s="107" t="e">
        <f t="shared" si="427"/>
        <v>#DIV/0!</v>
      </c>
      <c r="W1513" s="106" t="e">
        <f t="shared" si="425"/>
        <v>#DIV/0!</v>
      </c>
      <c r="X1513" s="106" t="e">
        <f t="shared" si="420"/>
        <v>#DIV/0!</v>
      </c>
      <c r="Y1513" s="106" t="e">
        <f t="shared" si="426"/>
        <v>#DIV/0!</v>
      </c>
      <c r="Z1513" s="108" t="e">
        <f t="shared" si="421"/>
        <v>#DIV/0!</v>
      </c>
      <c r="AA1513" s="108" t="e">
        <f>('Input &amp; Results'!$E$40-R1513*7.48)/('Calcs active'!H1513*1440)</f>
        <v>#DIV/0!</v>
      </c>
    </row>
    <row r="1514" spans="2:27" x14ac:dyDescent="0.2">
      <c r="B1514" s="31">
        <f t="shared" si="413"/>
        <v>5</v>
      </c>
      <c r="C1514" s="31" t="s">
        <v>52</v>
      </c>
      <c r="D1514" s="106">
        <v>1500</v>
      </c>
      <c r="E1514" s="106" t="e">
        <f t="shared" si="422"/>
        <v>#DIV/0!</v>
      </c>
      <c r="F1514" s="106">
        <f>'Calcs Hist'!E1515</f>
        <v>0</v>
      </c>
      <c r="G1514" s="106" t="e">
        <f t="shared" si="423"/>
        <v>#DIV/0!</v>
      </c>
      <c r="H1514" s="107" t="e">
        <f t="shared" si="424"/>
        <v>#DIV/0!</v>
      </c>
      <c r="I1514" s="106" t="e">
        <f>IF(P1514&gt;0,('Input &amp; Results'!F$26/12*$C$3)*('Input &amp; Results'!$D$21),('Input &amp; Results'!F$26/12*$C$3)*('Input &amp; Results'!$D$22))</f>
        <v>#DIV/0!</v>
      </c>
      <c r="J1514" s="106" t="e">
        <f t="shared" si="428"/>
        <v>#DIV/0!</v>
      </c>
      <c r="K1514" s="106" t="e">
        <f>IF(H1514&gt;'Input &amp; Results'!$K$45,MIN('Input &amp; Results'!$K$28,J1514-M1514),0)</f>
        <v>#DIV/0!</v>
      </c>
      <c r="L1514" s="106" t="e">
        <f t="shared" si="416"/>
        <v>#DIV/0!</v>
      </c>
      <c r="M1514" s="106" t="e">
        <f>IF(J1514&gt;0,MIN('Input &amp; Results'!$K$8*0.75/12*'Input &amp; Results'!$K$42,J1514),0)</f>
        <v>#DIV/0!</v>
      </c>
      <c r="N1514" s="106" t="e">
        <f t="shared" si="417"/>
        <v>#DIV/0!</v>
      </c>
      <c r="O1514" s="106" t="e">
        <f t="shared" si="411"/>
        <v>#DIV/0!</v>
      </c>
      <c r="P1514" s="106" t="e">
        <f>IF(O1514&gt;'Input &amp; Results'!$E$49,MIN('Input &amp; Results'!$E$47,O1514),0)</f>
        <v>#DIV/0!</v>
      </c>
      <c r="Q1514" s="106" t="e">
        <f t="shared" si="418"/>
        <v>#DIV/0!</v>
      </c>
      <c r="R1514" s="106" t="e">
        <f t="shared" si="414"/>
        <v>#DIV/0!</v>
      </c>
      <c r="S1514" s="106" t="e">
        <f t="shared" si="415"/>
        <v>#DIV/0!</v>
      </c>
      <c r="T1514" s="106" t="e">
        <f t="shared" si="419"/>
        <v>#DIV/0!</v>
      </c>
      <c r="U1514" s="124" t="e">
        <f t="shared" si="412"/>
        <v>#DIV/0!</v>
      </c>
      <c r="V1514" s="107" t="e">
        <f t="shared" si="427"/>
        <v>#DIV/0!</v>
      </c>
      <c r="W1514" s="106" t="e">
        <f t="shared" si="425"/>
        <v>#DIV/0!</v>
      </c>
      <c r="X1514" s="106" t="e">
        <f t="shared" si="420"/>
        <v>#DIV/0!</v>
      </c>
      <c r="Y1514" s="106" t="e">
        <f t="shared" si="426"/>
        <v>#DIV/0!</v>
      </c>
      <c r="Z1514" s="108" t="e">
        <f t="shared" si="421"/>
        <v>#DIV/0!</v>
      </c>
      <c r="AA1514" s="108" t="e">
        <f>('Input &amp; Results'!$E$40-R1514*7.48)/('Calcs active'!H1514*1440)</f>
        <v>#DIV/0!</v>
      </c>
    </row>
    <row r="1515" spans="2:27" x14ac:dyDescent="0.2">
      <c r="B1515" s="31">
        <f t="shared" si="413"/>
        <v>5</v>
      </c>
      <c r="C1515" s="31" t="s">
        <v>52</v>
      </c>
      <c r="D1515" s="106">
        <v>1501</v>
      </c>
      <c r="E1515" s="106" t="e">
        <f t="shared" si="422"/>
        <v>#DIV/0!</v>
      </c>
      <c r="F1515" s="106">
        <f>'Calcs Hist'!E1516</f>
        <v>0</v>
      </c>
      <c r="G1515" s="106" t="e">
        <f t="shared" si="423"/>
        <v>#DIV/0!</v>
      </c>
      <c r="H1515" s="107" t="e">
        <f t="shared" si="424"/>
        <v>#DIV/0!</v>
      </c>
      <c r="I1515" s="106" t="e">
        <f>IF(P1515&gt;0,('Input &amp; Results'!F$26/12*$C$3)*('Input &amp; Results'!$D$21),('Input &amp; Results'!F$26/12*$C$3)*('Input &amp; Results'!$D$22))</f>
        <v>#DIV/0!</v>
      </c>
      <c r="J1515" s="106" t="e">
        <f t="shared" si="428"/>
        <v>#DIV/0!</v>
      </c>
      <c r="K1515" s="106" t="e">
        <f>IF(H1515&gt;'Input &amp; Results'!$K$45,MIN('Input &amp; Results'!$K$28,J1515-M1515),0)</f>
        <v>#DIV/0!</v>
      </c>
      <c r="L1515" s="106" t="e">
        <f t="shared" si="416"/>
        <v>#DIV/0!</v>
      </c>
      <c r="M1515" s="106" t="e">
        <f>IF(J1515&gt;0,MIN('Input &amp; Results'!$K$8*0.75/12*'Input &amp; Results'!$K$42,J1515),0)</f>
        <v>#DIV/0!</v>
      </c>
      <c r="N1515" s="106" t="e">
        <f t="shared" si="417"/>
        <v>#DIV/0!</v>
      </c>
      <c r="O1515" s="106" t="e">
        <f t="shared" si="411"/>
        <v>#DIV/0!</v>
      </c>
      <c r="P1515" s="106" t="e">
        <f>IF(O1515&gt;'Input &amp; Results'!$E$49,MIN('Input &amp; Results'!$E$47,O1515),0)</f>
        <v>#DIV/0!</v>
      </c>
      <c r="Q1515" s="106" t="e">
        <f t="shared" si="418"/>
        <v>#DIV/0!</v>
      </c>
      <c r="R1515" s="106" t="e">
        <f t="shared" si="414"/>
        <v>#DIV/0!</v>
      </c>
      <c r="S1515" s="106" t="e">
        <f t="shared" si="415"/>
        <v>#DIV/0!</v>
      </c>
      <c r="T1515" s="106" t="e">
        <f t="shared" si="419"/>
        <v>#DIV/0!</v>
      </c>
      <c r="U1515" s="124" t="e">
        <f t="shared" si="412"/>
        <v>#DIV/0!</v>
      </c>
      <c r="V1515" s="107" t="e">
        <f t="shared" si="427"/>
        <v>#DIV/0!</v>
      </c>
      <c r="W1515" s="106" t="e">
        <f t="shared" si="425"/>
        <v>#DIV/0!</v>
      </c>
      <c r="X1515" s="106" t="e">
        <f t="shared" si="420"/>
        <v>#DIV/0!</v>
      </c>
      <c r="Y1515" s="106" t="e">
        <f t="shared" si="426"/>
        <v>#DIV/0!</v>
      </c>
      <c r="Z1515" s="108" t="e">
        <f t="shared" si="421"/>
        <v>#DIV/0!</v>
      </c>
      <c r="AA1515" s="108" t="e">
        <f>('Input &amp; Results'!$E$40-R1515*7.48)/('Calcs active'!H1515*1440)</f>
        <v>#DIV/0!</v>
      </c>
    </row>
    <row r="1516" spans="2:27" x14ac:dyDescent="0.2">
      <c r="B1516" s="31">
        <f t="shared" si="413"/>
        <v>5</v>
      </c>
      <c r="C1516" s="31" t="s">
        <v>52</v>
      </c>
      <c r="D1516" s="106">
        <v>1502</v>
      </c>
      <c r="E1516" s="106" t="e">
        <f t="shared" si="422"/>
        <v>#DIV/0!</v>
      </c>
      <c r="F1516" s="106">
        <f>'Calcs Hist'!E1517</f>
        <v>0</v>
      </c>
      <c r="G1516" s="106" t="e">
        <f t="shared" si="423"/>
        <v>#DIV/0!</v>
      </c>
      <c r="H1516" s="107" t="e">
        <f t="shared" si="424"/>
        <v>#DIV/0!</v>
      </c>
      <c r="I1516" s="106" t="e">
        <f>IF(P1516&gt;0,('Input &amp; Results'!F$26/12*$C$3)*('Input &amp; Results'!$D$21),('Input &amp; Results'!F$26/12*$C$3)*('Input &amp; Results'!$D$22))</f>
        <v>#DIV/0!</v>
      </c>
      <c r="J1516" s="106" t="e">
        <f t="shared" si="428"/>
        <v>#DIV/0!</v>
      </c>
      <c r="K1516" s="106" t="e">
        <f>IF(H1516&gt;'Input &amp; Results'!$K$45,MIN('Input &amp; Results'!$K$28,J1516-M1516),0)</f>
        <v>#DIV/0!</v>
      </c>
      <c r="L1516" s="106" t="e">
        <f t="shared" si="416"/>
        <v>#DIV/0!</v>
      </c>
      <c r="M1516" s="106" t="e">
        <f>IF(J1516&gt;0,MIN('Input &amp; Results'!$K$8*0.75/12*'Input &amp; Results'!$K$42,J1516),0)</f>
        <v>#DIV/0!</v>
      </c>
      <c r="N1516" s="106" t="e">
        <f t="shared" si="417"/>
        <v>#DIV/0!</v>
      </c>
      <c r="O1516" s="106" t="e">
        <f t="shared" ref="O1516:O1579" si="429">J1516-K1516-M1516</f>
        <v>#DIV/0!</v>
      </c>
      <c r="P1516" s="106" t="e">
        <f>IF(O1516&gt;'Input &amp; Results'!$E$49,MIN('Input &amp; Results'!$E$47,O1516),0)</f>
        <v>#DIV/0!</v>
      </c>
      <c r="Q1516" s="106" t="e">
        <f t="shared" si="418"/>
        <v>#DIV/0!</v>
      </c>
      <c r="R1516" s="106" t="e">
        <f t="shared" si="414"/>
        <v>#DIV/0!</v>
      </c>
      <c r="S1516" s="106" t="e">
        <f t="shared" si="415"/>
        <v>#DIV/0!</v>
      </c>
      <c r="T1516" s="106" t="e">
        <f t="shared" si="419"/>
        <v>#DIV/0!</v>
      </c>
      <c r="U1516" s="124" t="e">
        <f t="shared" si="412"/>
        <v>#DIV/0!</v>
      </c>
      <c r="V1516" s="107" t="e">
        <f t="shared" si="427"/>
        <v>#DIV/0!</v>
      </c>
      <c r="W1516" s="106" t="e">
        <f t="shared" si="425"/>
        <v>#DIV/0!</v>
      </c>
      <c r="X1516" s="106" t="e">
        <f t="shared" si="420"/>
        <v>#DIV/0!</v>
      </c>
      <c r="Y1516" s="106" t="e">
        <f t="shared" si="426"/>
        <v>#DIV/0!</v>
      </c>
      <c r="Z1516" s="108" t="e">
        <f t="shared" si="421"/>
        <v>#DIV/0!</v>
      </c>
      <c r="AA1516" s="108" t="e">
        <f>('Input &amp; Results'!$E$40-R1516*7.48)/('Calcs active'!H1516*1440)</f>
        <v>#DIV/0!</v>
      </c>
    </row>
    <row r="1517" spans="2:27" x14ac:dyDescent="0.2">
      <c r="B1517" s="31">
        <f t="shared" si="413"/>
        <v>5</v>
      </c>
      <c r="C1517" s="31" t="s">
        <v>52</v>
      </c>
      <c r="D1517" s="106">
        <v>1503</v>
      </c>
      <c r="E1517" s="106" t="e">
        <f t="shared" si="422"/>
        <v>#DIV/0!</v>
      </c>
      <c r="F1517" s="106">
        <f>'Calcs Hist'!E1518</f>
        <v>0</v>
      </c>
      <c r="G1517" s="106" t="e">
        <f t="shared" si="423"/>
        <v>#DIV/0!</v>
      </c>
      <c r="H1517" s="107" t="e">
        <f t="shared" si="424"/>
        <v>#DIV/0!</v>
      </c>
      <c r="I1517" s="106" t="e">
        <f>IF(P1517&gt;0,('Input &amp; Results'!F$26/12*$C$3)*('Input &amp; Results'!$D$21),('Input &amp; Results'!F$26/12*$C$3)*('Input &amp; Results'!$D$22))</f>
        <v>#DIV/0!</v>
      </c>
      <c r="J1517" s="106" t="e">
        <f t="shared" si="428"/>
        <v>#DIV/0!</v>
      </c>
      <c r="K1517" s="106" t="e">
        <f>IF(H1517&gt;'Input &amp; Results'!$K$45,MIN('Input &amp; Results'!$K$28,J1517-M1517),0)</f>
        <v>#DIV/0!</v>
      </c>
      <c r="L1517" s="106" t="e">
        <f t="shared" si="416"/>
        <v>#DIV/0!</v>
      </c>
      <c r="M1517" s="106" t="e">
        <f>IF(J1517&gt;0,MIN('Input &amp; Results'!$K$8*0.75/12*'Input &amp; Results'!$K$42,J1517),0)</f>
        <v>#DIV/0!</v>
      </c>
      <c r="N1517" s="106" t="e">
        <f t="shared" si="417"/>
        <v>#DIV/0!</v>
      </c>
      <c r="O1517" s="106" t="e">
        <f t="shared" si="429"/>
        <v>#DIV/0!</v>
      </c>
      <c r="P1517" s="106" t="e">
        <f>IF(O1517&gt;'Input &amp; Results'!$E$49,MIN('Input &amp; Results'!$E$47,O1517),0)</f>
        <v>#DIV/0!</v>
      </c>
      <c r="Q1517" s="106" t="e">
        <f t="shared" si="418"/>
        <v>#DIV/0!</v>
      </c>
      <c r="R1517" s="106" t="e">
        <f t="shared" si="414"/>
        <v>#DIV/0!</v>
      </c>
      <c r="S1517" s="106" t="e">
        <f t="shared" si="415"/>
        <v>#DIV/0!</v>
      </c>
      <c r="T1517" s="106" t="e">
        <f t="shared" si="419"/>
        <v>#DIV/0!</v>
      </c>
      <c r="U1517" s="124" t="e">
        <f t="shared" si="412"/>
        <v>#DIV/0!</v>
      </c>
      <c r="V1517" s="107" t="e">
        <f t="shared" si="427"/>
        <v>#DIV/0!</v>
      </c>
      <c r="W1517" s="106" t="e">
        <f t="shared" si="425"/>
        <v>#DIV/0!</v>
      </c>
      <c r="X1517" s="106" t="e">
        <f t="shared" si="420"/>
        <v>#DIV/0!</v>
      </c>
      <c r="Y1517" s="106" t="e">
        <f t="shared" si="426"/>
        <v>#DIV/0!</v>
      </c>
      <c r="Z1517" s="108" t="e">
        <f t="shared" si="421"/>
        <v>#DIV/0!</v>
      </c>
      <c r="AA1517" s="108" t="e">
        <f>('Input &amp; Results'!$E$40-R1517*7.48)/('Calcs active'!H1517*1440)</f>
        <v>#DIV/0!</v>
      </c>
    </row>
    <row r="1518" spans="2:27" x14ac:dyDescent="0.2">
      <c r="B1518" s="31">
        <f t="shared" si="413"/>
        <v>5</v>
      </c>
      <c r="C1518" s="31" t="s">
        <v>52</v>
      </c>
      <c r="D1518" s="106">
        <v>1504</v>
      </c>
      <c r="E1518" s="106" t="e">
        <f t="shared" si="422"/>
        <v>#DIV/0!</v>
      </c>
      <c r="F1518" s="106">
        <f>'Calcs Hist'!E1519</f>
        <v>0</v>
      </c>
      <c r="G1518" s="106" t="e">
        <f t="shared" si="423"/>
        <v>#DIV/0!</v>
      </c>
      <c r="H1518" s="107" t="e">
        <f t="shared" si="424"/>
        <v>#DIV/0!</v>
      </c>
      <c r="I1518" s="106" t="e">
        <f>IF(P1518&gt;0,('Input &amp; Results'!F$26/12*$C$3)*('Input &amp; Results'!$D$21),('Input &amp; Results'!F$26/12*$C$3)*('Input &amp; Results'!$D$22))</f>
        <v>#DIV/0!</v>
      </c>
      <c r="J1518" s="106" t="e">
        <f t="shared" si="428"/>
        <v>#DIV/0!</v>
      </c>
      <c r="K1518" s="106" t="e">
        <f>IF(H1518&gt;'Input &amp; Results'!$K$45,MIN('Input &amp; Results'!$K$28,J1518-M1518),0)</f>
        <v>#DIV/0!</v>
      </c>
      <c r="L1518" s="106" t="e">
        <f t="shared" si="416"/>
        <v>#DIV/0!</v>
      </c>
      <c r="M1518" s="106" t="e">
        <f>IF(J1518&gt;0,MIN('Input &amp; Results'!$K$8*0.75/12*'Input &amp; Results'!$K$42,J1518),0)</f>
        <v>#DIV/0!</v>
      </c>
      <c r="N1518" s="106" t="e">
        <f t="shared" si="417"/>
        <v>#DIV/0!</v>
      </c>
      <c r="O1518" s="106" t="e">
        <f t="shared" si="429"/>
        <v>#DIV/0!</v>
      </c>
      <c r="P1518" s="106" t="e">
        <f>IF(O1518&gt;'Input &amp; Results'!$E$49,MIN('Input &amp; Results'!$E$47,O1518),0)</f>
        <v>#DIV/0!</v>
      </c>
      <c r="Q1518" s="106" t="e">
        <f t="shared" si="418"/>
        <v>#DIV/0!</v>
      </c>
      <c r="R1518" s="106" t="e">
        <f t="shared" si="414"/>
        <v>#DIV/0!</v>
      </c>
      <c r="S1518" s="106" t="e">
        <f t="shared" si="415"/>
        <v>#DIV/0!</v>
      </c>
      <c r="T1518" s="106" t="e">
        <f t="shared" si="419"/>
        <v>#DIV/0!</v>
      </c>
      <c r="U1518" s="124" t="e">
        <f t="shared" si="412"/>
        <v>#DIV/0!</v>
      </c>
      <c r="V1518" s="107" t="e">
        <f t="shared" si="427"/>
        <v>#DIV/0!</v>
      </c>
      <c r="W1518" s="106" t="e">
        <f t="shared" si="425"/>
        <v>#DIV/0!</v>
      </c>
      <c r="X1518" s="106" t="e">
        <f t="shared" si="420"/>
        <v>#DIV/0!</v>
      </c>
      <c r="Y1518" s="106" t="e">
        <f t="shared" si="426"/>
        <v>#DIV/0!</v>
      </c>
      <c r="Z1518" s="108" t="e">
        <f t="shared" si="421"/>
        <v>#DIV/0!</v>
      </c>
      <c r="AA1518" s="108" t="e">
        <f>('Input &amp; Results'!$E$40-R1518*7.48)/('Calcs active'!H1518*1440)</f>
        <v>#DIV/0!</v>
      </c>
    </row>
    <row r="1519" spans="2:27" x14ac:dyDescent="0.2">
      <c r="B1519" s="31">
        <f t="shared" si="413"/>
        <v>5</v>
      </c>
      <c r="C1519" s="31" t="s">
        <v>52</v>
      </c>
      <c r="D1519" s="106">
        <v>1505</v>
      </c>
      <c r="E1519" s="106" t="e">
        <f t="shared" si="422"/>
        <v>#DIV/0!</v>
      </c>
      <c r="F1519" s="106">
        <f>'Calcs Hist'!E1520</f>
        <v>0</v>
      </c>
      <c r="G1519" s="106" t="e">
        <f t="shared" si="423"/>
        <v>#DIV/0!</v>
      </c>
      <c r="H1519" s="107" t="e">
        <f t="shared" si="424"/>
        <v>#DIV/0!</v>
      </c>
      <c r="I1519" s="106" t="e">
        <f>IF(P1519&gt;0,('Input &amp; Results'!F$26/12*$C$3)*('Input &amp; Results'!$D$21),('Input &amp; Results'!F$26/12*$C$3)*('Input &amp; Results'!$D$22))</f>
        <v>#DIV/0!</v>
      </c>
      <c r="J1519" s="106" t="e">
        <f t="shared" si="428"/>
        <v>#DIV/0!</v>
      </c>
      <c r="K1519" s="106" t="e">
        <f>IF(H1519&gt;'Input &amp; Results'!$K$45,MIN('Input &amp; Results'!$K$28,J1519-M1519),0)</f>
        <v>#DIV/0!</v>
      </c>
      <c r="L1519" s="106" t="e">
        <f t="shared" si="416"/>
        <v>#DIV/0!</v>
      </c>
      <c r="M1519" s="106" t="e">
        <f>IF(J1519&gt;0,MIN('Input &amp; Results'!$K$8*0.75/12*'Input &amp; Results'!$K$42,J1519),0)</f>
        <v>#DIV/0!</v>
      </c>
      <c r="N1519" s="106" t="e">
        <f t="shared" si="417"/>
        <v>#DIV/0!</v>
      </c>
      <c r="O1519" s="106" t="e">
        <f t="shared" si="429"/>
        <v>#DIV/0!</v>
      </c>
      <c r="P1519" s="106" t="e">
        <f>IF(O1519&gt;'Input &amp; Results'!$E$49,MIN('Input &amp; Results'!$E$47,O1519),0)</f>
        <v>#DIV/0!</v>
      </c>
      <c r="Q1519" s="106" t="e">
        <f t="shared" si="418"/>
        <v>#DIV/0!</v>
      </c>
      <c r="R1519" s="106" t="e">
        <f t="shared" si="414"/>
        <v>#DIV/0!</v>
      </c>
      <c r="S1519" s="106" t="e">
        <f t="shared" si="415"/>
        <v>#DIV/0!</v>
      </c>
      <c r="T1519" s="106" t="e">
        <f t="shared" si="419"/>
        <v>#DIV/0!</v>
      </c>
      <c r="U1519" s="124" t="e">
        <f t="shared" si="412"/>
        <v>#DIV/0!</v>
      </c>
      <c r="V1519" s="107" t="e">
        <f t="shared" si="427"/>
        <v>#DIV/0!</v>
      </c>
      <c r="W1519" s="106" t="e">
        <f t="shared" si="425"/>
        <v>#DIV/0!</v>
      </c>
      <c r="X1519" s="106" t="e">
        <f t="shared" si="420"/>
        <v>#DIV/0!</v>
      </c>
      <c r="Y1519" s="106" t="e">
        <f t="shared" si="426"/>
        <v>#DIV/0!</v>
      </c>
      <c r="Z1519" s="108" t="e">
        <f t="shared" si="421"/>
        <v>#DIV/0!</v>
      </c>
      <c r="AA1519" s="108" t="e">
        <f>('Input &amp; Results'!$E$40-R1519*7.48)/('Calcs active'!H1519*1440)</f>
        <v>#DIV/0!</v>
      </c>
    </row>
    <row r="1520" spans="2:27" x14ac:dyDescent="0.2">
      <c r="B1520" s="31">
        <f t="shared" si="413"/>
        <v>5</v>
      </c>
      <c r="C1520" s="31" t="s">
        <v>52</v>
      </c>
      <c r="D1520" s="106">
        <v>1506</v>
      </c>
      <c r="E1520" s="106" t="e">
        <f t="shared" si="422"/>
        <v>#DIV/0!</v>
      </c>
      <c r="F1520" s="106">
        <f>'Calcs Hist'!E1521</f>
        <v>0</v>
      </c>
      <c r="G1520" s="106" t="e">
        <f t="shared" si="423"/>
        <v>#DIV/0!</v>
      </c>
      <c r="H1520" s="107" t="e">
        <f t="shared" si="424"/>
        <v>#DIV/0!</v>
      </c>
      <c r="I1520" s="106" t="e">
        <f>IF(P1520&gt;0,('Input &amp; Results'!F$26/12*$C$3)*('Input &amp; Results'!$D$21),('Input &amp; Results'!F$26/12*$C$3)*('Input &amp; Results'!$D$22))</f>
        <v>#DIV/0!</v>
      </c>
      <c r="J1520" s="106" t="e">
        <f t="shared" si="428"/>
        <v>#DIV/0!</v>
      </c>
      <c r="K1520" s="106" t="e">
        <f>IF(H1520&gt;'Input &amp; Results'!$K$45,MIN('Input &amp; Results'!$K$28,J1520-M1520),0)</f>
        <v>#DIV/0!</v>
      </c>
      <c r="L1520" s="106" t="e">
        <f t="shared" si="416"/>
        <v>#DIV/0!</v>
      </c>
      <c r="M1520" s="106" t="e">
        <f>IF(J1520&gt;0,MIN('Input &amp; Results'!$K$8*0.75/12*'Input &amp; Results'!$K$42,J1520),0)</f>
        <v>#DIV/0!</v>
      </c>
      <c r="N1520" s="106" t="e">
        <f t="shared" si="417"/>
        <v>#DIV/0!</v>
      </c>
      <c r="O1520" s="106" t="e">
        <f t="shared" si="429"/>
        <v>#DIV/0!</v>
      </c>
      <c r="P1520" s="106" t="e">
        <f>IF(O1520&gt;'Input &amp; Results'!$E$49,MIN('Input &amp; Results'!$E$47,O1520),0)</f>
        <v>#DIV/0!</v>
      </c>
      <c r="Q1520" s="106" t="e">
        <f t="shared" si="418"/>
        <v>#DIV/0!</v>
      </c>
      <c r="R1520" s="106" t="e">
        <f t="shared" si="414"/>
        <v>#DIV/0!</v>
      </c>
      <c r="S1520" s="106" t="e">
        <f t="shared" si="415"/>
        <v>#DIV/0!</v>
      </c>
      <c r="T1520" s="106" t="e">
        <f t="shared" si="419"/>
        <v>#DIV/0!</v>
      </c>
      <c r="U1520" s="124" t="e">
        <f t="shared" si="412"/>
        <v>#DIV/0!</v>
      </c>
      <c r="V1520" s="107" t="e">
        <f t="shared" si="427"/>
        <v>#DIV/0!</v>
      </c>
      <c r="W1520" s="106" t="e">
        <f t="shared" si="425"/>
        <v>#DIV/0!</v>
      </c>
      <c r="X1520" s="106" t="e">
        <f t="shared" si="420"/>
        <v>#DIV/0!</v>
      </c>
      <c r="Y1520" s="106" t="e">
        <f t="shared" si="426"/>
        <v>#DIV/0!</v>
      </c>
      <c r="Z1520" s="108" t="e">
        <f t="shared" si="421"/>
        <v>#DIV/0!</v>
      </c>
      <c r="AA1520" s="108" t="e">
        <f>('Input &amp; Results'!$E$40-R1520*7.48)/('Calcs active'!H1520*1440)</f>
        <v>#DIV/0!</v>
      </c>
    </row>
    <row r="1521" spans="2:27" x14ac:dyDescent="0.2">
      <c r="B1521" s="31">
        <f t="shared" si="413"/>
        <v>5</v>
      </c>
      <c r="C1521" s="31" t="s">
        <v>52</v>
      </c>
      <c r="D1521" s="106">
        <v>1507</v>
      </c>
      <c r="E1521" s="106" t="e">
        <f t="shared" si="422"/>
        <v>#DIV/0!</v>
      </c>
      <c r="F1521" s="106">
        <f>'Calcs Hist'!E1522</f>
        <v>0</v>
      </c>
      <c r="G1521" s="106" t="e">
        <f t="shared" si="423"/>
        <v>#DIV/0!</v>
      </c>
      <c r="H1521" s="107" t="e">
        <f t="shared" si="424"/>
        <v>#DIV/0!</v>
      </c>
      <c r="I1521" s="106" t="e">
        <f>IF(P1521&gt;0,('Input &amp; Results'!F$26/12*$C$3)*('Input &amp; Results'!$D$21),('Input &amp; Results'!F$26/12*$C$3)*('Input &amp; Results'!$D$22))</f>
        <v>#DIV/0!</v>
      </c>
      <c r="J1521" s="106" t="e">
        <f t="shared" si="428"/>
        <v>#DIV/0!</v>
      </c>
      <c r="K1521" s="106" t="e">
        <f>IF(H1521&gt;'Input &amp; Results'!$K$45,MIN('Input &amp; Results'!$K$28,J1521-M1521),0)</f>
        <v>#DIV/0!</v>
      </c>
      <c r="L1521" s="106" t="e">
        <f t="shared" si="416"/>
        <v>#DIV/0!</v>
      </c>
      <c r="M1521" s="106" t="e">
        <f>IF(J1521&gt;0,MIN('Input &amp; Results'!$K$8*0.75/12*'Input &amp; Results'!$K$42,J1521),0)</f>
        <v>#DIV/0!</v>
      </c>
      <c r="N1521" s="106" t="e">
        <f t="shared" si="417"/>
        <v>#DIV/0!</v>
      </c>
      <c r="O1521" s="106" t="e">
        <f t="shared" si="429"/>
        <v>#DIV/0!</v>
      </c>
      <c r="P1521" s="106" t="e">
        <f>IF(O1521&gt;'Input &amp; Results'!$E$49,MIN('Input &amp; Results'!$E$47,O1521),0)</f>
        <v>#DIV/0!</v>
      </c>
      <c r="Q1521" s="106" t="e">
        <f t="shared" si="418"/>
        <v>#DIV/0!</v>
      </c>
      <c r="R1521" s="106" t="e">
        <f t="shared" si="414"/>
        <v>#DIV/0!</v>
      </c>
      <c r="S1521" s="106" t="e">
        <f t="shared" si="415"/>
        <v>#DIV/0!</v>
      </c>
      <c r="T1521" s="106" t="e">
        <f t="shared" si="419"/>
        <v>#DIV/0!</v>
      </c>
      <c r="U1521" s="124" t="e">
        <f t="shared" si="412"/>
        <v>#DIV/0!</v>
      </c>
      <c r="V1521" s="107" t="e">
        <f t="shared" si="427"/>
        <v>#DIV/0!</v>
      </c>
      <c r="W1521" s="106" t="e">
        <f t="shared" si="425"/>
        <v>#DIV/0!</v>
      </c>
      <c r="X1521" s="106" t="e">
        <f t="shared" si="420"/>
        <v>#DIV/0!</v>
      </c>
      <c r="Y1521" s="106" t="e">
        <f t="shared" si="426"/>
        <v>#DIV/0!</v>
      </c>
      <c r="Z1521" s="108" t="e">
        <f t="shared" si="421"/>
        <v>#DIV/0!</v>
      </c>
      <c r="AA1521" s="108" t="e">
        <f>('Input &amp; Results'!$E$40-R1521*7.48)/('Calcs active'!H1521*1440)</f>
        <v>#DIV/0!</v>
      </c>
    </row>
    <row r="1522" spans="2:27" x14ac:dyDescent="0.2">
      <c r="B1522" s="31">
        <f t="shared" si="413"/>
        <v>5</v>
      </c>
      <c r="C1522" s="31" t="s">
        <v>52</v>
      </c>
      <c r="D1522" s="106">
        <v>1508</v>
      </c>
      <c r="E1522" s="106" t="e">
        <f t="shared" si="422"/>
        <v>#DIV/0!</v>
      </c>
      <c r="F1522" s="106">
        <f>'Calcs Hist'!E1523</f>
        <v>0</v>
      </c>
      <c r="G1522" s="106" t="e">
        <f t="shared" si="423"/>
        <v>#DIV/0!</v>
      </c>
      <c r="H1522" s="107" t="e">
        <f t="shared" si="424"/>
        <v>#DIV/0!</v>
      </c>
      <c r="I1522" s="106" t="e">
        <f>IF(P1522&gt;0,('Input &amp; Results'!F$26/12*$C$3)*('Input &amp; Results'!$D$21),('Input &amp; Results'!F$26/12*$C$3)*('Input &amp; Results'!$D$22))</f>
        <v>#DIV/0!</v>
      </c>
      <c r="J1522" s="106" t="e">
        <f t="shared" si="428"/>
        <v>#DIV/0!</v>
      </c>
      <c r="K1522" s="106" t="e">
        <f>IF(H1522&gt;'Input &amp; Results'!$K$45,MIN('Input &amp; Results'!$K$28,J1522-M1522),0)</f>
        <v>#DIV/0!</v>
      </c>
      <c r="L1522" s="106" t="e">
        <f t="shared" si="416"/>
        <v>#DIV/0!</v>
      </c>
      <c r="M1522" s="106" t="e">
        <f>IF(J1522&gt;0,MIN('Input &amp; Results'!$K$8*0.75/12*'Input &amp; Results'!$K$42,J1522),0)</f>
        <v>#DIV/0!</v>
      </c>
      <c r="N1522" s="106" t="e">
        <f t="shared" si="417"/>
        <v>#DIV/0!</v>
      </c>
      <c r="O1522" s="106" t="e">
        <f t="shared" si="429"/>
        <v>#DIV/0!</v>
      </c>
      <c r="P1522" s="106" t="e">
        <f>IF(O1522&gt;'Input &amp; Results'!$E$49,MIN('Input &amp; Results'!$E$47,O1522),0)</f>
        <v>#DIV/0!</v>
      </c>
      <c r="Q1522" s="106" t="e">
        <f t="shared" si="418"/>
        <v>#DIV/0!</v>
      </c>
      <c r="R1522" s="106" t="e">
        <f t="shared" si="414"/>
        <v>#DIV/0!</v>
      </c>
      <c r="S1522" s="106" t="e">
        <f t="shared" si="415"/>
        <v>#DIV/0!</v>
      </c>
      <c r="T1522" s="106" t="e">
        <f t="shared" si="419"/>
        <v>#DIV/0!</v>
      </c>
      <c r="U1522" s="124" t="e">
        <f t="shared" si="412"/>
        <v>#DIV/0!</v>
      </c>
      <c r="V1522" s="107" t="e">
        <f t="shared" si="427"/>
        <v>#DIV/0!</v>
      </c>
      <c r="W1522" s="106" t="e">
        <f t="shared" si="425"/>
        <v>#DIV/0!</v>
      </c>
      <c r="X1522" s="106" t="e">
        <f t="shared" si="420"/>
        <v>#DIV/0!</v>
      </c>
      <c r="Y1522" s="106" t="e">
        <f t="shared" si="426"/>
        <v>#DIV/0!</v>
      </c>
      <c r="Z1522" s="108" t="e">
        <f t="shared" si="421"/>
        <v>#DIV/0!</v>
      </c>
      <c r="AA1522" s="108" t="e">
        <f>('Input &amp; Results'!$E$40-R1522*7.48)/('Calcs active'!H1522*1440)</f>
        <v>#DIV/0!</v>
      </c>
    </row>
    <row r="1523" spans="2:27" x14ac:dyDescent="0.2">
      <c r="B1523" s="31">
        <f t="shared" si="413"/>
        <v>5</v>
      </c>
      <c r="C1523" s="31" t="s">
        <v>52</v>
      </c>
      <c r="D1523" s="106">
        <v>1509</v>
      </c>
      <c r="E1523" s="106" t="e">
        <f t="shared" si="422"/>
        <v>#DIV/0!</v>
      </c>
      <c r="F1523" s="106">
        <f>'Calcs Hist'!E1524</f>
        <v>0</v>
      </c>
      <c r="G1523" s="106" t="e">
        <f t="shared" si="423"/>
        <v>#DIV/0!</v>
      </c>
      <c r="H1523" s="107" t="e">
        <f t="shared" si="424"/>
        <v>#DIV/0!</v>
      </c>
      <c r="I1523" s="106" t="e">
        <f>IF(P1523&gt;0,('Input &amp; Results'!F$26/12*$C$3)*('Input &amp; Results'!$D$21),('Input &amp; Results'!F$26/12*$C$3)*('Input &amp; Results'!$D$22))</f>
        <v>#DIV/0!</v>
      </c>
      <c r="J1523" s="106" t="e">
        <f t="shared" si="428"/>
        <v>#DIV/0!</v>
      </c>
      <c r="K1523" s="106" t="e">
        <f>IF(H1523&gt;'Input &amp; Results'!$K$45,MIN('Input &amp; Results'!$K$28,J1523-M1523),0)</f>
        <v>#DIV/0!</v>
      </c>
      <c r="L1523" s="106" t="e">
        <f t="shared" si="416"/>
        <v>#DIV/0!</v>
      </c>
      <c r="M1523" s="106" t="e">
        <f>IF(J1523&gt;0,MIN('Input &amp; Results'!$K$8*0.75/12*'Input &amp; Results'!$K$42,J1523),0)</f>
        <v>#DIV/0!</v>
      </c>
      <c r="N1523" s="106" t="e">
        <f t="shared" si="417"/>
        <v>#DIV/0!</v>
      </c>
      <c r="O1523" s="106" t="e">
        <f t="shared" si="429"/>
        <v>#DIV/0!</v>
      </c>
      <c r="P1523" s="106" t="e">
        <f>IF(O1523&gt;'Input &amp; Results'!$E$49,MIN('Input &amp; Results'!$E$47,O1523),0)</f>
        <v>#DIV/0!</v>
      </c>
      <c r="Q1523" s="106" t="e">
        <f t="shared" si="418"/>
        <v>#DIV/0!</v>
      </c>
      <c r="R1523" s="106" t="e">
        <f t="shared" si="414"/>
        <v>#DIV/0!</v>
      </c>
      <c r="S1523" s="106" t="e">
        <f t="shared" si="415"/>
        <v>#DIV/0!</v>
      </c>
      <c r="T1523" s="106" t="e">
        <f t="shared" si="419"/>
        <v>#DIV/0!</v>
      </c>
      <c r="U1523" s="124" t="e">
        <f t="shared" si="412"/>
        <v>#DIV/0!</v>
      </c>
      <c r="V1523" s="107" t="e">
        <f t="shared" si="427"/>
        <v>#DIV/0!</v>
      </c>
      <c r="W1523" s="106" t="e">
        <f t="shared" si="425"/>
        <v>#DIV/0!</v>
      </c>
      <c r="X1523" s="106" t="e">
        <f t="shared" si="420"/>
        <v>#DIV/0!</v>
      </c>
      <c r="Y1523" s="106" t="e">
        <f t="shared" si="426"/>
        <v>#DIV/0!</v>
      </c>
      <c r="Z1523" s="108" t="e">
        <f t="shared" si="421"/>
        <v>#DIV/0!</v>
      </c>
      <c r="AA1523" s="108" t="e">
        <f>('Input &amp; Results'!$E$40-R1523*7.48)/('Calcs active'!H1523*1440)</f>
        <v>#DIV/0!</v>
      </c>
    </row>
    <row r="1524" spans="2:27" x14ac:dyDescent="0.2">
      <c r="B1524" s="31">
        <f t="shared" si="413"/>
        <v>5</v>
      </c>
      <c r="C1524" s="31" t="s">
        <v>52</v>
      </c>
      <c r="D1524" s="106">
        <v>1510</v>
      </c>
      <c r="E1524" s="106" t="e">
        <f t="shared" si="422"/>
        <v>#DIV/0!</v>
      </c>
      <c r="F1524" s="106">
        <f>'Calcs Hist'!E1525</f>
        <v>0</v>
      </c>
      <c r="G1524" s="106" t="e">
        <f t="shared" si="423"/>
        <v>#DIV/0!</v>
      </c>
      <c r="H1524" s="107" t="e">
        <f t="shared" si="424"/>
        <v>#DIV/0!</v>
      </c>
      <c r="I1524" s="106" t="e">
        <f>IF(P1524&gt;0,('Input &amp; Results'!F$26/12*$C$3)*('Input &amp; Results'!$D$21),('Input &amp; Results'!F$26/12*$C$3)*('Input &amp; Results'!$D$22))</f>
        <v>#DIV/0!</v>
      </c>
      <c r="J1524" s="106" t="e">
        <f t="shared" si="428"/>
        <v>#DIV/0!</v>
      </c>
      <c r="K1524" s="106" t="e">
        <f>IF(H1524&gt;'Input &amp; Results'!$K$45,MIN('Input &amp; Results'!$K$28,J1524-M1524),0)</f>
        <v>#DIV/0!</v>
      </c>
      <c r="L1524" s="106" t="e">
        <f t="shared" si="416"/>
        <v>#DIV/0!</v>
      </c>
      <c r="M1524" s="106" t="e">
        <f>IF(J1524&gt;0,MIN('Input &amp; Results'!$K$8*0.75/12*'Input &amp; Results'!$K$42,J1524),0)</f>
        <v>#DIV/0!</v>
      </c>
      <c r="N1524" s="106" t="e">
        <f t="shared" si="417"/>
        <v>#DIV/0!</v>
      </c>
      <c r="O1524" s="106" t="e">
        <f t="shared" si="429"/>
        <v>#DIV/0!</v>
      </c>
      <c r="P1524" s="106" t="e">
        <f>IF(O1524&gt;'Input &amp; Results'!$E$49,MIN('Input &amp; Results'!$E$47,O1524),0)</f>
        <v>#DIV/0!</v>
      </c>
      <c r="Q1524" s="106" t="e">
        <f t="shared" si="418"/>
        <v>#DIV/0!</v>
      </c>
      <c r="R1524" s="106" t="e">
        <f t="shared" si="414"/>
        <v>#DIV/0!</v>
      </c>
      <c r="S1524" s="106" t="e">
        <f t="shared" si="415"/>
        <v>#DIV/0!</v>
      </c>
      <c r="T1524" s="106" t="e">
        <f t="shared" si="419"/>
        <v>#DIV/0!</v>
      </c>
      <c r="U1524" s="124" t="e">
        <f t="shared" si="412"/>
        <v>#DIV/0!</v>
      </c>
      <c r="V1524" s="107" t="e">
        <f t="shared" si="427"/>
        <v>#DIV/0!</v>
      </c>
      <c r="W1524" s="106" t="e">
        <f t="shared" si="425"/>
        <v>#DIV/0!</v>
      </c>
      <c r="X1524" s="106" t="e">
        <f t="shared" si="420"/>
        <v>#DIV/0!</v>
      </c>
      <c r="Y1524" s="106" t="e">
        <f t="shared" si="426"/>
        <v>#DIV/0!</v>
      </c>
      <c r="Z1524" s="108" t="e">
        <f t="shared" si="421"/>
        <v>#DIV/0!</v>
      </c>
      <c r="AA1524" s="108" t="e">
        <f>('Input &amp; Results'!$E$40-R1524*7.48)/('Calcs active'!H1524*1440)</f>
        <v>#DIV/0!</v>
      </c>
    </row>
    <row r="1525" spans="2:27" x14ac:dyDescent="0.2">
      <c r="B1525" s="31">
        <f t="shared" si="413"/>
        <v>5</v>
      </c>
      <c r="C1525" s="31" t="s">
        <v>52</v>
      </c>
      <c r="D1525" s="106">
        <v>1511</v>
      </c>
      <c r="E1525" s="106" t="e">
        <f t="shared" si="422"/>
        <v>#DIV/0!</v>
      </c>
      <c r="F1525" s="106">
        <f>'Calcs Hist'!E1526</f>
        <v>0</v>
      </c>
      <c r="G1525" s="106" t="e">
        <f t="shared" si="423"/>
        <v>#DIV/0!</v>
      </c>
      <c r="H1525" s="107" t="e">
        <f t="shared" si="424"/>
        <v>#DIV/0!</v>
      </c>
      <c r="I1525" s="106" t="e">
        <f>IF(P1525&gt;0,('Input &amp; Results'!F$26/12*$C$3)*('Input &amp; Results'!$D$21),('Input &amp; Results'!F$26/12*$C$3)*('Input &amp; Results'!$D$22))</f>
        <v>#DIV/0!</v>
      </c>
      <c r="J1525" s="106" t="e">
        <f t="shared" si="428"/>
        <v>#DIV/0!</v>
      </c>
      <c r="K1525" s="106" t="e">
        <f>IF(H1525&gt;'Input &amp; Results'!$K$45,MIN('Input &amp; Results'!$K$28,J1525-M1525),0)</f>
        <v>#DIV/0!</v>
      </c>
      <c r="L1525" s="106" t="e">
        <f t="shared" si="416"/>
        <v>#DIV/0!</v>
      </c>
      <c r="M1525" s="106" t="e">
        <f>IF(J1525&gt;0,MIN('Input &amp; Results'!$K$8*0.75/12*'Input &amp; Results'!$K$42,J1525),0)</f>
        <v>#DIV/0!</v>
      </c>
      <c r="N1525" s="106" t="e">
        <f t="shared" si="417"/>
        <v>#DIV/0!</v>
      </c>
      <c r="O1525" s="106" t="e">
        <f t="shared" si="429"/>
        <v>#DIV/0!</v>
      </c>
      <c r="P1525" s="106" t="e">
        <f>IF(O1525&gt;'Input &amp; Results'!$E$49,MIN('Input &amp; Results'!$E$47,O1525),0)</f>
        <v>#DIV/0!</v>
      </c>
      <c r="Q1525" s="106" t="e">
        <f t="shared" si="418"/>
        <v>#DIV/0!</v>
      </c>
      <c r="R1525" s="106" t="e">
        <f t="shared" si="414"/>
        <v>#DIV/0!</v>
      </c>
      <c r="S1525" s="106" t="e">
        <f t="shared" si="415"/>
        <v>#DIV/0!</v>
      </c>
      <c r="T1525" s="106" t="e">
        <f t="shared" si="419"/>
        <v>#DIV/0!</v>
      </c>
      <c r="U1525" s="124" t="e">
        <f t="shared" si="412"/>
        <v>#DIV/0!</v>
      </c>
      <c r="V1525" s="107" t="e">
        <f t="shared" si="427"/>
        <v>#DIV/0!</v>
      </c>
      <c r="W1525" s="106" t="e">
        <f t="shared" si="425"/>
        <v>#DIV/0!</v>
      </c>
      <c r="X1525" s="106" t="e">
        <f t="shared" si="420"/>
        <v>#DIV/0!</v>
      </c>
      <c r="Y1525" s="106" t="e">
        <f t="shared" si="426"/>
        <v>#DIV/0!</v>
      </c>
      <c r="Z1525" s="108" t="e">
        <f t="shared" si="421"/>
        <v>#DIV/0!</v>
      </c>
      <c r="AA1525" s="108" t="e">
        <f>('Input &amp; Results'!$E$40-R1525*7.48)/('Calcs active'!H1525*1440)</f>
        <v>#DIV/0!</v>
      </c>
    </row>
    <row r="1526" spans="2:27" x14ac:dyDescent="0.2">
      <c r="B1526" s="31">
        <f t="shared" si="413"/>
        <v>5</v>
      </c>
      <c r="C1526" s="31" t="s">
        <v>52</v>
      </c>
      <c r="D1526" s="106">
        <v>1512</v>
      </c>
      <c r="E1526" s="106" t="e">
        <f t="shared" si="422"/>
        <v>#DIV/0!</v>
      </c>
      <c r="F1526" s="106">
        <f>'Calcs Hist'!E1527</f>
        <v>0</v>
      </c>
      <c r="G1526" s="106" t="e">
        <f t="shared" si="423"/>
        <v>#DIV/0!</v>
      </c>
      <c r="H1526" s="107" t="e">
        <f t="shared" si="424"/>
        <v>#DIV/0!</v>
      </c>
      <c r="I1526" s="106" t="e">
        <f>IF(P1526&gt;0,('Input &amp; Results'!F$26/12*$C$3)*('Input &amp; Results'!$D$21),('Input &amp; Results'!F$26/12*$C$3)*('Input &amp; Results'!$D$22))</f>
        <v>#DIV/0!</v>
      </c>
      <c r="J1526" s="106" t="e">
        <f t="shared" si="428"/>
        <v>#DIV/0!</v>
      </c>
      <c r="K1526" s="106" t="e">
        <f>IF(H1526&gt;'Input &amp; Results'!$K$45,MIN('Input &amp; Results'!$K$28,J1526-M1526),0)</f>
        <v>#DIV/0!</v>
      </c>
      <c r="L1526" s="106" t="e">
        <f t="shared" si="416"/>
        <v>#DIV/0!</v>
      </c>
      <c r="M1526" s="106" t="e">
        <f>IF(J1526&gt;0,MIN('Input &amp; Results'!$K$8*0.75/12*'Input &amp; Results'!$K$42,J1526),0)</f>
        <v>#DIV/0!</v>
      </c>
      <c r="N1526" s="106" t="e">
        <f t="shared" si="417"/>
        <v>#DIV/0!</v>
      </c>
      <c r="O1526" s="106" t="e">
        <f t="shared" si="429"/>
        <v>#DIV/0!</v>
      </c>
      <c r="P1526" s="106" t="e">
        <f>IF(O1526&gt;'Input &amp; Results'!$E$49,MIN('Input &amp; Results'!$E$47,O1526),0)</f>
        <v>#DIV/0!</v>
      </c>
      <c r="Q1526" s="106" t="e">
        <f t="shared" si="418"/>
        <v>#DIV/0!</v>
      </c>
      <c r="R1526" s="106" t="e">
        <f t="shared" si="414"/>
        <v>#DIV/0!</v>
      </c>
      <c r="S1526" s="106" t="e">
        <f t="shared" si="415"/>
        <v>#DIV/0!</v>
      </c>
      <c r="T1526" s="106" t="e">
        <f t="shared" si="419"/>
        <v>#DIV/0!</v>
      </c>
      <c r="U1526" s="124" t="e">
        <f t="shared" ref="U1526:U1589" si="430">U1525+S1526</f>
        <v>#DIV/0!</v>
      </c>
      <c r="V1526" s="107" t="e">
        <f t="shared" si="427"/>
        <v>#DIV/0!</v>
      </c>
      <c r="W1526" s="106" t="e">
        <f t="shared" si="425"/>
        <v>#DIV/0!</v>
      </c>
      <c r="X1526" s="106" t="e">
        <f t="shared" si="420"/>
        <v>#DIV/0!</v>
      </c>
      <c r="Y1526" s="106" t="e">
        <f t="shared" si="426"/>
        <v>#DIV/0!</v>
      </c>
      <c r="Z1526" s="108" t="e">
        <f t="shared" si="421"/>
        <v>#DIV/0!</v>
      </c>
      <c r="AA1526" s="108" t="e">
        <f>('Input &amp; Results'!$E$40-R1526*7.48)/('Calcs active'!H1526*1440)</f>
        <v>#DIV/0!</v>
      </c>
    </row>
    <row r="1527" spans="2:27" x14ac:dyDescent="0.2">
      <c r="B1527" s="31">
        <f t="shared" si="413"/>
        <v>5</v>
      </c>
      <c r="C1527" s="31" t="s">
        <v>52</v>
      </c>
      <c r="D1527" s="106">
        <v>1513</v>
      </c>
      <c r="E1527" s="106" t="e">
        <f t="shared" si="422"/>
        <v>#DIV/0!</v>
      </c>
      <c r="F1527" s="106">
        <f>'Calcs Hist'!E1528</f>
        <v>0</v>
      </c>
      <c r="G1527" s="106" t="e">
        <f t="shared" si="423"/>
        <v>#DIV/0!</v>
      </c>
      <c r="H1527" s="107" t="e">
        <f t="shared" si="424"/>
        <v>#DIV/0!</v>
      </c>
      <c r="I1527" s="106" t="e">
        <f>IF(P1527&gt;0,('Input &amp; Results'!F$26/12*$C$3)*('Input &amp; Results'!$D$21),('Input &amp; Results'!F$26/12*$C$3)*('Input &amp; Results'!$D$22))</f>
        <v>#DIV/0!</v>
      </c>
      <c r="J1527" s="106" t="e">
        <f t="shared" si="428"/>
        <v>#DIV/0!</v>
      </c>
      <c r="K1527" s="106" t="e">
        <f>IF(H1527&gt;'Input &amp; Results'!$K$45,MIN('Input &amp; Results'!$K$28,J1527-M1527),0)</f>
        <v>#DIV/0!</v>
      </c>
      <c r="L1527" s="106" t="e">
        <f t="shared" si="416"/>
        <v>#DIV/0!</v>
      </c>
      <c r="M1527" s="106" t="e">
        <f>IF(J1527&gt;0,MIN('Input &amp; Results'!$K$8*0.75/12*'Input &amp; Results'!$K$42,J1527),0)</f>
        <v>#DIV/0!</v>
      </c>
      <c r="N1527" s="106" t="e">
        <f t="shared" si="417"/>
        <v>#DIV/0!</v>
      </c>
      <c r="O1527" s="106" t="e">
        <f t="shared" si="429"/>
        <v>#DIV/0!</v>
      </c>
      <c r="P1527" s="106" t="e">
        <f>IF(O1527&gt;'Input &amp; Results'!$E$49,MIN('Input &amp; Results'!$E$47,O1527),0)</f>
        <v>#DIV/0!</v>
      </c>
      <c r="Q1527" s="106" t="e">
        <f t="shared" si="418"/>
        <v>#DIV/0!</v>
      </c>
      <c r="R1527" s="106" t="e">
        <f t="shared" si="414"/>
        <v>#DIV/0!</v>
      </c>
      <c r="S1527" s="106" t="e">
        <f t="shared" si="415"/>
        <v>#DIV/0!</v>
      </c>
      <c r="T1527" s="106" t="e">
        <f t="shared" si="419"/>
        <v>#DIV/0!</v>
      </c>
      <c r="U1527" s="124" t="e">
        <f t="shared" si="430"/>
        <v>#DIV/0!</v>
      </c>
      <c r="V1527" s="107" t="e">
        <f t="shared" si="427"/>
        <v>#DIV/0!</v>
      </c>
      <c r="W1527" s="106" t="e">
        <f t="shared" si="425"/>
        <v>#DIV/0!</v>
      </c>
      <c r="X1527" s="106" t="e">
        <f t="shared" si="420"/>
        <v>#DIV/0!</v>
      </c>
      <c r="Y1527" s="106" t="e">
        <f t="shared" si="426"/>
        <v>#DIV/0!</v>
      </c>
      <c r="Z1527" s="108" t="e">
        <f t="shared" si="421"/>
        <v>#DIV/0!</v>
      </c>
      <c r="AA1527" s="108" t="e">
        <f>('Input &amp; Results'!$E$40-R1527*7.48)/('Calcs active'!H1527*1440)</f>
        <v>#DIV/0!</v>
      </c>
    </row>
    <row r="1528" spans="2:27" x14ac:dyDescent="0.2">
      <c r="B1528" s="31">
        <f t="shared" si="413"/>
        <v>5</v>
      </c>
      <c r="C1528" s="31" t="s">
        <v>52</v>
      </c>
      <c r="D1528" s="106">
        <v>1514</v>
      </c>
      <c r="E1528" s="106" t="e">
        <f t="shared" si="422"/>
        <v>#DIV/0!</v>
      </c>
      <c r="F1528" s="106">
        <f>'Calcs Hist'!E1529</f>
        <v>0</v>
      </c>
      <c r="G1528" s="106" t="e">
        <f t="shared" si="423"/>
        <v>#DIV/0!</v>
      </c>
      <c r="H1528" s="107" t="e">
        <f t="shared" si="424"/>
        <v>#DIV/0!</v>
      </c>
      <c r="I1528" s="106" t="e">
        <f>IF(P1528&gt;0,('Input &amp; Results'!F$26/12*$C$3)*('Input &amp; Results'!$D$21),('Input &amp; Results'!F$26/12*$C$3)*('Input &amp; Results'!$D$22))</f>
        <v>#DIV/0!</v>
      </c>
      <c r="J1528" s="106" t="e">
        <f t="shared" si="428"/>
        <v>#DIV/0!</v>
      </c>
      <c r="K1528" s="106" t="e">
        <f>IF(H1528&gt;'Input &amp; Results'!$K$45,MIN('Input &amp; Results'!$K$28,J1528-M1528),0)</f>
        <v>#DIV/0!</v>
      </c>
      <c r="L1528" s="106" t="e">
        <f t="shared" si="416"/>
        <v>#DIV/0!</v>
      </c>
      <c r="M1528" s="106" t="e">
        <f>IF(J1528&gt;0,MIN('Input &amp; Results'!$K$8*0.75/12*'Input &amp; Results'!$K$42,J1528),0)</f>
        <v>#DIV/0!</v>
      </c>
      <c r="N1528" s="106" t="e">
        <f t="shared" si="417"/>
        <v>#DIV/0!</v>
      </c>
      <c r="O1528" s="106" t="e">
        <f t="shared" si="429"/>
        <v>#DIV/0!</v>
      </c>
      <c r="P1528" s="106" t="e">
        <f>IF(O1528&gt;'Input &amp; Results'!$E$49,MIN('Input &amp; Results'!$E$47,O1528),0)</f>
        <v>#DIV/0!</v>
      </c>
      <c r="Q1528" s="106" t="e">
        <f t="shared" si="418"/>
        <v>#DIV/0!</v>
      </c>
      <c r="R1528" s="106" t="e">
        <f t="shared" si="414"/>
        <v>#DIV/0!</v>
      </c>
      <c r="S1528" s="106" t="e">
        <f t="shared" si="415"/>
        <v>#DIV/0!</v>
      </c>
      <c r="T1528" s="106" t="e">
        <f t="shared" si="419"/>
        <v>#DIV/0!</v>
      </c>
      <c r="U1528" s="124" t="e">
        <f t="shared" si="430"/>
        <v>#DIV/0!</v>
      </c>
      <c r="V1528" s="107" t="e">
        <f t="shared" si="427"/>
        <v>#DIV/0!</v>
      </c>
      <c r="W1528" s="106" t="e">
        <f t="shared" si="425"/>
        <v>#DIV/0!</v>
      </c>
      <c r="X1528" s="106" t="e">
        <f t="shared" si="420"/>
        <v>#DIV/0!</v>
      </c>
      <c r="Y1528" s="106" t="e">
        <f t="shared" si="426"/>
        <v>#DIV/0!</v>
      </c>
      <c r="Z1528" s="108" t="e">
        <f t="shared" si="421"/>
        <v>#DIV/0!</v>
      </c>
      <c r="AA1528" s="108" t="e">
        <f>('Input &amp; Results'!$E$40-R1528*7.48)/('Calcs active'!H1528*1440)</f>
        <v>#DIV/0!</v>
      </c>
    </row>
    <row r="1529" spans="2:27" x14ac:dyDescent="0.2">
      <c r="B1529" s="31">
        <f t="shared" si="413"/>
        <v>5</v>
      </c>
      <c r="C1529" s="31" t="s">
        <v>52</v>
      </c>
      <c r="D1529" s="106">
        <v>1515</v>
      </c>
      <c r="E1529" s="106" t="e">
        <f t="shared" si="422"/>
        <v>#DIV/0!</v>
      </c>
      <c r="F1529" s="106">
        <f>'Calcs Hist'!E1530</f>
        <v>0</v>
      </c>
      <c r="G1529" s="106" t="e">
        <f t="shared" si="423"/>
        <v>#DIV/0!</v>
      </c>
      <c r="H1529" s="107" t="e">
        <f t="shared" si="424"/>
        <v>#DIV/0!</v>
      </c>
      <c r="I1529" s="106" t="e">
        <f>IF(P1529&gt;0,('Input &amp; Results'!F$26/12*$C$3)*('Input &amp; Results'!$D$21),('Input &amp; Results'!F$26/12*$C$3)*('Input &amp; Results'!$D$22))</f>
        <v>#DIV/0!</v>
      </c>
      <c r="J1529" s="106" t="e">
        <f t="shared" si="428"/>
        <v>#DIV/0!</v>
      </c>
      <c r="K1529" s="106" t="e">
        <f>IF(H1529&gt;'Input &amp; Results'!$K$45,MIN('Input &amp; Results'!$K$28,J1529-M1529),0)</f>
        <v>#DIV/0!</v>
      </c>
      <c r="L1529" s="106" t="e">
        <f t="shared" si="416"/>
        <v>#DIV/0!</v>
      </c>
      <c r="M1529" s="106" t="e">
        <f>IF(J1529&gt;0,MIN('Input &amp; Results'!$K$8*0.75/12*'Input &amp; Results'!$K$42,J1529),0)</f>
        <v>#DIV/0!</v>
      </c>
      <c r="N1529" s="106" t="e">
        <f t="shared" si="417"/>
        <v>#DIV/0!</v>
      </c>
      <c r="O1529" s="106" t="e">
        <f t="shared" si="429"/>
        <v>#DIV/0!</v>
      </c>
      <c r="P1529" s="106" t="e">
        <f>IF(O1529&gt;'Input &amp; Results'!$E$49,MIN('Input &amp; Results'!$E$47,O1529),0)</f>
        <v>#DIV/0!</v>
      </c>
      <c r="Q1529" s="106" t="e">
        <f t="shared" si="418"/>
        <v>#DIV/0!</v>
      </c>
      <c r="R1529" s="106" t="e">
        <f t="shared" si="414"/>
        <v>#DIV/0!</v>
      </c>
      <c r="S1529" s="106" t="e">
        <f t="shared" si="415"/>
        <v>#DIV/0!</v>
      </c>
      <c r="T1529" s="106" t="e">
        <f t="shared" si="419"/>
        <v>#DIV/0!</v>
      </c>
      <c r="U1529" s="124" t="e">
        <f t="shared" si="430"/>
        <v>#DIV/0!</v>
      </c>
      <c r="V1529" s="107" t="e">
        <f t="shared" si="427"/>
        <v>#DIV/0!</v>
      </c>
      <c r="W1529" s="106" t="e">
        <f t="shared" si="425"/>
        <v>#DIV/0!</v>
      </c>
      <c r="X1529" s="106" t="e">
        <f t="shared" si="420"/>
        <v>#DIV/0!</v>
      </c>
      <c r="Y1529" s="106" t="e">
        <f t="shared" si="426"/>
        <v>#DIV/0!</v>
      </c>
      <c r="Z1529" s="108" t="e">
        <f t="shared" si="421"/>
        <v>#DIV/0!</v>
      </c>
      <c r="AA1529" s="108" t="e">
        <f>('Input &amp; Results'!$E$40-R1529*7.48)/('Calcs active'!H1529*1440)</f>
        <v>#DIV/0!</v>
      </c>
    </row>
    <row r="1530" spans="2:27" x14ac:dyDescent="0.2">
      <c r="B1530" s="31">
        <f t="shared" si="413"/>
        <v>5</v>
      </c>
      <c r="C1530" s="31" t="s">
        <v>52</v>
      </c>
      <c r="D1530" s="106">
        <v>1516</v>
      </c>
      <c r="E1530" s="106" t="e">
        <f t="shared" si="422"/>
        <v>#DIV/0!</v>
      </c>
      <c r="F1530" s="106">
        <f>'Calcs Hist'!E1531</f>
        <v>0</v>
      </c>
      <c r="G1530" s="106" t="e">
        <f t="shared" si="423"/>
        <v>#DIV/0!</v>
      </c>
      <c r="H1530" s="107" t="e">
        <f t="shared" si="424"/>
        <v>#DIV/0!</v>
      </c>
      <c r="I1530" s="106" t="e">
        <f>IF(P1530&gt;0,('Input &amp; Results'!F$26/12*$C$3)*('Input &amp; Results'!$D$21),('Input &amp; Results'!F$26/12*$C$3)*('Input &amp; Results'!$D$22))</f>
        <v>#DIV/0!</v>
      </c>
      <c r="J1530" s="106" t="e">
        <f t="shared" si="428"/>
        <v>#DIV/0!</v>
      </c>
      <c r="K1530" s="106" t="e">
        <f>IF(H1530&gt;'Input &amp; Results'!$K$45,MIN('Input &amp; Results'!$K$28,J1530-M1530),0)</f>
        <v>#DIV/0!</v>
      </c>
      <c r="L1530" s="106" t="e">
        <f t="shared" si="416"/>
        <v>#DIV/0!</v>
      </c>
      <c r="M1530" s="106" t="e">
        <f>IF(J1530&gt;0,MIN('Input &amp; Results'!$K$8*0.75/12*'Input &amp; Results'!$K$42,J1530),0)</f>
        <v>#DIV/0!</v>
      </c>
      <c r="N1530" s="106" t="e">
        <f t="shared" si="417"/>
        <v>#DIV/0!</v>
      </c>
      <c r="O1530" s="106" t="e">
        <f t="shared" si="429"/>
        <v>#DIV/0!</v>
      </c>
      <c r="P1530" s="106" t="e">
        <f>IF(O1530&gt;'Input &amp; Results'!$E$49,MIN('Input &amp; Results'!$E$47,O1530),0)</f>
        <v>#DIV/0!</v>
      </c>
      <c r="Q1530" s="106" t="e">
        <f t="shared" si="418"/>
        <v>#DIV/0!</v>
      </c>
      <c r="R1530" s="106" t="e">
        <f t="shared" si="414"/>
        <v>#DIV/0!</v>
      </c>
      <c r="S1530" s="106" t="e">
        <f t="shared" si="415"/>
        <v>#DIV/0!</v>
      </c>
      <c r="T1530" s="106" t="e">
        <f t="shared" si="419"/>
        <v>#DIV/0!</v>
      </c>
      <c r="U1530" s="124" t="e">
        <f t="shared" si="430"/>
        <v>#DIV/0!</v>
      </c>
      <c r="V1530" s="107" t="e">
        <f t="shared" si="427"/>
        <v>#DIV/0!</v>
      </c>
      <c r="W1530" s="106" t="e">
        <f t="shared" si="425"/>
        <v>#DIV/0!</v>
      </c>
      <c r="X1530" s="106" t="e">
        <f t="shared" si="420"/>
        <v>#DIV/0!</v>
      </c>
      <c r="Y1530" s="106" t="e">
        <f t="shared" si="426"/>
        <v>#DIV/0!</v>
      </c>
      <c r="Z1530" s="108" t="e">
        <f t="shared" si="421"/>
        <v>#DIV/0!</v>
      </c>
      <c r="AA1530" s="108" t="e">
        <f>('Input &amp; Results'!$E$40-R1530*7.48)/('Calcs active'!H1530*1440)</f>
        <v>#DIV/0!</v>
      </c>
    </row>
    <row r="1531" spans="2:27" x14ac:dyDescent="0.2">
      <c r="B1531" s="31">
        <f t="shared" si="413"/>
        <v>5</v>
      </c>
      <c r="C1531" s="31" t="s">
        <v>52</v>
      </c>
      <c r="D1531" s="106">
        <v>1517</v>
      </c>
      <c r="E1531" s="106" t="e">
        <f t="shared" si="422"/>
        <v>#DIV/0!</v>
      </c>
      <c r="F1531" s="106">
        <f>'Calcs Hist'!E1532</f>
        <v>0</v>
      </c>
      <c r="G1531" s="106" t="e">
        <f t="shared" si="423"/>
        <v>#DIV/0!</v>
      </c>
      <c r="H1531" s="107" t="e">
        <f t="shared" si="424"/>
        <v>#DIV/0!</v>
      </c>
      <c r="I1531" s="106" t="e">
        <f>IF(P1531&gt;0,('Input &amp; Results'!F$26/12*$C$3)*('Input &amp; Results'!$D$21),('Input &amp; Results'!F$26/12*$C$3)*('Input &amp; Results'!$D$22))</f>
        <v>#DIV/0!</v>
      </c>
      <c r="J1531" s="106" t="e">
        <f t="shared" si="428"/>
        <v>#DIV/0!</v>
      </c>
      <c r="K1531" s="106" t="e">
        <f>IF(H1531&gt;'Input &amp; Results'!$K$45,MIN('Input &amp; Results'!$K$28,J1531-M1531),0)</f>
        <v>#DIV/0!</v>
      </c>
      <c r="L1531" s="106" t="e">
        <f t="shared" si="416"/>
        <v>#DIV/0!</v>
      </c>
      <c r="M1531" s="106" t="e">
        <f>IF(J1531&gt;0,MIN('Input &amp; Results'!$K$8*0.75/12*'Input &amp; Results'!$K$42,J1531),0)</f>
        <v>#DIV/0!</v>
      </c>
      <c r="N1531" s="106" t="e">
        <f t="shared" si="417"/>
        <v>#DIV/0!</v>
      </c>
      <c r="O1531" s="106" t="e">
        <f t="shared" si="429"/>
        <v>#DIV/0!</v>
      </c>
      <c r="P1531" s="106" t="e">
        <f>IF(O1531&gt;'Input &amp; Results'!$E$49,MIN('Input &amp; Results'!$E$47,O1531),0)</f>
        <v>#DIV/0!</v>
      </c>
      <c r="Q1531" s="106" t="e">
        <f t="shared" si="418"/>
        <v>#DIV/0!</v>
      </c>
      <c r="R1531" s="106" t="e">
        <f t="shared" si="414"/>
        <v>#DIV/0!</v>
      </c>
      <c r="S1531" s="106" t="e">
        <f t="shared" si="415"/>
        <v>#DIV/0!</v>
      </c>
      <c r="T1531" s="106" t="e">
        <f t="shared" si="419"/>
        <v>#DIV/0!</v>
      </c>
      <c r="U1531" s="124" t="e">
        <f t="shared" si="430"/>
        <v>#DIV/0!</v>
      </c>
      <c r="V1531" s="107" t="e">
        <f t="shared" si="427"/>
        <v>#DIV/0!</v>
      </c>
      <c r="W1531" s="106" t="e">
        <f t="shared" si="425"/>
        <v>#DIV/0!</v>
      </c>
      <c r="X1531" s="106" t="e">
        <f t="shared" si="420"/>
        <v>#DIV/0!</v>
      </c>
      <c r="Y1531" s="106" t="e">
        <f t="shared" si="426"/>
        <v>#DIV/0!</v>
      </c>
      <c r="Z1531" s="108" t="e">
        <f t="shared" si="421"/>
        <v>#DIV/0!</v>
      </c>
      <c r="AA1531" s="108" t="e">
        <f>('Input &amp; Results'!$E$40-R1531*7.48)/('Calcs active'!H1531*1440)</f>
        <v>#DIV/0!</v>
      </c>
    </row>
    <row r="1532" spans="2:27" x14ac:dyDescent="0.2">
      <c r="B1532" s="31">
        <f t="shared" si="413"/>
        <v>5</v>
      </c>
      <c r="C1532" s="31" t="s">
        <v>52</v>
      </c>
      <c r="D1532" s="106">
        <v>1518</v>
      </c>
      <c r="E1532" s="106" t="e">
        <f t="shared" si="422"/>
        <v>#DIV/0!</v>
      </c>
      <c r="F1532" s="106">
        <f>'Calcs Hist'!E1533</f>
        <v>0</v>
      </c>
      <c r="G1532" s="106" t="e">
        <f t="shared" si="423"/>
        <v>#DIV/0!</v>
      </c>
      <c r="H1532" s="107" t="e">
        <f t="shared" si="424"/>
        <v>#DIV/0!</v>
      </c>
      <c r="I1532" s="106" t="e">
        <f>IF(P1532&gt;0,('Input &amp; Results'!F$26/12*$C$3)*('Input &amp; Results'!$D$21),('Input &amp; Results'!F$26/12*$C$3)*('Input &amp; Results'!$D$22))</f>
        <v>#DIV/0!</v>
      </c>
      <c r="J1532" s="106" t="e">
        <f t="shared" si="428"/>
        <v>#DIV/0!</v>
      </c>
      <c r="K1532" s="106" t="e">
        <f>IF(H1532&gt;'Input &amp; Results'!$K$45,MIN('Input &amp; Results'!$K$28,J1532-M1532),0)</f>
        <v>#DIV/0!</v>
      </c>
      <c r="L1532" s="106" t="e">
        <f t="shared" si="416"/>
        <v>#DIV/0!</v>
      </c>
      <c r="M1532" s="106" t="e">
        <f>IF(J1532&gt;0,MIN('Input &amp; Results'!$K$8*0.75/12*'Input &amp; Results'!$K$42,J1532),0)</f>
        <v>#DIV/0!</v>
      </c>
      <c r="N1532" s="106" t="e">
        <f t="shared" si="417"/>
        <v>#DIV/0!</v>
      </c>
      <c r="O1532" s="106" t="e">
        <f t="shared" si="429"/>
        <v>#DIV/0!</v>
      </c>
      <c r="P1532" s="106" t="e">
        <f>IF(O1532&gt;'Input &amp; Results'!$E$49,MIN('Input &amp; Results'!$E$47,O1532),0)</f>
        <v>#DIV/0!</v>
      </c>
      <c r="Q1532" s="106" t="e">
        <f t="shared" si="418"/>
        <v>#DIV/0!</v>
      </c>
      <c r="R1532" s="106" t="e">
        <f t="shared" si="414"/>
        <v>#DIV/0!</v>
      </c>
      <c r="S1532" s="106" t="e">
        <f t="shared" si="415"/>
        <v>#DIV/0!</v>
      </c>
      <c r="T1532" s="106" t="e">
        <f t="shared" si="419"/>
        <v>#DIV/0!</v>
      </c>
      <c r="U1532" s="124" t="e">
        <f t="shared" si="430"/>
        <v>#DIV/0!</v>
      </c>
      <c r="V1532" s="107" t="e">
        <f t="shared" si="427"/>
        <v>#DIV/0!</v>
      </c>
      <c r="W1532" s="106" t="e">
        <f t="shared" si="425"/>
        <v>#DIV/0!</v>
      </c>
      <c r="X1532" s="106" t="e">
        <f t="shared" si="420"/>
        <v>#DIV/0!</v>
      </c>
      <c r="Y1532" s="106" t="e">
        <f t="shared" si="426"/>
        <v>#DIV/0!</v>
      </c>
      <c r="Z1532" s="108" t="e">
        <f t="shared" si="421"/>
        <v>#DIV/0!</v>
      </c>
      <c r="AA1532" s="108" t="e">
        <f>('Input &amp; Results'!$E$40-R1532*7.48)/('Calcs active'!H1532*1440)</f>
        <v>#DIV/0!</v>
      </c>
    </row>
    <row r="1533" spans="2:27" x14ac:dyDescent="0.2">
      <c r="B1533" s="31">
        <f t="shared" ref="B1533:B1596" si="431">B1168+1</f>
        <v>5</v>
      </c>
      <c r="C1533" s="31" t="s">
        <v>52</v>
      </c>
      <c r="D1533" s="106">
        <v>1519</v>
      </c>
      <c r="E1533" s="106" t="e">
        <f t="shared" si="422"/>
        <v>#DIV/0!</v>
      </c>
      <c r="F1533" s="106">
        <f>'Calcs Hist'!E1534</f>
        <v>0</v>
      </c>
      <c r="G1533" s="106" t="e">
        <f t="shared" si="423"/>
        <v>#DIV/0!</v>
      </c>
      <c r="H1533" s="107" t="e">
        <f t="shared" si="424"/>
        <v>#DIV/0!</v>
      </c>
      <c r="I1533" s="106" t="e">
        <f>IF(P1533&gt;0,('Input &amp; Results'!F$26/12*$C$3)*('Input &amp; Results'!$D$21),('Input &amp; Results'!F$26/12*$C$3)*('Input &amp; Results'!$D$22))</f>
        <v>#DIV/0!</v>
      </c>
      <c r="J1533" s="106" t="e">
        <f t="shared" si="428"/>
        <v>#DIV/0!</v>
      </c>
      <c r="K1533" s="106" t="e">
        <f>IF(H1533&gt;'Input &amp; Results'!$K$45,MIN('Input &amp; Results'!$K$28,J1533-M1533),0)</f>
        <v>#DIV/0!</v>
      </c>
      <c r="L1533" s="106" t="e">
        <f t="shared" si="416"/>
        <v>#DIV/0!</v>
      </c>
      <c r="M1533" s="106" t="e">
        <f>IF(J1533&gt;0,MIN('Input &amp; Results'!$K$8*0.75/12*'Input &amp; Results'!$K$42,J1533),0)</f>
        <v>#DIV/0!</v>
      </c>
      <c r="N1533" s="106" t="e">
        <f t="shared" si="417"/>
        <v>#DIV/0!</v>
      </c>
      <c r="O1533" s="106" t="e">
        <f t="shared" si="429"/>
        <v>#DIV/0!</v>
      </c>
      <c r="P1533" s="106" t="e">
        <f>IF(O1533&gt;'Input &amp; Results'!$E$49,MIN('Input &amp; Results'!$E$47,O1533),0)</f>
        <v>#DIV/0!</v>
      </c>
      <c r="Q1533" s="106" t="e">
        <f t="shared" si="418"/>
        <v>#DIV/0!</v>
      </c>
      <c r="R1533" s="106" t="e">
        <f t="shared" si="414"/>
        <v>#DIV/0!</v>
      </c>
      <c r="S1533" s="106" t="e">
        <f t="shared" si="415"/>
        <v>#DIV/0!</v>
      </c>
      <c r="T1533" s="106" t="e">
        <f t="shared" si="419"/>
        <v>#DIV/0!</v>
      </c>
      <c r="U1533" s="124" t="e">
        <f t="shared" si="430"/>
        <v>#DIV/0!</v>
      </c>
      <c r="V1533" s="107" t="e">
        <f t="shared" si="427"/>
        <v>#DIV/0!</v>
      </c>
      <c r="W1533" s="106" t="e">
        <f t="shared" si="425"/>
        <v>#DIV/0!</v>
      </c>
      <c r="X1533" s="106" t="e">
        <f t="shared" si="420"/>
        <v>#DIV/0!</v>
      </c>
      <c r="Y1533" s="106" t="e">
        <f t="shared" si="426"/>
        <v>#DIV/0!</v>
      </c>
      <c r="Z1533" s="108" t="e">
        <f t="shared" si="421"/>
        <v>#DIV/0!</v>
      </c>
      <c r="AA1533" s="108" t="e">
        <f>('Input &amp; Results'!$E$40-R1533*7.48)/('Calcs active'!H1533*1440)</f>
        <v>#DIV/0!</v>
      </c>
    </row>
    <row r="1534" spans="2:27" x14ac:dyDescent="0.2">
      <c r="B1534" s="31">
        <f t="shared" si="431"/>
        <v>5</v>
      </c>
      <c r="C1534" s="31" t="s">
        <v>53</v>
      </c>
      <c r="D1534" s="106">
        <v>1520</v>
      </c>
      <c r="E1534" s="106" t="e">
        <f t="shared" si="422"/>
        <v>#DIV/0!</v>
      </c>
      <c r="F1534" s="106">
        <f>'Calcs Hist'!E1535</f>
        <v>0</v>
      </c>
      <c r="G1534" s="106" t="e">
        <f t="shared" si="423"/>
        <v>#DIV/0!</v>
      </c>
      <c r="H1534" s="107" t="e">
        <f t="shared" si="424"/>
        <v>#DIV/0!</v>
      </c>
      <c r="I1534" s="106" t="e">
        <f>IF(P1534&gt;0,('Input &amp; Results'!F$27/12*$C$3)*('Input &amp; Results'!$D$21),('Input &amp; Results'!F$27/12*$C$3)*('Input &amp; Results'!$D$22))</f>
        <v>#DIV/0!</v>
      </c>
      <c r="J1534" s="106" t="e">
        <f t="shared" si="428"/>
        <v>#DIV/0!</v>
      </c>
      <c r="K1534" s="106" t="e">
        <f>IF(H1534&gt;'Input &amp; Results'!$K$45,MIN('Input &amp; Results'!$K$29,J1534-M1534),0)</f>
        <v>#DIV/0!</v>
      </c>
      <c r="L1534" s="106" t="e">
        <f t="shared" si="416"/>
        <v>#DIV/0!</v>
      </c>
      <c r="M1534" s="106" t="e">
        <f>IF(J1534&gt;0,MIN('Input &amp; Results'!$K$9*0.75/12*'Input &amp; Results'!$K$42,J1534),0)</f>
        <v>#DIV/0!</v>
      </c>
      <c r="N1534" s="106" t="e">
        <f t="shared" si="417"/>
        <v>#DIV/0!</v>
      </c>
      <c r="O1534" s="106" t="e">
        <f t="shared" si="429"/>
        <v>#DIV/0!</v>
      </c>
      <c r="P1534" s="106" t="e">
        <f>IF(O1534&gt;'Input &amp; Results'!$E$49,MIN('Input &amp; Results'!$E$47,O1534),0)</f>
        <v>#DIV/0!</v>
      </c>
      <c r="Q1534" s="106" t="e">
        <f t="shared" si="418"/>
        <v>#DIV/0!</v>
      </c>
      <c r="R1534" s="106" t="e">
        <f t="shared" si="414"/>
        <v>#DIV/0!</v>
      </c>
      <c r="S1534" s="106" t="e">
        <f t="shared" si="415"/>
        <v>#DIV/0!</v>
      </c>
      <c r="T1534" s="106" t="e">
        <f t="shared" si="419"/>
        <v>#DIV/0!</v>
      </c>
      <c r="U1534" s="124" t="e">
        <f t="shared" si="430"/>
        <v>#DIV/0!</v>
      </c>
      <c r="V1534" s="107" t="e">
        <f t="shared" si="427"/>
        <v>#DIV/0!</v>
      </c>
      <c r="W1534" s="106" t="e">
        <f t="shared" si="425"/>
        <v>#DIV/0!</v>
      </c>
      <c r="X1534" s="106" t="e">
        <f t="shared" si="420"/>
        <v>#DIV/0!</v>
      </c>
      <c r="Y1534" s="106" t="e">
        <f t="shared" si="426"/>
        <v>#DIV/0!</v>
      </c>
      <c r="Z1534" s="108" t="e">
        <f t="shared" si="421"/>
        <v>#DIV/0!</v>
      </c>
      <c r="AA1534" s="108" t="e">
        <f>('Input &amp; Results'!$E$40-R1534*7.48)/('Calcs active'!H1534*1440)</f>
        <v>#DIV/0!</v>
      </c>
    </row>
    <row r="1535" spans="2:27" x14ac:dyDescent="0.2">
      <c r="B1535" s="31">
        <f t="shared" si="431"/>
        <v>5</v>
      </c>
      <c r="C1535" s="31" t="s">
        <v>53</v>
      </c>
      <c r="D1535" s="106">
        <v>1521</v>
      </c>
      <c r="E1535" s="106" t="e">
        <f t="shared" si="422"/>
        <v>#DIV/0!</v>
      </c>
      <c r="F1535" s="106">
        <f>'Calcs Hist'!E1536</f>
        <v>0</v>
      </c>
      <c r="G1535" s="106" t="e">
        <f t="shared" si="423"/>
        <v>#DIV/0!</v>
      </c>
      <c r="H1535" s="107" t="e">
        <f t="shared" si="424"/>
        <v>#DIV/0!</v>
      </c>
      <c r="I1535" s="106" t="e">
        <f>IF(P1535&gt;0,('Input &amp; Results'!F$27/12*$C$3)*('Input &amp; Results'!$D$21),('Input &amp; Results'!F$27/12*$C$3)*('Input &amp; Results'!$D$22))</f>
        <v>#DIV/0!</v>
      </c>
      <c r="J1535" s="106" t="e">
        <f t="shared" si="428"/>
        <v>#DIV/0!</v>
      </c>
      <c r="K1535" s="106" t="e">
        <f>IF(H1535&gt;'Input &amp; Results'!$K$45,MIN('Input &amp; Results'!$K$29,J1535-M1535),0)</f>
        <v>#DIV/0!</v>
      </c>
      <c r="L1535" s="106" t="e">
        <f t="shared" si="416"/>
        <v>#DIV/0!</v>
      </c>
      <c r="M1535" s="106" t="e">
        <f>IF(J1535&gt;0,MIN('Input &amp; Results'!$K$9*0.75/12*'Input &amp; Results'!$K$42,J1535),0)</f>
        <v>#DIV/0!</v>
      </c>
      <c r="N1535" s="106" t="e">
        <f t="shared" si="417"/>
        <v>#DIV/0!</v>
      </c>
      <c r="O1535" s="106" t="e">
        <f t="shared" si="429"/>
        <v>#DIV/0!</v>
      </c>
      <c r="P1535" s="106" t="e">
        <f>IF(O1535&gt;'Input &amp; Results'!$E$49,MIN('Input &amp; Results'!$E$47,O1535),0)</f>
        <v>#DIV/0!</v>
      </c>
      <c r="Q1535" s="106" t="e">
        <f t="shared" si="418"/>
        <v>#DIV/0!</v>
      </c>
      <c r="R1535" s="106" t="e">
        <f t="shared" si="414"/>
        <v>#DIV/0!</v>
      </c>
      <c r="S1535" s="106" t="e">
        <f t="shared" si="415"/>
        <v>#DIV/0!</v>
      </c>
      <c r="T1535" s="106" t="e">
        <f t="shared" si="419"/>
        <v>#DIV/0!</v>
      </c>
      <c r="U1535" s="124" t="e">
        <f t="shared" si="430"/>
        <v>#DIV/0!</v>
      </c>
      <c r="V1535" s="107" t="e">
        <f t="shared" si="427"/>
        <v>#DIV/0!</v>
      </c>
      <c r="W1535" s="106" t="e">
        <f t="shared" si="425"/>
        <v>#DIV/0!</v>
      </c>
      <c r="X1535" s="106" t="e">
        <f t="shared" si="420"/>
        <v>#DIV/0!</v>
      </c>
      <c r="Y1535" s="106" t="e">
        <f t="shared" si="426"/>
        <v>#DIV/0!</v>
      </c>
      <c r="Z1535" s="108" t="e">
        <f t="shared" si="421"/>
        <v>#DIV/0!</v>
      </c>
      <c r="AA1535" s="108" t="e">
        <f>('Input &amp; Results'!$E$40-R1535*7.48)/('Calcs active'!H1535*1440)</f>
        <v>#DIV/0!</v>
      </c>
    </row>
    <row r="1536" spans="2:27" x14ac:dyDescent="0.2">
      <c r="B1536" s="31">
        <f t="shared" si="431"/>
        <v>5</v>
      </c>
      <c r="C1536" s="31" t="s">
        <v>53</v>
      </c>
      <c r="D1536" s="106">
        <v>1522</v>
      </c>
      <c r="E1536" s="106" t="e">
        <f t="shared" si="422"/>
        <v>#DIV/0!</v>
      </c>
      <c r="F1536" s="106">
        <f>'Calcs Hist'!E1537</f>
        <v>0</v>
      </c>
      <c r="G1536" s="106" t="e">
        <f t="shared" si="423"/>
        <v>#DIV/0!</v>
      </c>
      <c r="H1536" s="107" t="e">
        <f t="shared" si="424"/>
        <v>#DIV/0!</v>
      </c>
      <c r="I1536" s="106" t="e">
        <f>IF(P1536&gt;0,('Input &amp; Results'!F$27/12*$C$3)*('Input &amp; Results'!$D$21),('Input &amp; Results'!F$27/12*$C$3)*('Input &amp; Results'!$D$22))</f>
        <v>#DIV/0!</v>
      </c>
      <c r="J1536" s="106" t="e">
        <f t="shared" si="428"/>
        <v>#DIV/0!</v>
      </c>
      <c r="K1536" s="106" t="e">
        <f>IF(H1536&gt;'Input &amp; Results'!$K$45,MIN('Input &amp; Results'!$K$29,J1536-M1536),0)</f>
        <v>#DIV/0!</v>
      </c>
      <c r="L1536" s="106" t="e">
        <f t="shared" si="416"/>
        <v>#DIV/0!</v>
      </c>
      <c r="M1536" s="106" t="e">
        <f>IF(J1536&gt;0,MIN('Input &amp; Results'!$K$9*0.75/12*'Input &amp; Results'!$K$42,J1536),0)</f>
        <v>#DIV/0!</v>
      </c>
      <c r="N1536" s="106" t="e">
        <f t="shared" si="417"/>
        <v>#DIV/0!</v>
      </c>
      <c r="O1536" s="106" t="e">
        <f t="shared" si="429"/>
        <v>#DIV/0!</v>
      </c>
      <c r="P1536" s="106" t="e">
        <f>IF(O1536&gt;'Input &amp; Results'!$E$49,MIN('Input &amp; Results'!$E$47,O1536),0)</f>
        <v>#DIV/0!</v>
      </c>
      <c r="Q1536" s="106" t="e">
        <f t="shared" si="418"/>
        <v>#DIV/0!</v>
      </c>
      <c r="R1536" s="106" t="e">
        <f t="shared" si="414"/>
        <v>#DIV/0!</v>
      </c>
      <c r="S1536" s="106" t="e">
        <f t="shared" si="415"/>
        <v>#DIV/0!</v>
      </c>
      <c r="T1536" s="106" t="e">
        <f t="shared" si="419"/>
        <v>#DIV/0!</v>
      </c>
      <c r="U1536" s="124" t="e">
        <f t="shared" si="430"/>
        <v>#DIV/0!</v>
      </c>
      <c r="V1536" s="107" t="e">
        <f t="shared" si="427"/>
        <v>#DIV/0!</v>
      </c>
      <c r="W1536" s="106" t="e">
        <f t="shared" si="425"/>
        <v>#DIV/0!</v>
      </c>
      <c r="X1536" s="106" t="e">
        <f t="shared" si="420"/>
        <v>#DIV/0!</v>
      </c>
      <c r="Y1536" s="106" t="e">
        <f t="shared" si="426"/>
        <v>#DIV/0!</v>
      </c>
      <c r="Z1536" s="108" t="e">
        <f t="shared" si="421"/>
        <v>#DIV/0!</v>
      </c>
      <c r="AA1536" s="108" t="e">
        <f>('Input &amp; Results'!$E$40-R1536*7.48)/('Calcs active'!H1536*1440)</f>
        <v>#DIV/0!</v>
      </c>
    </row>
    <row r="1537" spans="2:27" x14ac:dyDescent="0.2">
      <c r="B1537" s="31">
        <f t="shared" si="431"/>
        <v>5</v>
      </c>
      <c r="C1537" s="31" t="s">
        <v>53</v>
      </c>
      <c r="D1537" s="106">
        <v>1523</v>
      </c>
      <c r="E1537" s="106" t="e">
        <f t="shared" si="422"/>
        <v>#DIV/0!</v>
      </c>
      <c r="F1537" s="106">
        <f>'Calcs Hist'!E1538</f>
        <v>0</v>
      </c>
      <c r="G1537" s="106" t="e">
        <f t="shared" si="423"/>
        <v>#DIV/0!</v>
      </c>
      <c r="H1537" s="107" t="e">
        <f t="shared" si="424"/>
        <v>#DIV/0!</v>
      </c>
      <c r="I1537" s="106" t="e">
        <f>IF(P1537&gt;0,('Input &amp; Results'!F$27/12*$C$3)*('Input &amp; Results'!$D$21),('Input &amp; Results'!F$27/12*$C$3)*('Input &amp; Results'!$D$22))</f>
        <v>#DIV/0!</v>
      </c>
      <c r="J1537" s="106" t="e">
        <f t="shared" si="428"/>
        <v>#DIV/0!</v>
      </c>
      <c r="K1537" s="106" t="e">
        <f>IF(H1537&gt;'Input &amp; Results'!$K$45,MIN('Input &amp; Results'!$K$29,J1537-M1537),0)</f>
        <v>#DIV/0!</v>
      </c>
      <c r="L1537" s="106" t="e">
        <f t="shared" si="416"/>
        <v>#DIV/0!</v>
      </c>
      <c r="M1537" s="106" t="e">
        <f>IF(J1537&gt;0,MIN('Input &amp; Results'!$K$9*0.75/12*'Input &amp; Results'!$K$42,J1537),0)</f>
        <v>#DIV/0!</v>
      </c>
      <c r="N1537" s="106" t="e">
        <f t="shared" si="417"/>
        <v>#DIV/0!</v>
      </c>
      <c r="O1537" s="106" t="e">
        <f t="shared" si="429"/>
        <v>#DIV/0!</v>
      </c>
      <c r="P1537" s="106" t="e">
        <f>IF(O1537&gt;'Input &amp; Results'!$E$49,MIN('Input &amp; Results'!$E$47,O1537),0)</f>
        <v>#DIV/0!</v>
      </c>
      <c r="Q1537" s="106" t="e">
        <f t="shared" si="418"/>
        <v>#DIV/0!</v>
      </c>
      <c r="R1537" s="106" t="e">
        <f t="shared" si="414"/>
        <v>#DIV/0!</v>
      </c>
      <c r="S1537" s="106" t="e">
        <f t="shared" si="415"/>
        <v>#DIV/0!</v>
      </c>
      <c r="T1537" s="106" t="e">
        <f t="shared" si="419"/>
        <v>#DIV/0!</v>
      </c>
      <c r="U1537" s="124" t="e">
        <f t="shared" si="430"/>
        <v>#DIV/0!</v>
      </c>
      <c r="V1537" s="107" t="e">
        <f t="shared" si="427"/>
        <v>#DIV/0!</v>
      </c>
      <c r="W1537" s="106" t="e">
        <f t="shared" si="425"/>
        <v>#DIV/0!</v>
      </c>
      <c r="X1537" s="106" t="e">
        <f t="shared" si="420"/>
        <v>#DIV/0!</v>
      </c>
      <c r="Y1537" s="106" t="e">
        <f t="shared" si="426"/>
        <v>#DIV/0!</v>
      </c>
      <c r="Z1537" s="108" t="e">
        <f t="shared" si="421"/>
        <v>#DIV/0!</v>
      </c>
      <c r="AA1537" s="108" t="e">
        <f>('Input &amp; Results'!$E$40-R1537*7.48)/('Calcs active'!H1537*1440)</f>
        <v>#DIV/0!</v>
      </c>
    </row>
    <row r="1538" spans="2:27" x14ac:dyDescent="0.2">
      <c r="B1538" s="31">
        <f t="shared" si="431"/>
        <v>5</v>
      </c>
      <c r="C1538" s="31" t="s">
        <v>53</v>
      </c>
      <c r="D1538" s="106">
        <v>1524</v>
      </c>
      <c r="E1538" s="106" t="e">
        <f t="shared" si="422"/>
        <v>#DIV/0!</v>
      </c>
      <c r="F1538" s="106">
        <f>'Calcs Hist'!E1539</f>
        <v>0</v>
      </c>
      <c r="G1538" s="106" t="e">
        <f t="shared" si="423"/>
        <v>#DIV/0!</v>
      </c>
      <c r="H1538" s="107" t="e">
        <f t="shared" si="424"/>
        <v>#DIV/0!</v>
      </c>
      <c r="I1538" s="106" t="e">
        <f>IF(P1538&gt;0,('Input &amp; Results'!F$27/12*$C$3)*('Input &amp; Results'!$D$21),('Input &amp; Results'!F$27/12*$C$3)*('Input &amp; Results'!$D$22))</f>
        <v>#DIV/0!</v>
      </c>
      <c r="J1538" s="106" t="e">
        <f t="shared" si="428"/>
        <v>#DIV/0!</v>
      </c>
      <c r="K1538" s="106" t="e">
        <f>IF(H1538&gt;'Input &amp; Results'!$K$45,MIN('Input &amp; Results'!$K$29,J1538-M1538),0)</f>
        <v>#DIV/0!</v>
      </c>
      <c r="L1538" s="106" t="e">
        <f t="shared" si="416"/>
        <v>#DIV/0!</v>
      </c>
      <c r="M1538" s="106" t="e">
        <f>IF(J1538&gt;0,MIN('Input &amp; Results'!$K$9*0.75/12*'Input &amp; Results'!$K$42,J1538),0)</f>
        <v>#DIV/0!</v>
      </c>
      <c r="N1538" s="106" t="e">
        <f t="shared" si="417"/>
        <v>#DIV/0!</v>
      </c>
      <c r="O1538" s="106" t="e">
        <f t="shared" si="429"/>
        <v>#DIV/0!</v>
      </c>
      <c r="P1538" s="106" t="e">
        <f>IF(O1538&gt;'Input &amp; Results'!$E$49,MIN('Input &amp; Results'!$E$47,O1538),0)</f>
        <v>#DIV/0!</v>
      </c>
      <c r="Q1538" s="106" t="e">
        <f t="shared" si="418"/>
        <v>#DIV/0!</v>
      </c>
      <c r="R1538" s="106" t="e">
        <f t="shared" si="414"/>
        <v>#DIV/0!</v>
      </c>
      <c r="S1538" s="106" t="e">
        <f t="shared" si="415"/>
        <v>#DIV/0!</v>
      </c>
      <c r="T1538" s="106" t="e">
        <f t="shared" si="419"/>
        <v>#DIV/0!</v>
      </c>
      <c r="U1538" s="124" t="e">
        <f t="shared" si="430"/>
        <v>#DIV/0!</v>
      </c>
      <c r="V1538" s="107" t="e">
        <f t="shared" si="427"/>
        <v>#DIV/0!</v>
      </c>
      <c r="W1538" s="106" t="e">
        <f t="shared" si="425"/>
        <v>#DIV/0!</v>
      </c>
      <c r="X1538" s="106" t="e">
        <f t="shared" si="420"/>
        <v>#DIV/0!</v>
      </c>
      <c r="Y1538" s="106" t="e">
        <f t="shared" si="426"/>
        <v>#DIV/0!</v>
      </c>
      <c r="Z1538" s="108" t="e">
        <f t="shared" si="421"/>
        <v>#DIV/0!</v>
      </c>
      <c r="AA1538" s="108" t="e">
        <f>('Input &amp; Results'!$E$40-R1538*7.48)/('Calcs active'!H1538*1440)</f>
        <v>#DIV/0!</v>
      </c>
    </row>
    <row r="1539" spans="2:27" x14ac:dyDescent="0.2">
      <c r="B1539" s="31">
        <f t="shared" si="431"/>
        <v>5</v>
      </c>
      <c r="C1539" s="31" t="s">
        <v>53</v>
      </c>
      <c r="D1539" s="106">
        <v>1525</v>
      </c>
      <c r="E1539" s="106" t="e">
        <f t="shared" si="422"/>
        <v>#DIV/0!</v>
      </c>
      <c r="F1539" s="106">
        <f>'Calcs Hist'!E1540</f>
        <v>0</v>
      </c>
      <c r="G1539" s="106" t="e">
        <f t="shared" si="423"/>
        <v>#DIV/0!</v>
      </c>
      <c r="H1539" s="107" t="e">
        <f t="shared" si="424"/>
        <v>#DIV/0!</v>
      </c>
      <c r="I1539" s="106" t="e">
        <f>IF(P1539&gt;0,('Input &amp; Results'!F$27/12*$C$3)*('Input &amp; Results'!$D$21),('Input &amp; Results'!F$27/12*$C$3)*('Input &amp; Results'!$D$22))</f>
        <v>#DIV/0!</v>
      </c>
      <c r="J1539" s="106" t="e">
        <f t="shared" si="428"/>
        <v>#DIV/0!</v>
      </c>
      <c r="K1539" s="106" t="e">
        <f>IF(H1539&gt;'Input &amp; Results'!$K$45,MIN('Input &amp; Results'!$K$29,J1539-M1539),0)</f>
        <v>#DIV/0!</v>
      </c>
      <c r="L1539" s="106" t="e">
        <f t="shared" si="416"/>
        <v>#DIV/0!</v>
      </c>
      <c r="M1539" s="106" t="e">
        <f>IF(J1539&gt;0,MIN('Input &amp; Results'!$K$9*0.75/12*'Input &amp; Results'!$K$42,J1539),0)</f>
        <v>#DIV/0!</v>
      </c>
      <c r="N1539" s="106" t="e">
        <f t="shared" si="417"/>
        <v>#DIV/0!</v>
      </c>
      <c r="O1539" s="106" t="e">
        <f t="shared" si="429"/>
        <v>#DIV/0!</v>
      </c>
      <c r="P1539" s="106" t="e">
        <f>IF(O1539&gt;'Input &amp; Results'!$E$49,MIN('Input &amp; Results'!$E$47,O1539),0)</f>
        <v>#DIV/0!</v>
      </c>
      <c r="Q1539" s="106" t="e">
        <f t="shared" si="418"/>
        <v>#DIV/0!</v>
      </c>
      <c r="R1539" s="106" t="e">
        <f t="shared" si="414"/>
        <v>#DIV/0!</v>
      </c>
      <c r="S1539" s="106" t="e">
        <f t="shared" si="415"/>
        <v>#DIV/0!</v>
      </c>
      <c r="T1539" s="106" t="e">
        <f t="shared" si="419"/>
        <v>#DIV/0!</v>
      </c>
      <c r="U1539" s="124" t="e">
        <f t="shared" si="430"/>
        <v>#DIV/0!</v>
      </c>
      <c r="V1539" s="107" t="e">
        <f t="shared" si="427"/>
        <v>#DIV/0!</v>
      </c>
      <c r="W1539" s="106" t="e">
        <f t="shared" si="425"/>
        <v>#DIV/0!</v>
      </c>
      <c r="X1539" s="106" t="e">
        <f t="shared" si="420"/>
        <v>#DIV/0!</v>
      </c>
      <c r="Y1539" s="106" t="e">
        <f t="shared" si="426"/>
        <v>#DIV/0!</v>
      </c>
      <c r="Z1539" s="108" t="e">
        <f t="shared" si="421"/>
        <v>#DIV/0!</v>
      </c>
      <c r="AA1539" s="108" t="e">
        <f>('Input &amp; Results'!$E$40-R1539*7.48)/('Calcs active'!H1539*1440)</f>
        <v>#DIV/0!</v>
      </c>
    </row>
    <row r="1540" spans="2:27" x14ac:dyDescent="0.2">
      <c r="B1540" s="31">
        <f t="shared" si="431"/>
        <v>5</v>
      </c>
      <c r="C1540" s="31" t="s">
        <v>53</v>
      </c>
      <c r="D1540" s="106">
        <v>1526</v>
      </c>
      <c r="E1540" s="106" t="e">
        <f t="shared" si="422"/>
        <v>#DIV/0!</v>
      </c>
      <c r="F1540" s="106">
        <f>'Calcs Hist'!E1541</f>
        <v>0</v>
      </c>
      <c r="G1540" s="106" t="e">
        <f t="shared" si="423"/>
        <v>#DIV/0!</v>
      </c>
      <c r="H1540" s="107" t="e">
        <f t="shared" si="424"/>
        <v>#DIV/0!</v>
      </c>
      <c r="I1540" s="106" t="e">
        <f>IF(P1540&gt;0,('Input &amp; Results'!F$27/12*$C$3)*('Input &amp; Results'!$D$21),('Input &amp; Results'!F$27/12*$C$3)*('Input &amp; Results'!$D$22))</f>
        <v>#DIV/0!</v>
      </c>
      <c r="J1540" s="106" t="e">
        <f t="shared" si="428"/>
        <v>#DIV/0!</v>
      </c>
      <c r="K1540" s="106" t="e">
        <f>IF(H1540&gt;'Input &amp; Results'!$K$45,MIN('Input &amp; Results'!$K$29,J1540-M1540),0)</f>
        <v>#DIV/0!</v>
      </c>
      <c r="L1540" s="106" t="e">
        <f t="shared" si="416"/>
        <v>#DIV/0!</v>
      </c>
      <c r="M1540" s="106" t="e">
        <f>IF(J1540&gt;0,MIN('Input &amp; Results'!$K$9*0.75/12*'Input &amp; Results'!$K$42,J1540),0)</f>
        <v>#DIV/0!</v>
      </c>
      <c r="N1540" s="106" t="e">
        <f t="shared" si="417"/>
        <v>#DIV/0!</v>
      </c>
      <c r="O1540" s="106" t="e">
        <f t="shared" si="429"/>
        <v>#DIV/0!</v>
      </c>
      <c r="P1540" s="106" t="e">
        <f>IF(O1540&gt;'Input &amp; Results'!$E$49,MIN('Input &amp; Results'!$E$47,O1540),0)</f>
        <v>#DIV/0!</v>
      </c>
      <c r="Q1540" s="106" t="e">
        <f t="shared" si="418"/>
        <v>#DIV/0!</v>
      </c>
      <c r="R1540" s="106" t="e">
        <f t="shared" si="414"/>
        <v>#DIV/0!</v>
      </c>
      <c r="S1540" s="106" t="e">
        <f t="shared" si="415"/>
        <v>#DIV/0!</v>
      </c>
      <c r="T1540" s="106" t="e">
        <f t="shared" si="419"/>
        <v>#DIV/0!</v>
      </c>
      <c r="U1540" s="124" t="e">
        <f t="shared" si="430"/>
        <v>#DIV/0!</v>
      </c>
      <c r="V1540" s="107" t="e">
        <f t="shared" si="427"/>
        <v>#DIV/0!</v>
      </c>
      <c r="W1540" s="106" t="e">
        <f t="shared" si="425"/>
        <v>#DIV/0!</v>
      </c>
      <c r="X1540" s="106" t="e">
        <f t="shared" si="420"/>
        <v>#DIV/0!</v>
      </c>
      <c r="Y1540" s="106" t="e">
        <f t="shared" si="426"/>
        <v>#DIV/0!</v>
      </c>
      <c r="Z1540" s="108" t="e">
        <f t="shared" si="421"/>
        <v>#DIV/0!</v>
      </c>
      <c r="AA1540" s="108" t="e">
        <f>('Input &amp; Results'!$E$40-R1540*7.48)/('Calcs active'!H1540*1440)</f>
        <v>#DIV/0!</v>
      </c>
    </row>
    <row r="1541" spans="2:27" x14ac:dyDescent="0.2">
      <c r="B1541" s="31">
        <f t="shared" si="431"/>
        <v>5</v>
      </c>
      <c r="C1541" s="31" t="s">
        <v>53</v>
      </c>
      <c r="D1541" s="106">
        <v>1527</v>
      </c>
      <c r="E1541" s="106" t="e">
        <f t="shared" si="422"/>
        <v>#DIV/0!</v>
      </c>
      <c r="F1541" s="106">
        <f>'Calcs Hist'!E1542</f>
        <v>0</v>
      </c>
      <c r="G1541" s="106" t="e">
        <f t="shared" si="423"/>
        <v>#DIV/0!</v>
      </c>
      <c r="H1541" s="107" t="e">
        <f t="shared" si="424"/>
        <v>#DIV/0!</v>
      </c>
      <c r="I1541" s="106" t="e">
        <f>IF(P1541&gt;0,('Input &amp; Results'!F$27/12*$C$3)*('Input &amp; Results'!$D$21),('Input &amp; Results'!F$27/12*$C$3)*('Input &amp; Results'!$D$22))</f>
        <v>#DIV/0!</v>
      </c>
      <c r="J1541" s="106" t="e">
        <f t="shared" si="428"/>
        <v>#DIV/0!</v>
      </c>
      <c r="K1541" s="106" t="e">
        <f>IF(H1541&gt;'Input &amp; Results'!$K$45,MIN('Input &amp; Results'!$K$29,J1541-M1541),0)</f>
        <v>#DIV/0!</v>
      </c>
      <c r="L1541" s="106" t="e">
        <f t="shared" si="416"/>
        <v>#DIV/0!</v>
      </c>
      <c r="M1541" s="106" t="e">
        <f>IF(J1541&gt;0,MIN('Input &amp; Results'!$K$9*0.75/12*'Input &amp; Results'!$K$42,J1541),0)</f>
        <v>#DIV/0!</v>
      </c>
      <c r="N1541" s="106" t="e">
        <f t="shared" si="417"/>
        <v>#DIV/0!</v>
      </c>
      <c r="O1541" s="106" t="e">
        <f t="shared" si="429"/>
        <v>#DIV/0!</v>
      </c>
      <c r="P1541" s="106" t="e">
        <f>IF(O1541&gt;'Input &amp; Results'!$E$49,MIN('Input &amp; Results'!$E$47,O1541),0)</f>
        <v>#DIV/0!</v>
      </c>
      <c r="Q1541" s="106" t="e">
        <f t="shared" si="418"/>
        <v>#DIV/0!</v>
      </c>
      <c r="R1541" s="106" t="e">
        <f t="shared" si="414"/>
        <v>#DIV/0!</v>
      </c>
      <c r="S1541" s="106" t="e">
        <f t="shared" si="415"/>
        <v>#DIV/0!</v>
      </c>
      <c r="T1541" s="106" t="e">
        <f t="shared" si="419"/>
        <v>#DIV/0!</v>
      </c>
      <c r="U1541" s="124" t="e">
        <f t="shared" si="430"/>
        <v>#DIV/0!</v>
      </c>
      <c r="V1541" s="107" t="e">
        <f t="shared" si="427"/>
        <v>#DIV/0!</v>
      </c>
      <c r="W1541" s="106" t="e">
        <f t="shared" si="425"/>
        <v>#DIV/0!</v>
      </c>
      <c r="X1541" s="106" t="e">
        <f t="shared" si="420"/>
        <v>#DIV/0!</v>
      </c>
      <c r="Y1541" s="106" t="e">
        <f t="shared" si="426"/>
        <v>#DIV/0!</v>
      </c>
      <c r="Z1541" s="108" t="e">
        <f t="shared" si="421"/>
        <v>#DIV/0!</v>
      </c>
      <c r="AA1541" s="108" t="e">
        <f>('Input &amp; Results'!$E$40-R1541*7.48)/('Calcs active'!H1541*1440)</f>
        <v>#DIV/0!</v>
      </c>
    </row>
    <row r="1542" spans="2:27" x14ac:dyDescent="0.2">
      <c r="B1542" s="31">
        <f t="shared" si="431"/>
        <v>5</v>
      </c>
      <c r="C1542" s="31" t="s">
        <v>53</v>
      </c>
      <c r="D1542" s="106">
        <v>1528</v>
      </c>
      <c r="E1542" s="106" t="e">
        <f t="shared" si="422"/>
        <v>#DIV/0!</v>
      </c>
      <c r="F1542" s="106">
        <f>'Calcs Hist'!E1543</f>
        <v>0</v>
      </c>
      <c r="G1542" s="106" t="e">
        <f t="shared" si="423"/>
        <v>#DIV/0!</v>
      </c>
      <c r="H1542" s="107" t="e">
        <f t="shared" si="424"/>
        <v>#DIV/0!</v>
      </c>
      <c r="I1542" s="106" t="e">
        <f>IF(P1542&gt;0,('Input &amp; Results'!F$27/12*$C$3)*('Input &amp; Results'!$D$21),('Input &amp; Results'!F$27/12*$C$3)*('Input &amp; Results'!$D$22))</f>
        <v>#DIV/0!</v>
      </c>
      <c r="J1542" s="106" t="e">
        <f t="shared" si="428"/>
        <v>#DIV/0!</v>
      </c>
      <c r="K1542" s="106" t="e">
        <f>IF(H1542&gt;'Input &amp; Results'!$K$45,MIN('Input &amp; Results'!$K$29,J1542-M1542),0)</f>
        <v>#DIV/0!</v>
      </c>
      <c r="L1542" s="106" t="e">
        <f t="shared" si="416"/>
        <v>#DIV/0!</v>
      </c>
      <c r="M1542" s="106" t="e">
        <f>IF(J1542&gt;0,MIN('Input &amp; Results'!$K$9*0.75/12*'Input &amp; Results'!$K$42,J1542),0)</f>
        <v>#DIV/0!</v>
      </c>
      <c r="N1542" s="106" t="e">
        <f t="shared" si="417"/>
        <v>#DIV/0!</v>
      </c>
      <c r="O1542" s="106" t="e">
        <f t="shared" si="429"/>
        <v>#DIV/0!</v>
      </c>
      <c r="P1542" s="106" t="e">
        <f>IF(O1542&gt;'Input &amp; Results'!$E$49,MIN('Input &amp; Results'!$E$47,O1542),0)</f>
        <v>#DIV/0!</v>
      </c>
      <c r="Q1542" s="106" t="e">
        <f t="shared" si="418"/>
        <v>#DIV/0!</v>
      </c>
      <c r="R1542" s="106" t="e">
        <f t="shared" si="414"/>
        <v>#DIV/0!</v>
      </c>
      <c r="S1542" s="106" t="e">
        <f t="shared" si="415"/>
        <v>#DIV/0!</v>
      </c>
      <c r="T1542" s="106" t="e">
        <f t="shared" si="419"/>
        <v>#DIV/0!</v>
      </c>
      <c r="U1542" s="124" t="e">
        <f t="shared" si="430"/>
        <v>#DIV/0!</v>
      </c>
      <c r="V1542" s="107" t="e">
        <f t="shared" si="427"/>
        <v>#DIV/0!</v>
      </c>
      <c r="W1542" s="106" t="e">
        <f t="shared" si="425"/>
        <v>#DIV/0!</v>
      </c>
      <c r="X1542" s="106" t="e">
        <f t="shared" si="420"/>
        <v>#DIV/0!</v>
      </c>
      <c r="Y1542" s="106" t="e">
        <f t="shared" si="426"/>
        <v>#DIV/0!</v>
      </c>
      <c r="Z1542" s="108" t="e">
        <f t="shared" si="421"/>
        <v>#DIV/0!</v>
      </c>
      <c r="AA1542" s="108" t="e">
        <f>('Input &amp; Results'!$E$40-R1542*7.48)/('Calcs active'!H1542*1440)</f>
        <v>#DIV/0!</v>
      </c>
    </row>
    <row r="1543" spans="2:27" x14ac:dyDescent="0.2">
      <c r="B1543" s="31">
        <f t="shared" si="431"/>
        <v>5</v>
      </c>
      <c r="C1543" s="31" t="s">
        <v>53</v>
      </c>
      <c r="D1543" s="106">
        <v>1529</v>
      </c>
      <c r="E1543" s="106" t="e">
        <f t="shared" si="422"/>
        <v>#DIV/0!</v>
      </c>
      <c r="F1543" s="106">
        <f>'Calcs Hist'!E1544</f>
        <v>0</v>
      </c>
      <c r="G1543" s="106" t="e">
        <f t="shared" si="423"/>
        <v>#DIV/0!</v>
      </c>
      <c r="H1543" s="107" t="e">
        <f t="shared" si="424"/>
        <v>#DIV/0!</v>
      </c>
      <c r="I1543" s="106" t="e">
        <f>IF(P1543&gt;0,('Input &amp; Results'!F$27/12*$C$3)*('Input &amp; Results'!$D$21),('Input &amp; Results'!F$27/12*$C$3)*('Input &amp; Results'!$D$22))</f>
        <v>#DIV/0!</v>
      </c>
      <c r="J1543" s="106" t="e">
        <f t="shared" si="428"/>
        <v>#DIV/0!</v>
      </c>
      <c r="K1543" s="106" t="e">
        <f>IF(H1543&gt;'Input &amp; Results'!$K$45,MIN('Input &amp; Results'!$K$29,J1543-M1543),0)</f>
        <v>#DIV/0!</v>
      </c>
      <c r="L1543" s="106" t="e">
        <f t="shared" si="416"/>
        <v>#DIV/0!</v>
      </c>
      <c r="M1543" s="106" t="e">
        <f>IF(J1543&gt;0,MIN('Input &amp; Results'!$K$9*0.75/12*'Input &amp; Results'!$K$42,J1543),0)</f>
        <v>#DIV/0!</v>
      </c>
      <c r="N1543" s="106" t="e">
        <f t="shared" si="417"/>
        <v>#DIV/0!</v>
      </c>
      <c r="O1543" s="106" t="e">
        <f t="shared" si="429"/>
        <v>#DIV/0!</v>
      </c>
      <c r="P1543" s="106" t="e">
        <f>IF(O1543&gt;'Input &amp; Results'!$E$49,MIN('Input &amp; Results'!$E$47,O1543),0)</f>
        <v>#DIV/0!</v>
      </c>
      <c r="Q1543" s="106" t="e">
        <f t="shared" si="418"/>
        <v>#DIV/0!</v>
      </c>
      <c r="R1543" s="106" t="e">
        <f t="shared" si="414"/>
        <v>#DIV/0!</v>
      </c>
      <c r="S1543" s="106" t="e">
        <f t="shared" si="415"/>
        <v>#DIV/0!</v>
      </c>
      <c r="T1543" s="106" t="e">
        <f t="shared" si="419"/>
        <v>#DIV/0!</v>
      </c>
      <c r="U1543" s="124" t="e">
        <f t="shared" si="430"/>
        <v>#DIV/0!</v>
      </c>
      <c r="V1543" s="107" t="e">
        <f t="shared" si="427"/>
        <v>#DIV/0!</v>
      </c>
      <c r="W1543" s="106" t="e">
        <f t="shared" si="425"/>
        <v>#DIV/0!</v>
      </c>
      <c r="X1543" s="106" t="e">
        <f t="shared" si="420"/>
        <v>#DIV/0!</v>
      </c>
      <c r="Y1543" s="106" t="e">
        <f t="shared" si="426"/>
        <v>#DIV/0!</v>
      </c>
      <c r="Z1543" s="108" t="e">
        <f t="shared" si="421"/>
        <v>#DIV/0!</v>
      </c>
      <c r="AA1543" s="108" t="e">
        <f>('Input &amp; Results'!$E$40-R1543*7.48)/('Calcs active'!H1543*1440)</f>
        <v>#DIV/0!</v>
      </c>
    </row>
    <row r="1544" spans="2:27" x14ac:dyDescent="0.2">
      <c r="B1544" s="31">
        <f t="shared" si="431"/>
        <v>5</v>
      </c>
      <c r="C1544" s="31" t="s">
        <v>53</v>
      </c>
      <c r="D1544" s="106">
        <v>1530</v>
      </c>
      <c r="E1544" s="106" t="e">
        <f t="shared" si="422"/>
        <v>#DIV/0!</v>
      </c>
      <c r="F1544" s="106">
        <f>'Calcs Hist'!E1545</f>
        <v>0</v>
      </c>
      <c r="G1544" s="106" t="e">
        <f t="shared" si="423"/>
        <v>#DIV/0!</v>
      </c>
      <c r="H1544" s="107" t="e">
        <f t="shared" si="424"/>
        <v>#DIV/0!</v>
      </c>
      <c r="I1544" s="106" t="e">
        <f>IF(P1544&gt;0,('Input &amp; Results'!F$27/12*$C$3)*('Input &amp; Results'!$D$21),('Input &amp; Results'!F$27/12*$C$3)*('Input &amp; Results'!$D$22))</f>
        <v>#DIV/0!</v>
      </c>
      <c r="J1544" s="106" t="e">
        <f t="shared" si="428"/>
        <v>#DIV/0!</v>
      </c>
      <c r="K1544" s="106" t="e">
        <f>IF(H1544&gt;'Input &amp; Results'!$K$45,MIN('Input &amp; Results'!$K$29,J1544-M1544),0)</f>
        <v>#DIV/0!</v>
      </c>
      <c r="L1544" s="106" t="e">
        <f t="shared" si="416"/>
        <v>#DIV/0!</v>
      </c>
      <c r="M1544" s="106" t="e">
        <f>IF(J1544&gt;0,MIN('Input &amp; Results'!$K$9*0.75/12*'Input &amp; Results'!$K$42,J1544),0)</f>
        <v>#DIV/0!</v>
      </c>
      <c r="N1544" s="106" t="e">
        <f t="shared" si="417"/>
        <v>#DIV/0!</v>
      </c>
      <c r="O1544" s="106" t="e">
        <f t="shared" si="429"/>
        <v>#DIV/0!</v>
      </c>
      <c r="P1544" s="106" t="e">
        <f>IF(O1544&gt;'Input &amp; Results'!$E$49,MIN('Input &amp; Results'!$E$47,O1544),0)</f>
        <v>#DIV/0!</v>
      </c>
      <c r="Q1544" s="106" t="e">
        <f t="shared" si="418"/>
        <v>#DIV/0!</v>
      </c>
      <c r="R1544" s="106" t="e">
        <f t="shared" si="414"/>
        <v>#DIV/0!</v>
      </c>
      <c r="S1544" s="106" t="e">
        <f t="shared" si="415"/>
        <v>#DIV/0!</v>
      </c>
      <c r="T1544" s="106" t="e">
        <f t="shared" si="419"/>
        <v>#DIV/0!</v>
      </c>
      <c r="U1544" s="124" t="e">
        <f t="shared" si="430"/>
        <v>#DIV/0!</v>
      </c>
      <c r="V1544" s="107" t="e">
        <f t="shared" si="427"/>
        <v>#DIV/0!</v>
      </c>
      <c r="W1544" s="106" t="e">
        <f t="shared" si="425"/>
        <v>#DIV/0!</v>
      </c>
      <c r="X1544" s="106" t="e">
        <f t="shared" si="420"/>
        <v>#DIV/0!</v>
      </c>
      <c r="Y1544" s="106" t="e">
        <f t="shared" si="426"/>
        <v>#DIV/0!</v>
      </c>
      <c r="Z1544" s="108" t="e">
        <f t="shared" si="421"/>
        <v>#DIV/0!</v>
      </c>
      <c r="AA1544" s="108" t="e">
        <f>('Input &amp; Results'!$E$40-R1544*7.48)/('Calcs active'!H1544*1440)</f>
        <v>#DIV/0!</v>
      </c>
    </row>
    <row r="1545" spans="2:27" x14ac:dyDescent="0.2">
      <c r="B1545" s="31">
        <f t="shared" si="431"/>
        <v>5</v>
      </c>
      <c r="C1545" s="31" t="s">
        <v>53</v>
      </c>
      <c r="D1545" s="106">
        <v>1531</v>
      </c>
      <c r="E1545" s="106" t="e">
        <f t="shared" si="422"/>
        <v>#DIV/0!</v>
      </c>
      <c r="F1545" s="106">
        <f>'Calcs Hist'!E1546</f>
        <v>0</v>
      </c>
      <c r="G1545" s="106" t="e">
        <f t="shared" si="423"/>
        <v>#DIV/0!</v>
      </c>
      <c r="H1545" s="107" t="e">
        <f t="shared" si="424"/>
        <v>#DIV/0!</v>
      </c>
      <c r="I1545" s="106" t="e">
        <f>IF(P1545&gt;0,('Input &amp; Results'!F$27/12*$C$3)*('Input &amp; Results'!$D$21),('Input &amp; Results'!F$27/12*$C$3)*('Input &amp; Results'!$D$22))</f>
        <v>#DIV/0!</v>
      </c>
      <c r="J1545" s="106" t="e">
        <f t="shared" si="428"/>
        <v>#DIV/0!</v>
      </c>
      <c r="K1545" s="106" t="e">
        <f>IF(H1545&gt;'Input &amp; Results'!$K$45,MIN('Input &amp; Results'!$K$29,J1545-M1545),0)</f>
        <v>#DIV/0!</v>
      </c>
      <c r="L1545" s="106" t="e">
        <f t="shared" si="416"/>
        <v>#DIV/0!</v>
      </c>
      <c r="M1545" s="106" t="e">
        <f>IF(J1545&gt;0,MIN('Input &amp; Results'!$K$9*0.75/12*'Input &amp; Results'!$K$42,J1545),0)</f>
        <v>#DIV/0!</v>
      </c>
      <c r="N1545" s="106" t="e">
        <f t="shared" si="417"/>
        <v>#DIV/0!</v>
      </c>
      <c r="O1545" s="106" t="e">
        <f t="shared" si="429"/>
        <v>#DIV/0!</v>
      </c>
      <c r="P1545" s="106" t="e">
        <f>IF(O1545&gt;'Input &amp; Results'!$E$49,MIN('Input &amp; Results'!$E$47,O1545),0)</f>
        <v>#DIV/0!</v>
      </c>
      <c r="Q1545" s="106" t="e">
        <f t="shared" si="418"/>
        <v>#DIV/0!</v>
      </c>
      <c r="R1545" s="106" t="e">
        <f t="shared" si="414"/>
        <v>#DIV/0!</v>
      </c>
      <c r="S1545" s="106" t="e">
        <f t="shared" si="415"/>
        <v>#DIV/0!</v>
      </c>
      <c r="T1545" s="106" t="e">
        <f t="shared" si="419"/>
        <v>#DIV/0!</v>
      </c>
      <c r="U1545" s="124" t="e">
        <f t="shared" si="430"/>
        <v>#DIV/0!</v>
      </c>
      <c r="V1545" s="107" t="e">
        <f t="shared" si="427"/>
        <v>#DIV/0!</v>
      </c>
      <c r="W1545" s="106" t="e">
        <f t="shared" si="425"/>
        <v>#DIV/0!</v>
      </c>
      <c r="X1545" s="106" t="e">
        <f t="shared" si="420"/>
        <v>#DIV/0!</v>
      </c>
      <c r="Y1545" s="106" t="e">
        <f t="shared" si="426"/>
        <v>#DIV/0!</v>
      </c>
      <c r="Z1545" s="108" t="e">
        <f t="shared" si="421"/>
        <v>#DIV/0!</v>
      </c>
      <c r="AA1545" s="108" t="e">
        <f>('Input &amp; Results'!$E$40-R1545*7.48)/('Calcs active'!H1545*1440)</f>
        <v>#DIV/0!</v>
      </c>
    </row>
    <row r="1546" spans="2:27" x14ac:dyDescent="0.2">
      <c r="B1546" s="31">
        <f t="shared" si="431"/>
        <v>5</v>
      </c>
      <c r="C1546" s="31" t="s">
        <v>53</v>
      </c>
      <c r="D1546" s="106">
        <v>1532</v>
      </c>
      <c r="E1546" s="106" t="e">
        <f t="shared" si="422"/>
        <v>#DIV/0!</v>
      </c>
      <c r="F1546" s="106">
        <f>'Calcs Hist'!E1547</f>
        <v>0</v>
      </c>
      <c r="G1546" s="106" t="e">
        <f t="shared" si="423"/>
        <v>#DIV/0!</v>
      </c>
      <c r="H1546" s="107" t="e">
        <f t="shared" si="424"/>
        <v>#DIV/0!</v>
      </c>
      <c r="I1546" s="106" t="e">
        <f>IF(P1546&gt;0,('Input &amp; Results'!F$27/12*$C$3)*('Input &amp; Results'!$D$21),('Input &amp; Results'!F$27/12*$C$3)*('Input &amp; Results'!$D$22))</f>
        <v>#DIV/0!</v>
      </c>
      <c r="J1546" s="106" t="e">
        <f t="shared" si="428"/>
        <v>#DIV/0!</v>
      </c>
      <c r="K1546" s="106" t="e">
        <f>IF(H1546&gt;'Input &amp; Results'!$K$45,MIN('Input &amp; Results'!$K$29,J1546-M1546),0)</f>
        <v>#DIV/0!</v>
      </c>
      <c r="L1546" s="106" t="e">
        <f t="shared" si="416"/>
        <v>#DIV/0!</v>
      </c>
      <c r="M1546" s="106" t="e">
        <f>IF(J1546&gt;0,MIN('Input &amp; Results'!$K$9*0.75/12*'Input &amp; Results'!$K$42,J1546),0)</f>
        <v>#DIV/0!</v>
      </c>
      <c r="N1546" s="106" t="e">
        <f t="shared" si="417"/>
        <v>#DIV/0!</v>
      </c>
      <c r="O1546" s="106" t="e">
        <f t="shared" si="429"/>
        <v>#DIV/0!</v>
      </c>
      <c r="P1546" s="106" t="e">
        <f>IF(O1546&gt;'Input &amp; Results'!$E$49,MIN('Input &amp; Results'!$E$47,O1546),0)</f>
        <v>#DIV/0!</v>
      </c>
      <c r="Q1546" s="106" t="e">
        <f t="shared" si="418"/>
        <v>#DIV/0!</v>
      </c>
      <c r="R1546" s="106" t="e">
        <f t="shared" si="414"/>
        <v>#DIV/0!</v>
      </c>
      <c r="S1546" s="106" t="e">
        <f t="shared" si="415"/>
        <v>#DIV/0!</v>
      </c>
      <c r="T1546" s="106" t="e">
        <f t="shared" si="419"/>
        <v>#DIV/0!</v>
      </c>
      <c r="U1546" s="124" t="e">
        <f t="shared" si="430"/>
        <v>#DIV/0!</v>
      </c>
      <c r="V1546" s="107" t="e">
        <f t="shared" si="427"/>
        <v>#DIV/0!</v>
      </c>
      <c r="W1546" s="106" t="e">
        <f t="shared" si="425"/>
        <v>#DIV/0!</v>
      </c>
      <c r="X1546" s="106" t="e">
        <f t="shared" si="420"/>
        <v>#DIV/0!</v>
      </c>
      <c r="Y1546" s="106" t="e">
        <f t="shared" si="426"/>
        <v>#DIV/0!</v>
      </c>
      <c r="Z1546" s="108" t="e">
        <f t="shared" si="421"/>
        <v>#DIV/0!</v>
      </c>
      <c r="AA1546" s="108" t="e">
        <f>('Input &amp; Results'!$E$40-R1546*7.48)/('Calcs active'!H1546*1440)</f>
        <v>#DIV/0!</v>
      </c>
    </row>
    <row r="1547" spans="2:27" x14ac:dyDescent="0.2">
      <c r="B1547" s="31">
        <f t="shared" si="431"/>
        <v>5</v>
      </c>
      <c r="C1547" s="31" t="s">
        <v>53</v>
      </c>
      <c r="D1547" s="106">
        <v>1533</v>
      </c>
      <c r="E1547" s="106" t="e">
        <f t="shared" si="422"/>
        <v>#DIV/0!</v>
      </c>
      <c r="F1547" s="106">
        <f>'Calcs Hist'!E1548</f>
        <v>0</v>
      </c>
      <c r="G1547" s="106" t="e">
        <f t="shared" si="423"/>
        <v>#DIV/0!</v>
      </c>
      <c r="H1547" s="107" t="e">
        <f t="shared" si="424"/>
        <v>#DIV/0!</v>
      </c>
      <c r="I1547" s="106" t="e">
        <f>IF(P1547&gt;0,('Input &amp; Results'!F$27/12*$C$3)*('Input &amp; Results'!$D$21),('Input &amp; Results'!F$27/12*$C$3)*('Input &amp; Results'!$D$22))</f>
        <v>#DIV/0!</v>
      </c>
      <c r="J1547" s="106" t="e">
        <f t="shared" si="428"/>
        <v>#DIV/0!</v>
      </c>
      <c r="K1547" s="106" t="e">
        <f>IF(H1547&gt;'Input &amp; Results'!$K$45,MIN('Input &amp; Results'!$K$29,J1547-M1547),0)</f>
        <v>#DIV/0!</v>
      </c>
      <c r="L1547" s="106" t="e">
        <f t="shared" si="416"/>
        <v>#DIV/0!</v>
      </c>
      <c r="M1547" s="106" t="e">
        <f>IF(J1547&gt;0,MIN('Input &amp; Results'!$K$9*0.75/12*'Input &amp; Results'!$K$42,J1547),0)</f>
        <v>#DIV/0!</v>
      </c>
      <c r="N1547" s="106" t="e">
        <f t="shared" si="417"/>
        <v>#DIV/0!</v>
      </c>
      <c r="O1547" s="106" t="e">
        <f t="shared" si="429"/>
        <v>#DIV/0!</v>
      </c>
      <c r="P1547" s="106" t="e">
        <f>IF(O1547&gt;'Input &amp; Results'!$E$49,MIN('Input &amp; Results'!$E$47,O1547),0)</f>
        <v>#DIV/0!</v>
      </c>
      <c r="Q1547" s="106" t="e">
        <f t="shared" si="418"/>
        <v>#DIV/0!</v>
      </c>
      <c r="R1547" s="106" t="e">
        <f t="shared" si="414"/>
        <v>#DIV/0!</v>
      </c>
      <c r="S1547" s="106" t="e">
        <f t="shared" si="415"/>
        <v>#DIV/0!</v>
      </c>
      <c r="T1547" s="106" t="e">
        <f t="shared" si="419"/>
        <v>#DIV/0!</v>
      </c>
      <c r="U1547" s="124" t="e">
        <f t="shared" si="430"/>
        <v>#DIV/0!</v>
      </c>
      <c r="V1547" s="107" t="e">
        <f t="shared" si="427"/>
        <v>#DIV/0!</v>
      </c>
      <c r="W1547" s="106" t="e">
        <f t="shared" si="425"/>
        <v>#DIV/0!</v>
      </c>
      <c r="X1547" s="106" t="e">
        <f t="shared" si="420"/>
        <v>#DIV/0!</v>
      </c>
      <c r="Y1547" s="106" t="e">
        <f t="shared" si="426"/>
        <v>#DIV/0!</v>
      </c>
      <c r="Z1547" s="108" t="e">
        <f t="shared" si="421"/>
        <v>#DIV/0!</v>
      </c>
      <c r="AA1547" s="108" t="e">
        <f>('Input &amp; Results'!$E$40-R1547*7.48)/('Calcs active'!H1547*1440)</f>
        <v>#DIV/0!</v>
      </c>
    </row>
    <row r="1548" spans="2:27" x14ac:dyDescent="0.2">
      <c r="B1548" s="31">
        <f t="shared" si="431"/>
        <v>5</v>
      </c>
      <c r="C1548" s="31" t="s">
        <v>53</v>
      </c>
      <c r="D1548" s="106">
        <v>1534</v>
      </c>
      <c r="E1548" s="106" t="e">
        <f t="shared" si="422"/>
        <v>#DIV/0!</v>
      </c>
      <c r="F1548" s="106">
        <f>'Calcs Hist'!E1549</f>
        <v>0</v>
      </c>
      <c r="G1548" s="106" t="e">
        <f t="shared" si="423"/>
        <v>#DIV/0!</v>
      </c>
      <c r="H1548" s="107" t="e">
        <f t="shared" si="424"/>
        <v>#DIV/0!</v>
      </c>
      <c r="I1548" s="106" t="e">
        <f>IF(P1548&gt;0,('Input &amp; Results'!F$27/12*$C$3)*('Input &amp; Results'!$D$21),('Input &amp; Results'!F$27/12*$C$3)*('Input &amp; Results'!$D$22))</f>
        <v>#DIV/0!</v>
      </c>
      <c r="J1548" s="106" t="e">
        <f t="shared" si="428"/>
        <v>#DIV/0!</v>
      </c>
      <c r="K1548" s="106" t="e">
        <f>IF(H1548&gt;'Input &amp; Results'!$K$45,MIN('Input &amp; Results'!$K$29,J1548-M1548),0)</f>
        <v>#DIV/0!</v>
      </c>
      <c r="L1548" s="106" t="e">
        <f t="shared" si="416"/>
        <v>#DIV/0!</v>
      </c>
      <c r="M1548" s="106" t="e">
        <f>IF(J1548&gt;0,MIN('Input &amp; Results'!$K$9*0.75/12*'Input &amp; Results'!$K$42,J1548),0)</f>
        <v>#DIV/0!</v>
      </c>
      <c r="N1548" s="106" t="e">
        <f t="shared" si="417"/>
        <v>#DIV/0!</v>
      </c>
      <c r="O1548" s="106" t="e">
        <f t="shared" si="429"/>
        <v>#DIV/0!</v>
      </c>
      <c r="P1548" s="106" t="e">
        <f>IF(O1548&gt;'Input &amp; Results'!$E$49,MIN('Input &amp; Results'!$E$47,O1548),0)</f>
        <v>#DIV/0!</v>
      </c>
      <c r="Q1548" s="106" t="e">
        <f t="shared" si="418"/>
        <v>#DIV/0!</v>
      </c>
      <c r="R1548" s="106" t="e">
        <f t="shared" si="414"/>
        <v>#DIV/0!</v>
      </c>
      <c r="S1548" s="106" t="e">
        <f t="shared" si="415"/>
        <v>#DIV/0!</v>
      </c>
      <c r="T1548" s="106" t="e">
        <f t="shared" si="419"/>
        <v>#DIV/0!</v>
      </c>
      <c r="U1548" s="124" t="e">
        <f t="shared" si="430"/>
        <v>#DIV/0!</v>
      </c>
      <c r="V1548" s="107" t="e">
        <f t="shared" si="427"/>
        <v>#DIV/0!</v>
      </c>
      <c r="W1548" s="106" t="e">
        <f t="shared" si="425"/>
        <v>#DIV/0!</v>
      </c>
      <c r="X1548" s="106" t="e">
        <f t="shared" si="420"/>
        <v>#DIV/0!</v>
      </c>
      <c r="Y1548" s="106" t="e">
        <f t="shared" si="426"/>
        <v>#DIV/0!</v>
      </c>
      <c r="Z1548" s="108" t="e">
        <f t="shared" si="421"/>
        <v>#DIV/0!</v>
      </c>
      <c r="AA1548" s="108" t="e">
        <f>('Input &amp; Results'!$E$40-R1548*7.48)/('Calcs active'!H1548*1440)</f>
        <v>#DIV/0!</v>
      </c>
    </row>
    <row r="1549" spans="2:27" x14ac:dyDescent="0.2">
      <c r="B1549" s="31">
        <f t="shared" si="431"/>
        <v>5</v>
      </c>
      <c r="C1549" s="31" t="s">
        <v>53</v>
      </c>
      <c r="D1549" s="106">
        <v>1535</v>
      </c>
      <c r="E1549" s="106" t="e">
        <f t="shared" si="422"/>
        <v>#DIV/0!</v>
      </c>
      <c r="F1549" s="106">
        <f>'Calcs Hist'!E1550</f>
        <v>0</v>
      </c>
      <c r="G1549" s="106" t="e">
        <f t="shared" si="423"/>
        <v>#DIV/0!</v>
      </c>
      <c r="H1549" s="107" t="e">
        <f t="shared" si="424"/>
        <v>#DIV/0!</v>
      </c>
      <c r="I1549" s="106" t="e">
        <f>IF(P1549&gt;0,('Input &amp; Results'!F$27/12*$C$3)*('Input &amp; Results'!$D$21),('Input &amp; Results'!F$27/12*$C$3)*('Input &amp; Results'!$D$22))</f>
        <v>#DIV/0!</v>
      </c>
      <c r="J1549" s="106" t="e">
        <f t="shared" si="428"/>
        <v>#DIV/0!</v>
      </c>
      <c r="K1549" s="106" t="e">
        <f>IF(H1549&gt;'Input &amp; Results'!$K$45,MIN('Input &amp; Results'!$K$29,J1549-M1549),0)</f>
        <v>#DIV/0!</v>
      </c>
      <c r="L1549" s="106" t="e">
        <f t="shared" si="416"/>
        <v>#DIV/0!</v>
      </c>
      <c r="M1549" s="106" t="e">
        <f>IF(J1549&gt;0,MIN('Input &amp; Results'!$K$9*0.75/12*'Input &amp; Results'!$K$42,J1549),0)</f>
        <v>#DIV/0!</v>
      </c>
      <c r="N1549" s="106" t="e">
        <f t="shared" si="417"/>
        <v>#DIV/0!</v>
      </c>
      <c r="O1549" s="106" t="e">
        <f t="shared" si="429"/>
        <v>#DIV/0!</v>
      </c>
      <c r="P1549" s="106" t="e">
        <f>IF(O1549&gt;'Input &amp; Results'!$E$49,MIN('Input &amp; Results'!$E$47,O1549),0)</f>
        <v>#DIV/0!</v>
      </c>
      <c r="Q1549" s="106" t="e">
        <f t="shared" si="418"/>
        <v>#DIV/0!</v>
      </c>
      <c r="R1549" s="106" t="e">
        <f t="shared" si="414"/>
        <v>#DIV/0!</v>
      </c>
      <c r="S1549" s="106" t="e">
        <f t="shared" si="415"/>
        <v>#DIV/0!</v>
      </c>
      <c r="T1549" s="106" t="e">
        <f t="shared" si="419"/>
        <v>#DIV/0!</v>
      </c>
      <c r="U1549" s="124" t="e">
        <f t="shared" si="430"/>
        <v>#DIV/0!</v>
      </c>
      <c r="V1549" s="107" t="e">
        <f t="shared" si="427"/>
        <v>#DIV/0!</v>
      </c>
      <c r="W1549" s="106" t="e">
        <f t="shared" si="425"/>
        <v>#DIV/0!</v>
      </c>
      <c r="X1549" s="106" t="e">
        <f t="shared" si="420"/>
        <v>#DIV/0!</v>
      </c>
      <c r="Y1549" s="106" t="e">
        <f t="shared" si="426"/>
        <v>#DIV/0!</v>
      </c>
      <c r="Z1549" s="108" t="e">
        <f t="shared" si="421"/>
        <v>#DIV/0!</v>
      </c>
      <c r="AA1549" s="108" t="e">
        <f>('Input &amp; Results'!$E$40-R1549*7.48)/('Calcs active'!H1549*1440)</f>
        <v>#DIV/0!</v>
      </c>
    </row>
    <row r="1550" spans="2:27" x14ac:dyDescent="0.2">
      <c r="B1550" s="31">
        <f t="shared" si="431"/>
        <v>5</v>
      </c>
      <c r="C1550" s="31" t="s">
        <v>53</v>
      </c>
      <c r="D1550" s="106">
        <v>1536</v>
      </c>
      <c r="E1550" s="106" t="e">
        <f t="shared" si="422"/>
        <v>#DIV/0!</v>
      </c>
      <c r="F1550" s="106">
        <f>'Calcs Hist'!E1551</f>
        <v>0</v>
      </c>
      <c r="G1550" s="106" t="e">
        <f t="shared" si="423"/>
        <v>#DIV/0!</v>
      </c>
      <c r="H1550" s="107" t="e">
        <f t="shared" si="424"/>
        <v>#DIV/0!</v>
      </c>
      <c r="I1550" s="106" t="e">
        <f>IF(P1550&gt;0,('Input &amp; Results'!F$27/12*$C$3)*('Input &amp; Results'!$D$21),('Input &amp; Results'!F$27/12*$C$3)*('Input &amp; Results'!$D$22))</f>
        <v>#DIV/0!</v>
      </c>
      <c r="J1550" s="106" t="e">
        <f t="shared" si="428"/>
        <v>#DIV/0!</v>
      </c>
      <c r="K1550" s="106" t="e">
        <f>IF(H1550&gt;'Input &amp; Results'!$K$45,MIN('Input &amp; Results'!$K$29,J1550-M1550),0)</f>
        <v>#DIV/0!</v>
      </c>
      <c r="L1550" s="106" t="e">
        <f t="shared" si="416"/>
        <v>#DIV/0!</v>
      </c>
      <c r="M1550" s="106" t="e">
        <f>IF(J1550&gt;0,MIN('Input &amp; Results'!$K$9*0.75/12*'Input &amp; Results'!$K$42,J1550),0)</f>
        <v>#DIV/0!</v>
      </c>
      <c r="N1550" s="106" t="e">
        <f t="shared" si="417"/>
        <v>#DIV/0!</v>
      </c>
      <c r="O1550" s="106" t="e">
        <f t="shared" si="429"/>
        <v>#DIV/0!</v>
      </c>
      <c r="P1550" s="106" t="e">
        <f>IF(O1550&gt;'Input &amp; Results'!$E$49,MIN('Input &amp; Results'!$E$47,O1550),0)</f>
        <v>#DIV/0!</v>
      </c>
      <c r="Q1550" s="106" t="e">
        <f t="shared" si="418"/>
        <v>#DIV/0!</v>
      </c>
      <c r="R1550" s="106" t="e">
        <f t="shared" si="414"/>
        <v>#DIV/0!</v>
      </c>
      <c r="S1550" s="106" t="e">
        <f t="shared" si="415"/>
        <v>#DIV/0!</v>
      </c>
      <c r="T1550" s="106" t="e">
        <f t="shared" si="419"/>
        <v>#DIV/0!</v>
      </c>
      <c r="U1550" s="124" t="e">
        <f t="shared" si="430"/>
        <v>#DIV/0!</v>
      </c>
      <c r="V1550" s="107" t="e">
        <f t="shared" si="427"/>
        <v>#DIV/0!</v>
      </c>
      <c r="W1550" s="106" t="e">
        <f t="shared" si="425"/>
        <v>#DIV/0!</v>
      </c>
      <c r="X1550" s="106" t="e">
        <f t="shared" si="420"/>
        <v>#DIV/0!</v>
      </c>
      <c r="Y1550" s="106" t="e">
        <f t="shared" si="426"/>
        <v>#DIV/0!</v>
      </c>
      <c r="Z1550" s="108" t="e">
        <f t="shared" si="421"/>
        <v>#DIV/0!</v>
      </c>
      <c r="AA1550" s="108" t="e">
        <f>('Input &amp; Results'!$E$40-R1550*7.48)/('Calcs active'!H1550*1440)</f>
        <v>#DIV/0!</v>
      </c>
    </row>
    <row r="1551" spans="2:27" x14ac:dyDescent="0.2">
      <c r="B1551" s="31">
        <f t="shared" si="431"/>
        <v>5</v>
      </c>
      <c r="C1551" s="31" t="s">
        <v>53</v>
      </c>
      <c r="D1551" s="106">
        <v>1537</v>
      </c>
      <c r="E1551" s="106" t="e">
        <f t="shared" si="422"/>
        <v>#DIV/0!</v>
      </c>
      <c r="F1551" s="106">
        <f>'Calcs Hist'!E1552</f>
        <v>0</v>
      </c>
      <c r="G1551" s="106" t="e">
        <f t="shared" si="423"/>
        <v>#DIV/0!</v>
      </c>
      <c r="H1551" s="107" t="e">
        <f t="shared" si="424"/>
        <v>#DIV/0!</v>
      </c>
      <c r="I1551" s="106" t="e">
        <f>IF(P1551&gt;0,('Input &amp; Results'!F$27/12*$C$3)*('Input &amp; Results'!$D$21),('Input &amp; Results'!F$27/12*$C$3)*('Input &amp; Results'!$D$22))</f>
        <v>#DIV/0!</v>
      </c>
      <c r="J1551" s="106" t="e">
        <f t="shared" si="428"/>
        <v>#DIV/0!</v>
      </c>
      <c r="K1551" s="106" t="e">
        <f>IF(H1551&gt;'Input &amp; Results'!$K$45,MIN('Input &amp; Results'!$K$29,J1551-M1551),0)</f>
        <v>#DIV/0!</v>
      </c>
      <c r="L1551" s="106" t="e">
        <f t="shared" si="416"/>
        <v>#DIV/0!</v>
      </c>
      <c r="M1551" s="106" t="e">
        <f>IF(J1551&gt;0,MIN('Input &amp; Results'!$K$9*0.75/12*'Input &amp; Results'!$K$42,J1551),0)</f>
        <v>#DIV/0!</v>
      </c>
      <c r="N1551" s="106" t="e">
        <f t="shared" si="417"/>
        <v>#DIV/0!</v>
      </c>
      <c r="O1551" s="106" t="e">
        <f t="shared" si="429"/>
        <v>#DIV/0!</v>
      </c>
      <c r="P1551" s="106" t="e">
        <f>IF(O1551&gt;'Input &amp; Results'!$E$49,MIN('Input &amp; Results'!$E$47,O1551),0)</f>
        <v>#DIV/0!</v>
      </c>
      <c r="Q1551" s="106" t="e">
        <f t="shared" si="418"/>
        <v>#DIV/0!</v>
      </c>
      <c r="R1551" s="106" t="e">
        <f t="shared" ref="R1551:R1614" si="432">O1551-P1551</f>
        <v>#DIV/0!</v>
      </c>
      <c r="S1551" s="106" t="e">
        <f t="shared" ref="S1551:S1614" si="433">I1551-E1551+P1551</f>
        <v>#DIV/0!</v>
      </c>
      <c r="T1551" s="106" t="e">
        <f t="shared" si="419"/>
        <v>#DIV/0!</v>
      </c>
      <c r="U1551" s="124" t="e">
        <f t="shared" si="430"/>
        <v>#DIV/0!</v>
      </c>
      <c r="V1551" s="107" t="e">
        <f t="shared" si="427"/>
        <v>#DIV/0!</v>
      </c>
      <c r="W1551" s="106" t="e">
        <f t="shared" si="425"/>
        <v>#DIV/0!</v>
      </c>
      <c r="X1551" s="106" t="e">
        <f t="shared" si="420"/>
        <v>#DIV/0!</v>
      </c>
      <c r="Y1551" s="106" t="e">
        <f t="shared" si="426"/>
        <v>#DIV/0!</v>
      </c>
      <c r="Z1551" s="108" t="e">
        <f t="shared" si="421"/>
        <v>#DIV/0!</v>
      </c>
      <c r="AA1551" s="108" t="e">
        <f>('Input &amp; Results'!$E$40-R1551*7.48)/('Calcs active'!H1551*1440)</f>
        <v>#DIV/0!</v>
      </c>
    </row>
    <row r="1552" spans="2:27" x14ac:dyDescent="0.2">
      <c r="B1552" s="31">
        <f t="shared" si="431"/>
        <v>5</v>
      </c>
      <c r="C1552" s="31" t="s">
        <v>53</v>
      </c>
      <c r="D1552" s="106">
        <v>1538</v>
      </c>
      <c r="E1552" s="106" t="e">
        <f t="shared" si="422"/>
        <v>#DIV/0!</v>
      </c>
      <c r="F1552" s="106">
        <f>'Calcs Hist'!E1553</f>
        <v>0</v>
      </c>
      <c r="G1552" s="106" t="e">
        <f t="shared" si="423"/>
        <v>#DIV/0!</v>
      </c>
      <c r="H1552" s="107" t="e">
        <f t="shared" si="424"/>
        <v>#DIV/0!</v>
      </c>
      <c r="I1552" s="106" t="e">
        <f>IF(P1552&gt;0,('Input &amp; Results'!F$27/12*$C$3)*('Input &amp; Results'!$D$21),('Input &amp; Results'!F$27/12*$C$3)*('Input &amp; Results'!$D$22))</f>
        <v>#DIV/0!</v>
      </c>
      <c r="J1552" s="106" t="e">
        <f t="shared" si="428"/>
        <v>#DIV/0!</v>
      </c>
      <c r="K1552" s="106" t="e">
        <f>IF(H1552&gt;'Input &amp; Results'!$K$45,MIN('Input &amp; Results'!$K$29,J1552-M1552),0)</f>
        <v>#DIV/0!</v>
      </c>
      <c r="L1552" s="106" t="e">
        <f t="shared" ref="L1552:L1615" si="434">K1552*7.48</f>
        <v>#DIV/0!</v>
      </c>
      <c r="M1552" s="106" t="e">
        <f>IF(J1552&gt;0,MIN('Input &amp; Results'!$K$9*0.75/12*'Input &amp; Results'!$K$42,J1552),0)</f>
        <v>#DIV/0!</v>
      </c>
      <c r="N1552" s="106" t="e">
        <f t="shared" ref="N1552:N1615" si="435">M1552*7.48</f>
        <v>#DIV/0!</v>
      </c>
      <c r="O1552" s="106" t="e">
        <f t="shared" si="429"/>
        <v>#DIV/0!</v>
      </c>
      <c r="P1552" s="106" t="e">
        <f>IF(O1552&gt;'Input &amp; Results'!$E$49,MIN('Input &amp; Results'!$E$47,O1552),0)</f>
        <v>#DIV/0!</v>
      </c>
      <c r="Q1552" s="106" t="e">
        <f t="shared" ref="Q1552:Q1615" si="436">P1552*7.48</f>
        <v>#DIV/0!</v>
      </c>
      <c r="R1552" s="106" t="e">
        <f t="shared" si="432"/>
        <v>#DIV/0!</v>
      </c>
      <c r="S1552" s="106" t="e">
        <f t="shared" si="433"/>
        <v>#DIV/0!</v>
      </c>
      <c r="T1552" s="106" t="e">
        <f t="shared" ref="T1552:T1615" si="437">T1551+S1552</f>
        <v>#DIV/0!</v>
      </c>
      <c r="U1552" s="124" t="e">
        <f t="shared" si="430"/>
        <v>#DIV/0!</v>
      </c>
      <c r="V1552" s="107" t="e">
        <f t="shared" si="427"/>
        <v>#DIV/0!</v>
      </c>
      <c r="W1552" s="106" t="e">
        <f t="shared" si="425"/>
        <v>#DIV/0!</v>
      </c>
      <c r="X1552" s="106" t="e">
        <f t="shared" ref="X1552:X1615" si="438">W1552*7.48</f>
        <v>#DIV/0!</v>
      </c>
      <c r="Y1552" s="106" t="e">
        <f t="shared" si="426"/>
        <v>#DIV/0!</v>
      </c>
      <c r="Z1552" s="108" t="e">
        <f t="shared" ref="Z1552:Z1615" si="439">Z1551+Q1552</f>
        <v>#DIV/0!</v>
      </c>
      <c r="AA1552" s="108" t="e">
        <f>('Input &amp; Results'!$E$40-R1552*7.48)/('Calcs active'!H1552*1440)</f>
        <v>#DIV/0!</v>
      </c>
    </row>
    <row r="1553" spans="2:27" x14ac:dyDescent="0.2">
      <c r="B1553" s="31">
        <f t="shared" si="431"/>
        <v>5</v>
      </c>
      <c r="C1553" s="31" t="s">
        <v>53</v>
      </c>
      <c r="D1553" s="106">
        <v>1539</v>
      </c>
      <c r="E1553" s="106" t="e">
        <f t="shared" ref="E1553:E1616" si="440">$C$3*$C$10*(T1552/$C$7)^$C$11</f>
        <v>#DIV/0!</v>
      </c>
      <c r="F1553" s="106">
        <f>'Calcs Hist'!E1554</f>
        <v>0</v>
      </c>
      <c r="G1553" s="106" t="e">
        <f t="shared" ref="G1553:G1616" si="441">E1553+F1553</f>
        <v>#DIV/0!</v>
      </c>
      <c r="H1553" s="107" t="e">
        <f t="shared" ref="H1553:H1616" si="442">G1553*7.48/1440</f>
        <v>#DIV/0!</v>
      </c>
      <c r="I1553" s="106" t="e">
        <f>IF(P1553&gt;0,('Input &amp; Results'!F$27/12*$C$3)*('Input &amp; Results'!$D$21),('Input &amp; Results'!F$27/12*$C$3)*('Input &amp; Results'!$D$22))</f>
        <v>#DIV/0!</v>
      </c>
      <c r="J1553" s="106" t="e">
        <f t="shared" si="428"/>
        <v>#DIV/0!</v>
      </c>
      <c r="K1553" s="106" t="e">
        <f>IF(H1553&gt;'Input &amp; Results'!$K$45,MIN('Input &amp; Results'!$K$29,J1553-M1553),0)</f>
        <v>#DIV/0!</v>
      </c>
      <c r="L1553" s="106" t="e">
        <f t="shared" si="434"/>
        <v>#DIV/0!</v>
      </c>
      <c r="M1553" s="106" t="e">
        <f>IF(J1553&gt;0,MIN('Input &amp; Results'!$K$9*0.75/12*'Input &amp; Results'!$K$42,J1553),0)</f>
        <v>#DIV/0!</v>
      </c>
      <c r="N1553" s="106" t="e">
        <f t="shared" si="435"/>
        <v>#DIV/0!</v>
      </c>
      <c r="O1553" s="106" t="e">
        <f t="shared" si="429"/>
        <v>#DIV/0!</v>
      </c>
      <c r="P1553" s="106" t="e">
        <f>IF(O1553&gt;'Input &amp; Results'!$E$49,MIN('Input &amp; Results'!$E$47,O1553),0)</f>
        <v>#DIV/0!</v>
      </c>
      <c r="Q1553" s="106" t="e">
        <f t="shared" si="436"/>
        <v>#DIV/0!</v>
      </c>
      <c r="R1553" s="106" t="e">
        <f t="shared" si="432"/>
        <v>#DIV/0!</v>
      </c>
      <c r="S1553" s="106" t="e">
        <f t="shared" si="433"/>
        <v>#DIV/0!</v>
      </c>
      <c r="T1553" s="106" t="e">
        <f t="shared" si="437"/>
        <v>#DIV/0!</v>
      </c>
      <c r="U1553" s="124" t="e">
        <f t="shared" si="430"/>
        <v>#DIV/0!</v>
      </c>
      <c r="V1553" s="107" t="e">
        <f t="shared" si="427"/>
        <v>#DIV/0!</v>
      </c>
      <c r="W1553" s="106" t="e">
        <f t="shared" ref="W1553:W1616" si="443">G1553+W1552</f>
        <v>#DIV/0!</v>
      </c>
      <c r="X1553" s="106" t="e">
        <f t="shared" si="438"/>
        <v>#DIV/0!</v>
      </c>
      <c r="Y1553" s="106" t="e">
        <f t="shared" ref="Y1553:Y1616" si="444">Y1552+L1553</f>
        <v>#DIV/0!</v>
      </c>
      <c r="Z1553" s="108" t="e">
        <f t="shared" si="439"/>
        <v>#DIV/0!</v>
      </c>
      <c r="AA1553" s="108" t="e">
        <f>('Input &amp; Results'!$E$40-R1553*7.48)/('Calcs active'!H1553*1440)</f>
        <v>#DIV/0!</v>
      </c>
    </row>
    <row r="1554" spans="2:27" x14ac:dyDescent="0.2">
      <c r="B1554" s="31">
        <f t="shared" si="431"/>
        <v>5</v>
      </c>
      <c r="C1554" s="31" t="s">
        <v>53</v>
      </c>
      <c r="D1554" s="106">
        <v>1540</v>
      </c>
      <c r="E1554" s="106" t="e">
        <f t="shared" si="440"/>
        <v>#DIV/0!</v>
      </c>
      <c r="F1554" s="106">
        <f>'Calcs Hist'!E1555</f>
        <v>0</v>
      </c>
      <c r="G1554" s="106" t="e">
        <f t="shared" si="441"/>
        <v>#DIV/0!</v>
      </c>
      <c r="H1554" s="107" t="e">
        <f t="shared" si="442"/>
        <v>#DIV/0!</v>
      </c>
      <c r="I1554" s="106" t="e">
        <f>IF(P1554&gt;0,('Input &amp; Results'!F$27/12*$C$3)*('Input &amp; Results'!$D$21),('Input &amp; Results'!F$27/12*$C$3)*('Input &amp; Results'!$D$22))</f>
        <v>#DIV/0!</v>
      </c>
      <c r="J1554" s="106" t="e">
        <f t="shared" si="428"/>
        <v>#DIV/0!</v>
      </c>
      <c r="K1554" s="106" t="e">
        <f>IF(H1554&gt;'Input &amp; Results'!$K$45,MIN('Input &amp; Results'!$K$29,J1554-M1554),0)</f>
        <v>#DIV/0!</v>
      </c>
      <c r="L1554" s="106" t="e">
        <f t="shared" si="434"/>
        <v>#DIV/0!</v>
      </c>
      <c r="M1554" s="106" t="e">
        <f>IF(J1554&gt;0,MIN('Input &amp; Results'!$K$9*0.75/12*'Input &amp; Results'!$K$42,J1554),0)</f>
        <v>#DIV/0!</v>
      </c>
      <c r="N1554" s="106" t="e">
        <f t="shared" si="435"/>
        <v>#DIV/0!</v>
      </c>
      <c r="O1554" s="106" t="e">
        <f t="shared" si="429"/>
        <v>#DIV/0!</v>
      </c>
      <c r="P1554" s="106" t="e">
        <f>IF(O1554&gt;'Input &amp; Results'!$E$49,MIN('Input &amp; Results'!$E$47,O1554),0)</f>
        <v>#DIV/0!</v>
      </c>
      <c r="Q1554" s="106" t="e">
        <f t="shared" si="436"/>
        <v>#DIV/0!</v>
      </c>
      <c r="R1554" s="106" t="e">
        <f t="shared" si="432"/>
        <v>#DIV/0!</v>
      </c>
      <c r="S1554" s="106" t="e">
        <f t="shared" si="433"/>
        <v>#DIV/0!</v>
      </c>
      <c r="T1554" s="106" t="e">
        <f t="shared" si="437"/>
        <v>#DIV/0!</v>
      </c>
      <c r="U1554" s="124" t="e">
        <f t="shared" si="430"/>
        <v>#DIV/0!</v>
      </c>
      <c r="V1554" s="107" t="e">
        <f t="shared" si="427"/>
        <v>#DIV/0!</v>
      </c>
      <c r="W1554" s="106" t="e">
        <f t="shared" si="443"/>
        <v>#DIV/0!</v>
      </c>
      <c r="X1554" s="106" t="e">
        <f t="shared" si="438"/>
        <v>#DIV/0!</v>
      </c>
      <c r="Y1554" s="106" t="e">
        <f t="shared" si="444"/>
        <v>#DIV/0!</v>
      </c>
      <c r="Z1554" s="108" t="e">
        <f t="shared" si="439"/>
        <v>#DIV/0!</v>
      </c>
      <c r="AA1554" s="108" t="e">
        <f>('Input &amp; Results'!$E$40-R1554*7.48)/('Calcs active'!H1554*1440)</f>
        <v>#DIV/0!</v>
      </c>
    </row>
    <row r="1555" spans="2:27" x14ac:dyDescent="0.2">
      <c r="B1555" s="31">
        <f t="shared" si="431"/>
        <v>5</v>
      </c>
      <c r="C1555" s="31" t="s">
        <v>53</v>
      </c>
      <c r="D1555" s="106">
        <v>1541</v>
      </c>
      <c r="E1555" s="106" t="e">
        <f t="shared" si="440"/>
        <v>#DIV/0!</v>
      </c>
      <c r="F1555" s="106">
        <f>'Calcs Hist'!E1556</f>
        <v>0</v>
      </c>
      <c r="G1555" s="106" t="e">
        <f t="shared" si="441"/>
        <v>#DIV/0!</v>
      </c>
      <c r="H1555" s="107" t="e">
        <f t="shared" si="442"/>
        <v>#DIV/0!</v>
      </c>
      <c r="I1555" s="106" t="e">
        <f>IF(P1555&gt;0,('Input &amp; Results'!F$27/12*$C$3)*('Input &amp; Results'!$D$21),('Input &amp; Results'!F$27/12*$C$3)*('Input &amp; Results'!$D$22))</f>
        <v>#DIV/0!</v>
      </c>
      <c r="J1555" s="106" t="e">
        <f t="shared" si="428"/>
        <v>#DIV/0!</v>
      </c>
      <c r="K1555" s="106" t="e">
        <f>IF(H1555&gt;'Input &amp; Results'!$K$45,MIN('Input &amp; Results'!$K$29,J1555-M1555),0)</f>
        <v>#DIV/0!</v>
      </c>
      <c r="L1555" s="106" t="e">
        <f t="shared" si="434"/>
        <v>#DIV/0!</v>
      </c>
      <c r="M1555" s="106" t="e">
        <f>IF(J1555&gt;0,MIN('Input &amp; Results'!$K$9*0.75/12*'Input &amp; Results'!$K$42,J1555),0)</f>
        <v>#DIV/0!</v>
      </c>
      <c r="N1555" s="106" t="e">
        <f t="shared" si="435"/>
        <v>#DIV/0!</v>
      </c>
      <c r="O1555" s="106" t="e">
        <f t="shared" si="429"/>
        <v>#DIV/0!</v>
      </c>
      <c r="P1555" s="106" t="e">
        <f>IF(O1555&gt;'Input &amp; Results'!$E$49,MIN('Input &amp; Results'!$E$47,O1555),0)</f>
        <v>#DIV/0!</v>
      </c>
      <c r="Q1555" s="106" t="e">
        <f t="shared" si="436"/>
        <v>#DIV/0!</v>
      </c>
      <c r="R1555" s="106" t="e">
        <f t="shared" si="432"/>
        <v>#DIV/0!</v>
      </c>
      <c r="S1555" s="106" t="e">
        <f t="shared" si="433"/>
        <v>#DIV/0!</v>
      </c>
      <c r="T1555" s="106" t="e">
        <f t="shared" si="437"/>
        <v>#DIV/0!</v>
      </c>
      <c r="U1555" s="124" t="e">
        <f t="shared" si="430"/>
        <v>#DIV/0!</v>
      </c>
      <c r="V1555" s="107" t="e">
        <f t="shared" ref="V1555:V1618" si="445">U1555/($C$3*$C$4)</f>
        <v>#DIV/0!</v>
      </c>
      <c r="W1555" s="106" t="e">
        <f t="shared" si="443"/>
        <v>#DIV/0!</v>
      </c>
      <c r="X1555" s="106" t="e">
        <f t="shared" si="438"/>
        <v>#DIV/0!</v>
      </c>
      <c r="Y1555" s="106" t="e">
        <f t="shared" si="444"/>
        <v>#DIV/0!</v>
      </c>
      <c r="Z1555" s="108" t="e">
        <f t="shared" si="439"/>
        <v>#DIV/0!</v>
      </c>
      <c r="AA1555" s="108" t="e">
        <f>('Input &amp; Results'!$E$40-R1555*7.48)/('Calcs active'!H1555*1440)</f>
        <v>#DIV/0!</v>
      </c>
    </row>
    <row r="1556" spans="2:27" x14ac:dyDescent="0.2">
      <c r="B1556" s="31">
        <f t="shared" si="431"/>
        <v>5</v>
      </c>
      <c r="C1556" s="31" t="s">
        <v>53</v>
      </c>
      <c r="D1556" s="106">
        <v>1542</v>
      </c>
      <c r="E1556" s="106" t="e">
        <f t="shared" si="440"/>
        <v>#DIV/0!</v>
      </c>
      <c r="F1556" s="106">
        <f>'Calcs Hist'!E1557</f>
        <v>0</v>
      </c>
      <c r="G1556" s="106" t="e">
        <f t="shared" si="441"/>
        <v>#DIV/0!</v>
      </c>
      <c r="H1556" s="107" t="e">
        <f t="shared" si="442"/>
        <v>#DIV/0!</v>
      </c>
      <c r="I1556" s="106" t="e">
        <f>IF(P1556&gt;0,('Input &amp; Results'!F$27/12*$C$3)*('Input &amp; Results'!$D$21),('Input &amp; Results'!F$27/12*$C$3)*('Input &amp; Results'!$D$22))</f>
        <v>#DIV/0!</v>
      </c>
      <c r="J1556" s="106" t="e">
        <f t="shared" si="428"/>
        <v>#DIV/0!</v>
      </c>
      <c r="K1556" s="106" t="e">
        <f>IF(H1556&gt;'Input &amp; Results'!$K$45,MIN('Input &amp; Results'!$K$29,J1556-M1556),0)</f>
        <v>#DIV/0!</v>
      </c>
      <c r="L1556" s="106" t="e">
        <f t="shared" si="434"/>
        <v>#DIV/0!</v>
      </c>
      <c r="M1556" s="106" t="e">
        <f>IF(J1556&gt;0,MIN('Input &amp; Results'!$K$9*0.75/12*'Input &amp; Results'!$K$42,J1556),0)</f>
        <v>#DIV/0!</v>
      </c>
      <c r="N1556" s="106" t="e">
        <f t="shared" si="435"/>
        <v>#DIV/0!</v>
      </c>
      <c r="O1556" s="106" t="e">
        <f t="shared" si="429"/>
        <v>#DIV/0!</v>
      </c>
      <c r="P1556" s="106" t="e">
        <f>IF(O1556&gt;'Input &amp; Results'!$E$49,MIN('Input &amp; Results'!$E$47,O1556),0)</f>
        <v>#DIV/0!</v>
      </c>
      <c r="Q1556" s="106" t="e">
        <f t="shared" si="436"/>
        <v>#DIV/0!</v>
      </c>
      <c r="R1556" s="106" t="e">
        <f t="shared" si="432"/>
        <v>#DIV/0!</v>
      </c>
      <c r="S1556" s="106" t="e">
        <f t="shared" si="433"/>
        <v>#DIV/0!</v>
      </c>
      <c r="T1556" s="106" t="e">
        <f t="shared" si="437"/>
        <v>#DIV/0!</v>
      </c>
      <c r="U1556" s="124" t="e">
        <f t="shared" si="430"/>
        <v>#DIV/0!</v>
      </c>
      <c r="V1556" s="107" t="e">
        <f t="shared" si="445"/>
        <v>#DIV/0!</v>
      </c>
      <c r="W1556" s="106" t="e">
        <f t="shared" si="443"/>
        <v>#DIV/0!</v>
      </c>
      <c r="X1556" s="106" t="e">
        <f t="shared" si="438"/>
        <v>#DIV/0!</v>
      </c>
      <c r="Y1556" s="106" t="e">
        <f t="shared" si="444"/>
        <v>#DIV/0!</v>
      </c>
      <c r="Z1556" s="108" t="e">
        <f t="shared" si="439"/>
        <v>#DIV/0!</v>
      </c>
      <c r="AA1556" s="108" t="e">
        <f>('Input &amp; Results'!$E$40-R1556*7.48)/('Calcs active'!H1556*1440)</f>
        <v>#DIV/0!</v>
      </c>
    </row>
    <row r="1557" spans="2:27" x14ac:dyDescent="0.2">
      <c r="B1557" s="31">
        <f t="shared" si="431"/>
        <v>5</v>
      </c>
      <c r="C1557" s="31" t="s">
        <v>53</v>
      </c>
      <c r="D1557" s="106">
        <v>1543</v>
      </c>
      <c r="E1557" s="106" t="e">
        <f t="shared" si="440"/>
        <v>#DIV/0!</v>
      </c>
      <c r="F1557" s="106">
        <f>'Calcs Hist'!E1558</f>
        <v>0</v>
      </c>
      <c r="G1557" s="106" t="e">
        <f t="shared" si="441"/>
        <v>#DIV/0!</v>
      </c>
      <c r="H1557" s="107" t="e">
        <f t="shared" si="442"/>
        <v>#DIV/0!</v>
      </c>
      <c r="I1557" s="106" t="e">
        <f>IF(P1557&gt;0,('Input &amp; Results'!F$27/12*$C$3)*('Input &amp; Results'!$D$21),('Input &amp; Results'!F$27/12*$C$3)*('Input &amp; Results'!$D$22))</f>
        <v>#DIV/0!</v>
      </c>
      <c r="J1557" s="106" t="e">
        <f t="shared" ref="J1557:J1620" si="446">R1556+G1557</f>
        <v>#DIV/0!</v>
      </c>
      <c r="K1557" s="106" t="e">
        <f>IF(H1557&gt;'Input &amp; Results'!$K$45,MIN('Input &amp; Results'!$K$29,J1557-M1557),0)</f>
        <v>#DIV/0!</v>
      </c>
      <c r="L1557" s="106" t="e">
        <f t="shared" si="434"/>
        <v>#DIV/0!</v>
      </c>
      <c r="M1557" s="106" t="e">
        <f>IF(J1557&gt;0,MIN('Input &amp; Results'!$K$9*0.75/12*'Input &amp; Results'!$K$42,J1557),0)</f>
        <v>#DIV/0!</v>
      </c>
      <c r="N1557" s="106" t="e">
        <f t="shared" si="435"/>
        <v>#DIV/0!</v>
      </c>
      <c r="O1557" s="106" t="e">
        <f t="shared" si="429"/>
        <v>#DIV/0!</v>
      </c>
      <c r="P1557" s="106" t="e">
        <f>IF(O1557&gt;'Input &amp; Results'!$E$49,MIN('Input &amp; Results'!$E$47,O1557),0)</f>
        <v>#DIV/0!</v>
      </c>
      <c r="Q1557" s="106" t="e">
        <f t="shared" si="436"/>
        <v>#DIV/0!</v>
      </c>
      <c r="R1557" s="106" t="e">
        <f t="shared" si="432"/>
        <v>#DIV/0!</v>
      </c>
      <c r="S1557" s="106" t="e">
        <f t="shared" si="433"/>
        <v>#DIV/0!</v>
      </c>
      <c r="T1557" s="106" t="e">
        <f t="shared" si="437"/>
        <v>#DIV/0!</v>
      </c>
      <c r="U1557" s="124" t="e">
        <f t="shared" si="430"/>
        <v>#DIV/0!</v>
      </c>
      <c r="V1557" s="107" t="e">
        <f t="shared" si="445"/>
        <v>#DIV/0!</v>
      </c>
      <c r="W1557" s="106" t="e">
        <f t="shared" si="443"/>
        <v>#DIV/0!</v>
      </c>
      <c r="X1557" s="106" t="e">
        <f t="shared" si="438"/>
        <v>#DIV/0!</v>
      </c>
      <c r="Y1557" s="106" t="e">
        <f t="shared" si="444"/>
        <v>#DIV/0!</v>
      </c>
      <c r="Z1557" s="108" t="e">
        <f t="shared" si="439"/>
        <v>#DIV/0!</v>
      </c>
      <c r="AA1557" s="108" t="e">
        <f>('Input &amp; Results'!$E$40-R1557*7.48)/('Calcs active'!H1557*1440)</f>
        <v>#DIV/0!</v>
      </c>
    </row>
    <row r="1558" spans="2:27" x14ac:dyDescent="0.2">
      <c r="B1558" s="31">
        <f t="shared" si="431"/>
        <v>5</v>
      </c>
      <c r="C1558" s="31" t="s">
        <v>53</v>
      </c>
      <c r="D1558" s="106">
        <v>1544</v>
      </c>
      <c r="E1558" s="106" t="e">
        <f t="shared" si="440"/>
        <v>#DIV/0!</v>
      </c>
      <c r="F1558" s="106">
        <f>'Calcs Hist'!E1559</f>
        <v>0</v>
      </c>
      <c r="G1558" s="106" t="e">
        <f t="shared" si="441"/>
        <v>#DIV/0!</v>
      </c>
      <c r="H1558" s="107" t="e">
        <f t="shared" si="442"/>
        <v>#DIV/0!</v>
      </c>
      <c r="I1558" s="106" t="e">
        <f>IF(P1558&gt;0,('Input &amp; Results'!F$27/12*$C$3)*('Input &amp; Results'!$D$21),('Input &amp; Results'!F$27/12*$C$3)*('Input &amp; Results'!$D$22))</f>
        <v>#DIV/0!</v>
      </c>
      <c r="J1558" s="106" t="e">
        <f t="shared" si="446"/>
        <v>#DIV/0!</v>
      </c>
      <c r="K1558" s="106" t="e">
        <f>IF(H1558&gt;'Input &amp; Results'!$K$45,MIN('Input &amp; Results'!$K$29,J1558-M1558),0)</f>
        <v>#DIV/0!</v>
      </c>
      <c r="L1558" s="106" t="e">
        <f t="shared" si="434"/>
        <v>#DIV/0!</v>
      </c>
      <c r="M1558" s="106" t="e">
        <f>IF(J1558&gt;0,MIN('Input &amp; Results'!$K$9*0.75/12*'Input &amp; Results'!$K$42,J1558),0)</f>
        <v>#DIV/0!</v>
      </c>
      <c r="N1558" s="106" t="e">
        <f t="shared" si="435"/>
        <v>#DIV/0!</v>
      </c>
      <c r="O1558" s="106" t="e">
        <f t="shared" si="429"/>
        <v>#DIV/0!</v>
      </c>
      <c r="P1558" s="106" t="e">
        <f>IF(O1558&gt;'Input &amp; Results'!$E$49,MIN('Input &amp; Results'!$E$47,O1558),0)</f>
        <v>#DIV/0!</v>
      </c>
      <c r="Q1558" s="106" t="e">
        <f t="shared" si="436"/>
        <v>#DIV/0!</v>
      </c>
      <c r="R1558" s="106" t="e">
        <f t="shared" si="432"/>
        <v>#DIV/0!</v>
      </c>
      <c r="S1558" s="106" t="e">
        <f t="shared" si="433"/>
        <v>#DIV/0!</v>
      </c>
      <c r="T1558" s="106" t="e">
        <f t="shared" si="437"/>
        <v>#DIV/0!</v>
      </c>
      <c r="U1558" s="124" t="e">
        <f t="shared" si="430"/>
        <v>#DIV/0!</v>
      </c>
      <c r="V1558" s="107" t="e">
        <f t="shared" si="445"/>
        <v>#DIV/0!</v>
      </c>
      <c r="W1558" s="106" t="e">
        <f t="shared" si="443"/>
        <v>#DIV/0!</v>
      </c>
      <c r="X1558" s="106" t="e">
        <f t="shared" si="438"/>
        <v>#DIV/0!</v>
      </c>
      <c r="Y1558" s="106" t="e">
        <f t="shared" si="444"/>
        <v>#DIV/0!</v>
      </c>
      <c r="Z1558" s="108" t="e">
        <f t="shared" si="439"/>
        <v>#DIV/0!</v>
      </c>
      <c r="AA1558" s="108" t="e">
        <f>('Input &amp; Results'!$E$40-R1558*7.48)/('Calcs active'!H1558*1440)</f>
        <v>#DIV/0!</v>
      </c>
    </row>
    <row r="1559" spans="2:27" x14ac:dyDescent="0.2">
      <c r="B1559" s="31">
        <f t="shared" si="431"/>
        <v>5</v>
      </c>
      <c r="C1559" s="31" t="s">
        <v>53</v>
      </c>
      <c r="D1559" s="106">
        <v>1545</v>
      </c>
      <c r="E1559" s="106" t="e">
        <f t="shared" si="440"/>
        <v>#DIV/0!</v>
      </c>
      <c r="F1559" s="106">
        <f>'Calcs Hist'!E1560</f>
        <v>0</v>
      </c>
      <c r="G1559" s="106" t="e">
        <f t="shared" si="441"/>
        <v>#DIV/0!</v>
      </c>
      <c r="H1559" s="107" t="e">
        <f t="shared" si="442"/>
        <v>#DIV/0!</v>
      </c>
      <c r="I1559" s="106" t="e">
        <f>IF(P1559&gt;0,('Input &amp; Results'!F$27/12*$C$3)*('Input &amp; Results'!$D$21),('Input &amp; Results'!F$27/12*$C$3)*('Input &amp; Results'!$D$22))</f>
        <v>#DIV/0!</v>
      </c>
      <c r="J1559" s="106" t="e">
        <f t="shared" si="446"/>
        <v>#DIV/0!</v>
      </c>
      <c r="K1559" s="106" t="e">
        <f>IF(H1559&gt;'Input &amp; Results'!$K$45,MIN('Input &amp; Results'!$K$29,J1559-M1559),0)</f>
        <v>#DIV/0!</v>
      </c>
      <c r="L1559" s="106" t="e">
        <f t="shared" si="434"/>
        <v>#DIV/0!</v>
      </c>
      <c r="M1559" s="106" t="e">
        <f>IF(J1559&gt;0,MIN('Input &amp; Results'!$K$9*0.75/12*'Input &amp; Results'!$K$42,J1559),0)</f>
        <v>#DIV/0!</v>
      </c>
      <c r="N1559" s="106" t="e">
        <f t="shared" si="435"/>
        <v>#DIV/0!</v>
      </c>
      <c r="O1559" s="106" t="e">
        <f t="shared" si="429"/>
        <v>#DIV/0!</v>
      </c>
      <c r="P1559" s="106" t="e">
        <f>IF(O1559&gt;'Input &amp; Results'!$E$49,MIN('Input &amp; Results'!$E$47,O1559),0)</f>
        <v>#DIV/0!</v>
      </c>
      <c r="Q1559" s="106" t="e">
        <f t="shared" si="436"/>
        <v>#DIV/0!</v>
      </c>
      <c r="R1559" s="106" t="e">
        <f t="shared" si="432"/>
        <v>#DIV/0!</v>
      </c>
      <c r="S1559" s="106" t="e">
        <f t="shared" si="433"/>
        <v>#DIV/0!</v>
      </c>
      <c r="T1559" s="106" t="e">
        <f t="shared" si="437"/>
        <v>#DIV/0!</v>
      </c>
      <c r="U1559" s="124" t="e">
        <f t="shared" si="430"/>
        <v>#DIV/0!</v>
      </c>
      <c r="V1559" s="107" t="e">
        <f t="shared" si="445"/>
        <v>#DIV/0!</v>
      </c>
      <c r="W1559" s="106" t="e">
        <f t="shared" si="443"/>
        <v>#DIV/0!</v>
      </c>
      <c r="X1559" s="106" t="e">
        <f t="shared" si="438"/>
        <v>#DIV/0!</v>
      </c>
      <c r="Y1559" s="106" t="e">
        <f t="shared" si="444"/>
        <v>#DIV/0!</v>
      </c>
      <c r="Z1559" s="108" t="e">
        <f t="shared" si="439"/>
        <v>#DIV/0!</v>
      </c>
      <c r="AA1559" s="108" t="e">
        <f>('Input &amp; Results'!$E$40-R1559*7.48)/('Calcs active'!H1559*1440)</f>
        <v>#DIV/0!</v>
      </c>
    </row>
    <row r="1560" spans="2:27" x14ac:dyDescent="0.2">
      <c r="B1560" s="31">
        <f t="shared" si="431"/>
        <v>5</v>
      </c>
      <c r="C1560" s="31" t="s">
        <v>53</v>
      </c>
      <c r="D1560" s="106">
        <v>1546</v>
      </c>
      <c r="E1560" s="106" t="e">
        <f t="shared" si="440"/>
        <v>#DIV/0!</v>
      </c>
      <c r="F1560" s="106">
        <f>'Calcs Hist'!E1561</f>
        <v>0</v>
      </c>
      <c r="G1560" s="106" t="e">
        <f t="shared" si="441"/>
        <v>#DIV/0!</v>
      </c>
      <c r="H1560" s="107" t="e">
        <f t="shared" si="442"/>
        <v>#DIV/0!</v>
      </c>
      <c r="I1560" s="106" t="e">
        <f>IF(P1560&gt;0,('Input &amp; Results'!F$27/12*$C$3)*('Input &amp; Results'!$D$21),('Input &amp; Results'!F$27/12*$C$3)*('Input &amp; Results'!$D$22))</f>
        <v>#DIV/0!</v>
      </c>
      <c r="J1560" s="106" t="e">
        <f t="shared" si="446"/>
        <v>#DIV/0!</v>
      </c>
      <c r="K1560" s="106" t="e">
        <f>IF(H1560&gt;'Input &amp; Results'!$K$45,MIN('Input &amp; Results'!$K$29,J1560-M1560),0)</f>
        <v>#DIV/0!</v>
      </c>
      <c r="L1560" s="106" t="e">
        <f t="shared" si="434"/>
        <v>#DIV/0!</v>
      </c>
      <c r="M1560" s="106" t="e">
        <f>IF(J1560&gt;0,MIN('Input &amp; Results'!$K$9*0.75/12*'Input &amp; Results'!$K$42,J1560),0)</f>
        <v>#DIV/0!</v>
      </c>
      <c r="N1560" s="106" t="e">
        <f t="shared" si="435"/>
        <v>#DIV/0!</v>
      </c>
      <c r="O1560" s="106" t="e">
        <f t="shared" si="429"/>
        <v>#DIV/0!</v>
      </c>
      <c r="P1560" s="106" t="e">
        <f>IF(O1560&gt;'Input &amp; Results'!$E$49,MIN('Input &amp; Results'!$E$47,O1560),0)</f>
        <v>#DIV/0!</v>
      </c>
      <c r="Q1560" s="106" t="e">
        <f t="shared" si="436"/>
        <v>#DIV/0!</v>
      </c>
      <c r="R1560" s="106" t="e">
        <f t="shared" si="432"/>
        <v>#DIV/0!</v>
      </c>
      <c r="S1560" s="106" t="e">
        <f t="shared" si="433"/>
        <v>#DIV/0!</v>
      </c>
      <c r="T1560" s="106" t="e">
        <f t="shared" si="437"/>
        <v>#DIV/0!</v>
      </c>
      <c r="U1560" s="124" t="e">
        <f t="shared" si="430"/>
        <v>#DIV/0!</v>
      </c>
      <c r="V1560" s="107" t="e">
        <f t="shared" si="445"/>
        <v>#DIV/0!</v>
      </c>
      <c r="W1560" s="106" t="e">
        <f t="shared" si="443"/>
        <v>#DIV/0!</v>
      </c>
      <c r="X1560" s="106" t="e">
        <f t="shared" si="438"/>
        <v>#DIV/0!</v>
      </c>
      <c r="Y1560" s="106" t="e">
        <f t="shared" si="444"/>
        <v>#DIV/0!</v>
      </c>
      <c r="Z1560" s="108" t="e">
        <f t="shared" si="439"/>
        <v>#DIV/0!</v>
      </c>
      <c r="AA1560" s="108" t="e">
        <f>('Input &amp; Results'!$E$40-R1560*7.48)/('Calcs active'!H1560*1440)</f>
        <v>#DIV/0!</v>
      </c>
    </row>
    <row r="1561" spans="2:27" x14ac:dyDescent="0.2">
      <c r="B1561" s="31">
        <f t="shared" si="431"/>
        <v>5</v>
      </c>
      <c r="C1561" s="31" t="s">
        <v>53</v>
      </c>
      <c r="D1561" s="106">
        <v>1547</v>
      </c>
      <c r="E1561" s="106" t="e">
        <f t="shared" si="440"/>
        <v>#DIV/0!</v>
      </c>
      <c r="F1561" s="106">
        <f>'Calcs Hist'!E1562</f>
        <v>0</v>
      </c>
      <c r="G1561" s="106" t="e">
        <f t="shared" si="441"/>
        <v>#DIV/0!</v>
      </c>
      <c r="H1561" s="107" t="e">
        <f t="shared" si="442"/>
        <v>#DIV/0!</v>
      </c>
      <c r="I1561" s="106" t="e">
        <f>IF(P1561&gt;0,('Input &amp; Results'!F$27/12*$C$3)*('Input &amp; Results'!$D$21),('Input &amp; Results'!F$27/12*$C$3)*('Input &amp; Results'!$D$22))</f>
        <v>#DIV/0!</v>
      </c>
      <c r="J1561" s="106" t="e">
        <f t="shared" si="446"/>
        <v>#DIV/0!</v>
      </c>
      <c r="K1561" s="106" t="e">
        <f>IF(H1561&gt;'Input &amp; Results'!$K$45,MIN('Input &amp; Results'!$K$29,J1561-M1561),0)</f>
        <v>#DIV/0!</v>
      </c>
      <c r="L1561" s="106" t="e">
        <f t="shared" si="434"/>
        <v>#DIV/0!</v>
      </c>
      <c r="M1561" s="106" t="e">
        <f>IF(J1561&gt;0,MIN('Input &amp; Results'!$K$9*0.75/12*'Input &amp; Results'!$K$42,J1561),0)</f>
        <v>#DIV/0!</v>
      </c>
      <c r="N1561" s="106" t="e">
        <f t="shared" si="435"/>
        <v>#DIV/0!</v>
      </c>
      <c r="O1561" s="106" t="e">
        <f t="shared" si="429"/>
        <v>#DIV/0!</v>
      </c>
      <c r="P1561" s="106" t="e">
        <f>IF(O1561&gt;'Input &amp; Results'!$E$49,MIN('Input &amp; Results'!$E$47,O1561),0)</f>
        <v>#DIV/0!</v>
      </c>
      <c r="Q1561" s="106" t="e">
        <f t="shared" si="436"/>
        <v>#DIV/0!</v>
      </c>
      <c r="R1561" s="106" t="e">
        <f t="shared" si="432"/>
        <v>#DIV/0!</v>
      </c>
      <c r="S1561" s="106" t="e">
        <f t="shared" si="433"/>
        <v>#DIV/0!</v>
      </c>
      <c r="T1561" s="106" t="e">
        <f t="shared" si="437"/>
        <v>#DIV/0!</v>
      </c>
      <c r="U1561" s="124" t="e">
        <f t="shared" si="430"/>
        <v>#DIV/0!</v>
      </c>
      <c r="V1561" s="107" t="e">
        <f t="shared" si="445"/>
        <v>#DIV/0!</v>
      </c>
      <c r="W1561" s="106" t="e">
        <f t="shared" si="443"/>
        <v>#DIV/0!</v>
      </c>
      <c r="X1561" s="106" t="e">
        <f t="shared" si="438"/>
        <v>#DIV/0!</v>
      </c>
      <c r="Y1561" s="106" t="e">
        <f t="shared" si="444"/>
        <v>#DIV/0!</v>
      </c>
      <c r="Z1561" s="108" t="e">
        <f t="shared" si="439"/>
        <v>#DIV/0!</v>
      </c>
      <c r="AA1561" s="108" t="e">
        <f>('Input &amp; Results'!$E$40-R1561*7.48)/('Calcs active'!H1561*1440)</f>
        <v>#DIV/0!</v>
      </c>
    </row>
    <row r="1562" spans="2:27" x14ac:dyDescent="0.2">
      <c r="B1562" s="31">
        <f t="shared" si="431"/>
        <v>5</v>
      </c>
      <c r="C1562" s="31" t="s">
        <v>53</v>
      </c>
      <c r="D1562" s="106">
        <v>1548</v>
      </c>
      <c r="E1562" s="106" t="e">
        <f t="shared" si="440"/>
        <v>#DIV/0!</v>
      </c>
      <c r="F1562" s="106">
        <f>'Calcs Hist'!E1563</f>
        <v>0</v>
      </c>
      <c r="G1562" s="106" t="e">
        <f t="shared" si="441"/>
        <v>#DIV/0!</v>
      </c>
      <c r="H1562" s="107" t="e">
        <f t="shared" si="442"/>
        <v>#DIV/0!</v>
      </c>
      <c r="I1562" s="106" t="e">
        <f>IF(P1562&gt;0,('Input &amp; Results'!F$27/12*$C$3)*('Input &amp; Results'!$D$21),('Input &amp; Results'!F$27/12*$C$3)*('Input &amp; Results'!$D$22))</f>
        <v>#DIV/0!</v>
      </c>
      <c r="J1562" s="106" t="e">
        <f t="shared" si="446"/>
        <v>#DIV/0!</v>
      </c>
      <c r="K1562" s="106" t="e">
        <f>IF(H1562&gt;'Input &amp; Results'!$K$45,MIN('Input &amp; Results'!$K$29,J1562-M1562),0)</f>
        <v>#DIV/0!</v>
      </c>
      <c r="L1562" s="106" t="e">
        <f t="shared" si="434"/>
        <v>#DIV/0!</v>
      </c>
      <c r="M1562" s="106" t="e">
        <f>IF(J1562&gt;0,MIN('Input &amp; Results'!$K$9*0.75/12*'Input &amp; Results'!$K$42,J1562),0)</f>
        <v>#DIV/0!</v>
      </c>
      <c r="N1562" s="106" t="e">
        <f t="shared" si="435"/>
        <v>#DIV/0!</v>
      </c>
      <c r="O1562" s="106" t="e">
        <f t="shared" si="429"/>
        <v>#DIV/0!</v>
      </c>
      <c r="P1562" s="106" t="e">
        <f>IF(O1562&gt;'Input &amp; Results'!$E$49,MIN('Input &amp; Results'!$E$47,O1562),0)</f>
        <v>#DIV/0!</v>
      </c>
      <c r="Q1562" s="106" t="e">
        <f t="shared" si="436"/>
        <v>#DIV/0!</v>
      </c>
      <c r="R1562" s="106" t="e">
        <f t="shared" si="432"/>
        <v>#DIV/0!</v>
      </c>
      <c r="S1562" s="106" t="e">
        <f t="shared" si="433"/>
        <v>#DIV/0!</v>
      </c>
      <c r="T1562" s="106" t="e">
        <f t="shared" si="437"/>
        <v>#DIV/0!</v>
      </c>
      <c r="U1562" s="124" t="e">
        <f t="shared" si="430"/>
        <v>#DIV/0!</v>
      </c>
      <c r="V1562" s="107" t="e">
        <f t="shared" si="445"/>
        <v>#DIV/0!</v>
      </c>
      <c r="W1562" s="106" t="e">
        <f t="shared" si="443"/>
        <v>#DIV/0!</v>
      </c>
      <c r="X1562" s="106" t="e">
        <f t="shared" si="438"/>
        <v>#DIV/0!</v>
      </c>
      <c r="Y1562" s="106" t="e">
        <f t="shared" si="444"/>
        <v>#DIV/0!</v>
      </c>
      <c r="Z1562" s="108" t="e">
        <f t="shared" si="439"/>
        <v>#DIV/0!</v>
      </c>
      <c r="AA1562" s="108" t="e">
        <f>('Input &amp; Results'!$E$40-R1562*7.48)/('Calcs active'!H1562*1440)</f>
        <v>#DIV/0!</v>
      </c>
    </row>
    <row r="1563" spans="2:27" x14ac:dyDescent="0.2">
      <c r="B1563" s="31">
        <f t="shared" si="431"/>
        <v>5</v>
      </c>
      <c r="C1563" s="31" t="s">
        <v>53</v>
      </c>
      <c r="D1563" s="106">
        <v>1549</v>
      </c>
      <c r="E1563" s="106" t="e">
        <f t="shared" si="440"/>
        <v>#DIV/0!</v>
      </c>
      <c r="F1563" s="106">
        <f>'Calcs Hist'!E1564</f>
        <v>0</v>
      </c>
      <c r="G1563" s="106" t="e">
        <f t="shared" si="441"/>
        <v>#DIV/0!</v>
      </c>
      <c r="H1563" s="107" t="e">
        <f t="shared" si="442"/>
        <v>#DIV/0!</v>
      </c>
      <c r="I1563" s="106" t="e">
        <f>IF(P1563&gt;0,('Input &amp; Results'!F$27/12*$C$3)*('Input &amp; Results'!$D$21),('Input &amp; Results'!F$27/12*$C$3)*('Input &amp; Results'!$D$22))</f>
        <v>#DIV/0!</v>
      </c>
      <c r="J1563" s="106" t="e">
        <f t="shared" si="446"/>
        <v>#DIV/0!</v>
      </c>
      <c r="K1563" s="106" t="e">
        <f>IF(H1563&gt;'Input &amp; Results'!$K$45,MIN('Input &amp; Results'!$K$29,J1563-M1563),0)</f>
        <v>#DIV/0!</v>
      </c>
      <c r="L1563" s="106" t="e">
        <f t="shared" si="434"/>
        <v>#DIV/0!</v>
      </c>
      <c r="M1563" s="106" t="e">
        <f>IF(J1563&gt;0,MIN('Input &amp; Results'!$K$9*0.75/12*'Input &amp; Results'!$K$42,J1563),0)</f>
        <v>#DIV/0!</v>
      </c>
      <c r="N1563" s="106" t="e">
        <f t="shared" si="435"/>
        <v>#DIV/0!</v>
      </c>
      <c r="O1563" s="106" t="e">
        <f t="shared" si="429"/>
        <v>#DIV/0!</v>
      </c>
      <c r="P1563" s="106" t="e">
        <f>IF(O1563&gt;'Input &amp; Results'!$E$49,MIN('Input &amp; Results'!$E$47,O1563),0)</f>
        <v>#DIV/0!</v>
      </c>
      <c r="Q1563" s="106" t="e">
        <f t="shared" si="436"/>
        <v>#DIV/0!</v>
      </c>
      <c r="R1563" s="106" t="e">
        <f t="shared" si="432"/>
        <v>#DIV/0!</v>
      </c>
      <c r="S1563" s="106" t="e">
        <f t="shared" si="433"/>
        <v>#DIV/0!</v>
      </c>
      <c r="T1563" s="106" t="e">
        <f t="shared" si="437"/>
        <v>#DIV/0!</v>
      </c>
      <c r="U1563" s="124" t="e">
        <f t="shared" si="430"/>
        <v>#DIV/0!</v>
      </c>
      <c r="V1563" s="107" t="e">
        <f t="shared" si="445"/>
        <v>#DIV/0!</v>
      </c>
      <c r="W1563" s="106" t="e">
        <f t="shared" si="443"/>
        <v>#DIV/0!</v>
      </c>
      <c r="X1563" s="106" t="e">
        <f t="shared" si="438"/>
        <v>#DIV/0!</v>
      </c>
      <c r="Y1563" s="106" t="e">
        <f t="shared" si="444"/>
        <v>#DIV/0!</v>
      </c>
      <c r="Z1563" s="108" t="e">
        <f t="shared" si="439"/>
        <v>#DIV/0!</v>
      </c>
      <c r="AA1563" s="108" t="e">
        <f>('Input &amp; Results'!$E$40-R1563*7.48)/('Calcs active'!H1563*1440)</f>
        <v>#DIV/0!</v>
      </c>
    </row>
    <row r="1564" spans="2:27" x14ac:dyDescent="0.2">
      <c r="B1564" s="31">
        <f t="shared" si="431"/>
        <v>5</v>
      </c>
      <c r="C1564" s="31" t="s">
        <v>53</v>
      </c>
      <c r="D1564" s="106">
        <v>1550</v>
      </c>
      <c r="E1564" s="106" t="e">
        <f t="shared" si="440"/>
        <v>#DIV/0!</v>
      </c>
      <c r="F1564" s="106">
        <f>'Calcs Hist'!E1565</f>
        <v>0</v>
      </c>
      <c r="G1564" s="106" t="e">
        <f t="shared" si="441"/>
        <v>#DIV/0!</v>
      </c>
      <c r="H1564" s="107" t="e">
        <f t="shared" si="442"/>
        <v>#DIV/0!</v>
      </c>
      <c r="I1564" s="106" t="e">
        <f>IF(P1564&gt;0,('Input &amp; Results'!F$27/12*$C$3)*('Input &amp; Results'!$D$21),('Input &amp; Results'!F$27/12*$C$3)*('Input &amp; Results'!$D$22))</f>
        <v>#DIV/0!</v>
      </c>
      <c r="J1564" s="106" t="e">
        <f t="shared" si="446"/>
        <v>#DIV/0!</v>
      </c>
      <c r="K1564" s="106" t="e">
        <f>IF(H1564&gt;'Input &amp; Results'!$K$45,MIN('Input &amp; Results'!$K$29,J1564-M1564),0)</f>
        <v>#DIV/0!</v>
      </c>
      <c r="L1564" s="106" t="e">
        <f t="shared" si="434"/>
        <v>#DIV/0!</v>
      </c>
      <c r="M1564" s="106" t="e">
        <f>IF(J1564&gt;0,MIN('Input &amp; Results'!$K$9*0.75/12*'Input &amp; Results'!$K$42,J1564),0)</f>
        <v>#DIV/0!</v>
      </c>
      <c r="N1564" s="106" t="e">
        <f t="shared" si="435"/>
        <v>#DIV/0!</v>
      </c>
      <c r="O1564" s="106" t="e">
        <f t="shared" si="429"/>
        <v>#DIV/0!</v>
      </c>
      <c r="P1564" s="106" t="e">
        <f>IF(O1564&gt;'Input &amp; Results'!$E$49,MIN('Input &amp; Results'!$E$47,O1564),0)</f>
        <v>#DIV/0!</v>
      </c>
      <c r="Q1564" s="106" t="e">
        <f t="shared" si="436"/>
        <v>#DIV/0!</v>
      </c>
      <c r="R1564" s="106" t="e">
        <f t="shared" si="432"/>
        <v>#DIV/0!</v>
      </c>
      <c r="S1564" s="106" t="e">
        <f t="shared" si="433"/>
        <v>#DIV/0!</v>
      </c>
      <c r="T1564" s="106" t="e">
        <f t="shared" si="437"/>
        <v>#DIV/0!</v>
      </c>
      <c r="U1564" s="124" t="e">
        <f t="shared" si="430"/>
        <v>#DIV/0!</v>
      </c>
      <c r="V1564" s="107" t="e">
        <f t="shared" si="445"/>
        <v>#DIV/0!</v>
      </c>
      <c r="W1564" s="106" t="e">
        <f t="shared" si="443"/>
        <v>#DIV/0!</v>
      </c>
      <c r="X1564" s="106" t="e">
        <f t="shared" si="438"/>
        <v>#DIV/0!</v>
      </c>
      <c r="Y1564" s="106" t="e">
        <f t="shared" si="444"/>
        <v>#DIV/0!</v>
      </c>
      <c r="Z1564" s="108" t="e">
        <f t="shared" si="439"/>
        <v>#DIV/0!</v>
      </c>
      <c r="AA1564" s="108" t="e">
        <f>('Input &amp; Results'!$E$40-R1564*7.48)/('Calcs active'!H1564*1440)</f>
        <v>#DIV/0!</v>
      </c>
    </row>
    <row r="1565" spans="2:27" x14ac:dyDescent="0.2">
      <c r="B1565" s="31">
        <f t="shared" si="431"/>
        <v>5</v>
      </c>
      <c r="C1565" s="31" t="s">
        <v>54</v>
      </c>
      <c r="D1565" s="106">
        <v>1551</v>
      </c>
      <c r="E1565" s="106" t="e">
        <f t="shared" si="440"/>
        <v>#DIV/0!</v>
      </c>
      <c r="F1565" s="106">
        <f>'Calcs Hist'!E1566</f>
        <v>0</v>
      </c>
      <c r="G1565" s="106" t="e">
        <f t="shared" si="441"/>
        <v>#DIV/0!</v>
      </c>
      <c r="H1565" s="107" t="e">
        <f t="shared" si="442"/>
        <v>#DIV/0!</v>
      </c>
      <c r="I1565" s="106" t="e">
        <f>IF(P1565&gt;0,('Input &amp; Results'!F$28/12*$C$3)*('Input &amp; Results'!$D$21),('Input &amp; Results'!F$28/12*$C$3)*('Input &amp; Results'!$D$22))</f>
        <v>#DIV/0!</v>
      </c>
      <c r="J1565" s="106" t="e">
        <f t="shared" si="446"/>
        <v>#DIV/0!</v>
      </c>
      <c r="K1565" s="106" t="e">
        <f>IF(H1565&gt;'Input &amp; Results'!$K$45,MIN('Input &amp; Results'!$K$30,J1565-M1565),0)</f>
        <v>#DIV/0!</v>
      </c>
      <c r="L1565" s="106" t="e">
        <f t="shared" si="434"/>
        <v>#DIV/0!</v>
      </c>
      <c r="M1565" s="106" t="e">
        <f>IF(J1565&gt;0,MIN('Input &amp; Results'!$K$10*0.75/12*'Input &amp; Results'!$K$42,J1565),0)</f>
        <v>#DIV/0!</v>
      </c>
      <c r="N1565" s="106" t="e">
        <f t="shared" si="435"/>
        <v>#DIV/0!</v>
      </c>
      <c r="O1565" s="106" t="e">
        <f t="shared" si="429"/>
        <v>#DIV/0!</v>
      </c>
      <c r="P1565" s="106" t="e">
        <f>IF(O1565&gt;'Input &amp; Results'!$E$49,MIN('Input &amp; Results'!$E$47,O1565),0)</f>
        <v>#DIV/0!</v>
      </c>
      <c r="Q1565" s="106" t="e">
        <f t="shared" si="436"/>
        <v>#DIV/0!</v>
      </c>
      <c r="R1565" s="106" t="e">
        <f t="shared" si="432"/>
        <v>#DIV/0!</v>
      </c>
      <c r="S1565" s="106" t="e">
        <f t="shared" si="433"/>
        <v>#DIV/0!</v>
      </c>
      <c r="T1565" s="106" t="e">
        <f t="shared" si="437"/>
        <v>#DIV/0!</v>
      </c>
      <c r="U1565" s="124" t="e">
        <f t="shared" si="430"/>
        <v>#DIV/0!</v>
      </c>
      <c r="V1565" s="107" t="e">
        <f t="shared" si="445"/>
        <v>#DIV/0!</v>
      </c>
      <c r="W1565" s="106" t="e">
        <f t="shared" si="443"/>
        <v>#DIV/0!</v>
      </c>
      <c r="X1565" s="106" t="e">
        <f t="shared" si="438"/>
        <v>#DIV/0!</v>
      </c>
      <c r="Y1565" s="106" t="e">
        <f t="shared" si="444"/>
        <v>#DIV/0!</v>
      </c>
      <c r="Z1565" s="108" t="e">
        <f t="shared" si="439"/>
        <v>#DIV/0!</v>
      </c>
      <c r="AA1565" s="108" t="e">
        <f>('Input &amp; Results'!$E$40-R1565*7.48)/('Calcs active'!H1565*1440)</f>
        <v>#DIV/0!</v>
      </c>
    </row>
    <row r="1566" spans="2:27" x14ac:dyDescent="0.2">
      <c r="B1566" s="31">
        <f t="shared" si="431"/>
        <v>5</v>
      </c>
      <c r="C1566" s="31" t="s">
        <v>54</v>
      </c>
      <c r="D1566" s="106">
        <v>1552</v>
      </c>
      <c r="E1566" s="106" t="e">
        <f t="shared" si="440"/>
        <v>#DIV/0!</v>
      </c>
      <c r="F1566" s="106">
        <f>'Calcs Hist'!E1567</f>
        <v>0</v>
      </c>
      <c r="G1566" s="106" t="e">
        <f t="shared" si="441"/>
        <v>#DIV/0!</v>
      </c>
      <c r="H1566" s="107" t="e">
        <f t="shared" si="442"/>
        <v>#DIV/0!</v>
      </c>
      <c r="I1566" s="106" t="e">
        <f>IF(P1566&gt;0,('Input &amp; Results'!F$28/12*$C$3)*('Input &amp; Results'!$D$21),('Input &amp; Results'!F$28/12*$C$3)*('Input &amp; Results'!$D$22))</f>
        <v>#DIV/0!</v>
      </c>
      <c r="J1566" s="106" t="e">
        <f t="shared" si="446"/>
        <v>#DIV/0!</v>
      </c>
      <c r="K1566" s="106" t="e">
        <f>IF(H1566&gt;'Input &amp; Results'!$K$45,MIN('Input &amp; Results'!$K$30,J1566-M1566),0)</f>
        <v>#DIV/0!</v>
      </c>
      <c r="L1566" s="106" t="e">
        <f t="shared" si="434"/>
        <v>#DIV/0!</v>
      </c>
      <c r="M1566" s="106" t="e">
        <f>IF(J1566&gt;0,MIN('Input &amp; Results'!$K$10*0.75/12*'Input &amp; Results'!$K$42,J1566),0)</f>
        <v>#DIV/0!</v>
      </c>
      <c r="N1566" s="106" t="e">
        <f t="shared" si="435"/>
        <v>#DIV/0!</v>
      </c>
      <c r="O1566" s="106" t="e">
        <f t="shared" si="429"/>
        <v>#DIV/0!</v>
      </c>
      <c r="P1566" s="106" t="e">
        <f>IF(O1566&gt;'Input &amp; Results'!$E$49,MIN('Input &amp; Results'!$E$47,O1566),0)</f>
        <v>#DIV/0!</v>
      </c>
      <c r="Q1566" s="106" t="e">
        <f t="shared" si="436"/>
        <v>#DIV/0!</v>
      </c>
      <c r="R1566" s="106" t="e">
        <f t="shared" si="432"/>
        <v>#DIV/0!</v>
      </c>
      <c r="S1566" s="106" t="e">
        <f t="shared" si="433"/>
        <v>#DIV/0!</v>
      </c>
      <c r="T1566" s="106" t="e">
        <f t="shared" si="437"/>
        <v>#DIV/0!</v>
      </c>
      <c r="U1566" s="124" t="e">
        <f t="shared" si="430"/>
        <v>#DIV/0!</v>
      </c>
      <c r="V1566" s="107" t="e">
        <f t="shared" si="445"/>
        <v>#DIV/0!</v>
      </c>
      <c r="W1566" s="106" t="e">
        <f t="shared" si="443"/>
        <v>#DIV/0!</v>
      </c>
      <c r="X1566" s="106" t="e">
        <f t="shared" si="438"/>
        <v>#DIV/0!</v>
      </c>
      <c r="Y1566" s="106" t="e">
        <f t="shared" si="444"/>
        <v>#DIV/0!</v>
      </c>
      <c r="Z1566" s="108" t="e">
        <f t="shared" si="439"/>
        <v>#DIV/0!</v>
      </c>
      <c r="AA1566" s="108" t="e">
        <f>('Input &amp; Results'!$E$40-R1566*7.48)/('Calcs active'!H1566*1440)</f>
        <v>#DIV/0!</v>
      </c>
    </row>
    <row r="1567" spans="2:27" x14ac:dyDescent="0.2">
      <c r="B1567" s="31">
        <f t="shared" si="431"/>
        <v>5</v>
      </c>
      <c r="C1567" s="31" t="s">
        <v>54</v>
      </c>
      <c r="D1567" s="106">
        <v>1553</v>
      </c>
      <c r="E1567" s="106" t="e">
        <f t="shared" si="440"/>
        <v>#DIV/0!</v>
      </c>
      <c r="F1567" s="106">
        <f>'Calcs Hist'!E1568</f>
        <v>0</v>
      </c>
      <c r="G1567" s="106" t="e">
        <f t="shared" si="441"/>
        <v>#DIV/0!</v>
      </c>
      <c r="H1567" s="107" t="e">
        <f t="shared" si="442"/>
        <v>#DIV/0!</v>
      </c>
      <c r="I1567" s="106" t="e">
        <f>IF(P1567&gt;0,('Input &amp; Results'!F$28/12*$C$3)*('Input &amp; Results'!$D$21),('Input &amp; Results'!F$28/12*$C$3)*('Input &amp; Results'!$D$22))</f>
        <v>#DIV/0!</v>
      </c>
      <c r="J1567" s="106" t="e">
        <f t="shared" si="446"/>
        <v>#DIV/0!</v>
      </c>
      <c r="K1567" s="106" t="e">
        <f>IF(H1567&gt;'Input &amp; Results'!$K$45,MIN('Input &amp; Results'!$K$30,J1567-M1567),0)</f>
        <v>#DIV/0!</v>
      </c>
      <c r="L1567" s="106" t="e">
        <f t="shared" si="434"/>
        <v>#DIV/0!</v>
      </c>
      <c r="M1567" s="106" t="e">
        <f>IF(J1567&gt;0,MIN('Input &amp; Results'!$K$10*0.75/12*'Input &amp; Results'!$K$42,J1567),0)</f>
        <v>#DIV/0!</v>
      </c>
      <c r="N1567" s="106" t="e">
        <f t="shared" si="435"/>
        <v>#DIV/0!</v>
      </c>
      <c r="O1567" s="106" t="e">
        <f t="shared" si="429"/>
        <v>#DIV/0!</v>
      </c>
      <c r="P1567" s="106" t="e">
        <f>IF(O1567&gt;'Input &amp; Results'!$E$49,MIN('Input &amp; Results'!$E$47,O1567),0)</f>
        <v>#DIV/0!</v>
      </c>
      <c r="Q1567" s="106" t="e">
        <f t="shared" si="436"/>
        <v>#DIV/0!</v>
      </c>
      <c r="R1567" s="106" t="e">
        <f t="shared" si="432"/>
        <v>#DIV/0!</v>
      </c>
      <c r="S1567" s="106" t="e">
        <f t="shared" si="433"/>
        <v>#DIV/0!</v>
      </c>
      <c r="T1567" s="106" t="e">
        <f t="shared" si="437"/>
        <v>#DIV/0!</v>
      </c>
      <c r="U1567" s="124" t="e">
        <f t="shared" si="430"/>
        <v>#DIV/0!</v>
      </c>
      <c r="V1567" s="107" t="e">
        <f t="shared" si="445"/>
        <v>#DIV/0!</v>
      </c>
      <c r="W1567" s="106" t="e">
        <f t="shared" si="443"/>
        <v>#DIV/0!</v>
      </c>
      <c r="X1567" s="106" t="e">
        <f t="shared" si="438"/>
        <v>#DIV/0!</v>
      </c>
      <c r="Y1567" s="106" t="e">
        <f t="shared" si="444"/>
        <v>#DIV/0!</v>
      </c>
      <c r="Z1567" s="108" t="e">
        <f t="shared" si="439"/>
        <v>#DIV/0!</v>
      </c>
      <c r="AA1567" s="108" t="e">
        <f>('Input &amp; Results'!$E$40-R1567*7.48)/('Calcs active'!H1567*1440)</f>
        <v>#DIV/0!</v>
      </c>
    </row>
    <row r="1568" spans="2:27" x14ac:dyDescent="0.2">
      <c r="B1568" s="31">
        <f t="shared" si="431"/>
        <v>5</v>
      </c>
      <c r="C1568" s="31" t="s">
        <v>54</v>
      </c>
      <c r="D1568" s="106">
        <v>1554</v>
      </c>
      <c r="E1568" s="106" t="e">
        <f t="shared" si="440"/>
        <v>#DIV/0!</v>
      </c>
      <c r="F1568" s="106">
        <f>'Calcs Hist'!E1569</f>
        <v>0</v>
      </c>
      <c r="G1568" s="106" t="e">
        <f t="shared" si="441"/>
        <v>#DIV/0!</v>
      </c>
      <c r="H1568" s="107" t="e">
        <f t="shared" si="442"/>
        <v>#DIV/0!</v>
      </c>
      <c r="I1568" s="106" t="e">
        <f>IF(P1568&gt;0,('Input &amp; Results'!F$28/12*$C$3)*('Input &amp; Results'!$D$21),('Input &amp; Results'!F$28/12*$C$3)*('Input &amp; Results'!$D$22))</f>
        <v>#DIV/0!</v>
      </c>
      <c r="J1568" s="106" t="e">
        <f t="shared" si="446"/>
        <v>#DIV/0!</v>
      </c>
      <c r="K1568" s="106" t="e">
        <f>IF(H1568&gt;'Input &amp; Results'!$K$45,MIN('Input &amp; Results'!$K$30,J1568-M1568),0)</f>
        <v>#DIV/0!</v>
      </c>
      <c r="L1568" s="106" t="e">
        <f t="shared" si="434"/>
        <v>#DIV/0!</v>
      </c>
      <c r="M1568" s="106" t="e">
        <f>IF(J1568&gt;0,MIN('Input &amp; Results'!$K$10*0.75/12*'Input &amp; Results'!$K$42,J1568),0)</f>
        <v>#DIV/0!</v>
      </c>
      <c r="N1568" s="106" t="e">
        <f t="shared" si="435"/>
        <v>#DIV/0!</v>
      </c>
      <c r="O1568" s="106" t="e">
        <f t="shared" si="429"/>
        <v>#DIV/0!</v>
      </c>
      <c r="P1568" s="106" t="e">
        <f>IF(O1568&gt;'Input &amp; Results'!$E$49,MIN('Input &amp; Results'!$E$47,O1568),0)</f>
        <v>#DIV/0!</v>
      </c>
      <c r="Q1568" s="106" t="e">
        <f t="shared" si="436"/>
        <v>#DIV/0!</v>
      </c>
      <c r="R1568" s="106" t="e">
        <f t="shared" si="432"/>
        <v>#DIV/0!</v>
      </c>
      <c r="S1568" s="106" t="e">
        <f t="shared" si="433"/>
        <v>#DIV/0!</v>
      </c>
      <c r="T1568" s="106" t="e">
        <f t="shared" si="437"/>
        <v>#DIV/0!</v>
      </c>
      <c r="U1568" s="124" t="e">
        <f t="shared" si="430"/>
        <v>#DIV/0!</v>
      </c>
      <c r="V1568" s="107" t="e">
        <f t="shared" si="445"/>
        <v>#DIV/0!</v>
      </c>
      <c r="W1568" s="106" t="e">
        <f t="shared" si="443"/>
        <v>#DIV/0!</v>
      </c>
      <c r="X1568" s="106" t="e">
        <f t="shared" si="438"/>
        <v>#DIV/0!</v>
      </c>
      <c r="Y1568" s="106" t="e">
        <f t="shared" si="444"/>
        <v>#DIV/0!</v>
      </c>
      <c r="Z1568" s="108" t="e">
        <f t="shared" si="439"/>
        <v>#DIV/0!</v>
      </c>
      <c r="AA1568" s="108" t="e">
        <f>('Input &amp; Results'!$E$40-R1568*7.48)/('Calcs active'!H1568*1440)</f>
        <v>#DIV/0!</v>
      </c>
    </row>
    <row r="1569" spans="2:27" x14ac:dyDescent="0.2">
      <c r="B1569" s="31">
        <f t="shared" si="431"/>
        <v>5</v>
      </c>
      <c r="C1569" s="31" t="s">
        <v>54</v>
      </c>
      <c r="D1569" s="106">
        <v>1555</v>
      </c>
      <c r="E1569" s="106" t="e">
        <f t="shared" si="440"/>
        <v>#DIV/0!</v>
      </c>
      <c r="F1569" s="106">
        <f>'Calcs Hist'!E1570</f>
        <v>0</v>
      </c>
      <c r="G1569" s="106" t="e">
        <f t="shared" si="441"/>
        <v>#DIV/0!</v>
      </c>
      <c r="H1569" s="107" t="e">
        <f t="shared" si="442"/>
        <v>#DIV/0!</v>
      </c>
      <c r="I1569" s="106" t="e">
        <f>IF(P1569&gt;0,('Input &amp; Results'!F$28/12*$C$3)*('Input &amp; Results'!$D$21),('Input &amp; Results'!F$28/12*$C$3)*('Input &amp; Results'!$D$22))</f>
        <v>#DIV/0!</v>
      </c>
      <c r="J1569" s="106" t="e">
        <f t="shared" si="446"/>
        <v>#DIV/0!</v>
      </c>
      <c r="K1569" s="106" t="e">
        <f>IF(H1569&gt;'Input &amp; Results'!$K$45,MIN('Input &amp; Results'!$K$30,J1569-M1569),0)</f>
        <v>#DIV/0!</v>
      </c>
      <c r="L1569" s="106" t="e">
        <f t="shared" si="434"/>
        <v>#DIV/0!</v>
      </c>
      <c r="M1569" s="106" t="e">
        <f>IF(J1569&gt;0,MIN('Input &amp; Results'!$K$10*0.75/12*'Input &amp; Results'!$K$42,J1569),0)</f>
        <v>#DIV/0!</v>
      </c>
      <c r="N1569" s="106" t="e">
        <f t="shared" si="435"/>
        <v>#DIV/0!</v>
      </c>
      <c r="O1569" s="106" t="e">
        <f t="shared" si="429"/>
        <v>#DIV/0!</v>
      </c>
      <c r="P1569" s="106" t="e">
        <f>IF(O1569&gt;'Input &amp; Results'!$E$49,MIN('Input &amp; Results'!$E$47,O1569),0)</f>
        <v>#DIV/0!</v>
      </c>
      <c r="Q1569" s="106" t="e">
        <f t="shared" si="436"/>
        <v>#DIV/0!</v>
      </c>
      <c r="R1569" s="106" t="e">
        <f t="shared" si="432"/>
        <v>#DIV/0!</v>
      </c>
      <c r="S1569" s="106" t="e">
        <f t="shared" si="433"/>
        <v>#DIV/0!</v>
      </c>
      <c r="T1569" s="106" t="e">
        <f t="shared" si="437"/>
        <v>#DIV/0!</v>
      </c>
      <c r="U1569" s="124" t="e">
        <f t="shared" si="430"/>
        <v>#DIV/0!</v>
      </c>
      <c r="V1569" s="107" t="e">
        <f t="shared" si="445"/>
        <v>#DIV/0!</v>
      </c>
      <c r="W1569" s="106" t="e">
        <f t="shared" si="443"/>
        <v>#DIV/0!</v>
      </c>
      <c r="X1569" s="106" t="e">
        <f t="shared" si="438"/>
        <v>#DIV/0!</v>
      </c>
      <c r="Y1569" s="106" t="e">
        <f t="shared" si="444"/>
        <v>#DIV/0!</v>
      </c>
      <c r="Z1569" s="108" t="e">
        <f t="shared" si="439"/>
        <v>#DIV/0!</v>
      </c>
      <c r="AA1569" s="108" t="e">
        <f>('Input &amp; Results'!$E$40-R1569*7.48)/('Calcs active'!H1569*1440)</f>
        <v>#DIV/0!</v>
      </c>
    </row>
    <row r="1570" spans="2:27" x14ac:dyDescent="0.2">
      <c r="B1570" s="31">
        <f t="shared" si="431"/>
        <v>5</v>
      </c>
      <c r="C1570" s="31" t="s">
        <v>54</v>
      </c>
      <c r="D1570" s="106">
        <v>1556</v>
      </c>
      <c r="E1570" s="106" t="e">
        <f t="shared" si="440"/>
        <v>#DIV/0!</v>
      </c>
      <c r="F1570" s="106">
        <f>'Calcs Hist'!E1571</f>
        <v>0</v>
      </c>
      <c r="G1570" s="106" t="e">
        <f t="shared" si="441"/>
        <v>#DIV/0!</v>
      </c>
      <c r="H1570" s="107" t="e">
        <f t="shared" si="442"/>
        <v>#DIV/0!</v>
      </c>
      <c r="I1570" s="106" t="e">
        <f>IF(P1570&gt;0,('Input &amp; Results'!F$28/12*$C$3)*('Input &amp; Results'!$D$21),('Input &amp; Results'!F$28/12*$C$3)*('Input &amp; Results'!$D$22))</f>
        <v>#DIV/0!</v>
      </c>
      <c r="J1570" s="106" t="e">
        <f t="shared" si="446"/>
        <v>#DIV/0!</v>
      </c>
      <c r="K1570" s="106" t="e">
        <f>IF(H1570&gt;'Input &amp; Results'!$K$45,MIN('Input &amp; Results'!$K$30,J1570-M1570),0)</f>
        <v>#DIV/0!</v>
      </c>
      <c r="L1570" s="106" t="e">
        <f t="shared" si="434"/>
        <v>#DIV/0!</v>
      </c>
      <c r="M1570" s="106" t="e">
        <f>IF(J1570&gt;0,MIN('Input &amp; Results'!$K$10*0.75/12*'Input &amp; Results'!$K$42,J1570),0)</f>
        <v>#DIV/0!</v>
      </c>
      <c r="N1570" s="106" t="e">
        <f t="shared" si="435"/>
        <v>#DIV/0!</v>
      </c>
      <c r="O1570" s="106" t="e">
        <f t="shared" si="429"/>
        <v>#DIV/0!</v>
      </c>
      <c r="P1570" s="106" t="e">
        <f>IF(O1570&gt;'Input &amp; Results'!$E$49,MIN('Input &amp; Results'!$E$47,O1570),0)</f>
        <v>#DIV/0!</v>
      </c>
      <c r="Q1570" s="106" t="e">
        <f t="shared" si="436"/>
        <v>#DIV/0!</v>
      </c>
      <c r="R1570" s="106" t="e">
        <f t="shared" si="432"/>
        <v>#DIV/0!</v>
      </c>
      <c r="S1570" s="106" t="e">
        <f t="shared" si="433"/>
        <v>#DIV/0!</v>
      </c>
      <c r="T1570" s="106" t="e">
        <f t="shared" si="437"/>
        <v>#DIV/0!</v>
      </c>
      <c r="U1570" s="124" t="e">
        <f t="shared" si="430"/>
        <v>#DIV/0!</v>
      </c>
      <c r="V1570" s="107" t="e">
        <f t="shared" si="445"/>
        <v>#DIV/0!</v>
      </c>
      <c r="W1570" s="106" t="e">
        <f t="shared" si="443"/>
        <v>#DIV/0!</v>
      </c>
      <c r="X1570" s="106" t="e">
        <f t="shared" si="438"/>
        <v>#DIV/0!</v>
      </c>
      <c r="Y1570" s="106" t="e">
        <f t="shared" si="444"/>
        <v>#DIV/0!</v>
      </c>
      <c r="Z1570" s="108" t="e">
        <f t="shared" si="439"/>
        <v>#DIV/0!</v>
      </c>
      <c r="AA1570" s="108" t="e">
        <f>('Input &amp; Results'!$E$40-R1570*7.48)/('Calcs active'!H1570*1440)</f>
        <v>#DIV/0!</v>
      </c>
    </row>
    <row r="1571" spans="2:27" x14ac:dyDescent="0.2">
      <c r="B1571" s="31">
        <f t="shared" si="431"/>
        <v>5</v>
      </c>
      <c r="C1571" s="31" t="s">
        <v>54</v>
      </c>
      <c r="D1571" s="106">
        <v>1557</v>
      </c>
      <c r="E1571" s="106" t="e">
        <f t="shared" si="440"/>
        <v>#DIV/0!</v>
      </c>
      <c r="F1571" s="106">
        <f>'Calcs Hist'!E1572</f>
        <v>0</v>
      </c>
      <c r="G1571" s="106" t="e">
        <f t="shared" si="441"/>
        <v>#DIV/0!</v>
      </c>
      <c r="H1571" s="107" t="e">
        <f t="shared" si="442"/>
        <v>#DIV/0!</v>
      </c>
      <c r="I1571" s="106" t="e">
        <f>IF(P1571&gt;0,('Input &amp; Results'!F$28/12*$C$3)*('Input &amp; Results'!$D$21),('Input &amp; Results'!F$28/12*$C$3)*('Input &amp; Results'!$D$22))</f>
        <v>#DIV/0!</v>
      </c>
      <c r="J1571" s="106" t="e">
        <f t="shared" si="446"/>
        <v>#DIV/0!</v>
      </c>
      <c r="K1571" s="106" t="e">
        <f>IF(H1571&gt;'Input &amp; Results'!$K$45,MIN('Input &amp; Results'!$K$30,J1571-M1571),0)</f>
        <v>#DIV/0!</v>
      </c>
      <c r="L1571" s="106" t="e">
        <f t="shared" si="434"/>
        <v>#DIV/0!</v>
      </c>
      <c r="M1571" s="106" t="e">
        <f>IF(J1571&gt;0,MIN('Input &amp; Results'!$K$10*0.75/12*'Input &amp; Results'!$K$42,J1571),0)</f>
        <v>#DIV/0!</v>
      </c>
      <c r="N1571" s="106" t="e">
        <f t="shared" si="435"/>
        <v>#DIV/0!</v>
      </c>
      <c r="O1571" s="106" t="e">
        <f t="shared" si="429"/>
        <v>#DIV/0!</v>
      </c>
      <c r="P1571" s="106" t="e">
        <f>IF(O1571&gt;'Input &amp; Results'!$E$49,MIN('Input &amp; Results'!$E$47,O1571),0)</f>
        <v>#DIV/0!</v>
      </c>
      <c r="Q1571" s="106" t="e">
        <f t="shared" si="436"/>
        <v>#DIV/0!</v>
      </c>
      <c r="R1571" s="106" t="e">
        <f t="shared" si="432"/>
        <v>#DIV/0!</v>
      </c>
      <c r="S1571" s="106" t="e">
        <f t="shared" si="433"/>
        <v>#DIV/0!</v>
      </c>
      <c r="T1571" s="106" t="e">
        <f t="shared" si="437"/>
        <v>#DIV/0!</v>
      </c>
      <c r="U1571" s="124" t="e">
        <f t="shared" si="430"/>
        <v>#DIV/0!</v>
      </c>
      <c r="V1571" s="107" t="e">
        <f t="shared" si="445"/>
        <v>#DIV/0!</v>
      </c>
      <c r="W1571" s="106" t="e">
        <f t="shared" si="443"/>
        <v>#DIV/0!</v>
      </c>
      <c r="X1571" s="106" t="e">
        <f t="shared" si="438"/>
        <v>#DIV/0!</v>
      </c>
      <c r="Y1571" s="106" t="e">
        <f t="shared" si="444"/>
        <v>#DIV/0!</v>
      </c>
      <c r="Z1571" s="108" t="e">
        <f t="shared" si="439"/>
        <v>#DIV/0!</v>
      </c>
      <c r="AA1571" s="108" t="e">
        <f>('Input &amp; Results'!$E$40-R1571*7.48)/('Calcs active'!H1571*1440)</f>
        <v>#DIV/0!</v>
      </c>
    </row>
    <row r="1572" spans="2:27" x14ac:dyDescent="0.2">
      <c r="B1572" s="31">
        <f t="shared" si="431"/>
        <v>5</v>
      </c>
      <c r="C1572" s="31" t="s">
        <v>54</v>
      </c>
      <c r="D1572" s="106">
        <v>1558</v>
      </c>
      <c r="E1572" s="106" t="e">
        <f t="shared" si="440"/>
        <v>#DIV/0!</v>
      </c>
      <c r="F1572" s="106">
        <f>'Calcs Hist'!E1573</f>
        <v>0</v>
      </c>
      <c r="G1572" s="106" t="e">
        <f t="shared" si="441"/>
        <v>#DIV/0!</v>
      </c>
      <c r="H1572" s="107" t="e">
        <f t="shared" si="442"/>
        <v>#DIV/0!</v>
      </c>
      <c r="I1572" s="106" t="e">
        <f>IF(P1572&gt;0,('Input &amp; Results'!F$28/12*$C$3)*('Input &amp; Results'!$D$21),('Input &amp; Results'!F$28/12*$C$3)*('Input &amp; Results'!$D$22))</f>
        <v>#DIV/0!</v>
      </c>
      <c r="J1572" s="106" t="e">
        <f t="shared" si="446"/>
        <v>#DIV/0!</v>
      </c>
      <c r="K1572" s="106" t="e">
        <f>IF(H1572&gt;'Input &amp; Results'!$K$45,MIN('Input &amp; Results'!$K$30,J1572-M1572),0)</f>
        <v>#DIV/0!</v>
      </c>
      <c r="L1572" s="106" t="e">
        <f t="shared" si="434"/>
        <v>#DIV/0!</v>
      </c>
      <c r="M1572" s="106" t="e">
        <f>IF(J1572&gt;0,MIN('Input &amp; Results'!$K$10*0.75/12*'Input &amp; Results'!$K$42,J1572),0)</f>
        <v>#DIV/0!</v>
      </c>
      <c r="N1572" s="106" t="e">
        <f t="shared" si="435"/>
        <v>#DIV/0!</v>
      </c>
      <c r="O1572" s="106" t="e">
        <f t="shared" si="429"/>
        <v>#DIV/0!</v>
      </c>
      <c r="P1572" s="106" t="e">
        <f>IF(O1572&gt;'Input &amp; Results'!$E$49,MIN('Input &amp; Results'!$E$47,O1572),0)</f>
        <v>#DIV/0!</v>
      </c>
      <c r="Q1572" s="106" t="e">
        <f t="shared" si="436"/>
        <v>#DIV/0!</v>
      </c>
      <c r="R1572" s="106" t="e">
        <f t="shared" si="432"/>
        <v>#DIV/0!</v>
      </c>
      <c r="S1572" s="106" t="e">
        <f t="shared" si="433"/>
        <v>#DIV/0!</v>
      </c>
      <c r="T1572" s="106" t="e">
        <f t="shared" si="437"/>
        <v>#DIV/0!</v>
      </c>
      <c r="U1572" s="124" t="e">
        <f t="shared" si="430"/>
        <v>#DIV/0!</v>
      </c>
      <c r="V1572" s="107" t="e">
        <f t="shared" si="445"/>
        <v>#DIV/0!</v>
      </c>
      <c r="W1572" s="106" t="e">
        <f t="shared" si="443"/>
        <v>#DIV/0!</v>
      </c>
      <c r="X1572" s="106" t="e">
        <f t="shared" si="438"/>
        <v>#DIV/0!</v>
      </c>
      <c r="Y1572" s="106" t="e">
        <f t="shared" si="444"/>
        <v>#DIV/0!</v>
      </c>
      <c r="Z1572" s="108" t="e">
        <f t="shared" si="439"/>
        <v>#DIV/0!</v>
      </c>
      <c r="AA1572" s="108" t="e">
        <f>('Input &amp; Results'!$E$40-R1572*7.48)/('Calcs active'!H1572*1440)</f>
        <v>#DIV/0!</v>
      </c>
    </row>
    <row r="1573" spans="2:27" x14ac:dyDescent="0.2">
      <c r="B1573" s="31">
        <f t="shared" si="431"/>
        <v>5</v>
      </c>
      <c r="C1573" s="31" t="s">
        <v>54</v>
      </c>
      <c r="D1573" s="106">
        <v>1559</v>
      </c>
      <c r="E1573" s="106" t="e">
        <f t="shared" si="440"/>
        <v>#DIV/0!</v>
      </c>
      <c r="F1573" s="106">
        <f>'Calcs Hist'!E1574</f>
        <v>0</v>
      </c>
      <c r="G1573" s="106" t="e">
        <f t="shared" si="441"/>
        <v>#DIV/0!</v>
      </c>
      <c r="H1573" s="107" t="e">
        <f t="shared" si="442"/>
        <v>#DIV/0!</v>
      </c>
      <c r="I1573" s="106" t="e">
        <f>IF(P1573&gt;0,('Input &amp; Results'!F$28/12*$C$3)*('Input &amp; Results'!$D$21),('Input &amp; Results'!F$28/12*$C$3)*('Input &amp; Results'!$D$22))</f>
        <v>#DIV/0!</v>
      </c>
      <c r="J1573" s="106" t="e">
        <f t="shared" si="446"/>
        <v>#DIV/0!</v>
      </c>
      <c r="K1573" s="106" t="e">
        <f>IF(H1573&gt;'Input &amp; Results'!$K$45,MIN('Input &amp; Results'!$K$30,J1573-M1573),0)</f>
        <v>#DIV/0!</v>
      </c>
      <c r="L1573" s="106" t="e">
        <f t="shared" si="434"/>
        <v>#DIV/0!</v>
      </c>
      <c r="M1573" s="106" t="e">
        <f>IF(J1573&gt;0,MIN('Input &amp; Results'!$K$10*0.75/12*'Input &amp; Results'!$K$42,J1573),0)</f>
        <v>#DIV/0!</v>
      </c>
      <c r="N1573" s="106" t="e">
        <f t="shared" si="435"/>
        <v>#DIV/0!</v>
      </c>
      <c r="O1573" s="106" t="e">
        <f t="shared" si="429"/>
        <v>#DIV/0!</v>
      </c>
      <c r="P1573" s="106" t="e">
        <f>IF(O1573&gt;'Input &amp; Results'!$E$49,MIN('Input &amp; Results'!$E$47,O1573),0)</f>
        <v>#DIV/0!</v>
      </c>
      <c r="Q1573" s="106" t="e">
        <f t="shared" si="436"/>
        <v>#DIV/0!</v>
      </c>
      <c r="R1573" s="106" t="e">
        <f t="shared" si="432"/>
        <v>#DIV/0!</v>
      </c>
      <c r="S1573" s="106" t="e">
        <f t="shared" si="433"/>
        <v>#DIV/0!</v>
      </c>
      <c r="T1573" s="106" t="e">
        <f t="shared" si="437"/>
        <v>#DIV/0!</v>
      </c>
      <c r="U1573" s="124" t="e">
        <f t="shared" si="430"/>
        <v>#DIV/0!</v>
      </c>
      <c r="V1573" s="107" t="e">
        <f t="shared" si="445"/>
        <v>#DIV/0!</v>
      </c>
      <c r="W1573" s="106" t="e">
        <f t="shared" si="443"/>
        <v>#DIV/0!</v>
      </c>
      <c r="X1573" s="106" t="e">
        <f t="shared" si="438"/>
        <v>#DIV/0!</v>
      </c>
      <c r="Y1573" s="106" t="e">
        <f t="shared" si="444"/>
        <v>#DIV/0!</v>
      </c>
      <c r="Z1573" s="108" t="e">
        <f t="shared" si="439"/>
        <v>#DIV/0!</v>
      </c>
      <c r="AA1573" s="108" t="e">
        <f>('Input &amp; Results'!$E$40-R1573*7.48)/('Calcs active'!H1573*1440)</f>
        <v>#DIV/0!</v>
      </c>
    </row>
    <row r="1574" spans="2:27" x14ac:dyDescent="0.2">
      <c r="B1574" s="31">
        <f t="shared" si="431"/>
        <v>5</v>
      </c>
      <c r="C1574" s="31" t="s">
        <v>54</v>
      </c>
      <c r="D1574" s="106">
        <v>1560</v>
      </c>
      <c r="E1574" s="106" t="e">
        <f t="shared" si="440"/>
        <v>#DIV/0!</v>
      </c>
      <c r="F1574" s="106">
        <f>'Calcs Hist'!E1575</f>
        <v>0</v>
      </c>
      <c r="G1574" s="106" t="e">
        <f t="shared" si="441"/>
        <v>#DIV/0!</v>
      </c>
      <c r="H1574" s="107" t="e">
        <f t="shared" si="442"/>
        <v>#DIV/0!</v>
      </c>
      <c r="I1574" s="106" t="e">
        <f>IF(P1574&gt;0,('Input &amp; Results'!F$28/12*$C$3)*('Input &amp; Results'!$D$21),('Input &amp; Results'!F$28/12*$C$3)*('Input &amp; Results'!$D$22))</f>
        <v>#DIV/0!</v>
      </c>
      <c r="J1574" s="106" t="e">
        <f t="shared" si="446"/>
        <v>#DIV/0!</v>
      </c>
      <c r="K1574" s="106" t="e">
        <f>IF(H1574&gt;'Input &amp; Results'!$K$45,MIN('Input &amp; Results'!$K$30,J1574-M1574),0)</f>
        <v>#DIV/0!</v>
      </c>
      <c r="L1574" s="106" t="e">
        <f t="shared" si="434"/>
        <v>#DIV/0!</v>
      </c>
      <c r="M1574" s="106" t="e">
        <f>IF(J1574&gt;0,MIN('Input &amp; Results'!$K$10*0.75/12*'Input &amp; Results'!$K$42,J1574),0)</f>
        <v>#DIV/0!</v>
      </c>
      <c r="N1574" s="106" t="e">
        <f t="shared" si="435"/>
        <v>#DIV/0!</v>
      </c>
      <c r="O1574" s="106" t="e">
        <f t="shared" si="429"/>
        <v>#DIV/0!</v>
      </c>
      <c r="P1574" s="106" t="e">
        <f>IF(O1574&gt;'Input &amp; Results'!$E$49,MIN('Input &amp; Results'!$E$47,O1574),0)</f>
        <v>#DIV/0!</v>
      </c>
      <c r="Q1574" s="106" t="e">
        <f t="shared" si="436"/>
        <v>#DIV/0!</v>
      </c>
      <c r="R1574" s="106" t="e">
        <f t="shared" si="432"/>
        <v>#DIV/0!</v>
      </c>
      <c r="S1574" s="106" t="e">
        <f t="shared" si="433"/>
        <v>#DIV/0!</v>
      </c>
      <c r="T1574" s="106" t="e">
        <f t="shared" si="437"/>
        <v>#DIV/0!</v>
      </c>
      <c r="U1574" s="124" t="e">
        <f t="shared" si="430"/>
        <v>#DIV/0!</v>
      </c>
      <c r="V1574" s="107" t="e">
        <f t="shared" si="445"/>
        <v>#DIV/0!</v>
      </c>
      <c r="W1574" s="106" t="e">
        <f t="shared" si="443"/>
        <v>#DIV/0!</v>
      </c>
      <c r="X1574" s="106" t="e">
        <f t="shared" si="438"/>
        <v>#DIV/0!</v>
      </c>
      <c r="Y1574" s="106" t="e">
        <f t="shared" si="444"/>
        <v>#DIV/0!</v>
      </c>
      <c r="Z1574" s="108" t="e">
        <f t="shared" si="439"/>
        <v>#DIV/0!</v>
      </c>
      <c r="AA1574" s="108" t="e">
        <f>('Input &amp; Results'!$E$40-R1574*7.48)/('Calcs active'!H1574*1440)</f>
        <v>#DIV/0!</v>
      </c>
    </row>
    <row r="1575" spans="2:27" x14ac:dyDescent="0.2">
      <c r="B1575" s="31">
        <f t="shared" si="431"/>
        <v>5</v>
      </c>
      <c r="C1575" s="31" t="s">
        <v>54</v>
      </c>
      <c r="D1575" s="106">
        <v>1561</v>
      </c>
      <c r="E1575" s="106" t="e">
        <f t="shared" si="440"/>
        <v>#DIV/0!</v>
      </c>
      <c r="F1575" s="106">
        <f>'Calcs Hist'!E1576</f>
        <v>0</v>
      </c>
      <c r="G1575" s="106" t="e">
        <f t="shared" si="441"/>
        <v>#DIV/0!</v>
      </c>
      <c r="H1575" s="107" t="e">
        <f t="shared" si="442"/>
        <v>#DIV/0!</v>
      </c>
      <c r="I1575" s="106" t="e">
        <f>IF(P1575&gt;0,('Input &amp; Results'!F$28/12*$C$3)*('Input &amp; Results'!$D$21),('Input &amp; Results'!F$28/12*$C$3)*('Input &amp; Results'!$D$22))</f>
        <v>#DIV/0!</v>
      </c>
      <c r="J1575" s="106" t="e">
        <f t="shared" si="446"/>
        <v>#DIV/0!</v>
      </c>
      <c r="K1575" s="106" t="e">
        <f>IF(H1575&gt;'Input &amp; Results'!$K$45,MIN('Input &amp; Results'!$K$30,J1575-M1575),0)</f>
        <v>#DIV/0!</v>
      </c>
      <c r="L1575" s="106" t="e">
        <f t="shared" si="434"/>
        <v>#DIV/0!</v>
      </c>
      <c r="M1575" s="106" t="e">
        <f>IF(J1575&gt;0,MIN('Input &amp; Results'!$K$10*0.75/12*'Input &amp; Results'!$K$42,J1575),0)</f>
        <v>#DIV/0!</v>
      </c>
      <c r="N1575" s="106" t="e">
        <f t="shared" si="435"/>
        <v>#DIV/0!</v>
      </c>
      <c r="O1575" s="106" t="e">
        <f t="shared" si="429"/>
        <v>#DIV/0!</v>
      </c>
      <c r="P1575" s="106" t="e">
        <f>IF(O1575&gt;'Input &amp; Results'!$E$49,MIN('Input &amp; Results'!$E$47,O1575),0)</f>
        <v>#DIV/0!</v>
      </c>
      <c r="Q1575" s="106" t="e">
        <f t="shared" si="436"/>
        <v>#DIV/0!</v>
      </c>
      <c r="R1575" s="106" t="e">
        <f t="shared" si="432"/>
        <v>#DIV/0!</v>
      </c>
      <c r="S1575" s="106" t="e">
        <f t="shared" si="433"/>
        <v>#DIV/0!</v>
      </c>
      <c r="T1575" s="106" t="e">
        <f t="shared" si="437"/>
        <v>#DIV/0!</v>
      </c>
      <c r="U1575" s="124" t="e">
        <f t="shared" si="430"/>
        <v>#DIV/0!</v>
      </c>
      <c r="V1575" s="107" t="e">
        <f t="shared" si="445"/>
        <v>#DIV/0!</v>
      </c>
      <c r="W1575" s="106" t="e">
        <f t="shared" si="443"/>
        <v>#DIV/0!</v>
      </c>
      <c r="X1575" s="106" t="e">
        <f t="shared" si="438"/>
        <v>#DIV/0!</v>
      </c>
      <c r="Y1575" s="106" t="e">
        <f t="shared" si="444"/>
        <v>#DIV/0!</v>
      </c>
      <c r="Z1575" s="108" t="e">
        <f t="shared" si="439"/>
        <v>#DIV/0!</v>
      </c>
      <c r="AA1575" s="108" t="e">
        <f>('Input &amp; Results'!$E$40-R1575*7.48)/('Calcs active'!H1575*1440)</f>
        <v>#DIV/0!</v>
      </c>
    </row>
    <row r="1576" spans="2:27" x14ac:dyDescent="0.2">
      <c r="B1576" s="31">
        <f t="shared" si="431"/>
        <v>5</v>
      </c>
      <c r="C1576" s="31" t="s">
        <v>54</v>
      </c>
      <c r="D1576" s="106">
        <v>1562</v>
      </c>
      <c r="E1576" s="106" t="e">
        <f t="shared" si="440"/>
        <v>#DIV/0!</v>
      </c>
      <c r="F1576" s="106">
        <f>'Calcs Hist'!E1577</f>
        <v>0</v>
      </c>
      <c r="G1576" s="106" t="e">
        <f t="shared" si="441"/>
        <v>#DIV/0!</v>
      </c>
      <c r="H1576" s="107" t="e">
        <f t="shared" si="442"/>
        <v>#DIV/0!</v>
      </c>
      <c r="I1576" s="106" t="e">
        <f>IF(P1576&gt;0,('Input &amp; Results'!F$28/12*$C$3)*('Input &amp; Results'!$D$21),('Input &amp; Results'!F$28/12*$C$3)*('Input &amp; Results'!$D$22))</f>
        <v>#DIV/0!</v>
      </c>
      <c r="J1576" s="106" t="e">
        <f t="shared" si="446"/>
        <v>#DIV/0!</v>
      </c>
      <c r="K1576" s="106" t="e">
        <f>IF(H1576&gt;'Input &amp; Results'!$K$45,MIN('Input &amp; Results'!$K$30,J1576-M1576),0)</f>
        <v>#DIV/0!</v>
      </c>
      <c r="L1576" s="106" t="e">
        <f t="shared" si="434"/>
        <v>#DIV/0!</v>
      </c>
      <c r="M1576" s="106" t="e">
        <f>IF(J1576&gt;0,MIN('Input &amp; Results'!$K$10*0.75/12*'Input &amp; Results'!$K$42,J1576),0)</f>
        <v>#DIV/0!</v>
      </c>
      <c r="N1576" s="106" t="e">
        <f t="shared" si="435"/>
        <v>#DIV/0!</v>
      </c>
      <c r="O1576" s="106" t="e">
        <f t="shared" si="429"/>
        <v>#DIV/0!</v>
      </c>
      <c r="P1576" s="106" t="e">
        <f>IF(O1576&gt;'Input &amp; Results'!$E$49,MIN('Input &amp; Results'!$E$47,O1576),0)</f>
        <v>#DIV/0!</v>
      </c>
      <c r="Q1576" s="106" t="e">
        <f t="shared" si="436"/>
        <v>#DIV/0!</v>
      </c>
      <c r="R1576" s="106" t="e">
        <f t="shared" si="432"/>
        <v>#DIV/0!</v>
      </c>
      <c r="S1576" s="106" t="e">
        <f t="shared" si="433"/>
        <v>#DIV/0!</v>
      </c>
      <c r="T1576" s="106" t="e">
        <f t="shared" si="437"/>
        <v>#DIV/0!</v>
      </c>
      <c r="U1576" s="124" t="e">
        <f t="shared" si="430"/>
        <v>#DIV/0!</v>
      </c>
      <c r="V1576" s="107" t="e">
        <f t="shared" si="445"/>
        <v>#DIV/0!</v>
      </c>
      <c r="W1576" s="106" t="e">
        <f t="shared" si="443"/>
        <v>#DIV/0!</v>
      </c>
      <c r="X1576" s="106" t="e">
        <f t="shared" si="438"/>
        <v>#DIV/0!</v>
      </c>
      <c r="Y1576" s="106" t="e">
        <f t="shared" si="444"/>
        <v>#DIV/0!</v>
      </c>
      <c r="Z1576" s="108" t="e">
        <f t="shared" si="439"/>
        <v>#DIV/0!</v>
      </c>
      <c r="AA1576" s="108" t="e">
        <f>('Input &amp; Results'!$E$40-R1576*7.48)/('Calcs active'!H1576*1440)</f>
        <v>#DIV/0!</v>
      </c>
    </row>
    <row r="1577" spans="2:27" x14ac:dyDescent="0.2">
      <c r="B1577" s="31">
        <f t="shared" si="431"/>
        <v>5</v>
      </c>
      <c r="C1577" s="31" t="s">
        <v>54</v>
      </c>
      <c r="D1577" s="106">
        <v>1563</v>
      </c>
      <c r="E1577" s="106" t="e">
        <f t="shared" si="440"/>
        <v>#DIV/0!</v>
      </c>
      <c r="F1577" s="106">
        <f>'Calcs Hist'!E1578</f>
        <v>0</v>
      </c>
      <c r="G1577" s="106" t="e">
        <f t="shared" si="441"/>
        <v>#DIV/0!</v>
      </c>
      <c r="H1577" s="107" t="e">
        <f t="shared" si="442"/>
        <v>#DIV/0!</v>
      </c>
      <c r="I1577" s="106" t="e">
        <f>IF(P1577&gt;0,('Input &amp; Results'!F$28/12*$C$3)*('Input &amp; Results'!$D$21),('Input &amp; Results'!F$28/12*$C$3)*('Input &amp; Results'!$D$22))</f>
        <v>#DIV/0!</v>
      </c>
      <c r="J1577" s="106" t="e">
        <f t="shared" si="446"/>
        <v>#DIV/0!</v>
      </c>
      <c r="K1577" s="106" t="e">
        <f>IF(H1577&gt;'Input &amp; Results'!$K$45,MIN('Input &amp; Results'!$K$30,J1577-M1577),0)</f>
        <v>#DIV/0!</v>
      </c>
      <c r="L1577" s="106" t="e">
        <f t="shared" si="434"/>
        <v>#DIV/0!</v>
      </c>
      <c r="M1577" s="106" t="e">
        <f>IF(J1577&gt;0,MIN('Input &amp; Results'!$K$10*0.75/12*'Input &amp; Results'!$K$42,J1577),0)</f>
        <v>#DIV/0!</v>
      </c>
      <c r="N1577" s="106" t="e">
        <f t="shared" si="435"/>
        <v>#DIV/0!</v>
      </c>
      <c r="O1577" s="106" t="e">
        <f t="shared" si="429"/>
        <v>#DIV/0!</v>
      </c>
      <c r="P1577" s="106" t="e">
        <f>IF(O1577&gt;'Input &amp; Results'!$E$49,MIN('Input &amp; Results'!$E$47,O1577),0)</f>
        <v>#DIV/0!</v>
      </c>
      <c r="Q1577" s="106" t="e">
        <f t="shared" si="436"/>
        <v>#DIV/0!</v>
      </c>
      <c r="R1577" s="106" t="e">
        <f t="shared" si="432"/>
        <v>#DIV/0!</v>
      </c>
      <c r="S1577" s="106" t="e">
        <f t="shared" si="433"/>
        <v>#DIV/0!</v>
      </c>
      <c r="T1577" s="106" t="e">
        <f t="shared" si="437"/>
        <v>#DIV/0!</v>
      </c>
      <c r="U1577" s="124" t="e">
        <f t="shared" si="430"/>
        <v>#DIV/0!</v>
      </c>
      <c r="V1577" s="107" t="e">
        <f t="shared" si="445"/>
        <v>#DIV/0!</v>
      </c>
      <c r="W1577" s="106" t="e">
        <f t="shared" si="443"/>
        <v>#DIV/0!</v>
      </c>
      <c r="X1577" s="106" t="e">
        <f t="shared" si="438"/>
        <v>#DIV/0!</v>
      </c>
      <c r="Y1577" s="106" t="e">
        <f t="shared" si="444"/>
        <v>#DIV/0!</v>
      </c>
      <c r="Z1577" s="108" t="e">
        <f t="shared" si="439"/>
        <v>#DIV/0!</v>
      </c>
      <c r="AA1577" s="108" t="e">
        <f>('Input &amp; Results'!$E$40-R1577*7.48)/('Calcs active'!H1577*1440)</f>
        <v>#DIV/0!</v>
      </c>
    </row>
    <row r="1578" spans="2:27" x14ac:dyDescent="0.2">
      <c r="B1578" s="31">
        <f t="shared" si="431"/>
        <v>5</v>
      </c>
      <c r="C1578" s="31" t="s">
        <v>54</v>
      </c>
      <c r="D1578" s="106">
        <v>1564</v>
      </c>
      <c r="E1578" s="106" t="e">
        <f t="shared" si="440"/>
        <v>#DIV/0!</v>
      </c>
      <c r="F1578" s="106">
        <f>'Calcs Hist'!E1579</f>
        <v>0</v>
      </c>
      <c r="G1578" s="106" t="e">
        <f t="shared" si="441"/>
        <v>#DIV/0!</v>
      </c>
      <c r="H1578" s="107" t="e">
        <f t="shared" si="442"/>
        <v>#DIV/0!</v>
      </c>
      <c r="I1578" s="106" t="e">
        <f>IF(P1578&gt;0,('Input &amp; Results'!F$28/12*$C$3)*('Input &amp; Results'!$D$21),('Input &amp; Results'!F$28/12*$C$3)*('Input &amp; Results'!$D$22))</f>
        <v>#DIV/0!</v>
      </c>
      <c r="J1578" s="106" t="e">
        <f t="shared" si="446"/>
        <v>#DIV/0!</v>
      </c>
      <c r="K1578" s="106" t="e">
        <f>IF(H1578&gt;'Input &amp; Results'!$K$45,MIN('Input &amp; Results'!$K$30,J1578-M1578),0)</f>
        <v>#DIV/0!</v>
      </c>
      <c r="L1578" s="106" t="e">
        <f t="shared" si="434"/>
        <v>#DIV/0!</v>
      </c>
      <c r="M1578" s="106" t="e">
        <f>IF(J1578&gt;0,MIN('Input &amp; Results'!$K$10*0.75/12*'Input &amp; Results'!$K$42,J1578),0)</f>
        <v>#DIV/0!</v>
      </c>
      <c r="N1578" s="106" t="e">
        <f t="shared" si="435"/>
        <v>#DIV/0!</v>
      </c>
      <c r="O1578" s="106" t="e">
        <f t="shared" si="429"/>
        <v>#DIV/0!</v>
      </c>
      <c r="P1578" s="106" t="e">
        <f>IF(O1578&gt;'Input &amp; Results'!$E$49,MIN('Input &amp; Results'!$E$47,O1578),0)</f>
        <v>#DIV/0!</v>
      </c>
      <c r="Q1578" s="106" t="e">
        <f t="shared" si="436"/>
        <v>#DIV/0!</v>
      </c>
      <c r="R1578" s="106" t="e">
        <f t="shared" si="432"/>
        <v>#DIV/0!</v>
      </c>
      <c r="S1578" s="106" t="e">
        <f t="shared" si="433"/>
        <v>#DIV/0!</v>
      </c>
      <c r="T1578" s="106" t="e">
        <f t="shared" si="437"/>
        <v>#DIV/0!</v>
      </c>
      <c r="U1578" s="124" t="e">
        <f t="shared" si="430"/>
        <v>#DIV/0!</v>
      </c>
      <c r="V1578" s="107" t="e">
        <f t="shared" si="445"/>
        <v>#DIV/0!</v>
      </c>
      <c r="W1578" s="106" t="e">
        <f t="shared" si="443"/>
        <v>#DIV/0!</v>
      </c>
      <c r="X1578" s="106" t="e">
        <f t="shared" si="438"/>
        <v>#DIV/0!</v>
      </c>
      <c r="Y1578" s="106" t="e">
        <f t="shared" si="444"/>
        <v>#DIV/0!</v>
      </c>
      <c r="Z1578" s="108" t="e">
        <f t="shared" si="439"/>
        <v>#DIV/0!</v>
      </c>
      <c r="AA1578" s="108" t="e">
        <f>('Input &amp; Results'!$E$40-R1578*7.48)/('Calcs active'!H1578*1440)</f>
        <v>#DIV/0!</v>
      </c>
    </row>
    <row r="1579" spans="2:27" x14ac:dyDescent="0.2">
      <c r="B1579" s="31">
        <f t="shared" si="431"/>
        <v>5</v>
      </c>
      <c r="C1579" s="31" t="s">
        <v>54</v>
      </c>
      <c r="D1579" s="106">
        <v>1565</v>
      </c>
      <c r="E1579" s="106" t="e">
        <f t="shared" si="440"/>
        <v>#DIV/0!</v>
      </c>
      <c r="F1579" s="106">
        <f>'Calcs Hist'!E1580</f>
        <v>0</v>
      </c>
      <c r="G1579" s="106" t="e">
        <f t="shared" si="441"/>
        <v>#DIV/0!</v>
      </c>
      <c r="H1579" s="107" t="e">
        <f t="shared" si="442"/>
        <v>#DIV/0!</v>
      </c>
      <c r="I1579" s="106" t="e">
        <f>IF(P1579&gt;0,('Input &amp; Results'!F$28/12*$C$3)*('Input &amp; Results'!$D$21),('Input &amp; Results'!F$28/12*$C$3)*('Input &amp; Results'!$D$22))</f>
        <v>#DIV/0!</v>
      </c>
      <c r="J1579" s="106" t="e">
        <f t="shared" si="446"/>
        <v>#DIV/0!</v>
      </c>
      <c r="K1579" s="106" t="e">
        <f>IF(H1579&gt;'Input &amp; Results'!$K$45,MIN('Input &amp; Results'!$K$30,J1579-M1579),0)</f>
        <v>#DIV/0!</v>
      </c>
      <c r="L1579" s="106" t="e">
        <f t="shared" si="434"/>
        <v>#DIV/0!</v>
      </c>
      <c r="M1579" s="106" t="e">
        <f>IF(J1579&gt;0,MIN('Input &amp; Results'!$K$10*0.75/12*'Input &amp; Results'!$K$42,J1579),0)</f>
        <v>#DIV/0!</v>
      </c>
      <c r="N1579" s="106" t="e">
        <f t="shared" si="435"/>
        <v>#DIV/0!</v>
      </c>
      <c r="O1579" s="106" t="e">
        <f t="shared" si="429"/>
        <v>#DIV/0!</v>
      </c>
      <c r="P1579" s="106" t="e">
        <f>IF(O1579&gt;'Input &amp; Results'!$E$49,MIN('Input &amp; Results'!$E$47,O1579),0)</f>
        <v>#DIV/0!</v>
      </c>
      <c r="Q1579" s="106" t="e">
        <f t="shared" si="436"/>
        <v>#DIV/0!</v>
      </c>
      <c r="R1579" s="106" t="e">
        <f t="shared" si="432"/>
        <v>#DIV/0!</v>
      </c>
      <c r="S1579" s="106" t="e">
        <f t="shared" si="433"/>
        <v>#DIV/0!</v>
      </c>
      <c r="T1579" s="106" t="e">
        <f t="shared" si="437"/>
        <v>#DIV/0!</v>
      </c>
      <c r="U1579" s="124" t="e">
        <f t="shared" si="430"/>
        <v>#DIV/0!</v>
      </c>
      <c r="V1579" s="107" t="e">
        <f t="shared" si="445"/>
        <v>#DIV/0!</v>
      </c>
      <c r="W1579" s="106" t="e">
        <f t="shared" si="443"/>
        <v>#DIV/0!</v>
      </c>
      <c r="X1579" s="106" t="e">
        <f t="shared" si="438"/>
        <v>#DIV/0!</v>
      </c>
      <c r="Y1579" s="106" t="e">
        <f t="shared" si="444"/>
        <v>#DIV/0!</v>
      </c>
      <c r="Z1579" s="108" t="e">
        <f t="shared" si="439"/>
        <v>#DIV/0!</v>
      </c>
      <c r="AA1579" s="108" t="e">
        <f>('Input &amp; Results'!$E$40-R1579*7.48)/('Calcs active'!H1579*1440)</f>
        <v>#DIV/0!</v>
      </c>
    </row>
    <row r="1580" spans="2:27" x14ac:dyDescent="0.2">
      <c r="B1580" s="31">
        <f t="shared" si="431"/>
        <v>5</v>
      </c>
      <c r="C1580" s="31" t="s">
        <v>54</v>
      </c>
      <c r="D1580" s="106">
        <v>1566</v>
      </c>
      <c r="E1580" s="106" t="e">
        <f t="shared" si="440"/>
        <v>#DIV/0!</v>
      </c>
      <c r="F1580" s="106">
        <f>'Calcs Hist'!E1581</f>
        <v>0</v>
      </c>
      <c r="G1580" s="106" t="e">
        <f t="shared" si="441"/>
        <v>#DIV/0!</v>
      </c>
      <c r="H1580" s="107" t="e">
        <f t="shared" si="442"/>
        <v>#DIV/0!</v>
      </c>
      <c r="I1580" s="106" t="e">
        <f>IF(P1580&gt;0,('Input &amp; Results'!F$28/12*$C$3)*('Input &amp; Results'!$D$21),('Input &amp; Results'!F$28/12*$C$3)*('Input &amp; Results'!$D$22))</f>
        <v>#DIV/0!</v>
      </c>
      <c r="J1580" s="106" t="e">
        <f t="shared" si="446"/>
        <v>#DIV/0!</v>
      </c>
      <c r="K1580" s="106" t="e">
        <f>IF(H1580&gt;'Input &amp; Results'!$K$45,MIN('Input &amp; Results'!$K$30,J1580-M1580),0)</f>
        <v>#DIV/0!</v>
      </c>
      <c r="L1580" s="106" t="e">
        <f t="shared" si="434"/>
        <v>#DIV/0!</v>
      </c>
      <c r="M1580" s="106" t="e">
        <f>IF(J1580&gt;0,MIN('Input &amp; Results'!$K$10*0.75/12*'Input &amp; Results'!$K$42,J1580),0)</f>
        <v>#DIV/0!</v>
      </c>
      <c r="N1580" s="106" t="e">
        <f t="shared" si="435"/>
        <v>#DIV/0!</v>
      </c>
      <c r="O1580" s="106" t="e">
        <f t="shared" ref="O1580:O1643" si="447">J1580-K1580-M1580</f>
        <v>#DIV/0!</v>
      </c>
      <c r="P1580" s="106" t="e">
        <f>IF(O1580&gt;'Input &amp; Results'!$E$49,MIN('Input &amp; Results'!$E$47,O1580),0)</f>
        <v>#DIV/0!</v>
      </c>
      <c r="Q1580" s="106" t="e">
        <f t="shared" si="436"/>
        <v>#DIV/0!</v>
      </c>
      <c r="R1580" s="106" t="e">
        <f t="shared" si="432"/>
        <v>#DIV/0!</v>
      </c>
      <c r="S1580" s="106" t="e">
        <f t="shared" si="433"/>
        <v>#DIV/0!</v>
      </c>
      <c r="T1580" s="106" t="e">
        <f t="shared" si="437"/>
        <v>#DIV/0!</v>
      </c>
      <c r="U1580" s="124" t="e">
        <f t="shared" si="430"/>
        <v>#DIV/0!</v>
      </c>
      <c r="V1580" s="107" t="e">
        <f t="shared" si="445"/>
        <v>#DIV/0!</v>
      </c>
      <c r="W1580" s="106" t="e">
        <f t="shared" si="443"/>
        <v>#DIV/0!</v>
      </c>
      <c r="X1580" s="106" t="e">
        <f t="shared" si="438"/>
        <v>#DIV/0!</v>
      </c>
      <c r="Y1580" s="106" t="e">
        <f t="shared" si="444"/>
        <v>#DIV/0!</v>
      </c>
      <c r="Z1580" s="108" t="e">
        <f t="shared" si="439"/>
        <v>#DIV/0!</v>
      </c>
      <c r="AA1580" s="108" t="e">
        <f>('Input &amp; Results'!$E$40-R1580*7.48)/('Calcs active'!H1580*1440)</f>
        <v>#DIV/0!</v>
      </c>
    </row>
    <row r="1581" spans="2:27" x14ac:dyDescent="0.2">
      <c r="B1581" s="31">
        <f t="shared" si="431"/>
        <v>5</v>
      </c>
      <c r="C1581" s="31" t="s">
        <v>54</v>
      </c>
      <c r="D1581" s="106">
        <v>1567</v>
      </c>
      <c r="E1581" s="106" t="e">
        <f t="shared" si="440"/>
        <v>#DIV/0!</v>
      </c>
      <c r="F1581" s="106">
        <f>'Calcs Hist'!E1582</f>
        <v>0</v>
      </c>
      <c r="G1581" s="106" t="e">
        <f t="shared" si="441"/>
        <v>#DIV/0!</v>
      </c>
      <c r="H1581" s="107" t="e">
        <f t="shared" si="442"/>
        <v>#DIV/0!</v>
      </c>
      <c r="I1581" s="106" t="e">
        <f>IF(P1581&gt;0,('Input &amp; Results'!F$28/12*$C$3)*('Input &amp; Results'!$D$21),('Input &amp; Results'!F$28/12*$C$3)*('Input &amp; Results'!$D$22))</f>
        <v>#DIV/0!</v>
      </c>
      <c r="J1581" s="106" t="e">
        <f t="shared" si="446"/>
        <v>#DIV/0!</v>
      </c>
      <c r="K1581" s="106" t="e">
        <f>IF(H1581&gt;'Input &amp; Results'!$K$45,MIN('Input &amp; Results'!$K$30,J1581-M1581),0)</f>
        <v>#DIV/0!</v>
      </c>
      <c r="L1581" s="106" t="e">
        <f t="shared" si="434"/>
        <v>#DIV/0!</v>
      </c>
      <c r="M1581" s="106" t="e">
        <f>IF(J1581&gt;0,MIN('Input &amp; Results'!$K$10*0.75/12*'Input &amp; Results'!$K$42,J1581),0)</f>
        <v>#DIV/0!</v>
      </c>
      <c r="N1581" s="106" t="e">
        <f t="shared" si="435"/>
        <v>#DIV/0!</v>
      </c>
      <c r="O1581" s="106" t="e">
        <f t="shared" si="447"/>
        <v>#DIV/0!</v>
      </c>
      <c r="P1581" s="106" t="e">
        <f>IF(O1581&gt;'Input &amp; Results'!$E$49,MIN('Input &amp; Results'!$E$47,O1581),0)</f>
        <v>#DIV/0!</v>
      </c>
      <c r="Q1581" s="106" t="e">
        <f t="shared" si="436"/>
        <v>#DIV/0!</v>
      </c>
      <c r="R1581" s="106" t="e">
        <f t="shared" si="432"/>
        <v>#DIV/0!</v>
      </c>
      <c r="S1581" s="106" t="e">
        <f t="shared" si="433"/>
        <v>#DIV/0!</v>
      </c>
      <c r="T1581" s="106" t="e">
        <f t="shared" si="437"/>
        <v>#DIV/0!</v>
      </c>
      <c r="U1581" s="124" t="e">
        <f t="shared" si="430"/>
        <v>#DIV/0!</v>
      </c>
      <c r="V1581" s="107" t="e">
        <f t="shared" si="445"/>
        <v>#DIV/0!</v>
      </c>
      <c r="W1581" s="106" t="e">
        <f t="shared" si="443"/>
        <v>#DIV/0!</v>
      </c>
      <c r="X1581" s="106" t="e">
        <f t="shared" si="438"/>
        <v>#DIV/0!</v>
      </c>
      <c r="Y1581" s="106" t="e">
        <f t="shared" si="444"/>
        <v>#DIV/0!</v>
      </c>
      <c r="Z1581" s="108" t="e">
        <f t="shared" si="439"/>
        <v>#DIV/0!</v>
      </c>
      <c r="AA1581" s="108" t="e">
        <f>('Input &amp; Results'!$E$40-R1581*7.48)/('Calcs active'!H1581*1440)</f>
        <v>#DIV/0!</v>
      </c>
    </row>
    <row r="1582" spans="2:27" x14ac:dyDescent="0.2">
      <c r="B1582" s="31">
        <f t="shared" si="431"/>
        <v>5</v>
      </c>
      <c r="C1582" s="31" t="s">
        <v>54</v>
      </c>
      <c r="D1582" s="106">
        <v>1568</v>
      </c>
      <c r="E1582" s="106" t="e">
        <f t="shared" si="440"/>
        <v>#DIV/0!</v>
      </c>
      <c r="F1582" s="106">
        <f>'Calcs Hist'!E1583</f>
        <v>0</v>
      </c>
      <c r="G1582" s="106" t="e">
        <f t="shared" si="441"/>
        <v>#DIV/0!</v>
      </c>
      <c r="H1582" s="107" t="e">
        <f t="shared" si="442"/>
        <v>#DIV/0!</v>
      </c>
      <c r="I1582" s="106" t="e">
        <f>IF(P1582&gt;0,('Input &amp; Results'!F$28/12*$C$3)*('Input &amp; Results'!$D$21),('Input &amp; Results'!F$28/12*$C$3)*('Input &amp; Results'!$D$22))</f>
        <v>#DIV/0!</v>
      </c>
      <c r="J1582" s="106" t="e">
        <f t="shared" si="446"/>
        <v>#DIV/0!</v>
      </c>
      <c r="K1582" s="106" t="e">
        <f>IF(H1582&gt;'Input &amp; Results'!$K$45,MIN('Input &amp; Results'!$K$30,J1582-M1582),0)</f>
        <v>#DIV/0!</v>
      </c>
      <c r="L1582" s="106" t="e">
        <f t="shared" si="434"/>
        <v>#DIV/0!</v>
      </c>
      <c r="M1582" s="106" t="e">
        <f>IF(J1582&gt;0,MIN('Input &amp; Results'!$K$10*0.75/12*'Input &amp; Results'!$K$42,J1582),0)</f>
        <v>#DIV/0!</v>
      </c>
      <c r="N1582" s="106" t="e">
        <f t="shared" si="435"/>
        <v>#DIV/0!</v>
      </c>
      <c r="O1582" s="106" t="e">
        <f t="shared" si="447"/>
        <v>#DIV/0!</v>
      </c>
      <c r="P1582" s="106" t="e">
        <f>IF(O1582&gt;'Input &amp; Results'!$E$49,MIN('Input &amp; Results'!$E$47,O1582),0)</f>
        <v>#DIV/0!</v>
      </c>
      <c r="Q1582" s="106" t="e">
        <f t="shared" si="436"/>
        <v>#DIV/0!</v>
      </c>
      <c r="R1582" s="106" t="e">
        <f t="shared" si="432"/>
        <v>#DIV/0!</v>
      </c>
      <c r="S1582" s="106" t="e">
        <f t="shared" si="433"/>
        <v>#DIV/0!</v>
      </c>
      <c r="T1582" s="106" t="e">
        <f t="shared" si="437"/>
        <v>#DIV/0!</v>
      </c>
      <c r="U1582" s="124" t="e">
        <f t="shared" si="430"/>
        <v>#DIV/0!</v>
      </c>
      <c r="V1582" s="107" t="e">
        <f t="shared" si="445"/>
        <v>#DIV/0!</v>
      </c>
      <c r="W1582" s="106" t="e">
        <f t="shared" si="443"/>
        <v>#DIV/0!</v>
      </c>
      <c r="X1582" s="106" t="e">
        <f t="shared" si="438"/>
        <v>#DIV/0!</v>
      </c>
      <c r="Y1582" s="106" t="e">
        <f t="shared" si="444"/>
        <v>#DIV/0!</v>
      </c>
      <c r="Z1582" s="108" t="e">
        <f t="shared" si="439"/>
        <v>#DIV/0!</v>
      </c>
      <c r="AA1582" s="108" t="e">
        <f>('Input &amp; Results'!$E$40-R1582*7.48)/('Calcs active'!H1582*1440)</f>
        <v>#DIV/0!</v>
      </c>
    </row>
    <row r="1583" spans="2:27" x14ac:dyDescent="0.2">
      <c r="B1583" s="31">
        <f t="shared" si="431"/>
        <v>5</v>
      </c>
      <c r="C1583" s="31" t="s">
        <v>54</v>
      </c>
      <c r="D1583" s="106">
        <v>1569</v>
      </c>
      <c r="E1583" s="106" t="e">
        <f t="shared" si="440"/>
        <v>#DIV/0!</v>
      </c>
      <c r="F1583" s="106">
        <f>'Calcs Hist'!E1584</f>
        <v>0</v>
      </c>
      <c r="G1583" s="106" t="e">
        <f t="shared" si="441"/>
        <v>#DIV/0!</v>
      </c>
      <c r="H1583" s="107" t="e">
        <f t="shared" si="442"/>
        <v>#DIV/0!</v>
      </c>
      <c r="I1583" s="106" t="e">
        <f>IF(P1583&gt;0,('Input &amp; Results'!F$28/12*$C$3)*('Input &amp; Results'!$D$21),('Input &amp; Results'!F$28/12*$C$3)*('Input &amp; Results'!$D$22))</f>
        <v>#DIV/0!</v>
      </c>
      <c r="J1583" s="106" t="e">
        <f t="shared" si="446"/>
        <v>#DIV/0!</v>
      </c>
      <c r="K1583" s="106" t="e">
        <f>IF(H1583&gt;'Input &amp; Results'!$K$45,MIN('Input &amp; Results'!$K$30,J1583-M1583),0)</f>
        <v>#DIV/0!</v>
      </c>
      <c r="L1583" s="106" t="e">
        <f t="shared" si="434"/>
        <v>#DIV/0!</v>
      </c>
      <c r="M1583" s="106" t="e">
        <f>IF(J1583&gt;0,MIN('Input &amp; Results'!$K$10*0.75/12*'Input &amp; Results'!$K$42,J1583),0)</f>
        <v>#DIV/0!</v>
      </c>
      <c r="N1583" s="106" t="e">
        <f t="shared" si="435"/>
        <v>#DIV/0!</v>
      </c>
      <c r="O1583" s="106" t="e">
        <f t="shared" si="447"/>
        <v>#DIV/0!</v>
      </c>
      <c r="P1583" s="106" t="e">
        <f>IF(O1583&gt;'Input &amp; Results'!$E$49,MIN('Input &amp; Results'!$E$47,O1583),0)</f>
        <v>#DIV/0!</v>
      </c>
      <c r="Q1583" s="106" t="e">
        <f t="shared" si="436"/>
        <v>#DIV/0!</v>
      </c>
      <c r="R1583" s="106" t="e">
        <f t="shared" si="432"/>
        <v>#DIV/0!</v>
      </c>
      <c r="S1583" s="106" t="e">
        <f t="shared" si="433"/>
        <v>#DIV/0!</v>
      </c>
      <c r="T1583" s="106" t="e">
        <f t="shared" si="437"/>
        <v>#DIV/0!</v>
      </c>
      <c r="U1583" s="124" t="e">
        <f t="shared" si="430"/>
        <v>#DIV/0!</v>
      </c>
      <c r="V1583" s="107" t="e">
        <f t="shared" si="445"/>
        <v>#DIV/0!</v>
      </c>
      <c r="W1583" s="106" t="e">
        <f t="shared" si="443"/>
        <v>#DIV/0!</v>
      </c>
      <c r="X1583" s="106" t="e">
        <f t="shared" si="438"/>
        <v>#DIV/0!</v>
      </c>
      <c r="Y1583" s="106" t="e">
        <f t="shared" si="444"/>
        <v>#DIV/0!</v>
      </c>
      <c r="Z1583" s="108" t="e">
        <f t="shared" si="439"/>
        <v>#DIV/0!</v>
      </c>
      <c r="AA1583" s="108" t="e">
        <f>('Input &amp; Results'!$E$40-R1583*7.48)/('Calcs active'!H1583*1440)</f>
        <v>#DIV/0!</v>
      </c>
    </row>
    <row r="1584" spans="2:27" x14ac:dyDescent="0.2">
      <c r="B1584" s="31">
        <f t="shared" si="431"/>
        <v>5</v>
      </c>
      <c r="C1584" s="31" t="s">
        <v>54</v>
      </c>
      <c r="D1584" s="106">
        <v>1570</v>
      </c>
      <c r="E1584" s="106" t="e">
        <f t="shared" si="440"/>
        <v>#DIV/0!</v>
      </c>
      <c r="F1584" s="106">
        <f>'Calcs Hist'!E1585</f>
        <v>0</v>
      </c>
      <c r="G1584" s="106" t="e">
        <f t="shared" si="441"/>
        <v>#DIV/0!</v>
      </c>
      <c r="H1584" s="107" t="e">
        <f t="shared" si="442"/>
        <v>#DIV/0!</v>
      </c>
      <c r="I1584" s="106" t="e">
        <f>IF(P1584&gt;0,('Input &amp; Results'!F$28/12*$C$3)*('Input &amp; Results'!$D$21),('Input &amp; Results'!F$28/12*$C$3)*('Input &amp; Results'!$D$22))</f>
        <v>#DIV/0!</v>
      </c>
      <c r="J1584" s="106" t="e">
        <f t="shared" si="446"/>
        <v>#DIV/0!</v>
      </c>
      <c r="K1584" s="106" t="e">
        <f>IF(H1584&gt;'Input &amp; Results'!$K$45,MIN('Input &amp; Results'!$K$30,J1584-M1584),0)</f>
        <v>#DIV/0!</v>
      </c>
      <c r="L1584" s="106" t="e">
        <f t="shared" si="434"/>
        <v>#DIV/0!</v>
      </c>
      <c r="M1584" s="106" t="e">
        <f>IF(J1584&gt;0,MIN('Input &amp; Results'!$K$10*0.75/12*'Input &amp; Results'!$K$42,J1584),0)</f>
        <v>#DIV/0!</v>
      </c>
      <c r="N1584" s="106" t="e">
        <f t="shared" si="435"/>
        <v>#DIV/0!</v>
      </c>
      <c r="O1584" s="106" t="e">
        <f t="shared" si="447"/>
        <v>#DIV/0!</v>
      </c>
      <c r="P1584" s="106" t="e">
        <f>IF(O1584&gt;'Input &amp; Results'!$E$49,MIN('Input &amp; Results'!$E$47,O1584),0)</f>
        <v>#DIV/0!</v>
      </c>
      <c r="Q1584" s="106" t="e">
        <f t="shared" si="436"/>
        <v>#DIV/0!</v>
      </c>
      <c r="R1584" s="106" t="e">
        <f t="shared" si="432"/>
        <v>#DIV/0!</v>
      </c>
      <c r="S1584" s="106" t="e">
        <f t="shared" si="433"/>
        <v>#DIV/0!</v>
      </c>
      <c r="T1584" s="106" t="e">
        <f t="shared" si="437"/>
        <v>#DIV/0!</v>
      </c>
      <c r="U1584" s="124" t="e">
        <f t="shared" si="430"/>
        <v>#DIV/0!</v>
      </c>
      <c r="V1584" s="107" t="e">
        <f t="shared" si="445"/>
        <v>#DIV/0!</v>
      </c>
      <c r="W1584" s="106" t="e">
        <f t="shared" si="443"/>
        <v>#DIV/0!</v>
      </c>
      <c r="X1584" s="106" t="e">
        <f t="shared" si="438"/>
        <v>#DIV/0!</v>
      </c>
      <c r="Y1584" s="106" t="e">
        <f t="shared" si="444"/>
        <v>#DIV/0!</v>
      </c>
      <c r="Z1584" s="108" t="e">
        <f t="shared" si="439"/>
        <v>#DIV/0!</v>
      </c>
      <c r="AA1584" s="108" t="e">
        <f>('Input &amp; Results'!$E$40-R1584*7.48)/('Calcs active'!H1584*1440)</f>
        <v>#DIV/0!</v>
      </c>
    </row>
    <row r="1585" spans="2:27" x14ac:dyDescent="0.2">
      <c r="B1585" s="31">
        <f t="shared" si="431"/>
        <v>5</v>
      </c>
      <c r="C1585" s="31" t="s">
        <v>54</v>
      </c>
      <c r="D1585" s="106">
        <v>1571</v>
      </c>
      <c r="E1585" s="106" t="e">
        <f t="shared" si="440"/>
        <v>#DIV/0!</v>
      </c>
      <c r="F1585" s="106">
        <f>'Calcs Hist'!E1586</f>
        <v>0</v>
      </c>
      <c r="G1585" s="106" t="e">
        <f t="shared" si="441"/>
        <v>#DIV/0!</v>
      </c>
      <c r="H1585" s="107" t="e">
        <f t="shared" si="442"/>
        <v>#DIV/0!</v>
      </c>
      <c r="I1585" s="106" t="e">
        <f>IF(P1585&gt;0,('Input &amp; Results'!F$28/12*$C$3)*('Input &amp; Results'!$D$21),('Input &amp; Results'!F$28/12*$C$3)*('Input &amp; Results'!$D$22))</f>
        <v>#DIV/0!</v>
      </c>
      <c r="J1585" s="106" t="e">
        <f t="shared" si="446"/>
        <v>#DIV/0!</v>
      </c>
      <c r="K1585" s="106" t="e">
        <f>IF(H1585&gt;'Input &amp; Results'!$K$45,MIN('Input &amp; Results'!$K$30,J1585-M1585),0)</f>
        <v>#DIV/0!</v>
      </c>
      <c r="L1585" s="106" t="e">
        <f t="shared" si="434"/>
        <v>#DIV/0!</v>
      </c>
      <c r="M1585" s="106" t="e">
        <f>IF(J1585&gt;0,MIN('Input &amp; Results'!$K$10*0.75/12*'Input &amp; Results'!$K$42,J1585),0)</f>
        <v>#DIV/0!</v>
      </c>
      <c r="N1585" s="106" t="e">
        <f t="shared" si="435"/>
        <v>#DIV/0!</v>
      </c>
      <c r="O1585" s="106" t="e">
        <f t="shared" si="447"/>
        <v>#DIV/0!</v>
      </c>
      <c r="P1585" s="106" t="e">
        <f>IF(O1585&gt;'Input &amp; Results'!$E$49,MIN('Input &amp; Results'!$E$47,O1585),0)</f>
        <v>#DIV/0!</v>
      </c>
      <c r="Q1585" s="106" t="e">
        <f t="shared" si="436"/>
        <v>#DIV/0!</v>
      </c>
      <c r="R1585" s="106" t="e">
        <f t="shared" si="432"/>
        <v>#DIV/0!</v>
      </c>
      <c r="S1585" s="106" t="e">
        <f t="shared" si="433"/>
        <v>#DIV/0!</v>
      </c>
      <c r="T1585" s="106" t="e">
        <f t="shared" si="437"/>
        <v>#DIV/0!</v>
      </c>
      <c r="U1585" s="124" t="e">
        <f t="shared" si="430"/>
        <v>#DIV/0!</v>
      </c>
      <c r="V1585" s="107" t="e">
        <f t="shared" si="445"/>
        <v>#DIV/0!</v>
      </c>
      <c r="W1585" s="106" t="e">
        <f t="shared" si="443"/>
        <v>#DIV/0!</v>
      </c>
      <c r="X1585" s="106" t="e">
        <f t="shared" si="438"/>
        <v>#DIV/0!</v>
      </c>
      <c r="Y1585" s="106" t="e">
        <f t="shared" si="444"/>
        <v>#DIV/0!</v>
      </c>
      <c r="Z1585" s="108" t="e">
        <f t="shared" si="439"/>
        <v>#DIV/0!</v>
      </c>
      <c r="AA1585" s="108" t="e">
        <f>('Input &amp; Results'!$E$40-R1585*7.48)/('Calcs active'!H1585*1440)</f>
        <v>#DIV/0!</v>
      </c>
    </row>
    <row r="1586" spans="2:27" x14ac:dyDescent="0.2">
      <c r="B1586" s="31">
        <f t="shared" si="431"/>
        <v>5</v>
      </c>
      <c r="C1586" s="31" t="s">
        <v>54</v>
      </c>
      <c r="D1586" s="106">
        <v>1572</v>
      </c>
      <c r="E1586" s="106" t="e">
        <f t="shared" si="440"/>
        <v>#DIV/0!</v>
      </c>
      <c r="F1586" s="106">
        <f>'Calcs Hist'!E1587</f>
        <v>0</v>
      </c>
      <c r="G1586" s="106" t="e">
        <f t="shared" si="441"/>
        <v>#DIV/0!</v>
      </c>
      <c r="H1586" s="107" t="e">
        <f t="shared" si="442"/>
        <v>#DIV/0!</v>
      </c>
      <c r="I1586" s="106" t="e">
        <f>IF(P1586&gt;0,('Input &amp; Results'!F$28/12*$C$3)*('Input &amp; Results'!$D$21),('Input &amp; Results'!F$28/12*$C$3)*('Input &amp; Results'!$D$22))</f>
        <v>#DIV/0!</v>
      </c>
      <c r="J1586" s="106" t="e">
        <f t="shared" si="446"/>
        <v>#DIV/0!</v>
      </c>
      <c r="K1586" s="106" t="e">
        <f>IF(H1586&gt;'Input &amp; Results'!$K$45,MIN('Input &amp; Results'!$K$30,J1586-M1586),0)</f>
        <v>#DIV/0!</v>
      </c>
      <c r="L1586" s="106" t="e">
        <f t="shared" si="434"/>
        <v>#DIV/0!</v>
      </c>
      <c r="M1586" s="106" t="e">
        <f>IF(J1586&gt;0,MIN('Input &amp; Results'!$K$10*0.75/12*'Input &amp; Results'!$K$42,J1586),0)</f>
        <v>#DIV/0!</v>
      </c>
      <c r="N1586" s="106" t="e">
        <f t="shared" si="435"/>
        <v>#DIV/0!</v>
      </c>
      <c r="O1586" s="106" t="e">
        <f t="shared" si="447"/>
        <v>#DIV/0!</v>
      </c>
      <c r="P1586" s="106" t="e">
        <f>IF(O1586&gt;'Input &amp; Results'!$E$49,MIN('Input &amp; Results'!$E$47,O1586),0)</f>
        <v>#DIV/0!</v>
      </c>
      <c r="Q1586" s="106" t="e">
        <f t="shared" si="436"/>
        <v>#DIV/0!</v>
      </c>
      <c r="R1586" s="106" t="e">
        <f t="shared" si="432"/>
        <v>#DIV/0!</v>
      </c>
      <c r="S1586" s="106" t="e">
        <f t="shared" si="433"/>
        <v>#DIV/0!</v>
      </c>
      <c r="T1586" s="106" t="e">
        <f t="shared" si="437"/>
        <v>#DIV/0!</v>
      </c>
      <c r="U1586" s="124" t="e">
        <f t="shared" si="430"/>
        <v>#DIV/0!</v>
      </c>
      <c r="V1586" s="107" t="e">
        <f t="shared" si="445"/>
        <v>#DIV/0!</v>
      </c>
      <c r="W1586" s="106" t="e">
        <f t="shared" si="443"/>
        <v>#DIV/0!</v>
      </c>
      <c r="X1586" s="106" t="e">
        <f t="shared" si="438"/>
        <v>#DIV/0!</v>
      </c>
      <c r="Y1586" s="106" t="e">
        <f t="shared" si="444"/>
        <v>#DIV/0!</v>
      </c>
      <c r="Z1586" s="108" t="e">
        <f t="shared" si="439"/>
        <v>#DIV/0!</v>
      </c>
      <c r="AA1586" s="108" t="e">
        <f>('Input &amp; Results'!$E$40-R1586*7.48)/('Calcs active'!H1586*1440)</f>
        <v>#DIV/0!</v>
      </c>
    </row>
    <row r="1587" spans="2:27" x14ac:dyDescent="0.2">
      <c r="B1587" s="31">
        <f t="shared" si="431"/>
        <v>5</v>
      </c>
      <c r="C1587" s="31" t="s">
        <v>54</v>
      </c>
      <c r="D1587" s="106">
        <v>1573</v>
      </c>
      <c r="E1587" s="106" t="e">
        <f t="shared" si="440"/>
        <v>#DIV/0!</v>
      </c>
      <c r="F1587" s="106">
        <f>'Calcs Hist'!E1588</f>
        <v>0</v>
      </c>
      <c r="G1587" s="106" t="e">
        <f t="shared" si="441"/>
        <v>#DIV/0!</v>
      </c>
      <c r="H1587" s="107" t="e">
        <f t="shared" si="442"/>
        <v>#DIV/0!</v>
      </c>
      <c r="I1587" s="106" t="e">
        <f>IF(P1587&gt;0,('Input &amp; Results'!F$28/12*$C$3)*('Input &amp; Results'!$D$21),('Input &amp; Results'!F$28/12*$C$3)*('Input &amp; Results'!$D$22))</f>
        <v>#DIV/0!</v>
      </c>
      <c r="J1587" s="106" t="e">
        <f t="shared" si="446"/>
        <v>#DIV/0!</v>
      </c>
      <c r="K1587" s="106" t="e">
        <f>IF(H1587&gt;'Input &amp; Results'!$K$45,MIN('Input &amp; Results'!$K$30,J1587-M1587),0)</f>
        <v>#DIV/0!</v>
      </c>
      <c r="L1587" s="106" t="e">
        <f t="shared" si="434"/>
        <v>#DIV/0!</v>
      </c>
      <c r="M1587" s="106" t="e">
        <f>IF(J1587&gt;0,MIN('Input &amp; Results'!$K$10*0.75/12*'Input &amp; Results'!$K$42,J1587),0)</f>
        <v>#DIV/0!</v>
      </c>
      <c r="N1587" s="106" t="e">
        <f t="shared" si="435"/>
        <v>#DIV/0!</v>
      </c>
      <c r="O1587" s="106" t="e">
        <f t="shared" si="447"/>
        <v>#DIV/0!</v>
      </c>
      <c r="P1587" s="106" t="e">
        <f>IF(O1587&gt;'Input &amp; Results'!$E$49,MIN('Input &amp; Results'!$E$47,O1587),0)</f>
        <v>#DIV/0!</v>
      </c>
      <c r="Q1587" s="106" t="e">
        <f t="shared" si="436"/>
        <v>#DIV/0!</v>
      </c>
      <c r="R1587" s="106" t="e">
        <f t="shared" si="432"/>
        <v>#DIV/0!</v>
      </c>
      <c r="S1587" s="106" t="e">
        <f t="shared" si="433"/>
        <v>#DIV/0!</v>
      </c>
      <c r="T1587" s="106" t="e">
        <f t="shared" si="437"/>
        <v>#DIV/0!</v>
      </c>
      <c r="U1587" s="124" t="e">
        <f t="shared" si="430"/>
        <v>#DIV/0!</v>
      </c>
      <c r="V1587" s="107" t="e">
        <f t="shared" si="445"/>
        <v>#DIV/0!</v>
      </c>
      <c r="W1587" s="106" t="e">
        <f t="shared" si="443"/>
        <v>#DIV/0!</v>
      </c>
      <c r="X1587" s="106" t="e">
        <f t="shared" si="438"/>
        <v>#DIV/0!</v>
      </c>
      <c r="Y1587" s="106" t="e">
        <f t="shared" si="444"/>
        <v>#DIV/0!</v>
      </c>
      <c r="Z1587" s="108" t="e">
        <f t="shared" si="439"/>
        <v>#DIV/0!</v>
      </c>
      <c r="AA1587" s="108" t="e">
        <f>('Input &amp; Results'!$E$40-R1587*7.48)/('Calcs active'!H1587*1440)</f>
        <v>#DIV/0!</v>
      </c>
    </row>
    <row r="1588" spans="2:27" x14ac:dyDescent="0.2">
      <c r="B1588" s="31">
        <f t="shared" si="431"/>
        <v>5</v>
      </c>
      <c r="C1588" s="31" t="s">
        <v>54</v>
      </c>
      <c r="D1588" s="106">
        <v>1574</v>
      </c>
      <c r="E1588" s="106" t="e">
        <f t="shared" si="440"/>
        <v>#DIV/0!</v>
      </c>
      <c r="F1588" s="106">
        <f>'Calcs Hist'!E1589</f>
        <v>0</v>
      </c>
      <c r="G1588" s="106" t="e">
        <f t="shared" si="441"/>
        <v>#DIV/0!</v>
      </c>
      <c r="H1588" s="107" t="e">
        <f t="shared" si="442"/>
        <v>#DIV/0!</v>
      </c>
      <c r="I1588" s="106" t="e">
        <f>IF(P1588&gt;0,('Input &amp; Results'!F$28/12*$C$3)*('Input &amp; Results'!$D$21),('Input &amp; Results'!F$28/12*$C$3)*('Input &amp; Results'!$D$22))</f>
        <v>#DIV/0!</v>
      </c>
      <c r="J1588" s="106" t="e">
        <f t="shared" si="446"/>
        <v>#DIV/0!</v>
      </c>
      <c r="K1588" s="106" t="e">
        <f>IF(H1588&gt;'Input &amp; Results'!$K$45,MIN('Input &amp; Results'!$K$30,J1588-M1588),0)</f>
        <v>#DIV/0!</v>
      </c>
      <c r="L1588" s="106" t="e">
        <f t="shared" si="434"/>
        <v>#DIV/0!</v>
      </c>
      <c r="M1588" s="106" t="e">
        <f>IF(J1588&gt;0,MIN('Input &amp; Results'!$K$10*0.75/12*'Input &amp; Results'!$K$42,J1588),0)</f>
        <v>#DIV/0!</v>
      </c>
      <c r="N1588" s="106" t="e">
        <f t="shared" si="435"/>
        <v>#DIV/0!</v>
      </c>
      <c r="O1588" s="106" t="e">
        <f t="shared" si="447"/>
        <v>#DIV/0!</v>
      </c>
      <c r="P1588" s="106" t="e">
        <f>IF(O1588&gt;'Input &amp; Results'!$E$49,MIN('Input &amp; Results'!$E$47,O1588),0)</f>
        <v>#DIV/0!</v>
      </c>
      <c r="Q1588" s="106" t="e">
        <f t="shared" si="436"/>
        <v>#DIV/0!</v>
      </c>
      <c r="R1588" s="106" t="e">
        <f t="shared" si="432"/>
        <v>#DIV/0!</v>
      </c>
      <c r="S1588" s="106" t="e">
        <f t="shared" si="433"/>
        <v>#DIV/0!</v>
      </c>
      <c r="T1588" s="106" t="e">
        <f t="shared" si="437"/>
        <v>#DIV/0!</v>
      </c>
      <c r="U1588" s="124" t="e">
        <f t="shared" si="430"/>
        <v>#DIV/0!</v>
      </c>
      <c r="V1588" s="107" t="e">
        <f t="shared" si="445"/>
        <v>#DIV/0!</v>
      </c>
      <c r="W1588" s="106" t="e">
        <f t="shared" si="443"/>
        <v>#DIV/0!</v>
      </c>
      <c r="X1588" s="106" t="e">
        <f t="shared" si="438"/>
        <v>#DIV/0!</v>
      </c>
      <c r="Y1588" s="106" t="e">
        <f t="shared" si="444"/>
        <v>#DIV/0!</v>
      </c>
      <c r="Z1588" s="108" t="e">
        <f t="shared" si="439"/>
        <v>#DIV/0!</v>
      </c>
      <c r="AA1588" s="108" t="e">
        <f>('Input &amp; Results'!$E$40-R1588*7.48)/('Calcs active'!H1588*1440)</f>
        <v>#DIV/0!</v>
      </c>
    </row>
    <row r="1589" spans="2:27" x14ac:dyDescent="0.2">
      <c r="B1589" s="31">
        <f t="shared" si="431"/>
        <v>5</v>
      </c>
      <c r="C1589" s="31" t="s">
        <v>54</v>
      </c>
      <c r="D1589" s="106">
        <v>1575</v>
      </c>
      <c r="E1589" s="106" t="e">
        <f t="shared" si="440"/>
        <v>#DIV/0!</v>
      </c>
      <c r="F1589" s="106">
        <f>'Calcs Hist'!E1590</f>
        <v>0</v>
      </c>
      <c r="G1589" s="106" t="e">
        <f t="shared" si="441"/>
        <v>#DIV/0!</v>
      </c>
      <c r="H1589" s="107" t="e">
        <f t="shared" si="442"/>
        <v>#DIV/0!</v>
      </c>
      <c r="I1589" s="106" t="e">
        <f>IF(P1589&gt;0,('Input &amp; Results'!F$28/12*$C$3)*('Input &amp; Results'!$D$21),('Input &amp; Results'!F$28/12*$C$3)*('Input &amp; Results'!$D$22))</f>
        <v>#DIV/0!</v>
      </c>
      <c r="J1589" s="106" t="e">
        <f t="shared" si="446"/>
        <v>#DIV/0!</v>
      </c>
      <c r="K1589" s="106" t="e">
        <f>IF(H1589&gt;'Input &amp; Results'!$K$45,MIN('Input &amp; Results'!$K$30,J1589-M1589),0)</f>
        <v>#DIV/0!</v>
      </c>
      <c r="L1589" s="106" t="e">
        <f t="shared" si="434"/>
        <v>#DIV/0!</v>
      </c>
      <c r="M1589" s="106" t="e">
        <f>IF(J1589&gt;0,MIN('Input &amp; Results'!$K$10*0.75/12*'Input &amp; Results'!$K$42,J1589),0)</f>
        <v>#DIV/0!</v>
      </c>
      <c r="N1589" s="106" t="e">
        <f t="shared" si="435"/>
        <v>#DIV/0!</v>
      </c>
      <c r="O1589" s="106" t="e">
        <f t="shared" si="447"/>
        <v>#DIV/0!</v>
      </c>
      <c r="P1589" s="106" t="e">
        <f>IF(O1589&gt;'Input &amp; Results'!$E$49,MIN('Input &amp; Results'!$E$47,O1589),0)</f>
        <v>#DIV/0!</v>
      </c>
      <c r="Q1589" s="106" t="e">
        <f t="shared" si="436"/>
        <v>#DIV/0!</v>
      </c>
      <c r="R1589" s="106" t="e">
        <f t="shared" si="432"/>
        <v>#DIV/0!</v>
      </c>
      <c r="S1589" s="106" t="e">
        <f t="shared" si="433"/>
        <v>#DIV/0!</v>
      </c>
      <c r="T1589" s="106" t="e">
        <f t="shared" si="437"/>
        <v>#DIV/0!</v>
      </c>
      <c r="U1589" s="124" t="e">
        <f t="shared" si="430"/>
        <v>#DIV/0!</v>
      </c>
      <c r="V1589" s="107" t="e">
        <f t="shared" si="445"/>
        <v>#DIV/0!</v>
      </c>
      <c r="W1589" s="106" t="e">
        <f t="shared" si="443"/>
        <v>#DIV/0!</v>
      </c>
      <c r="X1589" s="106" t="e">
        <f t="shared" si="438"/>
        <v>#DIV/0!</v>
      </c>
      <c r="Y1589" s="106" t="e">
        <f t="shared" si="444"/>
        <v>#DIV/0!</v>
      </c>
      <c r="Z1589" s="108" t="e">
        <f t="shared" si="439"/>
        <v>#DIV/0!</v>
      </c>
      <c r="AA1589" s="108" t="e">
        <f>('Input &amp; Results'!$E$40-R1589*7.48)/('Calcs active'!H1589*1440)</f>
        <v>#DIV/0!</v>
      </c>
    </row>
    <row r="1590" spans="2:27" x14ac:dyDescent="0.2">
      <c r="B1590" s="31">
        <f t="shared" si="431"/>
        <v>5</v>
      </c>
      <c r="C1590" s="31" t="s">
        <v>54</v>
      </c>
      <c r="D1590" s="106">
        <v>1576</v>
      </c>
      <c r="E1590" s="106" t="e">
        <f t="shared" si="440"/>
        <v>#DIV/0!</v>
      </c>
      <c r="F1590" s="106">
        <f>'Calcs Hist'!E1591</f>
        <v>0</v>
      </c>
      <c r="G1590" s="106" t="e">
        <f t="shared" si="441"/>
        <v>#DIV/0!</v>
      </c>
      <c r="H1590" s="107" t="e">
        <f t="shared" si="442"/>
        <v>#DIV/0!</v>
      </c>
      <c r="I1590" s="106" t="e">
        <f>IF(P1590&gt;0,('Input &amp; Results'!F$28/12*$C$3)*('Input &amp; Results'!$D$21),('Input &amp; Results'!F$28/12*$C$3)*('Input &amp; Results'!$D$22))</f>
        <v>#DIV/0!</v>
      </c>
      <c r="J1590" s="106" t="e">
        <f t="shared" si="446"/>
        <v>#DIV/0!</v>
      </c>
      <c r="K1590" s="106" t="e">
        <f>IF(H1590&gt;'Input &amp; Results'!$K$45,MIN('Input &amp; Results'!$K$30,J1590-M1590),0)</f>
        <v>#DIV/0!</v>
      </c>
      <c r="L1590" s="106" t="e">
        <f t="shared" si="434"/>
        <v>#DIV/0!</v>
      </c>
      <c r="M1590" s="106" t="e">
        <f>IF(J1590&gt;0,MIN('Input &amp; Results'!$K$10*0.75/12*'Input &amp; Results'!$K$42,J1590),0)</f>
        <v>#DIV/0!</v>
      </c>
      <c r="N1590" s="106" t="e">
        <f t="shared" si="435"/>
        <v>#DIV/0!</v>
      </c>
      <c r="O1590" s="106" t="e">
        <f t="shared" si="447"/>
        <v>#DIV/0!</v>
      </c>
      <c r="P1590" s="106" t="e">
        <f>IF(O1590&gt;'Input &amp; Results'!$E$49,MIN('Input &amp; Results'!$E$47,O1590),0)</f>
        <v>#DIV/0!</v>
      </c>
      <c r="Q1590" s="106" t="e">
        <f t="shared" si="436"/>
        <v>#DIV/0!</v>
      </c>
      <c r="R1590" s="106" t="e">
        <f t="shared" si="432"/>
        <v>#DIV/0!</v>
      </c>
      <c r="S1590" s="106" t="e">
        <f t="shared" si="433"/>
        <v>#DIV/0!</v>
      </c>
      <c r="T1590" s="106" t="e">
        <f t="shared" si="437"/>
        <v>#DIV/0!</v>
      </c>
      <c r="U1590" s="124" t="e">
        <f t="shared" ref="U1590:U1653" si="448">U1589+S1590</f>
        <v>#DIV/0!</v>
      </c>
      <c r="V1590" s="107" t="e">
        <f t="shared" si="445"/>
        <v>#DIV/0!</v>
      </c>
      <c r="W1590" s="106" t="e">
        <f t="shared" si="443"/>
        <v>#DIV/0!</v>
      </c>
      <c r="X1590" s="106" t="e">
        <f t="shared" si="438"/>
        <v>#DIV/0!</v>
      </c>
      <c r="Y1590" s="106" t="e">
        <f t="shared" si="444"/>
        <v>#DIV/0!</v>
      </c>
      <c r="Z1590" s="108" t="e">
        <f t="shared" si="439"/>
        <v>#DIV/0!</v>
      </c>
      <c r="AA1590" s="108" t="e">
        <f>('Input &amp; Results'!$E$40-R1590*7.48)/('Calcs active'!H1590*1440)</f>
        <v>#DIV/0!</v>
      </c>
    </row>
    <row r="1591" spans="2:27" x14ac:dyDescent="0.2">
      <c r="B1591" s="31">
        <f t="shared" si="431"/>
        <v>5</v>
      </c>
      <c r="C1591" s="31" t="s">
        <v>54</v>
      </c>
      <c r="D1591" s="106">
        <v>1577</v>
      </c>
      <c r="E1591" s="106" t="e">
        <f t="shared" si="440"/>
        <v>#DIV/0!</v>
      </c>
      <c r="F1591" s="106">
        <f>'Calcs Hist'!E1592</f>
        <v>0</v>
      </c>
      <c r="G1591" s="106" t="e">
        <f t="shared" si="441"/>
        <v>#DIV/0!</v>
      </c>
      <c r="H1591" s="107" t="e">
        <f t="shared" si="442"/>
        <v>#DIV/0!</v>
      </c>
      <c r="I1591" s="106" t="e">
        <f>IF(P1591&gt;0,('Input &amp; Results'!F$28/12*$C$3)*('Input &amp; Results'!$D$21),('Input &amp; Results'!F$28/12*$C$3)*('Input &amp; Results'!$D$22))</f>
        <v>#DIV/0!</v>
      </c>
      <c r="J1591" s="106" t="e">
        <f t="shared" si="446"/>
        <v>#DIV/0!</v>
      </c>
      <c r="K1591" s="106" t="e">
        <f>IF(H1591&gt;'Input &amp; Results'!$K$45,MIN('Input &amp; Results'!$K$30,J1591-M1591),0)</f>
        <v>#DIV/0!</v>
      </c>
      <c r="L1591" s="106" t="e">
        <f t="shared" si="434"/>
        <v>#DIV/0!</v>
      </c>
      <c r="M1591" s="106" t="e">
        <f>IF(J1591&gt;0,MIN('Input &amp; Results'!$K$10*0.75/12*'Input &amp; Results'!$K$42,J1591),0)</f>
        <v>#DIV/0!</v>
      </c>
      <c r="N1591" s="106" t="e">
        <f t="shared" si="435"/>
        <v>#DIV/0!</v>
      </c>
      <c r="O1591" s="106" t="e">
        <f t="shared" si="447"/>
        <v>#DIV/0!</v>
      </c>
      <c r="P1591" s="106" t="e">
        <f>IF(O1591&gt;'Input &amp; Results'!$E$49,MIN('Input &amp; Results'!$E$47,O1591),0)</f>
        <v>#DIV/0!</v>
      </c>
      <c r="Q1591" s="106" t="e">
        <f t="shared" si="436"/>
        <v>#DIV/0!</v>
      </c>
      <c r="R1591" s="106" t="e">
        <f t="shared" si="432"/>
        <v>#DIV/0!</v>
      </c>
      <c r="S1591" s="106" t="e">
        <f t="shared" si="433"/>
        <v>#DIV/0!</v>
      </c>
      <c r="T1591" s="106" t="e">
        <f t="shared" si="437"/>
        <v>#DIV/0!</v>
      </c>
      <c r="U1591" s="124" t="e">
        <f t="shared" si="448"/>
        <v>#DIV/0!</v>
      </c>
      <c r="V1591" s="107" t="e">
        <f t="shared" si="445"/>
        <v>#DIV/0!</v>
      </c>
      <c r="W1591" s="106" t="e">
        <f t="shared" si="443"/>
        <v>#DIV/0!</v>
      </c>
      <c r="X1591" s="106" t="e">
        <f t="shared" si="438"/>
        <v>#DIV/0!</v>
      </c>
      <c r="Y1591" s="106" t="e">
        <f t="shared" si="444"/>
        <v>#DIV/0!</v>
      </c>
      <c r="Z1591" s="108" t="e">
        <f t="shared" si="439"/>
        <v>#DIV/0!</v>
      </c>
      <c r="AA1591" s="108" t="e">
        <f>('Input &amp; Results'!$E$40-R1591*7.48)/('Calcs active'!H1591*1440)</f>
        <v>#DIV/0!</v>
      </c>
    </row>
    <row r="1592" spans="2:27" x14ac:dyDescent="0.2">
      <c r="B1592" s="31">
        <f t="shared" si="431"/>
        <v>5</v>
      </c>
      <c r="C1592" s="31" t="s">
        <v>54</v>
      </c>
      <c r="D1592" s="106">
        <v>1578</v>
      </c>
      <c r="E1592" s="106" t="e">
        <f t="shared" si="440"/>
        <v>#DIV/0!</v>
      </c>
      <c r="F1592" s="106">
        <f>'Calcs Hist'!E1593</f>
        <v>0</v>
      </c>
      <c r="G1592" s="106" t="e">
        <f t="shared" si="441"/>
        <v>#DIV/0!</v>
      </c>
      <c r="H1592" s="107" t="e">
        <f t="shared" si="442"/>
        <v>#DIV/0!</v>
      </c>
      <c r="I1592" s="106" t="e">
        <f>IF(P1592&gt;0,('Input &amp; Results'!F$28/12*$C$3)*('Input &amp; Results'!$D$21),('Input &amp; Results'!F$28/12*$C$3)*('Input &amp; Results'!$D$22))</f>
        <v>#DIV/0!</v>
      </c>
      <c r="J1592" s="106" t="e">
        <f t="shared" si="446"/>
        <v>#DIV/0!</v>
      </c>
      <c r="K1592" s="106" t="e">
        <f>IF(H1592&gt;'Input &amp; Results'!$K$45,MIN('Input &amp; Results'!$K$30,J1592-M1592),0)</f>
        <v>#DIV/0!</v>
      </c>
      <c r="L1592" s="106" t="e">
        <f t="shared" si="434"/>
        <v>#DIV/0!</v>
      </c>
      <c r="M1592" s="106" t="e">
        <f>IF(J1592&gt;0,MIN('Input &amp; Results'!$K$10*0.75/12*'Input &amp; Results'!$K$42,J1592),0)</f>
        <v>#DIV/0!</v>
      </c>
      <c r="N1592" s="106" t="e">
        <f t="shared" si="435"/>
        <v>#DIV/0!</v>
      </c>
      <c r="O1592" s="106" t="e">
        <f t="shared" si="447"/>
        <v>#DIV/0!</v>
      </c>
      <c r="P1592" s="106" t="e">
        <f>IF(O1592&gt;'Input &amp; Results'!$E$49,MIN('Input &amp; Results'!$E$47,O1592),0)</f>
        <v>#DIV/0!</v>
      </c>
      <c r="Q1592" s="106" t="e">
        <f t="shared" si="436"/>
        <v>#DIV/0!</v>
      </c>
      <c r="R1592" s="106" t="e">
        <f t="shared" si="432"/>
        <v>#DIV/0!</v>
      </c>
      <c r="S1592" s="106" t="e">
        <f t="shared" si="433"/>
        <v>#DIV/0!</v>
      </c>
      <c r="T1592" s="106" t="e">
        <f t="shared" si="437"/>
        <v>#DIV/0!</v>
      </c>
      <c r="U1592" s="124" t="e">
        <f t="shared" si="448"/>
        <v>#DIV/0!</v>
      </c>
      <c r="V1592" s="107" t="e">
        <f t="shared" si="445"/>
        <v>#DIV/0!</v>
      </c>
      <c r="W1592" s="106" t="e">
        <f t="shared" si="443"/>
        <v>#DIV/0!</v>
      </c>
      <c r="X1592" s="106" t="e">
        <f t="shared" si="438"/>
        <v>#DIV/0!</v>
      </c>
      <c r="Y1592" s="106" t="e">
        <f t="shared" si="444"/>
        <v>#DIV/0!</v>
      </c>
      <c r="Z1592" s="108" t="e">
        <f t="shared" si="439"/>
        <v>#DIV/0!</v>
      </c>
      <c r="AA1592" s="108" t="e">
        <f>('Input &amp; Results'!$E$40-R1592*7.48)/('Calcs active'!H1592*1440)</f>
        <v>#DIV/0!</v>
      </c>
    </row>
    <row r="1593" spans="2:27" x14ac:dyDescent="0.2">
      <c r="B1593" s="31">
        <f t="shared" si="431"/>
        <v>5</v>
      </c>
      <c r="C1593" s="31" t="s">
        <v>54</v>
      </c>
      <c r="D1593" s="106">
        <v>1579</v>
      </c>
      <c r="E1593" s="106" t="e">
        <f t="shared" si="440"/>
        <v>#DIV/0!</v>
      </c>
      <c r="F1593" s="106">
        <f>'Calcs Hist'!E1594</f>
        <v>0</v>
      </c>
      <c r="G1593" s="106" t="e">
        <f t="shared" si="441"/>
        <v>#DIV/0!</v>
      </c>
      <c r="H1593" s="107" t="e">
        <f t="shared" si="442"/>
        <v>#DIV/0!</v>
      </c>
      <c r="I1593" s="106" t="e">
        <f>IF(P1593&gt;0,('Input &amp; Results'!F$28/12*$C$3)*('Input &amp; Results'!$D$21),('Input &amp; Results'!F$28/12*$C$3)*('Input &amp; Results'!$D$22))</f>
        <v>#DIV/0!</v>
      </c>
      <c r="J1593" s="106" t="e">
        <f t="shared" si="446"/>
        <v>#DIV/0!</v>
      </c>
      <c r="K1593" s="106" t="e">
        <f>IF(H1593&gt;'Input &amp; Results'!$K$45,MIN('Input &amp; Results'!$K$30,J1593-M1593),0)</f>
        <v>#DIV/0!</v>
      </c>
      <c r="L1593" s="106" t="e">
        <f t="shared" si="434"/>
        <v>#DIV/0!</v>
      </c>
      <c r="M1593" s="106" t="e">
        <f>IF(J1593&gt;0,MIN('Input &amp; Results'!$K$10*0.75/12*'Input &amp; Results'!$K$42,J1593),0)</f>
        <v>#DIV/0!</v>
      </c>
      <c r="N1593" s="106" t="e">
        <f t="shared" si="435"/>
        <v>#DIV/0!</v>
      </c>
      <c r="O1593" s="106" t="e">
        <f t="shared" si="447"/>
        <v>#DIV/0!</v>
      </c>
      <c r="P1593" s="106" t="e">
        <f>IF(O1593&gt;'Input &amp; Results'!$E$49,MIN('Input &amp; Results'!$E$47,O1593),0)</f>
        <v>#DIV/0!</v>
      </c>
      <c r="Q1593" s="106" t="e">
        <f t="shared" si="436"/>
        <v>#DIV/0!</v>
      </c>
      <c r="R1593" s="106" t="e">
        <f t="shared" si="432"/>
        <v>#DIV/0!</v>
      </c>
      <c r="S1593" s="106" t="e">
        <f t="shared" si="433"/>
        <v>#DIV/0!</v>
      </c>
      <c r="T1593" s="106" t="e">
        <f t="shared" si="437"/>
        <v>#DIV/0!</v>
      </c>
      <c r="U1593" s="124" t="e">
        <f t="shared" si="448"/>
        <v>#DIV/0!</v>
      </c>
      <c r="V1593" s="107" t="e">
        <f t="shared" si="445"/>
        <v>#DIV/0!</v>
      </c>
      <c r="W1593" s="106" t="e">
        <f t="shared" si="443"/>
        <v>#DIV/0!</v>
      </c>
      <c r="X1593" s="106" t="e">
        <f t="shared" si="438"/>
        <v>#DIV/0!</v>
      </c>
      <c r="Y1593" s="106" t="e">
        <f t="shared" si="444"/>
        <v>#DIV/0!</v>
      </c>
      <c r="Z1593" s="108" t="e">
        <f t="shared" si="439"/>
        <v>#DIV/0!</v>
      </c>
      <c r="AA1593" s="108" t="e">
        <f>('Input &amp; Results'!$E$40-R1593*7.48)/('Calcs active'!H1593*1440)</f>
        <v>#DIV/0!</v>
      </c>
    </row>
    <row r="1594" spans="2:27" x14ac:dyDescent="0.2">
      <c r="B1594" s="31">
        <f t="shared" si="431"/>
        <v>5</v>
      </c>
      <c r="C1594" s="31" t="s">
        <v>54</v>
      </c>
      <c r="D1594" s="106">
        <v>1580</v>
      </c>
      <c r="E1594" s="106" t="e">
        <f t="shared" si="440"/>
        <v>#DIV/0!</v>
      </c>
      <c r="F1594" s="106">
        <f>'Calcs Hist'!E1595</f>
        <v>0</v>
      </c>
      <c r="G1594" s="106" t="e">
        <f t="shared" si="441"/>
        <v>#DIV/0!</v>
      </c>
      <c r="H1594" s="107" t="e">
        <f t="shared" si="442"/>
        <v>#DIV/0!</v>
      </c>
      <c r="I1594" s="106" t="e">
        <f>IF(P1594&gt;0,('Input &amp; Results'!F$28/12*$C$3)*('Input &amp; Results'!$D$21),('Input &amp; Results'!F$28/12*$C$3)*('Input &amp; Results'!$D$22))</f>
        <v>#DIV/0!</v>
      </c>
      <c r="J1594" s="106" t="e">
        <f t="shared" si="446"/>
        <v>#DIV/0!</v>
      </c>
      <c r="K1594" s="106" t="e">
        <f>IF(H1594&gt;'Input &amp; Results'!$K$45,MIN('Input &amp; Results'!$K$30,J1594-M1594),0)</f>
        <v>#DIV/0!</v>
      </c>
      <c r="L1594" s="106" t="e">
        <f t="shared" si="434"/>
        <v>#DIV/0!</v>
      </c>
      <c r="M1594" s="106" t="e">
        <f>IF(J1594&gt;0,MIN('Input &amp; Results'!$K$10*0.75/12*'Input &amp; Results'!$K$42,J1594),0)</f>
        <v>#DIV/0!</v>
      </c>
      <c r="N1594" s="106" t="e">
        <f t="shared" si="435"/>
        <v>#DIV/0!</v>
      </c>
      <c r="O1594" s="106" t="e">
        <f t="shared" si="447"/>
        <v>#DIV/0!</v>
      </c>
      <c r="P1594" s="106" t="e">
        <f>IF(O1594&gt;'Input &amp; Results'!$E$49,MIN('Input &amp; Results'!$E$47,O1594),0)</f>
        <v>#DIV/0!</v>
      </c>
      <c r="Q1594" s="106" t="e">
        <f t="shared" si="436"/>
        <v>#DIV/0!</v>
      </c>
      <c r="R1594" s="106" t="e">
        <f t="shared" si="432"/>
        <v>#DIV/0!</v>
      </c>
      <c r="S1594" s="106" t="e">
        <f t="shared" si="433"/>
        <v>#DIV/0!</v>
      </c>
      <c r="T1594" s="106" t="e">
        <f t="shared" si="437"/>
        <v>#DIV/0!</v>
      </c>
      <c r="U1594" s="124" t="e">
        <f t="shared" si="448"/>
        <v>#DIV/0!</v>
      </c>
      <c r="V1594" s="107" t="e">
        <f t="shared" si="445"/>
        <v>#DIV/0!</v>
      </c>
      <c r="W1594" s="106" t="e">
        <f t="shared" si="443"/>
        <v>#DIV/0!</v>
      </c>
      <c r="X1594" s="106" t="e">
        <f t="shared" si="438"/>
        <v>#DIV/0!</v>
      </c>
      <c r="Y1594" s="106" t="e">
        <f t="shared" si="444"/>
        <v>#DIV/0!</v>
      </c>
      <c r="Z1594" s="108" t="e">
        <f t="shared" si="439"/>
        <v>#DIV/0!</v>
      </c>
      <c r="AA1594" s="108" t="e">
        <f>('Input &amp; Results'!$E$40-R1594*7.48)/('Calcs active'!H1594*1440)</f>
        <v>#DIV/0!</v>
      </c>
    </row>
    <row r="1595" spans="2:27" x14ac:dyDescent="0.2">
      <c r="B1595" s="31">
        <f t="shared" si="431"/>
        <v>5</v>
      </c>
      <c r="C1595" s="31" t="s">
        <v>55</v>
      </c>
      <c r="D1595" s="106">
        <v>1581</v>
      </c>
      <c r="E1595" s="106" t="e">
        <f t="shared" si="440"/>
        <v>#DIV/0!</v>
      </c>
      <c r="F1595" s="106">
        <f>'Calcs Hist'!E1596</f>
        <v>0</v>
      </c>
      <c r="G1595" s="106" t="e">
        <f t="shared" si="441"/>
        <v>#DIV/0!</v>
      </c>
      <c r="H1595" s="107" t="e">
        <f t="shared" si="442"/>
        <v>#DIV/0!</v>
      </c>
      <c r="I1595" s="106" t="e">
        <f>IF(P1595&gt;0,('Input &amp; Results'!F$29/12*$C$3)*('Input &amp; Results'!$D$21),('Input &amp; Results'!F$29/12*$C$3)*('Input &amp; Results'!$D$22))</f>
        <v>#DIV/0!</v>
      </c>
      <c r="J1595" s="106" t="e">
        <f t="shared" si="446"/>
        <v>#DIV/0!</v>
      </c>
      <c r="K1595" s="106" t="e">
        <f>IF(H1595&gt;'Input &amp; Results'!$K$45,MIN('Input &amp; Results'!$K$31,J1595-M1595),0)</f>
        <v>#DIV/0!</v>
      </c>
      <c r="L1595" s="106" t="e">
        <f t="shared" si="434"/>
        <v>#DIV/0!</v>
      </c>
      <c r="M1595" s="106" t="e">
        <f>IF(J1595&gt;0,MIN('Input &amp; Results'!$K$11*0.75/12*'Input &amp; Results'!$K$42,J1595),0)</f>
        <v>#DIV/0!</v>
      </c>
      <c r="N1595" s="106" t="e">
        <f t="shared" si="435"/>
        <v>#DIV/0!</v>
      </c>
      <c r="O1595" s="106" t="e">
        <f t="shared" si="447"/>
        <v>#DIV/0!</v>
      </c>
      <c r="P1595" s="106" t="e">
        <f>IF(O1595&gt;'Input &amp; Results'!$E$49,MIN('Input &amp; Results'!$E$47,O1595),0)</f>
        <v>#DIV/0!</v>
      </c>
      <c r="Q1595" s="106" t="e">
        <f t="shared" si="436"/>
        <v>#DIV/0!</v>
      </c>
      <c r="R1595" s="106" t="e">
        <f t="shared" si="432"/>
        <v>#DIV/0!</v>
      </c>
      <c r="S1595" s="106" t="e">
        <f t="shared" si="433"/>
        <v>#DIV/0!</v>
      </c>
      <c r="T1595" s="106" t="e">
        <f t="shared" si="437"/>
        <v>#DIV/0!</v>
      </c>
      <c r="U1595" s="124" t="e">
        <f t="shared" si="448"/>
        <v>#DIV/0!</v>
      </c>
      <c r="V1595" s="107" t="e">
        <f t="shared" si="445"/>
        <v>#DIV/0!</v>
      </c>
      <c r="W1595" s="106" t="e">
        <f t="shared" si="443"/>
        <v>#DIV/0!</v>
      </c>
      <c r="X1595" s="106" t="e">
        <f t="shared" si="438"/>
        <v>#DIV/0!</v>
      </c>
      <c r="Y1595" s="106" t="e">
        <f t="shared" si="444"/>
        <v>#DIV/0!</v>
      </c>
      <c r="Z1595" s="108" t="e">
        <f t="shared" si="439"/>
        <v>#DIV/0!</v>
      </c>
      <c r="AA1595" s="108" t="e">
        <f>('Input &amp; Results'!$E$40-R1595*7.48)/('Calcs active'!H1595*1440)</f>
        <v>#DIV/0!</v>
      </c>
    </row>
    <row r="1596" spans="2:27" x14ac:dyDescent="0.2">
      <c r="B1596" s="31">
        <f t="shared" si="431"/>
        <v>5</v>
      </c>
      <c r="C1596" s="31" t="s">
        <v>55</v>
      </c>
      <c r="D1596" s="106">
        <v>1582</v>
      </c>
      <c r="E1596" s="106" t="e">
        <f t="shared" si="440"/>
        <v>#DIV/0!</v>
      </c>
      <c r="F1596" s="106">
        <f>'Calcs Hist'!E1597</f>
        <v>0</v>
      </c>
      <c r="G1596" s="106" t="e">
        <f t="shared" si="441"/>
        <v>#DIV/0!</v>
      </c>
      <c r="H1596" s="107" t="e">
        <f t="shared" si="442"/>
        <v>#DIV/0!</v>
      </c>
      <c r="I1596" s="106" t="e">
        <f>IF(P1596&gt;0,('Input &amp; Results'!F$29/12*$C$3)*('Input &amp; Results'!$D$21),('Input &amp; Results'!F$29/12*$C$3)*('Input &amp; Results'!$D$22))</f>
        <v>#DIV/0!</v>
      </c>
      <c r="J1596" s="106" t="e">
        <f t="shared" si="446"/>
        <v>#DIV/0!</v>
      </c>
      <c r="K1596" s="106" t="e">
        <f>IF(H1596&gt;'Input &amp; Results'!$K$45,MIN('Input &amp; Results'!$K$31,J1596-M1596),0)</f>
        <v>#DIV/0!</v>
      </c>
      <c r="L1596" s="106" t="e">
        <f t="shared" si="434"/>
        <v>#DIV/0!</v>
      </c>
      <c r="M1596" s="106" t="e">
        <f>IF(J1596&gt;0,MIN('Input &amp; Results'!$K$11*0.75/12*'Input &amp; Results'!$K$42,J1596),0)</f>
        <v>#DIV/0!</v>
      </c>
      <c r="N1596" s="106" t="e">
        <f t="shared" si="435"/>
        <v>#DIV/0!</v>
      </c>
      <c r="O1596" s="106" t="e">
        <f t="shared" si="447"/>
        <v>#DIV/0!</v>
      </c>
      <c r="P1596" s="106" t="e">
        <f>IF(O1596&gt;'Input &amp; Results'!$E$49,MIN('Input &amp; Results'!$E$47,O1596),0)</f>
        <v>#DIV/0!</v>
      </c>
      <c r="Q1596" s="106" t="e">
        <f t="shared" si="436"/>
        <v>#DIV/0!</v>
      </c>
      <c r="R1596" s="106" t="e">
        <f t="shared" si="432"/>
        <v>#DIV/0!</v>
      </c>
      <c r="S1596" s="106" t="e">
        <f t="shared" si="433"/>
        <v>#DIV/0!</v>
      </c>
      <c r="T1596" s="106" t="e">
        <f t="shared" si="437"/>
        <v>#DIV/0!</v>
      </c>
      <c r="U1596" s="124" t="e">
        <f t="shared" si="448"/>
        <v>#DIV/0!</v>
      </c>
      <c r="V1596" s="107" t="e">
        <f t="shared" si="445"/>
        <v>#DIV/0!</v>
      </c>
      <c r="W1596" s="106" t="e">
        <f t="shared" si="443"/>
        <v>#DIV/0!</v>
      </c>
      <c r="X1596" s="106" t="e">
        <f t="shared" si="438"/>
        <v>#DIV/0!</v>
      </c>
      <c r="Y1596" s="106" t="e">
        <f t="shared" si="444"/>
        <v>#DIV/0!</v>
      </c>
      <c r="Z1596" s="108" t="e">
        <f t="shared" si="439"/>
        <v>#DIV/0!</v>
      </c>
      <c r="AA1596" s="108" t="e">
        <f>('Input &amp; Results'!$E$40-R1596*7.48)/('Calcs active'!H1596*1440)</f>
        <v>#DIV/0!</v>
      </c>
    </row>
    <row r="1597" spans="2:27" x14ac:dyDescent="0.2">
      <c r="B1597" s="31">
        <f t="shared" ref="B1597:B1660" si="449">B1232+1</f>
        <v>5</v>
      </c>
      <c r="C1597" s="31" t="s">
        <v>55</v>
      </c>
      <c r="D1597" s="106">
        <v>1583</v>
      </c>
      <c r="E1597" s="106" t="e">
        <f t="shared" si="440"/>
        <v>#DIV/0!</v>
      </c>
      <c r="F1597" s="106">
        <f>'Calcs Hist'!E1598</f>
        <v>0</v>
      </c>
      <c r="G1597" s="106" t="e">
        <f t="shared" si="441"/>
        <v>#DIV/0!</v>
      </c>
      <c r="H1597" s="107" t="e">
        <f t="shared" si="442"/>
        <v>#DIV/0!</v>
      </c>
      <c r="I1597" s="106" t="e">
        <f>IF(P1597&gt;0,('Input &amp; Results'!F$29/12*$C$3)*('Input &amp; Results'!$D$21),('Input &amp; Results'!F$29/12*$C$3)*('Input &amp; Results'!$D$22))</f>
        <v>#DIV/0!</v>
      </c>
      <c r="J1597" s="106" t="e">
        <f t="shared" si="446"/>
        <v>#DIV/0!</v>
      </c>
      <c r="K1597" s="106" t="e">
        <f>IF(H1597&gt;'Input &amp; Results'!$K$45,MIN('Input &amp; Results'!$K$31,J1597-M1597),0)</f>
        <v>#DIV/0!</v>
      </c>
      <c r="L1597" s="106" t="e">
        <f t="shared" si="434"/>
        <v>#DIV/0!</v>
      </c>
      <c r="M1597" s="106" t="e">
        <f>IF(J1597&gt;0,MIN('Input &amp; Results'!$K$11*0.75/12*'Input &amp; Results'!$K$42,J1597),0)</f>
        <v>#DIV/0!</v>
      </c>
      <c r="N1597" s="106" t="e">
        <f t="shared" si="435"/>
        <v>#DIV/0!</v>
      </c>
      <c r="O1597" s="106" t="e">
        <f t="shared" si="447"/>
        <v>#DIV/0!</v>
      </c>
      <c r="P1597" s="106" t="e">
        <f>IF(O1597&gt;'Input &amp; Results'!$E$49,MIN('Input &amp; Results'!$E$47,O1597),0)</f>
        <v>#DIV/0!</v>
      </c>
      <c r="Q1597" s="106" t="e">
        <f t="shared" si="436"/>
        <v>#DIV/0!</v>
      </c>
      <c r="R1597" s="106" t="e">
        <f t="shared" si="432"/>
        <v>#DIV/0!</v>
      </c>
      <c r="S1597" s="106" t="e">
        <f t="shared" si="433"/>
        <v>#DIV/0!</v>
      </c>
      <c r="T1597" s="106" t="e">
        <f t="shared" si="437"/>
        <v>#DIV/0!</v>
      </c>
      <c r="U1597" s="124" t="e">
        <f t="shared" si="448"/>
        <v>#DIV/0!</v>
      </c>
      <c r="V1597" s="107" t="e">
        <f t="shared" si="445"/>
        <v>#DIV/0!</v>
      </c>
      <c r="W1597" s="106" t="e">
        <f t="shared" si="443"/>
        <v>#DIV/0!</v>
      </c>
      <c r="X1597" s="106" t="e">
        <f t="shared" si="438"/>
        <v>#DIV/0!</v>
      </c>
      <c r="Y1597" s="106" t="e">
        <f t="shared" si="444"/>
        <v>#DIV/0!</v>
      </c>
      <c r="Z1597" s="108" t="e">
        <f t="shared" si="439"/>
        <v>#DIV/0!</v>
      </c>
      <c r="AA1597" s="108" t="e">
        <f>('Input &amp; Results'!$E$40-R1597*7.48)/('Calcs active'!H1597*1440)</f>
        <v>#DIV/0!</v>
      </c>
    </row>
    <row r="1598" spans="2:27" x14ac:dyDescent="0.2">
      <c r="B1598" s="31">
        <f t="shared" si="449"/>
        <v>5</v>
      </c>
      <c r="C1598" s="31" t="s">
        <v>55</v>
      </c>
      <c r="D1598" s="106">
        <v>1584</v>
      </c>
      <c r="E1598" s="106" t="e">
        <f t="shared" si="440"/>
        <v>#DIV/0!</v>
      </c>
      <c r="F1598" s="106">
        <f>'Calcs Hist'!E1599</f>
        <v>0</v>
      </c>
      <c r="G1598" s="106" t="e">
        <f t="shared" si="441"/>
        <v>#DIV/0!</v>
      </c>
      <c r="H1598" s="107" t="e">
        <f t="shared" si="442"/>
        <v>#DIV/0!</v>
      </c>
      <c r="I1598" s="106" t="e">
        <f>IF(P1598&gt;0,('Input &amp; Results'!F$29/12*$C$3)*('Input &amp; Results'!$D$21),('Input &amp; Results'!F$29/12*$C$3)*('Input &amp; Results'!$D$22))</f>
        <v>#DIV/0!</v>
      </c>
      <c r="J1598" s="106" t="e">
        <f t="shared" si="446"/>
        <v>#DIV/0!</v>
      </c>
      <c r="K1598" s="106" t="e">
        <f>IF(H1598&gt;'Input &amp; Results'!$K$45,MIN('Input &amp; Results'!$K$31,J1598-M1598),0)</f>
        <v>#DIV/0!</v>
      </c>
      <c r="L1598" s="106" t="e">
        <f t="shared" si="434"/>
        <v>#DIV/0!</v>
      </c>
      <c r="M1598" s="106" t="e">
        <f>IF(J1598&gt;0,MIN('Input &amp; Results'!$K$11*0.75/12*'Input &amp; Results'!$K$42,J1598),0)</f>
        <v>#DIV/0!</v>
      </c>
      <c r="N1598" s="106" t="e">
        <f t="shared" si="435"/>
        <v>#DIV/0!</v>
      </c>
      <c r="O1598" s="106" t="e">
        <f t="shared" si="447"/>
        <v>#DIV/0!</v>
      </c>
      <c r="P1598" s="106" t="e">
        <f>IF(O1598&gt;'Input &amp; Results'!$E$49,MIN('Input &amp; Results'!$E$47,O1598),0)</f>
        <v>#DIV/0!</v>
      </c>
      <c r="Q1598" s="106" t="e">
        <f t="shared" si="436"/>
        <v>#DIV/0!</v>
      </c>
      <c r="R1598" s="106" t="e">
        <f t="shared" si="432"/>
        <v>#DIV/0!</v>
      </c>
      <c r="S1598" s="106" t="e">
        <f t="shared" si="433"/>
        <v>#DIV/0!</v>
      </c>
      <c r="T1598" s="106" t="e">
        <f t="shared" si="437"/>
        <v>#DIV/0!</v>
      </c>
      <c r="U1598" s="124" t="e">
        <f t="shared" si="448"/>
        <v>#DIV/0!</v>
      </c>
      <c r="V1598" s="107" t="e">
        <f t="shared" si="445"/>
        <v>#DIV/0!</v>
      </c>
      <c r="W1598" s="106" t="e">
        <f t="shared" si="443"/>
        <v>#DIV/0!</v>
      </c>
      <c r="X1598" s="106" t="e">
        <f t="shared" si="438"/>
        <v>#DIV/0!</v>
      </c>
      <c r="Y1598" s="106" t="e">
        <f t="shared" si="444"/>
        <v>#DIV/0!</v>
      </c>
      <c r="Z1598" s="108" t="e">
        <f t="shared" si="439"/>
        <v>#DIV/0!</v>
      </c>
      <c r="AA1598" s="108" t="e">
        <f>('Input &amp; Results'!$E$40-R1598*7.48)/('Calcs active'!H1598*1440)</f>
        <v>#DIV/0!</v>
      </c>
    </row>
    <row r="1599" spans="2:27" x14ac:dyDescent="0.2">
      <c r="B1599" s="31">
        <f t="shared" si="449"/>
        <v>5</v>
      </c>
      <c r="C1599" s="31" t="s">
        <v>55</v>
      </c>
      <c r="D1599" s="106">
        <v>1585</v>
      </c>
      <c r="E1599" s="106" t="e">
        <f t="shared" si="440"/>
        <v>#DIV/0!</v>
      </c>
      <c r="F1599" s="106">
        <f>'Calcs Hist'!E1600</f>
        <v>0</v>
      </c>
      <c r="G1599" s="106" t="e">
        <f t="shared" si="441"/>
        <v>#DIV/0!</v>
      </c>
      <c r="H1599" s="107" t="e">
        <f t="shared" si="442"/>
        <v>#DIV/0!</v>
      </c>
      <c r="I1599" s="106" t="e">
        <f>IF(P1599&gt;0,('Input &amp; Results'!F$29/12*$C$3)*('Input &amp; Results'!$D$21),('Input &amp; Results'!F$29/12*$C$3)*('Input &amp; Results'!$D$22))</f>
        <v>#DIV/0!</v>
      </c>
      <c r="J1599" s="106" t="e">
        <f t="shared" si="446"/>
        <v>#DIV/0!</v>
      </c>
      <c r="K1599" s="106" t="e">
        <f>IF(H1599&gt;'Input &amp; Results'!$K$45,MIN('Input &amp; Results'!$K$31,J1599-M1599),0)</f>
        <v>#DIV/0!</v>
      </c>
      <c r="L1599" s="106" t="e">
        <f t="shared" si="434"/>
        <v>#DIV/0!</v>
      </c>
      <c r="M1599" s="106" t="e">
        <f>IF(J1599&gt;0,MIN('Input &amp; Results'!$K$11*0.75/12*'Input &amp; Results'!$K$42,J1599),0)</f>
        <v>#DIV/0!</v>
      </c>
      <c r="N1599" s="106" t="e">
        <f t="shared" si="435"/>
        <v>#DIV/0!</v>
      </c>
      <c r="O1599" s="106" t="e">
        <f t="shared" si="447"/>
        <v>#DIV/0!</v>
      </c>
      <c r="P1599" s="106" t="e">
        <f>IF(O1599&gt;'Input &amp; Results'!$E$49,MIN('Input &amp; Results'!$E$47,O1599),0)</f>
        <v>#DIV/0!</v>
      </c>
      <c r="Q1599" s="106" t="e">
        <f t="shared" si="436"/>
        <v>#DIV/0!</v>
      </c>
      <c r="R1599" s="106" t="e">
        <f t="shared" si="432"/>
        <v>#DIV/0!</v>
      </c>
      <c r="S1599" s="106" t="e">
        <f t="shared" si="433"/>
        <v>#DIV/0!</v>
      </c>
      <c r="T1599" s="106" t="e">
        <f t="shared" si="437"/>
        <v>#DIV/0!</v>
      </c>
      <c r="U1599" s="124" t="e">
        <f t="shared" si="448"/>
        <v>#DIV/0!</v>
      </c>
      <c r="V1599" s="107" t="e">
        <f t="shared" si="445"/>
        <v>#DIV/0!</v>
      </c>
      <c r="W1599" s="106" t="e">
        <f t="shared" si="443"/>
        <v>#DIV/0!</v>
      </c>
      <c r="X1599" s="106" t="e">
        <f t="shared" si="438"/>
        <v>#DIV/0!</v>
      </c>
      <c r="Y1599" s="106" t="e">
        <f t="shared" si="444"/>
        <v>#DIV/0!</v>
      </c>
      <c r="Z1599" s="108" t="e">
        <f t="shared" si="439"/>
        <v>#DIV/0!</v>
      </c>
      <c r="AA1599" s="108" t="e">
        <f>('Input &amp; Results'!$E$40-R1599*7.48)/('Calcs active'!H1599*1440)</f>
        <v>#DIV/0!</v>
      </c>
    </row>
    <row r="1600" spans="2:27" x14ac:dyDescent="0.2">
      <c r="B1600" s="31">
        <f t="shared" si="449"/>
        <v>5</v>
      </c>
      <c r="C1600" s="31" t="s">
        <v>55</v>
      </c>
      <c r="D1600" s="106">
        <v>1586</v>
      </c>
      <c r="E1600" s="106" t="e">
        <f t="shared" si="440"/>
        <v>#DIV/0!</v>
      </c>
      <c r="F1600" s="106">
        <f>'Calcs Hist'!E1601</f>
        <v>0</v>
      </c>
      <c r="G1600" s="106" t="e">
        <f t="shared" si="441"/>
        <v>#DIV/0!</v>
      </c>
      <c r="H1600" s="107" t="e">
        <f t="shared" si="442"/>
        <v>#DIV/0!</v>
      </c>
      <c r="I1600" s="106" t="e">
        <f>IF(P1600&gt;0,('Input &amp; Results'!F$29/12*$C$3)*('Input &amp; Results'!$D$21),('Input &amp; Results'!F$29/12*$C$3)*('Input &amp; Results'!$D$22))</f>
        <v>#DIV/0!</v>
      </c>
      <c r="J1600" s="106" t="e">
        <f t="shared" si="446"/>
        <v>#DIV/0!</v>
      </c>
      <c r="K1600" s="106" t="e">
        <f>IF(H1600&gt;'Input &amp; Results'!$K$45,MIN('Input &amp; Results'!$K$31,J1600-M1600),0)</f>
        <v>#DIV/0!</v>
      </c>
      <c r="L1600" s="106" t="e">
        <f t="shared" si="434"/>
        <v>#DIV/0!</v>
      </c>
      <c r="M1600" s="106" t="e">
        <f>IF(J1600&gt;0,MIN('Input &amp; Results'!$K$11*0.75/12*'Input &amp; Results'!$K$42,J1600),0)</f>
        <v>#DIV/0!</v>
      </c>
      <c r="N1600" s="106" t="e">
        <f t="shared" si="435"/>
        <v>#DIV/0!</v>
      </c>
      <c r="O1600" s="106" t="e">
        <f t="shared" si="447"/>
        <v>#DIV/0!</v>
      </c>
      <c r="P1600" s="106" t="e">
        <f>IF(O1600&gt;'Input &amp; Results'!$E$49,MIN('Input &amp; Results'!$E$47,O1600),0)</f>
        <v>#DIV/0!</v>
      </c>
      <c r="Q1600" s="106" t="e">
        <f t="shared" si="436"/>
        <v>#DIV/0!</v>
      </c>
      <c r="R1600" s="106" t="e">
        <f t="shared" si="432"/>
        <v>#DIV/0!</v>
      </c>
      <c r="S1600" s="106" t="e">
        <f t="shared" si="433"/>
        <v>#DIV/0!</v>
      </c>
      <c r="T1600" s="106" t="e">
        <f t="shared" si="437"/>
        <v>#DIV/0!</v>
      </c>
      <c r="U1600" s="124" t="e">
        <f t="shared" si="448"/>
        <v>#DIV/0!</v>
      </c>
      <c r="V1600" s="107" t="e">
        <f t="shared" si="445"/>
        <v>#DIV/0!</v>
      </c>
      <c r="W1600" s="106" t="e">
        <f t="shared" si="443"/>
        <v>#DIV/0!</v>
      </c>
      <c r="X1600" s="106" t="e">
        <f t="shared" si="438"/>
        <v>#DIV/0!</v>
      </c>
      <c r="Y1600" s="106" t="e">
        <f t="shared" si="444"/>
        <v>#DIV/0!</v>
      </c>
      <c r="Z1600" s="108" t="e">
        <f t="shared" si="439"/>
        <v>#DIV/0!</v>
      </c>
      <c r="AA1600" s="108" t="e">
        <f>('Input &amp; Results'!$E$40-R1600*7.48)/('Calcs active'!H1600*1440)</f>
        <v>#DIV/0!</v>
      </c>
    </row>
    <row r="1601" spans="2:27" x14ac:dyDescent="0.2">
      <c r="B1601" s="31">
        <f t="shared" si="449"/>
        <v>5</v>
      </c>
      <c r="C1601" s="31" t="s">
        <v>55</v>
      </c>
      <c r="D1601" s="106">
        <v>1587</v>
      </c>
      <c r="E1601" s="106" t="e">
        <f t="shared" si="440"/>
        <v>#DIV/0!</v>
      </c>
      <c r="F1601" s="106">
        <f>'Calcs Hist'!E1602</f>
        <v>0</v>
      </c>
      <c r="G1601" s="106" t="e">
        <f t="shared" si="441"/>
        <v>#DIV/0!</v>
      </c>
      <c r="H1601" s="107" t="e">
        <f t="shared" si="442"/>
        <v>#DIV/0!</v>
      </c>
      <c r="I1601" s="106" t="e">
        <f>IF(P1601&gt;0,('Input &amp; Results'!F$29/12*$C$3)*('Input &amp; Results'!$D$21),('Input &amp; Results'!F$29/12*$C$3)*('Input &amp; Results'!$D$22))</f>
        <v>#DIV/0!</v>
      </c>
      <c r="J1601" s="106" t="e">
        <f t="shared" si="446"/>
        <v>#DIV/0!</v>
      </c>
      <c r="K1601" s="106" t="e">
        <f>IF(H1601&gt;'Input &amp; Results'!$K$45,MIN('Input &amp; Results'!$K$31,J1601-M1601),0)</f>
        <v>#DIV/0!</v>
      </c>
      <c r="L1601" s="106" t="e">
        <f t="shared" si="434"/>
        <v>#DIV/0!</v>
      </c>
      <c r="M1601" s="106" t="e">
        <f>IF(J1601&gt;0,MIN('Input &amp; Results'!$K$11*0.75/12*'Input &amp; Results'!$K$42,J1601),0)</f>
        <v>#DIV/0!</v>
      </c>
      <c r="N1601" s="106" t="e">
        <f t="shared" si="435"/>
        <v>#DIV/0!</v>
      </c>
      <c r="O1601" s="106" t="e">
        <f t="shared" si="447"/>
        <v>#DIV/0!</v>
      </c>
      <c r="P1601" s="106" t="e">
        <f>IF(O1601&gt;'Input &amp; Results'!$E$49,MIN('Input &amp; Results'!$E$47,O1601),0)</f>
        <v>#DIV/0!</v>
      </c>
      <c r="Q1601" s="106" t="e">
        <f t="shared" si="436"/>
        <v>#DIV/0!</v>
      </c>
      <c r="R1601" s="106" t="e">
        <f t="shared" si="432"/>
        <v>#DIV/0!</v>
      </c>
      <c r="S1601" s="106" t="e">
        <f t="shared" si="433"/>
        <v>#DIV/0!</v>
      </c>
      <c r="T1601" s="106" t="e">
        <f t="shared" si="437"/>
        <v>#DIV/0!</v>
      </c>
      <c r="U1601" s="124" t="e">
        <f t="shared" si="448"/>
        <v>#DIV/0!</v>
      </c>
      <c r="V1601" s="107" t="e">
        <f t="shared" si="445"/>
        <v>#DIV/0!</v>
      </c>
      <c r="W1601" s="106" t="e">
        <f t="shared" si="443"/>
        <v>#DIV/0!</v>
      </c>
      <c r="X1601" s="106" t="e">
        <f t="shared" si="438"/>
        <v>#DIV/0!</v>
      </c>
      <c r="Y1601" s="106" t="e">
        <f t="shared" si="444"/>
        <v>#DIV/0!</v>
      </c>
      <c r="Z1601" s="108" t="e">
        <f t="shared" si="439"/>
        <v>#DIV/0!</v>
      </c>
      <c r="AA1601" s="108" t="e">
        <f>('Input &amp; Results'!$E$40-R1601*7.48)/('Calcs active'!H1601*1440)</f>
        <v>#DIV/0!</v>
      </c>
    </row>
    <row r="1602" spans="2:27" x14ac:dyDescent="0.2">
      <c r="B1602" s="31">
        <f t="shared" si="449"/>
        <v>5</v>
      </c>
      <c r="C1602" s="31" t="s">
        <v>55</v>
      </c>
      <c r="D1602" s="106">
        <v>1588</v>
      </c>
      <c r="E1602" s="106" t="e">
        <f t="shared" si="440"/>
        <v>#DIV/0!</v>
      </c>
      <c r="F1602" s="106">
        <f>'Calcs Hist'!E1603</f>
        <v>0</v>
      </c>
      <c r="G1602" s="106" t="e">
        <f t="shared" si="441"/>
        <v>#DIV/0!</v>
      </c>
      <c r="H1602" s="107" t="e">
        <f t="shared" si="442"/>
        <v>#DIV/0!</v>
      </c>
      <c r="I1602" s="106" t="e">
        <f>IF(P1602&gt;0,('Input &amp; Results'!F$29/12*$C$3)*('Input &amp; Results'!$D$21),('Input &amp; Results'!F$29/12*$C$3)*('Input &amp; Results'!$D$22))</f>
        <v>#DIV/0!</v>
      </c>
      <c r="J1602" s="106" t="e">
        <f t="shared" si="446"/>
        <v>#DIV/0!</v>
      </c>
      <c r="K1602" s="106" t="e">
        <f>IF(H1602&gt;'Input &amp; Results'!$K$45,MIN('Input &amp; Results'!$K$31,J1602-M1602),0)</f>
        <v>#DIV/0!</v>
      </c>
      <c r="L1602" s="106" t="e">
        <f t="shared" si="434"/>
        <v>#DIV/0!</v>
      </c>
      <c r="M1602" s="106" t="e">
        <f>IF(J1602&gt;0,MIN('Input &amp; Results'!$K$11*0.75/12*'Input &amp; Results'!$K$42,J1602),0)</f>
        <v>#DIV/0!</v>
      </c>
      <c r="N1602" s="106" t="e">
        <f t="shared" si="435"/>
        <v>#DIV/0!</v>
      </c>
      <c r="O1602" s="106" t="e">
        <f t="shared" si="447"/>
        <v>#DIV/0!</v>
      </c>
      <c r="P1602" s="106" t="e">
        <f>IF(O1602&gt;'Input &amp; Results'!$E$49,MIN('Input &amp; Results'!$E$47,O1602),0)</f>
        <v>#DIV/0!</v>
      </c>
      <c r="Q1602" s="106" t="e">
        <f t="shared" si="436"/>
        <v>#DIV/0!</v>
      </c>
      <c r="R1602" s="106" t="e">
        <f t="shared" si="432"/>
        <v>#DIV/0!</v>
      </c>
      <c r="S1602" s="106" t="e">
        <f t="shared" si="433"/>
        <v>#DIV/0!</v>
      </c>
      <c r="T1602" s="106" t="e">
        <f t="shared" si="437"/>
        <v>#DIV/0!</v>
      </c>
      <c r="U1602" s="124" t="e">
        <f t="shared" si="448"/>
        <v>#DIV/0!</v>
      </c>
      <c r="V1602" s="107" t="e">
        <f t="shared" si="445"/>
        <v>#DIV/0!</v>
      </c>
      <c r="W1602" s="106" t="e">
        <f t="shared" si="443"/>
        <v>#DIV/0!</v>
      </c>
      <c r="X1602" s="106" t="e">
        <f t="shared" si="438"/>
        <v>#DIV/0!</v>
      </c>
      <c r="Y1602" s="106" t="e">
        <f t="shared" si="444"/>
        <v>#DIV/0!</v>
      </c>
      <c r="Z1602" s="108" t="e">
        <f t="shared" si="439"/>
        <v>#DIV/0!</v>
      </c>
      <c r="AA1602" s="108" t="e">
        <f>('Input &amp; Results'!$E$40-R1602*7.48)/('Calcs active'!H1602*1440)</f>
        <v>#DIV/0!</v>
      </c>
    </row>
    <row r="1603" spans="2:27" x14ac:dyDescent="0.2">
      <c r="B1603" s="31">
        <f t="shared" si="449"/>
        <v>5</v>
      </c>
      <c r="C1603" s="31" t="s">
        <v>55</v>
      </c>
      <c r="D1603" s="106">
        <v>1589</v>
      </c>
      <c r="E1603" s="106" t="e">
        <f t="shared" si="440"/>
        <v>#DIV/0!</v>
      </c>
      <c r="F1603" s="106">
        <f>'Calcs Hist'!E1604</f>
        <v>0</v>
      </c>
      <c r="G1603" s="106" t="e">
        <f t="shared" si="441"/>
        <v>#DIV/0!</v>
      </c>
      <c r="H1603" s="107" t="e">
        <f t="shared" si="442"/>
        <v>#DIV/0!</v>
      </c>
      <c r="I1603" s="106" t="e">
        <f>IF(P1603&gt;0,('Input &amp; Results'!F$29/12*$C$3)*('Input &amp; Results'!$D$21),('Input &amp; Results'!F$29/12*$C$3)*('Input &amp; Results'!$D$22))</f>
        <v>#DIV/0!</v>
      </c>
      <c r="J1603" s="106" t="e">
        <f t="shared" si="446"/>
        <v>#DIV/0!</v>
      </c>
      <c r="K1603" s="106" t="e">
        <f>IF(H1603&gt;'Input &amp; Results'!$K$45,MIN('Input &amp; Results'!$K$31,J1603-M1603),0)</f>
        <v>#DIV/0!</v>
      </c>
      <c r="L1603" s="106" t="e">
        <f t="shared" si="434"/>
        <v>#DIV/0!</v>
      </c>
      <c r="M1603" s="106" t="e">
        <f>IF(J1603&gt;0,MIN('Input &amp; Results'!$K$11*0.75/12*'Input &amp; Results'!$K$42,J1603),0)</f>
        <v>#DIV/0!</v>
      </c>
      <c r="N1603" s="106" t="e">
        <f t="shared" si="435"/>
        <v>#DIV/0!</v>
      </c>
      <c r="O1603" s="106" t="e">
        <f t="shared" si="447"/>
        <v>#DIV/0!</v>
      </c>
      <c r="P1603" s="106" t="e">
        <f>IF(O1603&gt;'Input &amp; Results'!$E$49,MIN('Input &amp; Results'!$E$47,O1603),0)</f>
        <v>#DIV/0!</v>
      </c>
      <c r="Q1603" s="106" t="e">
        <f t="shared" si="436"/>
        <v>#DIV/0!</v>
      </c>
      <c r="R1603" s="106" t="e">
        <f t="shared" si="432"/>
        <v>#DIV/0!</v>
      </c>
      <c r="S1603" s="106" t="e">
        <f t="shared" si="433"/>
        <v>#DIV/0!</v>
      </c>
      <c r="T1603" s="106" t="e">
        <f t="shared" si="437"/>
        <v>#DIV/0!</v>
      </c>
      <c r="U1603" s="124" t="e">
        <f t="shared" si="448"/>
        <v>#DIV/0!</v>
      </c>
      <c r="V1603" s="107" t="e">
        <f t="shared" si="445"/>
        <v>#DIV/0!</v>
      </c>
      <c r="W1603" s="106" t="e">
        <f t="shared" si="443"/>
        <v>#DIV/0!</v>
      </c>
      <c r="X1603" s="106" t="e">
        <f t="shared" si="438"/>
        <v>#DIV/0!</v>
      </c>
      <c r="Y1603" s="106" t="e">
        <f t="shared" si="444"/>
        <v>#DIV/0!</v>
      </c>
      <c r="Z1603" s="108" t="e">
        <f t="shared" si="439"/>
        <v>#DIV/0!</v>
      </c>
      <c r="AA1603" s="108" t="e">
        <f>('Input &amp; Results'!$E$40-R1603*7.48)/('Calcs active'!H1603*1440)</f>
        <v>#DIV/0!</v>
      </c>
    </row>
    <row r="1604" spans="2:27" x14ac:dyDescent="0.2">
      <c r="B1604" s="31">
        <f t="shared" si="449"/>
        <v>5</v>
      </c>
      <c r="C1604" s="31" t="s">
        <v>55</v>
      </c>
      <c r="D1604" s="106">
        <v>1590</v>
      </c>
      <c r="E1604" s="106" t="e">
        <f t="shared" si="440"/>
        <v>#DIV/0!</v>
      </c>
      <c r="F1604" s="106">
        <f>'Calcs Hist'!E1605</f>
        <v>0</v>
      </c>
      <c r="G1604" s="106" t="e">
        <f t="shared" si="441"/>
        <v>#DIV/0!</v>
      </c>
      <c r="H1604" s="107" t="e">
        <f t="shared" si="442"/>
        <v>#DIV/0!</v>
      </c>
      <c r="I1604" s="106" t="e">
        <f>IF(P1604&gt;0,('Input &amp; Results'!F$29/12*$C$3)*('Input &amp; Results'!$D$21),('Input &amp; Results'!F$29/12*$C$3)*('Input &amp; Results'!$D$22))</f>
        <v>#DIV/0!</v>
      </c>
      <c r="J1604" s="106" t="e">
        <f t="shared" si="446"/>
        <v>#DIV/0!</v>
      </c>
      <c r="K1604" s="106" t="e">
        <f>IF(H1604&gt;'Input &amp; Results'!$K$45,MIN('Input &amp; Results'!$K$31,J1604-M1604),0)</f>
        <v>#DIV/0!</v>
      </c>
      <c r="L1604" s="106" t="e">
        <f t="shared" si="434"/>
        <v>#DIV/0!</v>
      </c>
      <c r="M1604" s="106" t="e">
        <f>IF(J1604&gt;0,MIN('Input &amp; Results'!$K$11*0.75/12*'Input &amp; Results'!$K$42,J1604),0)</f>
        <v>#DIV/0!</v>
      </c>
      <c r="N1604" s="106" t="e">
        <f t="shared" si="435"/>
        <v>#DIV/0!</v>
      </c>
      <c r="O1604" s="106" t="e">
        <f t="shared" si="447"/>
        <v>#DIV/0!</v>
      </c>
      <c r="P1604" s="106" t="e">
        <f>IF(O1604&gt;'Input &amp; Results'!$E$49,MIN('Input &amp; Results'!$E$47,O1604),0)</f>
        <v>#DIV/0!</v>
      </c>
      <c r="Q1604" s="106" t="e">
        <f t="shared" si="436"/>
        <v>#DIV/0!</v>
      </c>
      <c r="R1604" s="106" t="e">
        <f t="shared" si="432"/>
        <v>#DIV/0!</v>
      </c>
      <c r="S1604" s="106" t="e">
        <f t="shared" si="433"/>
        <v>#DIV/0!</v>
      </c>
      <c r="T1604" s="106" t="e">
        <f t="shared" si="437"/>
        <v>#DIV/0!</v>
      </c>
      <c r="U1604" s="124" t="e">
        <f t="shared" si="448"/>
        <v>#DIV/0!</v>
      </c>
      <c r="V1604" s="107" t="e">
        <f t="shared" si="445"/>
        <v>#DIV/0!</v>
      </c>
      <c r="W1604" s="106" t="e">
        <f t="shared" si="443"/>
        <v>#DIV/0!</v>
      </c>
      <c r="X1604" s="106" t="e">
        <f t="shared" si="438"/>
        <v>#DIV/0!</v>
      </c>
      <c r="Y1604" s="106" t="e">
        <f t="shared" si="444"/>
        <v>#DIV/0!</v>
      </c>
      <c r="Z1604" s="108" t="e">
        <f t="shared" si="439"/>
        <v>#DIV/0!</v>
      </c>
      <c r="AA1604" s="108" t="e">
        <f>('Input &amp; Results'!$E$40-R1604*7.48)/('Calcs active'!H1604*1440)</f>
        <v>#DIV/0!</v>
      </c>
    </row>
    <row r="1605" spans="2:27" x14ac:dyDescent="0.2">
      <c r="B1605" s="31">
        <f t="shared" si="449"/>
        <v>5</v>
      </c>
      <c r="C1605" s="31" t="s">
        <v>55</v>
      </c>
      <c r="D1605" s="106">
        <v>1591</v>
      </c>
      <c r="E1605" s="106" t="e">
        <f t="shared" si="440"/>
        <v>#DIV/0!</v>
      </c>
      <c r="F1605" s="106">
        <f>'Calcs Hist'!E1606</f>
        <v>0</v>
      </c>
      <c r="G1605" s="106" t="e">
        <f t="shared" si="441"/>
        <v>#DIV/0!</v>
      </c>
      <c r="H1605" s="107" t="e">
        <f t="shared" si="442"/>
        <v>#DIV/0!</v>
      </c>
      <c r="I1605" s="106" t="e">
        <f>IF(P1605&gt;0,('Input &amp; Results'!F$29/12*$C$3)*('Input &amp; Results'!$D$21),('Input &amp; Results'!F$29/12*$C$3)*('Input &amp; Results'!$D$22))</f>
        <v>#DIV/0!</v>
      </c>
      <c r="J1605" s="106" t="e">
        <f t="shared" si="446"/>
        <v>#DIV/0!</v>
      </c>
      <c r="K1605" s="106" t="e">
        <f>IF(H1605&gt;'Input &amp; Results'!$K$45,MIN('Input &amp; Results'!$K$31,J1605-M1605),0)</f>
        <v>#DIV/0!</v>
      </c>
      <c r="L1605" s="106" t="e">
        <f t="shared" si="434"/>
        <v>#DIV/0!</v>
      </c>
      <c r="M1605" s="106" t="e">
        <f>IF(J1605&gt;0,MIN('Input &amp; Results'!$K$11*0.75/12*'Input &amp; Results'!$K$42,J1605),0)</f>
        <v>#DIV/0!</v>
      </c>
      <c r="N1605" s="106" t="e">
        <f t="shared" si="435"/>
        <v>#DIV/0!</v>
      </c>
      <c r="O1605" s="106" t="e">
        <f t="shared" si="447"/>
        <v>#DIV/0!</v>
      </c>
      <c r="P1605" s="106" t="e">
        <f>IF(O1605&gt;'Input &amp; Results'!$E$49,MIN('Input &amp; Results'!$E$47,O1605),0)</f>
        <v>#DIV/0!</v>
      </c>
      <c r="Q1605" s="106" t="e">
        <f t="shared" si="436"/>
        <v>#DIV/0!</v>
      </c>
      <c r="R1605" s="106" t="e">
        <f t="shared" si="432"/>
        <v>#DIV/0!</v>
      </c>
      <c r="S1605" s="106" t="e">
        <f t="shared" si="433"/>
        <v>#DIV/0!</v>
      </c>
      <c r="T1605" s="106" t="e">
        <f t="shared" si="437"/>
        <v>#DIV/0!</v>
      </c>
      <c r="U1605" s="124" t="e">
        <f t="shared" si="448"/>
        <v>#DIV/0!</v>
      </c>
      <c r="V1605" s="107" t="e">
        <f t="shared" si="445"/>
        <v>#DIV/0!</v>
      </c>
      <c r="W1605" s="106" t="e">
        <f t="shared" si="443"/>
        <v>#DIV/0!</v>
      </c>
      <c r="X1605" s="106" t="e">
        <f t="shared" si="438"/>
        <v>#DIV/0!</v>
      </c>
      <c r="Y1605" s="106" t="e">
        <f t="shared" si="444"/>
        <v>#DIV/0!</v>
      </c>
      <c r="Z1605" s="108" t="e">
        <f t="shared" si="439"/>
        <v>#DIV/0!</v>
      </c>
      <c r="AA1605" s="108" t="e">
        <f>('Input &amp; Results'!$E$40-R1605*7.48)/('Calcs active'!H1605*1440)</f>
        <v>#DIV/0!</v>
      </c>
    </row>
    <row r="1606" spans="2:27" x14ac:dyDescent="0.2">
      <c r="B1606" s="31">
        <f t="shared" si="449"/>
        <v>5</v>
      </c>
      <c r="C1606" s="31" t="s">
        <v>55</v>
      </c>
      <c r="D1606" s="106">
        <v>1592</v>
      </c>
      <c r="E1606" s="106" t="e">
        <f t="shared" si="440"/>
        <v>#DIV/0!</v>
      </c>
      <c r="F1606" s="106">
        <f>'Calcs Hist'!E1607</f>
        <v>0</v>
      </c>
      <c r="G1606" s="106" t="e">
        <f t="shared" si="441"/>
        <v>#DIV/0!</v>
      </c>
      <c r="H1606" s="107" t="e">
        <f t="shared" si="442"/>
        <v>#DIV/0!</v>
      </c>
      <c r="I1606" s="106" t="e">
        <f>IF(P1606&gt;0,('Input &amp; Results'!F$29/12*$C$3)*('Input &amp; Results'!$D$21),('Input &amp; Results'!F$29/12*$C$3)*('Input &amp; Results'!$D$22))</f>
        <v>#DIV/0!</v>
      </c>
      <c r="J1606" s="106" t="e">
        <f t="shared" si="446"/>
        <v>#DIV/0!</v>
      </c>
      <c r="K1606" s="106" t="e">
        <f>IF(H1606&gt;'Input &amp; Results'!$K$45,MIN('Input &amp; Results'!$K$31,J1606-M1606),0)</f>
        <v>#DIV/0!</v>
      </c>
      <c r="L1606" s="106" t="e">
        <f t="shared" si="434"/>
        <v>#DIV/0!</v>
      </c>
      <c r="M1606" s="106" t="e">
        <f>IF(J1606&gt;0,MIN('Input &amp; Results'!$K$11*0.75/12*'Input &amp; Results'!$K$42,J1606),0)</f>
        <v>#DIV/0!</v>
      </c>
      <c r="N1606" s="106" t="e">
        <f t="shared" si="435"/>
        <v>#DIV/0!</v>
      </c>
      <c r="O1606" s="106" t="e">
        <f t="shared" si="447"/>
        <v>#DIV/0!</v>
      </c>
      <c r="P1606" s="106" t="e">
        <f>IF(O1606&gt;'Input &amp; Results'!$E$49,MIN('Input &amp; Results'!$E$47,O1606),0)</f>
        <v>#DIV/0!</v>
      </c>
      <c r="Q1606" s="106" t="e">
        <f t="shared" si="436"/>
        <v>#DIV/0!</v>
      </c>
      <c r="R1606" s="106" t="e">
        <f t="shared" si="432"/>
        <v>#DIV/0!</v>
      </c>
      <c r="S1606" s="106" t="e">
        <f t="shared" si="433"/>
        <v>#DIV/0!</v>
      </c>
      <c r="T1606" s="106" t="e">
        <f t="shared" si="437"/>
        <v>#DIV/0!</v>
      </c>
      <c r="U1606" s="124" t="e">
        <f t="shared" si="448"/>
        <v>#DIV/0!</v>
      </c>
      <c r="V1606" s="107" t="e">
        <f t="shared" si="445"/>
        <v>#DIV/0!</v>
      </c>
      <c r="W1606" s="106" t="e">
        <f t="shared" si="443"/>
        <v>#DIV/0!</v>
      </c>
      <c r="X1606" s="106" t="e">
        <f t="shared" si="438"/>
        <v>#DIV/0!</v>
      </c>
      <c r="Y1606" s="106" t="e">
        <f t="shared" si="444"/>
        <v>#DIV/0!</v>
      </c>
      <c r="Z1606" s="108" t="e">
        <f t="shared" si="439"/>
        <v>#DIV/0!</v>
      </c>
      <c r="AA1606" s="108" t="e">
        <f>('Input &amp; Results'!$E$40-R1606*7.48)/('Calcs active'!H1606*1440)</f>
        <v>#DIV/0!</v>
      </c>
    </row>
    <row r="1607" spans="2:27" x14ac:dyDescent="0.2">
      <c r="B1607" s="31">
        <f t="shared" si="449"/>
        <v>5</v>
      </c>
      <c r="C1607" s="31" t="s">
        <v>55</v>
      </c>
      <c r="D1607" s="106">
        <v>1593</v>
      </c>
      <c r="E1607" s="106" t="e">
        <f t="shared" si="440"/>
        <v>#DIV/0!</v>
      </c>
      <c r="F1607" s="106">
        <f>'Calcs Hist'!E1608</f>
        <v>0</v>
      </c>
      <c r="G1607" s="106" t="e">
        <f t="shared" si="441"/>
        <v>#DIV/0!</v>
      </c>
      <c r="H1607" s="107" t="e">
        <f t="shared" si="442"/>
        <v>#DIV/0!</v>
      </c>
      <c r="I1607" s="106" t="e">
        <f>IF(P1607&gt;0,('Input &amp; Results'!F$29/12*$C$3)*('Input &amp; Results'!$D$21),('Input &amp; Results'!F$29/12*$C$3)*('Input &amp; Results'!$D$22))</f>
        <v>#DIV/0!</v>
      </c>
      <c r="J1607" s="106" t="e">
        <f t="shared" si="446"/>
        <v>#DIV/0!</v>
      </c>
      <c r="K1607" s="106" t="e">
        <f>IF(H1607&gt;'Input &amp; Results'!$K$45,MIN('Input &amp; Results'!$K$31,J1607-M1607),0)</f>
        <v>#DIV/0!</v>
      </c>
      <c r="L1607" s="106" t="e">
        <f t="shared" si="434"/>
        <v>#DIV/0!</v>
      </c>
      <c r="M1607" s="106" t="e">
        <f>IF(J1607&gt;0,MIN('Input &amp; Results'!$K$11*0.75/12*'Input &amp; Results'!$K$42,J1607),0)</f>
        <v>#DIV/0!</v>
      </c>
      <c r="N1607" s="106" t="e">
        <f t="shared" si="435"/>
        <v>#DIV/0!</v>
      </c>
      <c r="O1607" s="106" t="e">
        <f t="shared" si="447"/>
        <v>#DIV/0!</v>
      </c>
      <c r="P1607" s="106" t="e">
        <f>IF(O1607&gt;'Input &amp; Results'!$E$49,MIN('Input &amp; Results'!$E$47,O1607),0)</f>
        <v>#DIV/0!</v>
      </c>
      <c r="Q1607" s="106" t="e">
        <f t="shared" si="436"/>
        <v>#DIV/0!</v>
      </c>
      <c r="R1607" s="106" t="e">
        <f t="shared" si="432"/>
        <v>#DIV/0!</v>
      </c>
      <c r="S1607" s="106" t="e">
        <f t="shared" si="433"/>
        <v>#DIV/0!</v>
      </c>
      <c r="T1607" s="106" t="e">
        <f t="shared" si="437"/>
        <v>#DIV/0!</v>
      </c>
      <c r="U1607" s="124" t="e">
        <f t="shared" si="448"/>
        <v>#DIV/0!</v>
      </c>
      <c r="V1607" s="107" t="e">
        <f t="shared" si="445"/>
        <v>#DIV/0!</v>
      </c>
      <c r="W1607" s="106" t="e">
        <f t="shared" si="443"/>
        <v>#DIV/0!</v>
      </c>
      <c r="X1607" s="106" t="e">
        <f t="shared" si="438"/>
        <v>#DIV/0!</v>
      </c>
      <c r="Y1607" s="106" t="e">
        <f t="shared" si="444"/>
        <v>#DIV/0!</v>
      </c>
      <c r="Z1607" s="108" t="e">
        <f t="shared" si="439"/>
        <v>#DIV/0!</v>
      </c>
      <c r="AA1607" s="108" t="e">
        <f>('Input &amp; Results'!$E$40-R1607*7.48)/('Calcs active'!H1607*1440)</f>
        <v>#DIV/0!</v>
      </c>
    </row>
    <row r="1608" spans="2:27" x14ac:dyDescent="0.2">
      <c r="B1608" s="31">
        <f t="shared" si="449"/>
        <v>5</v>
      </c>
      <c r="C1608" s="31" t="s">
        <v>55</v>
      </c>
      <c r="D1608" s="106">
        <v>1594</v>
      </c>
      <c r="E1608" s="106" t="e">
        <f t="shared" si="440"/>
        <v>#DIV/0!</v>
      </c>
      <c r="F1608" s="106">
        <f>'Calcs Hist'!E1609</f>
        <v>0</v>
      </c>
      <c r="G1608" s="106" t="e">
        <f t="shared" si="441"/>
        <v>#DIV/0!</v>
      </c>
      <c r="H1608" s="107" t="e">
        <f t="shared" si="442"/>
        <v>#DIV/0!</v>
      </c>
      <c r="I1608" s="106" t="e">
        <f>IF(P1608&gt;0,('Input &amp; Results'!F$29/12*$C$3)*('Input &amp; Results'!$D$21),('Input &amp; Results'!F$29/12*$C$3)*('Input &amp; Results'!$D$22))</f>
        <v>#DIV/0!</v>
      </c>
      <c r="J1608" s="106" t="e">
        <f t="shared" si="446"/>
        <v>#DIV/0!</v>
      </c>
      <c r="K1608" s="106" t="e">
        <f>IF(H1608&gt;'Input &amp; Results'!$K$45,MIN('Input &amp; Results'!$K$31,J1608-M1608),0)</f>
        <v>#DIV/0!</v>
      </c>
      <c r="L1608" s="106" t="e">
        <f t="shared" si="434"/>
        <v>#DIV/0!</v>
      </c>
      <c r="M1608" s="106" t="e">
        <f>IF(J1608&gt;0,MIN('Input &amp; Results'!$K$11*0.75/12*'Input &amp; Results'!$K$42,J1608),0)</f>
        <v>#DIV/0!</v>
      </c>
      <c r="N1608" s="106" t="e">
        <f t="shared" si="435"/>
        <v>#DIV/0!</v>
      </c>
      <c r="O1608" s="106" t="e">
        <f t="shared" si="447"/>
        <v>#DIV/0!</v>
      </c>
      <c r="P1608" s="106" t="e">
        <f>IF(O1608&gt;'Input &amp; Results'!$E$49,MIN('Input &amp; Results'!$E$47,O1608),0)</f>
        <v>#DIV/0!</v>
      </c>
      <c r="Q1608" s="106" t="e">
        <f t="shared" si="436"/>
        <v>#DIV/0!</v>
      </c>
      <c r="R1608" s="106" t="e">
        <f t="shared" si="432"/>
        <v>#DIV/0!</v>
      </c>
      <c r="S1608" s="106" t="e">
        <f t="shared" si="433"/>
        <v>#DIV/0!</v>
      </c>
      <c r="T1608" s="106" t="e">
        <f t="shared" si="437"/>
        <v>#DIV/0!</v>
      </c>
      <c r="U1608" s="124" t="e">
        <f t="shared" si="448"/>
        <v>#DIV/0!</v>
      </c>
      <c r="V1608" s="107" t="e">
        <f t="shared" si="445"/>
        <v>#DIV/0!</v>
      </c>
      <c r="W1608" s="106" t="e">
        <f t="shared" si="443"/>
        <v>#DIV/0!</v>
      </c>
      <c r="X1608" s="106" t="e">
        <f t="shared" si="438"/>
        <v>#DIV/0!</v>
      </c>
      <c r="Y1608" s="106" t="e">
        <f t="shared" si="444"/>
        <v>#DIV/0!</v>
      </c>
      <c r="Z1608" s="108" t="e">
        <f t="shared" si="439"/>
        <v>#DIV/0!</v>
      </c>
      <c r="AA1608" s="108" t="e">
        <f>('Input &amp; Results'!$E$40-R1608*7.48)/('Calcs active'!H1608*1440)</f>
        <v>#DIV/0!</v>
      </c>
    </row>
    <row r="1609" spans="2:27" x14ac:dyDescent="0.2">
      <c r="B1609" s="31">
        <f t="shared" si="449"/>
        <v>5</v>
      </c>
      <c r="C1609" s="31" t="s">
        <v>55</v>
      </c>
      <c r="D1609" s="106">
        <v>1595</v>
      </c>
      <c r="E1609" s="106" t="e">
        <f t="shared" si="440"/>
        <v>#DIV/0!</v>
      </c>
      <c r="F1609" s="106">
        <f>'Calcs Hist'!E1610</f>
        <v>0</v>
      </c>
      <c r="G1609" s="106" t="e">
        <f t="shared" si="441"/>
        <v>#DIV/0!</v>
      </c>
      <c r="H1609" s="107" t="e">
        <f t="shared" si="442"/>
        <v>#DIV/0!</v>
      </c>
      <c r="I1609" s="106" t="e">
        <f>IF(P1609&gt;0,('Input &amp; Results'!F$29/12*$C$3)*('Input &amp; Results'!$D$21),('Input &amp; Results'!F$29/12*$C$3)*('Input &amp; Results'!$D$22))</f>
        <v>#DIV/0!</v>
      </c>
      <c r="J1609" s="106" t="e">
        <f t="shared" si="446"/>
        <v>#DIV/0!</v>
      </c>
      <c r="K1609" s="106" t="e">
        <f>IF(H1609&gt;'Input &amp; Results'!$K$45,MIN('Input &amp; Results'!$K$31,J1609-M1609),0)</f>
        <v>#DIV/0!</v>
      </c>
      <c r="L1609" s="106" t="e">
        <f t="shared" si="434"/>
        <v>#DIV/0!</v>
      </c>
      <c r="M1609" s="106" t="e">
        <f>IF(J1609&gt;0,MIN('Input &amp; Results'!$K$11*0.75/12*'Input &amp; Results'!$K$42,J1609),0)</f>
        <v>#DIV/0!</v>
      </c>
      <c r="N1609" s="106" t="e">
        <f t="shared" si="435"/>
        <v>#DIV/0!</v>
      </c>
      <c r="O1609" s="106" t="e">
        <f t="shared" si="447"/>
        <v>#DIV/0!</v>
      </c>
      <c r="P1609" s="106" t="e">
        <f>IF(O1609&gt;'Input &amp; Results'!$E$49,MIN('Input &amp; Results'!$E$47,O1609),0)</f>
        <v>#DIV/0!</v>
      </c>
      <c r="Q1609" s="106" t="e">
        <f t="shared" si="436"/>
        <v>#DIV/0!</v>
      </c>
      <c r="R1609" s="106" t="e">
        <f t="shared" si="432"/>
        <v>#DIV/0!</v>
      </c>
      <c r="S1609" s="106" t="e">
        <f t="shared" si="433"/>
        <v>#DIV/0!</v>
      </c>
      <c r="T1609" s="106" t="e">
        <f t="shared" si="437"/>
        <v>#DIV/0!</v>
      </c>
      <c r="U1609" s="124" t="e">
        <f t="shared" si="448"/>
        <v>#DIV/0!</v>
      </c>
      <c r="V1609" s="107" t="e">
        <f t="shared" si="445"/>
        <v>#DIV/0!</v>
      </c>
      <c r="W1609" s="106" t="e">
        <f t="shared" si="443"/>
        <v>#DIV/0!</v>
      </c>
      <c r="X1609" s="106" t="e">
        <f t="shared" si="438"/>
        <v>#DIV/0!</v>
      </c>
      <c r="Y1609" s="106" t="e">
        <f t="shared" si="444"/>
        <v>#DIV/0!</v>
      </c>
      <c r="Z1609" s="108" t="e">
        <f t="shared" si="439"/>
        <v>#DIV/0!</v>
      </c>
      <c r="AA1609" s="108" t="e">
        <f>('Input &amp; Results'!$E$40-R1609*7.48)/('Calcs active'!H1609*1440)</f>
        <v>#DIV/0!</v>
      </c>
    </row>
    <row r="1610" spans="2:27" x14ac:dyDescent="0.2">
      <c r="B1610" s="31">
        <f t="shared" si="449"/>
        <v>5</v>
      </c>
      <c r="C1610" s="31" t="s">
        <v>55</v>
      </c>
      <c r="D1610" s="106">
        <v>1596</v>
      </c>
      <c r="E1610" s="106" t="e">
        <f t="shared" si="440"/>
        <v>#DIV/0!</v>
      </c>
      <c r="F1610" s="106">
        <f>'Calcs Hist'!E1611</f>
        <v>0</v>
      </c>
      <c r="G1610" s="106" t="e">
        <f t="shared" si="441"/>
        <v>#DIV/0!</v>
      </c>
      <c r="H1610" s="107" t="e">
        <f t="shared" si="442"/>
        <v>#DIV/0!</v>
      </c>
      <c r="I1610" s="106" t="e">
        <f>IF(P1610&gt;0,('Input &amp; Results'!F$29/12*$C$3)*('Input &amp; Results'!$D$21),('Input &amp; Results'!F$29/12*$C$3)*('Input &amp; Results'!$D$22))</f>
        <v>#DIV/0!</v>
      </c>
      <c r="J1610" s="106" t="e">
        <f t="shared" si="446"/>
        <v>#DIV/0!</v>
      </c>
      <c r="K1610" s="106" t="e">
        <f>IF(H1610&gt;'Input &amp; Results'!$K$45,MIN('Input &amp; Results'!$K$31,J1610-M1610),0)</f>
        <v>#DIV/0!</v>
      </c>
      <c r="L1610" s="106" t="e">
        <f t="shared" si="434"/>
        <v>#DIV/0!</v>
      </c>
      <c r="M1610" s="106" t="e">
        <f>IF(J1610&gt;0,MIN('Input &amp; Results'!$K$11*0.75/12*'Input &amp; Results'!$K$42,J1610),0)</f>
        <v>#DIV/0!</v>
      </c>
      <c r="N1610" s="106" t="e">
        <f t="shared" si="435"/>
        <v>#DIV/0!</v>
      </c>
      <c r="O1610" s="106" t="e">
        <f t="shared" si="447"/>
        <v>#DIV/0!</v>
      </c>
      <c r="P1610" s="106" t="e">
        <f>IF(O1610&gt;'Input &amp; Results'!$E$49,MIN('Input &amp; Results'!$E$47,O1610),0)</f>
        <v>#DIV/0!</v>
      </c>
      <c r="Q1610" s="106" t="e">
        <f t="shared" si="436"/>
        <v>#DIV/0!</v>
      </c>
      <c r="R1610" s="106" t="e">
        <f t="shared" si="432"/>
        <v>#DIV/0!</v>
      </c>
      <c r="S1610" s="106" t="e">
        <f t="shared" si="433"/>
        <v>#DIV/0!</v>
      </c>
      <c r="T1610" s="106" t="e">
        <f t="shared" si="437"/>
        <v>#DIV/0!</v>
      </c>
      <c r="U1610" s="124" t="e">
        <f t="shared" si="448"/>
        <v>#DIV/0!</v>
      </c>
      <c r="V1610" s="107" t="e">
        <f t="shared" si="445"/>
        <v>#DIV/0!</v>
      </c>
      <c r="W1610" s="106" t="e">
        <f t="shared" si="443"/>
        <v>#DIV/0!</v>
      </c>
      <c r="X1610" s="106" t="e">
        <f t="shared" si="438"/>
        <v>#DIV/0!</v>
      </c>
      <c r="Y1610" s="106" t="e">
        <f t="shared" si="444"/>
        <v>#DIV/0!</v>
      </c>
      <c r="Z1610" s="108" t="e">
        <f t="shared" si="439"/>
        <v>#DIV/0!</v>
      </c>
      <c r="AA1610" s="108" t="e">
        <f>('Input &amp; Results'!$E$40-R1610*7.48)/('Calcs active'!H1610*1440)</f>
        <v>#DIV/0!</v>
      </c>
    </row>
    <row r="1611" spans="2:27" x14ac:dyDescent="0.2">
      <c r="B1611" s="31">
        <f t="shared" si="449"/>
        <v>5</v>
      </c>
      <c r="C1611" s="31" t="s">
        <v>55</v>
      </c>
      <c r="D1611" s="106">
        <v>1597</v>
      </c>
      <c r="E1611" s="106" t="e">
        <f t="shared" si="440"/>
        <v>#DIV/0!</v>
      </c>
      <c r="F1611" s="106">
        <f>'Calcs Hist'!E1612</f>
        <v>0</v>
      </c>
      <c r="G1611" s="106" t="e">
        <f t="shared" si="441"/>
        <v>#DIV/0!</v>
      </c>
      <c r="H1611" s="107" t="e">
        <f t="shared" si="442"/>
        <v>#DIV/0!</v>
      </c>
      <c r="I1611" s="106" t="e">
        <f>IF(P1611&gt;0,('Input &amp; Results'!F$29/12*$C$3)*('Input &amp; Results'!$D$21),('Input &amp; Results'!F$29/12*$C$3)*('Input &amp; Results'!$D$22))</f>
        <v>#DIV/0!</v>
      </c>
      <c r="J1611" s="106" t="e">
        <f t="shared" si="446"/>
        <v>#DIV/0!</v>
      </c>
      <c r="K1611" s="106" t="e">
        <f>IF(H1611&gt;'Input &amp; Results'!$K$45,MIN('Input &amp; Results'!$K$31,J1611-M1611),0)</f>
        <v>#DIV/0!</v>
      </c>
      <c r="L1611" s="106" t="e">
        <f t="shared" si="434"/>
        <v>#DIV/0!</v>
      </c>
      <c r="M1611" s="106" t="e">
        <f>IF(J1611&gt;0,MIN('Input &amp; Results'!$K$11*0.75/12*'Input &amp; Results'!$K$42,J1611),0)</f>
        <v>#DIV/0!</v>
      </c>
      <c r="N1611" s="106" t="e">
        <f t="shared" si="435"/>
        <v>#DIV/0!</v>
      </c>
      <c r="O1611" s="106" t="e">
        <f t="shared" si="447"/>
        <v>#DIV/0!</v>
      </c>
      <c r="P1611" s="106" t="e">
        <f>IF(O1611&gt;'Input &amp; Results'!$E$49,MIN('Input &amp; Results'!$E$47,O1611),0)</f>
        <v>#DIV/0!</v>
      </c>
      <c r="Q1611" s="106" t="e">
        <f t="shared" si="436"/>
        <v>#DIV/0!</v>
      </c>
      <c r="R1611" s="106" t="e">
        <f t="shared" si="432"/>
        <v>#DIV/0!</v>
      </c>
      <c r="S1611" s="106" t="e">
        <f t="shared" si="433"/>
        <v>#DIV/0!</v>
      </c>
      <c r="T1611" s="106" t="e">
        <f t="shared" si="437"/>
        <v>#DIV/0!</v>
      </c>
      <c r="U1611" s="124" t="e">
        <f t="shared" si="448"/>
        <v>#DIV/0!</v>
      </c>
      <c r="V1611" s="107" t="e">
        <f t="shared" si="445"/>
        <v>#DIV/0!</v>
      </c>
      <c r="W1611" s="106" t="e">
        <f t="shared" si="443"/>
        <v>#DIV/0!</v>
      </c>
      <c r="X1611" s="106" t="e">
        <f t="shared" si="438"/>
        <v>#DIV/0!</v>
      </c>
      <c r="Y1611" s="106" t="e">
        <f t="shared" si="444"/>
        <v>#DIV/0!</v>
      </c>
      <c r="Z1611" s="108" t="e">
        <f t="shared" si="439"/>
        <v>#DIV/0!</v>
      </c>
      <c r="AA1611" s="108" t="e">
        <f>('Input &amp; Results'!$E$40-R1611*7.48)/('Calcs active'!H1611*1440)</f>
        <v>#DIV/0!</v>
      </c>
    </row>
    <row r="1612" spans="2:27" x14ac:dyDescent="0.2">
      <c r="B1612" s="31">
        <f t="shared" si="449"/>
        <v>5</v>
      </c>
      <c r="C1612" s="31" t="s">
        <v>55</v>
      </c>
      <c r="D1612" s="106">
        <v>1598</v>
      </c>
      <c r="E1612" s="106" t="e">
        <f t="shared" si="440"/>
        <v>#DIV/0!</v>
      </c>
      <c r="F1612" s="106">
        <f>'Calcs Hist'!E1613</f>
        <v>0</v>
      </c>
      <c r="G1612" s="106" t="e">
        <f t="shared" si="441"/>
        <v>#DIV/0!</v>
      </c>
      <c r="H1612" s="107" t="e">
        <f t="shared" si="442"/>
        <v>#DIV/0!</v>
      </c>
      <c r="I1612" s="106" t="e">
        <f>IF(P1612&gt;0,('Input &amp; Results'!F$29/12*$C$3)*('Input &amp; Results'!$D$21),('Input &amp; Results'!F$29/12*$C$3)*('Input &amp; Results'!$D$22))</f>
        <v>#DIV/0!</v>
      </c>
      <c r="J1612" s="106" t="e">
        <f t="shared" si="446"/>
        <v>#DIV/0!</v>
      </c>
      <c r="K1612" s="106" t="e">
        <f>IF(H1612&gt;'Input &amp; Results'!$K$45,MIN('Input &amp; Results'!$K$31,J1612-M1612),0)</f>
        <v>#DIV/0!</v>
      </c>
      <c r="L1612" s="106" t="e">
        <f t="shared" si="434"/>
        <v>#DIV/0!</v>
      </c>
      <c r="M1612" s="106" t="e">
        <f>IF(J1612&gt;0,MIN('Input &amp; Results'!$K$11*0.75/12*'Input &amp; Results'!$K$42,J1612),0)</f>
        <v>#DIV/0!</v>
      </c>
      <c r="N1612" s="106" t="e">
        <f t="shared" si="435"/>
        <v>#DIV/0!</v>
      </c>
      <c r="O1612" s="106" t="e">
        <f t="shared" si="447"/>
        <v>#DIV/0!</v>
      </c>
      <c r="P1612" s="106" t="e">
        <f>IF(O1612&gt;'Input &amp; Results'!$E$49,MIN('Input &amp; Results'!$E$47,O1612),0)</f>
        <v>#DIV/0!</v>
      </c>
      <c r="Q1612" s="106" t="e">
        <f t="shared" si="436"/>
        <v>#DIV/0!</v>
      </c>
      <c r="R1612" s="106" t="e">
        <f t="shared" si="432"/>
        <v>#DIV/0!</v>
      </c>
      <c r="S1612" s="106" t="e">
        <f t="shared" si="433"/>
        <v>#DIV/0!</v>
      </c>
      <c r="T1612" s="106" t="e">
        <f t="shared" si="437"/>
        <v>#DIV/0!</v>
      </c>
      <c r="U1612" s="124" t="e">
        <f t="shared" si="448"/>
        <v>#DIV/0!</v>
      </c>
      <c r="V1612" s="107" t="e">
        <f t="shared" si="445"/>
        <v>#DIV/0!</v>
      </c>
      <c r="W1612" s="106" t="e">
        <f t="shared" si="443"/>
        <v>#DIV/0!</v>
      </c>
      <c r="X1612" s="106" t="e">
        <f t="shared" si="438"/>
        <v>#DIV/0!</v>
      </c>
      <c r="Y1612" s="106" t="e">
        <f t="shared" si="444"/>
        <v>#DIV/0!</v>
      </c>
      <c r="Z1612" s="108" t="e">
        <f t="shared" si="439"/>
        <v>#DIV/0!</v>
      </c>
      <c r="AA1612" s="108" t="e">
        <f>('Input &amp; Results'!$E$40-R1612*7.48)/('Calcs active'!H1612*1440)</f>
        <v>#DIV/0!</v>
      </c>
    </row>
    <row r="1613" spans="2:27" x14ac:dyDescent="0.2">
      <c r="B1613" s="31">
        <f t="shared" si="449"/>
        <v>5</v>
      </c>
      <c r="C1613" s="31" t="s">
        <v>55</v>
      </c>
      <c r="D1613" s="106">
        <v>1599</v>
      </c>
      <c r="E1613" s="106" t="e">
        <f t="shared" si="440"/>
        <v>#DIV/0!</v>
      </c>
      <c r="F1613" s="106">
        <f>'Calcs Hist'!E1614</f>
        <v>0</v>
      </c>
      <c r="G1613" s="106" t="e">
        <f t="shared" si="441"/>
        <v>#DIV/0!</v>
      </c>
      <c r="H1613" s="107" t="e">
        <f t="shared" si="442"/>
        <v>#DIV/0!</v>
      </c>
      <c r="I1613" s="106" t="e">
        <f>IF(P1613&gt;0,('Input &amp; Results'!F$29/12*$C$3)*('Input &amp; Results'!$D$21),('Input &amp; Results'!F$29/12*$C$3)*('Input &amp; Results'!$D$22))</f>
        <v>#DIV/0!</v>
      </c>
      <c r="J1613" s="106" t="e">
        <f t="shared" si="446"/>
        <v>#DIV/0!</v>
      </c>
      <c r="K1613" s="106" t="e">
        <f>IF(H1613&gt;'Input &amp; Results'!$K$45,MIN('Input &amp; Results'!$K$31,J1613-M1613),0)</f>
        <v>#DIV/0!</v>
      </c>
      <c r="L1613" s="106" t="e">
        <f t="shared" si="434"/>
        <v>#DIV/0!</v>
      </c>
      <c r="M1613" s="106" t="e">
        <f>IF(J1613&gt;0,MIN('Input &amp; Results'!$K$11*0.75/12*'Input &amp; Results'!$K$42,J1613),0)</f>
        <v>#DIV/0!</v>
      </c>
      <c r="N1613" s="106" t="e">
        <f t="shared" si="435"/>
        <v>#DIV/0!</v>
      </c>
      <c r="O1613" s="106" t="e">
        <f t="shared" si="447"/>
        <v>#DIV/0!</v>
      </c>
      <c r="P1613" s="106" t="e">
        <f>IF(O1613&gt;'Input &amp; Results'!$E$49,MIN('Input &amp; Results'!$E$47,O1613),0)</f>
        <v>#DIV/0!</v>
      </c>
      <c r="Q1613" s="106" t="e">
        <f t="shared" si="436"/>
        <v>#DIV/0!</v>
      </c>
      <c r="R1613" s="106" t="e">
        <f t="shared" si="432"/>
        <v>#DIV/0!</v>
      </c>
      <c r="S1613" s="106" t="e">
        <f t="shared" si="433"/>
        <v>#DIV/0!</v>
      </c>
      <c r="T1613" s="106" t="e">
        <f t="shared" si="437"/>
        <v>#DIV/0!</v>
      </c>
      <c r="U1613" s="124" t="e">
        <f t="shared" si="448"/>
        <v>#DIV/0!</v>
      </c>
      <c r="V1613" s="107" t="e">
        <f t="shared" si="445"/>
        <v>#DIV/0!</v>
      </c>
      <c r="W1613" s="106" t="e">
        <f t="shared" si="443"/>
        <v>#DIV/0!</v>
      </c>
      <c r="X1613" s="106" t="e">
        <f t="shared" si="438"/>
        <v>#DIV/0!</v>
      </c>
      <c r="Y1613" s="106" t="e">
        <f t="shared" si="444"/>
        <v>#DIV/0!</v>
      </c>
      <c r="Z1613" s="108" t="e">
        <f t="shared" si="439"/>
        <v>#DIV/0!</v>
      </c>
      <c r="AA1613" s="108" t="e">
        <f>('Input &amp; Results'!$E$40-R1613*7.48)/('Calcs active'!H1613*1440)</f>
        <v>#DIV/0!</v>
      </c>
    </row>
    <row r="1614" spans="2:27" x14ac:dyDescent="0.2">
      <c r="B1614" s="31">
        <f t="shared" si="449"/>
        <v>5</v>
      </c>
      <c r="C1614" s="31" t="s">
        <v>55</v>
      </c>
      <c r="D1614" s="106">
        <v>1600</v>
      </c>
      <c r="E1614" s="106" t="e">
        <f t="shared" si="440"/>
        <v>#DIV/0!</v>
      </c>
      <c r="F1614" s="106">
        <f>'Calcs Hist'!E1615</f>
        <v>0</v>
      </c>
      <c r="G1614" s="106" t="e">
        <f t="shared" si="441"/>
        <v>#DIV/0!</v>
      </c>
      <c r="H1614" s="107" t="e">
        <f t="shared" si="442"/>
        <v>#DIV/0!</v>
      </c>
      <c r="I1614" s="106" t="e">
        <f>IF(P1614&gt;0,('Input &amp; Results'!F$29/12*$C$3)*('Input &amp; Results'!$D$21),('Input &amp; Results'!F$29/12*$C$3)*('Input &amp; Results'!$D$22))</f>
        <v>#DIV/0!</v>
      </c>
      <c r="J1614" s="106" t="e">
        <f t="shared" si="446"/>
        <v>#DIV/0!</v>
      </c>
      <c r="K1614" s="106" t="e">
        <f>IF(H1614&gt;'Input &amp; Results'!$K$45,MIN('Input &amp; Results'!$K$31,J1614-M1614),0)</f>
        <v>#DIV/0!</v>
      </c>
      <c r="L1614" s="106" t="e">
        <f t="shared" si="434"/>
        <v>#DIV/0!</v>
      </c>
      <c r="M1614" s="106" t="e">
        <f>IF(J1614&gt;0,MIN('Input &amp; Results'!$K$11*0.75/12*'Input &amp; Results'!$K$42,J1614),0)</f>
        <v>#DIV/0!</v>
      </c>
      <c r="N1614" s="106" t="e">
        <f t="shared" si="435"/>
        <v>#DIV/0!</v>
      </c>
      <c r="O1614" s="106" t="e">
        <f t="shared" si="447"/>
        <v>#DIV/0!</v>
      </c>
      <c r="P1614" s="106" t="e">
        <f>IF(O1614&gt;'Input &amp; Results'!$E$49,MIN('Input &amp; Results'!$E$47,O1614),0)</f>
        <v>#DIV/0!</v>
      </c>
      <c r="Q1614" s="106" t="e">
        <f t="shared" si="436"/>
        <v>#DIV/0!</v>
      </c>
      <c r="R1614" s="106" t="e">
        <f t="shared" si="432"/>
        <v>#DIV/0!</v>
      </c>
      <c r="S1614" s="106" t="e">
        <f t="shared" si="433"/>
        <v>#DIV/0!</v>
      </c>
      <c r="T1614" s="106" t="e">
        <f t="shared" si="437"/>
        <v>#DIV/0!</v>
      </c>
      <c r="U1614" s="124" t="e">
        <f t="shared" si="448"/>
        <v>#DIV/0!</v>
      </c>
      <c r="V1614" s="107" t="e">
        <f t="shared" si="445"/>
        <v>#DIV/0!</v>
      </c>
      <c r="W1614" s="106" t="e">
        <f t="shared" si="443"/>
        <v>#DIV/0!</v>
      </c>
      <c r="X1614" s="106" t="e">
        <f t="shared" si="438"/>
        <v>#DIV/0!</v>
      </c>
      <c r="Y1614" s="106" t="e">
        <f t="shared" si="444"/>
        <v>#DIV/0!</v>
      </c>
      <c r="Z1614" s="108" t="e">
        <f t="shared" si="439"/>
        <v>#DIV/0!</v>
      </c>
      <c r="AA1614" s="108" t="e">
        <f>('Input &amp; Results'!$E$40-R1614*7.48)/('Calcs active'!H1614*1440)</f>
        <v>#DIV/0!</v>
      </c>
    </row>
    <row r="1615" spans="2:27" x14ac:dyDescent="0.2">
      <c r="B1615" s="31">
        <f t="shared" si="449"/>
        <v>5</v>
      </c>
      <c r="C1615" s="31" t="s">
        <v>55</v>
      </c>
      <c r="D1615" s="106">
        <v>1601</v>
      </c>
      <c r="E1615" s="106" t="e">
        <f t="shared" si="440"/>
        <v>#DIV/0!</v>
      </c>
      <c r="F1615" s="106">
        <f>'Calcs Hist'!E1616</f>
        <v>0</v>
      </c>
      <c r="G1615" s="106" t="e">
        <f t="shared" si="441"/>
        <v>#DIV/0!</v>
      </c>
      <c r="H1615" s="107" t="e">
        <f t="shared" si="442"/>
        <v>#DIV/0!</v>
      </c>
      <c r="I1615" s="106" t="e">
        <f>IF(P1615&gt;0,('Input &amp; Results'!F$29/12*$C$3)*('Input &amp; Results'!$D$21),('Input &amp; Results'!F$29/12*$C$3)*('Input &amp; Results'!$D$22))</f>
        <v>#DIV/0!</v>
      </c>
      <c r="J1615" s="106" t="e">
        <f t="shared" si="446"/>
        <v>#DIV/0!</v>
      </c>
      <c r="K1615" s="106" t="e">
        <f>IF(H1615&gt;'Input &amp; Results'!$K$45,MIN('Input &amp; Results'!$K$31,J1615-M1615),0)</f>
        <v>#DIV/0!</v>
      </c>
      <c r="L1615" s="106" t="e">
        <f t="shared" si="434"/>
        <v>#DIV/0!</v>
      </c>
      <c r="M1615" s="106" t="e">
        <f>IF(J1615&gt;0,MIN('Input &amp; Results'!$K$11*0.75/12*'Input &amp; Results'!$K$42,J1615),0)</f>
        <v>#DIV/0!</v>
      </c>
      <c r="N1615" s="106" t="e">
        <f t="shared" si="435"/>
        <v>#DIV/0!</v>
      </c>
      <c r="O1615" s="106" t="e">
        <f t="shared" si="447"/>
        <v>#DIV/0!</v>
      </c>
      <c r="P1615" s="106" t="e">
        <f>IF(O1615&gt;'Input &amp; Results'!$E$49,MIN('Input &amp; Results'!$E$47,O1615),0)</f>
        <v>#DIV/0!</v>
      </c>
      <c r="Q1615" s="106" t="e">
        <f t="shared" si="436"/>
        <v>#DIV/0!</v>
      </c>
      <c r="R1615" s="106" t="e">
        <f t="shared" ref="R1615:R1678" si="450">O1615-P1615</f>
        <v>#DIV/0!</v>
      </c>
      <c r="S1615" s="106" t="e">
        <f t="shared" ref="S1615:S1678" si="451">I1615-E1615+P1615</f>
        <v>#DIV/0!</v>
      </c>
      <c r="T1615" s="106" t="e">
        <f t="shared" si="437"/>
        <v>#DIV/0!</v>
      </c>
      <c r="U1615" s="124" t="e">
        <f t="shared" si="448"/>
        <v>#DIV/0!</v>
      </c>
      <c r="V1615" s="107" t="e">
        <f t="shared" si="445"/>
        <v>#DIV/0!</v>
      </c>
      <c r="W1615" s="106" t="e">
        <f t="shared" si="443"/>
        <v>#DIV/0!</v>
      </c>
      <c r="X1615" s="106" t="e">
        <f t="shared" si="438"/>
        <v>#DIV/0!</v>
      </c>
      <c r="Y1615" s="106" t="e">
        <f t="shared" si="444"/>
        <v>#DIV/0!</v>
      </c>
      <c r="Z1615" s="108" t="e">
        <f t="shared" si="439"/>
        <v>#DIV/0!</v>
      </c>
      <c r="AA1615" s="108" t="e">
        <f>('Input &amp; Results'!$E$40-R1615*7.48)/('Calcs active'!H1615*1440)</f>
        <v>#DIV/0!</v>
      </c>
    </row>
    <row r="1616" spans="2:27" x14ac:dyDescent="0.2">
      <c r="B1616" s="31">
        <f t="shared" si="449"/>
        <v>5</v>
      </c>
      <c r="C1616" s="31" t="s">
        <v>55</v>
      </c>
      <c r="D1616" s="106">
        <v>1602</v>
      </c>
      <c r="E1616" s="106" t="e">
        <f t="shared" si="440"/>
        <v>#DIV/0!</v>
      </c>
      <c r="F1616" s="106">
        <f>'Calcs Hist'!E1617</f>
        <v>0</v>
      </c>
      <c r="G1616" s="106" t="e">
        <f t="shared" si="441"/>
        <v>#DIV/0!</v>
      </c>
      <c r="H1616" s="107" t="e">
        <f t="shared" si="442"/>
        <v>#DIV/0!</v>
      </c>
      <c r="I1616" s="106" t="e">
        <f>IF(P1616&gt;0,('Input &amp; Results'!F$29/12*$C$3)*('Input &amp; Results'!$D$21),('Input &amp; Results'!F$29/12*$C$3)*('Input &amp; Results'!$D$22))</f>
        <v>#DIV/0!</v>
      </c>
      <c r="J1616" s="106" t="e">
        <f t="shared" si="446"/>
        <v>#DIV/0!</v>
      </c>
      <c r="K1616" s="106" t="e">
        <f>IF(H1616&gt;'Input &amp; Results'!$K$45,MIN('Input &amp; Results'!$K$31,J1616-M1616),0)</f>
        <v>#DIV/0!</v>
      </c>
      <c r="L1616" s="106" t="e">
        <f t="shared" ref="L1616:L1679" si="452">K1616*7.48</f>
        <v>#DIV/0!</v>
      </c>
      <c r="M1616" s="106" t="e">
        <f>IF(J1616&gt;0,MIN('Input &amp; Results'!$K$11*0.75/12*'Input &amp; Results'!$K$42,J1616),0)</f>
        <v>#DIV/0!</v>
      </c>
      <c r="N1616" s="106" t="e">
        <f t="shared" ref="N1616:N1679" si="453">M1616*7.48</f>
        <v>#DIV/0!</v>
      </c>
      <c r="O1616" s="106" t="e">
        <f t="shared" si="447"/>
        <v>#DIV/0!</v>
      </c>
      <c r="P1616" s="106" t="e">
        <f>IF(O1616&gt;'Input &amp; Results'!$E$49,MIN('Input &amp; Results'!$E$47,O1616),0)</f>
        <v>#DIV/0!</v>
      </c>
      <c r="Q1616" s="106" t="e">
        <f t="shared" ref="Q1616:Q1679" si="454">P1616*7.48</f>
        <v>#DIV/0!</v>
      </c>
      <c r="R1616" s="106" t="e">
        <f t="shared" si="450"/>
        <v>#DIV/0!</v>
      </c>
      <c r="S1616" s="106" t="e">
        <f t="shared" si="451"/>
        <v>#DIV/0!</v>
      </c>
      <c r="T1616" s="106" t="e">
        <f t="shared" ref="T1616:T1679" si="455">T1615+S1616</f>
        <v>#DIV/0!</v>
      </c>
      <c r="U1616" s="124" t="e">
        <f t="shared" si="448"/>
        <v>#DIV/0!</v>
      </c>
      <c r="V1616" s="107" t="e">
        <f t="shared" si="445"/>
        <v>#DIV/0!</v>
      </c>
      <c r="W1616" s="106" t="e">
        <f t="shared" si="443"/>
        <v>#DIV/0!</v>
      </c>
      <c r="X1616" s="106" t="e">
        <f t="shared" ref="X1616:X1679" si="456">W1616*7.48</f>
        <v>#DIV/0!</v>
      </c>
      <c r="Y1616" s="106" t="e">
        <f t="shared" si="444"/>
        <v>#DIV/0!</v>
      </c>
      <c r="Z1616" s="108" t="e">
        <f t="shared" ref="Z1616:Z1679" si="457">Z1615+Q1616</f>
        <v>#DIV/0!</v>
      </c>
      <c r="AA1616" s="108" t="e">
        <f>('Input &amp; Results'!$E$40-R1616*7.48)/('Calcs active'!H1616*1440)</f>
        <v>#DIV/0!</v>
      </c>
    </row>
    <row r="1617" spans="2:27" x14ac:dyDescent="0.2">
      <c r="B1617" s="31">
        <f t="shared" si="449"/>
        <v>5</v>
      </c>
      <c r="C1617" s="31" t="s">
        <v>55</v>
      </c>
      <c r="D1617" s="106">
        <v>1603</v>
      </c>
      <c r="E1617" s="106" t="e">
        <f t="shared" ref="E1617:E1680" si="458">$C$3*$C$10*(T1616/$C$7)^$C$11</f>
        <v>#DIV/0!</v>
      </c>
      <c r="F1617" s="106">
        <f>'Calcs Hist'!E1618</f>
        <v>0</v>
      </c>
      <c r="G1617" s="106" t="e">
        <f t="shared" ref="G1617:G1680" si="459">E1617+F1617</f>
        <v>#DIV/0!</v>
      </c>
      <c r="H1617" s="107" t="e">
        <f t="shared" ref="H1617:H1680" si="460">G1617*7.48/1440</f>
        <v>#DIV/0!</v>
      </c>
      <c r="I1617" s="106" t="e">
        <f>IF(P1617&gt;0,('Input &amp; Results'!F$29/12*$C$3)*('Input &amp; Results'!$D$21),('Input &amp; Results'!F$29/12*$C$3)*('Input &amp; Results'!$D$22))</f>
        <v>#DIV/0!</v>
      </c>
      <c r="J1617" s="106" t="e">
        <f t="shared" si="446"/>
        <v>#DIV/0!</v>
      </c>
      <c r="K1617" s="106" t="e">
        <f>IF(H1617&gt;'Input &amp; Results'!$K$45,MIN('Input &amp; Results'!$K$31,J1617-M1617),0)</f>
        <v>#DIV/0!</v>
      </c>
      <c r="L1617" s="106" t="e">
        <f t="shared" si="452"/>
        <v>#DIV/0!</v>
      </c>
      <c r="M1617" s="106" t="e">
        <f>IF(J1617&gt;0,MIN('Input &amp; Results'!$K$11*0.75/12*'Input &amp; Results'!$K$42,J1617),0)</f>
        <v>#DIV/0!</v>
      </c>
      <c r="N1617" s="106" t="e">
        <f t="shared" si="453"/>
        <v>#DIV/0!</v>
      </c>
      <c r="O1617" s="106" t="e">
        <f t="shared" si="447"/>
        <v>#DIV/0!</v>
      </c>
      <c r="P1617" s="106" t="e">
        <f>IF(O1617&gt;'Input &amp; Results'!$E$49,MIN('Input &amp; Results'!$E$47,O1617),0)</f>
        <v>#DIV/0!</v>
      </c>
      <c r="Q1617" s="106" t="e">
        <f t="shared" si="454"/>
        <v>#DIV/0!</v>
      </c>
      <c r="R1617" s="106" t="e">
        <f t="shared" si="450"/>
        <v>#DIV/0!</v>
      </c>
      <c r="S1617" s="106" t="e">
        <f t="shared" si="451"/>
        <v>#DIV/0!</v>
      </c>
      <c r="T1617" s="106" t="e">
        <f t="shared" si="455"/>
        <v>#DIV/0!</v>
      </c>
      <c r="U1617" s="124" t="e">
        <f t="shared" si="448"/>
        <v>#DIV/0!</v>
      </c>
      <c r="V1617" s="107" t="e">
        <f t="shared" si="445"/>
        <v>#DIV/0!</v>
      </c>
      <c r="W1617" s="106" t="e">
        <f t="shared" ref="W1617:W1680" si="461">G1617+W1616</f>
        <v>#DIV/0!</v>
      </c>
      <c r="X1617" s="106" t="e">
        <f t="shared" si="456"/>
        <v>#DIV/0!</v>
      </c>
      <c r="Y1617" s="106" t="e">
        <f t="shared" ref="Y1617:Y1680" si="462">Y1616+L1617</f>
        <v>#DIV/0!</v>
      </c>
      <c r="Z1617" s="108" t="e">
        <f t="shared" si="457"/>
        <v>#DIV/0!</v>
      </c>
      <c r="AA1617" s="108" t="e">
        <f>('Input &amp; Results'!$E$40-R1617*7.48)/('Calcs active'!H1617*1440)</f>
        <v>#DIV/0!</v>
      </c>
    </row>
    <row r="1618" spans="2:27" x14ac:dyDescent="0.2">
      <c r="B1618" s="31">
        <f t="shared" si="449"/>
        <v>5</v>
      </c>
      <c r="C1618" s="31" t="s">
        <v>55</v>
      </c>
      <c r="D1618" s="106">
        <v>1604</v>
      </c>
      <c r="E1618" s="106" t="e">
        <f t="shared" si="458"/>
        <v>#DIV/0!</v>
      </c>
      <c r="F1618" s="106">
        <f>'Calcs Hist'!E1619</f>
        <v>0</v>
      </c>
      <c r="G1618" s="106" t="e">
        <f t="shared" si="459"/>
        <v>#DIV/0!</v>
      </c>
      <c r="H1618" s="107" t="e">
        <f t="shared" si="460"/>
        <v>#DIV/0!</v>
      </c>
      <c r="I1618" s="106" t="e">
        <f>IF(P1618&gt;0,('Input &amp; Results'!F$29/12*$C$3)*('Input &amp; Results'!$D$21),('Input &amp; Results'!F$29/12*$C$3)*('Input &amp; Results'!$D$22))</f>
        <v>#DIV/0!</v>
      </c>
      <c r="J1618" s="106" t="e">
        <f t="shared" si="446"/>
        <v>#DIV/0!</v>
      </c>
      <c r="K1618" s="106" t="e">
        <f>IF(H1618&gt;'Input &amp; Results'!$K$45,MIN('Input &amp; Results'!$K$31,J1618-M1618),0)</f>
        <v>#DIV/0!</v>
      </c>
      <c r="L1618" s="106" t="e">
        <f t="shared" si="452"/>
        <v>#DIV/0!</v>
      </c>
      <c r="M1618" s="106" t="e">
        <f>IF(J1618&gt;0,MIN('Input &amp; Results'!$K$11*0.75/12*'Input &amp; Results'!$K$42,J1618),0)</f>
        <v>#DIV/0!</v>
      </c>
      <c r="N1618" s="106" t="e">
        <f t="shared" si="453"/>
        <v>#DIV/0!</v>
      </c>
      <c r="O1618" s="106" t="e">
        <f t="shared" si="447"/>
        <v>#DIV/0!</v>
      </c>
      <c r="P1618" s="106" t="e">
        <f>IF(O1618&gt;'Input &amp; Results'!$E$49,MIN('Input &amp; Results'!$E$47,O1618),0)</f>
        <v>#DIV/0!</v>
      </c>
      <c r="Q1618" s="106" t="e">
        <f t="shared" si="454"/>
        <v>#DIV/0!</v>
      </c>
      <c r="R1618" s="106" t="e">
        <f t="shared" si="450"/>
        <v>#DIV/0!</v>
      </c>
      <c r="S1618" s="106" t="e">
        <f t="shared" si="451"/>
        <v>#DIV/0!</v>
      </c>
      <c r="T1618" s="106" t="e">
        <f t="shared" si="455"/>
        <v>#DIV/0!</v>
      </c>
      <c r="U1618" s="124" t="e">
        <f t="shared" si="448"/>
        <v>#DIV/0!</v>
      </c>
      <c r="V1618" s="107" t="e">
        <f t="shared" si="445"/>
        <v>#DIV/0!</v>
      </c>
      <c r="W1618" s="106" t="e">
        <f t="shared" si="461"/>
        <v>#DIV/0!</v>
      </c>
      <c r="X1618" s="106" t="e">
        <f t="shared" si="456"/>
        <v>#DIV/0!</v>
      </c>
      <c r="Y1618" s="106" t="e">
        <f t="shared" si="462"/>
        <v>#DIV/0!</v>
      </c>
      <c r="Z1618" s="108" t="e">
        <f t="shared" si="457"/>
        <v>#DIV/0!</v>
      </c>
      <c r="AA1618" s="108" t="e">
        <f>('Input &amp; Results'!$E$40-R1618*7.48)/('Calcs active'!H1618*1440)</f>
        <v>#DIV/0!</v>
      </c>
    </row>
    <row r="1619" spans="2:27" x14ac:dyDescent="0.2">
      <c r="B1619" s="31">
        <f t="shared" si="449"/>
        <v>5</v>
      </c>
      <c r="C1619" s="31" t="s">
        <v>55</v>
      </c>
      <c r="D1619" s="106">
        <v>1605</v>
      </c>
      <c r="E1619" s="106" t="e">
        <f t="shared" si="458"/>
        <v>#DIV/0!</v>
      </c>
      <c r="F1619" s="106">
        <f>'Calcs Hist'!E1620</f>
        <v>0</v>
      </c>
      <c r="G1619" s="106" t="e">
        <f t="shared" si="459"/>
        <v>#DIV/0!</v>
      </c>
      <c r="H1619" s="107" t="e">
        <f t="shared" si="460"/>
        <v>#DIV/0!</v>
      </c>
      <c r="I1619" s="106" t="e">
        <f>IF(P1619&gt;0,('Input &amp; Results'!F$29/12*$C$3)*('Input &amp; Results'!$D$21),('Input &amp; Results'!F$29/12*$C$3)*('Input &amp; Results'!$D$22))</f>
        <v>#DIV/0!</v>
      </c>
      <c r="J1619" s="106" t="e">
        <f t="shared" si="446"/>
        <v>#DIV/0!</v>
      </c>
      <c r="K1619" s="106" t="e">
        <f>IF(H1619&gt;'Input &amp; Results'!$K$45,MIN('Input &amp; Results'!$K$31,J1619-M1619),0)</f>
        <v>#DIV/0!</v>
      </c>
      <c r="L1619" s="106" t="e">
        <f t="shared" si="452"/>
        <v>#DIV/0!</v>
      </c>
      <c r="M1619" s="106" t="e">
        <f>IF(J1619&gt;0,MIN('Input &amp; Results'!$K$11*0.75/12*'Input &amp; Results'!$K$42,J1619),0)</f>
        <v>#DIV/0!</v>
      </c>
      <c r="N1619" s="106" t="e">
        <f t="shared" si="453"/>
        <v>#DIV/0!</v>
      </c>
      <c r="O1619" s="106" t="e">
        <f t="shared" si="447"/>
        <v>#DIV/0!</v>
      </c>
      <c r="P1619" s="106" t="e">
        <f>IF(O1619&gt;'Input &amp; Results'!$E$49,MIN('Input &amp; Results'!$E$47,O1619),0)</f>
        <v>#DIV/0!</v>
      </c>
      <c r="Q1619" s="106" t="e">
        <f t="shared" si="454"/>
        <v>#DIV/0!</v>
      </c>
      <c r="R1619" s="106" t="e">
        <f t="shared" si="450"/>
        <v>#DIV/0!</v>
      </c>
      <c r="S1619" s="106" t="e">
        <f t="shared" si="451"/>
        <v>#DIV/0!</v>
      </c>
      <c r="T1619" s="106" t="e">
        <f t="shared" si="455"/>
        <v>#DIV/0!</v>
      </c>
      <c r="U1619" s="124" t="e">
        <f t="shared" si="448"/>
        <v>#DIV/0!</v>
      </c>
      <c r="V1619" s="107" t="e">
        <f t="shared" ref="V1619:V1682" si="463">U1619/($C$3*$C$4)</f>
        <v>#DIV/0!</v>
      </c>
      <c r="W1619" s="106" t="e">
        <f t="shared" si="461"/>
        <v>#DIV/0!</v>
      </c>
      <c r="X1619" s="106" t="e">
        <f t="shared" si="456"/>
        <v>#DIV/0!</v>
      </c>
      <c r="Y1619" s="106" t="e">
        <f t="shared" si="462"/>
        <v>#DIV/0!</v>
      </c>
      <c r="Z1619" s="108" t="e">
        <f t="shared" si="457"/>
        <v>#DIV/0!</v>
      </c>
      <c r="AA1619" s="108" t="e">
        <f>('Input &amp; Results'!$E$40-R1619*7.48)/('Calcs active'!H1619*1440)</f>
        <v>#DIV/0!</v>
      </c>
    </row>
    <row r="1620" spans="2:27" x14ac:dyDescent="0.2">
      <c r="B1620" s="31">
        <f t="shared" si="449"/>
        <v>5</v>
      </c>
      <c r="C1620" s="31" t="s">
        <v>55</v>
      </c>
      <c r="D1620" s="106">
        <v>1606</v>
      </c>
      <c r="E1620" s="106" t="e">
        <f t="shared" si="458"/>
        <v>#DIV/0!</v>
      </c>
      <c r="F1620" s="106">
        <f>'Calcs Hist'!E1621</f>
        <v>0</v>
      </c>
      <c r="G1620" s="106" t="e">
        <f t="shared" si="459"/>
        <v>#DIV/0!</v>
      </c>
      <c r="H1620" s="107" t="e">
        <f t="shared" si="460"/>
        <v>#DIV/0!</v>
      </c>
      <c r="I1620" s="106" t="e">
        <f>IF(P1620&gt;0,('Input &amp; Results'!F$29/12*$C$3)*('Input &amp; Results'!$D$21),('Input &amp; Results'!F$29/12*$C$3)*('Input &amp; Results'!$D$22))</f>
        <v>#DIV/0!</v>
      </c>
      <c r="J1620" s="106" t="e">
        <f t="shared" si="446"/>
        <v>#DIV/0!</v>
      </c>
      <c r="K1620" s="106" t="e">
        <f>IF(H1620&gt;'Input &amp; Results'!$K$45,MIN('Input &amp; Results'!$K$31,J1620-M1620),0)</f>
        <v>#DIV/0!</v>
      </c>
      <c r="L1620" s="106" t="e">
        <f t="shared" si="452"/>
        <v>#DIV/0!</v>
      </c>
      <c r="M1620" s="106" t="e">
        <f>IF(J1620&gt;0,MIN('Input &amp; Results'!$K$11*0.75/12*'Input &amp; Results'!$K$42,J1620),0)</f>
        <v>#DIV/0!</v>
      </c>
      <c r="N1620" s="106" t="e">
        <f t="shared" si="453"/>
        <v>#DIV/0!</v>
      </c>
      <c r="O1620" s="106" t="e">
        <f t="shared" si="447"/>
        <v>#DIV/0!</v>
      </c>
      <c r="P1620" s="106" t="e">
        <f>IF(O1620&gt;'Input &amp; Results'!$E$49,MIN('Input &amp; Results'!$E$47,O1620),0)</f>
        <v>#DIV/0!</v>
      </c>
      <c r="Q1620" s="106" t="e">
        <f t="shared" si="454"/>
        <v>#DIV/0!</v>
      </c>
      <c r="R1620" s="106" t="e">
        <f t="shared" si="450"/>
        <v>#DIV/0!</v>
      </c>
      <c r="S1620" s="106" t="e">
        <f t="shared" si="451"/>
        <v>#DIV/0!</v>
      </c>
      <c r="T1620" s="106" t="e">
        <f t="shared" si="455"/>
        <v>#DIV/0!</v>
      </c>
      <c r="U1620" s="124" t="e">
        <f t="shared" si="448"/>
        <v>#DIV/0!</v>
      </c>
      <c r="V1620" s="107" t="e">
        <f t="shared" si="463"/>
        <v>#DIV/0!</v>
      </c>
      <c r="W1620" s="106" t="e">
        <f t="shared" si="461"/>
        <v>#DIV/0!</v>
      </c>
      <c r="X1620" s="106" t="e">
        <f t="shared" si="456"/>
        <v>#DIV/0!</v>
      </c>
      <c r="Y1620" s="106" t="e">
        <f t="shared" si="462"/>
        <v>#DIV/0!</v>
      </c>
      <c r="Z1620" s="108" t="e">
        <f t="shared" si="457"/>
        <v>#DIV/0!</v>
      </c>
      <c r="AA1620" s="108" t="e">
        <f>('Input &amp; Results'!$E$40-R1620*7.48)/('Calcs active'!H1620*1440)</f>
        <v>#DIV/0!</v>
      </c>
    </row>
    <row r="1621" spans="2:27" x14ac:dyDescent="0.2">
      <c r="B1621" s="31">
        <f t="shared" si="449"/>
        <v>5</v>
      </c>
      <c r="C1621" s="31" t="s">
        <v>55</v>
      </c>
      <c r="D1621" s="106">
        <v>1607</v>
      </c>
      <c r="E1621" s="106" t="e">
        <f t="shared" si="458"/>
        <v>#DIV/0!</v>
      </c>
      <c r="F1621" s="106">
        <f>'Calcs Hist'!E1622</f>
        <v>0</v>
      </c>
      <c r="G1621" s="106" t="e">
        <f t="shared" si="459"/>
        <v>#DIV/0!</v>
      </c>
      <c r="H1621" s="107" t="e">
        <f t="shared" si="460"/>
        <v>#DIV/0!</v>
      </c>
      <c r="I1621" s="106" t="e">
        <f>IF(P1621&gt;0,('Input &amp; Results'!F$29/12*$C$3)*('Input &amp; Results'!$D$21),('Input &amp; Results'!F$29/12*$C$3)*('Input &amp; Results'!$D$22))</f>
        <v>#DIV/0!</v>
      </c>
      <c r="J1621" s="106" t="e">
        <f t="shared" ref="J1621:J1684" si="464">R1620+G1621</f>
        <v>#DIV/0!</v>
      </c>
      <c r="K1621" s="106" t="e">
        <f>IF(H1621&gt;'Input &amp; Results'!$K$45,MIN('Input &amp; Results'!$K$31,J1621-M1621),0)</f>
        <v>#DIV/0!</v>
      </c>
      <c r="L1621" s="106" t="e">
        <f t="shared" si="452"/>
        <v>#DIV/0!</v>
      </c>
      <c r="M1621" s="106" t="e">
        <f>IF(J1621&gt;0,MIN('Input &amp; Results'!$K$11*0.75/12*'Input &amp; Results'!$K$42,J1621),0)</f>
        <v>#DIV/0!</v>
      </c>
      <c r="N1621" s="106" t="e">
        <f t="shared" si="453"/>
        <v>#DIV/0!</v>
      </c>
      <c r="O1621" s="106" t="e">
        <f t="shared" si="447"/>
        <v>#DIV/0!</v>
      </c>
      <c r="P1621" s="106" t="e">
        <f>IF(O1621&gt;'Input &amp; Results'!$E$49,MIN('Input &amp; Results'!$E$47,O1621),0)</f>
        <v>#DIV/0!</v>
      </c>
      <c r="Q1621" s="106" t="e">
        <f t="shared" si="454"/>
        <v>#DIV/0!</v>
      </c>
      <c r="R1621" s="106" t="e">
        <f t="shared" si="450"/>
        <v>#DIV/0!</v>
      </c>
      <c r="S1621" s="106" t="e">
        <f t="shared" si="451"/>
        <v>#DIV/0!</v>
      </c>
      <c r="T1621" s="106" t="e">
        <f t="shared" si="455"/>
        <v>#DIV/0!</v>
      </c>
      <c r="U1621" s="124" t="e">
        <f t="shared" si="448"/>
        <v>#DIV/0!</v>
      </c>
      <c r="V1621" s="107" t="e">
        <f t="shared" si="463"/>
        <v>#DIV/0!</v>
      </c>
      <c r="W1621" s="106" t="e">
        <f t="shared" si="461"/>
        <v>#DIV/0!</v>
      </c>
      <c r="X1621" s="106" t="e">
        <f t="shared" si="456"/>
        <v>#DIV/0!</v>
      </c>
      <c r="Y1621" s="106" t="e">
        <f t="shared" si="462"/>
        <v>#DIV/0!</v>
      </c>
      <c r="Z1621" s="108" t="e">
        <f t="shared" si="457"/>
        <v>#DIV/0!</v>
      </c>
      <c r="AA1621" s="108" t="e">
        <f>('Input &amp; Results'!$E$40-R1621*7.48)/('Calcs active'!H1621*1440)</f>
        <v>#DIV/0!</v>
      </c>
    </row>
    <row r="1622" spans="2:27" x14ac:dyDescent="0.2">
      <c r="B1622" s="31">
        <f t="shared" si="449"/>
        <v>5</v>
      </c>
      <c r="C1622" s="31" t="s">
        <v>55</v>
      </c>
      <c r="D1622" s="106">
        <v>1608</v>
      </c>
      <c r="E1622" s="106" t="e">
        <f t="shared" si="458"/>
        <v>#DIV/0!</v>
      </c>
      <c r="F1622" s="106">
        <f>'Calcs Hist'!E1623</f>
        <v>0</v>
      </c>
      <c r="G1622" s="106" t="e">
        <f t="shared" si="459"/>
        <v>#DIV/0!</v>
      </c>
      <c r="H1622" s="107" t="e">
        <f t="shared" si="460"/>
        <v>#DIV/0!</v>
      </c>
      <c r="I1622" s="106" t="e">
        <f>IF(P1622&gt;0,('Input &amp; Results'!F$29/12*$C$3)*('Input &amp; Results'!$D$21),('Input &amp; Results'!F$29/12*$C$3)*('Input &amp; Results'!$D$22))</f>
        <v>#DIV/0!</v>
      </c>
      <c r="J1622" s="106" t="e">
        <f t="shared" si="464"/>
        <v>#DIV/0!</v>
      </c>
      <c r="K1622" s="106" t="e">
        <f>IF(H1622&gt;'Input &amp; Results'!$K$45,MIN('Input &amp; Results'!$K$31,J1622-M1622),0)</f>
        <v>#DIV/0!</v>
      </c>
      <c r="L1622" s="106" t="e">
        <f t="shared" si="452"/>
        <v>#DIV/0!</v>
      </c>
      <c r="M1622" s="106" t="e">
        <f>IF(J1622&gt;0,MIN('Input &amp; Results'!$K$11*0.75/12*'Input &amp; Results'!$K$42,J1622),0)</f>
        <v>#DIV/0!</v>
      </c>
      <c r="N1622" s="106" t="e">
        <f t="shared" si="453"/>
        <v>#DIV/0!</v>
      </c>
      <c r="O1622" s="106" t="e">
        <f t="shared" si="447"/>
        <v>#DIV/0!</v>
      </c>
      <c r="P1622" s="106" t="e">
        <f>IF(O1622&gt;'Input &amp; Results'!$E$49,MIN('Input &amp; Results'!$E$47,O1622),0)</f>
        <v>#DIV/0!</v>
      </c>
      <c r="Q1622" s="106" t="e">
        <f t="shared" si="454"/>
        <v>#DIV/0!</v>
      </c>
      <c r="R1622" s="106" t="e">
        <f t="shared" si="450"/>
        <v>#DIV/0!</v>
      </c>
      <c r="S1622" s="106" t="e">
        <f t="shared" si="451"/>
        <v>#DIV/0!</v>
      </c>
      <c r="T1622" s="106" t="e">
        <f t="shared" si="455"/>
        <v>#DIV/0!</v>
      </c>
      <c r="U1622" s="124" t="e">
        <f t="shared" si="448"/>
        <v>#DIV/0!</v>
      </c>
      <c r="V1622" s="107" t="e">
        <f t="shared" si="463"/>
        <v>#DIV/0!</v>
      </c>
      <c r="W1622" s="106" t="e">
        <f t="shared" si="461"/>
        <v>#DIV/0!</v>
      </c>
      <c r="X1622" s="106" t="e">
        <f t="shared" si="456"/>
        <v>#DIV/0!</v>
      </c>
      <c r="Y1622" s="106" t="e">
        <f t="shared" si="462"/>
        <v>#DIV/0!</v>
      </c>
      <c r="Z1622" s="108" t="e">
        <f t="shared" si="457"/>
        <v>#DIV/0!</v>
      </c>
      <c r="AA1622" s="108" t="e">
        <f>('Input &amp; Results'!$E$40-R1622*7.48)/('Calcs active'!H1622*1440)</f>
        <v>#DIV/0!</v>
      </c>
    </row>
    <row r="1623" spans="2:27" x14ac:dyDescent="0.2">
      <c r="B1623" s="31">
        <f t="shared" si="449"/>
        <v>5</v>
      </c>
      <c r="C1623" s="31" t="s">
        <v>55</v>
      </c>
      <c r="D1623" s="106">
        <v>1609</v>
      </c>
      <c r="E1623" s="106" t="e">
        <f t="shared" si="458"/>
        <v>#DIV/0!</v>
      </c>
      <c r="F1623" s="106">
        <f>'Calcs Hist'!E1624</f>
        <v>0</v>
      </c>
      <c r="G1623" s="106" t="e">
        <f t="shared" si="459"/>
        <v>#DIV/0!</v>
      </c>
      <c r="H1623" s="107" t="e">
        <f t="shared" si="460"/>
        <v>#DIV/0!</v>
      </c>
      <c r="I1623" s="106" t="e">
        <f>IF(P1623&gt;0,('Input &amp; Results'!F$29/12*$C$3)*('Input &amp; Results'!$D$21),('Input &amp; Results'!F$29/12*$C$3)*('Input &amp; Results'!$D$22))</f>
        <v>#DIV/0!</v>
      </c>
      <c r="J1623" s="106" t="e">
        <f t="shared" si="464"/>
        <v>#DIV/0!</v>
      </c>
      <c r="K1623" s="106" t="e">
        <f>IF(H1623&gt;'Input &amp; Results'!$K$45,MIN('Input &amp; Results'!$K$31,J1623-M1623),0)</f>
        <v>#DIV/0!</v>
      </c>
      <c r="L1623" s="106" t="e">
        <f t="shared" si="452"/>
        <v>#DIV/0!</v>
      </c>
      <c r="M1623" s="106" t="e">
        <f>IF(J1623&gt;0,MIN('Input &amp; Results'!$K$11*0.75/12*'Input &amp; Results'!$K$42,J1623),0)</f>
        <v>#DIV/0!</v>
      </c>
      <c r="N1623" s="106" t="e">
        <f t="shared" si="453"/>
        <v>#DIV/0!</v>
      </c>
      <c r="O1623" s="106" t="e">
        <f t="shared" si="447"/>
        <v>#DIV/0!</v>
      </c>
      <c r="P1623" s="106" t="e">
        <f>IF(O1623&gt;'Input &amp; Results'!$E$49,MIN('Input &amp; Results'!$E$47,O1623),0)</f>
        <v>#DIV/0!</v>
      </c>
      <c r="Q1623" s="106" t="e">
        <f t="shared" si="454"/>
        <v>#DIV/0!</v>
      </c>
      <c r="R1623" s="106" t="e">
        <f t="shared" si="450"/>
        <v>#DIV/0!</v>
      </c>
      <c r="S1623" s="106" t="e">
        <f t="shared" si="451"/>
        <v>#DIV/0!</v>
      </c>
      <c r="T1623" s="106" t="e">
        <f t="shared" si="455"/>
        <v>#DIV/0!</v>
      </c>
      <c r="U1623" s="124" t="e">
        <f t="shared" si="448"/>
        <v>#DIV/0!</v>
      </c>
      <c r="V1623" s="107" t="e">
        <f t="shared" si="463"/>
        <v>#DIV/0!</v>
      </c>
      <c r="W1623" s="106" t="e">
        <f t="shared" si="461"/>
        <v>#DIV/0!</v>
      </c>
      <c r="X1623" s="106" t="e">
        <f t="shared" si="456"/>
        <v>#DIV/0!</v>
      </c>
      <c r="Y1623" s="106" t="e">
        <f t="shared" si="462"/>
        <v>#DIV/0!</v>
      </c>
      <c r="Z1623" s="108" t="e">
        <f t="shared" si="457"/>
        <v>#DIV/0!</v>
      </c>
      <c r="AA1623" s="108" t="e">
        <f>('Input &amp; Results'!$E$40-R1623*7.48)/('Calcs active'!H1623*1440)</f>
        <v>#DIV/0!</v>
      </c>
    </row>
    <row r="1624" spans="2:27" x14ac:dyDescent="0.2">
      <c r="B1624" s="31">
        <f t="shared" si="449"/>
        <v>5</v>
      </c>
      <c r="C1624" s="31" t="s">
        <v>55</v>
      </c>
      <c r="D1624" s="106">
        <v>1610</v>
      </c>
      <c r="E1624" s="106" t="e">
        <f t="shared" si="458"/>
        <v>#DIV/0!</v>
      </c>
      <c r="F1624" s="106">
        <f>'Calcs Hist'!E1625</f>
        <v>0</v>
      </c>
      <c r="G1624" s="106" t="e">
        <f t="shared" si="459"/>
        <v>#DIV/0!</v>
      </c>
      <c r="H1624" s="107" t="e">
        <f t="shared" si="460"/>
        <v>#DIV/0!</v>
      </c>
      <c r="I1624" s="106" t="e">
        <f>IF(P1624&gt;0,('Input &amp; Results'!F$29/12*$C$3)*('Input &amp; Results'!$D$21),('Input &amp; Results'!F$29/12*$C$3)*('Input &amp; Results'!$D$22))</f>
        <v>#DIV/0!</v>
      </c>
      <c r="J1624" s="106" t="e">
        <f t="shared" si="464"/>
        <v>#DIV/0!</v>
      </c>
      <c r="K1624" s="106" t="e">
        <f>IF(H1624&gt;'Input &amp; Results'!$K$45,MIN('Input &amp; Results'!$K$31,J1624-M1624),0)</f>
        <v>#DIV/0!</v>
      </c>
      <c r="L1624" s="106" t="e">
        <f t="shared" si="452"/>
        <v>#DIV/0!</v>
      </c>
      <c r="M1624" s="106" t="e">
        <f>IF(J1624&gt;0,MIN('Input &amp; Results'!$K$11*0.75/12*'Input &amp; Results'!$K$42,J1624),0)</f>
        <v>#DIV/0!</v>
      </c>
      <c r="N1624" s="106" t="e">
        <f t="shared" si="453"/>
        <v>#DIV/0!</v>
      </c>
      <c r="O1624" s="106" t="e">
        <f t="shared" si="447"/>
        <v>#DIV/0!</v>
      </c>
      <c r="P1624" s="106" t="e">
        <f>IF(O1624&gt;'Input &amp; Results'!$E$49,MIN('Input &amp; Results'!$E$47,O1624),0)</f>
        <v>#DIV/0!</v>
      </c>
      <c r="Q1624" s="106" t="e">
        <f t="shared" si="454"/>
        <v>#DIV/0!</v>
      </c>
      <c r="R1624" s="106" t="e">
        <f t="shared" si="450"/>
        <v>#DIV/0!</v>
      </c>
      <c r="S1624" s="106" t="e">
        <f t="shared" si="451"/>
        <v>#DIV/0!</v>
      </c>
      <c r="T1624" s="106" t="e">
        <f t="shared" si="455"/>
        <v>#DIV/0!</v>
      </c>
      <c r="U1624" s="124" t="e">
        <f t="shared" si="448"/>
        <v>#DIV/0!</v>
      </c>
      <c r="V1624" s="107" t="e">
        <f t="shared" si="463"/>
        <v>#DIV/0!</v>
      </c>
      <c r="W1624" s="106" t="e">
        <f t="shared" si="461"/>
        <v>#DIV/0!</v>
      </c>
      <c r="X1624" s="106" t="e">
        <f t="shared" si="456"/>
        <v>#DIV/0!</v>
      </c>
      <c r="Y1624" s="106" t="e">
        <f t="shared" si="462"/>
        <v>#DIV/0!</v>
      </c>
      <c r="Z1624" s="108" t="e">
        <f t="shared" si="457"/>
        <v>#DIV/0!</v>
      </c>
      <c r="AA1624" s="108" t="e">
        <f>('Input &amp; Results'!$E$40-R1624*7.48)/('Calcs active'!H1624*1440)</f>
        <v>#DIV/0!</v>
      </c>
    </row>
    <row r="1625" spans="2:27" x14ac:dyDescent="0.2">
      <c r="B1625" s="31">
        <f t="shared" si="449"/>
        <v>5</v>
      </c>
      <c r="C1625" s="31" t="s">
        <v>55</v>
      </c>
      <c r="D1625" s="106">
        <v>1611</v>
      </c>
      <c r="E1625" s="106" t="e">
        <f t="shared" si="458"/>
        <v>#DIV/0!</v>
      </c>
      <c r="F1625" s="106">
        <f>'Calcs Hist'!E1626</f>
        <v>0</v>
      </c>
      <c r="G1625" s="106" t="e">
        <f t="shared" si="459"/>
        <v>#DIV/0!</v>
      </c>
      <c r="H1625" s="107" t="e">
        <f t="shared" si="460"/>
        <v>#DIV/0!</v>
      </c>
      <c r="I1625" s="106" t="e">
        <f>IF(P1625&gt;0,('Input &amp; Results'!F$29/12*$C$3)*('Input &amp; Results'!$D$21),('Input &amp; Results'!F$29/12*$C$3)*('Input &amp; Results'!$D$22))</f>
        <v>#DIV/0!</v>
      </c>
      <c r="J1625" s="106" t="e">
        <f t="shared" si="464"/>
        <v>#DIV/0!</v>
      </c>
      <c r="K1625" s="106" t="e">
        <f>IF(H1625&gt;'Input &amp; Results'!$K$45,MIN('Input &amp; Results'!$K$31,J1625-M1625),0)</f>
        <v>#DIV/0!</v>
      </c>
      <c r="L1625" s="106" t="e">
        <f t="shared" si="452"/>
        <v>#DIV/0!</v>
      </c>
      <c r="M1625" s="106" t="e">
        <f>IF(J1625&gt;0,MIN('Input &amp; Results'!$K$11*0.75/12*'Input &amp; Results'!$K$42,J1625),0)</f>
        <v>#DIV/0!</v>
      </c>
      <c r="N1625" s="106" t="e">
        <f t="shared" si="453"/>
        <v>#DIV/0!</v>
      </c>
      <c r="O1625" s="106" t="e">
        <f t="shared" si="447"/>
        <v>#DIV/0!</v>
      </c>
      <c r="P1625" s="106" t="e">
        <f>IF(O1625&gt;'Input &amp; Results'!$E$49,MIN('Input &amp; Results'!$E$47,O1625),0)</f>
        <v>#DIV/0!</v>
      </c>
      <c r="Q1625" s="106" t="e">
        <f t="shared" si="454"/>
        <v>#DIV/0!</v>
      </c>
      <c r="R1625" s="106" t="e">
        <f t="shared" si="450"/>
        <v>#DIV/0!</v>
      </c>
      <c r="S1625" s="106" t="e">
        <f t="shared" si="451"/>
        <v>#DIV/0!</v>
      </c>
      <c r="T1625" s="106" t="e">
        <f t="shared" si="455"/>
        <v>#DIV/0!</v>
      </c>
      <c r="U1625" s="124" t="e">
        <f t="shared" si="448"/>
        <v>#DIV/0!</v>
      </c>
      <c r="V1625" s="107" t="e">
        <f t="shared" si="463"/>
        <v>#DIV/0!</v>
      </c>
      <c r="W1625" s="106" t="e">
        <f t="shared" si="461"/>
        <v>#DIV/0!</v>
      </c>
      <c r="X1625" s="106" t="e">
        <f t="shared" si="456"/>
        <v>#DIV/0!</v>
      </c>
      <c r="Y1625" s="106" t="e">
        <f t="shared" si="462"/>
        <v>#DIV/0!</v>
      </c>
      <c r="Z1625" s="108" t="e">
        <f t="shared" si="457"/>
        <v>#DIV/0!</v>
      </c>
      <c r="AA1625" s="108" t="e">
        <f>('Input &amp; Results'!$E$40-R1625*7.48)/('Calcs active'!H1625*1440)</f>
        <v>#DIV/0!</v>
      </c>
    </row>
    <row r="1626" spans="2:27" x14ac:dyDescent="0.2">
      <c r="B1626" s="31">
        <f t="shared" si="449"/>
        <v>5</v>
      </c>
      <c r="C1626" s="31" t="s">
        <v>56</v>
      </c>
      <c r="D1626" s="106">
        <v>1612</v>
      </c>
      <c r="E1626" s="106" t="e">
        <f t="shared" si="458"/>
        <v>#DIV/0!</v>
      </c>
      <c r="F1626" s="106">
        <f>'Calcs Hist'!E1627</f>
        <v>0</v>
      </c>
      <c r="G1626" s="106" t="e">
        <f t="shared" si="459"/>
        <v>#DIV/0!</v>
      </c>
      <c r="H1626" s="107" t="e">
        <f t="shared" si="460"/>
        <v>#DIV/0!</v>
      </c>
      <c r="I1626" s="106" t="e">
        <f>IF(P1626&gt;0,('Input &amp; Results'!F$30/12*$C$3)*('Input &amp; Results'!$D$21),('Input &amp; Results'!F$30/12*$C$3)*('Input &amp; Results'!$D$22))</f>
        <v>#DIV/0!</v>
      </c>
      <c r="J1626" s="106" t="e">
        <f t="shared" si="464"/>
        <v>#DIV/0!</v>
      </c>
      <c r="K1626" s="106" t="e">
        <f>IF(H1626&gt;'Input &amp; Results'!$K$45,MIN('Input &amp; Results'!$K$32,J1626-M1626),0)</f>
        <v>#DIV/0!</v>
      </c>
      <c r="L1626" s="106" t="e">
        <f t="shared" si="452"/>
        <v>#DIV/0!</v>
      </c>
      <c r="M1626" s="106" t="e">
        <f>IF(J1626&gt;0,MIN('Input &amp; Results'!$K$12*0.75/12*'Input &amp; Results'!$K$42,J1626),0)</f>
        <v>#DIV/0!</v>
      </c>
      <c r="N1626" s="106" t="e">
        <f t="shared" si="453"/>
        <v>#DIV/0!</v>
      </c>
      <c r="O1626" s="106" t="e">
        <f t="shared" si="447"/>
        <v>#DIV/0!</v>
      </c>
      <c r="P1626" s="106" t="e">
        <f>IF(O1626&gt;'Input &amp; Results'!$E$49,MIN('Input &amp; Results'!$E$47,O1626),0)</f>
        <v>#DIV/0!</v>
      </c>
      <c r="Q1626" s="106" t="e">
        <f t="shared" si="454"/>
        <v>#DIV/0!</v>
      </c>
      <c r="R1626" s="106" t="e">
        <f t="shared" si="450"/>
        <v>#DIV/0!</v>
      </c>
      <c r="S1626" s="106" t="e">
        <f t="shared" si="451"/>
        <v>#DIV/0!</v>
      </c>
      <c r="T1626" s="106" t="e">
        <f t="shared" si="455"/>
        <v>#DIV/0!</v>
      </c>
      <c r="U1626" s="124" t="e">
        <f t="shared" si="448"/>
        <v>#DIV/0!</v>
      </c>
      <c r="V1626" s="107" t="e">
        <f t="shared" si="463"/>
        <v>#DIV/0!</v>
      </c>
      <c r="W1626" s="106" t="e">
        <f t="shared" si="461"/>
        <v>#DIV/0!</v>
      </c>
      <c r="X1626" s="106" t="e">
        <f t="shared" si="456"/>
        <v>#DIV/0!</v>
      </c>
      <c r="Y1626" s="106" t="e">
        <f t="shared" si="462"/>
        <v>#DIV/0!</v>
      </c>
      <c r="Z1626" s="108" t="e">
        <f t="shared" si="457"/>
        <v>#DIV/0!</v>
      </c>
      <c r="AA1626" s="108" t="e">
        <f>('Input &amp; Results'!$E$40-R1626*7.48)/('Calcs active'!H1626*1440)</f>
        <v>#DIV/0!</v>
      </c>
    </row>
    <row r="1627" spans="2:27" x14ac:dyDescent="0.2">
      <c r="B1627" s="31">
        <f t="shared" si="449"/>
        <v>5</v>
      </c>
      <c r="C1627" s="31" t="s">
        <v>56</v>
      </c>
      <c r="D1627" s="106">
        <v>1613</v>
      </c>
      <c r="E1627" s="106" t="e">
        <f t="shared" si="458"/>
        <v>#DIV/0!</v>
      </c>
      <c r="F1627" s="106">
        <f>'Calcs Hist'!E1628</f>
        <v>0</v>
      </c>
      <c r="G1627" s="106" t="e">
        <f t="shared" si="459"/>
        <v>#DIV/0!</v>
      </c>
      <c r="H1627" s="107" t="e">
        <f t="shared" si="460"/>
        <v>#DIV/0!</v>
      </c>
      <c r="I1627" s="106" t="e">
        <f>IF(P1627&gt;0,('Input &amp; Results'!F$30/12*$C$3)*('Input &amp; Results'!$D$21),('Input &amp; Results'!F$30/12*$C$3)*('Input &amp; Results'!$D$22))</f>
        <v>#DIV/0!</v>
      </c>
      <c r="J1627" s="106" t="e">
        <f t="shared" si="464"/>
        <v>#DIV/0!</v>
      </c>
      <c r="K1627" s="106" t="e">
        <f>IF(H1627&gt;'Input &amp; Results'!$K$45,MIN('Input &amp; Results'!$K$32,J1627-M1627),0)</f>
        <v>#DIV/0!</v>
      </c>
      <c r="L1627" s="106" t="e">
        <f t="shared" si="452"/>
        <v>#DIV/0!</v>
      </c>
      <c r="M1627" s="106" t="e">
        <f>IF(J1627&gt;0,MIN('Input &amp; Results'!$K$12*0.75/12*'Input &amp; Results'!$K$42,J1627),0)</f>
        <v>#DIV/0!</v>
      </c>
      <c r="N1627" s="106" t="e">
        <f t="shared" si="453"/>
        <v>#DIV/0!</v>
      </c>
      <c r="O1627" s="106" t="e">
        <f t="shared" si="447"/>
        <v>#DIV/0!</v>
      </c>
      <c r="P1627" s="106" t="e">
        <f>IF(O1627&gt;'Input &amp; Results'!$E$49,MIN('Input &amp; Results'!$E$47,O1627),0)</f>
        <v>#DIV/0!</v>
      </c>
      <c r="Q1627" s="106" t="e">
        <f t="shared" si="454"/>
        <v>#DIV/0!</v>
      </c>
      <c r="R1627" s="106" t="e">
        <f t="shared" si="450"/>
        <v>#DIV/0!</v>
      </c>
      <c r="S1627" s="106" t="e">
        <f t="shared" si="451"/>
        <v>#DIV/0!</v>
      </c>
      <c r="T1627" s="106" t="e">
        <f t="shared" si="455"/>
        <v>#DIV/0!</v>
      </c>
      <c r="U1627" s="124" t="e">
        <f t="shared" si="448"/>
        <v>#DIV/0!</v>
      </c>
      <c r="V1627" s="107" t="e">
        <f t="shared" si="463"/>
        <v>#DIV/0!</v>
      </c>
      <c r="W1627" s="106" t="e">
        <f t="shared" si="461"/>
        <v>#DIV/0!</v>
      </c>
      <c r="X1627" s="106" t="e">
        <f t="shared" si="456"/>
        <v>#DIV/0!</v>
      </c>
      <c r="Y1627" s="106" t="e">
        <f t="shared" si="462"/>
        <v>#DIV/0!</v>
      </c>
      <c r="Z1627" s="108" t="e">
        <f t="shared" si="457"/>
        <v>#DIV/0!</v>
      </c>
      <c r="AA1627" s="108" t="e">
        <f>('Input &amp; Results'!$E$40-R1627*7.48)/('Calcs active'!H1627*1440)</f>
        <v>#DIV/0!</v>
      </c>
    </row>
    <row r="1628" spans="2:27" x14ac:dyDescent="0.2">
      <c r="B1628" s="31">
        <f t="shared" si="449"/>
        <v>5</v>
      </c>
      <c r="C1628" s="31" t="s">
        <v>56</v>
      </c>
      <c r="D1628" s="106">
        <v>1614</v>
      </c>
      <c r="E1628" s="106" t="e">
        <f t="shared" si="458"/>
        <v>#DIV/0!</v>
      </c>
      <c r="F1628" s="106">
        <f>'Calcs Hist'!E1629</f>
        <v>0</v>
      </c>
      <c r="G1628" s="106" t="e">
        <f t="shared" si="459"/>
        <v>#DIV/0!</v>
      </c>
      <c r="H1628" s="107" t="e">
        <f t="shared" si="460"/>
        <v>#DIV/0!</v>
      </c>
      <c r="I1628" s="106" t="e">
        <f>IF(P1628&gt;0,('Input &amp; Results'!F$30/12*$C$3)*('Input &amp; Results'!$D$21),('Input &amp; Results'!F$30/12*$C$3)*('Input &amp; Results'!$D$22))</f>
        <v>#DIV/0!</v>
      </c>
      <c r="J1628" s="106" t="e">
        <f t="shared" si="464"/>
        <v>#DIV/0!</v>
      </c>
      <c r="K1628" s="106" t="e">
        <f>IF(H1628&gt;'Input &amp; Results'!$K$45,MIN('Input &amp; Results'!$K$32,J1628-M1628),0)</f>
        <v>#DIV/0!</v>
      </c>
      <c r="L1628" s="106" t="e">
        <f t="shared" si="452"/>
        <v>#DIV/0!</v>
      </c>
      <c r="M1628" s="106" t="e">
        <f>IF(J1628&gt;0,MIN('Input &amp; Results'!$K$12*0.75/12*'Input &amp; Results'!$K$42,J1628),0)</f>
        <v>#DIV/0!</v>
      </c>
      <c r="N1628" s="106" t="e">
        <f t="shared" si="453"/>
        <v>#DIV/0!</v>
      </c>
      <c r="O1628" s="106" t="e">
        <f t="shared" si="447"/>
        <v>#DIV/0!</v>
      </c>
      <c r="P1628" s="106" t="e">
        <f>IF(O1628&gt;'Input &amp; Results'!$E$49,MIN('Input &amp; Results'!$E$47,O1628),0)</f>
        <v>#DIV/0!</v>
      </c>
      <c r="Q1628" s="106" t="e">
        <f t="shared" si="454"/>
        <v>#DIV/0!</v>
      </c>
      <c r="R1628" s="106" t="e">
        <f t="shared" si="450"/>
        <v>#DIV/0!</v>
      </c>
      <c r="S1628" s="106" t="e">
        <f t="shared" si="451"/>
        <v>#DIV/0!</v>
      </c>
      <c r="T1628" s="106" t="e">
        <f t="shared" si="455"/>
        <v>#DIV/0!</v>
      </c>
      <c r="U1628" s="124" t="e">
        <f t="shared" si="448"/>
        <v>#DIV/0!</v>
      </c>
      <c r="V1628" s="107" t="e">
        <f t="shared" si="463"/>
        <v>#DIV/0!</v>
      </c>
      <c r="W1628" s="106" t="e">
        <f t="shared" si="461"/>
        <v>#DIV/0!</v>
      </c>
      <c r="X1628" s="106" t="e">
        <f t="shared" si="456"/>
        <v>#DIV/0!</v>
      </c>
      <c r="Y1628" s="106" t="e">
        <f t="shared" si="462"/>
        <v>#DIV/0!</v>
      </c>
      <c r="Z1628" s="108" t="e">
        <f t="shared" si="457"/>
        <v>#DIV/0!</v>
      </c>
      <c r="AA1628" s="108" t="e">
        <f>('Input &amp; Results'!$E$40-R1628*7.48)/('Calcs active'!H1628*1440)</f>
        <v>#DIV/0!</v>
      </c>
    </row>
    <row r="1629" spans="2:27" x14ac:dyDescent="0.2">
      <c r="B1629" s="31">
        <f t="shared" si="449"/>
        <v>5</v>
      </c>
      <c r="C1629" s="31" t="s">
        <v>56</v>
      </c>
      <c r="D1629" s="106">
        <v>1615</v>
      </c>
      <c r="E1629" s="106" t="e">
        <f t="shared" si="458"/>
        <v>#DIV/0!</v>
      </c>
      <c r="F1629" s="106">
        <f>'Calcs Hist'!E1630</f>
        <v>0</v>
      </c>
      <c r="G1629" s="106" t="e">
        <f t="shared" si="459"/>
        <v>#DIV/0!</v>
      </c>
      <c r="H1629" s="107" t="e">
        <f t="shared" si="460"/>
        <v>#DIV/0!</v>
      </c>
      <c r="I1629" s="106" t="e">
        <f>IF(P1629&gt;0,('Input &amp; Results'!F$30/12*$C$3)*('Input &amp; Results'!$D$21),('Input &amp; Results'!F$30/12*$C$3)*('Input &amp; Results'!$D$22))</f>
        <v>#DIV/0!</v>
      </c>
      <c r="J1629" s="106" t="e">
        <f t="shared" si="464"/>
        <v>#DIV/0!</v>
      </c>
      <c r="K1629" s="106" t="e">
        <f>IF(H1629&gt;'Input &amp; Results'!$K$45,MIN('Input &amp; Results'!$K$32,J1629-M1629),0)</f>
        <v>#DIV/0!</v>
      </c>
      <c r="L1629" s="106" t="e">
        <f t="shared" si="452"/>
        <v>#DIV/0!</v>
      </c>
      <c r="M1629" s="106" t="e">
        <f>IF(J1629&gt;0,MIN('Input &amp; Results'!$K$12*0.75/12*'Input &amp; Results'!$K$42,J1629),0)</f>
        <v>#DIV/0!</v>
      </c>
      <c r="N1629" s="106" t="e">
        <f t="shared" si="453"/>
        <v>#DIV/0!</v>
      </c>
      <c r="O1629" s="106" t="e">
        <f t="shared" si="447"/>
        <v>#DIV/0!</v>
      </c>
      <c r="P1629" s="106" t="e">
        <f>IF(O1629&gt;'Input &amp; Results'!$E$49,MIN('Input &amp; Results'!$E$47,O1629),0)</f>
        <v>#DIV/0!</v>
      </c>
      <c r="Q1629" s="106" t="e">
        <f t="shared" si="454"/>
        <v>#DIV/0!</v>
      </c>
      <c r="R1629" s="106" t="e">
        <f t="shared" si="450"/>
        <v>#DIV/0!</v>
      </c>
      <c r="S1629" s="106" t="e">
        <f t="shared" si="451"/>
        <v>#DIV/0!</v>
      </c>
      <c r="T1629" s="106" t="e">
        <f t="shared" si="455"/>
        <v>#DIV/0!</v>
      </c>
      <c r="U1629" s="124" t="e">
        <f t="shared" si="448"/>
        <v>#DIV/0!</v>
      </c>
      <c r="V1629" s="107" t="e">
        <f t="shared" si="463"/>
        <v>#DIV/0!</v>
      </c>
      <c r="W1629" s="106" t="e">
        <f t="shared" si="461"/>
        <v>#DIV/0!</v>
      </c>
      <c r="X1629" s="106" t="e">
        <f t="shared" si="456"/>
        <v>#DIV/0!</v>
      </c>
      <c r="Y1629" s="106" t="e">
        <f t="shared" si="462"/>
        <v>#DIV/0!</v>
      </c>
      <c r="Z1629" s="108" t="e">
        <f t="shared" si="457"/>
        <v>#DIV/0!</v>
      </c>
      <c r="AA1629" s="108" t="e">
        <f>('Input &amp; Results'!$E$40-R1629*7.48)/('Calcs active'!H1629*1440)</f>
        <v>#DIV/0!</v>
      </c>
    </row>
    <row r="1630" spans="2:27" x14ac:dyDescent="0.2">
      <c r="B1630" s="31">
        <f t="shared" si="449"/>
        <v>5</v>
      </c>
      <c r="C1630" s="31" t="s">
        <v>56</v>
      </c>
      <c r="D1630" s="106">
        <v>1616</v>
      </c>
      <c r="E1630" s="106" t="e">
        <f t="shared" si="458"/>
        <v>#DIV/0!</v>
      </c>
      <c r="F1630" s="106">
        <f>'Calcs Hist'!E1631</f>
        <v>0</v>
      </c>
      <c r="G1630" s="106" t="e">
        <f t="shared" si="459"/>
        <v>#DIV/0!</v>
      </c>
      <c r="H1630" s="107" t="e">
        <f t="shared" si="460"/>
        <v>#DIV/0!</v>
      </c>
      <c r="I1630" s="106" t="e">
        <f>IF(P1630&gt;0,('Input &amp; Results'!F$30/12*$C$3)*('Input &amp; Results'!$D$21),('Input &amp; Results'!F$30/12*$C$3)*('Input &amp; Results'!$D$22))</f>
        <v>#DIV/0!</v>
      </c>
      <c r="J1630" s="106" t="e">
        <f t="shared" si="464"/>
        <v>#DIV/0!</v>
      </c>
      <c r="K1630" s="106" t="e">
        <f>IF(H1630&gt;'Input &amp; Results'!$K$45,MIN('Input &amp; Results'!$K$32,J1630-M1630),0)</f>
        <v>#DIV/0!</v>
      </c>
      <c r="L1630" s="106" t="e">
        <f t="shared" si="452"/>
        <v>#DIV/0!</v>
      </c>
      <c r="M1630" s="106" t="e">
        <f>IF(J1630&gt;0,MIN('Input &amp; Results'!$K$12*0.75/12*'Input &amp; Results'!$K$42,J1630),0)</f>
        <v>#DIV/0!</v>
      </c>
      <c r="N1630" s="106" t="e">
        <f t="shared" si="453"/>
        <v>#DIV/0!</v>
      </c>
      <c r="O1630" s="106" t="e">
        <f t="shared" si="447"/>
        <v>#DIV/0!</v>
      </c>
      <c r="P1630" s="106" t="e">
        <f>IF(O1630&gt;'Input &amp; Results'!$E$49,MIN('Input &amp; Results'!$E$47,O1630),0)</f>
        <v>#DIV/0!</v>
      </c>
      <c r="Q1630" s="106" t="e">
        <f t="shared" si="454"/>
        <v>#DIV/0!</v>
      </c>
      <c r="R1630" s="106" t="e">
        <f t="shared" si="450"/>
        <v>#DIV/0!</v>
      </c>
      <c r="S1630" s="106" t="e">
        <f t="shared" si="451"/>
        <v>#DIV/0!</v>
      </c>
      <c r="T1630" s="106" t="e">
        <f t="shared" si="455"/>
        <v>#DIV/0!</v>
      </c>
      <c r="U1630" s="124" t="e">
        <f t="shared" si="448"/>
        <v>#DIV/0!</v>
      </c>
      <c r="V1630" s="107" t="e">
        <f t="shared" si="463"/>
        <v>#DIV/0!</v>
      </c>
      <c r="W1630" s="106" t="e">
        <f t="shared" si="461"/>
        <v>#DIV/0!</v>
      </c>
      <c r="X1630" s="106" t="e">
        <f t="shared" si="456"/>
        <v>#DIV/0!</v>
      </c>
      <c r="Y1630" s="106" t="e">
        <f t="shared" si="462"/>
        <v>#DIV/0!</v>
      </c>
      <c r="Z1630" s="108" t="e">
        <f t="shared" si="457"/>
        <v>#DIV/0!</v>
      </c>
      <c r="AA1630" s="108" t="e">
        <f>('Input &amp; Results'!$E$40-R1630*7.48)/('Calcs active'!H1630*1440)</f>
        <v>#DIV/0!</v>
      </c>
    </row>
    <row r="1631" spans="2:27" x14ac:dyDescent="0.2">
      <c r="B1631" s="31">
        <f t="shared" si="449"/>
        <v>5</v>
      </c>
      <c r="C1631" s="31" t="s">
        <v>56</v>
      </c>
      <c r="D1631" s="106">
        <v>1617</v>
      </c>
      <c r="E1631" s="106" t="e">
        <f t="shared" si="458"/>
        <v>#DIV/0!</v>
      </c>
      <c r="F1631" s="106">
        <f>'Calcs Hist'!E1632</f>
        <v>0</v>
      </c>
      <c r="G1631" s="106" t="e">
        <f t="shared" si="459"/>
        <v>#DIV/0!</v>
      </c>
      <c r="H1631" s="107" t="e">
        <f t="shared" si="460"/>
        <v>#DIV/0!</v>
      </c>
      <c r="I1631" s="106" t="e">
        <f>IF(P1631&gt;0,('Input &amp; Results'!F$30/12*$C$3)*('Input &amp; Results'!$D$21),('Input &amp; Results'!F$30/12*$C$3)*('Input &amp; Results'!$D$22))</f>
        <v>#DIV/0!</v>
      </c>
      <c r="J1631" s="106" t="e">
        <f t="shared" si="464"/>
        <v>#DIV/0!</v>
      </c>
      <c r="K1631" s="106" t="e">
        <f>IF(H1631&gt;'Input &amp; Results'!$K$45,MIN('Input &amp; Results'!$K$32,J1631-M1631),0)</f>
        <v>#DIV/0!</v>
      </c>
      <c r="L1631" s="106" t="e">
        <f t="shared" si="452"/>
        <v>#DIV/0!</v>
      </c>
      <c r="M1631" s="106" t="e">
        <f>IF(J1631&gt;0,MIN('Input &amp; Results'!$K$12*0.75/12*'Input &amp; Results'!$K$42,J1631),0)</f>
        <v>#DIV/0!</v>
      </c>
      <c r="N1631" s="106" t="e">
        <f t="shared" si="453"/>
        <v>#DIV/0!</v>
      </c>
      <c r="O1631" s="106" t="e">
        <f t="shared" si="447"/>
        <v>#DIV/0!</v>
      </c>
      <c r="P1631" s="106" t="e">
        <f>IF(O1631&gt;'Input &amp; Results'!$E$49,MIN('Input &amp; Results'!$E$47,O1631),0)</f>
        <v>#DIV/0!</v>
      </c>
      <c r="Q1631" s="106" t="e">
        <f t="shared" si="454"/>
        <v>#DIV/0!</v>
      </c>
      <c r="R1631" s="106" t="e">
        <f t="shared" si="450"/>
        <v>#DIV/0!</v>
      </c>
      <c r="S1631" s="106" t="e">
        <f t="shared" si="451"/>
        <v>#DIV/0!</v>
      </c>
      <c r="T1631" s="106" t="e">
        <f t="shared" si="455"/>
        <v>#DIV/0!</v>
      </c>
      <c r="U1631" s="124" t="e">
        <f t="shared" si="448"/>
        <v>#DIV/0!</v>
      </c>
      <c r="V1631" s="107" t="e">
        <f t="shared" si="463"/>
        <v>#DIV/0!</v>
      </c>
      <c r="W1631" s="106" t="e">
        <f t="shared" si="461"/>
        <v>#DIV/0!</v>
      </c>
      <c r="X1631" s="106" t="e">
        <f t="shared" si="456"/>
        <v>#DIV/0!</v>
      </c>
      <c r="Y1631" s="106" t="e">
        <f t="shared" si="462"/>
        <v>#DIV/0!</v>
      </c>
      <c r="Z1631" s="108" t="e">
        <f t="shared" si="457"/>
        <v>#DIV/0!</v>
      </c>
      <c r="AA1631" s="108" t="e">
        <f>('Input &amp; Results'!$E$40-R1631*7.48)/('Calcs active'!H1631*1440)</f>
        <v>#DIV/0!</v>
      </c>
    </row>
    <row r="1632" spans="2:27" x14ac:dyDescent="0.2">
      <c r="B1632" s="31">
        <f t="shared" si="449"/>
        <v>5</v>
      </c>
      <c r="C1632" s="31" t="s">
        <v>56</v>
      </c>
      <c r="D1632" s="106">
        <v>1618</v>
      </c>
      <c r="E1632" s="106" t="e">
        <f t="shared" si="458"/>
        <v>#DIV/0!</v>
      </c>
      <c r="F1632" s="106">
        <f>'Calcs Hist'!E1633</f>
        <v>0</v>
      </c>
      <c r="G1632" s="106" t="e">
        <f t="shared" si="459"/>
        <v>#DIV/0!</v>
      </c>
      <c r="H1632" s="107" t="e">
        <f t="shared" si="460"/>
        <v>#DIV/0!</v>
      </c>
      <c r="I1632" s="106" t="e">
        <f>IF(P1632&gt;0,('Input &amp; Results'!F$30/12*$C$3)*('Input &amp; Results'!$D$21),('Input &amp; Results'!F$30/12*$C$3)*('Input &amp; Results'!$D$22))</f>
        <v>#DIV/0!</v>
      </c>
      <c r="J1632" s="106" t="e">
        <f t="shared" si="464"/>
        <v>#DIV/0!</v>
      </c>
      <c r="K1632" s="106" t="e">
        <f>IF(H1632&gt;'Input &amp; Results'!$K$45,MIN('Input &amp; Results'!$K$32,J1632-M1632),0)</f>
        <v>#DIV/0!</v>
      </c>
      <c r="L1632" s="106" t="e">
        <f t="shared" si="452"/>
        <v>#DIV/0!</v>
      </c>
      <c r="M1632" s="106" t="e">
        <f>IF(J1632&gt;0,MIN('Input &amp; Results'!$K$12*0.75/12*'Input &amp; Results'!$K$42,J1632),0)</f>
        <v>#DIV/0!</v>
      </c>
      <c r="N1632" s="106" t="e">
        <f t="shared" si="453"/>
        <v>#DIV/0!</v>
      </c>
      <c r="O1632" s="106" t="e">
        <f t="shared" si="447"/>
        <v>#DIV/0!</v>
      </c>
      <c r="P1632" s="106" t="e">
        <f>IF(O1632&gt;'Input &amp; Results'!$E$49,MIN('Input &amp; Results'!$E$47,O1632),0)</f>
        <v>#DIV/0!</v>
      </c>
      <c r="Q1632" s="106" t="e">
        <f t="shared" si="454"/>
        <v>#DIV/0!</v>
      </c>
      <c r="R1632" s="106" t="e">
        <f t="shared" si="450"/>
        <v>#DIV/0!</v>
      </c>
      <c r="S1632" s="106" t="e">
        <f t="shared" si="451"/>
        <v>#DIV/0!</v>
      </c>
      <c r="T1632" s="106" t="e">
        <f t="shared" si="455"/>
        <v>#DIV/0!</v>
      </c>
      <c r="U1632" s="124" t="e">
        <f t="shared" si="448"/>
        <v>#DIV/0!</v>
      </c>
      <c r="V1632" s="107" t="e">
        <f t="shared" si="463"/>
        <v>#DIV/0!</v>
      </c>
      <c r="W1632" s="106" t="e">
        <f t="shared" si="461"/>
        <v>#DIV/0!</v>
      </c>
      <c r="X1632" s="106" t="e">
        <f t="shared" si="456"/>
        <v>#DIV/0!</v>
      </c>
      <c r="Y1632" s="106" t="e">
        <f t="shared" si="462"/>
        <v>#DIV/0!</v>
      </c>
      <c r="Z1632" s="108" t="e">
        <f t="shared" si="457"/>
        <v>#DIV/0!</v>
      </c>
      <c r="AA1632" s="108" t="e">
        <f>('Input &amp; Results'!$E$40-R1632*7.48)/('Calcs active'!H1632*1440)</f>
        <v>#DIV/0!</v>
      </c>
    </row>
    <row r="1633" spans="2:27" x14ac:dyDescent="0.2">
      <c r="B1633" s="31">
        <f t="shared" si="449"/>
        <v>5</v>
      </c>
      <c r="C1633" s="31" t="s">
        <v>56</v>
      </c>
      <c r="D1633" s="106">
        <v>1619</v>
      </c>
      <c r="E1633" s="106" t="e">
        <f t="shared" si="458"/>
        <v>#DIV/0!</v>
      </c>
      <c r="F1633" s="106">
        <f>'Calcs Hist'!E1634</f>
        <v>0</v>
      </c>
      <c r="G1633" s="106" t="e">
        <f t="shared" si="459"/>
        <v>#DIV/0!</v>
      </c>
      <c r="H1633" s="107" t="e">
        <f t="shared" si="460"/>
        <v>#DIV/0!</v>
      </c>
      <c r="I1633" s="106" t="e">
        <f>IF(P1633&gt;0,('Input &amp; Results'!F$30/12*$C$3)*('Input &amp; Results'!$D$21),('Input &amp; Results'!F$30/12*$C$3)*('Input &amp; Results'!$D$22))</f>
        <v>#DIV/0!</v>
      </c>
      <c r="J1633" s="106" t="e">
        <f t="shared" si="464"/>
        <v>#DIV/0!</v>
      </c>
      <c r="K1633" s="106" t="e">
        <f>IF(H1633&gt;'Input &amp; Results'!$K$45,MIN('Input &amp; Results'!$K$32,J1633-M1633),0)</f>
        <v>#DIV/0!</v>
      </c>
      <c r="L1633" s="106" t="e">
        <f t="shared" si="452"/>
        <v>#DIV/0!</v>
      </c>
      <c r="M1633" s="106" t="e">
        <f>IF(J1633&gt;0,MIN('Input &amp; Results'!$K$12*0.75/12*'Input &amp; Results'!$K$42,J1633),0)</f>
        <v>#DIV/0!</v>
      </c>
      <c r="N1633" s="106" t="e">
        <f t="shared" si="453"/>
        <v>#DIV/0!</v>
      </c>
      <c r="O1633" s="106" t="e">
        <f t="shared" si="447"/>
        <v>#DIV/0!</v>
      </c>
      <c r="P1633" s="106" t="e">
        <f>IF(O1633&gt;'Input &amp; Results'!$E$49,MIN('Input &amp; Results'!$E$47,O1633),0)</f>
        <v>#DIV/0!</v>
      </c>
      <c r="Q1633" s="106" t="e">
        <f t="shared" si="454"/>
        <v>#DIV/0!</v>
      </c>
      <c r="R1633" s="106" t="e">
        <f t="shared" si="450"/>
        <v>#DIV/0!</v>
      </c>
      <c r="S1633" s="106" t="e">
        <f t="shared" si="451"/>
        <v>#DIV/0!</v>
      </c>
      <c r="T1633" s="106" t="e">
        <f t="shared" si="455"/>
        <v>#DIV/0!</v>
      </c>
      <c r="U1633" s="124" t="e">
        <f t="shared" si="448"/>
        <v>#DIV/0!</v>
      </c>
      <c r="V1633" s="107" t="e">
        <f t="shared" si="463"/>
        <v>#DIV/0!</v>
      </c>
      <c r="W1633" s="106" t="e">
        <f t="shared" si="461"/>
        <v>#DIV/0!</v>
      </c>
      <c r="X1633" s="106" t="e">
        <f t="shared" si="456"/>
        <v>#DIV/0!</v>
      </c>
      <c r="Y1633" s="106" t="e">
        <f t="shared" si="462"/>
        <v>#DIV/0!</v>
      </c>
      <c r="Z1633" s="108" t="e">
        <f t="shared" si="457"/>
        <v>#DIV/0!</v>
      </c>
      <c r="AA1633" s="108" t="e">
        <f>('Input &amp; Results'!$E$40-R1633*7.48)/('Calcs active'!H1633*1440)</f>
        <v>#DIV/0!</v>
      </c>
    </row>
    <row r="1634" spans="2:27" x14ac:dyDescent="0.2">
      <c r="B1634" s="31">
        <f t="shared" si="449"/>
        <v>5</v>
      </c>
      <c r="C1634" s="31" t="s">
        <v>56</v>
      </c>
      <c r="D1634" s="106">
        <v>1620</v>
      </c>
      <c r="E1634" s="106" t="e">
        <f t="shared" si="458"/>
        <v>#DIV/0!</v>
      </c>
      <c r="F1634" s="106">
        <f>'Calcs Hist'!E1635</f>
        <v>0</v>
      </c>
      <c r="G1634" s="106" t="e">
        <f t="shared" si="459"/>
        <v>#DIV/0!</v>
      </c>
      <c r="H1634" s="107" t="e">
        <f t="shared" si="460"/>
        <v>#DIV/0!</v>
      </c>
      <c r="I1634" s="106" t="e">
        <f>IF(P1634&gt;0,('Input &amp; Results'!F$30/12*$C$3)*('Input &amp; Results'!$D$21),('Input &amp; Results'!F$30/12*$C$3)*('Input &amp; Results'!$D$22))</f>
        <v>#DIV/0!</v>
      </c>
      <c r="J1634" s="106" t="e">
        <f t="shared" si="464"/>
        <v>#DIV/0!</v>
      </c>
      <c r="K1634" s="106" t="e">
        <f>IF(H1634&gt;'Input &amp; Results'!$K$45,MIN('Input &amp; Results'!$K$32,J1634-M1634),0)</f>
        <v>#DIV/0!</v>
      </c>
      <c r="L1634" s="106" t="e">
        <f t="shared" si="452"/>
        <v>#DIV/0!</v>
      </c>
      <c r="M1634" s="106" t="e">
        <f>IF(J1634&gt;0,MIN('Input &amp; Results'!$K$12*0.75/12*'Input &amp; Results'!$K$42,J1634),0)</f>
        <v>#DIV/0!</v>
      </c>
      <c r="N1634" s="106" t="e">
        <f t="shared" si="453"/>
        <v>#DIV/0!</v>
      </c>
      <c r="O1634" s="106" t="e">
        <f t="shared" si="447"/>
        <v>#DIV/0!</v>
      </c>
      <c r="P1634" s="106" t="e">
        <f>IF(O1634&gt;'Input &amp; Results'!$E$49,MIN('Input &amp; Results'!$E$47,O1634),0)</f>
        <v>#DIV/0!</v>
      </c>
      <c r="Q1634" s="106" t="e">
        <f t="shared" si="454"/>
        <v>#DIV/0!</v>
      </c>
      <c r="R1634" s="106" t="e">
        <f t="shared" si="450"/>
        <v>#DIV/0!</v>
      </c>
      <c r="S1634" s="106" t="e">
        <f t="shared" si="451"/>
        <v>#DIV/0!</v>
      </c>
      <c r="T1634" s="106" t="e">
        <f t="shared" si="455"/>
        <v>#DIV/0!</v>
      </c>
      <c r="U1634" s="124" t="e">
        <f t="shared" si="448"/>
        <v>#DIV/0!</v>
      </c>
      <c r="V1634" s="107" t="e">
        <f t="shared" si="463"/>
        <v>#DIV/0!</v>
      </c>
      <c r="W1634" s="106" t="e">
        <f t="shared" si="461"/>
        <v>#DIV/0!</v>
      </c>
      <c r="X1634" s="106" t="e">
        <f t="shared" si="456"/>
        <v>#DIV/0!</v>
      </c>
      <c r="Y1634" s="106" t="e">
        <f t="shared" si="462"/>
        <v>#DIV/0!</v>
      </c>
      <c r="Z1634" s="108" t="e">
        <f t="shared" si="457"/>
        <v>#DIV/0!</v>
      </c>
      <c r="AA1634" s="108" t="e">
        <f>('Input &amp; Results'!$E$40-R1634*7.48)/('Calcs active'!H1634*1440)</f>
        <v>#DIV/0!</v>
      </c>
    </row>
    <row r="1635" spans="2:27" x14ac:dyDescent="0.2">
      <c r="B1635" s="31">
        <f t="shared" si="449"/>
        <v>5</v>
      </c>
      <c r="C1635" s="31" t="s">
        <v>56</v>
      </c>
      <c r="D1635" s="106">
        <v>1621</v>
      </c>
      <c r="E1635" s="106" t="e">
        <f t="shared" si="458"/>
        <v>#DIV/0!</v>
      </c>
      <c r="F1635" s="106">
        <f>'Calcs Hist'!E1636</f>
        <v>0</v>
      </c>
      <c r="G1635" s="106" t="e">
        <f t="shared" si="459"/>
        <v>#DIV/0!</v>
      </c>
      <c r="H1635" s="107" t="e">
        <f t="shared" si="460"/>
        <v>#DIV/0!</v>
      </c>
      <c r="I1635" s="106" t="e">
        <f>IF(P1635&gt;0,('Input &amp; Results'!F$30/12*$C$3)*('Input &amp; Results'!$D$21),('Input &amp; Results'!F$30/12*$C$3)*('Input &amp; Results'!$D$22))</f>
        <v>#DIV/0!</v>
      </c>
      <c r="J1635" s="106" t="e">
        <f t="shared" si="464"/>
        <v>#DIV/0!</v>
      </c>
      <c r="K1635" s="106" t="e">
        <f>IF(H1635&gt;'Input &amp; Results'!$K$45,MIN('Input &amp; Results'!$K$32,J1635-M1635),0)</f>
        <v>#DIV/0!</v>
      </c>
      <c r="L1635" s="106" t="e">
        <f t="shared" si="452"/>
        <v>#DIV/0!</v>
      </c>
      <c r="M1635" s="106" t="e">
        <f>IF(J1635&gt;0,MIN('Input &amp; Results'!$K$12*0.75/12*'Input &amp; Results'!$K$42,J1635),0)</f>
        <v>#DIV/0!</v>
      </c>
      <c r="N1635" s="106" t="e">
        <f t="shared" si="453"/>
        <v>#DIV/0!</v>
      </c>
      <c r="O1635" s="106" t="e">
        <f t="shared" si="447"/>
        <v>#DIV/0!</v>
      </c>
      <c r="P1635" s="106" t="e">
        <f>IF(O1635&gt;'Input &amp; Results'!$E$49,MIN('Input &amp; Results'!$E$47,O1635),0)</f>
        <v>#DIV/0!</v>
      </c>
      <c r="Q1635" s="106" t="e">
        <f t="shared" si="454"/>
        <v>#DIV/0!</v>
      </c>
      <c r="R1635" s="106" t="e">
        <f t="shared" si="450"/>
        <v>#DIV/0!</v>
      </c>
      <c r="S1635" s="106" t="e">
        <f t="shared" si="451"/>
        <v>#DIV/0!</v>
      </c>
      <c r="T1635" s="106" t="e">
        <f t="shared" si="455"/>
        <v>#DIV/0!</v>
      </c>
      <c r="U1635" s="124" t="e">
        <f t="shared" si="448"/>
        <v>#DIV/0!</v>
      </c>
      <c r="V1635" s="107" t="e">
        <f t="shared" si="463"/>
        <v>#DIV/0!</v>
      </c>
      <c r="W1635" s="106" t="e">
        <f t="shared" si="461"/>
        <v>#DIV/0!</v>
      </c>
      <c r="X1635" s="106" t="e">
        <f t="shared" si="456"/>
        <v>#DIV/0!</v>
      </c>
      <c r="Y1635" s="106" t="e">
        <f t="shared" si="462"/>
        <v>#DIV/0!</v>
      </c>
      <c r="Z1635" s="108" t="e">
        <f t="shared" si="457"/>
        <v>#DIV/0!</v>
      </c>
      <c r="AA1635" s="108" t="e">
        <f>('Input &amp; Results'!$E$40-R1635*7.48)/('Calcs active'!H1635*1440)</f>
        <v>#DIV/0!</v>
      </c>
    </row>
    <row r="1636" spans="2:27" x14ac:dyDescent="0.2">
      <c r="B1636" s="31">
        <f t="shared" si="449"/>
        <v>5</v>
      </c>
      <c r="C1636" s="31" t="s">
        <v>56</v>
      </c>
      <c r="D1636" s="106">
        <v>1622</v>
      </c>
      <c r="E1636" s="106" t="e">
        <f t="shared" si="458"/>
        <v>#DIV/0!</v>
      </c>
      <c r="F1636" s="106">
        <f>'Calcs Hist'!E1637</f>
        <v>0</v>
      </c>
      <c r="G1636" s="106" t="e">
        <f t="shared" si="459"/>
        <v>#DIV/0!</v>
      </c>
      <c r="H1636" s="107" t="e">
        <f t="shared" si="460"/>
        <v>#DIV/0!</v>
      </c>
      <c r="I1636" s="106" t="e">
        <f>IF(P1636&gt;0,('Input &amp; Results'!F$30/12*$C$3)*('Input &amp; Results'!$D$21),('Input &amp; Results'!F$30/12*$C$3)*('Input &amp; Results'!$D$22))</f>
        <v>#DIV/0!</v>
      </c>
      <c r="J1636" s="106" t="e">
        <f t="shared" si="464"/>
        <v>#DIV/0!</v>
      </c>
      <c r="K1636" s="106" t="e">
        <f>IF(H1636&gt;'Input &amp; Results'!$K$45,MIN('Input &amp; Results'!$K$32,J1636-M1636),0)</f>
        <v>#DIV/0!</v>
      </c>
      <c r="L1636" s="106" t="e">
        <f t="shared" si="452"/>
        <v>#DIV/0!</v>
      </c>
      <c r="M1636" s="106" t="e">
        <f>IF(J1636&gt;0,MIN('Input &amp; Results'!$K$12*0.75/12*'Input &amp; Results'!$K$42,J1636),0)</f>
        <v>#DIV/0!</v>
      </c>
      <c r="N1636" s="106" t="e">
        <f t="shared" si="453"/>
        <v>#DIV/0!</v>
      </c>
      <c r="O1636" s="106" t="e">
        <f t="shared" si="447"/>
        <v>#DIV/0!</v>
      </c>
      <c r="P1636" s="106" t="e">
        <f>IF(O1636&gt;'Input &amp; Results'!$E$49,MIN('Input &amp; Results'!$E$47,O1636),0)</f>
        <v>#DIV/0!</v>
      </c>
      <c r="Q1636" s="106" t="e">
        <f t="shared" si="454"/>
        <v>#DIV/0!</v>
      </c>
      <c r="R1636" s="106" t="e">
        <f t="shared" si="450"/>
        <v>#DIV/0!</v>
      </c>
      <c r="S1636" s="106" t="e">
        <f t="shared" si="451"/>
        <v>#DIV/0!</v>
      </c>
      <c r="T1636" s="106" t="e">
        <f t="shared" si="455"/>
        <v>#DIV/0!</v>
      </c>
      <c r="U1636" s="124" t="e">
        <f t="shared" si="448"/>
        <v>#DIV/0!</v>
      </c>
      <c r="V1636" s="107" t="e">
        <f t="shared" si="463"/>
        <v>#DIV/0!</v>
      </c>
      <c r="W1636" s="106" t="e">
        <f t="shared" si="461"/>
        <v>#DIV/0!</v>
      </c>
      <c r="X1636" s="106" t="e">
        <f t="shared" si="456"/>
        <v>#DIV/0!</v>
      </c>
      <c r="Y1636" s="106" t="e">
        <f t="shared" si="462"/>
        <v>#DIV/0!</v>
      </c>
      <c r="Z1636" s="108" t="e">
        <f t="shared" si="457"/>
        <v>#DIV/0!</v>
      </c>
      <c r="AA1636" s="108" t="e">
        <f>('Input &amp; Results'!$E$40-R1636*7.48)/('Calcs active'!H1636*1440)</f>
        <v>#DIV/0!</v>
      </c>
    </row>
    <row r="1637" spans="2:27" x14ac:dyDescent="0.2">
      <c r="B1637" s="31">
        <f t="shared" si="449"/>
        <v>5</v>
      </c>
      <c r="C1637" s="31" t="s">
        <v>56</v>
      </c>
      <c r="D1637" s="106">
        <v>1623</v>
      </c>
      <c r="E1637" s="106" t="e">
        <f t="shared" si="458"/>
        <v>#DIV/0!</v>
      </c>
      <c r="F1637" s="106">
        <f>'Calcs Hist'!E1638</f>
        <v>0</v>
      </c>
      <c r="G1637" s="106" t="e">
        <f t="shared" si="459"/>
        <v>#DIV/0!</v>
      </c>
      <c r="H1637" s="107" t="e">
        <f t="shared" si="460"/>
        <v>#DIV/0!</v>
      </c>
      <c r="I1637" s="106" t="e">
        <f>IF(P1637&gt;0,('Input &amp; Results'!F$30/12*$C$3)*('Input &amp; Results'!$D$21),('Input &amp; Results'!F$30/12*$C$3)*('Input &amp; Results'!$D$22))</f>
        <v>#DIV/0!</v>
      </c>
      <c r="J1637" s="106" t="e">
        <f t="shared" si="464"/>
        <v>#DIV/0!</v>
      </c>
      <c r="K1637" s="106" t="e">
        <f>IF(H1637&gt;'Input &amp; Results'!$K$45,MIN('Input &amp; Results'!$K$32,J1637-M1637),0)</f>
        <v>#DIV/0!</v>
      </c>
      <c r="L1637" s="106" t="e">
        <f t="shared" si="452"/>
        <v>#DIV/0!</v>
      </c>
      <c r="M1637" s="106" t="e">
        <f>IF(J1637&gt;0,MIN('Input &amp; Results'!$K$12*0.75/12*'Input &amp; Results'!$K$42,J1637),0)</f>
        <v>#DIV/0!</v>
      </c>
      <c r="N1637" s="106" t="e">
        <f t="shared" si="453"/>
        <v>#DIV/0!</v>
      </c>
      <c r="O1637" s="106" t="e">
        <f t="shared" si="447"/>
        <v>#DIV/0!</v>
      </c>
      <c r="P1637" s="106" t="e">
        <f>IF(O1637&gt;'Input &amp; Results'!$E$49,MIN('Input &amp; Results'!$E$47,O1637),0)</f>
        <v>#DIV/0!</v>
      </c>
      <c r="Q1637" s="106" t="e">
        <f t="shared" si="454"/>
        <v>#DIV/0!</v>
      </c>
      <c r="R1637" s="106" t="e">
        <f t="shared" si="450"/>
        <v>#DIV/0!</v>
      </c>
      <c r="S1637" s="106" t="e">
        <f t="shared" si="451"/>
        <v>#DIV/0!</v>
      </c>
      <c r="T1637" s="106" t="e">
        <f t="shared" si="455"/>
        <v>#DIV/0!</v>
      </c>
      <c r="U1637" s="124" t="e">
        <f t="shared" si="448"/>
        <v>#DIV/0!</v>
      </c>
      <c r="V1637" s="107" t="e">
        <f t="shared" si="463"/>
        <v>#DIV/0!</v>
      </c>
      <c r="W1637" s="106" t="e">
        <f t="shared" si="461"/>
        <v>#DIV/0!</v>
      </c>
      <c r="X1637" s="106" t="e">
        <f t="shared" si="456"/>
        <v>#DIV/0!</v>
      </c>
      <c r="Y1637" s="106" t="e">
        <f t="shared" si="462"/>
        <v>#DIV/0!</v>
      </c>
      <c r="Z1637" s="108" t="e">
        <f t="shared" si="457"/>
        <v>#DIV/0!</v>
      </c>
      <c r="AA1637" s="108" t="e">
        <f>('Input &amp; Results'!$E$40-R1637*7.48)/('Calcs active'!H1637*1440)</f>
        <v>#DIV/0!</v>
      </c>
    </row>
    <row r="1638" spans="2:27" x14ac:dyDescent="0.2">
      <c r="B1638" s="31">
        <f t="shared" si="449"/>
        <v>5</v>
      </c>
      <c r="C1638" s="31" t="s">
        <v>56</v>
      </c>
      <c r="D1638" s="106">
        <v>1624</v>
      </c>
      <c r="E1638" s="106" t="e">
        <f t="shared" si="458"/>
        <v>#DIV/0!</v>
      </c>
      <c r="F1638" s="106">
        <f>'Calcs Hist'!E1639</f>
        <v>0</v>
      </c>
      <c r="G1638" s="106" t="e">
        <f t="shared" si="459"/>
        <v>#DIV/0!</v>
      </c>
      <c r="H1638" s="107" t="e">
        <f t="shared" si="460"/>
        <v>#DIV/0!</v>
      </c>
      <c r="I1638" s="106" t="e">
        <f>IF(P1638&gt;0,('Input &amp; Results'!F$30/12*$C$3)*('Input &amp; Results'!$D$21),('Input &amp; Results'!F$30/12*$C$3)*('Input &amp; Results'!$D$22))</f>
        <v>#DIV/0!</v>
      </c>
      <c r="J1638" s="106" t="e">
        <f t="shared" si="464"/>
        <v>#DIV/0!</v>
      </c>
      <c r="K1638" s="106" t="e">
        <f>IF(H1638&gt;'Input &amp; Results'!$K$45,MIN('Input &amp; Results'!$K$32,J1638-M1638),0)</f>
        <v>#DIV/0!</v>
      </c>
      <c r="L1638" s="106" t="e">
        <f t="shared" si="452"/>
        <v>#DIV/0!</v>
      </c>
      <c r="M1638" s="106" t="e">
        <f>IF(J1638&gt;0,MIN('Input &amp; Results'!$K$12*0.75/12*'Input &amp; Results'!$K$42,J1638),0)</f>
        <v>#DIV/0!</v>
      </c>
      <c r="N1638" s="106" t="e">
        <f t="shared" si="453"/>
        <v>#DIV/0!</v>
      </c>
      <c r="O1638" s="106" t="e">
        <f t="shared" si="447"/>
        <v>#DIV/0!</v>
      </c>
      <c r="P1638" s="106" t="e">
        <f>IF(O1638&gt;'Input &amp; Results'!$E$49,MIN('Input &amp; Results'!$E$47,O1638),0)</f>
        <v>#DIV/0!</v>
      </c>
      <c r="Q1638" s="106" t="e">
        <f t="shared" si="454"/>
        <v>#DIV/0!</v>
      </c>
      <c r="R1638" s="106" t="e">
        <f t="shared" si="450"/>
        <v>#DIV/0!</v>
      </c>
      <c r="S1638" s="106" t="e">
        <f t="shared" si="451"/>
        <v>#DIV/0!</v>
      </c>
      <c r="T1638" s="106" t="e">
        <f t="shared" si="455"/>
        <v>#DIV/0!</v>
      </c>
      <c r="U1638" s="124" t="e">
        <f t="shared" si="448"/>
        <v>#DIV/0!</v>
      </c>
      <c r="V1638" s="107" t="e">
        <f t="shared" si="463"/>
        <v>#DIV/0!</v>
      </c>
      <c r="W1638" s="106" t="e">
        <f t="shared" si="461"/>
        <v>#DIV/0!</v>
      </c>
      <c r="X1638" s="106" t="e">
        <f t="shared" si="456"/>
        <v>#DIV/0!</v>
      </c>
      <c r="Y1638" s="106" t="e">
        <f t="shared" si="462"/>
        <v>#DIV/0!</v>
      </c>
      <c r="Z1638" s="108" t="e">
        <f t="shared" si="457"/>
        <v>#DIV/0!</v>
      </c>
      <c r="AA1638" s="108" t="e">
        <f>('Input &amp; Results'!$E$40-R1638*7.48)/('Calcs active'!H1638*1440)</f>
        <v>#DIV/0!</v>
      </c>
    </row>
    <row r="1639" spans="2:27" x14ac:dyDescent="0.2">
      <c r="B1639" s="31">
        <f t="shared" si="449"/>
        <v>5</v>
      </c>
      <c r="C1639" s="31" t="s">
        <v>56</v>
      </c>
      <c r="D1639" s="106">
        <v>1625</v>
      </c>
      <c r="E1639" s="106" t="e">
        <f t="shared" si="458"/>
        <v>#DIV/0!</v>
      </c>
      <c r="F1639" s="106">
        <f>'Calcs Hist'!E1640</f>
        <v>0</v>
      </c>
      <c r="G1639" s="106" t="e">
        <f t="shared" si="459"/>
        <v>#DIV/0!</v>
      </c>
      <c r="H1639" s="107" t="e">
        <f t="shared" si="460"/>
        <v>#DIV/0!</v>
      </c>
      <c r="I1639" s="106" t="e">
        <f>IF(P1639&gt;0,('Input &amp; Results'!F$30/12*$C$3)*('Input &amp; Results'!$D$21),('Input &amp; Results'!F$30/12*$C$3)*('Input &amp; Results'!$D$22))</f>
        <v>#DIV/0!</v>
      </c>
      <c r="J1639" s="106" t="e">
        <f t="shared" si="464"/>
        <v>#DIV/0!</v>
      </c>
      <c r="K1639" s="106" t="e">
        <f>IF(H1639&gt;'Input &amp; Results'!$K$45,MIN('Input &amp; Results'!$K$32,J1639-M1639),0)</f>
        <v>#DIV/0!</v>
      </c>
      <c r="L1639" s="106" t="e">
        <f t="shared" si="452"/>
        <v>#DIV/0!</v>
      </c>
      <c r="M1639" s="106" t="e">
        <f>IF(J1639&gt;0,MIN('Input &amp; Results'!$K$12*0.75/12*'Input &amp; Results'!$K$42,J1639),0)</f>
        <v>#DIV/0!</v>
      </c>
      <c r="N1639" s="106" t="e">
        <f t="shared" si="453"/>
        <v>#DIV/0!</v>
      </c>
      <c r="O1639" s="106" t="e">
        <f t="shared" si="447"/>
        <v>#DIV/0!</v>
      </c>
      <c r="P1639" s="106" t="e">
        <f>IF(O1639&gt;'Input &amp; Results'!$E$49,MIN('Input &amp; Results'!$E$47,O1639),0)</f>
        <v>#DIV/0!</v>
      </c>
      <c r="Q1639" s="106" t="e">
        <f t="shared" si="454"/>
        <v>#DIV/0!</v>
      </c>
      <c r="R1639" s="106" t="e">
        <f t="shared" si="450"/>
        <v>#DIV/0!</v>
      </c>
      <c r="S1639" s="106" t="e">
        <f t="shared" si="451"/>
        <v>#DIV/0!</v>
      </c>
      <c r="T1639" s="106" t="e">
        <f t="shared" si="455"/>
        <v>#DIV/0!</v>
      </c>
      <c r="U1639" s="124" t="e">
        <f t="shared" si="448"/>
        <v>#DIV/0!</v>
      </c>
      <c r="V1639" s="107" t="e">
        <f t="shared" si="463"/>
        <v>#DIV/0!</v>
      </c>
      <c r="W1639" s="106" t="e">
        <f t="shared" si="461"/>
        <v>#DIV/0!</v>
      </c>
      <c r="X1639" s="106" t="e">
        <f t="shared" si="456"/>
        <v>#DIV/0!</v>
      </c>
      <c r="Y1639" s="106" t="e">
        <f t="shared" si="462"/>
        <v>#DIV/0!</v>
      </c>
      <c r="Z1639" s="108" t="e">
        <f t="shared" si="457"/>
        <v>#DIV/0!</v>
      </c>
      <c r="AA1639" s="108" t="e">
        <f>('Input &amp; Results'!$E$40-R1639*7.48)/('Calcs active'!H1639*1440)</f>
        <v>#DIV/0!</v>
      </c>
    </row>
    <row r="1640" spans="2:27" x14ac:dyDescent="0.2">
      <c r="B1640" s="31">
        <f t="shared" si="449"/>
        <v>5</v>
      </c>
      <c r="C1640" s="31" t="s">
        <v>56</v>
      </c>
      <c r="D1640" s="106">
        <v>1626</v>
      </c>
      <c r="E1640" s="106" t="e">
        <f t="shared" si="458"/>
        <v>#DIV/0!</v>
      </c>
      <c r="F1640" s="106">
        <f>'Calcs Hist'!E1641</f>
        <v>0</v>
      </c>
      <c r="G1640" s="106" t="e">
        <f t="shared" si="459"/>
        <v>#DIV/0!</v>
      </c>
      <c r="H1640" s="107" t="e">
        <f t="shared" si="460"/>
        <v>#DIV/0!</v>
      </c>
      <c r="I1640" s="106" t="e">
        <f>IF(P1640&gt;0,('Input &amp; Results'!F$30/12*$C$3)*('Input &amp; Results'!$D$21),('Input &amp; Results'!F$30/12*$C$3)*('Input &amp; Results'!$D$22))</f>
        <v>#DIV/0!</v>
      </c>
      <c r="J1640" s="106" t="e">
        <f t="shared" si="464"/>
        <v>#DIV/0!</v>
      </c>
      <c r="K1640" s="106" t="e">
        <f>IF(H1640&gt;'Input &amp; Results'!$K$45,MIN('Input &amp; Results'!$K$32,J1640-M1640),0)</f>
        <v>#DIV/0!</v>
      </c>
      <c r="L1640" s="106" t="e">
        <f t="shared" si="452"/>
        <v>#DIV/0!</v>
      </c>
      <c r="M1640" s="106" t="e">
        <f>IF(J1640&gt;0,MIN('Input &amp; Results'!$K$12*0.75/12*'Input &amp; Results'!$K$42,J1640),0)</f>
        <v>#DIV/0!</v>
      </c>
      <c r="N1640" s="106" t="e">
        <f t="shared" si="453"/>
        <v>#DIV/0!</v>
      </c>
      <c r="O1640" s="106" t="e">
        <f t="shared" si="447"/>
        <v>#DIV/0!</v>
      </c>
      <c r="P1640" s="106" t="e">
        <f>IF(O1640&gt;'Input &amp; Results'!$E$49,MIN('Input &amp; Results'!$E$47,O1640),0)</f>
        <v>#DIV/0!</v>
      </c>
      <c r="Q1640" s="106" t="e">
        <f t="shared" si="454"/>
        <v>#DIV/0!</v>
      </c>
      <c r="R1640" s="106" t="e">
        <f t="shared" si="450"/>
        <v>#DIV/0!</v>
      </c>
      <c r="S1640" s="106" t="e">
        <f t="shared" si="451"/>
        <v>#DIV/0!</v>
      </c>
      <c r="T1640" s="106" t="e">
        <f t="shared" si="455"/>
        <v>#DIV/0!</v>
      </c>
      <c r="U1640" s="124" t="e">
        <f t="shared" si="448"/>
        <v>#DIV/0!</v>
      </c>
      <c r="V1640" s="107" t="e">
        <f t="shared" si="463"/>
        <v>#DIV/0!</v>
      </c>
      <c r="W1640" s="106" t="e">
        <f t="shared" si="461"/>
        <v>#DIV/0!</v>
      </c>
      <c r="X1640" s="106" t="e">
        <f t="shared" si="456"/>
        <v>#DIV/0!</v>
      </c>
      <c r="Y1640" s="106" t="e">
        <f t="shared" si="462"/>
        <v>#DIV/0!</v>
      </c>
      <c r="Z1640" s="108" t="e">
        <f t="shared" si="457"/>
        <v>#DIV/0!</v>
      </c>
      <c r="AA1640" s="108" t="e">
        <f>('Input &amp; Results'!$E$40-R1640*7.48)/('Calcs active'!H1640*1440)</f>
        <v>#DIV/0!</v>
      </c>
    </row>
    <row r="1641" spans="2:27" x14ac:dyDescent="0.2">
      <c r="B1641" s="31">
        <f t="shared" si="449"/>
        <v>5</v>
      </c>
      <c r="C1641" s="31" t="s">
        <v>56</v>
      </c>
      <c r="D1641" s="106">
        <v>1627</v>
      </c>
      <c r="E1641" s="106" t="e">
        <f t="shared" si="458"/>
        <v>#DIV/0!</v>
      </c>
      <c r="F1641" s="106">
        <f>'Calcs Hist'!E1642</f>
        <v>0</v>
      </c>
      <c r="G1641" s="106" t="e">
        <f t="shared" si="459"/>
        <v>#DIV/0!</v>
      </c>
      <c r="H1641" s="107" t="e">
        <f t="shared" si="460"/>
        <v>#DIV/0!</v>
      </c>
      <c r="I1641" s="106" t="e">
        <f>IF(P1641&gt;0,('Input &amp; Results'!F$30/12*$C$3)*('Input &amp; Results'!$D$21),('Input &amp; Results'!F$30/12*$C$3)*('Input &amp; Results'!$D$22))</f>
        <v>#DIV/0!</v>
      </c>
      <c r="J1641" s="106" t="e">
        <f t="shared" si="464"/>
        <v>#DIV/0!</v>
      </c>
      <c r="K1641" s="106" t="e">
        <f>IF(H1641&gt;'Input &amp; Results'!$K$45,MIN('Input &amp; Results'!$K$32,J1641-M1641),0)</f>
        <v>#DIV/0!</v>
      </c>
      <c r="L1641" s="106" t="e">
        <f t="shared" si="452"/>
        <v>#DIV/0!</v>
      </c>
      <c r="M1641" s="106" t="e">
        <f>IF(J1641&gt;0,MIN('Input &amp; Results'!$K$12*0.75/12*'Input &amp; Results'!$K$42,J1641),0)</f>
        <v>#DIV/0!</v>
      </c>
      <c r="N1641" s="106" t="e">
        <f t="shared" si="453"/>
        <v>#DIV/0!</v>
      </c>
      <c r="O1641" s="106" t="e">
        <f t="shared" si="447"/>
        <v>#DIV/0!</v>
      </c>
      <c r="P1641" s="106" t="e">
        <f>IF(O1641&gt;'Input &amp; Results'!$E$49,MIN('Input &amp; Results'!$E$47,O1641),0)</f>
        <v>#DIV/0!</v>
      </c>
      <c r="Q1641" s="106" t="e">
        <f t="shared" si="454"/>
        <v>#DIV/0!</v>
      </c>
      <c r="R1641" s="106" t="e">
        <f t="shared" si="450"/>
        <v>#DIV/0!</v>
      </c>
      <c r="S1641" s="106" t="e">
        <f t="shared" si="451"/>
        <v>#DIV/0!</v>
      </c>
      <c r="T1641" s="106" t="e">
        <f t="shared" si="455"/>
        <v>#DIV/0!</v>
      </c>
      <c r="U1641" s="124" t="e">
        <f t="shared" si="448"/>
        <v>#DIV/0!</v>
      </c>
      <c r="V1641" s="107" t="e">
        <f t="shared" si="463"/>
        <v>#DIV/0!</v>
      </c>
      <c r="W1641" s="106" t="e">
        <f t="shared" si="461"/>
        <v>#DIV/0!</v>
      </c>
      <c r="X1641" s="106" t="e">
        <f t="shared" si="456"/>
        <v>#DIV/0!</v>
      </c>
      <c r="Y1641" s="106" t="e">
        <f t="shared" si="462"/>
        <v>#DIV/0!</v>
      </c>
      <c r="Z1641" s="108" t="e">
        <f t="shared" si="457"/>
        <v>#DIV/0!</v>
      </c>
      <c r="AA1641" s="108" t="e">
        <f>('Input &amp; Results'!$E$40-R1641*7.48)/('Calcs active'!H1641*1440)</f>
        <v>#DIV/0!</v>
      </c>
    </row>
    <row r="1642" spans="2:27" x14ac:dyDescent="0.2">
      <c r="B1642" s="31">
        <f t="shared" si="449"/>
        <v>5</v>
      </c>
      <c r="C1642" s="31" t="s">
        <v>56</v>
      </c>
      <c r="D1642" s="106">
        <v>1628</v>
      </c>
      <c r="E1642" s="106" t="e">
        <f t="shared" si="458"/>
        <v>#DIV/0!</v>
      </c>
      <c r="F1642" s="106">
        <f>'Calcs Hist'!E1643</f>
        <v>0</v>
      </c>
      <c r="G1642" s="106" t="e">
        <f t="shared" si="459"/>
        <v>#DIV/0!</v>
      </c>
      <c r="H1642" s="107" t="e">
        <f t="shared" si="460"/>
        <v>#DIV/0!</v>
      </c>
      <c r="I1642" s="106" t="e">
        <f>IF(P1642&gt;0,('Input &amp; Results'!F$30/12*$C$3)*('Input &amp; Results'!$D$21),('Input &amp; Results'!F$30/12*$C$3)*('Input &amp; Results'!$D$22))</f>
        <v>#DIV/0!</v>
      </c>
      <c r="J1642" s="106" t="e">
        <f t="shared" si="464"/>
        <v>#DIV/0!</v>
      </c>
      <c r="K1642" s="106" t="e">
        <f>IF(H1642&gt;'Input &amp; Results'!$K$45,MIN('Input &amp; Results'!$K$32,J1642-M1642),0)</f>
        <v>#DIV/0!</v>
      </c>
      <c r="L1642" s="106" t="e">
        <f t="shared" si="452"/>
        <v>#DIV/0!</v>
      </c>
      <c r="M1642" s="106" t="e">
        <f>IF(J1642&gt;0,MIN('Input &amp; Results'!$K$12*0.75/12*'Input &amp; Results'!$K$42,J1642),0)</f>
        <v>#DIV/0!</v>
      </c>
      <c r="N1642" s="106" t="e">
        <f t="shared" si="453"/>
        <v>#DIV/0!</v>
      </c>
      <c r="O1642" s="106" t="e">
        <f t="shared" si="447"/>
        <v>#DIV/0!</v>
      </c>
      <c r="P1642" s="106" t="e">
        <f>IF(O1642&gt;'Input &amp; Results'!$E$49,MIN('Input &amp; Results'!$E$47,O1642),0)</f>
        <v>#DIV/0!</v>
      </c>
      <c r="Q1642" s="106" t="e">
        <f t="shared" si="454"/>
        <v>#DIV/0!</v>
      </c>
      <c r="R1642" s="106" t="e">
        <f t="shared" si="450"/>
        <v>#DIV/0!</v>
      </c>
      <c r="S1642" s="106" t="e">
        <f t="shared" si="451"/>
        <v>#DIV/0!</v>
      </c>
      <c r="T1642" s="106" t="e">
        <f t="shared" si="455"/>
        <v>#DIV/0!</v>
      </c>
      <c r="U1642" s="124" t="e">
        <f t="shared" si="448"/>
        <v>#DIV/0!</v>
      </c>
      <c r="V1642" s="107" t="e">
        <f t="shared" si="463"/>
        <v>#DIV/0!</v>
      </c>
      <c r="W1642" s="106" t="e">
        <f t="shared" si="461"/>
        <v>#DIV/0!</v>
      </c>
      <c r="X1642" s="106" t="e">
        <f t="shared" si="456"/>
        <v>#DIV/0!</v>
      </c>
      <c r="Y1642" s="106" t="e">
        <f t="shared" si="462"/>
        <v>#DIV/0!</v>
      </c>
      <c r="Z1642" s="108" t="e">
        <f t="shared" si="457"/>
        <v>#DIV/0!</v>
      </c>
      <c r="AA1642" s="108" t="e">
        <f>('Input &amp; Results'!$E$40-R1642*7.48)/('Calcs active'!H1642*1440)</f>
        <v>#DIV/0!</v>
      </c>
    </row>
    <row r="1643" spans="2:27" x14ac:dyDescent="0.2">
      <c r="B1643" s="31">
        <f t="shared" si="449"/>
        <v>5</v>
      </c>
      <c r="C1643" s="31" t="s">
        <v>56</v>
      </c>
      <c r="D1643" s="106">
        <v>1629</v>
      </c>
      <c r="E1643" s="106" t="e">
        <f t="shared" si="458"/>
        <v>#DIV/0!</v>
      </c>
      <c r="F1643" s="106">
        <f>'Calcs Hist'!E1644</f>
        <v>0</v>
      </c>
      <c r="G1643" s="106" t="e">
        <f t="shared" si="459"/>
        <v>#DIV/0!</v>
      </c>
      <c r="H1643" s="107" t="e">
        <f t="shared" si="460"/>
        <v>#DIV/0!</v>
      </c>
      <c r="I1643" s="106" t="e">
        <f>IF(P1643&gt;0,('Input &amp; Results'!F$30/12*$C$3)*('Input &amp; Results'!$D$21),('Input &amp; Results'!F$30/12*$C$3)*('Input &amp; Results'!$D$22))</f>
        <v>#DIV/0!</v>
      </c>
      <c r="J1643" s="106" t="e">
        <f t="shared" si="464"/>
        <v>#DIV/0!</v>
      </c>
      <c r="K1643" s="106" t="e">
        <f>IF(H1643&gt;'Input &amp; Results'!$K$45,MIN('Input &amp; Results'!$K$32,J1643-M1643),0)</f>
        <v>#DIV/0!</v>
      </c>
      <c r="L1643" s="106" t="e">
        <f t="shared" si="452"/>
        <v>#DIV/0!</v>
      </c>
      <c r="M1643" s="106" t="e">
        <f>IF(J1643&gt;0,MIN('Input &amp; Results'!$K$12*0.75/12*'Input &amp; Results'!$K$42,J1643),0)</f>
        <v>#DIV/0!</v>
      </c>
      <c r="N1643" s="106" t="e">
        <f t="shared" si="453"/>
        <v>#DIV/0!</v>
      </c>
      <c r="O1643" s="106" t="e">
        <f t="shared" si="447"/>
        <v>#DIV/0!</v>
      </c>
      <c r="P1643" s="106" t="e">
        <f>IF(O1643&gt;'Input &amp; Results'!$E$49,MIN('Input &amp; Results'!$E$47,O1643),0)</f>
        <v>#DIV/0!</v>
      </c>
      <c r="Q1643" s="106" t="e">
        <f t="shared" si="454"/>
        <v>#DIV/0!</v>
      </c>
      <c r="R1643" s="106" t="e">
        <f t="shared" si="450"/>
        <v>#DIV/0!</v>
      </c>
      <c r="S1643" s="106" t="e">
        <f t="shared" si="451"/>
        <v>#DIV/0!</v>
      </c>
      <c r="T1643" s="106" t="e">
        <f t="shared" si="455"/>
        <v>#DIV/0!</v>
      </c>
      <c r="U1643" s="124" t="e">
        <f t="shared" si="448"/>
        <v>#DIV/0!</v>
      </c>
      <c r="V1643" s="107" t="e">
        <f t="shared" si="463"/>
        <v>#DIV/0!</v>
      </c>
      <c r="W1643" s="106" t="e">
        <f t="shared" si="461"/>
        <v>#DIV/0!</v>
      </c>
      <c r="X1643" s="106" t="e">
        <f t="shared" si="456"/>
        <v>#DIV/0!</v>
      </c>
      <c r="Y1643" s="106" t="e">
        <f t="shared" si="462"/>
        <v>#DIV/0!</v>
      </c>
      <c r="Z1643" s="108" t="e">
        <f t="shared" si="457"/>
        <v>#DIV/0!</v>
      </c>
      <c r="AA1643" s="108" t="e">
        <f>('Input &amp; Results'!$E$40-R1643*7.48)/('Calcs active'!H1643*1440)</f>
        <v>#DIV/0!</v>
      </c>
    </row>
    <row r="1644" spans="2:27" x14ac:dyDescent="0.2">
      <c r="B1644" s="31">
        <f t="shared" si="449"/>
        <v>5</v>
      </c>
      <c r="C1644" s="31" t="s">
        <v>56</v>
      </c>
      <c r="D1644" s="106">
        <v>1630</v>
      </c>
      <c r="E1644" s="106" t="e">
        <f t="shared" si="458"/>
        <v>#DIV/0!</v>
      </c>
      <c r="F1644" s="106">
        <f>'Calcs Hist'!E1645</f>
        <v>0</v>
      </c>
      <c r="G1644" s="106" t="e">
        <f t="shared" si="459"/>
        <v>#DIV/0!</v>
      </c>
      <c r="H1644" s="107" t="e">
        <f t="shared" si="460"/>
        <v>#DIV/0!</v>
      </c>
      <c r="I1644" s="106" t="e">
        <f>IF(P1644&gt;0,('Input &amp; Results'!F$30/12*$C$3)*('Input &amp; Results'!$D$21),('Input &amp; Results'!F$30/12*$C$3)*('Input &amp; Results'!$D$22))</f>
        <v>#DIV/0!</v>
      </c>
      <c r="J1644" s="106" t="e">
        <f t="shared" si="464"/>
        <v>#DIV/0!</v>
      </c>
      <c r="K1644" s="106" t="e">
        <f>IF(H1644&gt;'Input &amp; Results'!$K$45,MIN('Input &amp; Results'!$K$32,J1644-M1644),0)</f>
        <v>#DIV/0!</v>
      </c>
      <c r="L1644" s="106" t="e">
        <f t="shared" si="452"/>
        <v>#DIV/0!</v>
      </c>
      <c r="M1644" s="106" t="e">
        <f>IF(J1644&gt;0,MIN('Input &amp; Results'!$K$12*0.75/12*'Input &amp; Results'!$K$42,J1644),0)</f>
        <v>#DIV/0!</v>
      </c>
      <c r="N1644" s="106" t="e">
        <f t="shared" si="453"/>
        <v>#DIV/0!</v>
      </c>
      <c r="O1644" s="106" t="e">
        <f t="shared" ref="O1644:O1707" si="465">J1644-K1644-M1644</f>
        <v>#DIV/0!</v>
      </c>
      <c r="P1644" s="106" t="e">
        <f>IF(O1644&gt;'Input &amp; Results'!$E$49,MIN('Input &amp; Results'!$E$47,O1644),0)</f>
        <v>#DIV/0!</v>
      </c>
      <c r="Q1644" s="106" t="e">
        <f t="shared" si="454"/>
        <v>#DIV/0!</v>
      </c>
      <c r="R1644" s="106" t="e">
        <f t="shared" si="450"/>
        <v>#DIV/0!</v>
      </c>
      <c r="S1644" s="106" t="e">
        <f t="shared" si="451"/>
        <v>#DIV/0!</v>
      </c>
      <c r="T1644" s="106" t="e">
        <f t="shared" si="455"/>
        <v>#DIV/0!</v>
      </c>
      <c r="U1644" s="124" t="e">
        <f t="shared" si="448"/>
        <v>#DIV/0!</v>
      </c>
      <c r="V1644" s="107" t="e">
        <f t="shared" si="463"/>
        <v>#DIV/0!</v>
      </c>
      <c r="W1644" s="106" t="e">
        <f t="shared" si="461"/>
        <v>#DIV/0!</v>
      </c>
      <c r="X1644" s="106" t="e">
        <f t="shared" si="456"/>
        <v>#DIV/0!</v>
      </c>
      <c r="Y1644" s="106" t="e">
        <f t="shared" si="462"/>
        <v>#DIV/0!</v>
      </c>
      <c r="Z1644" s="108" t="e">
        <f t="shared" si="457"/>
        <v>#DIV/0!</v>
      </c>
      <c r="AA1644" s="108" t="e">
        <f>('Input &amp; Results'!$E$40-R1644*7.48)/('Calcs active'!H1644*1440)</f>
        <v>#DIV/0!</v>
      </c>
    </row>
    <row r="1645" spans="2:27" x14ac:dyDescent="0.2">
      <c r="B1645" s="31">
        <f t="shared" si="449"/>
        <v>5</v>
      </c>
      <c r="C1645" s="31" t="s">
        <v>56</v>
      </c>
      <c r="D1645" s="106">
        <v>1631</v>
      </c>
      <c r="E1645" s="106" t="e">
        <f t="shared" si="458"/>
        <v>#DIV/0!</v>
      </c>
      <c r="F1645" s="106">
        <f>'Calcs Hist'!E1646</f>
        <v>0</v>
      </c>
      <c r="G1645" s="106" t="e">
        <f t="shared" si="459"/>
        <v>#DIV/0!</v>
      </c>
      <c r="H1645" s="107" t="e">
        <f t="shared" si="460"/>
        <v>#DIV/0!</v>
      </c>
      <c r="I1645" s="106" t="e">
        <f>IF(P1645&gt;0,('Input &amp; Results'!F$30/12*$C$3)*('Input &amp; Results'!$D$21),('Input &amp; Results'!F$30/12*$C$3)*('Input &amp; Results'!$D$22))</f>
        <v>#DIV/0!</v>
      </c>
      <c r="J1645" s="106" t="e">
        <f t="shared" si="464"/>
        <v>#DIV/0!</v>
      </c>
      <c r="K1645" s="106" t="e">
        <f>IF(H1645&gt;'Input &amp; Results'!$K$45,MIN('Input &amp; Results'!$K$32,J1645-M1645),0)</f>
        <v>#DIV/0!</v>
      </c>
      <c r="L1645" s="106" t="e">
        <f t="shared" si="452"/>
        <v>#DIV/0!</v>
      </c>
      <c r="M1645" s="106" t="e">
        <f>IF(J1645&gt;0,MIN('Input &amp; Results'!$K$12*0.75/12*'Input &amp; Results'!$K$42,J1645),0)</f>
        <v>#DIV/0!</v>
      </c>
      <c r="N1645" s="106" t="e">
        <f t="shared" si="453"/>
        <v>#DIV/0!</v>
      </c>
      <c r="O1645" s="106" t="e">
        <f t="shared" si="465"/>
        <v>#DIV/0!</v>
      </c>
      <c r="P1645" s="106" t="e">
        <f>IF(O1645&gt;'Input &amp; Results'!$E$49,MIN('Input &amp; Results'!$E$47,O1645),0)</f>
        <v>#DIV/0!</v>
      </c>
      <c r="Q1645" s="106" t="e">
        <f t="shared" si="454"/>
        <v>#DIV/0!</v>
      </c>
      <c r="R1645" s="106" t="e">
        <f t="shared" si="450"/>
        <v>#DIV/0!</v>
      </c>
      <c r="S1645" s="106" t="e">
        <f t="shared" si="451"/>
        <v>#DIV/0!</v>
      </c>
      <c r="T1645" s="106" t="e">
        <f t="shared" si="455"/>
        <v>#DIV/0!</v>
      </c>
      <c r="U1645" s="124" t="e">
        <f t="shared" si="448"/>
        <v>#DIV/0!</v>
      </c>
      <c r="V1645" s="107" t="e">
        <f t="shared" si="463"/>
        <v>#DIV/0!</v>
      </c>
      <c r="W1645" s="106" t="e">
        <f t="shared" si="461"/>
        <v>#DIV/0!</v>
      </c>
      <c r="X1645" s="106" t="e">
        <f t="shared" si="456"/>
        <v>#DIV/0!</v>
      </c>
      <c r="Y1645" s="106" t="e">
        <f t="shared" si="462"/>
        <v>#DIV/0!</v>
      </c>
      <c r="Z1645" s="108" t="e">
        <f t="shared" si="457"/>
        <v>#DIV/0!</v>
      </c>
      <c r="AA1645" s="108" t="e">
        <f>('Input &amp; Results'!$E$40-R1645*7.48)/('Calcs active'!H1645*1440)</f>
        <v>#DIV/0!</v>
      </c>
    </row>
    <row r="1646" spans="2:27" x14ac:dyDescent="0.2">
      <c r="B1646" s="31">
        <f t="shared" si="449"/>
        <v>5</v>
      </c>
      <c r="C1646" s="31" t="s">
        <v>56</v>
      </c>
      <c r="D1646" s="106">
        <v>1632</v>
      </c>
      <c r="E1646" s="106" t="e">
        <f t="shared" si="458"/>
        <v>#DIV/0!</v>
      </c>
      <c r="F1646" s="106">
        <f>'Calcs Hist'!E1647</f>
        <v>0</v>
      </c>
      <c r="G1646" s="106" t="e">
        <f t="shared" si="459"/>
        <v>#DIV/0!</v>
      </c>
      <c r="H1646" s="107" t="e">
        <f t="shared" si="460"/>
        <v>#DIV/0!</v>
      </c>
      <c r="I1646" s="106" t="e">
        <f>IF(P1646&gt;0,('Input &amp; Results'!F$30/12*$C$3)*('Input &amp; Results'!$D$21),('Input &amp; Results'!F$30/12*$C$3)*('Input &amp; Results'!$D$22))</f>
        <v>#DIV/0!</v>
      </c>
      <c r="J1646" s="106" t="e">
        <f t="shared" si="464"/>
        <v>#DIV/0!</v>
      </c>
      <c r="K1646" s="106" t="e">
        <f>IF(H1646&gt;'Input &amp; Results'!$K$45,MIN('Input &amp; Results'!$K$32,J1646-M1646),0)</f>
        <v>#DIV/0!</v>
      </c>
      <c r="L1646" s="106" t="e">
        <f t="shared" si="452"/>
        <v>#DIV/0!</v>
      </c>
      <c r="M1646" s="106" t="e">
        <f>IF(J1646&gt;0,MIN('Input &amp; Results'!$K$12*0.75/12*'Input &amp; Results'!$K$42,J1646),0)</f>
        <v>#DIV/0!</v>
      </c>
      <c r="N1646" s="106" t="e">
        <f t="shared" si="453"/>
        <v>#DIV/0!</v>
      </c>
      <c r="O1646" s="106" t="e">
        <f t="shared" si="465"/>
        <v>#DIV/0!</v>
      </c>
      <c r="P1646" s="106" t="e">
        <f>IF(O1646&gt;'Input &amp; Results'!$E$49,MIN('Input &amp; Results'!$E$47,O1646),0)</f>
        <v>#DIV/0!</v>
      </c>
      <c r="Q1646" s="106" t="e">
        <f t="shared" si="454"/>
        <v>#DIV/0!</v>
      </c>
      <c r="R1646" s="106" t="e">
        <f t="shared" si="450"/>
        <v>#DIV/0!</v>
      </c>
      <c r="S1646" s="106" t="e">
        <f t="shared" si="451"/>
        <v>#DIV/0!</v>
      </c>
      <c r="T1646" s="106" t="e">
        <f t="shared" si="455"/>
        <v>#DIV/0!</v>
      </c>
      <c r="U1646" s="124" t="e">
        <f t="shared" si="448"/>
        <v>#DIV/0!</v>
      </c>
      <c r="V1646" s="107" t="e">
        <f t="shared" si="463"/>
        <v>#DIV/0!</v>
      </c>
      <c r="W1646" s="106" t="e">
        <f t="shared" si="461"/>
        <v>#DIV/0!</v>
      </c>
      <c r="X1646" s="106" t="e">
        <f t="shared" si="456"/>
        <v>#DIV/0!</v>
      </c>
      <c r="Y1646" s="106" t="e">
        <f t="shared" si="462"/>
        <v>#DIV/0!</v>
      </c>
      <c r="Z1646" s="108" t="e">
        <f t="shared" si="457"/>
        <v>#DIV/0!</v>
      </c>
      <c r="AA1646" s="108" t="e">
        <f>('Input &amp; Results'!$E$40-R1646*7.48)/('Calcs active'!H1646*1440)</f>
        <v>#DIV/0!</v>
      </c>
    </row>
    <row r="1647" spans="2:27" x14ac:dyDescent="0.2">
      <c r="B1647" s="31">
        <f t="shared" si="449"/>
        <v>5</v>
      </c>
      <c r="C1647" s="31" t="s">
        <v>56</v>
      </c>
      <c r="D1647" s="106">
        <v>1633</v>
      </c>
      <c r="E1647" s="106" t="e">
        <f t="shared" si="458"/>
        <v>#DIV/0!</v>
      </c>
      <c r="F1647" s="106">
        <f>'Calcs Hist'!E1648</f>
        <v>0</v>
      </c>
      <c r="G1647" s="106" t="e">
        <f t="shared" si="459"/>
        <v>#DIV/0!</v>
      </c>
      <c r="H1647" s="107" t="e">
        <f t="shared" si="460"/>
        <v>#DIV/0!</v>
      </c>
      <c r="I1647" s="106" t="e">
        <f>IF(P1647&gt;0,('Input &amp; Results'!F$30/12*$C$3)*('Input &amp; Results'!$D$21),('Input &amp; Results'!F$30/12*$C$3)*('Input &amp; Results'!$D$22))</f>
        <v>#DIV/0!</v>
      </c>
      <c r="J1647" s="106" t="e">
        <f t="shared" si="464"/>
        <v>#DIV/0!</v>
      </c>
      <c r="K1647" s="106" t="e">
        <f>IF(H1647&gt;'Input &amp; Results'!$K$45,MIN('Input &amp; Results'!$K$32,J1647-M1647),0)</f>
        <v>#DIV/0!</v>
      </c>
      <c r="L1647" s="106" t="e">
        <f t="shared" si="452"/>
        <v>#DIV/0!</v>
      </c>
      <c r="M1647" s="106" t="e">
        <f>IF(J1647&gt;0,MIN('Input &amp; Results'!$K$12*0.75/12*'Input &amp; Results'!$K$42,J1647),0)</f>
        <v>#DIV/0!</v>
      </c>
      <c r="N1647" s="106" t="e">
        <f t="shared" si="453"/>
        <v>#DIV/0!</v>
      </c>
      <c r="O1647" s="106" t="e">
        <f t="shared" si="465"/>
        <v>#DIV/0!</v>
      </c>
      <c r="P1647" s="106" t="e">
        <f>IF(O1647&gt;'Input &amp; Results'!$E$49,MIN('Input &amp; Results'!$E$47,O1647),0)</f>
        <v>#DIV/0!</v>
      </c>
      <c r="Q1647" s="106" t="e">
        <f t="shared" si="454"/>
        <v>#DIV/0!</v>
      </c>
      <c r="R1647" s="106" t="e">
        <f t="shared" si="450"/>
        <v>#DIV/0!</v>
      </c>
      <c r="S1647" s="106" t="e">
        <f t="shared" si="451"/>
        <v>#DIV/0!</v>
      </c>
      <c r="T1647" s="106" t="e">
        <f t="shared" si="455"/>
        <v>#DIV/0!</v>
      </c>
      <c r="U1647" s="124" t="e">
        <f t="shared" si="448"/>
        <v>#DIV/0!</v>
      </c>
      <c r="V1647" s="107" t="e">
        <f t="shared" si="463"/>
        <v>#DIV/0!</v>
      </c>
      <c r="W1647" s="106" t="e">
        <f t="shared" si="461"/>
        <v>#DIV/0!</v>
      </c>
      <c r="X1647" s="106" t="e">
        <f t="shared" si="456"/>
        <v>#DIV/0!</v>
      </c>
      <c r="Y1647" s="106" t="e">
        <f t="shared" si="462"/>
        <v>#DIV/0!</v>
      </c>
      <c r="Z1647" s="108" t="e">
        <f t="shared" si="457"/>
        <v>#DIV/0!</v>
      </c>
      <c r="AA1647" s="108" t="e">
        <f>('Input &amp; Results'!$E$40-R1647*7.48)/('Calcs active'!H1647*1440)</f>
        <v>#DIV/0!</v>
      </c>
    </row>
    <row r="1648" spans="2:27" x14ac:dyDescent="0.2">
      <c r="B1648" s="31">
        <f t="shared" si="449"/>
        <v>5</v>
      </c>
      <c r="C1648" s="31" t="s">
        <v>56</v>
      </c>
      <c r="D1648" s="106">
        <v>1634</v>
      </c>
      <c r="E1648" s="106" t="e">
        <f t="shared" si="458"/>
        <v>#DIV/0!</v>
      </c>
      <c r="F1648" s="106">
        <f>'Calcs Hist'!E1649</f>
        <v>0</v>
      </c>
      <c r="G1648" s="106" t="e">
        <f t="shared" si="459"/>
        <v>#DIV/0!</v>
      </c>
      <c r="H1648" s="107" t="e">
        <f t="shared" si="460"/>
        <v>#DIV/0!</v>
      </c>
      <c r="I1648" s="106" t="e">
        <f>IF(P1648&gt;0,('Input &amp; Results'!F$30/12*$C$3)*('Input &amp; Results'!$D$21),('Input &amp; Results'!F$30/12*$C$3)*('Input &amp; Results'!$D$22))</f>
        <v>#DIV/0!</v>
      </c>
      <c r="J1648" s="106" t="e">
        <f t="shared" si="464"/>
        <v>#DIV/0!</v>
      </c>
      <c r="K1648" s="106" t="e">
        <f>IF(H1648&gt;'Input &amp; Results'!$K$45,MIN('Input &amp; Results'!$K$32,J1648-M1648),0)</f>
        <v>#DIV/0!</v>
      </c>
      <c r="L1648" s="106" t="e">
        <f t="shared" si="452"/>
        <v>#DIV/0!</v>
      </c>
      <c r="M1648" s="106" t="e">
        <f>IF(J1648&gt;0,MIN('Input &amp; Results'!$K$12*0.75/12*'Input &amp; Results'!$K$42,J1648),0)</f>
        <v>#DIV/0!</v>
      </c>
      <c r="N1648" s="106" t="e">
        <f t="shared" si="453"/>
        <v>#DIV/0!</v>
      </c>
      <c r="O1648" s="106" t="e">
        <f t="shared" si="465"/>
        <v>#DIV/0!</v>
      </c>
      <c r="P1648" s="106" t="e">
        <f>IF(O1648&gt;'Input &amp; Results'!$E$49,MIN('Input &amp; Results'!$E$47,O1648),0)</f>
        <v>#DIV/0!</v>
      </c>
      <c r="Q1648" s="106" t="e">
        <f t="shared" si="454"/>
        <v>#DIV/0!</v>
      </c>
      <c r="R1648" s="106" t="e">
        <f t="shared" si="450"/>
        <v>#DIV/0!</v>
      </c>
      <c r="S1648" s="106" t="e">
        <f t="shared" si="451"/>
        <v>#DIV/0!</v>
      </c>
      <c r="T1648" s="106" t="e">
        <f t="shared" si="455"/>
        <v>#DIV/0!</v>
      </c>
      <c r="U1648" s="124" t="e">
        <f t="shared" si="448"/>
        <v>#DIV/0!</v>
      </c>
      <c r="V1648" s="107" t="e">
        <f t="shared" si="463"/>
        <v>#DIV/0!</v>
      </c>
      <c r="W1648" s="106" t="e">
        <f t="shared" si="461"/>
        <v>#DIV/0!</v>
      </c>
      <c r="X1648" s="106" t="e">
        <f t="shared" si="456"/>
        <v>#DIV/0!</v>
      </c>
      <c r="Y1648" s="106" t="e">
        <f t="shared" si="462"/>
        <v>#DIV/0!</v>
      </c>
      <c r="Z1648" s="108" t="e">
        <f t="shared" si="457"/>
        <v>#DIV/0!</v>
      </c>
      <c r="AA1648" s="108" t="e">
        <f>('Input &amp; Results'!$E$40-R1648*7.48)/('Calcs active'!H1648*1440)</f>
        <v>#DIV/0!</v>
      </c>
    </row>
    <row r="1649" spans="2:27" x14ac:dyDescent="0.2">
      <c r="B1649" s="31">
        <f t="shared" si="449"/>
        <v>5</v>
      </c>
      <c r="C1649" s="31" t="s">
        <v>56</v>
      </c>
      <c r="D1649" s="106">
        <v>1635</v>
      </c>
      <c r="E1649" s="106" t="e">
        <f t="shared" si="458"/>
        <v>#DIV/0!</v>
      </c>
      <c r="F1649" s="106">
        <f>'Calcs Hist'!E1650</f>
        <v>0</v>
      </c>
      <c r="G1649" s="106" t="e">
        <f t="shared" si="459"/>
        <v>#DIV/0!</v>
      </c>
      <c r="H1649" s="107" t="e">
        <f t="shared" si="460"/>
        <v>#DIV/0!</v>
      </c>
      <c r="I1649" s="106" t="e">
        <f>IF(P1649&gt;0,('Input &amp; Results'!F$30/12*$C$3)*('Input &amp; Results'!$D$21),('Input &amp; Results'!F$30/12*$C$3)*('Input &amp; Results'!$D$22))</f>
        <v>#DIV/0!</v>
      </c>
      <c r="J1649" s="106" t="e">
        <f t="shared" si="464"/>
        <v>#DIV/0!</v>
      </c>
      <c r="K1649" s="106" t="e">
        <f>IF(H1649&gt;'Input &amp; Results'!$K$45,MIN('Input &amp; Results'!$K$32,J1649-M1649),0)</f>
        <v>#DIV/0!</v>
      </c>
      <c r="L1649" s="106" t="e">
        <f t="shared" si="452"/>
        <v>#DIV/0!</v>
      </c>
      <c r="M1649" s="106" t="e">
        <f>IF(J1649&gt;0,MIN('Input &amp; Results'!$K$12*0.75/12*'Input &amp; Results'!$K$42,J1649),0)</f>
        <v>#DIV/0!</v>
      </c>
      <c r="N1649" s="106" t="e">
        <f t="shared" si="453"/>
        <v>#DIV/0!</v>
      </c>
      <c r="O1649" s="106" t="e">
        <f t="shared" si="465"/>
        <v>#DIV/0!</v>
      </c>
      <c r="P1649" s="106" t="e">
        <f>IF(O1649&gt;'Input &amp; Results'!$E$49,MIN('Input &amp; Results'!$E$47,O1649),0)</f>
        <v>#DIV/0!</v>
      </c>
      <c r="Q1649" s="106" t="e">
        <f t="shared" si="454"/>
        <v>#DIV/0!</v>
      </c>
      <c r="R1649" s="106" t="e">
        <f t="shared" si="450"/>
        <v>#DIV/0!</v>
      </c>
      <c r="S1649" s="106" t="e">
        <f t="shared" si="451"/>
        <v>#DIV/0!</v>
      </c>
      <c r="T1649" s="106" t="e">
        <f t="shared" si="455"/>
        <v>#DIV/0!</v>
      </c>
      <c r="U1649" s="124" t="e">
        <f t="shared" si="448"/>
        <v>#DIV/0!</v>
      </c>
      <c r="V1649" s="107" t="e">
        <f t="shared" si="463"/>
        <v>#DIV/0!</v>
      </c>
      <c r="W1649" s="106" t="e">
        <f t="shared" si="461"/>
        <v>#DIV/0!</v>
      </c>
      <c r="X1649" s="106" t="e">
        <f t="shared" si="456"/>
        <v>#DIV/0!</v>
      </c>
      <c r="Y1649" s="106" t="e">
        <f t="shared" si="462"/>
        <v>#DIV/0!</v>
      </c>
      <c r="Z1649" s="108" t="e">
        <f t="shared" si="457"/>
        <v>#DIV/0!</v>
      </c>
      <c r="AA1649" s="108" t="e">
        <f>('Input &amp; Results'!$E$40-R1649*7.48)/('Calcs active'!H1649*1440)</f>
        <v>#DIV/0!</v>
      </c>
    </row>
    <row r="1650" spans="2:27" x14ac:dyDescent="0.2">
      <c r="B1650" s="31">
        <f t="shared" si="449"/>
        <v>5</v>
      </c>
      <c r="C1650" s="31" t="s">
        <v>56</v>
      </c>
      <c r="D1650" s="106">
        <v>1636</v>
      </c>
      <c r="E1650" s="106" t="e">
        <f t="shared" si="458"/>
        <v>#DIV/0!</v>
      </c>
      <c r="F1650" s="106">
        <f>'Calcs Hist'!E1651</f>
        <v>0</v>
      </c>
      <c r="G1650" s="106" t="e">
        <f t="shared" si="459"/>
        <v>#DIV/0!</v>
      </c>
      <c r="H1650" s="107" t="e">
        <f t="shared" si="460"/>
        <v>#DIV/0!</v>
      </c>
      <c r="I1650" s="106" t="e">
        <f>IF(P1650&gt;0,('Input &amp; Results'!F$30/12*$C$3)*('Input &amp; Results'!$D$21),('Input &amp; Results'!F$30/12*$C$3)*('Input &amp; Results'!$D$22))</f>
        <v>#DIV/0!</v>
      </c>
      <c r="J1650" s="106" t="e">
        <f t="shared" si="464"/>
        <v>#DIV/0!</v>
      </c>
      <c r="K1650" s="106" t="e">
        <f>IF(H1650&gt;'Input &amp; Results'!$K$45,MIN('Input &amp; Results'!$K$32,J1650-M1650),0)</f>
        <v>#DIV/0!</v>
      </c>
      <c r="L1650" s="106" t="e">
        <f t="shared" si="452"/>
        <v>#DIV/0!</v>
      </c>
      <c r="M1650" s="106" t="e">
        <f>IF(J1650&gt;0,MIN('Input &amp; Results'!$K$12*0.75/12*'Input &amp; Results'!$K$42,J1650),0)</f>
        <v>#DIV/0!</v>
      </c>
      <c r="N1650" s="106" t="e">
        <f t="shared" si="453"/>
        <v>#DIV/0!</v>
      </c>
      <c r="O1650" s="106" t="e">
        <f t="shared" si="465"/>
        <v>#DIV/0!</v>
      </c>
      <c r="P1650" s="106" t="e">
        <f>IF(O1650&gt;'Input &amp; Results'!$E$49,MIN('Input &amp; Results'!$E$47,O1650),0)</f>
        <v>#DIV/0!</v>
      </c>
      <c r="Q1650" s="106" t="e">
        <f t="shared" si="454"/>
        <v>#DIV/0!</v>
      </c>
      <c r="R1650" s="106" t="e">
        <f t="shared" si="450"/>
        <v>#DIV/0!</v>
      </c>
      <c r="S1650" s="106" t="e">
        <f t="shared" si="451"/>
        <v>#DIV/0!</v>
      </c>
      <c r="T1650" s="106" t="e">
        <f t="shared" si="455"/>
        <v>#DIV/0!</v>
      </c>
      <c r="U1650" s="124" t="e">
        <f t="shared" si="448"/>
        <v>#DIV/0!</v>
      </c>
      <c r="V1650" s="107" t="e">
        <f t="shared" si="463"/>
        <v>#DIV/0!</v>
      </c>
      <c r="W1650" s="106" t="e">
        <f t="shared" si="461"/>
        <v>#DIV/0!</v>
      </c>
      <c r="X1650" s="106" t="e">
        <f t="shared" si="456"/>
        <v>#DIV/0!</v>
      </c>
      <c r="Y1650" s="106" t="e">
        <f t="shared" si="462"/>
        <v>#DIV/0!</v>
      </c>
      <c r="Z1650" s="108" t="e">
        <f t="shared" si="457"/>
        <v>#DIV/0!</v>
      </c>
      <c r="AA1650" s="108" t="e">
        <f>('Input &amp; Results'!$E$40-R1650*7.48)/('Calcs active'!H1650*1440)</f>
        <v>#DIV/0!</v>
      </c>
    </row>
    <row r="1651" spans="2:27" x14ac:dyDescent="0.2">
      <c r="B1651" s="31">
        <f t="shared" si="449"/>
        <v>5</v>
      </c>
      <c r="C1651" s="31" t="s">
        <v>56</v>
      </c>
      <c r="D1651" s="106">
        <v>1637</v>
      </c>
      <c r="E1651" s="106" t="e">
        <f t="shared" si="458"/>
        <v>#DIV/0!</v>
      </c>
      <c r="F1651" s="106">
        <f>'Calcs Hist'!E1652</f>
        <v>0</v>
      </c>
      <c r="G1651" s="106" t="e">
        <f t="shared" si="459"/>
        <v>#DIV/0!</v>
      </c>
      <c r="H1651" s="107" t="e">
        <f t="shared" si="460"/>
        <v>#DIV/0!</v>
      </c>
      <c r="I1651" s="106" t="e">
        <f>IF(P1651&gt;0,('Input &amp; Results'!F$30/12*$C$3)*('Input &amp; Results'!$D$21),('Input &amp; Results'!F$30/12*$C$3)*('Input &amp; Results'!$D$22))</f>
        <v>#DIV/0!</v>
      </c>
      <c r="J1651" s="106" t="e">
        <f t="shared" si="464"/>
        <v>#DIV/0!</v>
      </c>
      <c r="K1651" s="106" t="e">
        <f>IF(H1651&gt;'Input &amp; Results'!$K$45,MIN('Input &amp; Results'!$K$32,J1651-M1651),0)</f>
        <v>#DIV/0!</v>
      </c>
      <c r="L1651" s="106" t="e">
        <f t="shared" si="452"/>
        <v>#DIV/0!</v>
      </c>
      <c r="M1651" s="106" t="e">
        <f>IF(J1651&gt;0,MIN('Input &amp; Results'!$K$12*0.75/12*'Input &amp; Results'!$K$42,J1651),0)</f>
        <v>#DIV/0!</v>
      </c>
      <c r="N1651" s="106" t="e">
        <f t="shared" si="453"/>
        <v>#DIV/0!</v>
      </c>
      <c r="O1651" s="106" t="e">
        <f t="shared" si="465"/>
        <v>#DIV/0!</v>
      </c>
      <c r="P1651" s="106" t="e">
        <f>IF(O1651&gt;'Input &amp; Results'!$E$49,MIN('Input &amp; Results'!$E$47,O1651),0)</f>
        <v>#DIV/0!</v>
      </c>
      <c r="Q1651" s="106" t="e">
        <f t="shared" si="454"/>
        <v>#DIV/0!</v>
      </c>
      <c r="R1651" s="106" t="e">
        <f t="shared" si="450"/>
        <v>#DIV/0!</v>
      </c>
      <c r="S1651" s="106" t="e">
        <f t="shared" si="451"/>
        <v>#DIV/0!</v>
      </c>
      <c r="T1651" s="106" t="e">
        <f t="shared" si="455"/>
        <v>#DIV/0!</v>
      </c>
      <c r="U1651" s="124" t="e">
        <f t="shared" si="448"/>
        <v>#DIV/0!</v>
      </c>
      <c r="V1651" s="107" t="e">
        <f t="shared" si="463"/>
        <v>#DIV/0!</v>
      </c>
      <c r="W1651" s="106" t="e">
        <f t="shared" si="461"/>
        <v>#DIV/0!</v>
      </c>
      <c r="X1651" s="106" t="e">
        <f t="shared" si="456"/>
        <v>#DIV/0!</v>
      </c>
      <c r="Y1651" s="106" t="e">
        <f t="shared" si="462"/>
        <v>#DIV/0!</v>
      </c>
      <c r="Z1651" s="108" t="e">
        <f t="shared" si="457"/>
        <v>#DIV/0!</v>
      </c>
      <c r="AA1651" s="108" t="e">
        <f>('Input &amp; Results'!$E$40-R1651*7.48)/('Calcs active'!H1651*1440)</f>
        <v>#DIV/0!</v>
      </c>
    </row>
    <row r="1652" spans="2:27" x14ac:dyDescent="0.2">
      <c r="B1652" s="31">
        <f t="shared" si="449"/>
        <v>5</v>
      </c>
      <c r="C1652" s="31" t="s">
        <v>56</v>
      </c>
      <c r="D1652" s="106">
        <v>1638</v>
      </c>
      <c r="E1652" s="106" t="e">
        <f t="shared" si="458"/>
        <v>#DIV/0!</v>
      </c>
      <c r="F1652" s="106">
        <f>'Calcs Hist'!E1653</f>
        <v>0</v>
      </c>
      <c r="G1652" s="106" t="e">
        <f t="shared" si="459"/>
        <v>#DIV/0!</v>
      </c>
      <c r="H1652" s="107" t="e">
        <f t="shared" si="460"/>
        <v>#DIV/0!</v>
      </c>
      <c r="I1652" s="106" t="e">
        <f>IF(P1652&gt;0,('Input &amp; Results'!F$30/12*$C$3)*('Input &amp; Results'!$D$21),('Input &amp; Results'!F$30/12*$C$3)*('Input &amp; Results'!$D$22))</f>
        <v>#DIV/0!</v>
      </c>
      <c r="J1652" s="106" t="e">
        <f t="shared" si="464"/>
        <v>#DIV/0!</v>
      </c>
      <c r="K1652" s="106" t="e">
        <f>IF(H1652&gt;'Input &amp; Results'!$K$45,MIN('Input &amp; Results'!$K$32,J1652-M1652),0)</f>
        <v>#DIV/0!</v>
      </c>
      <c r="L1652" s="106" t="e">
        <f t="shared" si="452"/>
        <v>#DIV/0!</v>
      </c>
      <c r="M1652" s="106" t="e">
        <f>IF(J1652&gt;0,MIN('Input &amp; Results'!$K$12*0.75/12*'Input &amp; Results'!$K$42,J1652),0)</f>
        <v>#DIV/0!</v>
      </c>
      <c r="N1652" s="106" t="e">
        <f t="shared" si="453"/>
        <v>#DIV/0!</v>
      </c>
      <c r="O1652" s="106" t="e">
        <f t="shared" si="465"/>
        <v>#DIV/0!</v>
      </c>
      <c r="P1652" s="106" t="e">
        <f>IF(O1652&gt;'Input &amp; Results'!$E$49,MIN('Input &amp; Results'!$E$47,O1652),0)</f>
        <v>#DIV/0!</v>
      </c>
      <c r="Q1652" s="106" t="e">
        <f t="shared" si="454"/>
        <v>#DIV/0!</v>
      </c>
      <c r="R1652" s="106" t="e">
        <f t="shared" si="450"/>
        <v>#DIV/0!</v>
      </c>
      <c r="S1652" s="106" t="e">
        <f t="shared" si="451"/>
        <v>#DIV/0!</v>
      </c>
      <c r="T1652" s="106" t="e">
        <f t="shared" si="455"/>
        <v>#DIV/0!</v>
      </c>
      <c r="U1652" s="124" t="e">
        <f t="shared" si="448"/>
        <v>#DIV/0!</v>
      </c>
      <c r="V1652" s="107" t="e">
        <f t="shared" si="463"/>
        <v>#DIV/0!</v>
      </c>
      <c r="W1652" s="106" t="e">
        <f t="shared" si="461"/>
        <v>#DIV/0!</v>
      </c>
      <c r="X1652" s="106" t="e">
        <f t="shared" si="456"/>
        <v>#DIV/0!</v>
      </c>
      <c r="Y1652" s="106" t="e">
        <f t="shared" si="462"/>
        <v>#DIV/0!</v>
      </c>
      <c r="Z1652" s="108" t="e">
        <f t="shared" si="457"/>
        <v>#DIV/0!</v>
      </c>
      <c r="AA1652" s="108" t="e">
        <f>('Input &amp; Results'!$E$40-R1652*7.48)/('Calcs active'!H1652*1440)</f>
        <v>#DIV/0!</v>
      </c>
    </row>
    <row r="1653" spans="2:27" x14ac:dyDescent="0.2">
      <c r="B1653" s="31">
        <f t="shared" si="449"/>
        <v>5</v>
      </c>
      <c r="C1653" s="31" t="s">
        <v>56</v>
      </c>
      <c r="D1653" s="106">
        <v>1639</v>
      </c>
      <c r="E1653" s="106" t="e">
        <f t="shared" si="458"/>
        <v>#DIV/0!</v>
      </c>
      <c r="F1653" s="106">
        <f>'Calcs Hist'!E1654</f>
        <v>0</v>
      </c>
      <c r="G1653" s="106" t="e">
        <f t="shared" si="459"/>
        <v>#DIV/0!</v>
      </c>
      <c r="H1653" s="107" t="e">
        <f t="shared" si="460"/>
        <v>#DIV/0!</v>
      </c>
      <c r="I1653" s="106" t="e">
        <f>IF(P1653&gt;0,('Input &amp; Results'!F$30/12*$C$3)*('Input &amp; Results'!$D$21),('Input &amp; Results'!F$30/12*$C$3)*('Input &amp; Results'!$D$22))</f>
        <v>#DIV/0!</v>
      </c>
      <c r="J1653" s="106" t="e">
        <f t="shared" si="464"/>
        <v>#DIV/0!</v>
      </c>
      <c r="K1653" s="106" t="e">
        <f>IF(H1653&gt;'Input &amp; Results'!$K$45,MIN('Input &amp; Results'!$K$32,J1653-M1653),0)</f>
        <v>#DIV/0!</v>
      </c>
      <c r="L1653" s="106" t="e">
        <f t="shared" si="452"/>
        <v>#DIV/0!</v>
      </c>
      <c r="M1653" s="106" t="e">
        <f>IF(J1653&gt;0,MIN('Input &amp; Results'!$K$12*0.75/12*'Input &amp; Results'!$K$42,J1653),0)</f>
        <v>#DIV/0!</v>
      </c>
      <c r="N1653" s="106" t="e">
        <f t="shared" si="453"/>
        <v>#DIV/0!</v>
      </c>
      <c r="O1653" s="106" t="e">
        <f t="shared" si="465"/>
        <v>#DIV/0!</v>
      </c>
      <c r="P1653" s="106" t="e">
        <f>IF(O1653&gt;'Input &amp; Results'!$E$49,MIN('Input &amp; Results'!$E$47,O1653),0)</f>
        <v>#DIV/0!</v>
      </c>
      <c r="Q1653" s="106" t="e">
        <f t="shared" si="454"/>
        <v>#DIV/0!</v>
      </c>
      <c r="R1653" s="106" t="e">
        <f t="shared" si="450"/>
        <v>#DIV/0!</v>
      </c>
      <c r="S1653" s="106" t="e">
        <f t="shared" si="451"/>
        <v>#DIV/0!</v>
      </c>
      <c r="T1653" s="106" t="e">
        <f t="shared" si="455"/>
        <v>#DIV/0!</v>
      </c>
      <c r="U1653" s="124" t="e">
        <f t="shared" si="448"/>
        <v>#DIV/0!</v>
      </c>
      <c r="V1653" s="107" t="e">
        <f t="shared" si="463"/>
        <v>#DIV/0!</v>
      </c>
      <c r="W1653" s="106" t="e">
        <f t="shared" si="461"/>
        <v>#DIV/0!</v>
      </c>
      <c r="X1653" s="106" t="e">
        <f t="shared" si="456"/>
        <v>#DIV/0!</v>
      </c>
      <c r="Y1653" s="106" t="e">
        <f t="shared" si="462"/>
        <v>#DIV/0!</v>
      </c>
      <c r="Z1653" s="108" t="e">
        <f t="shared" si="457"/>
        <v>#DIV/0!</v>
      </c>
      <c r="AA1653" s="108" t="e">
        <f>('Input &amp; Results'!$E$40-R1653*7.48)/('Calcs active'!H1653*1440)</f>
        <v>#DIV/0!</v>
      </c>
    </row>
    <row r="1654" spans="2:27" x14ac:dyDescent="0.2">
      <c r="B1654" s="31">
        <f t="shared" si="449"/>
        <v>5</v>
      </c>
      <c r="C1654" s="31" t="s">
        <v>56</v>
      </c>
      <c r="D1654" s="106">
        <v>1640</v>
      </c>
      <c r="E1654" s="106" t="e">
        <f t="shared" si="458"/>
        <v>#DIV/0!</v>
      </c>
      <c r="F1654" s="106">
        <f>'Calcs Hist'!E1655</f>
        <v>0</v>
      </c>
      <c r="G1654" s="106" t="e">
        <f t="shared" si="459"/>
        <v>#DIV/0!</v>
      </c>
      <c r="H1654" s="107" t="e">
        <f t="shared" si="460"/>
        <v>#DIV/0!</v>
      </c>
      <c r="I1654" s="106" t="e">
        <f>IF(P1654&gt;0,('Input &amp; Results'!F$30/12*$C$3)*('Input &amp; Results'!$D$21),('Input &amp; Results'!F$30/12*$C$3)*('Input &amp; Results'!$D$22))</f>
        <v>#DIV/0!</v>
      </c>
      <c r="J1654" s="106" t="e">
        <f t="shared" si="464"/>
        <v>#DIV/0!</v>
      </c>
      <c r="K1654" s="106" t="e">
        <f>IF(H1654&gt;'Input &amp; Results'!$K$45,MIN('Input &amp; Results'!$K$32,J1654-M1654),0)</f>
        <v>#DIV/0!</v>
      </c>
      <c r="L1654" s="106" t="e">
        <f t="shared" si="452"/>
        <v>#DIV/0!</v>
      </c>
      <c r="M1654" s="106" t="e">
        <f>IF(J1654&gt;0,MIN('Input &amp; Results'!$K$12*0.75/12*'Input &amp; Results'!$K$42,J1654),0)</f>
        <v>#DIV/0!</v>
      </c>
      <c r="N1654" s="106" t="e">
        <f t="shared" si="453"/>
        <v>#DIV/0!</v>
      </c>
      <c r="O1654" s="106" t="e">
        <f t="shared" si="465"/>
        <v>#DIV/0!</v>
      </c>
      <c r="P1654" s="106" t="e">
        <f>IF(O1654&gt;'Input &amp; Results'!$E$49,MIN('Input &amp; Results'!$E$47,O1654),0)</f>
        <v>#DIV/0!</v>
      </c>
      <c r="Q1654" s="106" t="e">
        <f t="shared" si="454"/>
        <v>#DIV/0!</v>
      </c>
      <c r="R1654" s="106" t="e">
        <f t="shared" si="450"/>
        <v>#DIV/0!</v>
      </c>
      <c r="S1654" s="106" t="e">
        <f t="shared" si="451"/>
        <v>#DIV/0!</v>
      </c>
      <c r="T1654" s="106" t="e">
        <f t="shared" si="455"/>
        <v>#DIV/0!</v>
      </c>
      <c r="U1654" s="124" t="e">
        <f t="shared" ref="U1654:U1717" si="466">U1653+S1654</f>
        <v>#DIV/0!</v>
      </c>
      <c r="V1654" s="107" t="e">
        <f t="shared" si="463"/>
        <v>#DIV/0!</v>
      </c>
      <c r="W1654" s="106" t="e">
        <f t="shared" si="461"/>
        <v>#DIV/0!</v>
      </c>
      <c r="X1654" s="106" t="e">
        <f t="shared" si="456"/>
        <v>#DIV/0!</v>
      </c>
      <c r="Y1654" s="106" t="e">
        <f t="shared" si="462"/>
        <v>#DIV/0!</v>
      </c>
      <c r="Z1654" s="108" t="e">
        <f t="shared" si="457"/>
        <v>#DIV/0!</v>
      </c>
      <c r="AA1654" s="108" t="e">
        <f>('Input &amp; Results'!$E$40-R1654*7.48)/('Calcs active'!H1654*1440)</f>
        <v>#DIV/0!</v>
      </c>
    </row>
    <row r="1655" spans="2:27" x14ac:dyDescent="0.2">
      <c r="B1655" s="31">
        <f t="shared" si="449"/>
        <v>5</v>
      </c>
      <c r="C1655" s="31" t="s">
        <v>56</v>
      </c>
      <c r="D1655" s="106">
        <v>1641</v>
      </c>
      <c r="E1655" s="106" t="e">
        <f t="shared" si="458"/>
        <v>#DIV/0!</v>
      </c>
      <c r="F1655" s="106">
        <f>'Calcs Hist'!E1656</f>
        <v>0</v>
      </c>
      <c r="G1655" s="106" t="e">
        <f t="shared" si="459"/>
        <v>#DIV/0!</v>
      </c>
      <c r="H1655" s="107" t="e">
        <f t="shared" si="460"/>
        <v>#DIV/0!</v>
      </c>
      <c r="I1655" s="106" t="e">
        <f>IF(P1655&gt;0,('Input &amp; Results'!F$30/12*$C$3)*('Input &amp; Results'!$D$21),('Input &amp; Results'!F$30/12*$C$3)*('Input &amp; Results'!$D$22))</f>
        <v>#DIV/0!</v>
      </c>
      <c r="J1655" s="106" t="e">
        <f t="shared" si="464"/>
        <v>#DIV/0!</v>
      </c>
      <c r="K1655" s="106" t="e">
        <f>IF(H1655&gt;'Input &amp; Results'!$K$45,MIN('Input &amp; Results'!$K$32,J1655-M1655),0)</f>
        <v>#DIV/0!</v>
      </c>
      <c r="L1655" s="106" t="e">
        <f t="shared" si="452"/>
        <v>#DIV/0!</v>
      </c>
      <c r="M1655" s="106" t="e">
        <f>IF(J1655&gt;0,MIN('Input &amp; Results'!$K$12*0.75/12*'Input &amp; Results'!$K$42,J1655),0)</f>
        <v>#DIV/0!</v>
      </c>
      <c r="N1655" s="106" t="e">
        <f t="shared" si="453"/>
        <v>#DIV/0!</v>
      </c>
      <c r="O1655" s="106" t="e">
        <f t="shared" si="465"/>
        <v>#DIV/0!</v>
      </c>
      <c r="P1655" s="106" t="e">
        <f>IF(O1655&gt;'Input &amp; Results'!$E$49,MIN('Input &amp; Results'!$E$47,O1655),0)</f>
        <v>#DIV/0!</v>
      </c>
      <c r="Q1655" s="106" t="e">
        <f t="shared" si="454"/>
        <v>#DIV/0!</v>
      </c>
      <c r="R1655" s="106" t="e">
        <f t="shared" si="450"/>
        <v>#DIV/0!</v>
      </c>
      <c r="S1655" s="106" t="e">
        <f t="shared" si="451"/>
        <v>#DIV/0!</v>
      </c>
      <c r="T1655" s="106" t="e">
        <f t="shared" si="455"/>
        <v>#DIV/0!</v>
      </c>
      <c r="U1655" s="124" t="e">
        <f t="shared" si="466"/>
        <v>#DIV/0!</v>
      </c>
      <c r="V1655" s="107" t="e">
        <f t="shared" si="463"/>
        <v>#DIV/0!</v>
      </c>
      <c r="W1655" s="106" t="e">
        <f t="shared" si="461"/>
        <v>#DIV/0!</v>
      </c>
      <c r="X1655" s="106" t="e">
        <f t="shared" si="456"/>
        <v>#DIV/0!</v>
      </c>
      <c r="Y1655" s="106" t="e">
        <f t="shared" si="462"/>
        <v>#DIV/0!</v>
      </c>
      <c r="Z1655" s="108" t="e">
        <f t="shared" si="457"/>
        <v>#DIV/0!</v>
      </c>
      <c r="AA1655" s="108" t="e">
        <f>('Input &amp; Results'!$E$40-R1655*7.48)/('Calcs active'!H1655*1440)</f>
        <v>#DIV/0!</v>
      </c>
    </row>
    <row r="1656" spans="2:27" x14ac:dyDescent="0.2">
      <c r="B1656" s="31">
        <f t="shared" si="449"/>
        <v>5</v>
      </c>
      <c r="C1656" s="31" t="s">
        <v>57</v>
      </c>
      <c r="D1656" s="106">
        <v>1642</v>
      </c>
      <c r="E1656" s="106" t="e">
        <f t="shared" si="458"/>
        <v>#DIV/0!</v>
      </c>
      <c r="F1656" s="106">
        <f>'Calcs Hist'!E1657</f>
        <v>0</v>
      </c>
      <c r="G1656" s="106" t="e">
        <f t="shared" si="459"/>
        <v>#DIV/0!</v>
      </c>
      <c r="H1656" s="107" t="e">
        <f t="shared" si="460"/>
        <v>#DIV/0!</v>
      </c>
      <c r="I1656" s="106" t="e">
        <f>IF(P1656&gt;0,('Input &amp; Results'!F$31/12*$C$3)*('Input &amp; Results'!$D$21),('Input &amp; Results'!F$31/12*$C$3)*('Input &amp; Results'!$D$22))</f>
        <v>#DIV/0!</v>
      </c>
      <c r="J1656" s="106" t="e">
        <f t="shared" si="464"/>
        <v>#DIV/0!</v>
      </c>
      <c r="K1656" s="106" t="e">
        <f>IF(H1656&gt;'Input &amp; Results'!$K$45,MIN('Input &amp; Results'!$K$33,J1656-M1656),0)</f>
        <v>#DIV/0!</v>
      </c>
      <c r="L1656" s="106" t="e">
        <f t="shared" si="452"/>
        <v>#DIV/0!</v>
      </c>
      <c r="M1656" s="106" t="e">
        <f>IF(J1656&gt;0,MIN('Input &amp; Results'!$K$13*0.75/12*'Input &amp; Results'!$K$42,J1656),0)</f>
        <v>#DIV/0!</v>
      </c>
      <c r="N1656" s="106" t="e">
        <f t="shared" si="453"/>
        <v>#DIV/0!</v>
      </c>
      <c r="O1656" s="106" t="e">
        <f t="shared" si="465"/>
        <v>#DIV/0!</v>
      </c>
      <c r="P1656" s="106" t="e">
        <f>IF(O1656&gt;'Input &amp; Results'!$E$49,MIN('Input &amp; Results'!$E$47,O1656),0)</f>
        <v>#DIV/0!</v>
      </c>
      <c r="Q1656" s="106" t="e">
        <f t="shared" si="454"/>
        <v>#DIV/0!</v>
      </c>
      <c r="R1656" s="106" t="e">
        <f t="shared" si="450"/>
        <v>#DIV/0!</v>
      </c>
      <c r="S1656" s="106" t="e">
        <f t="shared" si="451"/>
        <v>#DIV/0!</v>
      </c>
      <c r="T1656" s="106" t="e">
        <f t="shared" si="455"/>
        <v>#DIV/0!</v>
      </c>
      <c r="U1656" s="124" t="e">
        <f t="shared" si="466"/>
        <v>#DIV/0!</v>
      </c>
      <c r="V1656" s="107" t="e">
        <f t="shared" si="463"/>
        <v>#DIV/0!</v>
      </c>
      <c r="W1656" s="106" t="e">
        <f t="shared" si="461"/>
        <v>#DIV/0!</v>
      </c>
      <c r="X1656" s="106" t="e">
        <f t="shared" si="456"/>
        <v>#DIV/0!</v>
      </c>
      <c r="Y1656" s="106" t="e">
        <f t="shared" si="462"/>
        <v>#DIV/0!</v>
      </c>
      <c r="Z1656" s="108" t="e">
        <f t="shared" si="457"/>
        <v>#DIV/0!</v>
      </c>
      <c r="AA1656" s="108" t="e">
        <f>('Input &amp; Results'!$E$40-R1656*7.48)/('Calcs active'!H1656*1440)</f>
        <v>#DIV/0!</v>
      </c>
    </row>
    <row r="1657" spans="2:27" x14ac:dyDescent="0.2">
      <c r="B1657" s="31">
        <f t="shared" si="449"/>
        <v>5</v>
      </c>
      <c r="C1657" s="31" t="s">
        <v>57</v>
      </c>
      <c r="D1657" s="106">
        <v>1643</v>
      </c>
      <c r="E1657" s="106" t="e">
        <f t="shared" si="458"/>
        <v>#DIV/0!</v>
      </c>
      <c r="F1657" s="106">
        <f>'Calcs Hist'!E1658</f>
        <v>0</v>
      </c>
      <c r="G1657" s="106" t="e">
        <f t="shared" si="459"/>
        <v>#DIV/0!</v>
      </c>
      <c r="H1657" s="107" t="e">
        <f t="shared" si="460"/>
        <v>#DIV/0!</v>
      </c>
      <c r="I1657" s="106" t="e">
        <f>IF(P1657&gt;0,('Input &amp; Results'!F$31/12*$C$3)*('Input &amp; Results'!$D$21),('Input &amp; Results'!F$31/12*$C$3)*('Input &amp; Results'!$D$22))</f>
        <v>#DIV/0!</v>
      </c>
      <c r="J1657" s="106" t="e">
        <f t="shared" si="464"/>
        <v>#DIV/0!</v>
      </c>
      <c r="K1657" s="106" t="e">
        <f>IF(H1657&gt;'Input &amp; Results'!$K$45,MIN('Input &amp; Results'!$K$33,J1657-M1657),0)</f>
        <v>#DIV/0!</v>
      </c>
      <c r="L1657" s="106" t="e">
        <f t="shared" si="452"/>
        <v>#DIV/0!</v>
      </c>
      <c r="M1657" s="106" t="e">
        <f>IF(J1657&gt;0,MIN('Input &amp; Results'!$K$13*0.75/12*'Input &amp; Results'!$K$42,J1657),0)</f>
        <v>#DIV/0!</v>
      </c>
      <c r="N1657" s="106" t="e">
        <f t="shared" si="453"/>
        <v>#DIV/0!</v>
      </c>
      <c r="O1657" s="106" t="e">
        <f t="shared" si="465"/>
        <v>#DIV/0!</v>
      </c>
      <c r="P1657" s="106" t="e">
        <f>IF(O1657&gt;'Input &amp; Results'!$E$49,MIN('Input &amp; Results'!$E$47,O1657),0)</f>
        <v>#DIV/0!</v>
      </c>
      <c r="Q1657" s="106" t="e">
        <f t="shared" si="454"/>
        <v>#DIV/0!</v>
      </c>
      <c r="R1657" s="106" t="e">
        <f t="shared" si="450"/>
        <v>#DIV/0!</v>
      </c>
      <c r="S1657" s="106" t="e">
        <f t="shared" si="451"/>
        <v>#DIV/0!</v>
      </c>
      <c r="T1657" s="106" t="e">
        <f t="shared" si="455"/>
        <v>#DIV/0!</v>
      </c>
      <c r="U1657" s="124" t="e">
        <f t="shared" si="466"/>
        <v>#DIV/0!</v>
      </c>
      <c r="V1657" s="107" t="e">
        <f t="shared" si="463"/>
        <v>#DIV/0!</v>
      </c>
      <c r="W1657" s="106" t="e">
        <f t="shared" si="461"/>
        <v>#DIV/0!</v>
      </c>
      <c r="X1657" s="106" t="e">
        <f t="shared" si="456"/>
        <v>#DIV/0!</v>
      </c>
      <c r="Y1657" s="106" t="e">
        <f t="shared" si="462"/>
        <v>#DIV/0!</v>
      </c>
      <c r="Z1657" s="108" t="e">
        <f t="shared" si="457"/>
        <v>#DIV/0!</v>
      </c>
      <c r="AA1657" s="108" t="e">
        <f>('Input &amp; Results'!$E$40-R1657*7.48)/('Calcs active'!H1657*1440)</f>
        <v>#DIV/0!</v>
      </c>
    </row>
    <row r="1658" spans="2:27" x14ac:dyDescent="0.2">
      <c r="B1658" s="31">
        <f t="shared" si="449"/>
        <v>5</v>
      </c>
      <c r="C1658" s="31" t="s">
        <v>57</v>
      </c>
      <c r="D1658" s="106">
        <v>1644</v>
      </c>
      <c r="E1658" s="106" t="e">
        <f t="shared" si="458"/>
        <v>#DIV/0!</v>
      </c>
      <c r="F1658" s="106">
        <f>'Calcs Hist'!E1659</f>
        <v>0</v>
      </c>
      <c r="G1658" s="106" t="e">
        <f t="shared" si="459"/>
        <v>#DIV/0!</v>
      </c>
      <c r="H1658" s="107" t="e">
        <f t="shared" si="460"/>
        <v>#DIV/0!</v>
      </c>
      <c r="I1658" s="106" t="e">
        <f>IF(P1658&gt;0,('Input &amp; Results'!F$31/12*$C$3)*('Input &amp; Results'!$D$21),('Input &amp; Results'!F$31/12*$C$3)*('Input &amp; Results'!$D$22))</f>
        <v>#DIV/0!</v>
      </c>
      <c r="J1658" s="106" t="e">
        <f t="shared" si="464"/>
        <v>#DIV/0!</v>
      </c>
      <c r="K1658" s="106" t="e">
        <f>IF(H1658&gt;'Input &amp; Results'!$K$45,MIN('Input &amp; Results'!$K$33,J1658-M1658),0)</f>
        <v>#DIV/0!</v>
      </c>
      <c r="L1658" s="106" t="e">
        <f t="shared" si="452"/>
        <v>#DIV/0!</v>
      </c>
      <c r="M1658" s="106" t="e">
        <f>IF(J1658&gt;0,MIN('Input &amp; Results'!$K$13*0.75/12*'Input &amp; Results'!$K$42,J1658),0)</f>
        <v>#DIV/0!</v>
      </c>
      <c r="N1658" s="106" t="e">
        <f t="shared" si="453"/>
        <v>#DIV/0!</v>
      </c>
      <c r="O1658" s="106" t="e">
        <f t="shared" si="465"/>
        <v>#DIV/0!</v>
      </c>
      <c r="P1658" s="106" t="e">
        <f>IF(O1658&gt;'Input &amp; Results'!$E$49,MIN('Input &amp; Results'!$E$47,O1658),0)</f>
        <v>#DIV/0!</v>
      </c>
      <c r="Q1658" s="106" t="e">
        <f t="shared" si="454"/>
        <v>#DIV/0!</v>
      </c>
      <c r="R1658" s="106" t="e">
        <f t="shared" si="450"/>
        <v>#DIV/0!</v>
      </c>
      <c r="S1658" s="106" t="e">
        <f t="shared" si="451"/>
        <v>#DIV/0!</v>
      </c>
      <c r="T1658" s="106" t="e">
        <f t="shared" si="455"/>
        <v>#DIV/0!</v>
      </c>
      <c r="U1658" s="124" t="e">
        <f t="shared" si="466"/>
        <v>#DIV/0!</v>
      </c>
      <c r="V1658" s="107" t="e">
        <f t="shared" si="463"/>
        <v>#DIV/0!</v>
      </c>
      <c r="W1658" s="106" t="e">
        <f t="shared" si="461"/>
        <v>#DIV/0!</v>
      </c>
      <c r="X1658" s="106" t="e">
        <f t="shared" si="456"/>
        <v>#DIV/0!</v>
      </c>
      <c r="Y1658" s="106" t="e">
        <f t="shared" si="462"/>
        <v>#DIV/0!</v>
      </c>
      <c r="Z1658" s="108" t="e">
        <f t="shared" si="457"/>
        <v>#DIV/0!</v>
      </c>
      <c r="AA1658" s="108" t="e">
        <f>('Input &amp; Results'!$E$40-R1658*7.48)/('Calcs active'!H1658*1440)</f>
        <v>#DIV/0!</v>
      </c>
    </row>
    <row r="1659" spans="2:27" x14ac:dyDescent="0.2">
      <c r="B1659" s="31">
        <f t="shared" si="449"/>
        <v>5</v>
      </c>
      <c r="C1659" s="31" t="s">
        <v>57</v>
      </c>
      <c r="D1659" s="106">
        <v>1645</v>
      </c>
      <c r="E1659" s="106" t="e">
        <f t="shared" si="458"/>
        <v>#DIV/0!</v>
      </c>
      <c r="F1659" s="106">
        <f>'Calcs Hist'!E1660</f>
        <v>0</v>
      </c>
      <c r="G1659" s="106" t="e">
        <f t="shared" si="459"/>
        <v>#DIV/0!</v>
      </c>
      <c r="H1659" s="107" t="e">
        <f t="shared" si="460"/>
        <v>#DIV/0!</v>
      </c>
      <c r="I1659" s="106" t="e">
        <f>IF(P1659&gt;0,('Input &amp; Results'!F$31/12*$C$3)*('Input &amp; Results'!$D$21),('Input &amp; Results'!F$31/12*$C$3)*('Input &amp; Results'!$D$22))</f>
        <v>#DIV/0!</v>
      </c>
      <c r="J1659" s="106" t="e">
        <f t="shared" si="464"/>
        <v>#DIV/0!</v>
      </c>
      <c r="K1659" s="106" t="e">
        <f>IF(H1659&gt;'Input &amp; Results'!$K$45,MIN('Input &amp; Results'!$K$33,J1659-M1659),0)</f>
        <v>#DIV/0!</v>
      </c>
      <c r="L1659" s="106" t="e">
        <f t="shared" si="452"/>
        <v>#DIV/0!</v>
      </c>
      <c r="M1659" s="106" t="e">
        <f>IF(J1659&gt;0,MIN('Input &amp; Results'!$K$13*0.75/12*'Input &amp; Results'!$K$42,J1659),0)</f>
        <v>#DIV/0!</v>
      </c>
      <c r="N1659" s="106" t="e">
        <f t="shared" si="453"/>
        <v>#DIV/0!</v>
      </c>
      <c r="O1659" s="106" t="e">
        <f t="shared" si="465"/>
        <v>#DIV/0!</v>
      </c>
      <c r="P1659" s="106" t="e">
        <f>IF(O1659&gt;'Input &amp; Results'!$E$49,MIN('Input &amp; Results'!$E$47,O1659),0)</f>
        <v>#DIV/0!</v>
      </c>
      <c r="Q1659" s="106" t="e">
        <f t="shared" si="454"/>
        <v>#DIV/0!</v>
      </c>
      <c r="R1659" s="106" t="e">
        <f t="shared" si="450"/>
        <v>#DIV/0!</v>
      </c>
      <c r="S1659" s="106" t="e">
        <f t="shared" si="451"/>
        <v>#DIV/0!</v>
      </c>
      <c r="T1659" s="106" t="e">
        <f t="shared" si="455"/>
        <v>#DIV/0!</v>
      </c>
      <c r="U1659" s="124" t="e">
        <f t="shared" si="466"/>
        <v>#DIV/0!</v>
      </c>
      <c r="V1659" s="107" t="e">
        <f t="shared" si="463"/>
        <v>#DIV/0!</v>
      </c>
      <c r="W1659" s="106" t="e">
        <f t="shared" si="461"/>
        <v>#DIV/0!</v>
      </c>
      <c r="X1659" s="106" t="e">
        <f t="shared" si="456"/>
        <v>#DIV/0!</v>
      </c>
      <c r="Y1659" s="106" t="e">
        <f t="shared" si="462"/>
        <v>#DIV/0!</v>
      </c>
      <c r="Z1659" s="108" t="e">
        <f t="shared" si="457"/>
        <v>#DIV/0!</v>
      </c>
      <c r="AA1659" s="108" t="e">
        <f>('Input &amp; Results'!$E$40-R1659*7.48)/('Calcs active'!H1659*1440)</f>
        <v>#DIV/0!</v>
      </c>
    </row>
    <row r="1660" spans="2:27" x14ac:dyDescent="0.2">
      <c r="B1660" s="31">
        <f t="shared" si="449"/>
        <v>5</v>
      </c>
      <c r="C1660" s="31" t="s">
        <v>57</v>
      </c>
      <c r="D1660" s="106">
        <v>1646</v>
      </c>
      <c r="E1660" s="106" t="e">
        <f t="shared" si="458"/>
        <v>#DIV/0!</v>
      </c>
      <c r="F1660" s="106">
        <f>'Calcs Hist'!E1661</f>
        <v>0</v>
      </c>
      <c r="G1660" s="106" t="e">
        <f t="shared" si="459"/>
        <v>#DIV/0!</v>
      </c>
      <c r="H1660" s="107" t="e">
        <f t="shared" si="460"/>
        <v>#DIV/0!</v>
      </c>
      <c r="I1660" s="106" t="e">
        <f>IF(P1660&gt;0,('Input &amp; Results'!F$31/12*$C$3)*('Input &amp; Results'!$D$21),('Input &amp; Results'!F$31/12*$C$3)*('Input &amp; Results'!$D$22))</f>
        <v>#DIV/0!</v>
      </c>
      <c r="J1660" s="106" t="e">
        <f t="shared" si="464"/>
        <v>#DIV/0!</v>
      </c>
      <c r="K1660" s="106" t="e">
        <f>IF(H1660&gt;'Input &amp; Results'!$K$45,MIN('Input &amp; Results'!$K$33,J1660-M1660),0)</f>
        <v>#DIV/0!</v>
      </c>
      <c r="L1660" s="106" t="e">
        <f t="shared" si="452"/>
        <v>#DIV/0!</v>
      </c>
      <c r="M1660" s="106" t="e">
        <f>IF(J1660&gt;0,MIN('Input &amp; Results'!$K$13*0.75/12*'Input &amp; Results'!$K$42,J1660),0)</f>
        <v>#DIV/0!</v>
      </c>
      <c r="N1660" s="106" t="e">
        <f t="shared" si="453"/>
        <v>#DIV/0!</v>
      </c>
      <c r="O1660" s="106" t="e">
        <f t="shared" si="465"/>
        <v>#DIV/0!</v>
      </c>
      <c r="P1660" s="106" t="e">
        <f>IF(O1660&gt;'Input &amp; Results'!$E$49,MIN('Input &amp; Results'!$E$47,O1660),0)</f>
        <v>#DIV/0!</v>
      </c>
      <c r="Q1660" s="106" t="e">
        <f t="shared" si="454"/>
        <v>#DIV/0!</v>
      </c>
      <c r="R1660" s="106" t="e">
        <f t="shared" si="450"/>
        <v>#DIV/0!</v>
      </c>
      <c r="S1660" s="106" t="e">
        <f t="shared" si="451"/>
        <v>#DIV/0!</v>
      </c>
      <c r="T1660" s="106" t="e">
        <f t="shared" si="455"/>
        <v>#DIV/0!</v>
      </c>
      <c r="U1660" s="124" t="e">
        <f t="shared" si="466"/>
        <v>#DIV/0!</v>
      </c>
      <c r="V1660" s="107" t="e">
        <f t="shared" si="463"/>
        <v>#DIV/0!</v>
      </c>
      <c r="W1660" s="106" t="e">
        <f t="shared" si="461"/>
        <v>#DIV/0!</v>
      </c>
      <c r="X1660" s="106" t="e">
        <f t="shared" si="456"/>
        <v>#DIV/0!</v>
      </c>
      <c r="Y1660" s="106" t="e">
        <f t="shared" si="462"/>
        <v>#DIV/0!</v>
      </c>
      <c r="Z1660" s="108" t="e">
        <f t="shared" si="457"/>
        <v>#DIV/0!</v>
      </c>
      <c r="AA1660" s="108" t="e">
        <f>('Input &amp; Results'!$E$40-R1660*7.48)/('Calcs active'!H1660*1440)</f>
        <v>#DIV/0!</v>
      </c>
    </row>
    <row r="1661" spans="2:27" x14ac:dyDescent="0.2">
      <c r="B1661" s="31">
        <f t="shared" ref="B1661:B1724" si="467">B1296+1</f>
        <v>5</v>
      </c>
      <c r="C1661" s="31" t="s">
        <v>57</v>
      </c>
      <c r="D1661" s="106">
        <v>1647</v>
      </c>
      <c r="E1661" s="106" t="e">
        <f t="shared" si="458"/>
        <v>#DIV/0!</v>
      </c>
      <c r="F1661" s="106">
        <f>'Calcs Hist'!E1662</f>
        <v>0</v>
      </c>
      <c r="G1661" s="106" t="e">
        <f t="shared" si="459"/>
        <v>#DIV/0!</v>
      </c>
      <c r="H1661" s="107" t="e">
        <f t="shared" si="460"/>
        <v>#DIV/0!</v>
      </c>
      <c r="I1661" s="106" t="e">
        <f>IF(P1661&gt;0,('Input &amp; Results'!F$31/12*$C$3)*('Input &amp; Results'!$D$21),('Input &amp; Results'!F$31/12*$C$3)*('Input &amp; Results'!$D$22))</f>
        <v>#DIV/0!</v>
      </c>
      <c r="J1661" s="106" t="e">
        <f t="shared" si="464"/>
        <v>#DIV/0!</v>
      </c>
      <c r="K1661" s="106" t="e">
        <f>IF(H1661&gt;'Input &amp; Results'!$K$45,MIN('Input &amp; Results'!$K$33,J1661-M1661),0)</f>
        <v>#DIV/0!</v>
      </c>
      <c r="L1661" s="106" t="e">
        <f t="shared" si="452"/>
        <v>#DIV/0!</v>
      </c>
      <c r="M1661" s="106" t="e">
        <f>IF(J1661&gt;0,MIN('Input &amp; Results'!$K$13*0.75/12*'Input &amp; Results'!$K$42,J1661),0)</f>
        <v>#DIV/0!</v>
      </c>
      <c r="N1661" s="106" t="e">
        <f t="shared" si="453"/>
        <v>#DIV/0!</v>
      </c>
      <c r="O1661" s="106" t="e">
        <f t="shared" si="465"/>
        <v>#DIV/0!</v>
      </c>
      <c r="P1661" s="106" t="e">
        <f>IF(O1661&gt;'Input &amp; Results'!$E$49,MIN('Input &amp; Results'!$E$47,O1661),0)</f>
        <v>#DIV/0!</v>
      </c>
      <c r="Q1661" s="106" t="e">
        <f t="shared" si="454"/>
        <v>#DIV/0!</v>
      </c>
      <c r="R1661" s="106" t="e">
        <f t="shared" si="450"/>
        <v>#DIV/0!</v>
      </c>
      <c r="S1661" s="106" t="e">
        <f t="shared" si="451"/>
        <v>#DIV/0!</v>
      </c>
      <c r="T1661" s="106" t="e">
        <f t="shared" si="455"/>
        <v>#DIV/0!</v>
      </c>
      <c r="U1661" s="124" t="e">
        <f t="shared" si="466"/>
        <v>#DIV/0!</v>
      </c>
      <c r="V1661" s="107" t="e">
        <f t="shared" si="463"/>
        <v>#DIV/0!</v>
      </c>
      <c r="W1661" s="106" t="e">
        <f t="shared" si="461"/>
        <v>#DIV/0!</v>
      </c>
      <c r="X1661" s="106" t="e">
        <f t="shared" si="456"/>
        <v>#DIV/0!</v>
      </c>
      <c r="Y1661" s="106" t="e">
        <f t="shared" si="462"/>
        <v>#DIV/0!</v>
      </c>
      <c r="Z1661" s="108" t="e">
        <f t="shared" si="457"/>
        <v>#DIV/0!</v>
      </c>
      <c r="AA1661" s="108" t="e">
        <f>('Input &amp; Results'!$E$40-R1661*7.48)/('Calcs active'!H1661*1440)</f>
        <v>#DIV/0!</v>
      </c>
    </row>
    <row r="1662" spans="2:27" x14ac:dyDescent="0.2">
      <c r="B1662" s="31">
        <f t="shared" si="467"/>
        <v>5</v>
      </c>
      <c r="C1662" s="31" t="s">
        <v>57</v>
      </c>
      <c r="D1662" s="106">
        <v>1648</v>
      </c>
      <c r="E1662" s="106" t="e">
        <f t="shared" si="458"/>
        <v>#DIV/0!</v>
      </c>
      <c r="F1662" s="106">
        <f>'Calcs Hist'!E1663</f>
        <v>0</v>
      </c>
      <c r="G1662" s="106" t="e">
        <f t="shared" si="459"/>
        <v>#DIV/0!</v>
      </c>
      <c r="H1662" s="107" t="e">
        <f t="shared" si="460"/>
        <v>#DIV/0!</v>
      </c>
      <c r="I1662" s="106" t="e">
        <f>IF(P1662&gt;0,('Input &amp; Results'!F$31/12*$C$3)*('Input &amp; Results'!$D$21),('Input &amp; Results'!F$31/12*$C$3)*('Input &amp; Results'!$D$22))</f>
        <v>#DIV/0!</v>
      </c>
      <c r="J1662" s="106" t="e">
        <f t="shared" si="464"/>
        <v>#DIV/0!</v>
      </c>
      <c r="K1662" s="106" t="e">
        <f>IF(H1662&gt;'Input &amp; Results'!$K$45,MIN('Input &amp; Results'!$K$33,J1662-M1662),0)</f>
        <v>#DIV/0!</v>
      </c>
      <c r="L1662" s="106" t="e">
        <f t="shared" si="452"/>
        <v>#DIV/0!</v>
      </c>
      <c r="M1662" s="106" t="e">
        <f>IF(J1662&gt;0,MIN('Input &amp; Results'!$K$13*0.75/12*'Input &amp; Results'!$K$42,J1662),0)</f>
        <v>#DIV/0!</v>
      </c>
      <c r="N1662" s="106" t="e">
        <f t="shared" si="453"/>
        <v>#DIV/0!</v>
      </c>
      <c r="O1662" s="106" t="e">
        <f t="shared" si="465"/>
        <v>#DIV/0!</v>
      </c>
      <c r="P1662" s="106" t="e">
        <f>IF(O1662&gt;'Input &amp; Results'!$E$49,MIN('Input &amp; Results'!$E$47,O1662),0)</f>
        <v>#DIV/0!</v>
      </c>
      <c r="Q1662" s="106" t="e">
        <f t="shared" si="454"/>
        <v>#DIV/0!</v>
      </c>
      <c r="R1662" s="106" t="e">
        <f t="shared" si="450"/>
        <v>#DIV/0!</v>
      </c>
      <c r="S1662" s="106" t="e">
        <f t="shared" si="451"/>
        <v>#DIV/0!</v>
      </c>
      <c r="T1662" s="106" t="e">
        <f t="shared" si="455"/>
        <v>#DIV/0!</v>
      </c>
      <c r="U1662" s="124" t="e">
        <f t="shared" si="466"/>
        <v>#DIV/0!</v>
      </c>
      <c r="V1662" s="107" t="e">
        <f t="shared" si="463"/>
        <v>#DIV/0!</v>
      </c>
      <c r="W1662" s="106" t="e">
        <f t="shared" si="461"/>
        <v>#DIV/0!</v>
      </c>
      <c r="X1662" s="106" t="e">
        <f t="shared" si="456"/>
        <v>#DIV/0!</v>
      </c>
      <c r="Y1662" s="106" t="e">
        <f t="shared" si="462"/>
        <v>#DIV/0!</v>
      </c>
      <c r="Z1662" s="108" t="e">
        <f t="shared" si="457"/>
        <v>#DIV/0!</v>
      </c>
      <c r="AA1662" s="108" t="e">
        <f>('Input &amp; Results'!$E$40-R1662*7.48)/('Calcs active'!H1662*1440)</f>
        <v>#DIV/0!</v>
      </c>
    </row>
    <row r="1663" spans="2:27" x14ac:dyDescent="0.2">
      <c r="B1663" s="31">
        <f t="shared" si="467"/>
        <v>5</v>
      </c>
      <c r="C1663" s="31" t="s">
        <v>57</v>
      </c>
      <c r="D1663" s="106">
        <v>1649</v>
      </c>
      <c r="E1663" s="106" t="e">
        <f t="shared" si="458"/>
        <v>#DIV/0!</v>
      </c>
      <c r="F1663" s="106">
        <f>'Calcs Hist'!E1664</f>
        <v>0</v>
      </c>
      <c r="G1663" s="106" t="e">
        <f t="shared" si="459"/>
        <v>#DIV/0!</v>
      </c>
      <c r="H1663" s="107" t="e">
        <f t="shared" si="460"/>
        <v>#DIV/0!</v>
      </c>
      <c r="I1663" s="106" t="e">
        <f>IF(P1663&gt;0,('Input &amp; Results'!F$31/12*$C$3)*('Input &amp; Results'!$D$21),('Input &amp; Results'!F$31/12*$C$3)*('Input &amp; Results'!$D$22))</f>
        <v>#DIV/0!</v>
      </c>
      <c r="J1663" s="106" t="e">
        <f t="shared" si="464"/>
        <v>#DIV/0!</v>
      </c>
      <c r="K1663" s="106" t="e">
        <f>IF(H1663&gt;'Input &amp; Results'!$K$45,MIN('Input &amp; Results'!$K$33,J1663-M1663),0)</f>
        <v>#DIV/0!</v>
      </c>
      <c r="L1663" s="106" t="e">
        <f t="shared" si="452"/>
        <v>#DIV/0!</v>
      </c>
      <c r="M1663" s="106" t="e">
        <f>IF(J1663&gt;0,MIN('Input &amp; Results'!$K$13*0.75/12*'Input &amp; Results'!$K$42,J1663),0)</f>
        <v>#DIV/0!</v>
      </c>
      <c r="N1663" s="106" t="e">
        <f t="shared" si="453"/>
        <v>#DIV/0!</v>
      </c>
      <c r="O1663" s="106" t="e">
        <f t="shared" si="465"/>
        <v>#DIV/0!</v>
      </c>
      <c r="P1663" s="106" t="e">
        <f>IF(O1663&gt;'Input &amp; Results'!$E$49,MIN('Input &amp; Results'!$E$47,O1663),0)</f>
        <v>#DIV/0!</v>
      </c>
      <c r="Q1663" s="106" t="e">
        <f t="shared" si="454"/>
        <v>#DIV/0!</v>
      </c>
      <c r="R1663" s="106" t="e">
        <f t="shared" si="450"/>
        <v>#DIV/0!</v>
      </c>
      <c r="S1663" s="106" t="e">
        <f t="shared" si="451"/>
        <v>#DIV/0!</v>
      </c>
      <c r="T1663" s="106" t="e">
        <f t="shared" si="455"/>
        <v>#DIV/0!</v>
      </c>
      <c r="U1663" s="124" t="e">
        <f t="shared" si="466"/>
        <v>#DIV/0!</v>
      </c>
      <c r="V1663" s="107" t="e">
        <f t="shared" si="463"/>
        <v>#DIV/0!</v>
      </c>
      <c r="W1663" s="106" t="e">
        <f t="shared" si="461"/>
        <v>#DIV/0!</v>
      </c>
      <c r="X1663" s="106" t="e">
        <f t="shared" si="456"/>
        <v>#DIV/0!</v>
      </c>
      <c r="Y1663" s="106" t="e">
        <f t="shared" si="462"/>
        <v>#DIV/0!</v>
      </c>
      <c r="Z1663" s="108" t="e">
        <f t="shared" si="457"/>
        <v>#DIV/0!</v>
      </c>
      <c r="AA1663" s="108" t="e">
        <f>('Input &amp; Results'!$E$40-R1663*7.48)/('Calcs active'!H1663*1440)</f>
        <v>#DIV/0!</v>
      </c>
    </row>
    <row r="1664" spans="2:27" x14ac:dyDescent="0.2">
      <c r="B1664" s="31">
        <f t="shared" si="467"/>
        <v>5</v>
      </c>
      <c r="C1664" s="31" t="s">
        <v>57</v>
      </c>
      <c r="D1664" s="106">
        <v>1650</v>
      </c>
      <c r="E1664" s="106" t="e">
        <f t="shared" si="458"/>
        <v>#DIV/0!</v>
      </c>
      <c r="F1664" s="106">
        <f>'Calcs Hist'!E1665</f>
        <v>0</v>
      </c>
      <c r="G1664" s="106" t="e">
        <f t="shared" si="459"/>
        <v>#DIV/0!</v>
      </c>
      <c r="H1664" s="107" t="e">
        <f t="shared" si="460"/>
        <v>#DIV/0!</v>
      </c>
      <c r="I1664" s="106" t="e">
        <f>IF(P1664&gt;0,('Input &amp; Results'!F$31/12*$C$3)*('Input &amp; Results'!$D$21),('Input &amp; Results'!F$31/12*$C$3)*('Input &amp; Results'!$D$22))</f>
        <v>#DIV/0!</v>
      </c>
      <c r="J1664" s="106" t="e">
        <f t="shared" si="464"/>
        <v>#DIV/0!</v>
      </c>
      <c r="K1664" s="106" t="e">
        <f>IF(H1664&gt;'Input &amp; Results'!$K$45,MIN('Input &amp; Results'!$K$33,J1664-M1664),0)</f>
        <v>#DIV/0!</v>
      </c>
      <c r="L1664" s="106" t="e">
        <f t="shared" si="452"/>
        <v>#DIV/0!</v>
      </c>
      <c r="M1664" s="106" t="e">
        <f>IF(J1664&gt;0,MIN('Input &amp; Results'!$K$13*0.75/12*'Input &amp; Results'!$K$42,J1664),0)</f>
        <v>#DIV/0!</v>
      </c>
      <c r="N1664" s="106" t="e">
        <f t="shared" si="453"/>
        <v>#DIV/0!</v>
      </c>
      <c r="O1664" s="106" t="e">
        <f t="shared" si="465"/>
        <v>#DIV/0!</v>
      </c>
      <c r="P1664" s="106" t="e">
        <f>IF(O1664&gt;'Input &amp; Results'!$E$49,MIN('Input &amp; Results'!$E$47,O1664),0)</f>
        <v>#DIV/0!</v>
      </c>
      <c r="Q1664" s="106" t="e">
        <f t="shared" si="454"/>
        <v>#DIV/0!</v>
      </c>
      <c r="R1664" s="106" t="e">
        <f t="shared" si="450"/>
        <v>#DIV/0!</v>
      </c>
      <c r="S1664" s="106" t="e">
        <f t="shared" si="451"/>
        <v>#DIV/0!</v>
      </c>
      <c r="T1664" s="106" t="e">
        <f t="shared" si="455"/>
        <v>#DIV/0!</v>
      </c>
      <c r="U1664" s="124" t="e">
        <f t="shared" si="466"/>
        <v>#DIV/0!</v>
      </c>
      <c r="V1664" s="107" t="e">
        <f t="shared" si="463"/>
        <v>#DIV/0!</v>
      </c>
      <c r="W1664" s="106" t="e">
        <f t="shared" si="461"/>
        <v>#DIV/0!</v>
      </c>
      <c r="X1664" s="106" t="e">
        <f t="shared" si="456"/>
        <v>#DIV/0!</v>
      </c>
      <c r="Y1664" s="106" t="e">
        <f t="shared" si="462"/>
        <v>#DIV/0!</v>
      </c>
      <c r="Z1664" s="108" t="e">
        <f t="shared" si="457"/>
        <v>#DIV/0!</v>
      </c>
      <c r="AA1664" s="108" t="e">
        <f>('Input &amp; Results'!$E$40-R1664*7.48)/('Calcs active'!H1664*1440)</f>
        <v>#DIV/0!</v>
      </c>
    </row>
    <row r="1665" spans="2:27" x14ac:dyDescent="0.2">
      <c r="B1665" s="31">
        <f t="shared" si="467"/>
        <v>5</v>
      </c>
      <c r="C1665" s="31" t="s">
        <v>57</v>
      </c>
      <c r="D1665" s="106">
        <v>1651</v>
      </c>
      <c r="E1665" s="106" t="e">
        <f t="shared" si="458"/>
        <v>#DIV/0!</v>
      </c>
      <c r="F1665" s="106">
        <f>'Calcs Hist'!E1666</f>
        <v>0</v>
      </c>
      <c r="G1665" s="106" t="e">
        <f t="shared" si="459"/>
        <v>#DIV/0!</v>
      </c>
      <c r="H1665" s="107" t="e">
        <f t="shared" si="460"/>
        <v>#DIV/0!</v>
      </c>
      <c r="I1665" s="106" t="e">
        <f>IF(P1665&gt;0,('Input &amp; Results'!F$31/12*$C$3)*('Input &amp; Results'!$D$21),('Input &amp; Results'!F$31/12*$C$3)*('Input &amp; Results'!$D$22))</f>
        <v>#DIV/0!</v>
      </c>
      <c r="J1665" s="106" t="e">
        <f t="shared" si="464"/>
        <v>#DIV/0!</v>
      </c>
      <c r="K1665" s="106" t="e">
        <f>IF(H1665&gt;'Input &amp; Results'!$K$45,MIN('Input &amp; Results'!$K$33,J1665-M1665),0)</f>
        <v>#DIV/0!</v>
      </c>
      <c r="L1665" s="106" t="e">
        <f t="shared" si="452"/>
        <v>#DIV/0!</v>
      </c>
      <c r="M1665" s="106" t="e">
        <f>IF(J1665&gt;0,MIN('Input &amp; Results'!$K$13*0.75/12*'Input &amp; Results'!$K$42,J1665),0)</f>
        <v>#DIV/0!</v>
      </c>
      <c r="N1665" s="106" t="e">
        <f t="shared" si="453"/>
        <v>#DIV/0!</v>
      </c>
      <c r="O1665" s="106" t="e">
        <f t="shared" si="465"/>
        <v>#DIV/0!</v>
      </c>
      <c r="P1665" s="106" t="e">
        <f>IF(O1665&gt;'Input &amp; Results'!$E$49,MIN('Input &amp; Results'!$E$47,O1665),0)</f>
        <v>#DIV/0!</v>
      </c>
      <c r="Q1665" s="106" t="e">
        <f t="shared" si="454"/>
        <v>#DIV/0!</v>
      </c>
      <c r="R1665" s="106" t="e">
        <f t="shared" si="450"/>
        <v>#DIV/0!</v>
      </c>
      <c r="S1665" s="106" t="e">
        <f t="shared" si="451"/>
        <v>#DIV/0!</v>
      </c>
      <c r="T1665" s="106" t="e">
        <f t="shared" si="455"/>
        <v>#DIV/0!</v>
      </c>
      <c r="U1665" s="124" t="e">
        <f t="shared" si="466"/>
        <v>#DIV/0!</v>
      </c>
      <c r="V1665" s="107" t="e">
        <f t="shared" si="463"/>
        <v>#DIV/0!</v>
      </c>
      <c r="W1665" s="106" t="e">
        <f t="shared" si="461"/>
        <v>#DIV/0!</v>
      </c>
      <c r="X1665" s="106" t="e">
        <f t="shared" si="456"/>
        <v>#DIV/0!</v>
      </c>
      <c r="Y1665" s="106" t="e">
        <f t="shared" si="462"/>
        <v>#DIV/0!</v>
      </c>
      <c r="Z1665" s="108" t="e">
        <f t="shared" si="457"/>
        <v>#DIV/0!</v>
      </c>
      <c r="AA1665" s="108" t="e">
        <f>('Input &amp; Results'!$E$40-R1665*7.48)/('Calcs active'!H1665*1440)</f>
        <v>#DIV/0!</v>
      </c>
    </row>
    <row r="1666" spans="2:27" x14ac:dyDescent="0.2">
      <c r="B1666" s="31">
        <f t="shared" si="467"/>
        <v>5</v>
      </c>
      <c r="C1666" s="31" t="s">
        <v>57</v>
      </c>
      <c r="D1666" s="106">
        <v>1652</v>
      </c>
      <c r="E1666" s="106" t="e">
        <f t="shared" si="458"/>
        <v>#DIV/0!</v>
      </c>
      <c r="F1666" s="106">
        <f>'Calcs Hist'!E1667</f>
        <v>0</v>
      </c>
      <c r="G1666" s="106" t="e">
        <f t="shared" si="459"/>
        <v>#DIV/0!</v>
      </c>
      <c r="H1666" s="107" t="e">
        <f t="shared" si="460"/>
        <v>#DIV/0!</v>
      </c>
      <c r="I1666" s="106" t="e">
        <f>IF(P1666&gt;0,('Input &amp; Results'!F$31/12*$C$3)*('Input &amp; Results'!$D$21),('Input &amp; Results'!F$31/12*$C$3)*('Input &amp; Results'!$D$22))</f>
        <v>#DIV/0!</v>
      </c>
      <c r="J1666" s="106" t="e">
        <f t="shared" si="464"/>
        <v>#DIV/0!</v>
      </c>
      <c r="K1666" s="106" t="e">
        <f>IF(H1666&gt;'Input &amp; Results'!$K$45,MIN('Input &amp; Results'!$K$33,J1666-M1666),0)</f>
        <v>#DIV/0!</v>
      </c>
      <c r="L1666" s="106" t="e">
        <f t="shared" si="452"/>
        <v>#DIV/0!</v>
      </c>
      <c r="M1666" s="106" t="e">
        <f>IF(J1666&gt;0,MIN('Input &amp; Results'!$K$13*0.75/12*'Input &amp; Results'!$K$42,J1666),0)</f>
        <v>#DIV/0!</v>
      </c>
      <c r="N1666" s="106" t="e">
        <f t="shared" si="453"/>
        <v>#DIV/0!</v>
      </c>
      <c r="O1666" s="106" t="e">
        <f t="shared" si="465"/>
        <v>#DIV/0!</v>
      </c>
      <c r="P1666" s="106" t="e">
        <f>IF(O1666&gt;'Input &amp; Results'!$E$49,MIN('Input &amp; Results'!$E$47,O1666),0)</f>
        <v>#DIV/0!</v>
      </c>
      <c r="Q1666" s="106" t="e">
        <f t="shared" si="454"/>
        <v>#DIV/0!</v>
      </c>
      <c r="R1666" s="106" t="e">
        <f t="shared" si="450"/>
        <v>#DIV/0!</v>
      </c>
      <c r="S1666" s="106" t="e">
        <f t="shared" si="451"/>
        <v>#DIV/0!</v>
      </c>
      <c r="T1666" s="106" t="e">
        <f t="shared" si="455"/>
        <v>#DIV/0!</v>
      </c>
      <c r="U1666" s="124" t="e">
        <f t="shared" si="466"/>
        <v>#DIV/0!</v>
      </c>
      <c r="V1666" s="107" t="e">
        <f t="shared" si="463"/>
        <v>#DIV/0!</v>
      </c>
      <c r="W1666" s="106" t="e">
        <f t="shared" si="461"/>
        <v>#DIV/0!</v>
      </c>
      <c r="X1666" s="106" t="e">
        <f t="shared" si="456"/>
        <v>#DIV/0!</v>
      </c>
      <c r="Y1666" s="106" t="e">
        <f t="shared" si="462"/>
        <v>#DIV/0!</v>
      </c>
      <c r="Z1666" s="108" t="e">
        <f t="shared" si="457"/>
        <v>#DIV/0!</v>
      </c>
      <c r="AA1666" s="108" t="e">
        <f>('Input &amp; Results'!$E$40-R1666*7.48)/('Calcs active'!H1666*1440)</f>
        <v>#DIV/0!</v>
      </c>
    </row>
    <row r="1667" spans="2:27" x14ac:dyDescent="0.2">
      <c r="B1667" s="31">
        <f t="shared" si="467"/>
        <v>5</v>
      </c>
      <c r="C1667" s="31" t="s">
        <v>57</v>
      </c>
      <c r="D1667" s="106">
        <v>1653</v>
      </c>
      <c r="E1667" s="106" t="e">
        <f t="shared" si="458"/>
        <v>#DIV/0!</v>
      </c>
      <c r="F1667" s="106">
        <f>'Calcs Hist'!E1668</f>
        <v>0</v>
      </c>
      <c r="G1667" s="106" t="e">
        <f t="shared" si="459"/>
        <v>#DIV/0!</v>
      </c>
      <c r="H1667" s="107" t="e">
        <f t="shared" si="460"/>
        <v>#DIV/0!</v>
      </c>
      <c r="I1667" s="106" t="e">
        <f>IF(P1667&gt;0,('Input &amp; Results'!F$31/12*$C$3)*('Input &amp; Results'!$D$21),('Input &amp; Results'!F$31/12*$C$3)*('Input &amp; Results'!$D$22))</f>
        <v>#DIV/0!</v>
      </c>
      <c r="J1667" s="106" t="e">
        <f t="shared" si="464"/>
        <v>#DIV/0!</v>
      </c>
      <c r="K1667" s="106" t="e">
        <f>IF(H1667&gt;'Input &amp; Results'!$K$45,MIN('Input &amp; Results'!$K$33,J1667-M1667),0)</f>
        <v>#DIV/0!</v>
      </c>
      <c r="L1667" s="106" t="e">
        <f t="shared" si="452"/>
        <v>#DIV/0!</v>
      </c>
      <c r="M1667" s="106" t="e">
        <f>IF(J1667&gt;0,MIN('Input &amp; Results'!$K$13*0.75/12*'Input &amp; Results'!$K$42,J1667),0)</f>
        <v>#DIV/0!</v>
      </c>
      <c r="N1667" s="106" t="e">
        <f t="shared" si="453"/>
        <v>#DIV/0!</v>
      </c>
      <c r="O1667" s="106" t="e">
        <f t="shared" si="465"/>
        <v>#DIV/0!</v>
      </c>
      <c r="P1667" s="106" t="e">
        <f>IF(O1667&gt;'Input &amp; Results'!$E$49,MIN('Input &amp; Results'!$E$47,O1667),0)</f>
        <v>#DIV/0!</v>
      </c>
      <c r="Q1667" s="106" t="e">
        <f t="shared" si="454"/>
        <v>#DIV/0!</v>
      </c>
      <c r="R1667" s="106" t="e">
        <f t="shared" si="450"/>
        <v>#DIV/0!</v>
      </c>
      <c r="S1667" s="106" t="e">
        <f t="shared" si="451"/>
        <v>#DIV/0!</v>
      </c>
      <c r="T1667" s="106" t="e">
        <f t="shared" si="455"/>
        <v>#DIV/0!</v>
      </c>
      <c r="U1667" s="124" t="e">
        <f t="shared" si="466"/>
        <v>#DIV/0!</v>
      </c>
      <c r="V1667" s="107" t="e">
        <f t="shared" si="463"/>
        <v>#DIV/0!</v>
      </c>
      <c r="W1667" s="106" t="e">
        <f t="shared" si="461"/>
        <v>#DIV/0!</v>
      </c>
      <c r="X1667" s="106" t="e">
        <f t="shared" si="456"/>
        <v>#DIV/0!</v>
      </c>
      <c r="Y1667" s="106" t="e">
        <f t="shared" si="462"/>
        <v>#DIV/0!</v>
      </c>
      <c r="Z1667" s="108" t="e">
        <f t="shared" si="457"/>
        <v>#DIV/0!</v>
      </c>
      <c r="AA1667" s="108" t="e">
        <f>('Input &amp; Results'!$E$40-R1667*7.48)/('Calcs active'!H1667*1440)</f>
        <v>#DIV/0!</v>
      </c>
    </row>
    <row r="1668" spans="2:27" x14ac:dyDescent="0.2">
      <c r="B1668" s="31">
        <f t="shared" si="467"/>
        <v>5</v>
      </c>
      <c r="C1668" s="31" t="s">
        <v>57</v>
      </c>
      <c r="D1668" s="106">
        <v>1654</v>
      </c>
      <c r="E1668" s="106" t="e">
        <f t="shared" si="458"/>
        <v>#DIV/0!</v>
      </c>
      <c r="F1668" s="106">
        <f>'Calcs Hist'!E1669</f>
        <v>0</v>
      </c>
      <c r="G1668" s="106" t="e">
        <f t="shared" si="459"/>
        <v>#DIV/0!</v>
      </c>
      <c r="H1668" s="107" t="e">
        <f t="shared" si="460"/>
        <v>#DIV/0!</v>
      </c>
      <c r="I1668" s="106" t="e">
        <f>IF(P1668&gt;0,('Input &amp; Results'!F$31/12*$C$3)*('Input &amp; Results'!$D$21),('Input &amp; Results'!F$31/12*$C$3)*('Input &amp; Results'!$D$22))</f>
        <v>#DIV/0!</v>
      </c>
      <c r="J1668" s="106" t="e">
        <f t="shared" si="464"/>
        <v>#DIV/0!</v>
      </c>
      <c r="K1668" s="106" t="e">
        <f>IF(H1668&gt;'Input &amp; Results'!$K$45,MIN('Input &amp; Results'!$K$33,J1668-M1668),0)</f>
        <v>#DIV/0!</v>
      </c>
      <c r="L1668" s="106" t="e">
        <f t="shared" si="452"/>
        <v>#DIV/0!</v>
      </c>
      <c r="M1668" s="106" t="e">
        <f>IF(J1668&gt;0,MIN('Input &amp; Results'!$K$13*0.75/12*'Input &amp; Results'!$K$42,J1668),0)</f>
        <v>#DIV/0!</v>
      </c>
      <c r="N1668" s="106" t="e">
        <f t="shared" si="453"/>
        <v>#DIV/0!</v>
      </c>
      <c r="O1668" s="106" t="e">
        <f t="shared" si="465"/>
        <v>#DIV/0!</v>
      </c>
      <c r="P1668" s="106" t="e">
        <f>IF(O1668&gt;'Input &amp; Results'!$E$49,MIN('Input &amp; Results'!$E$47,O1668),0)</f>
        <v>#DIV/0!</v>
      </c>
      <c r="Q1668" s="106" t="e">
        <f t="shared" si="454"/>
        <v>#DIV/0!</v>
      </c>
      <c r="R1668" s="106" t="e">
        <f t="shared" si="450"/>
        <v>#DIV/0!</v>
      </c>
      <c r="S1668" s="106" t="e">
        <f t="shared" si="451"/>
        <v>#DIV/0!</v>
      </c>
      <c r="T1668" s="106" t="e">
        <f t="shared" si="455"/>
        <v>#DIV/0!</v>
      </c>
      <c r="U1668" s="124" t="e">
        <f t="shared" si="466"/>
        <v>#DIV/0!</v>
      </c>
      <c r="V1668" s="107" t="e">
        <f t="shared" si="463"/>
        <v>#DIV/0!</v>
      </c>
      <c r="W1668" s="106" t="e">
        <f t="shared" si="461"/>
        <v>#DIV/0!</v>
      </c>
      <c r="X1668" s="106" t="e">
        <f t="shared" si="456"/>
        <v>#DIV/0!</v>
      </c>
      <c r="Y1668" s="106" t="e">
        <f t="shared" si="462"/>
        <v>#DIV/0!</v>
      </c>
      <c r="Z1668" s="108" t="e">
        <f t="shared" si="457"/>
        <v>#DIV/0!</v>
      </c>
      <c r="AA1668" s="108" t="e">
        <f>('Input &amp; Results'!$E$40-R1668*7.48)/('Calcs active'!H1668*1440)</f>
        <v>#DIV/0!</v>
      </c>
    </row>
    <row r="1669" spans="2:27" x14ac:dyDescent="0.2">
      <c r="B1669" s="31">
        <f t="shared" si="467"/>
        <v>5</v>
      </c>
      <c r="C1669" s="31" t="s">
        <v>57</v>
      </c>
      <c r="D1669" s="106">
        <v>1655</v>
      </c>
      <c r="E1669" s="106" t="e">
        <f t="shared" si="458"/>
        <v>#DIV/0!</v>
      </c>
      <c r="F1669" s="106">
        <f>'Calcs Hist'!E1670</f>
        <v>0</v>
      </c>
      <c r="G1669" s="106" t="e">
        <f t="shared" si="459"/>
        <v>#DIV/0!</v>
      </c>
      <c r="H1669" s="107" t="e">
        <f t="shared" si="460"/>
        <v>#DIV/0!</v>
      </c>
      <c r="I1669" s="106" t="e">
        <f>IF(P1669&gt;0,('Input &amp; Results'!F$31/12*$C$3)*('Input &amp; Results'!$D$21),('Input &amp; Results'!F$31/12*$C$3)*('Input &amp; Results'!$D$22))</f>
        <v>#DIV/0!</v>
      </c>
      <c r="J1669" s="106" t="e">
        <f t="shared" si="464"/>
        <v>#DIV/0!</v>
      </c>
      <c r="K1669" s="106" t="e">
        <f>IF(H1669&gt;'Input &amp; Results'!$K$45,MIN('Input &amp; Results'!$K$33,J1669-M1669),0)</f>
        <v>#DIV/0!</v>
      </c>
      <c r="L1669" s="106" t="e">
        <f t="shared" si="452"/>
        <v>#DIV/0!</v>
      </c>
      <c r="M1669" s="106" t="e">
        <f>IF(J1669&gt;0,MIN('Input &amp; Results'!$K$13*0.75/12*'Input &amp; Results'!$K$42,J1669),0)</f>
        <v>#DIV/0!</v>
      </c>
      <c r="N1669" s="106" t="e">
        <f t="shared" si="453"/>
        <v>#DIV/0!</v>
      </c>
      <c r="O1669" s="106" t="e">
        <f t="shared" si="465"/>
        <v>#DIV/0!</v>
      </c>
      <c r="P1669" s="106" t="e">
        <f>IF(O1669&gt;'Input &amp; Results'!$E$49,MIN('Input &amp; Results'!$E$47,O1669),0)</f>
        <v>#DIV/0!</v>
      </c>
      <c r="Q1669" s="106" t="e">
        <f t="shared" si="454"/>
        <v>#DIV/0!</v>
      </c>
      <c r="R1669" s="106" t="e">
        <f t="shared" si="450"/>
        <v>#DIV/0!</v>
      </c>
      <c r="S1669" s="106" t="e">
        <f t="shared" si="451"/>
        <v>#DIV/0!</v>
      </c>
      <c r="T1669" s="106" t="e">
        <f t="shared" si="455"/>
        <v>#DIV/0!</v>
      </c>
      <c r="U1669" s="124" t="e">
        <f t="shared" si="466"/>
        <v>#DIV/0!</v>
      </c>
      <c r="V1669" s="107" t="e">
        <f t="shared" si="463"/>
        <v>#DIV/0!</v>
      </c>
      <c r="W1669" s="106" t="e">
        <f t="shared" si="461"/>
        <v>#DIV/0!</v>
      </c>
      <c r="X1669" s="106" t="e">
        <f t="shared" si="456"/>
        <v>#DIV/0!</v>
      </c>
      <c r="Y1669" s="106" t="e">
        <f t="shared" si="462"/>
        <v>#DIV/0!</v>
      </c>
      <c r="Z1669" s="108" t="e">
        <f t="shared" si="457"/>
        <v>#DIV/0!</v>
      </c>
      <c r="AA1669" s="108" t="e">
        <f>('Input &amp; Results'!$E$40-R1669*7.48)/('Calcs active'!H1669*1440)</f>
        <v>#DIV/0!</v>
      </c>
    </row>
    <row r="1670" spans="2:27" x14ac:dyDescent="0.2">
      <c r="B1670" s="31">
        <f t="shared" si="467"/>
        <v>5</v>
      </c>
      <c r="C1670" s="31" t="s">
        <v>57</v>
      </c>
      <c r="D1670" s="106">
        <v>1656</v>
      </c>
      <c r="E1670" s="106" t="e">
        <f t="shared" si="458"/>
        <v>#DIV/0!</v>
      </c>
      <c r="F1670" s="106">
        <f>'Calcs Hist'!E1671</f>
        <v>0</v>
      </c>
      <c r="G1670" s="106" t="e">
        <f t="shared" si="459"/>
        <v>#DIV/0!</v>
      </c>
      <c r="H1670" s="107" t="e">
        <f t="shared" si="460"/>
        <v>#DIV/0!</v>
      </c>
      <c r="I1670" s="106" t="e">
        <f>IF(P1670&gt;0,('Input &amp; Results'!F$31/12*$C$3)*('Input &amp; Results'!$D$21),('Input &amp; Results'!F$31/12*$C$3)*('Input &amp; Results'!$D$22))</f>
        <v>#DIV/0!</v>
      </c>
      <c r="J1670" s="106" t="e">
        <f t="shared" si="464"/>
        <v>#DIV/0!</v>
      </c>
      <c r="K1670" s="106" t="e">
        <f>IF(H1670&gt;'Input &amp; Results'!$K$45,MIN('Input &amp; Results'!$K$33,J1670-M1670),0)</f>
        <v>#DIV/0!</v>
      </c>
      <c r="L1670" s="106" t="e">
        <f t="shared" si="452"/>
        <v>#DIV/0!</v>
      </c>
      <c r="M1670" s="106" t="e">
        <f>IF(J1670&gt;0,MIN('Input &amp; Results'!$K$13*0.75/12*'Input &amp; Results'!$K$42,J1670),0)</f>
        <v>#DIV/0!</v>
      </c>
      <c r="N1670" s="106" t="e">
        <f t="shared" si="453"/>
        <v>#DIV/0!</v>
      </c>
      <c r="O1670" s="106" t="e">
        <f t="shared" si="465"/>
        <v>#DIV/0!</v>
      </c>
      <c r="P1670" s="106" t="e">
        <f>IF(O1670&gt;'Input &amp; Results'!$E$49,MIN('Input &amp; Results'!$E$47,O1670),0)</f>
        <v>#DIV/0!</v>
      </c>
      <c r="Q1670" s="106" t="e">
        <f t="shared" si="454"/>
        <v>#DIV/0!</v>
      </c>
      <c r="R1670" s="106" t="e">
        <f t="shared" si="450"/>
        <v>#DIV/0!</v>
      </c>
      <c r="S1670" s="106" t="e">
        <f t="shared" si="451"/>
        <v>#DIV/0!</v>
      </c>
      <c r="T1670" s="106" t="e">
        <f t="shared" si="455"/>
        <v>#DIV/0!</v>
      </c>
      <c r="U1670" s="124" t="e">
        <f t="shared" si="466"/>
        <v>#DIV/0!</v>
      </c>
      <c r="V1670" s="107" t="e">
        <f t="shared" si="463"/>
        <v>#DIV/0!</v>
      </c>
      <c r="W1670" s="106" t="e">
        <f t="shared" si="461"/>
        <v>#DIV/0!</v>
      </c>
      <c r="X1670" s="106" t="e">
        <f t="shared" si="456"/>
        <v>#DIV/0!</v>
      </c>
      <c r="Y1670" s="106" t="e">
        <f t="shared" si="462"/>
        <v>#DIV/0!</v>
      </c>
      <c r="Z1670" s="108" t="e">
        <f t="shared" si="457"/>
        <v>#DIV/0!</v>
      </c>
      <c r="AA1670" s="108" t="e">
        <f>('Input &amp; Results'!$E$40-R1670*7.48)/('Calcs active'!H1670*1440)</f>
        <v>#DIV/0!</v>
      </c>
    </row>
    <row r="1671" spans="2:27" x14ac:dyDescent="0.2">
      <c r="B1671" s="31">
        <f t="shared" si="467"/>
        <v>5</v>
      </c>
      <c r="C1671" s="31" t="s">
        <v>57</v>
      </c>
      <c r="D1671" s="106">
        <v>1657</v>
      </c>
      <c r="E1671" s="106" t="e">
        <f t="shared" si="458"/>
        <v>#DIV/0!</v>
      </c>
      <c r="F1671" s="106">
        <f>'Calcs Hist'!E1672</f>
        <v>0</v>
      </c>
      <c r="G1671" s="106" t="e">
        <f t="shared" si="459"/>
        <v>#DIV/0!</v>
      </c>
      <c r="H1671" s="107" t="e">
        <f t="shared" si="460"/>
        <v>#DIV/0!</v>
      </c>
      <c r="I1671" s="106" t="e">
        <f>IF(P1671&gt;0,('Input &amp; Results'!F$31/12*$C$3)*('Input &amp; Results'!$D$21),('Input &amp; Results'!F$31/12*$C$3)*('Input &amp; Results'!$D$22))</f>
        <v>#DIV/0!</v>
      </c>
      <c r="J1671" s="106" t="e">
        <f t="shared" si="464"/>
        <v>#DIV/0!</v>
      </c>
      <c r="K1671" s="106" t="e">
        <f>IF(H1671&gt;'Input &amp; Results'!$K$45,MIN('Input &amp; Results'!$K$33,J1671-M1671),0)</f>
        <v>#DIV/0!</v>
      </c>
      <c r="L1671" s="106" t="e">
        <f t="shared" si="452"/>
        <v>#DIV/0!</v>
      </c>
      <c r="M1671" s="106" t="e">
        <f>IF(J1671&gt;0,MIN('Input &amp; Results'!$K$13*0.75/12*'Input &amp; Results'!$K$42,J1671),0)</f>
        <v>#DIV/0!</v>
      </c>
      <c r="N1671" s="106" t="e">
        <f t="shared" si="453"/>
        <v>#DIV/0!</v>
      </c>
      <c r="O1671" s="106" t="e">
        <f t="shared" si="465"/>
        <v>#DIV/0!</v>
      </c>
      <c r="P1671" s="106" t="e">
        <f>IF(O1671&gt;'Input &amp; Results'!$E$49,MIN('Input &amp; Results'!$E$47,O1671),0)</f>
        <v>#DIV/0!</v>
      </c>
      <c r="Q1671" s="106" t="e">
        <f t="shared" si="454"/>
        <v>#DIV/0!</v>
      </c>
      <c r="R1671" s="106" t="e">
        <f t="shared" si="450"/>
        <v>#DIV/0!</v>
      </c>
      <c r="S1671" s="106" t="e">
        <f t="shared" si="451"/>
        <v>#DIV/0!</v>
      </c>
      <c r="T1671" s="106" t="e">
        <f t="shared" si="455"/>
        <v>#DIV/0!</v>
      </c>
      <c r="U1671" s="124" t="e">
        <f t="shared" si="466"/>
        <v>#DIV/0!</v>
      </c>
      <c r="V1671" s="107" t="e">
        <f t="shared" si="463"/>
        <v>#DIV/0!</v>
      </c>
      <c r="W1671" s="106" t="e">
        <f t="shared" si="461"/>
        <v>#DIV/0!</v>
      </c>
      <c r="X1671" s="106" t="e">
        <f t="shared" si="456"/>
        <v>#DIV/0!</v>
      </c>
      <c r="Y1671" s="106" t="e">
        <f t="shared" si="462"/>
        <v>#DIV/0!</v>
      </c>
      <c r="Z1671" s="108" t="e">
        <f t="shared" si="457"/>
        <v>#DIV/0!</v>
      </c>
      <c r="AA1671" s="108" t="e">
        <f>('Input &amp; Results'!$E$40-R1671*7.48)/('Calcs active'!H1671*1440)</f>
        <v>#DIV/0!</v>
      </c>
    </row>
    <row r="1672" spans="2:27" x14ac:dyDescent="0.2">
      <c r="B1672" s="31">
        <f t="shared" si="467"/>
        <v>5</v>
      </c>
      <c r="C1672" s="31" t="s">
        <v>57</v>
      </c>
      <c r="D1672" s="106">
        <v>1658</v>
      </c>
      <c r="E1672" s="106" t="e">
        <f t="shared" si="458"/>
        <v>#DIV/0!</v>
      </c>
      <c r="F1672" s="106">
        <f>'Calcs Hist'!E1673</f>
        <v>0</v>
      </c>
      <c r="G1672" s="106" t="e">
        <f t="shared" si="459"/>
        <v>#DIV/0!</v>
      </c>
      <c r="H1672" s="107" t="e">
        <f t="shared" si="460"/>
        <v>#DIV/0!</v>
      </c>
      <c r="I1672" s="106" t="e">
        <f>IF(P1672&gt;0,('Input &amp; Results'!F$31/12*$C$3)*('Input &amp; Results'!$D$21),('Input &amp; Results'!F$31/12*$C$3)*('Input &amp; Results'!$D$22))</f>
        <v>#DIV/0!</v>
      </c>
      <c r="J1672" s="106" t="e">
        <f t="shared" si="464"/>
        <v>#DIV/0!</v>
      </c>
      <c r="K1672" s="106" t="e">
        <f>IF(H1672&gt;'Input &amp; Results'!$K$45,MIN('Input &amp; Results'!$K$33,J1672-M1672),0)</f>
        <v>#DIV/0!</v>
      </c>
      <c r="L1672" s="106" t="e">
        <f t="shared" si="452"/>
        <v>#DIV/0!</v>
      </c>
      <c r="M1672" s="106" t="e">
        <f>IF(J1672&gt;0,MIN('Input &amp; Results'!$K$13*0.75/12*'Input &amp; Results'!$K$42,J1672),0)</f>
        <v>#DIV/0!</v>
      </c>
      <c r="N1672" s="106" t="e">
        <f t="shared" si="453"/>
        <v>#DIV/0!</v>
      </c>
      <c r="O1672" s="106" t="e">
        <f t="shared" si="465"/>
        <v>#DIV/0!</v>
      </c>
      <c r="P1672" s="106" t="e">
        <f>IF(O1672&gt;'Input &amp; Results'!$E$49,MIN('Input &amp; Results'!$E$47,O1672),0)</f>
        <v>#DIV/0!</v>
      </c>
      <c r="Q1672" s="106" t="e">
        <f t="shared" si="454"/>
        <v>#DIV/0!</v>
      </c>
      <c r="R1672" s="106" t="e">
        <f t="shared" si="450"/>
        <v>#DIV/0!</v>
      </c>
      <c r="S1672" s="106" t="e">
        <f t="shared" si="451"/>
        <v>#DIV/0!</v>
      </c>
      <c r="T1672" s="106" t="e">
        <f t="shared" si="455"/>
        <v>#DIV/0!</v>
      </c>
      <c r="U1672" s="124" t="e">
        <f t="shared" si="466"/>
        <v>#DIV/0!</v>
      </c>
      <c r="V1672" s="107" t="e">
        <f t="shared" si="463"/>
        <v>#DIV/0!</v>
      </c>
      <c r="W1672" s="106" t="e">
        <f t="shared" si="461"/>
        <v>#DIV/0!</v>
      </c>
      <c r="X1672" s="106" t="e">
        <f t="shared" si="456"/>
        <v>#DIV/0!</v>
      </c>
      <c r="Y1672" s="106" t="e">
        <f t="shared" si="462"/>
        <v>#DIV/0!</v>
      </c>
      <c r="Z1672" s="108" t="e">
        <f t="shared" si="457"/>
        <v>#DIV/0!</v>
      </c>
      <c r="AA1672" s="108" t="e">
        <f>('Input &amp; Results'!$E$40-R1672*7.48)/('Calcs active'!H1672*1440)</f>
        <v>#DIV/0!</v>
      </c>
    </row>
    <row r="1673" spans="2:27" x14ac:dyDescent="0.2">
      <c r="B1673" s="31">
        <f t="shared" si="467"/>
        <v>5</v>
      </c>
      <c r="C1673" s="31" t="s">
        <v>57</v>
      </c>
      <c r="D1673" s="106">
        <v>1659</v>
      </c>
      <c r="E1673" s="106" t="e">
        <f t="shared" si="458"/>
        <v>#DIV/0!</v>
      </c>
      <c r="F1673" s="106">
        <f>'Calcs Hist'!E1674</f>
        <v>0</v>
      </c>
      <c r="G1673" s="106" t="e">
        <f t="shared" si="459"/>
        <v>#DIV/0!</v>
      </c>
      <c r="H1673" s="107" t="e">
        <f t="shared" si="460"/>
        <v>#DIV/0!</v>
      </c>
      <c r="I1673" s="106" t="e">
        <f>IF(P1673&gt;0,('Input &amp; Results'!F$31/12*$C$3)*('Input &amp; Results'!$D$21),('Input &amp; Results'!F$31/12*$C$3)*('Input &amp; Results'!$D$22))</f>
        <v>#DIV/0!</v>
      </c>
      <c r="J1673" s="106" t="e">
        <f t="shared" si="464"/>
        <v>#DIV/0!</v>
      </c>
      <c r="K1673" s="106" t="e">
        <f>IF(H1673&gt;'Input &amp; Results'!$K$45,MIN('Input &amp; Results'!$K$33,J1673-M1673),0)</f>
        <v>#DIV/0!</v>
      </c>
      <c r="L1673" s="106" t="e">
        <f t="shared" si="452"/>
        <v>#DIV/0!</v>
      </c>
      <c r="M1673" s="106" t="e">
        <f>IF(J1673&gt;0,MIN('Input &amp; Results'!$K$13*0.75/12*'Input &amp; Results'!$K$42,J1673),0)</f>
        <v>#DIV/0!</v>
      </c>
      <c r="N1673" s="106" t="e">
        <f t="shared" si="453"/>
        <v>#DIV/0!</v>
      </c>
      <c r="O1673" s="106" t="e">
        <f t="shared" si="465"/>
        <v>#DIV/0!</v>
      </c>
      <c r="P1673" s="106" t="e">
        <f>IF(O1673&gt;'Input &amp; Results'!$E$49,MIN('Input &amp; Results'!$E$47,O1673),0)</f>
        <v>#DIV/0!</v>
      </c>
      <c r="Q1673" s="106" t="e">
        <f t="shared" si="454"/>
        <v>#DIV/0!</v>
      </c>
      <c r="R1673" s="106" t="e">
        <f t="shared" si="450"/>
        <v>#DIV/0!</v>
      </c>
      <c r="S1673" s="106" t="e">
        <f t="shared" si="451"/>
        <v>#DIV/0!</v>
      </c>
      <c r="T1673" s="106" t="e">
        <f t="shared" si="455"/>
        <v>#DIV/0!</v>
      </c>
      <c r="U1673" s="124" t="e">
        <f t="shared" si="466"/>
        <v>#DIV/0!</v>
      </c>
      <c r="V1673" s="107" t="e">
        <f t="shared" si="463"/>
        <v>#DIV/0!</v>
      </c>
      <c r="W1673" s="106" t="e">
        <f t="shared" si="461"/>
        <v>#DIV/0!</v>
      </c>
      <c r="X1673" s="106" t="e">
        <f t="shared" si="456"/>
        <v>#DIV/0!</v>
      </c>
      <c r="Y1673" s="106" t="e">
        <f t="shared" si="462"/>
        <v>#DIV/0!</v>
      </c>
      <c r="Z1673" s="108" t="e">
        <f t="shared" si="457"/>
        <v>#DIV/0!</v>
      </c>
      <c r="AA1673" s="108" t="e">
        <f>('Input &amp; Results'!$E$40-R1673*7.48)/('Calcs active'!H1673*1440)</f>
        <v>#DIV/0!</v>
      </c>
    </row>
    <row r="1674" spans="2:27" x14ac:dyDescent="0.2">
      <c r="B1674" s="31">
        <f t="shared" si="467"/>
        <v>5</v>
      </c>
      <c r="C1674" s="31" t="s">
        <v>57</v>
      </c>
      <c r="D1674" s="106">
        <v>1660</v>
      </c>
      <c r="E1674" s="106" t="e">
        <f t="shared" si="458"/>
        <v>#DIV/0!</v>
      </c>
      <c r="F1674" s="106">
        <f>'Calcs Hist'!E1675</f>
        <v>0</v>
      </c>
      <c r="G1674" s="106" t="e">
        <f t="shared" si="459"/>
        <v>#DIV/0!</v>
      </c>
      <c r="H1674" s="107" t="e">
        <f t="shared" si="460"/>
        <v>#DIV/0!</v>
      </c>
      <c r="I1674" s="106" t="e">
        <f>IF(P1674&gt;0,('Input &amp; Results'!F$31/12*$C$3)*('Input &amp; Results'!$D$21),('Input &amp; Results'!F$31/12*$C$3)*('Input &amp; Results'!$D$22))</f>
        <v>#DIV/0!</v>
      </c>
      <c r="J1674" s="106" t="e">
        <f t="shared" si="464"/>
        <v>#DIV/0!</v>
      </c>
      <c r="K1674" s="106" t="e">
        <f>IF(H1674&gt;'Input &amp; Results'!$K$45,MIN('Input &amp; Results'!$K$33,J1674-M1674),0)</f>
        <v>#DIV/0!</v>
      </c>
      <c r="L1674" s="106" t="e">
        <f t="shared" si="452"/>
        <v>#DIV/0!</v>
      </c>
      <c r="M1674" s="106" t="e">
        <f>IF(J1674&gt;0,MIN('Input &amp; Results'!$K$13*0.75/12*'Input &amp; Results'!$K$42,J1674),0)</f>
        <v>#DIV/0!</v>
      </c>
      <c r="N1674" s="106" t="e">
        <f t="shared" si="453"/>
        <v>#DIV/0!</v>
      </c>
      <c r="O1674" s="106" t="e">
        <f t="shared" si="465"/>
        <v>#DIV/0!</v>
      </c>
      <c r="P1674" s="106" t="e">
        <f>IF(O1674&gt;'Input &amp; Results'!$E$49,MIN('Input &amp; Results'!$E$47,O1674),0)</f>
        <v>#DIV/0!</v>
      </c>
      <c r="Q1674" s="106" t="e">
        <f t="shared" si="454"/>
        <v>#DIV/0!</v>
      </c>
      <c r="R1674" s="106" t="e">
        <f t="shared" si="450"/>
        <v>#DIV/0!</v>
      </c>
      <c r="S1674" s="106" t="e">
        <f t="shared" si="451"/>
        <v>#DIV/0!</v>
      </c>
      <c r="T1674" s="106" t="e">
        <f t="shared" si="455"/>
        <v>#DIV/0!</v>
      </c>
      <c r="U1674" s="124" t="e">
        <f t="shared" si="466"/>
        <v>#DIV/0!</v>
      </c>
      <c r="V1674" s="107" t="e">
        <f t="shared" si="463"/>
        <v>#DIV/0!</v>
      </c>
      <c r="W1674" s="106" t="e">
        <f t="shared" si="461"/>
        <v>#DIV/0!</v>
      </c>
      <c r="X1674" s="106" t="e">
        <f t="shared" si="456"/>
        <v>#DIV/0!</v>
      </c>
      <c r="Y1674" s="106" t="e">
        <f t="shared" si="462"/>
        <v>#DIV/0!</v>
      </c>
      <c r="Z1674" s="108" t="e">
        <f t="shared" si="457"/>
        <v>#DIV/0!</v>
      </c>
      <c r="AA1674" s="108" t="e">
        <f>('Input &amp; Results'!$E$40-R1674*7.48)/('Calcs active'!H1674*1440)</f>
        <v>#DIV/0!</v>
      </c>
    </row>
    <row r="1675" spans="2:27" x14ac:dyDescent="0.2">
      <c r="B1675" s="31">
        <f t="shared" si="467"/>
        <v>5</v>
      </c>
      <c r="C1675" s="31" t="s">
        <v>57</v>
      </c>
      <c r="D1675" s="106">
        <v>1661</v>
      </c>
      <c r="E1675" s="106" t="e">
        <f t="shared" si="458"/>
        <v>#DIV/0!</v>
      </c>
      <c r="F1675" s="106">
        <f>'Calcs Hist'!E1676</f>
        <v>0</v>
      </c>
      <c r="G1675" s="106" t="e">
        <f t="shared" si="459"/>
        <v>#DIV/0!</v>
      </c>
      <c r="H1675" s="107" t="e">
        <f t="shared" si="460"/>
        <v>#DIV/0!</v>
      </c>
      <c r="I1675" s="106" t="e">
        <f>IF(P1675&gt;0,('Input &amp; Results'!F$31/12*$C$3)*('Input &amp; Results'!$D$21),('Input &amp; Results'!F$31/12*$C$3)*('Input &amp; Results'!$D$22))</f>
        <v>#DIV/0!</v>
      </c>
      <c r="J1675" s="106" t="e">
        <f t="shared" si="464"/>
        <v>#DIV/0!</v>
      </c>
      <c r="K1675" s="106" t="e">
        <f>IF(H1675&gt;'Input &amp; Results'!$K$45,MIN('Input &amp; Results'!$K$33,J1675-M1675),0)</f>
        <v>#DIV/0!</v>
      </c>
      <c r="L1675" s="106" t="e">
        <f t="shared" si="452"/>
        <v>#DIV/0!</v>
      </c>
      <c r="M1675" s="106" t="e">
        <f>IF(J1675&gt;0,MIN('Input &amp; Results'!$K$13*0.75/12*'Input &amp; Results'!$K$42,J1675),0)</f>
        <v>#DIV/0!</v>
      </c>
      <c r="N1675" s="106" t="e">
        <f t="shared" si="453"/>
        <v>#DIV/0!</v>
      </c>
      <c r="O1675" s="106" t="e">
        <f t="shared" si="465"/>
        <v>#DIV/0!</v>
      </c>
      <c r="P1675" s="106" t="e">
        <f>IF(O1675&gt;'Input &amp; Results'!$E$49,MIN('Input &amp; Results'!$E$47,O1675),0)</f>
        <v>#DIV/0!</v>
      </c>
      <c r="Q1675" s="106" t="e">
        <f t="shared" si="454"/>
        <v>#DIV/0!</v>
      </c>
      <c r="R1675" s="106" t="e">
        <f t="shared" si="450"/>
        <v>#DIV/0!</v>
      </c>
      <c r="S1675" s="106" t="e">
        <f t="shared" si="451"/>
        <v>#DIV/0!</v>
      </c>
      <c r="T1675" s="106" t="e">
        <f t="shared" si="455"/>
        <v>#DIV/0!</v>
      </c>
      <c r="U1675" s="124" t="e">
        <f t="shared" si="466"/>
        <v>#DIV/0!</v>
      </c>
      <c r="V1675" s="107" t="e">
        <f t="shared" si="463"/>
        <v>#DIV/0!</v>
      </c>
      <c r="W1675" s="106" t="e">
        <f t="shared" si="461"/>
        <v>#DIV/0!</v>
      </c>
      <c r="X1675" s="106" t="e">
        <f t="shared" si="456"/>
        <v>#DIV/0!</v>
      </c>
      <c r="Y1675" s="106" t="e">
        <f t="shared" si="462"/>
        <v>#DIV/0!</v>
      </c>
      <c r="Z1675" s="108" t="e">
        <f t="shared" si="457"/>
        <v>#DIV/0!</v>
      </c>
      <c r="AA1675" s="108" t="e">
        <f>('Input &amp; Results'!$E$40-R1675*7.48)/('Calcs active'!H1675*1440)</f>
        <v>#DIV/0!</v>
      </c>
    </row>
    <row r="1676" spans="2:27" x14ac:dyDescent="0.2">
      <c r="B1676" s="31">
        <f t="shared" si="467"/>
        <v>5</v>
      </c>
      <c r="C1676" s="31" t="s">
        <v>57</v>
      </c>
      <c r="D1676" s="106">
        <v>1662</v>
      </c>
      <c r="E1676" s="106" t="e">
        <f t="shared" si="458"/>
        <v>#DIV/0!</v>
      </c>
      <c r="F1676" s="106">
        <f>'Calcs Hist'!E1677</f>
        <v>0</v>
      </c>
      <c r="G1676" s="106" t="e">
        <f t="shared" si="459"/>
        <v>#DIV/0!</v>
      </c>
      <c r="H1676" s="107" t="e">
        <f t="shared" si="460"/>
        <v>#DIV/0!</v>
      </c>
      <c r="I1676" s="106" t="e">
        <f>IF(P1676&gt;0,('Input &amp; Results'!F$31/12*$C$3)*('Input &amp; Results'!$D$21),('Input &amp; Results'!F$31/12*$C$3)*('Input &amp; Results'!$D$22))</f>
        <v>#DIV/0!</v>
      </c>
      <c r="J1676" s="106" t="e">
        <f t="shared" si="464"/>
        <v>#DIV/0!</v>
      </c>
      <c r="K1676" s="106" t="e">
        <f>IF(H1676&gt;'Input &amp; Results'!$K$45,MIN('Input &amp; Results'!$K$33,J1676-M1676),0)</f>
        <v>#DIV/0!</v>
      </c>
      <c r="L1676" s="106" t="e">
        <f t="shared" si="452"/>
        <v>#DIV/0!</v>
      </c>
      <c r="M1676" s="106" t="e">
        <f>IF(J1676&gt;0,MIN('Input &amp; Results'!$K$13*0.75/12*'Input &amp; Results'!$K$42,J1676),0)</f>
        <v>#DIV/0!</v>
      </c>
      <c r="N1676" s="106" t="e">
        <f t="shared" si="453"/>
        <v>#DIV/0!</v>
      </c>
      <c r="O1676" s="106" t="e">
        <f t="shared" si="465"/>
        <v>#DIV/0!</v>
      </c>
      <c r="P1676" s="106" t="e">
        <f>IF(O1676&gt;'Input &amp; Results'!$E$49,MIN('Input &amp; Results'!$E$47,O1676),0)</f>
        <v>#DIV/0!</v>
      </c>
      <c r="Q1676" s="106" t="e">
        <f t="shared" si="454"/>
        <v>#DIV/0!</v>
      </c>
      <c r="R1676" s="106" t="e">
        <f t="shared" si="450"/>
        <v>#DIV/0!</v>
      </c>
      <c r="S1676" s="106" t="e">
        <f t="shared" si="451"/>
        <v>#DIV/0!</v>
      </c>
      <c r="T1676" s="106" t="e">
        <f t="shared" si="455"/>
        <v>#DIV/0!</v>
      </c>
      <c r="U1676" s="124" t="e">
        <f t="shared" si="466"/>
        <v>#DIV/0!</v>
      </c>
      <c r="V1676" s="107" t="e">
        <f t="shared" si="463"/>
        <v>#DIV/0!</v>
      </c>
      <c r="W1676" s="106" t="e">
        <f t="shared" si="461"/>
        <v>#DIV/0!</v>
      </c>
      <c r="X1676" s="106" t="e">
        <f t="shared" si="456"/>
        <v>#DIV/0!</v>
      </c>
      <c r="Y1676" s="106" t="e">
        <f t="shared" si="462"/>
        <v>#DIV/0!</v>
      </c>
      <c r="Z1676" s="108" t="e">
        <f t="shared" si="457"/>
        <v>#DIV/0!</v>
      </c>
      <c r="AA1676" s="108" t="e">
        <f>('Input &amp; Results'!$E$40-R1676*7.48)/('Calcs active'!H1676*1440)</f>
        <v>#DIV/0!</v>
      </c>
    </row>
    <row r="1677" spans="2:27" x14ac:dyDescent="0.2">
      <c r="B1677" s="31">
        <f t="shared" si="467"/>
        <v>5</v>
      </c>
      <c r="C1677" s="31" t="s">
        <v>57</v>
      </c>
      <c r="D1677" s="106">
        <v>1663</v>
      </c>
      <c r="E1677" s="106" t="e">
        <f t="shared" si="458"/>
        <v>#DIV/0!</v>
      </c>
      <c r="F1677" s="106">
        <f>'Calcs Hist'!E1678</f>
        <v>0</v>
      </c>
      <c r="G1677" s="106" t="e">
        <f t="shared" si="459"/>
        <v>#DIV/0!</v>
      </c>
      <c r="H1677" s="107" t="e">
        <f t="shared" si="460"/>
        <v>#DIV/0!</v>
      </c>
      <c r="I1677" s="106" t="e">
        <f>IF(P1677&gt;0,('Input &amp; Results'!F$31/12*$C$3)*('Input &amp; Results'!$D$21),('Input &amp; Results'!F$31/12*$C$3)*('Input &amp; Results'!$D$22))</f>
        <v>#DIV/0!</v>
      </c>
      <c r="J1677" s="106" t="e">
        <f t="shared" si="464"/>
        <v>#DIV/0!</v>
      </c>
      <c r="K1677" s="106" t="e">
        <f>IF(H1677&gt;'Input &amp; Results'!$K$45,MIN('Input &amp; Results'!$K$33,J1677-M1677),0)</f>
        <v>#DIV/0!</v>
      </c>
      <c r="L1677" s="106" t="e">
        <f t="shared" si="452"/>
        <v>#DIV/0!</v>
      </c>
      <c r="M1677" s="106" t="e">
        <f>IF(J1677&gt;0,MIN('Input &amp; Results'!$K$13*0.75/12*'Input &amp; Results'!$K$42,J1677),0)</f>
        <v>#DIV/0!</v>
      </c>
      <c r="N1677" s="106" t="e">
        <f t="shared" si="453"/>
        <v>#DIV/0!</v>
      </c>
      <c r="O1677" s="106" t="e">
        <f t="shared" si="465"/>
        <v>#DIV/0!</v>
      </c>
      <c r="P1677" s="106" t="e">
        <f>IF(O1677&gt;'Input &amp; Results'!$E$49,MIN('Input &amp; Results'!$E$47,O1677),0)</f>
        <v>#DIV/0!</v>
      </c>
      <c r="Q1677" s="106" t="e">
        <f t="shared" si="454"/>
        <v>#DIV/0!</v>
      </c>
      <c r="R1677" s="106" t="e">
        <f t="shared" si="450"/>
        <v>#DIV/0!</v>
      </c>
      <c r="S1677" s="106" t="e">
        <f t="shared" si="451"/>
        <v>#DIV/0!</v>
      </c>
      <c r="T1677" s="106" t="e">
        <f t="shared" si="455"/>
        <v>#DIV/0!</v>
      </c>
      <c r="U1677" s="124" t="e">
        <f t="shared" si="466"/>
        <v>#DIV/0!</v>
      </c>
      <c r="V1677" s="107" t="e">
        <f t="shared" si="463"/>
        <v>#DIV/0!</v>
      </c>
      <c r="W1677" s="106" t="e">
        <f t="shared" si="461"/>
        <v>#DIV/0!</v>
      </c>
      <c r="X1677" s="106" t="e">
        <f t="shared" si="456"/>
        <v>#DIV/0!</v>
      </c>
      <c r="Y1677" s="106" t="e">
        <f t="shared" si="462"/>
        <v>#DIV/0!</v>
      </c>
      <c r="Z1677" s="108" t="e">
        <f t="shared" si="457"/>
        <v>#DIV/0!</v>
      </c>
      <c r="AA1677" s="108" t="e">
        <f>('Input &amp; Results'!$E$40-R1677*7.48)/('Calcs active'!H1677*1440)</f>
        <v>#DIV/0!</v>
      </c>
    </row>
    <row r="1678" spans="2:27" x14ac:dyDescent="0.2">
      <c r="B1678" s="31">
        <f t="shared" si="467"/>
        <v>5</v>
      </c>
      <c r="C1678" s="31" t="s">
        <v>57</v>
      </c>
      <c r="D1678" s="106">
        <v>1664</v>
      </c>
      <c r="E1678" s="106" t="e">
        <f t="shared" si="458"/>
        <v>#DIV/0!</v>
      </c>
      <c r="F1678" s="106">
        <f>'Calcs Hist'!E1679</f>
        <v>0</v>
      </c>
      <c r="G1678" s="106" t="e">
        <f t="shared" si="459"/>
        <v>#DIV/0!</v>
      </c>
      <c r="H1678" s="107" t="e">
        <f t="shared" si="460"/>
        <v>#DIV/0!</v>
      </c>
      <c r="I1678" s="106" t="e">
        <f>IF(P1678&gt;0,('Input &amp; Results'!F$31/12*$C$3)*('Input &amp; Results'!$D$21),('Input &amp; Results'!F$31/12*$C$3)*('Input &amp; Results'!$D$22))</f>
        <v>#DIV/0!</v>
      </c>
      <c r="J1678" s="106" t="e">
        <f t="shared" si="464"/>
        <v>#DIV/0!</v>
      </c>
      <c r="K1678" s="106" t="e">
        <f>IF(H1678&gt;'Input &amp; Results'!$K$45,MIN('Input &amp; Results'!$K$33,J1678-M1678),0)</f>
        <v>#DIV/0!</v>
      </c>
      <c r="L1678" s="106" t="e">
        <f t="shared" si="452"/>
        <v>#DIV/0!</v>
      </c>
      <c r="M1678" s="106" t="e">
        <f>IF(J1678&gt;0,MIN('Input &amp; Results'!$K$13*0.75/12*'Input &amp; Results'!$K$42,J1678),0)</f>
        <v>#DIV/0!</v>
      </c>
      <c r="N1678" s="106" t="e">
        <f t="shared" si="453"/>
        <v>#DIV/0!</v>
      </c>
      <c r="O1678" s="106" t="e">
        <f t="shared" si="465"/>
        <v>#DIV/0!</v>
      </c>
      <c r="P1678" s="106" t="e">
        <f>IF(O1678&gt;'Input &amp; Results'!$E$49,MIN('Input &amp; Results'!$E$47,O1678),0)</f>
        <v>#DIV/0!</v>
      </c>
      <c r="Q1678" s="106" t="e">
        <f t="shared" si="454"/>
        <v>#DIV/0!</v>
      </c>
      <c r="R1678" s="106" t="e">
        <f t="shared" si="450"/>
        <v>#DIV/0!</v>
      </c>
      <c r="S1678" s="106" t="e">
        <f t="shared" si="451"/>
        <v>#DIV/0!</v>
      </c>
      <c r="T1678" s="106" t="e">
        <f t="shared" si="455"/>
        <v>#DIV/0!</v>
      </c>
      <c r="U1678" s="124" t="e">
        <f t="shared" si="466"/>
        <v>#DIV/0!</v>
      </c>
      <c r="V1678" s="107" t="e">
        <f t="shared" si="463"/>
        <v>#DIV/0!</v>
      </c>
      <c r="W1678" s="106" t="e">
        <f t="shared" si="461"/>
        <v>#DIV/0!</v>
      </c>
      <c r="X1678" s="106" t="e">
        <f t="shared" si="456"/>
        <v>#DIV/0!</v>
      </c>
      <c r="Y1678" s="106" t="e">
        <f t="shared" si="462"/>
        <v>#DIV/0!</v>
      </c>
      <c r="Z1678" s="108" t="e">
        <f t="shared" si="457"/>
        <v>#DIV/0!</v>
      </c>
      <c r="AA1678" s="108" t="e">
        <f>('Input &amp; Results'!$E$40-R1678*7.48)/('Calcs active'!H1678*1440)</f>
        <v>#DIV/0!</v>
      </c>
    </row>
    <row r="1679" spans="2:27" x14ac:dyDescent="0.2">
      <c r="B1679" s="31">
        <f t="shared" si="467"/>
        <v>5</v>
      </c>
      <c r="C1679" s="31" t="s">
        <v>57</v>
      </c>
      <c r="D1679" s="106">
        <v>1665</v>
      </c>
      <c r="E1679" s="106" t="e">
        <f t="shared" si="458"/>
        <v>#DIV/0!</v>
      </c>
      <c r="F1679" s="106">
        <f>'Calcs Hist'!E1680</f>
        <v>0</v>
      </c>
      <c r="G1679" s="106" t="e">
        <f t="shared" si="459"/>
        <v>#DIV/0!</v>
      </c>
      <c r="H1679" s="107" t="e">
        <f t="shared" si="460"/>
        <v>#DIV/0!</v>
      </c>
      <c r="I1679" s="106" t="e">
        <f>IF(P1679&gt;0,('Input &amp; Results'!F$31/12*$C$3)*('Input &amp; Results'!$D$21),('Input &amp; Results'!F$31/12*$C$3)*('Input &amp; Results'!$D$22))</f>
        <v>#DIV/0!</v>
      </c>
      <c r="J1679" s="106" t="e">
        <f t="shared" si="464"/>
        <v>#DIV/0!</v>
      </c>
      <c r="K1679" s="106" t="e">
        <f>IF(H1679&gt;'Input &amp; Results'!$K$45,MIN('Input &amp; Results'!$K$33,J1679-M1679),0)</f>
        <v>#DIV/0!</v>
      </c>
      <c r="L1679" s="106" t="e">
        <f t="shared" si="452"/>
        <v>#DIV/0!</v>
      </c>
      <c r="M1679" s="106" t="e">
        <f>IF(J1679&gt;0,MIN('Input &amp; Results'!$K$13*0.75/12*'Input &amp; Results'!$K$42,J1679),0)</f>
        <v>#DIV/0!</v>
      </c>
      <c r="N1679" s="106" t="e">
        <f t="shared" si="453"/>
        <v>#DIV/0!</v>
      </c>
      <c r="O1679" s="106" t="e">
        <f t="shared" si="465"/>
        <v>#DIV/0!</v>
      </c>
      <c r="P1679" s="106" t="e">
        <f>IF(O1679&gt;'Input &amp; Results'!$E$49,MIN('Input &amp; Results'!$E$47,O1679),0)</f>
        <v>#DIV/0!</v>
      </c>
      <c r="Q1679" s="106" t="e">
        <f t="shared" si="454"/>
        <v>#DIV/0!</v>
      </c>
      <c r="R1679" s="106" t="e">
        <f t="shared" ref="R1679:R1742" si="468">O1679-P1679</f>
        <v>#DIV/0!</v>
      </c>
      <c r="S1679" s="106" t="e">
        <f t="shared" ref="S1679:S1742" si="469">I1679-E1679+P1679</f>
        <v>#DIV/0!</v>
      </c>
      <c r="T1679" s="106" t="e">
        <f t="shared" si="455"/>
        <v>#DIV/0!</v>
      </c>
      <c r="U1679" s="124" t="e">
        <f t="shared" si="466"/>
        <v>#DIV/0!</v>
      </c>
      <c r="V1679" s="107" t="e">
        <f t="shared" si="463"/>
        <v>#DIV/0!</v>
      </c>
      <c r="W1679" s="106" t="e">
        <f t="shared" si="461"/>
        <v>#DIV/0!</v>
      </c>
      <c r="X1679" s="106" t="e">
        <f t="shared" si="456"/>
        <v>#DIV/0!</v>
      </c>
      <c r="Y1679" s="106" t="e">
        <f t="shared" si="462"/>
        <v>#DIV/0!</v>
      </c>
      <c r="Z1679" s="108" t="e">
        <f t="shared" si="457"/>
        <v>#DIV/0!</v>
      </c>
      <c r="AA1679" s="108" t="e">
        <f>('Input &amp; Results'!$E$40-R1679*7.48)/('Calcs active'!H1679*1440)</f>
        <v>#DIV/0!</v>
      </c>
    </row>
    <row r="1680" spans="2:27" x14ac:dyDescent="0.2">
      <c r="B1680" s="31">
        <f t="shared" si="467"/>
        <v>5</v>
      </c>
      <c r="C1680" s="31" t="s">
        <v>57</v>
      </c>
      <c r="D1680" s="106">
        <v>1666</v>
      </c>
      <c r="E1680" s="106" t="e">
        <f t="shared" si="458"/>
        <v>#DIV/0!</v>
      </c>
      <c r="F1680" s="106">
        <f>'Calcs Hist'!E1681</f>
        <v>0</v>
      </c>
      <c r="G1680" s="106" t="e">
        <f t="shared" si="459"/>
        <v>#DIV/0!</v>
      </c>
      <c r="H1680" s="107" t="e">
        <f t="shared" si="460"/>
        <v>#DIV/0!</v>
      </c>
      <c r="I1680" s="106" t="e">
        <f>IF(P1680&gt;0,('Input &amp; Results'!F$31/12*$C$3)*('Input &amp; Results'!$D$21),('Input &amp; Results'!F$31/12*$C$3)*('Input &amp; Results'!$D$22))</f>
        <v>#DIV/0!</v>
      </c>
      <c r="J1680" s="106" t="e">
        <f t="shared" si="464"/>
        <v>#DIV/0!</v>
      </c>
      <c r="K1680" s="106" t="e">
        <f>IF(H1680&gt;'Input &amp; Results'!$K$45,MIN('Input &amp; Results'!$K$33,J1680-M1680),0)</f>
        <v>#DIV/0!</v>
      </c>
      <c r="L1680" s="106" t="e">
        <f t="shared" ref="L1680:L1743" si="470">K1680*7.48</f>
        <v>#DIV/0!</v>
      </c>
      <c r="M1680" s="106" t="e">
        <f>IF(J1680&gt;0,MIN('Input &amp; Results'!$K$13*0.75/12*'Input &amp; Results'!$K$42,J1680),0)</f>
        <v>#DIV/0!</v>
      </c>
      <c r="N1680" s="106" t="e">
        <f t="shared" ref="N1680:N1743" si="471">M1680*7.48</f>
        <v>#DIV/0!</v>
      </c>
      <c r="O1680" s="106" t="e">
        <f t="shared" si="465"/>
        <v>#DIV/0!</v>
      </c>
      <c r="P1680" s="106" t="e">
        <f>IF(O1680&gt;'Input &amp; Results'!$E$49,MIN('Input &amp; Results'!$E$47,O1680),0)</f>
        <v>#DIV/0!</v>
      </c>
      <c r="Q1680" s="106" t="e">
        <f t="shared" ref="Q1680:Q1743" si="472">P1680*7.48</f>
        <v>#DIV/0!</v>
      </c>
      <c r="R1680" s="106" t="e">
        <f t="shared" si="468"/>
        <v>#DIV/0!</v>
      </c>
      <c r="S1680" s="106" t="e">
        <f t="shared" si="469"/>
        <v>#DIV/0!</v>
      </c>
      <c r="T1680" s="106" t="e">
        <f t="shared" ref="T1680:T1743" si="473">T1679+S1680</f>
        <v>#DIV/0!</v>
      </c>
      <c r="U1680" s="124" t="e">
        <f t="shared" si="466"/>
        <v>#DIV/0!</v>
      </c>
      <c r="V1680" s="107" t="e">
        <f t="shared" si="463"/>
        <v>#DIV/0!</v>
      </c>
      <c r="W1680" s="106" t="e">
        <f t="shared" si="461"/>
        <v>#DIV/0!</v>
      </c>
      <c r="X1680" s="106" t="e">
        <f t="shared" ref="X1680:X1743" si="474">W1680*7.48</f>
        <v>#DIV/0!</v>
      </c>
      <c r="Y1680" s="106" t="e">
        <f t="shared" si="462"/>
        <v>#DIV/0!</v>
      </c>
      <c r="Z1680" s="108" t="e">
        <f t="shared" ref="Z1680:Z1743" si="475">Z1679+Q1680</f>
        <v>#DIV/0!</v>
      </c>
      <c r="AA1680" s="108" t="e">
        <f>('Input &amp; Results'!$E$40-R1680*7.48)/('Calcs active'!H1680*1440)</f>
        <v>#DIV/0!</v>
      </c>
    </row>
    <row r="1681" spans="2:27" x14ac:dyDescent="0.2">
      <c r="B1681" s="31">
        <f t="shared" si="467"/>
        <v>5</v>
      </c>
      <c r="C1681" s="31" t="s">
        <v>57</v>
      </c>
      <c r="D1681" s="106">
        <v>1667</v>
      </c>
      <c r="E1681" s="106" t="e">
        <f t="shared" ref="E1681:E1744" si="476">$C$3*$C$10*(T1680/$C$7)^$C$11</f>
        <v>#DIV/0!</v>
      </c>
      <c r="F1681" s="106">
        <f>'Calcs Hist'!E1682</f>
        <v>0</v>
      </c>
      <c r="G1681" s="106" t="e">
        <f t="shared" ref="G1681:G1744" si="477">E1681+F1681</f>
        <v>#DIV/0!</v>
      </c>
      <c r="H1681" s="107" t="e">
        <f t="shared" ref="H1681:H1744" si="478">G1681*7.48/1440</f>
        <v>#DIV/0!</v>
      </c>
      <c r="I1681" s="106" t="e">
        <f>IF(P1681&gt;0,('Input &amp; Results'!F$31/12*$C$3)*('Input &amp; Results'!$D$21),('Input &amp; Results'!F$31/12*$C$3)*('Input &amp; Results'!$D$22))</f>
        <v>#DIV/0!</v>
      </c>
      <c r="J1681" s="106" t="e">
        <f t="shared" si="464"/>
        <v>#DIV/0!</v>
      </c>
      <c r="K1681" s="106" t="e">
        <f>IF(H1681&gt;'Input &amp; Results'!$K$45,MIN('Input &amp; Results'!$K$33,J1681-M1681),0)</f>
        <v>#DIV/0!</v>
      </c>
      <c r="L1681" s="106" t="e">
        <f t="shared" si="470"/>
        <v>#DIV/0!</v>
      </c>
      <c r="M1681" s="106" t="e">
        <f>IF(J1681&gt;0,MIN('Input &amp; Results'!$K$13*0.75/12*'Input &amp; Results'!$K$42,J1681),0)</f>
        <v>#DIV/0!</v>
      </c>
      <c r="N1681" s="106" t="e">
        <f t="shared" si="471"/>
        <v>#DIV/0!</v>
      </c>
      <c r="O1681" s="106" t="e">
        <f t="shared" si="465"/>
        <v>#DIV/0!</v>
      </c>
      <c r="P1681" s="106" t="e">
        <f>IF(O1681&gt;'Input &amp; Results'!$E$49,MIN('Input &amp; Results'!$E$47,O1681),0)</f>
        <v>#DIV/0!</v>
      </c>
      <c r="Q1681" s="106" t="e">
        <f t="shared" si="472"/>
        <v>#DIV/0!</v>
      </c>
      <c r="R1681" s="106" t="e">
        <f t="shared" si="468"/>
        <v>#DIV/0!</v>
      </c>
      <c r="S1681" s="106" t="e">
        <f t="shared" si="469"/>
        <v>#DIV/0!</v>
      </c>
      <c r="T1681" s="106" t="e">
        <f t="shared" si="473"/>
        <v>#DIV/0!</v>
      </c>
      <c r="U1681" s="124" t="e">
        <f t="shared" si="466"/>
        <v>#DIV/0!</v>
      </c>
      <c r="V1681" s="107" t="e">
        <f t="shared" si="463"/>
        <v>#DIV/0!</v>
      </c>
      <c r="W1681" s="106" t="e">
        <f t="shared" ref="W1681:W1744" si="479">G1681+W1680</f>
        <v>#DIV/0!</v>
      </c>
      <c r="X1681" s="106" t="e">
        <f t="shared" si="474"/>
        <v>#DIV/0!</v>
      </c>
      <c r="Y1681" s="106" t="e">
        <f t="shared" ref="Y1681:Y1744" si="480">Y1680+L1681</f>
        <v>#DIV/0!</v>
      </c>
      <c r="Z1681" s="108" t="e">
        <f t="shared" si="475"/>
        <v>#DIV/0!</v>
      </c>
      <c r="AA1681" s="108" t="e">
        <f>('Input &amp; Results'!$E$40-R1681*7.48)/('Calcs active'!H1681*1440)</f>
        <v>#DIV/0!</v>
      </c>
    </row>
    <row r="1682" spans="2:27" x14ac:dyDescent="0.2">
      <c r="B1682" s="31">
        <f t="shared" si="467"/>
        <v>5</v>
      </c>
      <c r="C1682" s="31" t="s">
        <v>57</v>
      </c>
      <c r="D1682" s="106">
        <v>1668</v>
      </c>
      <c r="E1682" s="106" t="e">
        <f t="shared" si="476"/>
        <v>#DIV/0!</v>
      </c>
      <c r="F1682" s="106">
        <f>'Calcs Hist'!E1683</f>
        <v>0</v>
      </c>
      <c r="G1682" s="106" t="e">
        <f t="shared" si="477"/>
        <v>#DIV/0!</v>
      </c>
      <c r="H1682" s="107" t="e">
        <f t="shared" si="478"/>
        <v>#DIV/0!</v>
      </c>
      <c r="I1682" s="106" t="e">
        <f>IF(P1682&gt;0,('Input &amp; Results'!F$31/12*$C$3)*('Input &amp; Results'!$D$21),('Input &amp; Results'!F$31/12*$C$3)*('Input &amp; Results'!$D$22))</f>
        <v>#DIV/0!</v>
      </c>
      <c r="J1682" s="106" t="e">
        <f t="shared" si="464"/>
        <v>#DIV/0!</v>
      </c>
      <c r="K1682" s="106" t="e">
        <f>IF(H1682&gt;'Input &amp; Results'!$K$45,MIN('Input &amp; Results'!$K$33,J1682-M1682),0)</f>
        <v>#DIV/0!</v>
      </c>
      <c r="L1682" s="106" t="e">
        <f t="shared" si="470"/>
        <v>#DIV/0!</v>
      </c>
      <c r="M1682" s="106" t="e">
        <f>IF(J1682&gt;0,MIN('Input &amp; Results'!$K$13*0.75/12*'Input &amp; Results'!$K$42,J1682),0)</f>
        <v>#DIV/0!</v>
      </c>
      <c r="N1682" s="106" t="e">
        <f t="shared" si="471"/>
        <v>#DIV/0!</v>
      </c>
      <c r="O1682" s="106" t="e">
        <f t="shared" si="465"/>
        <v>#DIV/0!</v>
      </c>
      <c r="P1682" s="106" t="e">
        <f>IF(O1682&gt;'Input &amp; Results'!$E$49,MIN('Input &amp; Results'!$E$47,O1682),0)</f>
        <v>#DIV/0!</v>
      </c>
      <c r="Q1682" s="106" t="e">
        <f t="shared" si="472"/>
        <v>#DIV/0!</v>
      </c>
      <c r="R1682" s="106" t="e">
        <f t="shared" si="468"/>
        <v>#DIV/0!</v>
      </c>
      <c r="S1682" s="106" t="e">
        <f t="shared" si="469"/>
        <v>#DIV/0!</v>
      </c>
      <c r="T1682" s="106" t="e">
        <f t="shared" si="473"/>
        <v>#DIV/0!</v>
      </c>
      <c r="U1682" s="124" t="e">
        <f t="shared" si="466"/>
        <v>#DIV/0!</v>
      </c>
      <c r="V1682" s="107" t="e">
        <f t="shared" si="463"/>
        <v>#DIV/0!</v>
      </c>
      <c r="W1682" s="106" t="e">
        <f t="shared" si="479"/>
        <v>#DIV/0!</v>
      </c>
      <c r="X1682" s="106" t="e">
        <f t="shared" si="474"/>
        <v>#DIV/0!</v>
      </c>
      <c r="Y1682" s="106" t="e">
        <f t="shared" si="480"/>
        <v>#DIV/0!</v>
      </c>
      <c r="Z1682" s="108" t="e">
        <f t="shared" si="475"/>
        <v>#DIV/0!</v>
      </c>
      <c r="AA1682" s="108" t="e">
        <f>('Input &amp; Results'!$E$40-R1682*7.48)/('Calcs active'!H1682*1440)</f>
        <v>#DIV/0!</v>
      </c>
    </row>
    <row r="1683" spans="2:27" x14ac:dyDescent="0.2">
      <c r="B1683" s="31">
        <f t="shared" si="467"/>
        <v>5</v>
      </c>
      <c r="C1683" s="31" t="s">
        <v>57</v>
      </c>
      <c r="D1683" s="106">
        <v>1669</v>
      </c>
      <c r="E1683" s="106" t="e">
        <f t="shared" si="476"/>
        <v>#DIV/0!</v>
      </c>
      <c r="F1683" s="106">
        <f>'Calcs Hist'!E1684</f>
        <v>0</v>
      </c>
      <c r="G1683" s="106" t="e">
        <f t="shared" si="477"/>
        <v>#DIV/0!</v>
      </c>
      <c r="H1683" s="107" t="e">
        <f t="shared" si="478"/>
        <v>#DIV/0!</v>
      </c>
      <c r="I1683" s="106" t="e">
        <f>IF(P1683&gt;0,('Input &amp; Results'!F$31/12*$C$3)*('Input &amp; Results'!$D$21),('Input &amp; Results'!F$31/12*$C$3)*('Input &amp; Results'!$D$22))</f>
        <v>#DIV/0!</v>
      </c>
      <c r="J1683" s="106" t="e">
        <f t="shared" si="464"/>
        <v>#DIV/0!</v>
      </c>
      <c r="K1683" s="106" t="e">
        <f>IF(H1683&gt;'Input &amp; Results'!$K$45,MIN('Input &amp; Results'!$K$33,J1683-M1683),0)</f>
        <v>#DIV/0!</v>
      </c>
      <c r="L1683" s="106" t="e">
        <f t="shared" si="470"/>
        <v>#DIV/0!</v>
      </c>
      <c r="M1683" s="106" t="e">
        <f>IF(J1683&gt;0,MIN('Input &amp; Results'!$K$13*0.75/12*'Input &amp; Results'!$K$42,J1683),0)</f>
        <v>#DIV/0!</v>
      </c>
      <c r="N1683" s="106" t="e">
        <f t="shared" si="471"/>
        <v>#DIV/0!</v>
      </c>
      <c r="O1683" s="106" t="e">
        <f t="shared" si="465"/>
        <v>#DIV/0!</v>
      </c>
      <c r="P1683" s="106" t="e">
        <f>IF(O1683&gt;'Input &amp; Results'!$E$49,MIN('Input &amp; Results'!$E$47,O1683),0)</f>
        <v>#DIV/0!</v>
      </c>
      <c r="Q1683" s="106" t="e">
        <f t="shared" si="472"/>
        <v>#DIV/0!</v>
      </c>
      <c r="R1683" s="106" t="e">
        <f t="shared" si="468"/>
        <v>#DIV/0!</v>
      </c>
      <c r="S1683" s="106" t="e">
        <f t="shared" si="469"/>
        <v>#DIV/0!</v>
      </c>
      <c r="T1683" s="106" t="e">
        <f t="shared" si="473"/>
        <v>#DIV/0!</v>
      </c>
      <c r="U1683" s="124" t="e">
        <f t="shared" si="466"/>
        <v>#DIV/0!</v>
      </c>
      <c r="V1683" s="107" t="e">
        <f t="shared" ref="V1683:V1746" si="481">U1683/($C$3*$C$4)</f>
        <v>#DIV/0!</v>
      </c>
      <c r="W1683" s="106" t="e">
        <f t="shared" si="479"/>
        <v>#DIV/0!</v>
      </c>
      <c r="X1683" s="106" t="e">
        <f t="shared" si="474"/>
        <v>#DIV/0!</v>
      </c>
      <c r="Y1683" s="106" t="e">
        <f t="shared" si="480"/>
        <v>#DIV/0!</v>
      </c>
      <c r="Z1683" s="108" t="e">
        <f t="shared" si="475"/>
        <v>#DIV/0!</v>
      </c>
      <c r="AA1683" s="108" t="e">
        <f>('Input &amp; Results'!$E$40-R1683*7.48)/('Calcs active'!H1683*1440)</f>
        <v>#DIV/0!</v>
      </c>
    </row>
    <row r="1684" spans="2:27" x14ac:dyDescent="0.2">
      <c r="B1684" s="31">
        <f t="shared" si="467"/>
        <v>5</v>
      </c>
      <c r="C1684" s="31" t="s">
        <v>57</v>
      </c>
      <c r="D1684" s="106">
        <v>1670</v>
      </c>
      <c r="E1684" s="106" t="e">
        <f t="shared" si="476"/>
        <v>#DIV/0!</v>
      </c>
      <c r="F1684" s="106">
        <f>'Calcs Hist'!E1685</f>
        <v>0</v>
      </c>
      <c r="G1684" s="106" t="e">
        <f t="shared" si="477"/>
        <v>#DIV/0!</v>
      </c>
      <c r="H1684" s="107" t="e">
        <f t="shared" si="478"/>
        <v>#DIV/0!</v>
      </c>
      <c r="I1684" s="106" t="e">
        <f>IF(P1684&gt;0,('Input &amp; Results'!F$31/12*$C$3)*('Input &amp; Results'!$D$21),('Input &amp; Results'!F$31/12*$C$3)*('Input &amp; Results'!$D$22))</f>
        <v>#DIV/0!</v>
      </c>
      <c r="J1684" s="106" t="e">
        <f t="shared" si="464"/>
        <v>#DIV/0!</v>
      </c>
      <c r="K1684" s="106" t="e">
        <f>IF(H1684&gt;'Input &amp; Results'!$K$45,MIN('Input &amp; Results'!$K$33,J1684-M1684),0)</f>
        <v>#DIV/0!</v>
      </c>
      <c r="L1684" s="106" t="e">
        <f t="shared" si="470"/>
        <v>#DIV/0!</v>
      </c>
      <c r="M1684" s="106" t="e">
        <f>IF(J1684&gt;0,MIN('Input &amp; Results'!$K$13*0.75/12*'Input &amp; Results'!$K$42,J1684),0)</f>
        <v>#DIV/0!</v>
      </c>
      <c r="N1684" s="106" t="e">
        <f t="shared" si="471"/>
        <v>#DIV/0!</v>
      </c>
      <c r="O1684" s="106" t="e">
        <f t="shared" si="465"/>
        <v>#DIV/0!</v>
      </c>
      <c r="P1684" s="106" t="e">
        <f>IF(O1684&gt;'Input &amp; Results'!$E$49,MIN('Input &amp; Results'!$E$47,O1684),0)</f>
        <v>#DIV/0!</v>
      </c>
      <c r="Q1684" s="106" t="e">
        <f t="shared" si="472"/>
        <v>#DIV/0!</v>
      </c>
      <c r="R1684" s="106" t="e">
        <f t="shared" si="468"/>
        <v>#DIV/0!</v>
      </c>
      <c r="S1684" s="106" t="e">
        <f t="shared" si="469"/>
        <v>#DIV/0!</v>
      </c>
      <c r="T1684" s="106" t="e">
        <f t="shared" si="473"/>
        <v>#DIV/0!</v>
      </c>
      <c r="U1684" s="124" t="e">
        <f t="shared" si="466"/>
        <v>#DIV/0!</v>
      </c>
      <c r="V1684" s="107" t="e">
        <f t="shared" si="481"/>
        <v>#DIV/0!</v>
      </c>
      <c r="W1684" s="106" t="e">
        <f t="shared" si="479"/>
        <v>#DIV/0!</v>
      </c>
      <c r="X1684" s="106" t="e">
        <f t="shared" si="474"/>
        <v>#DIV/0!</v>
      </c>
      <c r="Y1684" s="106" t="e">
        <f t="shared" si="480"/>
        <v>#DIV/0!</v>
      </c>
      <c r="Z1684" s="108" t="e">
        <f t="shared" si="475"/>
        <v>#DIV/0!</v>
      </c>
      <c r="AA1684" s="108" t="e">
        <f>('Input &amp; Results'!$E$40-R1684*7.48)/('Calcs active'!H1684*1440)</f>
        <v>#DIV/0!</v>
      </c>
    </row>
    <row r="1685" spans="2:27" x14ac:dyDescent="0.2">
      <c r="B1685" s="31">
        <f t="shared" si="467"/>
        <v>5</v>
      </c>
      <c r="C1685" s="31" t="s">
        <v>57</v>
      </c>
      <c r="D1685" s="106">
        <v>1671</v>
      </c>
      <c r="E1685" s="106" t="e">
        <f t="shared" si="476"/>
        <v>#DIV/0!</v>
      </c>
      <c r="F1685" s="106">
        <f>'Calcs Hist'!E1686</f>
        <v>0</v>
      </c>
      <c r="G1685" s="106" t="e">
        <f t="shared" si="477"/>
        <v>#DIV/0!</v>
      </c>
      <c r="H1685" s="107" t="e">
        <f t="shared" si="478"/>
        <v>#DIV/0!</v>
      </c>
      <c r="I1685" s="106" t="e">
        <f>IF(P1685&gt;0,('Input &amp; Results'!F$31/12*$C$3)*('Input &amp; Results'!$D$21),('Input &amp; Results'!F$31/12*$C$3)*('Input &amp; Results'!$D$22))</f>
        <v>#DIV/0!</v>
      </c>
      <c r="J1685" s="106" t="e">
        <f t="shared" ref="J1685:J1748" si="482">R1684+G1685</f>
        <v>#DIV/0!</v>
      </c>
      <c r="K1685" s="106" t="e">
        <f>IF(H1685&gt;'Input &amp; Results'!$K$45,MIN('Input &amp; Results'!$K$33,J1685-M1685),0)</f>
        <v>#DIV/0!</v>
      </c>
      <c r="L1685" s="106" t="e">
        <f t="shared" si="470"/>
        <v>#DIV/0!</v>
      </c>
      <c r="M1685" s="106" t="e">
        <f>IF(J1685&gt;0,MIN('Input &amp; Results'!$K$13*0.75/12*'Input &amp; Results'!$K$42,J1685),0)</f>
        <v>#DIV/0!</v>
      </c>
      <c r="N1685" s="106" t="e">
        <f t="shared" si="471"/>
        <v>#DIV/0!</v>
      </c>
      <c r="O1685" s="106" t="e">
        <f t="shared" si="465"/>
        <v>#DIV/0!</v>
      </c>
      <c r="P1685" s="106" t="e">
        <f>IF(O1685&gt;'Input &amp; Results'!$E$49,MIN('Input &amp; Results'!$E$47,O1685),0)</f>
        <v>#DIV/0!</v>
      </c>
      <c r="Q1685" s="106" t="e">
        <f t="shared" si="472"/>
        <v>#DIV/0!</v>
      </c>
      <c r="R1685" s="106" t="e">
        <f t="shared" si="468"/>
        <v>#DIV/0!</v>
      </c>
      <c r="S1685" s="106" t="e">
        <f t="shared" si="469"/>
        <v>#DIV/0!</v>
      </c>
      <c r="T1685" s="106" t="e">
        <f t="shared" si="473"/>
        <v>#DIV/0!</v>
      </c>
      <c r="U1685" s="124" t="e">
        <f t="shared" si="466"/>
        <v>#DIV/0!</v>
      </c>
      <c r="V1685" s="107" t="e">
        <f t="shared" si="481"/>
        <v>#DIV/0!</v>
      </c>
      <c r="W1685" s="106" t="e">
        <f t="shared" si="479"/>
        <v>#DIV/0!</v>
      </c>
      <c r="X1685" s="106" t="e">
        <f t="shared" si="474"/>
        <v>#DIV/0!</v>
      </c>
      <c r="Y1685" s="106" t="e">
        <f t="shared" si="480"/>
        <v>#DIV/0!</v>
      </c>
      <c r="Z1685" s="108" t="e">
        <f t="shared" si="475"/>
        <v>#DIV/0!</v>
      </c>
      <c r="AA1685" s="108" t="e">
        <f>('Input &amp; Results'!$E$40-R1685*7.48)/('Calcs active'!H1685*1440)</f>
        <v>#DIV/0!</v>
      </c>
    </row>
    <row r="1686" spans="2:27" x14ac:dyDescent="0.2">
      <c r="B1686" s="31">
        <f t="shared" si="467"/>
        <v>5</v>
      </c>
      <c r="C1686" s="31" t="s">
        <v>57</v>
      </c>
      <c r="D1686" s="106">
        <v>1672</v>
      </c>
      <c r="E1686" s="106" t="e">
        <f t="shared" si="476"/>
        <v>#DIV/0!</v>
      </c>
      <c r="F1686" s="106">
        <f>'Calcs Hist'!E1687</f>
        <v>0</v>
      </c>
      <c r="G1686" s="106" t="e">
        <f t="shared" si="477"/>
        <v>#DIV/0!</v>
      </c>
      <c r="H1686" s="107" t="e">
        <f t="shared" si="478"/>
        <v>#DIV/0!</v>
      </c>
      <c r="I1686" s="106" t="e">
        <f>IF(P1686&gt;0,('Input &amp; Results'!F$31/12*$C$3)*('Input &amp; Results'!$D$21),('Input &amp; Results'!F$31/12*$C$3)*('Input &amp; Results'!$D$22))</f>
        <v>#DIV/0!</v>
      </c>
      <c r="J1686" s="106" t="e">
        <f t="shared" si="482"/>
        <v>#DIV/0!</v>
      </c>
      <c r="K1686" s="106" t="e">
        <f>IF(H1686&gt;'Input &amp; Results'!$K$45,MIN('Input &amp; Results'!$K$33,J1686-M1686),0)</f>
        <v>#DIV/0!</v>
      </c>
      <c r="L1686" s="106" t="e">
        <f t="shared" si="470"/>
        <v>#DIV/0!</v>
      </c>
      <c r="M1686" s="106" t="e">
        <f>IF(J1686&gt;0,MIN('Input &amp; Results'!$K$13*0.75/12*'Input &amp; Results'!$K$42,J1686),0)</f>
        <v>#DIV/0!</v>
      </c>
      <c r="N1686" s="106" t="e">
        <f t="shared" si="471"/>
        <v>#DIV/0!</v>
      </c>
      <c r="O1686" s="106" t="e">
        <f t="shared" si="465"/>
        <v>#DIV/0!</v>
      </c>
      <c r="P1686" s="106" t="e">
        <f>IF(O1686&gt;'Input &amp; Results'!$E$49,MIN('Input &amp; Results'!$E$47,O1686),0)</f>
        <v>#DIV/0!</v>
      </c>
      <c r="Q1686" s="106" t="e">
        <f t="shared" si="472"/>
        <v>#DIV/0!</v>
      </c>
      <c r="R1686" s="106" t="e">
        <f t="shared" si="468"/>
        <v>#DIV/0!</v>
      </c>
      <c r="S1686" s="106" t="e">
        <f t="shared" si="469"/>
        <v>#DIV/0!</v>
      </c>
      <c r="T1686" s="106" t="e">
        <f t="shared" si="473"/>
        <v>#DIV/0!</v>
      </c>
      <c r="U1686" s="124" t="e">
        <f t="shared" si="466"/>
        <v>#DIV/0!</v>
      </c>
      <c r="V1686" s="107" t="e">
        <f t="shared" si="481"/>
        <v>#DIV/0!</v>
      </c>
      <c r="W1686" s="106" t="e">
        <f t="shared" si="479"/>
        <v>#DIV/0!</v>
      </c>
      <c r="X1686" s="106" t="e">
        <f t="shared" si="474"/>
        <v>#DIV/0!</v>
      </c>
      <c r="Y1686" s="106" t="e">
        <f t="shared" si="480"/>
        <v>#DIV/0!</v>
      </c>
      <c r="Z1686" s="108" t="e">
        <f t="shared" si="475"/>
        <v>#DIV/0!</v>
      </c>
      <c r="AA1686" s="108" t="e">
        <f>('Input &amp; Results'!$E$40-R1686*7.48)/('Calcs active'!H1686*1440)</f>
        <v>#DIV/0!</v>
      </c>
    </row>
    <row r="1687" spans="2:27" x14ac:dyDescent="0.2">
      <c r="B1687" s="31">
        <f t="shared" si="467"/>
        <v>5</v>
      </c>
      <c r="C1687" s="31" t="s">
        <v>58</v>
      </c>
      <c r="D1687" s="106">
        <v>1673</v>
      </c>
      <c r="E1687" s="106" t="e">
        <f t="shared" si="476"/>
        <v>#DIV/0!</v>
      </c>
      <c r="F1687" s="106">
        <f>'Calcs Hist'!E1688</f>
        <v>0</v>
      </c>
      <c r="G1687" s="106" t="e">
        <f t="shared" si="477"/>
        <v>#DIV/0!</v>
      </c>
      <c r="H1687" s="107" t="e">
        <f t="shared" si="478"/>
        <v>#DIV/0!</v>
      </c>
      <c r="I1687" s="106" t="e">
        <f>IF(P1687&gt;0,('Input &amp; Results'!F$32/12*$C$3)*('Input &amp; Results'!$D$21),('Input &amp; Results'!F$32/12*$C$3)*('Input &amp; Results'!$D$22))</f>
        <v>#DIV/0!</v>
      </c>
      <c r="J1687" s="106" t="e">
        <f t="shared" si="482"/>
        <v>#DIV/0!</v>
      </c>
      <c r="K1687" s="106" t="e">
        <f>IF(H1687&gt;'Input &amp; Results'!$K$45,MIN('Input &amp; Results'!$K$34,J1687-M1687),0)</f>
        <v>#DIV/0!</v>
      </c>
      <c r="L1687" s="106" t="e">
        <f t="shared" si="470"/>
        <v>#DIV/0!</v>
      </c>
      <c r="M1687" s="106" t="e">
        <f>IF(J1687&gt;0,MIN('Input &amp; Results'!$K$14*0.75/12*'Input &amp; Results'!$K$42,J1687),0)</f>
        <v>#DIV/0!</v>
      </c>
      <c r="N1687" s="106" t="e">
        <f t="shared" si="471"/>
        <v>#DIV/0!</v>
      </c>
      <c r="O1687" s="106" t="e">
        <f t="shared" si="465"/>
        <v>#DIV/0!</v>
      </c>
      <c r="P1687" s="106" t="e">
        <f>IF(O1687&gt;'Input &amp; Results'!$E$49,MIN('Input &amp; Results'!$E$47,O1687),0)</f>
        <v>#DIV/0!</v>
      </c>
      <c r="Q1687" s="106" t="e">
        <f t="shared" si="472"/>
        <v>#DIV/0!</v>
      </c>
      <c r="R1687" s="106" t="e">
        <f t="shared" si="468"/>
        <v>#DIV/0!</v>
      </c>
      <c r="S1687" s="106" t="e">
        <f t="shared" si="469"/>
        <v>#DIV/0!</v>
      </c>
      <c r="T1687" s="106" t="e">
        <f t="shared" si="473"/>
        <v>#DIV/0!</v>
      </c>
      <c r="U1687" s="124" t="e">
        <f t="shared" si="466"/>
        <v>#DIV/0!</v>
      </c>
      <c r="V1687" s="107" t="e">
        <f t="shared" si="481"/>
        <v>#DIV/0!</v>
      </c>
      <c r="W1687" s="106" t="e">
        <f t="shared" si="479"/>
        <v>#DIV/0!</v>
      </c>
      <c r="X1687" s="106" t="e">
        <f t="shared" si="474"/>
        <v>#DIV/0!</v>
      </c>
      <c r="Y1687" s="106" t="e">
        <f t="shared" si="480"/>
        <v>#DIV/0!</v>
      </c>
      <c r="Z1687" s="108" t="e">
        <f t="shared" si="475"/>
        <v>#DIV/0!</v>
      </c>
      <c r="AA1687" s="108" t="e">
        <f>('Input &amp; Results'!$E$40-R1687*7.48)/('Calcs active'!H1687*1440)</f>
        <v>#DIV/0!</v>
      </c>
    </row>
    <row r="1688" spans="2:27" x14ac:dyDescent="0.2">
      <c r="B1688" s="31">
        <f t="shared" si="467"/>
        <v>5</v>
      </c>
      <c r="C1688" s="31" t="s">
        <v>58</v>
      </c>
      <c r="D1688" s="106">
        <v>1674</v>
      </c>
      <c r="E1688" s="106" t="e">
        <f t="shared" si="476"/>
        <v>#DIV/0!</v>
      </c>
      <c r="F1688" s="106">
        <f>'Calcs Hist'!E1689</f>
        <v>0</v>
      </c>
      <c r="G1688" s="106" t="e">
        <f t="shared" si="477"/>
        <v>#DIV/0!</v>
      </c>
      <c r="H1688" s="107" t="e">
        <f t="shared" si="478"/>
        <v>#DIV/0!</v>
      </c>
      <c r="I1688" s="106" t="e">
        <f>IF(P1688&gt;0,('Input &amp; Results'!F$32/12*$C$3)*('Input &amp; Results'!$D$21),('Input &amp; Results'!F$32/12*$C$3)*('Input &amp; Results'!$D$22))</f>
        <v>#DIV/0!</v>
      </c>
      <c r="J1688" s="106" t="e">
        <f t="shared" si="482"/>
        <v>#DIV/0!</v>
      </c>
      <c r="K1688" s="106" t="e">
        <f>IF(H1688&gt;'Input &amp; Results'!$K$45,MIN('Input &amp; Results'!$K$34,J1688-M1688),0)</f>
        <v>#DIV/0!</v>
      </c>
      <c r="L1688" s="106" t="e">
        <f t="shared" si="470"/>
        <v>#DIV/0!</v>
      </c>
      <c r="M1688" s="106" t="e">
        <f>IF(J1688&gt;0,MIN('Input &amp; Results'!$K$14*0.75/12*'Input &amp; Results'!$K$42,J1688),0)</f>
        <v>#DIV/0!</v>
      </c>
      <c r="N1688" s="106" t="e">
        <f t="shared" si="471"/>
        <v>#DIV/0!</v>
      </c>
      <c r="O1688" s="106" t="e">
        <f t="shared" si="465"/>
        <v>#DIV/0!</v>
      </c>
      <c r="P1688" s="106" t="e">
        <f>IF(O1688&gt;'Input &amp; Results'!$E$49,MIN('Input &amp; Results'!$E$47,O1688),0)</f>
        <v>#DIV/0!</v>
      </c>
      <c r="Q1688" s="106" t="e">
        <f t="shared" si="472"/>
        <v>#DIV/0!</v>
      </c>
      <c r="R1688" s="106" t="e">
        <f t="shared" si="468"/>
        <v>#DIV/0!</v>
      </c>
      <c r="S1688" s="106" t="e">
        <f t="shared" si="469"/>
        <v>#DIV/0!</v>
      </c>
      <c r="T1688" s="106" t="e">
        <f t="shared" si="473"/>
        <v>#DIV/0!</v>
      </c>
      <c r="U1688" s="124" t="e">
        <f t="shared" si="466"/>
        <v>#DIV/0!</v>
      </c>
      <c r="V1688" s="107" t="e">
        <f t="shared" si="481"/>
        <v>#DIV/0!</v>
      </c>
      <c r="W1688" s="106" t="e">
        <f t="shared" si="479"/>
        <v>#DIV/0!</v>
      </c>
      <c r="X1688" s="106" t="e">
        <f t="shared" si="474"/>
        <v>#DIV/0!</v>
      </c>
      <c r="Y1688" s="106" t="e">
        <f t="shared" si="480"/>
        <v>#DIV/0!</v>
      </c>
      <c r="Z1688" s="108" t="e">
        <f t="shared" si="475"/>
        <v>#DIV/0!</v>
      </c>
      <c r="AA1688" s="108" t="e">
        <f>('Input &amp; Results'!$E$40-R1688*7.48)/('Calcs active'!H1688*1440)</f>
        <v>#DIV/0!</v>
      </c>
    </row>
    <row r="1689" spans="2:27" x14ac:dyDescent="0.2">
      <c r="B1689" s="31">
        <f t="shared" si="467"/>
        <v>5</v>
      </c>
      <c r="C1689" s="31" t="s">
        <v>58</v>
      </c>
      <c r="D1689" s="106">
        <v>1675</v>
      </c>
      <c r="E1689" s="106" t="e">
        <f t="shared" si="476"/>
        <v>#DIV/0!</v>
      </c>
      <c r="F1689" s="106">
        <f>'Calcs Hist'!E1690</f>
        <v>0</v>
      </c>
      <c r="G1689" s="106" t="e">
        <f t="shared" si="477"/>
        <v>#DIV/0!</v>
      </c>
      <c r="H1689" s="107" t="e">
        <f t="shared" si="478"/>
        <v>#DIV/0!</v>
      </c>
      <c r="I1689" s="106" t="e">
        <f>IF(P1689&gt;0,('Input &amp; Results'!F$32/12*$C$3)*('Input &amp; Results'!$D$21),('Input &amp; Results'!F$32/12*$C$3)*('Input &amp; Results'!$D$22))</f>
        <v>#DIV/0!</v>
      </c>
      <c r="J1689" s="106" t="e">
        <f t="shared" si="482"/>
        <v>#DIV/0!</v>
      </c>
      <c r="K1689" s="106" t="e">
        <f>IF(H1689&gt;'Input &amp; Results'!$K$45,MIN('Input &amp; Results'!$K$34,J1689-M1689),0)</f>
        <v>#DIV/0!</v>
      </c>
      <c r="L1689" s="106" t="e">
        <f t="shared" si="470"/>
        <v>#DIV/0!</v>
      </c>
      <c r="M1689" s="106" t="e">
        <f>IF(J1689&gt;0,MIN('Input &amp; Results'!$K$14*0.75/12*'Input &amp; Results'!$K$42,J1689),0)</f>
        <v>#DIV/0!</v>
      </c>
      <c r="N1689" s="106" t="e">
        <f t="shared" si="471"/>
        <v>#DIV/0!</v>
      </c>
      <c r="O1689" s="106" t="e">
        <f t="shared" si="465"/>
        <v>#DIV/0!</v>
      </c>
      <c r="P1689" s="106" t="e">
        <f>IF(O1689&gt;'Input &amp; Results'!$E$49,MIN('Input &amp; Results'!$E$47,O1689),0)</f>
        <v>#DIV/0!</v>
      </c>
      <c r="Q1689" s="106" t="e">
        <f t="shared" si="472"/>
        <v>#DIV/0!</v>
      </c>
      <c r="R1689" s="106" t="e">
        <f t="shared" si="468"/>
        <v>#DIV/0!</v>
      </c>
      <c r="S1689" s="106" t="e">
        <f t="shared" si="469"/>
        <v>#DIV/0!</v>
      </c>
      <c r="T1689" s="106" t="e">
        <f t="shared" si="473"/>
        <v>#DIV/0!</v>
      </c>
      <c r="U1689" s="124" t="e">
        <f t="shared" si="466"/>
        <v>#DIV/0!</v>
      </c>
      <c r="V1689" s="107" t="e">
        <f t="shared" si="481"/>
        <v>#DIV/0!</v>
      </c>
      <c r="W1689" s="106" t="e">
        <f t="shared" si="479"/>
        <v>#DIV/0!</v>
      </c>
      <c r="X1689" s="106" t="e">
        <f t="shared" si="474"/>
        <v>#DIV/0!</v>
      </c>
      <c r="Y1689" s="106" t="e">
        <f t="shared" si="480"/>
        <v>#DIV/0!</v>
      </c>
      <c r="Z1689" s="108" t="e">
        <f t="shared" si="475"/>
        <v>#DIV/0!</v>
      </c>
      <c r="AA1689" s="108" t="e">
        <f>('Input &amp; Results'!$E$40-R1689*7.48)/('Calcs active'!H1689*1440)</f>
        <v>#DIV/0!</v>
      </c>
    </row>
    <row r="1690" spans="2:27" x14ac:dyDescent="0.2">
      <c r="B1690" s="31">
        <f t="shared" si="467"/>
        <v>5</v>
      </c>
      <c r="C1690" s="31" t="s">
        <v>58</v>
      </c>
      <c r="D1690" s="106">
        <v>1676</v>
      </c>
      <c r="E1690" s="106" t="e">
        <f t="shared" si="476"/>
        <v>#DIV/0!</v>
      </c>
      <c r="F1690" s="106">
        <f>'Calcs Hist'!E1691</f>
        <v>0</v>
      </c>
      <c r="G1690" s="106" t="e">
        <f t="shared" si="477"/>
        <v>#DIV/0!</v>
      </c>
      <c r="H1690" s="107" t="e">
        <f t="shared" si="478"/>
        <v>#DIV/0!</v>
      </c>
      <c r="I1690" s="106" t="e">
        <f>IF(P1690&gt;0,('Input &amp; Results'!F$32/12*$C$3)*('Input &amp; Results'!$D$21),('Input &amp; Results'!F$32/12*$C$3)*('Input &amp; Results'!$D$22))</f>
        <v>#DIV/0!</v>
      </c>
      <c r="J1690" s="106" t="e">
        <f t="shared" si="482"/>
        <v>#DIV/0!</v>
      </c>
      <c r="K1690" s="106" t="e">
        <f>IF(H1690&gt;'Input &amp; Results'!$K$45,MIN('Input &amp; Results'!$K$34,J1690-M1690),0)</f>
        <v>#DIV/0!</v>
      </c>
      <c r="L1690" s="106" t="e">
        <f t="shared" si="470"/>
        <v>#DIV/0!</v>
      </c>
      <c r="M1690" s="106" t="e">
        <f>IF(J1690&gt;0,MIN('Input &amp; Results'!$K$14*0.75/12*'Input &amp; Results'!$K$42,J1690),0)</f>
        <v>#DIV/0!</v>
      </c>
      <c r="N1690" s="106" t="e">
        <f t="shared" si="471"/>
        <v>#DIV/0!</v>
      </c>
      <c r="O1690" s="106" t="e">
        <f t="shared" si="465"/>
        <v>#DIV/0!</v>
      </c>
      <c r="P1690" s="106" t="e">
        <f>IF(O1690&gt;'Input &amp; Results'!$E$49,MIN('Input &amp; Results'!$E$47,O1690),0)</f>
        <v>#DIV/0!</v>
      </c>
      <c r="Q1690" s="106" t="e">
        <f t="shared" si="472"/>
        <v>#DIV/0!</v>
      </c>
      <c r="R1690" s="106" t="e">
        <f t="shared" si="468"/>
        <v>#DIV/0!</v>
      </c>
      <c r="S1690" s="106" t="e">
        <f t="shared" si="469"/>
        <v>#DIV/0!</v>
      </c>
      <c r="T1690" s="106" t="e">
        <f t="shared" si="473"/>
        <v>#DIV/0!</v>
      </c>
      <c r="U1690" s="124" t="e">
        <f t="shared" si="466"/>
        <v>#DIV/0!</v>
      </c>
      <c r="V1690" s="107" t="e">
        <f t="shared" si="481"/>
        <v>#DIV/0!</v>
      </c>
      <c r="W1690" s="106" t="e">
        <f t="shared" si="479"/>
        <v>#DIV/0!</v>
      </c>
      <c r="X1690" s="106" t="e">
        <f t="shared" si="474"/>
        <v>#DIV/0!</v>
      </c>
      <c r="Y1690" s="106" t="e">
        <f t="shared" si="480"/>
        <v>#DIV/0!</v>
      </c>
      <c r="Z1690" s="108" t="e">
        <f t="shared" si="475"/>
        <v>#DIV/0!</v>
      </c>
      <c r="AA1690" s="108" t="e">
        <f>('Input &amp; Results'!$E$40-R1690*7.48)/('Calcs active'!H1690*1440)</f>
        <v>#DIV/0!</v>
      </c>
    </row>
    <row r="1691" spans="2:27" x14ac:dyDescent="0.2">
      <c r="B1691" s="31">
        <f t="shared" si="467"/>
        <v>5</v>
      </c>
      <c r="C1691" s="31" t="s">
        <v>58</v>
      </c>
      <c r="D1691" s="106">
        <v>1677</v>
      </c>
      <c r="E1691" s="106" t="e">
        <f t="shared" si="476"/>
        <v>#DIV/0!</v>
      </c>
      <c r="F1691" s="106">
        <f>'Calcs Hist'!E1692</f>
        <v>0</v>
      </c>
      <c r="G1691" s="106" t="e">
        <f t="shared" si="477"/>
        <v>#DIV/0!</v>
      </c>
      <c r="H1691" s="107" t="e">
        <f t="shared" si="478"/>
        <v>#DIV/0!</v>
      </c>
      <c r="I1691" s="106" t="e">
        <f>IF(P1691&gt;0,('Input &amp; Results'!F$32/12*$C$3)*('Input &amp; Results'!$D$21),('Input &amp; Results'!F$32/12*$C$3)*('Input &amp; Results'!$D$22))</f>
        <v>#DIV/0!</v>
      </c>
      <c r="J1691" s="106" t="e">
        <f t="shared" si="482"/>
        <v>#DIV/0!</v>
      </c>
      <c r="K1691" s="106" t="e">
        <f>IF(H1691&gt;'Input &amp; Results'!$K$45,MIN('Input &amp; Results'!$K$34,J1691-M1691),0)</f>
        <v>#DIV/0!</v>
      </c>
      <c r="L1691" s="106" t="e">
        <f t="shared" si="470"/>
        <v>#DIV/0!</v>
      </c>
      <c r="M1691" s="106" t="e">
        <f>IF(J1691&gt;0,MIN('Input &amp; Results'!$K$14*0.75/12*'Input &amp; Results'!$K$42,J1691),0)</f>
        <v>#DIV/0!</v>
      </c>
      <c r="N1691" s="106" t="e">
        <f t="shared" si="471"/>
        <v>#DIV/0!</v>
      </c>
      <c r="O1691" s="106" t="e">
        <f t="shared" si="465"/>
        <v>#DIV/0!</v>
      </c>
      <c r="P1691" s="106" t="e">
        <f>IF(O1691&gt;'Input &amp; Results'!$E$49,MIN('Input &amp; Results'!$E$47,O1691),0)</f>
        <v>#DIV/0!</v>
      </c>
      <c r="Q1691" s="106" t="e">
        <f t="shared" si="472"/>
        <v>#DIV/0!</v>
      </c>
      <c r="R1691" s="106" t="e">
        <f t="shared" si="468"/>
        <v>#DIV/0!</v>
      </c>
      <c r="S1691" s="106" t="e">
        <f t="shared" si="469"/>
        <v>#DIV/0!</v>
      </c>
      <c r="T1691" s="106" t="e">
        <f t="shared" si="473"/>
        <v>#DIV/0!</v>
      </c>
      <c r="U1691" s="124" t="e">
        <f t="shared" si="466"/>
        <v>#DIV/0!</v>
      </c>
      <c r="V1691" s="107" t="e">
        <f t="shared" si="481"/>
        <v>#DIV/0!</v>
      </c>
      <c r="W1691" s="106" t="e">
        <f t="shared" si="479"/>
        <v>#DIV/0!</v>
      </c>
      <c r="X1691" s="106" t="e">
        <f t="shared" si="474"/>
        <v>#DIV/0!</v>
      </c>
      <c r="Y1691" s="106" t="e">
        <f t="shared" si="480"/>
        <v>#DIV/0!</v>
      </c>
      <c r="Z1691" s="108" t="e">
        <f t="shared" si="475"/>
        <v>#DIV/0!</v>
      </c>
      <c r="AA1691" s="108" t="e">
        <f>('Input &amp; Results'!$E$40-R1691*7.48)/('Calcs active'!H1691*1440)</f>
        <v>#DIV/0!</v>
      </c>
    </row>
    <row r="1692" spans="2:27" x14ac:dyDescent="0.2">
      <c r="B1692" s="31">
        <f t="shared" si="467"/>
        <v>5</v>
      </c>
      <c r="C1692" s="31" t="s">
        <v>58</v>
      </c>
      <c r="D1692" s="106">
        <v>1678</v>
      </c>
      <c r="E1692" s="106" t="e">
        <f t="shared" si="476"/>
        <v>#DIV/0!</v>
      </c>
      <c r="F1692" s="106">
        <f>'Calcs Hist'!E1693</f>
        <v>0</v>
      </c>
      <c r="G1692" s="106" t="e">
        <f t="shared" si="477"/>
        <v>#DIV/0!</v>
      </c>
      <c r="H1692" s="107" t="e">
        <f t="shared" si="478"/>
        <v>#DIV/0!</v>
      </c>
      <c r="I1692" s="106" t="e">
        <f>IF(P1692&gt;0,('Input &amp; Results'!F$32/12*$C$3)*('Input &amp; Results'!$D$21),('Input &amp; Results'!F$32/12*$C$3)*('Input &amp; Results'!$D$22))</f>
        <v>#DIV/0!</v>
      </c>
      <c r="J1692" s="106" t="e">
        <f t="shared" si="482"/>
        <v>#DIV/0!</v>
      </c>
      <c r="K1692" s="106" t="e">
        <f>IF(H1692&gt;'Input &amp; Results'!$K$45,MIN('Input &amp; Results'!$K$34,J1692-M1692),0)</f>
        <v>#DIV/0!</v>
      </c>
      <c r="L1692" s="106" t="e">
        <f t="shared" si="470"/>
        <v>#DIV/0!</v>
      </c>
      <c r="M1692" s="106" t="e">
        <f>IF(J1692&gt;0,MIN('Input &amp; Results'!$K$14*0.75/12*'Input &amp; Results'!$K$42,J1692),0)</f>
        <v>#DIV/0!</v>
      </c>
      <c r="N1692" s="106" t="e">
        <f t="shared" si="471"/>
        <v>#DIV/0!</v>
      </c>
      <c r="O1692" s="106" t="e">
        <f t="shared" si="465"/>
        <v>#DIV/0!</v>
      </c>
      <c r="P1692" s="106" t="e">
        <f>IF(O1692&gt;'Input &amp; Results'!$E$49,MIN('Input &amp; Results'!$E$47,O1692),0)</f>
        <v>#DIV/0!</v>
      </c>
      <c r="Q1692" s="106" t="e">
        <f t="shared" si="472"/>
        <v>#DIV/0!</v>
      </c>
      <c r="R1692" s="106" t="e">
        <f t="shared" si="468"/>
        <v>#DIV/0!</v>
      </c>
      <c r="S1692" s="106" t="e">
        <f t="shared" si="469"/>
        <v>#DIV/0!</v>
      </c>
      <c r="T1692" s="106" t="e">
        <f t="shared" si="473"/>
        <v>#DIV/0!</v>
      </c>
      <c r="U1692" s="124" t="e">
        <f t="shared" si="466"/>
        <v>#DIV/0!</v>
      </c>
      <c r="V1692" s="107" t="e">
        <f t="shared" si="481"/>
        <v>#DIV/0!</v>
      </c>
      <c r="W1692" s="106" t="e">
        <f t="shared" si="479"/>
        <v>#DIV/0!</v>
      </c>
      <c r="X1692" s="106" t="e">
        <f t="shared" si="474"/>
        <v>#DIV/0!</v>
      </c>
      <c r="Y1692" s="106" t="e">
        <f t="shared" si="480"/>
        <v>#DIV/0!</v>
      </c>
      <c r="Z1692" s="108" t="e">
        <f t="shared" si="475"/>
        <v>#DIV/0!</v>
      </c>
      <c r="AA1692" s="108" t="e">
        <f>('Input &amp; Results'!$E$40-R1692*7.48)/('Calcs active'!H1692*1440)</f>
        <v>#DIV/0!</v>
      </c>
    </row>
    <row r="1693" spans="2:27" x14ac:dyDescent="0.2">
      <c r="B1693" s="31">
        <f t="shared" si="467"/>
        <v>5</v>
      </c>
      <c r="C1693" s="31" t="s">
        <v>58</v>
      </c>
      <c r="D1693" s="106">
        <v>1679</v>
      </c>
      <c r="E1693" s="106" t="e">
        <f t="shared" si="476"/>
        <v>#DIV/0!</v>
      </c>
      <c r="F1693" s="106">
        <f>'Calcs Hist'!E1694</f>
        <v>0</v>
      </c>
      <c r="G1693" s="106" t="e">
        <f t="shared" si="477"/>
        <v>#DIV/0!</v>
      </c>
      <c r="H1693" s="107" t="e">
        <f t="shared" si="478"/>
        <v>#DIV/0!</v>
      </c>
      <c r="I1693" s="106" t="e">
        <f>IF(P1693&gt;0,('Input &amp; Results'!F$32/12*$C$3)*('Input &amp; Results'!$D$21),('Input &amp; Results'!F$32/12*$C$3)*('Input &amp; Results'!$D$22))</f>
        <v>#DIV/0!</v>
      </c>
      <c r="J1693" s="106" t="e">
        <f t="shared" si="482"/>
        <v>#DIV/0!</v>
      </c>
      <c r="K1693" s="106" t="e">
        <f>IF(H1693&gt;'Input &amp; Results'!$K$45,MIN('Input &amp; Results'!$K$34,J1693-M1693),0)</f>
        <v>#DIV/0!</v>
      </c>
      <c r="L1693" s="106" t="e">
        <f t="shared" si="470"/>
        <v>#DIV/0!</v>
      </c>
      <c r="M1693" s="106" t="e">
        <f>IF(J1693&gt;0,MIN('Input &amp; Results'!$K$14*0.75/12*'Input &amp; Results'!$K$42,J1693),0)</f>
        <v>#DIV/0!</v>
      </c>
      <c r="N1693" s="106" t="e">
        <f t="shared" si="471"/>
        <v>#DIV/0!</v>
      </c>
      <c r="O1693" s="106" t="e">
        <f t="shared" si="465"/>
        <v>#DIV/0!</v>
      </c>
      <c r="P1693" s="106" t="e">
        <f>IF(O1693&gt;'Input &amp; Results'!$E$49,MIN('Input &amp; Results'!$E$47,O1693),0)</f>
        <v>#DIV/0!</v>
      </c>
      <c r="Q1693" s="106" t="e">
        <f t="shared" si="472"/>
        <v>#DIV/0!</v>
      </c>
      <c r="R1693" s="106" t="e">
        <f t="shared" si="468"/>
        <v>#DIV/0!</v>
      </c>
      <c r="S1693" s="106" t="e">
        <f t="shared" si="469"/>
        <v>#DIV/0!</v>
      </c>
      <c r="T1693" s="106" t="e">
        <f t="shared" si="473"/>
        <v>#DIV/0!</v>
      </c>
      <c r="U1693" s="124" t="e">
        <f t="shared" si="466"/>
        <v>#DIV/0!</v>
      </c>
      <c r="V1693" s="107" t="e">
        <f t="shared" si="481"/>
        <v>#DIV/0!</v>
      </c>
      <c r="W1693" s="106" t="e">
        <f t="shared" si="479"/>
        <v>#DIV/0!</v>
      </c>
      <c r="X1693" s="106" t="e">
        <f t="shared" si="474"/>
        <v>#DIV/0!</v>
      </c>
      <c r="Y1693" s="106" t="e">
        <f t="shared" si="480"/>
        <v>#DIV/0!</v>
      </c>
      <c r="Z1693" s="108" t="e">
        <f t="shared" si="475"/>
        <v>#DIV/0!</v>
      </c>
      <c r="AA1693" s="108" t="e">
        <f>('Input &amp; Results'!$E$40-R1693*7.48)/('Calcs active'!H1693*1440)</f>
        <v>#DIV/0!</v>
      </c>
    </row>
    <row r="1694" spans="2:27" x14ac:dyDescent="0.2">
      <c r="B1694" s="31">
        <f t="shared" si="467"/>
        <v>5</v>
      </c>
      <c r="C1694" s="31" t="s">
        <v>58</v>
      </c>
      <c r="D1694" s="106">
        <v>1680</v>
      </c>
      <c r="E1694" s="106" t="e">
        <f t="shared" si="476"/>
        <v>#DIV/0!</v>
      </c>
      <c r="F1694" s="106">
        <f>'Calcs Hist'!E1695</f>
        <v>0</v>
      </c>
      <c r="G1694" s="106" t="e">
        <f t="shared" si="477"/>
        <v>#DIV/0!</v>
      </c>
      <c r="H1694" s="107" t="e">
        <f t="shared" si="478"/>
        <v>#DIV/0!</v>
      </c>
      <c r="I1694" s="106" t="e">
        <f>IF(P1694&gt;0,('Input &amp; Results'!F$32/12*$C$3)*('Input &amp; Results'!$D$21),('Input &amp; Results'!F$32/12*$C$3)*('Input &amp; Results'!$D$22))</f>
        <v>#DIV/0!</v>
      </c>
      <c r="J1694" s="106" t="e">
        <f t="shared" si="482"/>
        <v>#DIV/0!</v>
      </c>
      <c r="K1694" s="106" t="e">
        <f>IF(H1694&gt;'Input &amp; Results'!$K$45,MIN('Input &amp; Results'!$K$34,J1694-M1694),0)</f>
        <v>#DIV/0!</v>
      </c>
      <c r="L1694" s="106" t="e">
        <f t="shared" si="470"/>
        <v>#DIV/0!</v>
      </c>
      <c r="M1694" s="106" t="e">
        <f>IF(J1694&gt;0,MIN('Input &amp; Results'!$K$14*0.75/12*'Input &amp; Results'!$K$42,J1694),0)</f>
        <v>#DIV/0!</v>
      </c>
      <c r="N1694" s="106" t="e">
        <f t="shared" si="471"/>
        <v>#DIV/0!</v>
      </c>
      <c r="O1694" s="106" t="e">
        <f t="shared" si="465"/>
        <v>#DIV/0!</v>
      </c>
      <c r="P1694" s="106" t="e">
        <f>IF(O1694&gt;'Input &amp; Results'!$E$49,MIN('Input &amp; Results'!$E$47,O1694),0)</f>
        <v>#DIV/0!</v>
      </c>
      <c r="Q1694" s="106" t="e">
        <f t="shared" si="472"/>
        <v>#DIV/0!</v>
      </c>
      <c r="R1694" s="106" t="e">
        <f t="shared" si="468"/>
        <v>#DIV/0!</v>
      </c>
      <c r="S1694" s="106" t="e">
        <f t="shared" si="469"/>
        <v>#DIV/0!</v>
      </c>
      <c r="T1694" s="106" t="e">
        <f t="shared" si="473"/>
        <v>#DIV/0!</v>
      </c>
      <c r="U1694" s="124" t="e">
        <f t="shared" si="466"/>
        <v>#DIV/0!</v>
      </c>
      <c r="V1694" s="107" t="e">
        <f t="shared" si="481"/>
        <v>#DIV/0!</v>
      </c>
      <c r="W1694" s="106" t="e">
        <f t="shared" si="479"/>
        <v>#DIV/0!</v>
      </c>
      <c r="X1694" s="106" t="e">
        <f t="shared" si="474"/>
        <v>#DIV/0!</v>
      </c>
      <c r="Y1694" s="106" t="e">
        <f t="shared" si="480"/>
        <v>#DIV/0!</v>
      </c>
      <c r="Z1694" s="108" t="e">
        <f t="shared" si="475"/>
        <v>#DIV/0!</v>
      </c>
      <c r="AA1694" s="108" t="e">
        <f>('Input &amp; Results'!$E$40-R1694*7.48)/('Calcs active'!H1694*1440)</f>
        <v>#DIV/0!</v>
      </c>
    </row>
    <row r="1695" spans="2:27" x14ac:dyDescent="0.2">
      <c r="B1695" s="31">
        <f t="shared" si="467"/>
        <v>5</v>
      </c>
      <c r="C1695" s="31" t="s">
        <v>58</v>
      </c>
      <c r="D1695" s="106">
        <v>1681</v>
      </c>
      <c r="E1695" s="106" t="e">
        <f t="shared" si="476"/>
        <v>#DIV/0!</v>
      </c>
      <c r="F1695" s="106">
        <f>'Calcs Hist'!E1696</f>
        <v>0</v>
      </c>
      <c r="G1695" s="106" t="e">
        <f t="shared" si="477"/>
        <v>#DIV/0!</v>
      </c>
      <c r="H1695" s="107" t="e">
        <f t="shared" si="478"/>
        <v>#DIV/0!</v>
      </c>
      <c r="I1695" s="106" t="e">
        <f>IF(P1695&gt;0,('Input &amp; Results'!F$32/12*$C$3)*('Input &amp; Results'!$D$21),('Input &amp; Results'!F$32/12*$C$3)*('Input &amp; Results'!$D$22))</f>
        <v>#DIV/0!</v>
      </c>
      <c r="J1695" s="106" t="e">
        <f t="shared" si="482"/>
        <v>#DIV/0!</v>
      </c>
      <c r="K1695" s="106" t="e">
        <f>IF(H1695&gt;'Input &amp; Results'!$K$45,MIN('Input &amp; Results'!$K$34,J1695-M1695),0)</f>
        <v>#DIV/0!</v>
      </c>
      <c r="L1695" s="106" t="e">
        <f t="shared" si="470"/>
        <v>#DIV/0!</v>
      </c>
      <c r="M1695" s="106" t="e">
        <f>IF(J1695&gt;0,MIN('Input &amp; Results'!$K$14*0.75/12*'Input &amp; Results'!$K$42,J1695),0)</f>
        <v>#DIV/0!</v>
      </c>
      <c r="N1695" s="106" t="e">
        <f t="shared" si="471"/>
        <v>#DIV/0!</v>
      </c>
      <c r="O1695" s="106" t="e">
        <f t="shared" si="465"/>
        <v>#DIV/0!</v>
      </c>
      <c r="P1695" s="106" t="e">
        <f>IF(O1695&gt;'Input &amp; Results'!$E$49,MIN('Input &amp; Results'!$E$47,O1695),0)</f>
        <v>#DIV/0!</v>
      </c>
      <c r="Q1695" s="106" t="e">
        <f t="shared" si="472"/>
        <v>#DIV/0!</v>
      </c>
      <c r="R1695" s="106" t="e">
        <f t="shared" si="468"/>
        <v>#DIV/0!</v>
      </c>
      <c r="S1695" s="106" t="e">
        <f t="shared" si="469"/>
        <v>#DIV/0!</v>
      </c>
      <c r="T1695" s="106" t="e">
        <f t="shared" si="473"/>
        <v>#DIV/0!</v>
      </c>
      <c r="U1695" s="124" t="e">
        <f t="shared" si="466"/>
        <v>#DIV/0!</v>
      </c>
      <c r="V1695" s="107" t="e">
        <f t="shared" si="481"/>
        <v>#DIV/0!</v>
      </c>
      <c r="W1695" s="106" t="e">
        <f t="shared" si="479"/>
        <v>#DIV/0!</v>
      </c>
      <c r="X1695" s="106" t="e">
        <f t="shared" si="474"/>
        <v>#DIV/0!</v>
      </c>
      <c r="Y1695" s="106" t="e">
        <f t="shared" si="480"/>
        <v>#DIV/0!</v>
      </c>
      <c r="Z1695" s="108" t="e">
        <f t="shared" si="475"/>
        <v>#DIV/0!</v>
      </c>
      <c r="AA1695" s="108" t="e">
        <f>('Input &amp; Results'!$E$40-R1695*7.48)/('Calcs active'!H1695*1440)</f>
        <v>#DIV/0!</v>
      </c>
    </row>
    <row r="1696" spans="2:27" x14ac:dyDescent="0.2">
      <c r="B1696" s="31">
        <f t="shared" si="467"/>
        <v>5</v>
      </c>
      <c r="C1696" s="31" t="s">
        <v>58</v>
      </c>
      <c r="D1696" s="106">
        <v>1682</v>
      </c>
      <c r="E1696" s="106" t="e">
        <f t="shared" si="476"/>
        <v>#DIV/0!</v>
      </c>
      <c r="F1696" s="106">
        <f>'Calcs Hist'!E1697</f>
        <v>0</v>
      </c>
      <c r="G1696" s="106" t="e">
        <f t="shared" si="477"/>
        <v>#DIV/0!</v>
      </c>
      <c r="H1696" s="107" t="e">
        <f t="shared" si="478"/>
        <v>#DIV/0!</v>
      </c>
      <c r="I1696" s="106" t="e">
        <f>IF(P1696&gt;0,('Input &amp; Results'!F$32/12*$C$3)*('Input &amp; Results'!$D$21),('Input &amp; Results'!F$32/12*$C$3)*('Input &amp; Results'!$D$22))</f>
        <v>#DIV/0!</v>
      </c>
      <c r="J1696" s="106" t="e">
        <f t="shared" si="482"/>
        <v>#DIV/0!</v>
      </c>
      <c r="K1696" s="106" t="e">
        <f>IF(H1696&gt;'Input &amp; Results'!$K$45,MIN('Input &amp; Results'!$K$34,J1696-M1696),0)</f>
        <v>#DIV/0!</v>
      </c>
      <c r="L1696" s="106" t="e">
        <f t="shared" si="470"/>
        <v>#DIV/0!</v>
      </c>
      <c r="M1696" s="106" t="e">
        <f>IF(J1696&gt;0,MIN('Input &amp; Results'!$K$14*0.75/12*'Input &amp; Results'!$K$42,J1696),0)</f>
        <v>#DIV/0!</v>
      </c>
      <c r="N1696" s="106" t="e">
        <f t="shared" si="471"/>
        <v>#DIV/0!</v>
      </c>
      <c r="O1696" s="106" t="e">
        <f t="shared" si="465"/>
        <v>#DIV/0!</v>
      </c>
      <c r="P1696" s="106" t="e">
        <f>IF(O1696&gt;'Input &amp; Results'!$E$49,MIN('Input &amp; Results'!$E$47,O1696),0)</f>
        <v>#DIV/0!</v>
      </c>
      <c r="Q1696" s="106" t="e">
        <f t="shared" si="472"/>
        <v>#DIV/0!</v>
      </c>
      <c r="R1696" s="106" t="e">
        <f t="shared" si="468"/>
        <v>#DIV/0!</v>
      </c>
      <c r="S1696" s="106" t="e">
        <f t="shared" si="469"/>
        <v>#DIV/0!</v>
      </c>
      <c r="T1696" s="106" t="e">
        <f t="shared" si="473"/>
        <v>#DIV/0!</v>
      </c>
      <c r="U1696" s="124" t="e">
        <f t="shared" si="466"/>
        <v>#DIV/0!</v>
      </c>
      <c r="V1696" s="107" t="e">
        <f t="shared" si="481"/>
        <v>#DIV/0!</v>
      </c>
      <c r="W1696" s="106" t="e">
        <f t="shared" si="479"/>
        <v>#DIV/0!</v>
      </c>
      <c r="X1696" s="106" t="e">
        <f t="shared" si="474"/>
        <v>#DIV/0!</v>
      </c>
      <c r="Y1696" s="106" t="e">
        <f t="shared" si="480"/>
        <v>#DIV/0!</v>
      </c>
      <c r="Z1696" s="108" t="e">
        <f t="shared" si="475"/>
        <v>#DIV/0!</v>
      </c>
      <c r="AA1696" s="108" t="e">
        <f>('Input &amp; Results'!$E$40-R1696*7.48)/('Calcs active'!H1696*1440)</f>
        <v>#DIV/0!</v>
      </c>
    </row>
    <row r="1697" spans="2:27" x14ac:dyDescent="0.2">
      <c r="B1697" s="31">
        <f t="shared" si="467"/>
        <v>5</v>
      </c>
      <c r="C1697" s="31" t="s">
        <v>58</v>
      </c>
      <c r="D1697" s="106">
        <v>1683</v>
      </c>
      <c r="E1697" s="106" t="e">
        <f t="shared" si="476"/>
        <v>#DIV/0!</v>
      </c>
      <c r="F1697" s="106">
        <f>'Calcs Hist'!E1698</f>
        <v>0</v>
      </c>
      <c r="G1697" s="106" t="e">
        <f t="shared" si="477"/>
        <v>#DIV/0!</v>
      </c>
      <c r="H1697" s="107" t="e">
        <f t="shared" si="478"/>
        <v>#DIV/0!</v>
      </c>
      <c r="I1697" s="106" t="e">
        <f>IF(P1697&gt;0,('Input &amp; Results'!F$32/12*$C$3)*('Input &amp; Results'!$D$21),('Input &amp; Results'!F$32/12*$C$3)*('Input &amp; Results'!$D$22))</f>
        <v>#DIV/0!</v>
      </c>
      <c r="J1697" s="106" t="e">
        <f t="shared" si="482"/>
        <v>#DIV/0!</v>
      </c>
      <c r="K1697" s="106" t="e">
        <f>IF(H1697&gt;'Input &amp; Results'!$K$45,MIN('Input &amp; Results'!$K$34,J1697-M1697),0)</f>
        <v>#DIV/0!</v>
      </c>
      <c r="L1697" s="106" t="e">
        <f t="shared" si="470"/>
        <v>#DIV/0!</v>
      </c>
      <c r="M1697" s="106" t="e">
        <f>IF(J1697&gt;0,MIN('Input &amp; Results'!$K$14*0.75/12*'Input &amp; Results'!$K$42,J1697),0)</f>
        <v>#DIV/0!</v>
      </c>
      <c r="N1697" s="106" t="e">
        <f t="shared" si="471"/>
        <v>#DIV/0!</v>
      </c>
      <c r="O1697" s="106" t="e">
        <f t="shared" si="465"/>
        <v>#DIV/0!</v>
      </c>
      <c r="P1697" s="106" t="e">
        <f>IF(O1697&gt;'Input &amp; Results'!$E$49,MIN('Input &amp; Results'!$E$47,O1697),0)</f>
        <v>#DIV/0!</v>
      </c>
      <c r="Q1697" s="106" t="e">
        <f t="shared" si="472"/>
        <v>#DIV/0!</v>
      </c>
      <c r="R1697" s="106" t="e">
        <f t="shared" si="468"/>
        <v>#DIV/0!</v>
      </c>
      <c r="S1697" s="106" t="e">
        <f t="shared" si="469"/>
        <v>#DIV/0!</v>
      </c>
      <c r="T1697" s="106" t="e">
        <f t="shared" si="473"/>
        <v>#DIV/0!</v>
      </c>
      <c r="U1697" s="124" t="e">
        <f t="shared" si="466"/>
        <v>#DIV/0!</v>
      </c>
      <c r="V1697" s="107" t="e">
        <f t="shared" si="481"/>
        <v>#DIV/0!</v>
      </c>
      <c r="W1697" s="106" t="e">
        <f t="shared" si="479"/>
        <v>#DIV/0!</v>
      </c>
      <c r="X1697" s="106" t="e">
        <f t="shared" si="474"/>
        <v>#DIV/0!</v>
      </c>
      <c r="Y1697" s="106" t="e">
        <f t="shared" si="480"/>
        <v>#DIV/0!</v>
      </c>
      <c r="Z1697" s="108" t="e">
        <f t="shared" si="475"/>
        <v>#DIV/0!</v>
      </c>
      <c r="AA1697" s="108" t="e">
        <f>('Input &amp; Results'!$E$40-R1697*7.48)/('Calcs active'!H1697*1440)</f>
        <v>#DIV/0!</v>
      </c>
    </row>
    <row r="1698" spans="2:27" x14ac:dyDescent="0.2">
      <c r="B1698" s="31">
        <f t="shared" si="467"/>
        <v>5</v>
      </c>
      <c r="C1698" s="31" t="s">
        <v>58</v>
      </c>
      <c r="D1698" s="106">
        <v>1684</v>
      </c>
      <c r="E1698" s="106" t="e">
        <f t="shared" si="476"/>
        <v>#DIV/0!</v>
      </c>
      <c r="F1698" s="106">
        <f>'Calcs Hist'!E1699</f>
        <v>0</v>
      </c>
      <c r="G1698" s="106" t="e">
        <f t="shared" si="477"/>
        <v>#DIV/0!</v>
      </c>
      <c r="H1698" s="107" t="e">
        <f t="shared" si="478"/>
        <v>#DIV/0!</v>
      </c>
      <c r="I1698" s="106" t="e">
        <f>IF(P1698&gt;0,('Input &amp; Results'!F$32/12*$C$3)*('Input &amp; Results'!$D$21),('Input &amp; Results'!F$32/12*$C$3)*('Input &amp; Results'!$D$22))</f>
        <v>#DIV/0!</v>
      </c>
      <c r="J1698" s="106" t="e">
        <f t="shared" si="482"/>
        <v>#DIV/0!</v>
      </c>
      <c r="K1698" s="106" t="e">
        <f>IF(H1698&gt;'Input &amp; Results'!$K$45,MIN('Input &amp; Results'!$K$34,J1698-M1698),0)</f>
        <v>#DIV/0!</v>
      </c>
      <c r="L1698" s="106" t="e">
        <f t="shared" si="470"/>
        <v>#DIV/0!</v>
      </c>
      <c r="M1698" s="106" t="e">
        <f>IF(J1698&gt;0,MIN('Input &amp; Results'!$K$14*0.75/12*'Input &amp; Results'!$K$42,J1698),0)</f>
        <v>#DIV/0!</v>
      </c>
      <c r="N1698" s="106" t="e">
        <f t="shared" si="471"/>
        <v>#DIV/0!</v>
      </c>
      <c r="O1698" s="106" t="e">
        <f t="shared" si="465"/>
        <v>#DIV/0!</v>
      </c>
      <c r="P1698" s="106" t="e">
        <f>IF(O1698&gt;'Input &amp; Results'!$E$49,MIN('Input &amp; Results'!$E$47,O1698),0)</f>
        <v>#DIV/0!</v>
      </c>
      <c r="Q1698" s="106" t="e">
        <f t="shared" si="472"/>
        <v>#DIV/0!</v>
      </c>
      <c r="R1698" s="106" t="e">
        <f t="shared" si="468"/>
        <v>#DIV/0!</v>
      </c>
      <c r="S1698" s="106" t="e">
        <f t="shared" si="469"/>
        <v>#DIV/0!</v>
      </c>
      <c r="T1698" s="106" t="e">
        <f t="shared" si="473"/>
        <v>#DIV/0!</v>
      </c>
      <c r="U1698" s="124" t="e">
        <f t="shared" si="466"/>
        <v>#DIV/0!</v>
      </c>
      <c r="V1698" s="107" t="e">
        <f t="shared" si="481"/>
        <v>#DIV/0!</v>
      </c>
      <c r="W1698" s="106" t="e">
        <f t="shared" si="479"/>
        <v>#DIV/0!</v>
      </c>
      <c r="X1698" s="106" t="e">
        <f t="shared" si="474"/>
        <v>#DIV/0!</v>
      </c>
      <c r="Y1698" s="106" t="e">
        <f t="shared" si="480"/>
        <v>#DIV/0!</v>
      </c>
      <c r="Z1698" s="108" t="e">
        <f t="shared" si="475"/>
        <v>#DIV/0!</v>
      </c>
      <c r="AA1698" s="108" t="e">
        <f>('Input &amp; Results'!$E$40-R1698*7.48)/('Calcs active'!H1698*1440)</f>
        <v>#DIV/0!</v>
      </c>
    </row>
    <row r="1699" spans="2:27" x14ac:dyDescent="0.2">
      <c r="B1699" s="31">
        <f t="shared" si="467"/>
        <v>5</v>
      </c>
      <c r="C1699" s="31" t="s">
        <v>58</v>
      </c>
      <c r="D1699" s="106">
        <v>1685</v>
      </c>
      <c r="E1699" s="106" t="e">
        <f t="shared" si="476"/>
        <v>#DIV/0!</v>
      </c>
      <c r="F1699" s="106">
        <f>'Calcs Hist'!E1700</f>
        <v>0</v>
      </c>
      <c r="G1699" s="106" t="e">
        <f t="shared" si="477"/>
        <v>#DIV/0!</v>
      </c>
      <c r="H1699" s="107" t="e">
        <f t="shared" si="478"/>
        <v>#DIV/0!</v>
      </c>
      <c r="I1699" s="106" t="e">
        <f>IF(P1699&gt;0,('Input &amp; Results'!F$32/12*$C$3)*('Input &amp; Results'!$D$21),('Input &amp; Results'!F$32/12*$C$3)*('Input &amp; Results'!$D$22))</f>
        <v>#DIV/0!</v>
      </c>
      <c r="J1699" s="106" t="e">
        <f t="shared" si="482"/>
        <v>#DIV/0!</v>
      </c>
      <c r="K1699" s="106" t="e">
        <f>IF(H1699&gt;'Input &amp; Results'!$K$45,MIN('Input &amp; Results'!$K$34,J1699-M1699),0)</f>
        <v>#DIV/0!</v>
      </c>
      <c r="L1699" s="106" t="e">
        <f t="shared" si="470"/>
        <v>#DIV/0!</v>
      </c>
      <c r="M1699" s="106" t="e">
        <f>IF(J1699&gt;0,MIN('Input &amp; Results'!$K$14*0.75/12*'Input &amp; Results'!$K$42,J1699),0)</f>
        <v>#DIV/0!</v>
      </c>
      <c r="N1699" s="106" t="e">
        <f t="shared" si="471"/>
        <v>#DIV/0!</v>
      </c>
      <c r="O1699" s="106" t="e">
        <f t="shared" si="465"/>
        <v>#DIV/0!</v>
      </c>
      <c r="P1699" s="106" t="e">
        <f>IF(O1699&gt;'Input &amp; Results'!$E$49,MIN('Input &amp; Results'!$E$47,O1699),0)</f>
        <v>#DIV/0!</v>
      </c>
      <c r="Q1699" s="106" t="e">
        <f t="shared" si="472"/>
        <v>#DIV/0!</v>
      </c>
      <c r="R1699" s="106" t="e">
        <f t="shared" si="468"/>
        <v>#DIV/0!</v>
      </c>
      <c r="S1699" s="106" t="e">
        <f t="shared" si="469"/>
        <v>#DIV/0!</v>
      </c>
      <c r="T1699" s="106" t="e">
        <f t="shared" si="473"/>
        <v>#DIV/0!</v>
      </c>
      <c r="U1699" s="124" t="e">
        <f t="shared" si="466"/>
        <v>#DIV/0!</v>
      </c>
      <c r="V1699" s="107" t="e">
        <f t="shared" si="481"/>
        <v>#DIV/0!</v>
      </c>
      <c r="W1699" s="106" t="e">
        <f t="shared" si="479"/>
        <v>#DIV/0!</v>
      </c>
      <c r="X1699" s="106" t="e">
        <f t="shared" si="474"/>
        <v>#DIV/0!</v>
      </c>
      <c r="Y1699" s="106" t="e">
        <f t="shared" si="480"/>
        <v>#DIV/0!</v>
      </c>
      <c r="Z1699" s="108" t="e">
        <f t="shared" si="475"/>
        <v>#DIV/0!</v>
      </c>
      <c r="AA1699" s="108" t="e">
        <f>('Input &amp; Results'!$E$40-R1699*7.48)/('Calcs active'!H1699*1440)</f>
        <v>#DIV/0!</v>
      </c>
    </row>
    <row r="1700" spans="2:27" x14ac:dyDescent="0.2">
      <c r="B1700" s="31">
        <f t="shared" si="467"/>
        <v>5</v>
      </c>
      <c r="C1700" s="31" t="s">
        <v>58</v>
      </c>
      <c r="D1700" s="106">
        <v>1686</v>
      </c>
      <c r="E1700" s="106" t="e">
        <f t="shared" si="476"/>
        <v>#DIV/0!</v>
      </c>
      <c r="F1700" s="106">
        <f>'Calcs Hist'!E1701</f>
        <v>0</v>
      </c>
      <c r="G1700" s="106" t="e">
        <f t="shared" si="477"/>
        <v>#DIV/0!</v>
      </c>
      <c r="H1700" s="107" t="e">
        <f t="shared" si="478"/>
        <v>#DIV/0!</v>
      </c>
      <c r="I1700" s="106" t="e">
        <f>IF(P1700&gt;0,('Input &amp; Results'!F$32/12*$C$3)*('Input &amp; Results'!$D$21),('Input &amp; Results'!F$32/12*$C$3)*('Input &amp; Results'!$D$22))</f>
        <v>#DIV/0!</v>
      </c>
      <c r="J1700" s="106" t="e">
        <f t="shared" si="482"/>
        <v>#DIV/0!</v>
      </c>
      <c r="K1700" s="106" t="e">
        <f>IF(H1700&gt;'Input &amp; Results'!$K$45,MIN('Input &amp; Results'!$K$34,J1700-M1700),0)</f>
        <v>#DIV/0!</v>
      </c>
      <c r="L1700" s="106" t="e">
        <f t="shared" si="470"/>
        <v>#DIV/0!</v>
      </c>
      <c r="M1700" s="106" t="e">
        <f>IF(J1700&gt;0,MIN('Input &amp; Results'!$K$14*0.75/12*'Input &amp; Results'!$K$42,J1700),0)</f>
        <v>#DIV/0!</v>
      </c>
      <c r="N1700" s="106" t="e">
        <f t="shared" si="471"/>
        <v>#DIV/0!</v>
      </c>
      <c r="O1700" s="106" t="e">
        <f t="shared" si="465"/>
        <v>#DIV/0!</v>
      </c>
      <c r="P1700" s="106" t="e">
        <f>IF(O1700&gt;'Input &amp; Results'!$E$49,MIN('Input &amp; Results'!$E$47,O1700),0)</f>
        <v>#DIV/0!</v>
      </c>
      <c r="Q1700" s="106" t="e">
        <f t="shared" si="472"/>
        <v>#DIV/0!</v>
      </c>
      <c r="R1700" s="106" t="e">
        <f t="shared" si="468"/>
        <v>#DIV/0!</v>
      </c>
      <c r="S1700" s="106" t="e">
        <f t="shared" si="469"/>
        <v>#DIV/0!</v>
      </c>
      <c r="T1700" s="106" t="e">
        <f t="shared" si="473"/>
        <v>#DIV/0!</v>
      </c>
      <c r="U1700" s="124" t="e">
        <f t="shared" si="466"/>
        <v>#DIV/0!</v>
      </c>
      <c r="V1700" s="107" t="e">
        <f t="shared" si="481"/>
        <v>#DIV/0!</v>
      </c>
      <c r="W1700" s="106" t="e">
        <f t="shared" si="479"/>
        <v>#DIV/0!</v>
      </c>
      <c r="X1700" s="106" t="e">
        <f t="shared" si="474"/>
        <v>#DIV/0!</v>
      </c>
      <c r="Y1700" s="106" t="e">
        <f t="shared" si="480"/>
        <v>#DIV/0!</v>
      </c>
      <c r="Z1700" s="108" t="e">
        <f t="shared" si="475"/>
        <v>#DIV/0!</v>
      </c>
      <c r="AA1700" s="108" t="e">
        <f>('Input &amp; Results'!$E$40-R1700*7.48)/('Calcs active'!H1700*1440)</f>
        <v>#DIV/0!</v>
      </c>
    </row>
    <row r="1701" spans="2:27" x14ac:dyDescent="0.2">
      <c r="B1701" s="31">
        <f t="shared" si="467"/>
        <v>5</v>
      </c>
      <c r="C1701" s="31" t="s">
        <v>58</v>
      </c>
      <c r="D1701" s="106">
        <v>1687</v>
      </c>
      <c r="E1701" s="106" t="e">
        <f t="shared" si="476"/>
        <v>#DIV/0!</v>
      </c>
      <c r="F1701" s="106">
        <f>'Calcs Hist'!E1702</f>
        <v>0</v>
      </c>
      <c r="G1701" s="106" t="e">
        <f t="shared" si="477"/>
        <v>#DIV/0!</v>
      </c>
      <c r="H1701" s="107" t="e">
        <f t="shared" si="478"/>
        <v>#DIV/0!</v>
      </c>
      <c r="I1701" s="106" t="e">
        <f>IF(P1701&gt;0,('Input &amp; Results'!F$32/12*$C$3)*('Input &amp; Results'!$D$21),('Input &amp; Results'!F$32/12*$C$3)*('Input &amp; Results'!$D$22))</f>
        <v>#DIV/0!</v>
      </c>
      <c r="J1701" s="106" t="e">
        <f t="shared" si="482"/>
        <v>#DIV/0!</v>
      </c>
      <c r="K1701" s="106" t="e">
        <f>IF(H1701&gt;'Input &amp; Results'!$K$45,MIN('Input &amp; Results'!$K$34,J1701-M1701),0)</f>
        <v>#DIV/0!</v>
      </c>
      <c r="L1701" s="106" t="e">
        <f t="shared" si="470"/>
        <v>#DIV/0!</v>
      </c>
      <c r="M1701" s="106" t="e">
        <f>IF(J1701&gt;0,MIN('Input &amp; Results'!$K$14*0.75/12*'Input &amp; Results'!$K$42,J1701),0)</f>
        <v>#DIV/0!</v>
      </c>
      <c r="N1701" s="106" t="e">
        <f t="shared" si="471"/>
        <v>#DIV/0!</v>
      </c>
      <c r="O1701" s="106" t="e">
        <f t="shared" si="465"/>
        <v>#DIV/0!</v>
      </c>
      <c r="P1701" s="106" t="e">
        <f>IF(O1701&gt;'Input &amp; Results'!$E$49,MIN('Input &amp; Results'!$E$47,O1701),0)</f>
        <v>#DIV/0!</v>
      </c>
      <c r="Q1701" s="106" t="e">
        <f t="shared" si="472"/>
        <v>#DIV/0!</v>
      </c>
      <c r="R1701" s="106" t="e">
        <f t="shared" si="468"/>
        <v>#DIV/0!</v>
      </c>
      <c r="S1701" s="106" t="e">
        <f t="shared" si="469"/>
        <v>#DIV/0!</v>
      </c>
      <c r="T1701" s="106" t="e">
        <f t="shared" si="473"/>
        <v>#DIV/0!</v>
      </c>
      <c r="U1701" s="124" t="e">
        <f t="shared" si="466"/>
        <v>#DIV/0!</v>
      </c>
      <c r="V1701" s="107" t="e">
        <f t="shared" si="481"/>
        <v>#DIV/0!</v>
      </c>
      <c r="W1701" s="106" t="e">
        <f t="shared" si="479"/>
        <v>#DIV/0!</v>
      </c>
      <c r="X1701" s="106" t="e">
        <f t="shared" si="474"/>
        <v>#DIV/0!</v>
      </c>
      <c r="Y1701" s="106" t="e">
        <f t="shared" si="480"/>
        <v>#DIV/0!</v>
      </c>
      <c r="Z1701" s="108" t="e">
        <f t="shared" si="475"/>
        <v>#DIV/0!</v>
      </c>
      <c r="AA1701" s="108" t="e">
        <f>('Input &amp; Results'!$E$40-R1701*7.48)/('Calcs active'!H1701*1440)</f>
        <v>#DIV/0!</v>
      </c>
    </row>
    <row r="1702" spans="2:27" x14ac:dyDescent="0.2">
      <c r="B1702" s="31">
        <f t="shared" si="467"/>
        <v>5</v>
      </c>
      <c r="C1702" s="31" t="s">
        <v>58</v>
      </c>
      <c r="D1702" s="106">
        <v>1688</v>
      </c>
      <c r="E1702" s="106" t="e">
        <f t="shared" si="476"/>
        <v>#DIV/0!</v>
      </c>
      <c r="F1702" s="106">
        <f>'Calcs Hist'!E1703</f>
        <v>0</v>
      </c>
      <c r="G1702" s="106" t="e">
        <f t="shared" si="477"/>
        <v>#DIV/0!</v>
      </c>
      <c r="H1702" s="107" t="e">
        <f t="shared" si="478"/>
        <v>#DIV/0!</v>
      </c>
      <c r="I1702" s="106" t="e">
        <f>IF(P1702&gt;0,('Input &amp; Results'!F$32/12*$C$3)*('Input &amp; Results'!$D$21),('Input &amp; Results'!F$32/12*$C$3)*('Input &amp; Results'!$D$22))</f>
        <v>#DIV/0!</v>
      </c>
      <c r="J1702" s="106" t="e">
        <f t="shared" si="482"/>
        <v>#DIV/0!</v>
      </c>
      <c r="K1702" s="106" t="e">
        <f>IF(H1702&gt;'Input &amp; Results'!$K$45,MIN('Input &amp; Results'!$K$34,J1702-M1702),0)</f>
        <v>#DIV/0!</v>
      </c>
      <c r="L1702" s="106" t="e">
        <f t="shared" si="470"/>
        <v>#DIV/0!</v>
      </c>
      <c r="M1702" s="106" t="e">
        <f>IF(J1702&gt;0,MIN('Input &amp; Results'!$K$14*0.75/12*'Input &amp; Results'!$K$42,J1702),0)</f>
        <v>#DIV/0!</v>
      </c>
      <c r="N1702" s="106" t="e">
        <f t="shared" si="471"/>
        <v>#DIV/0!</v>
      </c>
      <c r="O1702" s="106" t="e">
        <f t="shared" si="465"/>
        <v>#DIV/0!</v>
      </c>
      <c r="P1702" s="106" t="e">
        <f>IF(O1702&gt;'Input &amp; Results'!$E$49,MIN('Input &amp; Results'!$E$47,O1702),0)</f>
        <v>#DIV/0!</v>
      </c>
      <c r="Q1702" s="106" t="e">
        <f t="shared" si="472"/>
        <v>#DIV/0!</v>
      </c>
      <c r="R1702" s="106" t="e">
        <f t="shared" si="468"/>
        <v>#DIV/0!</v>
      </c>
      <c r="S1702" s="106" t="e">
        <f t="shared" si="469"/>
        <v>#DIV/0!</v>
      </c>
      <c r="T1702" s="106" t="e">
        <f t="shared" si="473"/>
        <v>#DIV/0!</v>
      </c>
      <c r="U1702" s="124" t="e">
        <f t="shared" si="466"/>
        <v>#DIV/0!</v>
      </c>
      <c r="V1702" s="107" t="e">
        <f t="shared" si="481"/>
        <v>#DIV/0!</v>
      </c>
      <c r="W1702" s="106" t="e">
        <f t="shared" si="479"/>
        <v>#DIV/0!</v>
      </c>
      <c r="X1702" s="106" t="e">
        <f t="shared" si="474"/>
        <v>#DIV/0!</v>
      </c>
      <c r="Y1702" s="106" t="e">
        <f t="shared" si="480"/>
        <v>#DIV/0!</v>
      </c>
      <c r="Z1702" s="108" t="e">
        <f t="shared" si="475"/>
        <v>#DIV/0!</v>
      </c>
      <c r="AA1702" s="108" t="e">
        <f>('Input &amp; Results'!$E$40-R1702*7.48)/('Calcs active'!H1702*1440)</f>
        <v>#DIV/0!</v>
      </c>
    </row>
    <row r="1703" spans="2:27" x14ac:dyDescent="0.2">
      <c r="B1703" s="31">
        <f t="shared" si="467"/>
        <v>5</v>
      </c>
      <c r="C1703" s="31" t="s">
        <v>58</v>
      </c>
      <c r="D1703" s="106">
        <v>1689</v>
      </c>
      <c r="E1703" s="106" t="e">
        <f t="shared" si="476"/>
        <v>#DIV/0!</v>
      </c>
      <c r="F1703" s="106">
        <f>'Calcs Hist'!E1704</f>
        <v>0</v>
      </c>
      <c r="G1703" s="106" t="e">
        <f t="shared" si="477"/>
        <v>#DIV/0!</v>
      </c>
      <c r="H1703" s="107" t="e">
        <f t="shared" si="478"/>
        <v>#DIV/0!</v>
      </c>
      <c r="I1703" s="106" t="e">
        <f>IF(P1703&gt;0,('Input &amp; Results'!F$32/12*$C$3)*('Input &amp; Results'!$D$21),('Input &amp; Results'!F$32/12*$C$3)*('Input &amp; Results'!$D$22))</f>
        <v>#DIV/0!</v>
      </c>
      <c r="J1703" s="106" t="e">
        <f t="shared" si="482"/>
        <v>#DIV/0!</v>
      </c>
      <c r="K1703" s="106" t="e">
        <f>IF(H1703&gt;'Input &amp; Results'!$K$45,MIN('Input &amp; Results'!$K$34,J1703-M1703),0)</f>
        <v>#DIV/0!</v>
      </c>
      <c r="L1703" s="106" t="e">
        <f t="shared" si="470"/>
        <v>#DIV/0!</v>
      </c>
      <c r="M1703" s="106" t="e">
        <f>IF(J1703&gt;0,MIN('Input &amp; Results'!$K$14*0.75/12*'Input &amp; Results'!$K$42,J1703),0)</f>
        <v>#DIV/0!</v>
      </c>
      <c r="N1703" s="106" t="e">
        <f t="shared" si="471"/>
        <v>#DIV/0!</v>
      </c>
      <c r="O1703" s="106" t="e">
        <f t="shared" si="465"/>
        <v>#DIV/0!</v>
      </c>
      <c r="P1703" s="106" t="e">
        <f>IF(O1703&gt;'Input &amp; Results'!$E$49,MIN('Input &amp; Results'!$E$47,O1703),0)</f>
        <v>#DIV/0!</v>
      </c>
      <c r="Q1703" s="106" t="e">
        <f t="shared" si="472"/>
        <v>#DIV/0!</v>
      </c>
      <c r="R1703" s="106" t="e">
        <f t="shared" si="468"/>
        <v>#DIV/0!</v>
      </c>
      <c r="S1703" s="106" t="e">
        <f t="shared" si="469"/>
        <v>#DIV/0!</v>
      </c>
      <c r="T1703" s="106" t="e">
        <f t="shared" si="473"/>
        <v>#DIV/0!</v>
      </c>
      <c r="U1703" s="124" t="e">
        <f t="shared" si="466"/>
        <v>#DIV/0!</v>
      </c>
      <c r="V1703" s="107" t="e">
        <f t="shared" si="481"/>
        <v>#DIV/0!</v>
      </c>
      <c r="W1703" s="106" t="e">
        <f t="shared" si="479"/>
        <v>#DIV/0!</v>
      </c>
      <c r="X1703" s="106" t="e">
        <f t="shared" si="474"/>
        <v>#DIV/0!</v>
      </c>
      <c r="Y1703" s="106" t="e">
        <f t="shared" si="480"/>
        <v>#DIV/0!</v>
      </c>
      <c r="Z1703" s="108" t="e">
        <f t="shared" si="475"/>
        <v>#DIV/0!</v>
      </c>
      <c r="AA1703" s="108" t="e">
        <f>('Input &amp; Results'!$E$40-R1703*7.48)/('Calcs active'!H1703*1440)</f>
        <v>#DIV/0!</v>
      </c>
    </row>
    <row r="1704" spans="2:27" x14ac:dyDescent="0.2">
      <c r="B1704" s="31">
        <f t="shared" si="467"/>
        <v>5</v>
      </c>
      <c r="C1704" s="31" t="s">
        <v>58</v>
      </c>
      <c r="D1704" s="106">
        <v>1690</v>
      </c>
      <c r="E1704" s="106" t="e">
        <f t="shared" si="476"/>
        <v>#DIV/0!</v>
      </c>
      <c r="F1704" s="106">
        <f>'Calcs Hist'!E1705</f>
        <v>0</v>
      </c>
      <c r="G1704" s="106" t="e">
        <f t="shared" si="477"/>
        <v>#DIV/0!</v>
      </c>
      <c r="H1704" s="107" t="e">
        <f t="shared" si="478"/>
        <v>#DIV/0!</v>
      </c>
      <c r="I1704" s="106" t="e">
        <f>IF(P1704&gt;0,('Input &amp; Results'!F$32/12*$C$3)*('Input &amp; Results'!$D$21),('Input &amp; Results'!F$32/12*$C$3)*('Input &amp; Results'!$D$22))</f>
        <v>#DIV/0!</v>
      </c>
      <c r="J1704" s="106" t="e">
        <f t="shared" si="482"/>
        <v>#DIV/0!</v>
      </c>
      <c r="K1704" s="106" t="e">
        <f>IF(H1704&gt;'Input &amp; Results'!$K$45,MIN('Input &amp; Results'!$K$34,J1704-M1704),0)</f>
        <v>#DIV/0!</v>
      </c>
      <c r="L1704" s="106" t="e">
        <f t="shared" si="470"/>
        <v>#DIV/0!</v>
      </c>
      <c r="M1704" s="106" t="e">
        <f>IF(J1704&gt;0,MIN('Input &amp; Results'!$K$14*0.75/12*'Input &amp; Results'!$K$42,J1704),0)</f>
        <v>#DIV/0!</v>
      </c>
      <c r="N1704" s="106" t="e">
        <f t="shared" si="471"/>
        <v>#DIV/0!</v>
      </c>
      <c r="O1704" s="106" t="e">
        <f t="shared" si="465"/>
        <v>#DIV/0!</v>
      </c>
      <c r="P1704" s="106" t="e">
        <f>IF(O1704&gt;'Input &amp; Results'!$E$49,MIN('Input &amp; Results'!$E$47,O1704),0)</f>
        <v>#DIV/0!</v>
      </c>
      <c r="Q1704" s="106" t="e">
        <f t="shared" si="472"/>
        <v>#DIV/0!</v>
      </c>
      <c r="R1704" s="106" t="e">
        <f t="shared" si="468"/>
        <v>#DIV/0!</v>
      </c>
      <c r="S1704" s="106" t="e">
        <f t="shared" si="469"/>
        <v>#DIV/0!</v>
      </c>
      <c r="T1704" s="106" t="e">
        <f t="shared" si="473"/>
        <v>#DIV/0!</v>
      </c>
      <c r="U1704" s="124" t="e">
        <f t="shared" si="466"/>
        <v>#DIV/0!</v>
      </c>
      <c r="V1704" s="107" t="e">
        <f t="shared" si="481"/>
        <v>#DIV/0!</v>
      </c>
      <c r="W1704" s="106" t="e">
        <f t="shared" si="479"/>
        <v>#DIV/0!</v>
      </c>
      <c r="X1704" s="106" t="e">
        <f t="shared" si="474"/>
        <v>#DIV/0!</v>
      </c>
      <c r="Y1704" s="106" t="e">
        <f t="shared" si="480"/>
        <v>#DIV/0!</v>
      </c>
      <c r="Z1704" s="108" t="e">
        <f t="shared" si="475"/>
        <v>#DIV/0!</v>
      </c>
      <c r="AA1704" s="108" t="e">
        <f>('Input &amp; Results'!$E$40-R1704*7.48)/('Calcs active'!H1704*1440)</f>
        <v>#DIV/0!</v>
      </c>
    </row>
    <row r="1705" spans="2:27" x14ac:dyDescent="0.2">
      <c r="B1705" s="31">
        <f t="shared" si="467"/>
        <v>5</v>
      </c>
      <c r="C1705" s="31" t="s">
        <v>58</v>
      </c>
      <c r="D1705" s="106">
        <v>1691</v>
      </c>
      <c r="E1705" s="106" t="e">
        <f t="shared" si="476"/>
        <v>#DIV/0!</v>
      </c>
      <c r="F1705" s="106">
        <f>'Calcs Hist'!E1706</f>
        <v>0</v>
      </c>
      <c r="G1705" s="106" t="e">
        <f t="shared" si="477"/>
        <v>#DIV/0!</v>
      </c>
      <c r="H1705" s="107" t="e">
        <f t="shared" si="478"/>
        <v>#DIV/0!</v>
      </c>
      <c r="I1705" s="106" t="e">
        <f>IF(P1705&gt;0,('Input &amp; Results'!F$32/12*$C$3)*('Input &amp; Results'!$D$21),('Input &amp; Results'!F$32/12*$C$3)*('Input &amp; Results'!$D$22))</f>
        <v>#DIV/0!</v>
      </c>
      <c r="J1705" s="106" t="e">
        <f t="shared" si="482"/>
        <v>#DIV/0!</v>
      </c>
      <c r="K1705" s="106" t="e">
        <f>IF(H1705&gt;'Input &amp; Results'!$K$45,MIN('Input &amp; Results'!$K$34,J1705-M1705),0)</f>
        <v>#DIV/0!</v>
      </c>
      <c r="L1705" s="106" t="e">
        <f t="shared" si="470"/>
        <v>#DIV/0!</v>
      </c>
      <c r="M1705" s="106" t="e">
        <f>IF(J1705&gt;0,MIN('Input &amp; Results'!$K$14*0.75/12*'Input &amp; Results'!$K$42,J1705),0)</f>
        <v>#DIV/0!</v>
      </c>
      <c r="N1705" s="106" t="e">
        <f t="shared" si="471"/>
        <v>#DIV/0!</v>
      </c>
      <c r="O1705" s="106" t="e">
        <f t="shared" si="465"/>
        <v>#DIV/0!</v>
      </c>
      <c r="P1705" s="106" t="e">
        <f>IF(O1705&gt;'Input &amp; Results'!$E$49,MIN('Input &amp; Results'!$E$47,O1705),0)</f>
        <v>#DIV/0!</v>
      </c>
      <c r="Q1705" s="106" t="e">
        <f t="shared" si="472"/>
        <v>#DIV/0!</v>
      </c>
      <c r="R1705" s="106" t="e">
        <f t="shared" si="468"/>
        <v>#DIV/0!</v>
      </c>
      <c r="S1705" s="106" t="e">
        <f t="shared" si="469"/>
        <v>#DIV/0!</v>
      </c>
      <c r="T1705" s="106" t="e">
        <f t="shared" si="473"/>
        <v>#DIV/0!</v>
      </c>
      <c r="U1705" s="124" t="e">
        <f t="shared" si="466"/>
        <v>#DIV/0!</v>
      </c>
      <c r="V1705" s="107" t="e">
        <f t="shared" si="481"/>
        <v>#DIV/0!</v>
      </c>
      <c r="W1705" s="106" t="e">
        <f t="shared" si="479"/>
        <v>#DIV/0!</v>
      </c>
      <c r="X1705" s="106" t="e">
        <f t="shared" si="474"/>
        <v>#DIV/0!</v>
      </c>
      <c r="Y1705" s="106" t="e">
        <f t="shared" si="480"/>
        <v>#DIV/0!</v>
      </c>
      <c r="Z1705" s="108" t="e">
        <f t="shared" si="475"/>
        <v>#DIV/0!</v>
      </c>
      <c r="AA1705" s="108" t="e">
        <f>('Input &amp; Results'!$E$40-R1705*7.48)/('Calcs active'!H1705*1440)</f>
        <v>#DIV/0!</v>
      </c>
    </row>
    <row r="1706" spans="2:27" x14ac:dyDescent="0.2">
      <c r="B1706" s="31">
        <f t="shared" si="467"/>
        <v>5</v>
      </c>
      <c r="C1706" s="31" t="s">
        <v>58</v>
      </c>
      <c r="D1706" s="106">
        <v>1692</v>
      </c>
      <c r="E1706" s="106" t="e">
        <f t="shared" si="476"/>
        <v>#DIV/0!</v>
      </c>
      <c r="F1706" s="106">
        <f>'Calcs Hist'!E1707</f>
        <v>0</v>
      </c>
      <c r="G1706" s="106" t="e">
        <f t="shared" si="477"/>
        <v>#DIV/0!</v>
      </c>
      <c r="H1706" s="107" t="e">
        <f t="shared" si="478"/>
        <v>#DIV/0!</v>
      </c>
      <c r="I1706" s="106" t="e">
        <f>IF(P1706&gt;0,('Input &amp; Results'!F$32/12*$C$3)*('Input &amp; Results'!$D$21),('Input &amp; Results'!F$32/12*$C$3)*('Input &amp; Results'!$D$22))</f>
        <v>#DIV/0!</v>
      </c>
      <c r="J1706" s="106" t="e">
        <f t="shared" si="482"/>
        <v>#DIV/0!</v>
      </c>
      <c r="K1706" s="106" t="e">
        <f>IF(H1706&gt;'Input &amp; Results'!$K$45,MIN('Input &amp; Results'!$K$34,J1706-M1706),0)</f>
        <v>#DIV/0!</v>
      </c>
      <c r="L1706" s="106" t="e">
        <f t="shared" si="470"/>
        <v>#DIV/0!</v>
      </c>
      <c r="M1706" s="106" t="e">
        <f>IF(J1706&gt;0,MIN('Input &amp; Results'!$K$14*0.75/12*'Input &amp; Results'!$K$42,J1706),0)</f>
        <v>#DIV/0!</v>
      </c>
      <c r="N1706" s="106" t="e">
        <f t="shared" si="471"/>
        <v>#DIV/0!</v>
      </c>
      <c r="O1706" s="106" t="e">
        <f t="shared" si="465"/>
        <v>#DIV/0!</v>
      </c>
      <c r="P1706" s="106" t="e">
        <f>IF(O1706&gt;'Input &amp; Results'!$E$49,MIN('Input &amp; Results'!$E$47,O1706),0)</f>
        <v>#DIV/0!</v>
      </c>
      <c r="Q1706" s="106" t="e">
        <f t="shared" si="472"/>
        <v>#DIV/0!</v>
      </c>
      <c r="R1706" s="106" t="e">
        <f t="shared" si="468"/>
        <v>#DIV/0!</v>
      </c>
      <c r="S1706" s="106" t="e">
        <f t="shared" si="469"/>
        <v>#DIV/0!</v>
      </c>
      <c r="T1706" s="106" t="e">
        <f t="shared" si="473"/>
        <v>#DIV/0!</v>
      </c>
      <c r="U1706" s="124" t="e">
        <f t="shared" si="466"/>
        <v>#DIV/0!</v>
      </c>
      <c r="V1706" s="107" t="e">
        <f t="shared" si="481"/>
        <v>#DIV/0!</v>
      </c>
      <c r="W1706" s="106" t="e">
        <f t="shared" si="479"/>
        <v>#DIV/0!</v>
      </c>
      <c r="X1706" s="106" t="e">
        <f t="shared" si="474"/>
        <v>#DIV/0!</v>
      </c>
      <c r="Y1706" s="106" t="e">
        <f t="shared" si="480"/>
        <v>#DIV/0!</v>
      </c>
      <c r="Z1706" s="108" t="e">
        <f t="shared" si="475"/>
        <v>#DIV/0!</v>
      </c>
      <c r="AA1706" s="108" t="e">
        <f>('Input &amp; Results'!$E$40-R1706*7.48)/('Calcs active'!H1706*1440)</f>
        <v>#DIV/0!</v>
      </c>
    </row>
    <row r="1707" spans="2:27" x14ac:dyDescent="0.2">
      <c r="B1707" s="31">
        <f t="shared" si="467"/>
        <v>5</v>
      </c>
      <c r="C1707" s="31" t="s">
        <v>58</v>
      </c>
      <c r="D1707" s="106">
        <v>1693</v>
      </c>
      <c r="E1707" s="106" t="e">
        <f t="shared" si="476"/>
        <v>#DIV/0!</v>
      </c>
      <c r="F1707" s="106">
        <f>'Calcs Hist'!E1708</f>
        <v>0</v>
      </c>
      <c r="G1707" s="106" t="e">
        <f t="shared" si="477"/>
        <v>#DIV/0!</v>
      </c>
      <c r="H1707" s="107" t="e">
        <f t="shared" si="478"/>
        <v>#DIV/0!</v>
      </c>
      <c r="I1707" s="106" t="e">
        <f>IF(P1707&gt;0,('Input &amp; Results'!F$32/12*$C$3)*('Input &amp; Results'!$D$21),('Input &amp; Results'!F$32/12*$C$3)*('Input &amp; Results'!$D$22))</f>
        <v>#DIV/0!</v>
      </c>
      <c r="J1707" s="106" t="e">
        <f t="shared" si="482"/>
        <v>#DIV/0!</v>
      </c>
      <c r="K1707" s="106" t="e">
        <f>IF(H1707&gt;'Input &amp; Results'!$K$45,MIN('Input &amp; Results'!$K$34,J1707-M1707),0)</f>
        <v>#DIV/0!</v>
      </c>
      <c r="L1707" s="106" t="e">
        <f t="shared" si="470"/>
        <v>#DIV/0!</v>
      </c>
      <c r="M1707" s="106" t="e">
        <f>IF(J1707&gt;0,MIN('Input &amp; Results'!$K$14*0.75/12*'Input &amp; Results'!$K$42,J1707),0)</f>
        <v>#DIV/0!</v>
      </c>
      <c r="N1707" s="106" t="e">
        <f t="shared" si="471"/>
        <v>#DIV/0!</v>
      </c>
      <c r="O1707" s="106" t="e">
        <f t="shared" si="465"/>
        <v>#DIV/0!</v>
      </c>
      <c r="P1707" s="106" t="e">
        <f>IF(O1707&gt;'Input &amp; Results'!$E$49,MIN('Input &amp; Results'!$E$47,O1707),0)</f>
        <v>#DIV/0!</v>
      </c>
      <c r="Q1707" s="106" t="e">
        <f t="shared" si="472"/>
        <v>#DIV/0!</v>
      </c>
      <c r="R1707" s="106" t="e">
        <f t="shared" si="468"/>
        <v>#DIV/0!</v>
      </c>
      <c r="S1707" s="106" t="e">
        <f t="shared" si="469"/>
        <v>#DIV/0!</v>
      </c>
      <c r="T1707" s="106" t="e">
        <f t="shared" si="473"/>
        <v>#DIV/0!</v>
      </c>
      <c r="U1707" s="124" t="e">
        <f t="shared" si="466"/>
        <v>#DIV/0!</v>
      </c>
      <c r="V1707" s="107" t="e">
        <f t="shared" si="481"/>
        <v>#DIV/0!</v>
      </c>
      <c r="W1707" s="106" t="e">
        <f t="shared" si="479"/>
        <v>#DIV/0!</v>
      </c>
      <c r="X1707" s="106" t="e">
        <f t="shared" si="474"/>
        <v>#DIV/0!</v>
      </c>
      <c r="Y1707" s="106" t="e">
        <f t="shared" si="480"/>
        <v>#DIV/0!</v>
      </c>
      <c r="Z1707" s="108" t="e">
        <f t="shared" si="475"/>
        <v>#DIV/0!</v>
      </c>
      <c r="AA1707" s="108" t="e">
        <f>('Input &amp; Results'!$E$40-R1707*7.48)/('Calcs active'!H1707*1440)</f>
        <v>#DIV/0!</v>
      </c>
    </row>
    <row r="1708" spans="2:27" x14ac:dyDescent="0.2">
      <c r="B1708" s="31">
        <f t="shared" si="467"/>
        <v>5</v>
      </c>
      <c r="C1708" s="31" t="s">
        <v>58</v>
      </c>
      <c r="D1708" s="106">
        <v>1694</v>
      </c>
      <c r="E1708" s="106" t="e">
        <f t="shared" si="476"/>
        <v>#DIV/0!</v>
      </c>
      <c r="F1708" s="106">
        <f>'Calcs Hist'!E1709</f>
        <v>0</v>
      </c>
      <c r="G1708" s="106" t="e">
        <f t="shared" si="477"/>
        <v>#DIV/0!</v>
      </c>
      <c r="H1708" s="107" t="e">
        <f t="shared" si="478"/>
        <v>#DIV/0!</v>
      </c>
      <c r="I1708" s="106" t="e">
        <f>IF(P1708&gt;0,('Input &amp; Results'!F$32/12*$C$3)*('Input &amp; Results'!$D$21),('Input &amp; Results'!F$32/12*$C$3)*('Input &amp; Results'!$D$22))</f>
        <v>#DIV/0!</v>
      </c>
      <c r="J1708" s="106" t="e">
        <f t="shared" si="482"/>
        <v>#DIV/0!</v>
      </c>
      <c r="K1708" s="106" t="e">
        <f>IF(H1708&gt;'Input &amp; Results'!$K$45,MIN('Input &amp; Results'!$K$34,J1708-M1708),0)</f>
        <v>#DIV/0!</v>
      </c>
      <c r="L1708" s="106" t="e">
        <f t="shared" si="470"/>
        <v>#DIV/0!</v>
      </c>
      <c r="M1708" s="106" t="e">
        <f>IF(J1708&gt;0,MIN('Input &amp; Results'!$K$14*0.75/12*'Input &amp; Results'!$K$42,J1708),0)</f>
        <v>#DIV/0!</v>
      </c>
      <c r="N1708" s="106" t="e">
        <f t="shared" si="471"/>
        <v>#DIV/0!</v>
      </c>
      <c r="O1708" s="106" t="e">
        <f t="shared" ref="O1708:O1771" si="483">J1708-K1708-M1708</f>
        <v>#DIV/0!</v>
      </c>
      <c r="P1708" s="106" t="e">
        <f>IF(O1708&gt;'Input &amp; Results'!$E$49,MIN('Input &amp; Results'!$E$47,O1708),0)</f>
        <v>#DIV/0!</v>
      </c>
      <c r="Q1708" s="106" t="e">
        <f t="shared" si="472"/>
        <v>#DIV/0!</v>
      </c>
      <c r="R1708" s="106" t="e">
        <f t="shared" si="468"/>
        <v>#DIV/0!</v>
      </c>
      <c r="S1708" s="106" t="e">
        <f t="shared" si="469"/>
        <v>#DIV/0!</v>
      </c>
      <c r="T1708" s="106" t="e">
        <f t="shared" si="473"/>
        <v>#DIV/0!</v>
      </c>
      <c r="U1708" s="124" t="e">
        <f t="shared" si="466"/>
        <v>#DIV/0!</v>
      </c>
      <c r="V1708" s="107" t="e">
        <f t="shared" si="481"/>
        <v>#DIV/0!</v>
      </c>
      <c r="W1708" s="106" t="e">
        <f t="shared" si="479"/>
        <v>#DIV/0!</v>
      </c>
      <c r="X1708" s="106" t="e">
        <f t="shared" si="474"/>
        <v>#DIV/0!</v>
      </c>
      <c r="Y1708" s="106" t="e">
        <f t="shared" si="480"/>
        <v>#DIV/0!</v>
      </c>
      <c r="Z1708" s="108" t="e">
        <f t="shared" si="475"/>
        <v>#DIV/0!</v>
      </c>
      <c r="AA1708" s="108" t="e">
        <f>('Input &amp; Results'!$E$40-R1708*7.48)/('Calcs active'!H1708*1440)</f>
        <v>#DIV/0!</v>
      </c>
    </row>
    <row r="1709" spans="2:27" x14ac:dyDescent="0.2">
      <c r="B1709" s="31">
        <f t="shared" si="467"/>
        <v>5</v>
      </c>
      <c r="C1709" s="31" t="s">
        <v>58</v>
      </c>
      <c r="D1709" s="106">
        <v>1695</v>
      </c>
      <c r="E1709" s="106" t="e">
        <f t="shared" si="476"/>
        <v>#DIV/0!</v>
      </c>
      <c r="F1709" s="106">
        <f>'Calcs Hist'!E1710</f>
        <v>0</v>
      </c>
      <c r="G1709" s="106" t="e">
        <f t="shared" si="477"/>
        <v>#DIV/0!</v>
      </c>
      <c r="H1709" s="107" t="e">
        <f t="shared" si="478"/>
        <v>#DIV/0!</v>
      </c>
      <c r="I1709" s="106" t="e">
        <f>IF(P1709&gt;0,('Input &amp; Results'!F$32/12*$C$3)*('Input &amp; Results'!$D$21),('Input &amp; Results'!F$32/12*$C$3)*('Input &amp; Results'!$D$22))</f>
        <v>#DIV/0!</v>
      </c>
      <c r="J1709" s="106" t="e">
        <f t="shared" si="482"/>
        <v>#DIV/0!</v>
      </c>
      <c r="K1709" s="106" t="e">
        <f>IF(H1709&gt;'Input &amp; Results'!$K$45,MIN('Input &amp; Results'!$K$34,J1709-M1709),0)</f>
        <v>#DIV/0!</v>
      </c>
      <c r="L1709" s="106" t="e">
        <f t="shared" si="470"/>
        <v>#DIV/0!</v>
      </c>
      <c r="M1709" s="106" t="e">
        <f>IF(J1709&gt;0,MIN('Input &amp; Results'!$K$14*0.75/12*'Input &amp; Results'!$K$42,J1709),0)</f>
        <v>#DIV/0!</v>
      </c>
      <c r="N1709" s="106" t="e">
        <f t="shared" si="471"/>
        <v>#DIV/0!</v>
      </c>
      <c r="O1709" s="106" t="e">
        <f t="shared" si="483"/>
        <v>#DIV/0!</v>
      </c>
      <c r="P1709" s="106" t="e">
        <f>IF(O1709&gt;'Input &amp; Results'!$E$49,MIN('Input &amp; Results'!$E$47,O1709),0)</f>
        <v>#DIV/0!</v>
      </c>
      <c r="Q1709" s="106" t="e">
        <f t="shared" si="472"/>
        <v>#DIV/0!</v>
      </c>
      <c r="R1709" s="106" t="e">
        <f t="shared" si="468"/>
        <v>#DIV/0!</v>
      </c>
      <c r="S1709" s="106" t="e">
        <f t="shared" si="469"/>
        <v>#DIV/0!</v>
      </c>
      <c r="T1709" s="106" t="e">
        <f t="shared" si="473"/>
        <v>#DIV/0!</v>
      </c>
      <c r="U1709" s="124" t="e">
        <f t="shared" si="466"/>
        <v>#DIV/0!</v>
      </c>
      <c r="V1709" s="107" t="e">
        <f t="shared" si="481"/>
        <v>#DIV/0!</v>
      </c>
      <c r="W1709" s="106" t="e">
        <f t="shared" si="479"/>
        <v>#DIV/0!</v>
      </c>
      <c r="X1709" s="106" t="e">
        <f t="shared" si="474"/>
        <v>#DIV/0!</v>
      </c>
      <c r="Y1709" s="106" t="e">
        <f t="shared" si="480"/>
        <v>#DIV/0!</v>
      </c>
      <c r="Z1709" s="108" t="e">
        <f t="shared" si="475"/>
        <v>#DIV/0!</v>
      </c>
      <c r="AA1709" s="108" t="e">
        <f>('Input &amp; Results'!$E$40-R1709*7.48)/('Calcs active'!H1709*1440)</f>
        <v>#DIV/0!</v>
      </c>
    </row>
    <row r="1710" spans="2:27" x14ac:dyDescent="0.2">
      <c r="B1710" s="31">
        <f t="shared" si="467"/>
        <v>5</v>
      </c>
      <c r="C1710" s="31" t="s">
        <v>58</v>
      </c>
      <c r="D1710" s="106">
        <v>1696</v>
      </c>
      <c r="E1710" s="106" t="e">
        <f t="shared" si="476"/>
        <v>#DIV/0!</v>
      </c>
      <c r="F1710" s="106">
        <f>'Calcs Hist'!E1711</f>
        <v>0</v>
      </c>
      <c r="G1710" s="106" t="e">
        <f t="shared" si="477"/>
        <v>#DIV/0!</v>
      </c>
      <c r="H1710" s="107" t="e">
        <f t="shared" si="478"/>
        <v>#DIV/0!</v>
      </c>
      <c r="I1710" s="106" t="e">
        <f>IF(P1710&gt;0,('Input &amp; Results'!F$32/12*$C$3)*('Input &amp; Results'!$D$21),('Input &amp; Results'!F$32/12*$C$3)*('Input &amp; Results'!$D$22))</f>
        <v>#DIV/0!</v>
      </c>
      <c r="J1710" s="106" t="e">
        <f t="shared" si="482"/>
        <v>#DIV/0!</v>
      </c>
      <c r="K1710" s="106" t="e">
        <f>IF(H1710&gt;'Input &amp; Results'!$K$45,MIN('Input &amp; Results'!$K$34,J1710-M1710),0)</f>
        <v>#DIV/0!</v>
      </c>
      <c r="L1710" s="106" t="e">
        <f t="shared" si="470"/>
        <v>#DIV/0!</v>
      </c>
      <c r="M1710" s="106" t="e">
        <f>IF(J1710&gt;0,MIN('Input &amp; Results'!$K$14*0.75/12*'Input &amp; Results'!$K$42,J1710),0)</f>
        <v>#DIV/0!</v>
      </c>
      <c r="N1710" s="106" t="e">
        <f t="shared" si="471"/>
        <v>#DIV/0!</v>
      </c>
      <c r="O1710" s="106" t="e">
        <f t="shared" si="483"/>
        <v>#DIV/0!</v>
      </c>
      <c r="P1710" s="106" t="e">
        <f>IF(O1710&gt;'Input &amp; Results'!$E$49,MIN('Input &amp; Results'!$E$47,O1710),0)</f>
        <v>#DIV/0!</v>
      </c>
      <c r="Q1710" s="106" t="e">
        <f t="shared" si="472"/>
        <v>#DIV/0!</v>
      </c>
      <c r="R1710" s="106" t="e">
        <f t="shared" si="468"/>
        <v>#DIV/0!</v>
      </c>
      <c r="S1710" s="106" t="e">
        <f t="shared" si="469"/>
        <v>#DIV/0!</v>
      </c>
      <c r="T1710" s="106" t="e">
        <f t="shared" si="473"/>
        <v>#DIV/0!</v>
      </c>
      <c r="U1710" s="124" t="e">
        <f t="shared" si="466"/>
        <v>#DIV/0!</v>
      </c>
      <c r="V1710" s="107" t="e">
        <f t="shared" si="481"/>
        <v>#DIV/0!</v>
      </c>
      <c r="W1710" s="106" t="e">
        <f t="shared" si="479"/>
        <v>#DIV/0!</v>
      </c>
      <c r="X1710" s="106" t="e">
        <f t="shared" si="474"/>
        <v>#DIV/0!</v>
      </c>
      <c r="Y1710" s="106" t="e">
        <f t="shared" si="480"/>
        <v>#DIV/0!</v>
      </c>
      <c r="Z1710" s="108" t="e">
        <f t="shared" si="475"/>
        <v>#DIV/0!</v>
      </c>
      <c r="AA1710" s="108" t="e">
        <f>('Input &amp; Results'!$E$40-R1710*7.48)/('Calcs active'!H1710*1440)</f>
        <v>#DIV/0!</v>
      </c>
    </row>
    <row r="1711" spans="2:27" x14ac:dyDescent="0.2">
      <c r="B1711" s="31">
        <f t="shared" si="467"/>
        <v>5</v>
      </c>
      <c r="C1711" s="31" t="s">
        <v>58</v>
      </c>
      <c r="D1711" s="106">
        <v>1697</v>
      </c>
      <c r="E1711" s="106" t="e">
        <f t="shared" si="476"/>
        <v>#DIV/0!</v>
      </c>
      <c r="F1711" s="106">
        <f>'Calcs Hist'!E1712</f>
        <v>0</v>
      </c>
      <c r="G1711" s="106" t="e">
        <f t="shared" si="477"/>
        <v>#DIV/0!</v>
      </c>
      <c r="H1711" s="107" t="e">
        <f t="shared" si="478"/>
        <v>#DIV/0!</v>
      </c>
      <c r="I1711" s="106" t="e">
        <f>IF(P1711&gt;0,('Input &amp; Results'!F$32/12*$C$3)*('Input &amp; Results'!$D$21),('Input &amp; Results'!F$32/12*$C$3)*('Input &amp; Results'!$D$22))</f>
        <v>#DIV/0!</v>
      </c>
      <c r="J1711" s="106" t="e">
        <f t="shared" si="482"/>
        <v>#DIV/0!</v>
      </c>
      <c r="K1711" s="106" t="e">
        <f>IF(H1711&gt;'Input &amp; Results'!$K$45,MIN('Input &amp; Results'!$K$34,J1711-M1711),0)</f>
        <v>#DIV/0!</v>
      </c>
      <c r="L1711" s="106" t="e">
        <f t="shared" si="470"/>
        <v>#DIV/0!</v>
      </c>
      <c r="M1711" s="106" t="e">
        <f>IF(J1711&gt;0,MIN('Input &amp; Results'!$K$14*0.75/12*'Input &amp; Results'!$K$42,J1711),0)</f>
        <v>#DIV/0!</v>
      </c>
      <c r="N1711" s="106" t="e">
        <f t="shared" si="471"/>
        <v>#DIV/0!</v>
      </c>
      <c r="O1711" s="106" t="e">
        <f t="shared" si="483"/>
        <v>#DIV/0!</v>
      </c>
      <c r="P1711" s="106" t="e">
        <f>IF(O1711&gt;'Input &amp; Results'!$E$49,MIN('Input &amp; Results'!$E$47,O1711),0)</f>
        <v>#DIV/0!</v>
      </c>
      <c r="Q1711" s="106" t="e">
        <f t="shared" si="472"/>
        <v>#DIV/0!</v>
      </c>
      <c r="R1711" s="106" t="e">
        <f t="shared" si="468"/>
        <v>#DIV/0!</v>
      </c>
      <c r="S1711" s="106" t="e">
        <f t="shared" si="469"/>
        <v>#DIV/0!</v>
      </c>
      <c r="T1711" s="106" t="e">
        <f t="shared" si="473"/>
        <v>#DIV/0!</v>
      </c>
      <c r="U1711" s="124" t="e">
        <f t="shared" si="466"/>
        <v>#DIV/0!</v>
      </c>
      <c r="V1711" s="107" t="e">
        <f t="shared" si="481"/>
        <v>#DIV/0!</v>
      </c>
      <c r="W1711" s="106" t="e">
        <f t="shared" si="479"/>
        <v>#DIV/0!</v>
      </c>
      <c r="X1711" s="106" t="e">
        <f t="shared" si="474"/>
        <v>#DIV/0!</v>
      </c>
      <c r="Y1711" s="106" t="e">
        <f t="shared" si="480"/>
        <v>#DIV/0!</v>
      </c>
      <c r="Z1711" s="108" t="e">
        <f t="shared" si="475"/>
        <v>#DIV/0!</v>
      </c>
      <c r="AA1711" s="108" t="e">
        <f>('Input &amp; Results'!$E$40-R1711*7.48)/('Calcs active'!H1711*1440)</f>
        <v>#DIV/0!</v>
      </c>
    </row>
    <row r="1712" spans="2:27" x14ac:dyDescent="0.2">
      <c r="B1712" s="31">
        <f t="shared" si="467"/>
        <v>5</v>
      </c>
      <c r="C1712" s="31" t="s">
        <v>58</v>
      </c>
      <c r="D1712" s="106">
        <v>1698</v>
      </c>
      <c r="E1712" s="106" t="e">
        <f t="shared" si="476"/>
        <v>#DIV/0!</v>
      </c>
      <c r="F1712" s="106">
        <f>'Calcs Hist'!E1713</f>
        <v>0</v>
      </c>
      <c r="G1712" s="106" t="e">
        <f t="shared" si="477"/>
        <v>#DIV/0!</v>
      </c>
      <c r="H1712" s="107" t="e">
        <f t="shared" si="478"/>
        <v>#DIV/0!</v>
      </c>
      <c r="I1712" s="106" t="e">
        <f>IF(P1712&gt;0,('Input &amp; Results'!F$32/12*$C$3)*('Input &amp; Results'!$D$21),('Input &amp; Results'!F$32/12*$C$3)*('Input &amp; Results'!$D$22))</f>
        <v>#DIV/0!</v>
      </c>
      <c r="J1712" s="106" t="e">
        <f t="shared" si="482"/>
        <v>#DIV/0!</v>
      </c>
      <c r="K1712" s="106" t="e">
        <f>IF(H1712&gt;'Input &amp; Results'!$K$45,MIN('Input &amp; Results'!$K$34,J1712-M1712),0)</f>
        <v>#DIV/0!</v>
      </c>
      <c r="L1712" s="106" t="e">
        <f t="shared" si="470"/>
        <v>#DIV/0!</v>
      </c>
      <c r="M1712" s="106" t="e">
        <f>IF(J1712&gt;0,MIN('Input &amp; Results'!$K$14*0.75/12*'Input &amp; Results'!$K$42,J1712),0)</f>
        <v>#DIV/0!</v>
      </c>
      <c r="N1712" s="106" t="e">
        <f t="shared" si="471"/>
        <v>#DIV/0!</v>
      </c>
      <c r="O1712" s="106" t="e">
        <f t="shared" si="483"/>
        <v>#DIV/0!</v>
      </c>
      <c r="P1712" s="106" t="e">
        <f>IF(O1712&gt;'Input &amp; Results'!$E$49,MIN('Input &amp; Results'!$E$47,O1712),0)</f>
        <v>#DIV/0!</v>
      </c>
      <c r="Q1712" s="106" t="e">
        <f t="shared" si="472"/>
        <v>#DIV/0!</v>
      </c>
      <c r="R1712" s="106" t="e">
        <f t="shared" si="468"/>
        <v>#DIV/0!</v>
      </c>
      <c r="S1712" s="106" t="e">
        <f t="shared" si="469"/>
        <v>#DIV/0!</v>
      </c>
      <c r="T1712" s="106" t="e">
        <f t="shared" si="473"/>
        <v>#DIV/0!</v>
      </c>
      <c r="U1712" s="124" t="e">
        <f t="shared" si="466"/>
        <v>#DIV/0!</v>
      </c>
      <c r="V1712" s="107" t="e">
        <f t="shared" si="481"/>
        <v>#DIV/0!</v>
      </c>
      <c r="W1712" s="106" t="e">
        <f t="shared" si="479"/>
        <v>#DIV/0!</v>
      </c>
      <c r="X1712" s="106" t="e">
        <f t="shared" si="474"/>
        <v>#DIV/0!</v>
      </c>
      <c r="Y1712" s="106" t="e">
        <f t="shared" si="480"/>
        <v>#DIV/0!</v>
      </c>
      <c r="Z1712" s="108" t="e">
        <f t="shared" si="475"/>
        <v>#DIV/0!</v>
      </c>
      <c r="AA1712" s="108" t="e">
        <f>('Input &amp; Results'!$E$40-R1712*7.48)/('Calcs active'!H1712*1440)</f>
        <v>#DIV/0!</v>
      </c>
    </row>
    <row r="1713" spans="2:27" x14ac:dyDescent="0.2">
      <c r="B1713" s="31">
        <f t="shared" si="467"/>
        <v>5</v>
      </c>
      <c r="C1713" s="31" t="s">
        <v>58</v>
      </c>
      <c r="D1713" s="106">
        <v>1699</v>
      </c>
      <c r="E1713" s="106" t="e">
        <f t="shared" si="476"/>
        <v>#DIV/0!</v>
      </c>
      <c r="F1713" s="106">
        <f>'Calcs Hist'!E1714</f>
        <v>0</v>
      </c>
      <c r="G1713" s="106" t="e">
        <f t="shared" si="477"/>
        <v>#DIV/0!</v>
      </c>
      <c r="H1713" s="107" t="e">
        <f t="shared" si="478"/>
        <v>#DIV/0!</v>
      </c>
      <c r="I1713" s="106" t="e">
        <f>IF(P1713&gt;0,('Input &amp; Results'!F$32/12*$C$3)*('Input &amp; Results'!$D$21),('Input &amp; Results'!F$32/12*$C$3)*('Input &amp; Results'!$D$22))</f>
        <v>#DIV/0!</v>
      </c>
      <c r="J1713" s="106" t="e">
        <f t="shared" si="482"/>
        <v>#DIV/0!</v>
      </c>
      <c r="K1713" s="106" t="e">
        <f>IF(H1713&gt;'Input &amp; Results'!$K$45,MIN('Input &amp; Results'!$K$34,J1713-M1713),0)</f>
        <v>#DIV/0!</v>
      </c>
      <c r="L1713" s="106" t="e">
        <f t="shared" si="470"/>
        <v>#DIV/0!</v>
      </c>
      <c r="M1713" s="106" t="e">
        <f>IF(J1713&gt;0,MIN('Input &amp; Results'!$K$14*0.75/12*'Input &amp; Results'!$K$42,J1713),0)</f>
        <v>#DIV/0!</v>
      </c>
      <c r="N1713" s="106" t="e">
        <f t="shared" si="471"/>
        <v>#DIV/0!</v>
      </c>
      <c r="O1713" s="106" t="e">
        <f t="shared" si="483"/>
        <v>#DIV/0!</v>
      </c>
      <c r="P1713" s="106" t="e">
        <f>IF(O1713&gt;'Input &amp; Results'!$E$49,MIN('Input &amp; Results'!$E$47,O1713),0)</f>
        <v>#DIV/0!</v>
      </c>
      <c r="Q1713" s="106" t="e">
        <f t="shared" si="472"/>
        <v>#DIV/0!</v>
      </c>
      <c r="R1713" s="106" t="e">
        <f t="shared" si="468"/>
        <v>#DIV/0!</v>
      </c>
      <c r="S1713" s="106" t="e">
        <f t="shared" si="469"/>
        <v>#DIV/0!</v>
      </c>
      <c r="T1713" s="106" t="e">
        <f t="shared" si="473"/>
        <v>#DIV/0!</v>
      </c>
      <c r="U1713" s="124" t="e">
        <f t="shared" si="466"/>
        <v>#DIV/0!</v>
      </c>
      <c r="V1713" s="107" t="e">
        <f t="shared" si="481"/>
        <v>#DIV/0!</v>
      </c>
      <c r="W1713" s="106" t="e">
        <f t="shared" si="479"/>
        <v>#DIV/0!</v>
      </c>
      <c r="X1713" s="106" t="e">
        <f t="shared" si="474"/>
        <v>#DIV/0!</v>
      </c>
      <c r="Y1713" s="106" t="e">
        <f t="shared" si="480"/>
        <v>#DIV/0!</v>
      </c>
      <c r="Z1713" s="108" t="e">
        <f t="shared" si="475"/>
        <v>#DIV/0!</v>
      </c>
      <c r="AA1713" s="108" t="e">
        <f>('Input &amp; Results'!$E$40-R1713*7.48)/('Calcs active'!H1713*1440)</f>
        <v>#DIV/0!</v>
      </c>
    </row>
    <row r="1714" spans="2:27" x14ac:dyDescent="0.2">
      <c r="B1714" s="31">
        <f t="shared" si="467"/>
        <v>5</v>
      </c>
      <c r="C1714" s="31" t="s">
        <v>58</v>
      </c>
      <c r="D1714" s="106">
        <v>1700</v>
      </c>
      <c r="E1714" s="106" t="e">
        <f t="shared" si="476"/>
        <v>#DIV/0!</v>
      </c>
      <c r="F1714" s="106">
        <f>'Calcs Hist'!E1715</f>
        <v>0</v>
      </c>
      <c r="G1714" s="106" t="e">
        <f t="shared" si="477"/>
        <v>#DIV/0!</v>
      </c>
      <c r="H1714" s="107" t="e">
        <f t="shared" si="478"/>
        <v>#DIV/0!</v>
      </c>
      <c r="I1714" s="106" t="e">
        <f>IF(P1714&gt;0,('Input &amp; Results'!F$32/12*$C$3)*('Input &amp; Results'!$D$21),('Input &amp; Results'!F$32/12*$C$3)*('Input &amp; Results'!$D$22))</f>
        <v>#DIV/0!</v>
      </c>
      <c r="J1714" s="106" t="e">
        <f t="shared" si="482"/>
        <v>#DIV/0!</v>
      </c>
      <c r="K1714" s="106" t="e">
        <f>IF(H1714&gt;'Input &amp; Results'!$K$45,MIN('Input &amp; Results'!$K$34,J1714-M1714),0)</f>
        <v>#DIV/0!</v>
      </c>
      <c r="L1714" s="106" t="e">
        <f t="shared" si="470"/>
        <v>#DIV/0!</v>
      </c>
      <c r="M1714" s="106" t="e">
        <f>IF(J1714&gt;0,MIN('Input &amp; Results'!$K$14*0.75/12*'Input &amp; Results'!$K$42,J1714),0)</f>
        <v>#DIV/0!</v>
      </c>
      <c r="N1714" s="106" t="e">
        <f t="shared" si="471"/>
        <v>#DIV/0!</v>
      </c>
      <c r="O1714" s="106" t="e">
        <f t="shared" si="483"/>
        <v>#DIV/0!</v>
      </c>
      <c r="P1714" s="106" t="e">
        <f>IF(O1714&gt;'Input &amp; Results'!$E$49,MIN('Input &amp; Results'!$E$47,O1714),0)</f>
        <v>#DIV/0!</v>
      </c>
      <c r="Q1714" s="106" t="e">
        <f t="shared" si="472"/>
        <v>#DIV/0!</v>
      </c>
      <c r="R1714" s="106" t="e">
        <f t="shared" si="468"/>
        <v>#DIV/0!</v>
      </c>
      <c r="S1714" s="106" t="e">
        <f t="shared" si="469"/>
        <v>#DIV/0!</v>
      </c>
      <c r="T1714" s="106" t="e">
        <f t="shared" si="473"/>
        <v>#DIV/0!</v>
      </c>
      <c r="U1714" s="124" t="e">
        <f t="shared" si="466"/>
        <v>#DIV/0!</v>
      </c>
      <c r="V1714" s="107" t="e">
        <f t="shared" si="481"/>
        <v>#DIV/0!</v>
      </c>
      <c r="W1714" s="106" t="e">
        <f t="shared" si="479"/>
        <v>#DIV/0!</v>
      </c>
      <c r="X1714" s="106" t="e">
        <f t="shared" si="474"/>
        <v>#DIV/0!</v>
      </c>
      <c r="Y1714" s="106" t="e">
        <f t="shared" si="480"/>
        <v>#DIV/0!</v>
      </c>
      <c r="Z1714" s="108" t="e">
        <f t="shared" si="475"/>
        <v>#DIV/0!</v>
      </c>
      <c r="AA1714" s="108" t="e">
        <f>('Input &amp; Results'!$E$40-R1714*7.48)/('Calcs active'!H1714*1440)</f>
        <v>#DIV/0!</v>
      </c>
    </row>
    <row r="1715" spans="2:27" x14ac:dyDescent="0.2">
      <c r="B1715" s="31">
        <f t="shared" si="467"/>
        <v>5</v>
      </c>
      <c r="C1715" s="31" t="s">
        <v>58</v>
      </c>
      <c r="D1715" s="106">
        <v>1701</v>
      </c>
      <c r="E1715" s="106" t="e">
        <f t="shared" si="476"/>
        <v>#DIV/0!</v>
      </c>
      <c r="F1715" s="106">
        <f>'Calcs Hist'!E1716</f>
        <v>0</v>
      </c>
      <c r="G1715" s="106" t="e">
        <f t="shared" si="477"/>
        <v>#DIV/0!</v>
      </c>
      <c r="H1715" s="107" t="e">
        <f t="shared" si="478"/>
        <v>#DIV/0!</v>
      </c>
      <c r="I1715" s="106" t="e">
        <f>IF(P1715&gt;0,('Input &amp; Results'!F$32/12*$C$3)*('Input &amp; Results'!$D$21),('Input &amp; Results'!F$32/12*$C$3)*('Input &amp; Results'!$D$22))</f>
        <v>#DIV/0!</v>
      </c>
      <c r="J1715" s="106" t="e">
        <f t="shared" si="482"/>
        <v>#DIV/0!</v>
      </c>
      <c r="K1715" s="106" t="e">
        <f>IF(H1715&gt;'Input &amp; Results'!$K$45,MIN('Input &amp; Results'!$K$34,J1715-M1715),0)</f>
        <v>#DIV/0!</v>
      </c>
      <c r="L1715" s="106" t="e">
        <f t="shared" si="470"/>
        <v>#DIV/0!</v>
      </c>
      <c r="M1715" s="106" t="e">
        <f>IF(J1715&gt;0,MIN('Input &amp; Results'!$K$14*0.75/12*'Input &amp; Results'!$K$42,J1715),0)</f>
        <v>#DIV/0!</v>
      </c>
      <c r="N1715" s="106" t="e">
        <f t="shared" si="471"/>
        <v>#DIV/0!</v>
      </c>
      <c r="O1715" s="106" t="e">
        <f t="shared" si="483"/>
        <v>#DIV/0!</v>
      </c>
      <c r="P1715" s="106" t="e">
        <f>IF(O1715&gt;'Input &amp; Results'!$E$49,MIN('Input &amp; Results'!$E$47,O1715),0)</f>
        <v>#DIV/0!</v>
      </c>
      <c r="Q1715" s="106" t="e">
        <f t="shared" si="472"/>
        <v>#DIV/0!</v>
      </c>
      <c r="R1715" s="106" t="e">
        <f t="shared" si="468"/>
        <v>#DIV/0!</v>
      </c>
      <c r="S1715" s="106" t="e">
        <f t="shared" si="469"/>
        <v>#DIV/0!</v>
      </c>
      <c r="T1715" s="106" t="e">
        <f t="shared" si="473"/>
        <v>#DIV/0!</v>
      </c>
      <c r="U1715" s="124" t="e">
        <f t="shared" si="466"/>
        <v>#DIV/0!</v>
      </c>
      <c r="V1715" s="107" t="e">
        <f t="shared" si="481"/>
        <v>#DIV/0!</v>
      </c>
      <c r="W1715" s="106" t="e">
        <f t="shared" si="479"/>
        <v>#DIV/0!</v>
      </c>
      <c r="X1715" s="106" t="e">
        <f t="shared" si="474"/>
        <v>#DIV/0!</v>
      </c>
      <c r="Y1715" s="106" t="e">
        <f t="shared" si="480"/>
        <v>#DIV/0!</v>
      </c>
      <c r="Z1715" s="108" t="e">
        <f t="shared" si="475"/>
        <v>#DIV/0!</v>
      </c>
      <c r="AA1715" s="108" t="e">
        <f>('Input &amp; Results'!$E$40-R1715*7.48)/('Calcs active'!H1715*1440)</f>
        <v>#DIV/0!</v>
      </c>
    </row>
    <row r="1716" spans="2:27" x14ac:dyDescent="0.2">
      <c r="B1716" s="31">
        <f t="shared" si="467"/>
        <v>5</v>
      </c>
      <c r="C1716" s="31" t="s">
        <v>58</v>
      </c>
      <c r="D1716" s="106">
        <v>1702</v>
      </c>
      <c r="E1716" s="106" t="e">
        <f t="shared" si="476"/>
        <v>#DIV/0!</v>
      </c>
      <c r="F1716" s="106">
        <f>'Calcs Hist'!E1717</f>
        <v>0</v>
      </c>
      <c r="G1716" s="106" t="e">
        <f t="shared" si="477"/>
        <v>#DIV/0!</v>
      </c>
      <c r="H1716" s="107" t="e">
        <f t="shared" si="478"/>
        <v>#DIV/0!</v>
      </c>
      <c r="I1716" s="106" t="e">
        <f>IF(P1716&gt;0,('Input &amp; Results'!F$32/12*$C$3)*('Input &amp; Results'!$D$21),('Input &amp; Results'!F$32/12*$C$3)*('Input &amp; Results'!$D$22))</f>
        <v>#DIV/0!</v>
      </c>
      <c r="J1716" s="106" t="e">
        <f t="shared" si="482"/>
        <v>#DIV/0!</v>
      </c>
      <c r="K1716" s="106" t="e">
        <f>IF(H1716&gt;'Input &amp; Results'!$K$45,MIN('Input &amp; Results'!$K$34,J1716-M1716),0)</f>
        <v>#DIV/0!</v>
      </c>
      <c r="L1716" s="106" t="e">
        <f t="shared" si="470"/>
        <v>#DIV/0!</v>
      </c>
      <c r="M1716" s="106" t="e">
        <f>IF(J1716&gt;0,MIN('Input &amp; Results'!$K$14*0.75/12*'Input &amp; Results'!$K$42,J1716),0)</f>
        <v>#DIV/0!</v>
      </c>
      <c r="N1716" s="106" t="e">
        <f t="shared" si="471"/>
        <v>#DIV/0!</v>
      </c>
      <c r="O1716" s="106" t="e">
        <f t="shared" si="483"/>
        <v>#DIV/0!</v>
      </c>
      <c r="P1716" s="106" t="e">
        <f>IF(O1716&gt;'Input &amp; Results'!$E$49,MIN('Input &amp; Results'!$E$47,O1716),0)</f>
        <v>#DIV/0!</v>
      </c>
      <c r="Q1716" s="106" t="e">
        <f t="shared" si="472"/>
        <v>#DIV/0!</v>
      </c>
      <c r="R1716" s="106" t="e">
        <f t="shared" si="468"/>
        <v>#DIV/0!</v>
      </c>
      <c r="S1716" s="106" t="e">
        <f t="shared" si="469"/>
        <v>#DIV/0!</v>
      </c>
      <c r="T1716" s="106" t="e">
        <f t="shared" si="473"/>
        <v>#DIV/0!</v>
      </c>
      <c r="U1716" s="124" t="e">
        <f t="shared" si="466"/>
        <v>#DIV/0!</v>
      </c>
      <c r="V1716" s="107" t="e">
        <f t="shared" si="481"/>
        <v>#DIV/0!</v>
      </c>
      <c r="W1716" s="106" t="e">
        <f t="shared" si="479"/>
        <v>#DIV/0!</v>
      </c>
      <c r="X1716" s="106" t="e">
        <f t="shared" si="474"/>
        <v>#DIV/0!</v>
      </c>
      <c r="Y1716" s="106" t="e">
        <f t="shared" si="480"/>
        <v>#DIV/0!</v>
      </c>
      <c r="Z1716" s="108" t="e">
        <f t="shared" si="475"/>
        <v>#DIV/0!</v>
      </c>
      <c r="AA1716" s="108" t="e">
        <f>('Input &amp; Results'!$E$40-R1716*7.48)/('Calcs active'!H1716*1440)</f>
        <v>#DIV/0!</v>
      </c>
    </row>
    <row r="1717" spans="2:27" x14ac:dyDescent="0.2">
      <c r="B1717" s="31">
        <f t="shared" si="467"/>
        <v>5</v>
      </c>
      <c r="C1717" s="31" t="s">
        <v>58</v>
      </c>
      <c r="D1717" s="106">
        <v>1703</v>
      </c>
      <c r="E1717" s="106" t="e">
        <f t="shared" si="476"/>
        <v>#DIV/0!</v>
      </c>
      <c r="F1717" s="106">
        <f>'Calcs Hist'!E1718</f>
        <v>0</v>
      </c>
      <c r="G1717" s="106" t="e">
        <f t="shared" si="477"/>
        <v>#DIV/0!</v>
      </c>
      <c r="H1717" s="107" t="e">
        <f t="shared" si="478"/>
        <v>#DIV/0!</v>
      </c>
      <c r="I1717" s="106" t="e">
        <f>IF(P1717&gt;0,('Input &amp; Results'!F$32/12*$C$3)*('Input &amp; Results'!$D$21),('Input &amp; Results'!F$32/12*$C$3)*('Input &amp; Results'!$D$22))</f>
        <v>#DIV/0!</v>
      </c>
      <c r="J1717" s="106" t="e">
        <f t="shared" si="482"/>
        <v>#DIV/0!</v>
      </c>
      <c r="K1717" s="106" t="e">
        <f>IF(H1717&gt;'Input &amp; Results'!$K$45,MIN('Input &amp; Results'!$K$34,J1717-M1717),0)</f>
        <v>#DIV/0!</v>
      </c>
      <c r="L1717" s="106" t="e">
        <f t="shared" si="470"/>
        <v>#DIV/0!</v>
      </c>
      <c r="M1717" s="106" t="e">
        <f>IF(J1717&gt;0,MIN('Input &amp; Results'!$K$14*0.75/12*'Input &amp; Results'!$K$42,J1717),0)</f>
        <v>#DIV/0!</v>
      </c>
      <c r="N1717" s="106" t="e">
        <f t="shared" si="471"/>
        <v>#DIV/0!</v>
      </c>
      <c r="O1717" s="106" t="e">
        <f t="shared" si="483"/>
        <v>#DIV/0!</v>
      </c>
      <c r="P1717" s="106" t="e">
        <f>IF(O1717&gt;'Input &amp; Results'!$E$49,MIN('Input &amp; Results'!$E$47,O1717),0)</f>
        <v>#DIV/0!</v>
      </c>
      <c r="Q1717" s="106" t="e">
        <f t="shared" si="472"/>
        <v>#DIV/0!</v>
      </c>
      <c r="R1717" s="106" t="e">
        <f t="shared" si="468"/>
        <v>#DIV/0!</v>
      </c>
      <c r="S1717" s="106" t="e">
        <f t="shared" si="469"/>
        <v>#DIV/0!</v>
      </c>
      <c r="T1717" s="106" t="e">
        <f t="shared" si="473"/>
        <v>#DIV/0!</v>
      </c>
      <c r="U1717" s="124" t="e">
        <f t="shared" si="466"/>
        <v>#DIV/0!</v>
      </c>
      <c r="V1717" s="107" t="e">
        <f t="shared" si="481"/>
        <v>#DIV/0!</v>
      </c>
      <c r="W1717" s="106" t="e">
        <f t="shared" si="479"/>
        <v>#DIV/0!</v>
      </c>
      <c r="X1717" s="106" t="e">
        <f t="shared" si="474"/>
        <v>#DIV/0!</v>
      </c>
      <c r="Y1717" s="106" t="e">
        <f t="shared" si="480"/>
        <v>#DIV/0!</v>
      </c>
      <c r="Z1717" s="108" t="e">
        <f t="shared" si="475"/>
        <v>#DIV/0!</v>
      </c>
      <c r="AA1717" s="108" t="e">
        <f>('Input &amp; Results'!$E$40-R1717*7.48)/('Calcs active'!H1717*1440)</f>
        <v>#DIV/0!</v>
      </c>
    </row>
    <row r="1718" spans="2:27" x14ac:dyDescent="0.2">
      <c r="B1718" s="31">
        <f t="shared" si="467"/>
        <v>5</v>
      </c>
      <c r="C1718" s="31" t="s">
        <v>59</v>
      </c>
      <c r="D1718" s="106">
        <v>1704</v>
      </c>
      <c r="E1718" s="106" t="e">
        <f t="shared" si="476"/>
        <v>#DIV/0!</v>
      </c>
      <c r="F1718" s="106">
        <f>'Calcs Hist'!E1719</f>
        <v>0</v>
      </c>
      <c r="G1718" s="106" t="e">
        <f t="shared" si="477"/>
        <v>#DIV/0!</v>
      </c>
      <c r="H1718" s="107" t="e">
        <f t="shared" si="478"/>
        <v>#DIV/0!</v>
      </c>
      <c r="I1718" s="106" t="e">
        <f>IF(P1718&gt;0,('Input &amp; Results'!F$33/12*$C$3)*('Input &amp; Results'!$D$21),('Input &amp; Results'!F$33/12*$C$3)*('Input &amp; Results'!$D$22))</f>
        <v>#DIV/0!</v>
      </c>
      <c r="J1718" s="106" t="e">
        <f t="shared" si="482"/>
        <v>#DIV/0!</v>
      </c>
      <c r="K1718" s="106" t="e">
        <f>IF(H1718&gt;'Input &amp; Results'!$K$45,MIN('Input &amp; Results'!$K$35,J1718-M1718),0)</f>
        <v>#DIV/0!</v>
      </c>
      <c r="L1718" s="106" t="e">
        <f t="shared" si="470"/>
        <v>#DIV/0!</v>
      </c>
      <c r="M1718" s="106" t="e">
        <f>IF(J1718&gt;0,MIN('Input &amp; Results'!$K$15*0.75/12*'Input &amp; Results'!$K$42,J1718),0)</f>
        <v>#DIV/0!</v>
      </c>
      <c r="N1718" s="106" t="e">
        <f t="shared" si="471"/>
        <v>#DIV/0!</v>
      </c>
      <c r="O1718" s="106" t="e">
        <f t="shared" si="483"/>
        <v>#DIV/0!</v>
      </c>
      <c r="P1718" s="106" t="e">
        <f>IF(O1718&gt;'Input &amp; Results'!$E$49,MIN('Input &amp; Results'!$E$47,O1718),0)</f>
        <v>#DIV/0!</v>
      </c>
      <c r="Q1718" s="106" t="e">
        <f t="shared" si="472"/>
        <v>#DIV/0!</v>
      </c>
      <c r="R1718" s="106" t="e">
        <f t="shared" si="468"/>
        <v>#DIV/0!</v>
      </c>
      <c r="S1718" s="106" t="e">
        <f t="shared" si="469"/>
        <v>#DIV/0!</v>
      </c>
      <c r="T1718" s="106" t="e">
        <f t="shared" si="473"/>
        <v>#DIV/0!</v>
      </c>
      <c r="U1718" s="124" t="e">
        <f t="shared" ref="U1718:U1781" si="484">U1717+S1718</f>
        <v>#DIV/0!</v>
      </c>
      <c r="V1718" s="107" t="e">
        <f t="shared" si="481"/>
        <v>#DIV/0!</v>
      </c>
      <c r="W1718" s="106" t="e">
        <f t="shared" si="479"/>
        <v>#DIV/0!</v>
      </c>
      <c r="X1718" s="106" t="e">
        <f t="shared" si="474"/>
        <v>#DIV/0!</v>
      </c>
      <c r="Y1718" s="106" t="e">
        <f t="shared" si="480"/>
        <v>#DIV/0!</v>
      </c>
      <c r="Z1718" s="108" t="e">
        <f t="shared" si="475"/>
        <v>#DIV/0!</v>
      </c>
      <c r="AA1718" s="108" t="e">
        <f>('Input &amp; Results'!$E$40-R1718*7.48)/('Calcs active'!H1718*1440)</f>
        <v>#DIV/0!</v>
      </c>
    </row>
    <row r="1719" spans="2:27" x14ac:dyDescent="0.2">
      <c r="B1719" s="31">
        <f t="shared" si="467"/>
        <v>5</v>
      </c>
      <c r="C1719" s="31" t="s">
        <v>59</v>
      </c>
      <c r="D1719" s="106">
        <v>1705</v>
      </c>
      <c r="E1719" s="106" t="e">
        <f t="shared" si="476"/>
        <v>#DIV/0!</v>
      </c>
      <c r="F1719" s="106">
        <f>'Calcs Hist'!E1720</f>
        <v>0</v>
      </c>
      <c r="G1719" s="106" t="e">
        <f t="shared" si="477"/>
        <v>#DIV/0!</v>
      </c>
      <c r="H1719" s="107" t="e">
        <f t="shared" si="478"/>
        <v>#DIV/0!</v>
      </c>
      <c r="I1719" s="106" t="e">
        <f>IF(P1719&gt;0,('Input &amp; Results'!F$33/12*$C$3)*('Input &amp; Results'!$D$21),('Input &amp; Results'!F$33/12*$C$3)*('Input &amp; Results'!$D$22))</f>
        <v>#DIV/0!</v>
      </c>
      <c r="J1719" s="106" t="e">
        <f t="shared" si="482"/>
        <v>#DIV/0!</v>
      </c>
      <c r="K1719" s="106" t="e">
        <f>IF(H1719&gt;'Input &amp; Results'!$K$45,MIN('Input &amp; Results'!$K$35,J1719-M1719),0)</f>
        <v>#DIV/0!</v>
      </c>
      <c r="L1719" s="106" t="e">
        <f t="shared" si="470"/>
        <v>#DIV/0!</v>
      </c>
      <c r="M1719" s="106" t="e">
        <f>IF(J1719&gt;0,MIN('Input &amp; Results'!$K$15*0.75/12*'Input &amp; Results'!$K$42,J1719),0)</f>
        <v>#DIV/0!</v>
      </c>
      <c r="N1719" s="106" t="e">
        <f t="shared" si="471"/>
        <v>#DIV/0!</v>
      </c>
      <c r="O1719" s="106" t="e">
        <f t="shared" si="483"/>
        <v>#DIV/0!</v>
      </c>
      <c r="P1719" s="106" t="e">
        <f>IF(O1719&gt;'Input &amp; Results'!$E$49,MIN('Input &amp; Results'!$E$47,O1719),0)</f>
        <v>#DIV/0!</v>
      </c>
      <c r="Q1719" s="106" t="e">
        <f t="shared" si="472"/>
        <v>#DIV/0!</v>
      </c>
      <c r="R1719" s="106" t="e">
        <f t="shared" si="468"/>
        <v>#DIV/0!</v>
      </c>
      <c r="S1719" s="106" t="e">
        <f t="shared" si="469"/>
        <v>#DIV/0!</v>
      </c>
      <c r="T1719" s="106" t="e">
        <f t="shared" si="473"/>
        <v>#DIV/0!</v>
      </c>
      <c r="U1719" s="124" t="e">
        <f t="shared" si="484"/>
        <v>#DIV/0!</v>
      </c>
      <c r="V1719" s="107" t="e">
        <f t="shared" si="481"/>
        <v>#DIV/0!</v>
      </c>
      <c r="W1719" s="106" t="e">
        <f t="shared" si="479"/>
        <v>#DIV/0!</v>
      </c>
      <c r="X1719" s="106" t="e">
        <f t="shared" si="474"/>
        <v>#DIV/0!</v>
      </c>
      <c r="Y1719" s="106" t="e">
        <f t="shared" si="480"/>
        <v>#DIV/0!</v>
      </c>
      <c r="Z1719" s="108" t="e">
        <f t="shared" si="475"/>
        <v>#DIV/0!</v>
      </c>
      <c r="AA1719" s="108" t="e">
        <f>('Input &amp; Results'!$E$40-R1719*7.48)/('Calcs active'!H1719*1440)</f>
        <v>#DIV/0!</v>
      </c>
    </row>
    <row r="1720" spans="2:27" x14ac:dyDescent="0.2">
      <c r="B1720" s="31">
        <f t="shared" si="467"/>
        <v>5</v>
      </c>
      <c r="C1720" s="31" t="s">
        <v>59</v>
      </c>
      <c r="D1720" s="106">
        <v>1706</v>
      </c>
      <c r="E1720" s="106" t="e">
        <f t="shared" si="476"/>
        <v>#DIV/0!</v>
      </c>
      <c r="F1720" s="106">
        <f>'Calcs Hist'!E1721</f>
        <v>0</v>
      </c>
      <c r="G1720" s="106" t="e">
        <f t="shared" si="477"/>
        <v>#DIV/0!</v>
      </c>
      <c r="H1720" s="107" t="e">
        <f t="shared" si="478"/>
        <v>#DIV/0!</v>
      </c>
      <c r="I1720" s="106" t="e">
        <f>IF(P1720&gt;0,('Input &amp; Results'!F$33/12*$C$3)*('Input &amp; Results'!$D$21),('Input &amp; Results'!F$33/12*$C$3)*('Input &amp; Results'!$D$22))</f>
        <v>#DIV/0!</v>
      </c>
      <c r="J1720" s="106" t="e">
        <f t="shared" si="482"/>
        <v>#DIV/0!</v>
      </c>
      <c r="K1720" s="106" t="e">
        <f>IF(H1720&gt;'Input &amp; Results'!$K$45,MIN('Input &amp; Results'!$K$35,J1720-M1720),0)</f>
        <v>#DIV/0!</v>
      </c>
      <c r="L1720" s="106" t="e">
        <f t="shared" si="470"/>
        <v>#DIV/0!</v>
      </c>
      <c r="M1720" s="106" t="e">
        <f>IF(J1720&gt;0,MIN('Input &amp; Results'!$K$15*0.75/12*'Input &amp; Results'!$K$42,J1720),0)</f>
        <v>#DIV/0!</v>
      </c>
      <c r="N1720" s="106" t="e">
        <f t="shared" si="471"/>
        <v>#DIV/0!</v>
      </c>
      <c r="O1720" s="106" t="e">
        <f t="shared" si="483"/>
        <v>#DIV/0!</v>
      </c>
      <c r="P1720" s="106" t="e">
        <f>IF(O1720&gt;'Input &amp; Results'!$E$49,MIN('Input &amp; Results'!$E$47,O1720),0)</f>
        <v>#DIV/0!</v>
      </c>
      <c r="Q1720" s="106" t="e">
        <f t="shared" si="472"/>
        <v>#DIV/0!</v>
      </c>
      <c r="R1720" s="106" t="e">
        <f t="shared" si="468"/>
        <v>#DIV/0!</v>
      </c>
      <c r="S1720" s="106" t="e">
        <f t="shared" si="469"/>
        <v>#DIV/0!</v>
      </c>
      <c r="T1720" s="106" t="e">
        <f t="shared" si="473"/>
        <v>#DIV/0!</v>
      </c>
      <c r="U1720" s="124" t="e">
        <f t="shared" si="484"/>
        <v>#DIV/0!</v>
      </c>
      <c r="V1720" s="107" t="e">
        <f t="shared" si="481"/>
        <v>#DIV/0!</v>
      </c>
      <c r="W1720" s="106" t="e">
        <f t="shared" si="479"/>
        <v>#DIV/0!</v>
      </c>
      <c r="X1720" s="106" t="e">
        <f t="shared" si="474"/>
        <v>#DIV/0!</v>
      </c>
      <c r="Y1720" s="106" t="e">
        <f t="shared" si="480"/>
        <v>#DIV/0!</v>
      </c>
      <c r="Z1720" s="108" t="e">
        <f t="shared" si="475"/>
        <v>#DIV/0!</v>
      </c>
      <c r="AA1720" s="108" t="e">
        <f>('Input &amp; Results'!$E$40-R1720*7.48)/('Calcs active'!H1720*1440)</f>
        <v>#DIV/0!</v>
      </c>
    </row>
    <row r="1721" spans="2:27" x14ac:dyDescent="0.2">
      <c r="B1721" s="31">
        <f t="shared" si="467"/>
        <v>5</v>
      </c>
      <c r="C1721" s="31" t="s">
        <v>59</v>
      </c>
      <c r="D1721" s="106">
        <v>1707</v>
      </c>
      <c r="E1721" s="106" t="e">
        <f t="shared" si="476"/>
        <v>#DIV/0!</v>
      </c>
      <c r="F1721" s="106">
        <f>'Calcs Hist'!E1722</f>
        <v>0</v>
      </c>
      <c r="G1721" s="106" t="e">
        <f t="shared" si="477"/>
        <v>#DIV/0!</v>
      </c>
      <c r="H1721" s="107" t="e">
        <f t="shared" si="478"/>
        <v>#DIV/0!</v>
      </c>
      <c r="I1721" s="106" t="e">
        <f>IF(P1721&gt;0,('Input &amp; Results'!F$33/12*$C$3)*('Input &amp; Results'!$D$21),('Input &amp; Results'!F$33/12*$C$3)*('Input &amp; Results'!$D$22))</f>
        <v>#DIV/0!</v>
      </c>
      <c r="J1721" s="106" t="e">
        <f t="shared" si="482"/>
        <v>#DIV/0!</v>
      </c>
      <c r="K1721" s="106" t="e">
        <f>IF(H1721&gt;'Input &amp; Results'!$K$45,MIN('Input &amp; Results'!$K$35,J1721-M1721),0)</f>
        <v>#DIV/0!</v>
      </c>
      <c r="L1721" s="106" t="e">
        <f t="shared" si="470"/>
        <v>#DIV/0!</v>
      </c>
      <c r="M1721" s="106" t="e">
        <f>IF(J1721&gt;0,MIN('Input &amp; Results'!$K$15*0.75/12*'Input &amp; Results'!$K$42,J1721),0)</f>
        <v>#DIV/0!</v>
      </c>
      <c r="N1721" s="106" t="e">
        <f t="shared" si="471"/>
        <v>#DIV/0!</v>
      </c>
      <c r="O1721" s="106" t="e">
        <f t="shared" si="483"/>
        <v>#DIV/0!</v>
      </c>
      <c r="P1721" s="106" t="e">
        <f>IF(O1721&gt;'Input &amp; Results'!$E$49,MIN('Input &amp; Results'!$E$47,O1721),0)</f>
        <v>#DIV/0!</v>
      </c>
      <c r="Q1721" s="106" t="e">
        <f t="shared" si="472"/>
        <v>#DIV/0!</v>
      </c>
      <c r="R1721" s="106" t="e">
        <f t="shared" si="468"/>
        <v>#DIV/0!</v>
      </c>
      <c r="S1721" s="106" t="e">
        <f t="shared" si="469"/>
        <v>#DIV/0!</v>
      </c>
      <c r="T1721" s="106" t="e">
        <f t="shared" si="473"/>
        <v>#DIV/0!</v>
      </c>
      <c r="U1721" s="124" t="e">
        <f t="shared" si="484"/>
        <v>#DIV/0!</v>
      </c>
      <c r="V1721" s="107" t="e">
        <f t="shared" si="481"/>
        <v>#DIV/0!</v>
      </c>
      <c r="W1721" s="106" t="e">
        <f t="shared" si="479"/>
        <v>#DIV/0!</v>
      </c>
      <c r="X1721" s="106" t="e">
        <f t="shared" si="474"/>
        <v>#DIV/0!</v>
      </c>
      <c r="Y1721" s="106" t="e">
        <f t="shared" si="480"/>
        <v>#DIV/0!</v>
      </c>
      <c r="Z1721" s="108" t="e">
        <f t="shared" si="475"/>
        <v>#DIV/0!</v>
      </c>
      <c r="AA1721" s="108" t="e">
        <f>('Input &amp; Results'!$E$40-R1721*7.48)/('Calcs active'!H1721*1440)</f>
        <v>#DIV/0!</v>
      </c>
    </row>
    <row r="1722" spans="2:27" x14ac:dyDescent="0.2">
      <c r="B1722" s="31">
        <f t="shared" si="467"/>
        <v>5</v>
      </c>
      <c r="C1722" s="31" t="s">
        <v>59</v>
      </c>
      <c r="D1722" s="106">
        <v>1708</v>
      </c>
      <c r="E1722" s="106" t="e">
        <f t="shared" si="476"/>
        <v>#DIV/0!</v>
      </c>
      <c r="F1722" s="106">
        <f>'Calcs Hist'!E1723</f>
        <v>0</v>
      </c>
      <c r="G1722" s="106" t="e">
        <f t="shared" si="477"/>
        <v>#DIV/0!</v>
      </c>
      <c r="H1722" s="107" t="e">
        <f t="shared" si="478"/>
        <v>#DIV/0!</v>
      </c>
      <c r="I1722" s="106" t="e">
        <f>IF(P1722&gt;0,('Input &amp; Results'!F$33/12*$C$3)*('Input &amp; Results'!$D$21),('Input &amp; Results'!F$33/12*$C$3)*('Input &amp; Results'!$D$22))</f>
        <v>#DIV/0!</v>
      </c>
      <c r="J1722" s="106" t="e">
        <f t="shared" si="482"/>
        <v>#DIV/0!</v>
      </c>
      <c r="K1722" s="106" t="e">
        <f>IF(H1722&gt;'Input &amp; Results'!$K$45,MIN('Input &amp; Results'!$K$35,J1722-M1722),0)</f>
        <v>#DIV/0!</v>
      </c>
      <c r="L1722" s="106" t="e">
        <f t="shared" si="470"/>
        <v>#DIV/0!</v>
      </c>
      <c r="M1722" s="106" t="e">
        <f>IF(J1722&gt;0,MIN('Input &amp; Results'!$K$15*0.75/12*'Input &amp; Results'!$K$42,J1722),0)</f>
        <v>#DIV/0!</v>
      </c>
      <c r="N1722" s="106" t="e">
        <f t="shared" si="471"/>
        <v>#DIV/0!</v>
      </c>
      <c r="O1722" s="106" t="e">
        <f t="shared" si="483"/>
        <v>#DIV/0!</v>
      </c>
      <c r="P1722" s="106" t="e">
        <f>IF(O1722&gt;'Input &amp; Results'!$E$49,MIN('Input &amp; Results'!$E$47,O1722),0)</f>
        <v>#DIV/0!</v>
      </c>
      <c r="Q1722" s="106" t="e">
        <f t="shared" si="472"/>
        <v>#DIV/0!</v>
      </c>
      <c r="R1722" s="106" t="e">
        <f t="shared" si="468"/>
        <v>#DIV/0!</v>
      </c>
      <c r="S1722" s="106" t="e">
        <f t="shared" si="469"/>
        <v>#DIV/0!</v>
      </c>
      <c r="T1722" s="106" t="e">
        <f t="shared" si="473"/>
        <v>#DIV/0!</v>
      </c>
      <c r="U1722" s="124" t="e">
        <f t="shared" si="484"/>
        <v>#DIV/0!</v>
      </c>
      <c r="V1722" s="107" t="e">
        <f t="shared" si="481"/>
        <v>#DIV/0!</v>
      </c>
      <c r="W1722" s="106" t="e">
        <f t="shared" si="479"/>
        <v>#DIV/0!</v>
      </c>
      <c r="X1722" s="106" t="e">
        <f t="shared" si="474"/>
        <v>#DIV/0!</v>
      </c>
      <c r="Y1722" s="106" t="e">
        <f t="shared" si="480"/>
        <v>#DIV/0!</v>
      </c>
      <c r="Z1722" s="108" t="e">
        <f t="shared" si="475"/>
        <v>#DIV/0!</v>
      </c>
      <c r="AA1722" s="108" t="e">
        <f>('Input &amp; Results'!$E$40-R1722*7.48)/('Calcs active'!H1722*1440)</f>
        <v>#DIV/0!</v>
      </c>
    </row>
    <row r="1723" spans="2:27" x14ac:dyDescent="0.2">
      <c r="B1723" s="31">
        <f t="shared" si="467"/>
        <v>5</v>
      </c>
      <c r="C1723" s="31" t="s">
        <v>59</v>
      </c>
      <c r="D1723" s="106">
        <v>1709</v>
      </c>
      <c r="E1723" s="106" t="e">
        <f t="shared" si="476"/>
        <v>#DIV/0!</v>
      </c>
      <c r="F1723" s="106">
        <f>'Calcs Hist'!E1724</f>
        <v>0</v>
      </c>
      <c r="G1723" s="106" t="e">
        <f t="shared" si="477"/>
        <v>#DIV/0!</v>
      </c>
      <c r="H1723" s="107" t="e">
        <f t="shared" si="478"/>
        <v>#DIV/0!</v>
      </c>
      <c r="I1723" s="106" t="e">
        <f>IF(P1723&gt;0,('Input &amp; Results'!F$33/12*$C$3)*('Input &amp; Results'!$D$21),('Input &amp; Results'!F$33/12*$C$3)*('Input &amp; Results'!$D$22))</f>
        <v>#DIV/0!</v>
      </c>
      <c r="J1723" s="106" t="e">
        <f t="shared" si="482"/>
        <v>#DIV/0!</v>
      </c>
      <c r="K1723" s="106" t="e">
        <f>IF(H1723&gt;'Input &amp; Results'!$K$45,MIN('Input &amp; Results'!$K$35,J1723-M1723),0)</f>
        <v>#DIV/0!</v>
      </c>
      <c r="L1723" s="106" t="e">
        <f t="shared" si="470"/>
        <v>#DIV/0!</v>
      </c>
      <c r="M1723" s="106" t="e">
        <f>IF(J1723&gt;0,MIN('Input &amp; Results'!$K$15*0.75/12*'Input &amp; Results'!$K$42,J1723),0)</f>
        <v>#DIV/0!</v>
      </c>
      <c r="N1723" s="106" t="e">
        <f t="shared" si="471"/>
        <v>#DIV/0!</v>
      </c>
      <c r="O1723" s="106" t="e">
        <f t="shared" si="483"/>
        <v>#DIV/0!</v>
      </c>
      <c r="P1723" s="106" t="e">
        <f>IF(O1723&gt;'Input &amp; Results'!$E$49,MIN('Input &amp; Results'!$E$47,O1723),0)</f>
        <v>#DIV/0!</v>
      </c>
      <c r="Q1723" s="106" t="e">
        <f t="shared" si="472"/>
        <v>#DIV/0!</v>
      </c>
      <c r="R1723" s="106" t="e">
        <f t="shared" si="468"/>
        <v>#DIV/0!</v>
      </c>
      <c r="S1723" s="106" t="e">
        <f t="shared" si="469"/>
        <v>#DIV/0!</v>
      </c>
      <c r="T1723" s="106" t="e">
        <f t="shared" si="473"/>
        <v>#DIV/0!</v>
      </c>
      <c r="U1723" s="124" t="e">
        <f t="shared" si="484"/>
        <v>#DIV/0!</v>
      </c>
      <c r="V1723" s="107" t="e">
        <f t="shared" si="481"/>
        <v>#DIV/0!</v>
      </c>
      <c r="W1723" s="106" t="e">
        <f t="shared" si="479"/>
        <v>#DIV/0!</v>
      </c>
      <c r="X1723" s="106" t="e">
        <f t="shared" si="474"/>
        <v>#DIV/0!</v>
      </c>
      <c r="Y1723" s="106" t="e">
        <f t="shared" si="480"/>
        <v>#DIV/0!</v>
      </c>
      <c r="Z1723" s="108" t="e">
        <f t="shared" si="475"/>
        <v>#DIV/0!</v>
      </c>
      <c r="AA1723" s="108" t="e">
        <f>('Input &amp; Results'!$E$40-R1723*7.48)/('Calcs active'!H1723*1440)</f>
        <v>#DIV/0!</v>
      </c>
    </row>
    <row r="1724" spans="2:27" x14ac:dyDescent="0.2">
      <c r="B1724" s="31">
        <f t="shared" si="467"/>
        <v>5</v>
      </c>
      <c r="C1724" s="31" t="s">
        <v>59</v>
      </c>
      <c r="D1724" s="106">
        <v>1710</v>
      </c>
      <c r="E1724" s="106" t="e">
        <f t="shared" si="476"/>
        <v>#DIV/0!</v>
      </c>
      <c r="F1724" s="106">
        <f>'Calcs Hist'!E1725</f>
        <v>0</v>
      </c>
      <c r="G1724" s="106" t="e">
        <f t="shared" si="477"/>
        <v>#DIV/0!</v>
      </c>
      <c r="H1724" s="107" t="e">
        <f t="shared" si="478"/>
        <v>#DIV/0!</v>
      </c>
      <c r="I1724" s="106" t="e">
        <f>IF(P1724&gt;0,('Input &amp; Results'!F$33/12*$C$3)*('Input &amp; Results'!$D$21),('Input &amp; Results'!F$33/12*$C$3)*('Input &amp; Results'!$D$22))</f>
        <v>#DIV/0!</v>
      </c>
      <c r="J1724" s="106" t="e">
        <f t="shared" si="482"/>
        <v>#DIV/0!</v>
      </c>
      <c r="K1724" s="106" t="e">
        <f>IF(H1724&gt;'Input &amp; Results'!$K$45,MIN('Input &amp; Results'!$K$35,J1724-M1724),0)</f>
        <v>#DIV/0!</v>
      </c>
      <c r="L1724" s="106" t="e">
        <f t="shared" si="470"/>
        <v>#DIV/0!</v>
      </c>
      <c r="M1724" s="106" t="e">
        <f>IF(J1724&gt;0,MIN('Input &amp; Results'!$K$15*0.75/12*'Input &amp; Results'!$K$42,J1724),0)</f>
        <v>#DIV/0!</v>
      </c>
      <c r="N1724" s="106" t="e">
        <f t="shared" si="471"/>
        <v>#DIV/0!</v>
      </c>
      <c r="O1724" s="106" t="e">
        <f t="shared" si="483"/>
        <v>#DIV/0!</v>
      </c>
      <c r="P1724" s="106" t="e">
        <f>IF(O1724&gt;'Input &amp; Results'!$E$49,MIN('Input &amp; Results'!$E$47,O1724),0)</f>
        <v>#DIV/0!</v>
      </c>
      <c r="Q1724" s="106" t="e">
        <f t="shared" si="472"/>
        <v>#DIV/0!</v>
      </c>
      <c r="R1724" s="106" t="e">
        <f t="shared" si="468"/>
        <v>#DIV/0!</v>
      </c>
      <c r="S1724" s="106" t="e">
        <f t="shared" si="469"/>
        <v>#DIV/0!</v>
      </c>
      <c r="T1724" s="106" t="e">
        <f t="shared" si="473"/>
        <v>#DIV/0!</v>
      </c>
      <c r="U1724" s="124" t="e">
        <f t="shared" si="484"/>
        <v>#DIV/0!</v>
      </c>
      <c r="V1724" s="107" t="e">
        <f t="shared" si="481"/>
        <v>#DIV/0!</v>
      </c>
      <c r="W1724" s="106" t="e">
        <f t="shared" si="479"/>
        <v>#DIV/0!</v>
      </c>
      <c r="X1724" s="106" t="e">
        <f t="shared" si="474"/>
        <v>#DIV/0!</v>
      </c>
      <c r="Y1724" s="106" t="e">
        <f t="shared" si="480"/>
        <v>#DIV/0!</v>
      </c>
      <c r="Z1724" s="108" t="e">
        <f t="shared" si="475"/>
        <v>#DIV/0!</v>
      </c>
      <c r="AA1724" s="108" t="e">
        <f>('Input &amp; Results'!$E$40-R1724*7.48)/('Calcs active'!H1724*1440)</f>
        <v>#DIV/0!</v>
      </c>
    </row>
    <row r="1725" spans="2:27" x14ac:dyDescent="0.2">
      <c r="B1725" s="31">
        <f t="shared" ref="B1725:B1788" si="485">B1360+1</f>
        <v>5</v>
      </c>
      <c r="C1725" s="31" t="s">
        <v>59</v>
      </c>
      <c r="D1725" s="106">
        <v>1711</v>
      </c>
      <c r="E1725" s="106" t="e">
        <f t="shared" si="476"/>
        <v>#DIV/0!</v>
      </c>
      <c r="F1725" s="106">
        <f>'Calcs Hist'!E1726</f>
        <v>0</v>
      </c>
      <c r="G1725" s="106" t="e">
        <f t="shared" si="477"/>
        <v>#DIV/0!</v>
      </c>
      <c r="H1725" s="107" t="e">
        <f t="shared" si="478"/>
        <v>#DIV/0!</v>
      </c>
      <c r="I1725" s="106" t="e">
        <f>IF(P1725&gt;0,('Input &amp; Results'!F$33/12*$C$3)*('Input &amp; Results'!$D$21),('Input &amp; Results'!F$33/12*$C$3)*('Input &amp; Results'!$D$22))</f>
        <v>#DIV/0!</v>
      </c>
      <c r="J1725" s="106" t="e">
        <f t="shared" si="482"/>
        <v>#DIV/0!</v>
      </c>
      <c r="K1725" s="106" t="e">
        <f>IF(H1725&gt;'Input &amp; Results'!$K$45,MIN('Input &amp; Results'!$K$35,J1725-M1725),0)</f>
        <v>#DIV/0!</v>
      </c>
      <c r="L1725" s="106" t="e">
        <f t="shared" si="470"/>
        <v>#DIV/0!</v>
      </c>
      <c r="M1725" s="106" t="e">
        <f>IF(J1725&gt;0,MIN('Input &amp; Results'!$K$15*0.75/12*'Input &amp; Results'!$K$42,J1725),0)</f>
        <v>#DIV/0!</v>
      </c>
      <c r="N1725" s="106" t="e">
        <f t="shared" si="471"/>
        <v>#DIV/0!</v>
      </c>
      <c r="O1725" s="106" t="e">
        <f t="shared" si="483"/>
        <v>#DIV/0!</v>
      </c>
      <c r="P1725" s="106" t="e">
        <f>IF(O1725&gt;'Input &amp; Results'!$E$49,MIN('Input &amp; Results'!$E$47,O1725),0)</f>
        <v>#DIV/0!</v>
      </c>
      <c r="Q1725" s="106" t="e">
        <f t="shared" si="472"/>
        <v>#DIV/0!</v>
      </c>
      <c r="R1725" s="106" t="e">
        <f t="shared" si="468"/>
        <v>#DIV/0!</v>
      </c>
      <c r="S1725" s="106" t="e">
        <f t="shared" si="469"/>
        <v>#DIV/0!</v>
      </c>
      <c r="T1725" s="106" t="e">
        <f t="shared" si="473"/>
        <v>#DIV/0!</v>
      </c>
      <c r="U1725" s="124" t="e">
        <f t="shared" si="484"/>
        <v>#DIV/0!</v>
      </c>
      <c r="V1725" s="107" t="e">
        <f t="shared" si="481"/>
        <v>#DIV/0!</v>
      </c>
      <c r="W1725" s="106" t="e">
        <f t="shared" si="479"/>
        <v>#DIV/0!</v>
      </c>
      <c r="X1725" s="106" t="e">
        <f t="shared" si="474"/>
        <v>#DIV/0!</v>
      </c>
      <c r="Y1725" s="106" t="e">
        <f t="shared" si="480"/>
        <v>#DIV/0!</v>
      </c>
      <c r="Z1725" s="108" t="e">
        <f t="shared" si="475"/>
        <v>#DIV/0!</v>
      </c>
      <c r="AA1725" s="108" t="e">
        <f>('Input &amp; Results'!$E$40-R1725*7.48)/('Calcs active'!H1725*1440)</f>
        <v>#DIV/0!</v>
      </c>
    </row>
    <row r="1726" spans="2:27" x14ac:dyDescent="0.2">
      <c r="B1726" s="31">
        <f t="shared" si="485"/>
        <v>5</v>
      </c>
      <c r="C1726" s="31" t="s">
        <v>59</v>
      </c>
      <c r="D1726" s="106">
        <v>1712</v>
      </c>
      <c r="E1726" s="106" t="e">
        <f t="shared" si="476"/>
        <v>#DIV/0!</v>
      </c>
      <c r="F1726" s="106">
        <f>'Calcs Hist'!E1727</f>
        <v>0</v>
      </c>
      <c r="G1726" s="106" t="e">
        <f t="shared" si="477"/>
        <v>#DIV/0!</v>
      </c>
      <c r="H1726" s="107" t="e">
        <f t="shared" si="478"/>
        <v>#DIV/0!</v>
      </c>
      <c r="I1726" s="106" t="e">
        <f>IF(P1726&gt;0,('Input &amp; Results'!F$33/12*$C$3)*('Input &amp; Results'!$D$21),('Input &amp; Results'!F$33/12*$C$3)*('Input &amp; Results'!$D$22))</f>
        <v>#DIV/0!</v>
      </c>
      <c r="J1726" s="106" t="e">
        <f t="shared" si="482"/>
        <v>#DIV/0!</v>
      </c>
      <c r="K1726" s="106" t="e">
        <f>IF(H1726&gt;'Input &amp; Results'!$K$45,MIN('Input &amp; Results'!$K$35,J1726-M1726),0)</f>
        <v>#DIV/0!</v>
      </c>
      <c r="L1726" s="106" t="e">
        <f t="shared" si="470"/>
        <v>#DIV/0!</v>
      </c>
      <c r="M1726" s="106" t="e">
        <f>IF(J1726&gt;0,MIN('Input &amp; Results'!$K$15*0.75/12*'Input &amp; Results'!$K$42,J1726),0)</f>
        <v>#DIV/0!</v>
      </c>
      <c r="N1726" s="106" t="e">
        <f t="shared" si="471"/>
        <v>#DIV/0!</v>
      </c>
      <c r="O1726" s="106" t="e">
        <f t="shared" si="483"/>
        <v>#DIV/0!</v>
      </c>
      <c r="P1726" s="106" t="e">
        <f>IF(O1726&gt;'Input &amp; Results'!$E$49,MIN('Input &amp; Results'!$E$47,O1726),0)</f>
        <v>#DIV/0!</v>
      </c>
      <c r="Q1726" s="106" t="e">
        <f t="shared" si="472"/>
        <v>#DIV/0!</v>
      </c>
      <c r="R1726" s="106" t="e">
        <f t="shared" si="468"/>
        <v>#DIV/0!</v>
      </c>
      <c r="S1726" s="106" t="e">
        <f t="shared" si="469"/>
        <v>#DIV/0!</v>
      </c>
      <c r="T1726" s="106" t="e">
        <f t="shared" si="473"/>
        <v>#DIV/0!</v>
      </c>
      <c r="U1726" s="124" t="e">
        <f t="shared" si="484"/>
        <v>#DIV/0!</v>
      </c>
      <c r="V1726" s="107" t="e">
        <f t="shared" si="481"/>
        <v>#DIV/0!</v>
      </c>
      <c r="W1726" s="106" t="e">
        <f t="shared" si="479"/>
        <v>#DIV/0!</v>
      </c>
      <c r="X1726" s="106" t="e">
        <f t="shared" si="474"/>
        <v>#DIV/0!</v>
      </c>
      <c r="Y1726" s="106" t="e">
        <f t="shared" si="480"/>
        <v>#DIV/0!</v>
      </c>
      <c r="Z1726" s="108" t="e">
        <f t="shared" si="475"/>
        <v>#DIV/0!</v>
      </c>
      <c r="AA1726" s="108" t="e">
        <f>('Input &amp; Results'!$E$40-R1726*7.48)/('Calcs active'!H1726*1440)</f>
        <v>#DIV/0!</v>
      </c>
    </row>
    <row r="1727" spans="2:27" x14ac:dyDescent="0.2">
      <c r="B1727" s="31">
        <f t="shared" si="485"/>
        <v>5</v>
      </c>
      <c r="C1727" s="31" t="s">
        <v>59</v>
      </c>
      <c r="D1727" s="106">
        <v>1713</v>
      </c>
      <c r="E1727" s="106" t="e">
        <f t="shared" si="476"/>
        <v>#DIV/0!</v>
      </c>
      <c r="F1727" s="106">
        <f>'Calcs Hist'!E1728</f>
        <v>0</v>
      </c>
      <c r="G1727" s="106" t="e">
        <f t="shared" si="477"/>
        <v>#DIV/0!</v>
      </c>
      <c r="H1727" s="107" t="e">
        <f t="shared" si="478"/>
        <v>#DIV/0!</v>
      </c>
      <c r="I1727" s="106" t="e">
        <f>IF(P1727&gt;0,('Input &amp; Results'!F$33/12*$C$3)*('Input &amp; Results'!$D$21),('Input &amp; Results'!F$33/12*$C$3)*('Input &amp; Results'!$D$22))</f>
        <v>#DIV/0!</v>
      </c>
      <c r="J1727" s="106" t="e">
        <f t="shared" si="482"/>
        <v>#DIV/0!</v>
      </c>
      <c r="K1727" s="106" t="e">
        <f>IF(H1727&gt;'Input &amp; Results'!$K$45,MIN('Input &amp; Results'!$K$35,J1727-M1727),0)</f>
        <v>#DIV/0!</v>
      </c>
      <c r="L1727" s="106" t="e">
        <f t="shared" si="470"/>
        <v>#DIV/0!</v>
      </c>
      <c r="M1727" s="106" t="e">
        <f>IF(J1727&gt;0,MIN('Input &amp; Results'!$K$15*0.75/12*'Input &amp; Results'!$K$42,J1727),0)</f>
        <v>#DIV/0!</v>
      </c>
      <c r="N1727" s="106" t="e">
        <f t="shared" si="471"/>
        <v>#DIV/0!</v>
      </c>
      <c r="O1727" s="106" t="e">
        <f t="shared" si="483"/>
        <v>#DIV/0!</v>
      </c>
      <c r="P1727" s="106" t="e">
        <f>IF(O1727&gt;'Input &amp; Results'!$E$49,MIN('Input &amp; Results'!$E$47,O1727),0)</f>
        <v>#DIV/0!</v>
      </c>
      <c r="Q1727" s="106" t="e">
        <f t="shared" si="472"/>
        <v>#DIV/0!</v>
      </c>
      <c r="R1727" s="106" t="e">
        <f t="shared" si="468"/>
        <v>#DIV/0!</v>
      </c>
      <c r="S1727" s="106" t="e">
        <f t="shared" si="469"/>
        <v>#DIV/0!</v>
      </c>
      <c r="T1727" s="106" t="e">
        <f t="shared" si="473"/>
        <v>#DIV/0!</v>
      </c>
      <c r="U1727" s="124" t="e">
        <f t="shared" si="484"/>
        <v>#DIV/0!</v>
      </c>
      <c r="V1727" s="107" t="e">
        <f t="shared" si="481"/>
        <v>#DIV/0!</v>
      </c>
      <c r="W1727" s="106" t="e">
        <f t="shared" si="479"/>
        <v>#DIV/0!</v>
      </c>
      <c r="X1727" s="106" t="e">
        <f t="shared" si="474"/>
        <v>#DIV/0!</v>
      </c>
      <c r="Y1727" s="106" t="e">
        <f t="shared" si="480"/>
        <v>#DIV/0!</v>
      </c>
      <c r="Z1727" s="108" t="e">
        <f t="shared" si="475"/>
        <v>#DIV/0!</v>
      </c>
      <c r="AA1727" s="108" t="e">
        <f>('Input &amp; Results'!$E$40-R1727*7.48)/('Calcs active'!H1727*1440)</f>
        <v>#DIV/0!</v>
      </c>
    </row>
    <row r="1728" spans="2:27" x14ac:dyDescent="0.2">
      <c r="B1728" s="31">
        <f t="shared" si="485"/>
        <v>5</v>
      </c>
      <c r="C1728" s="31" t="s">
        <v>59</v>
      </c>
      <c r="D1728" s="106">
        <v>1714</v>
      </c>
      <c r="E1728" s="106" t="e">
        <f t="shared" si="476"/>
        <v>#DIV/0!</v>
      </c>
      <c r="F1728" s="106">
        <f>'Calcs Hist'!E1729</f>
        <v>0</v>
      </c>
      <c r="G1728" s="106" t="e">
        <f t="shared" si="477"/>
        <v>#DIV/0!</v>
      </c>
      <c r="H1728" s="107" t="e">
        <f t="shared" si="478"/>
        <v>#DIV/0!</v>
      </c>
      <c r="I1728" s="106" t="e">
        <f>IF(P1728&gt;0,('Input &amp; Results'!F$33/12*$C$3)*('Input &amp; Results'!$D$21),('Input &amp; Results'!F$33/12*$C$3)*('Input &amp; Results'!$D$22))</f>
        <v>#DIV/0!</v>
      </c>
      <c r="J1728" s="106" t="e">
        <f t="shared" si="482"/>
        <v>#DIV/0!</v>
      </c>
      <c r="K1728" s="106" t="e">
        <f>IF(H1728&gt;'Input &amp; Results'!$K$45,MIN('Input &amp; Results'!$K$35,J1728-M1728),0)</f>
        <v>#DIV/0!</v>
      </c>
      <c r="L1728" s="106" t="e">
        <f t="shared" si="470"/>
        <v>#DIV/0!</v>
      </c>
      <c r="M1728" s="106" t="e">
        <f>IF(J1728&gt;0,MIN('Input &amp; Results'!$K$15*0.75/12*'Input &amp; Results'!$K$42,J1728),0)</f>
        <v>#DIV/0!</v>
      </c>
      <c r="N1728" s="106" t="e">
        <f t="shared" si="471"/>
        <v>#DIV/0!</v>
      </c>
      <c r="O1728" s="106" t="e">
        <f t="shared" si="483"/>
        <v>#DIV/0!</v>
      </c>
      <c r="P1728" s="106" t="e">
        <f>IF(O1728&gt;'Input &amp; Results'!$E$49,MIN('Input &amp; Results'!$E$47,O1728),0)</f>
        <v>#DIV/0!</v>
      </c>
      <c r="Q1728" s="106" t="e">
        <f t="shared" si="472"/>
        <v>#DIV/0!</v>
      </c>
      <c r="R1728" s="106" t="e">
        <f t="shared" si="468"/>
        <v>#DIV/0!</v>
      </c>
      <c r="S1728" s="106" t="e">
        <f t="shared" si="469"/>
        <v>#DIV/0!</v>
      </c>
      <c r="T1728" s="106" t="e">
        <f t="shared" si="473"/>
        <v>#DIV/0!</v>
      </c>
      <c r="U1728" s="124" t="e">
        <f t="shared" si="484"/>
        <v>#DIV/0!</v>
      </c>
      <c r="V1728" s="107" t="e">
        <f t="shared" si="481"/>
        <v>#DIV/0!</v>
      </c>
      <c r="W1728" s="106" t="e">
        <f t="shared" si="479"/>
        <v>#DIV/0!</v>
      </c>
      <c r="X1728" s="106" t="e">
        <f t="shared" si="474"/>
        <v>#DIV/0!</v>
      </c>
      <c r="Y1728" s="106" t="e">
        <f t="shared" si="480"/>
        <v>#DIV/0!</v>
      </c>
      <c r="Z1728" s="108" t="e">
        <f t="shared" si="475"/>
        <v>#DIV/0!</v>
      </c>
      <c r="AA1728" s="108" t="e">
        <f>('Input &amp; Results'!$E$40-R1728*7.48)/('Calcs active'!H1728*1440)</f>
        <v>#DIV/0!</v>
      </c>
    </row>
    <row r="1729" spans="2:27" x14ac:dyDescent="0.2">
      <c r="B1729" s="31">
        <f t="shared" si="485"/>
        <v>5</v>
      </c>
      <c r="C1729" s="31" t="s">
        <v>59</v>
      </c>
      <c r="D1729" s="106">
        <v>1715</v>
      </c>
      <c r="E1729" s="106" t="e">
        <f t="shared" si="476"/>
        <v>#DIV/0!</v>
      </c>
      <c r="F1729" s="106">
        <f>'Calcs Hist'!E1730</f>
        <v>0</v>
      </c>
      <c r="G1729" s="106" t="e">
        <f t="shared" si="477"/>
        <v>#DIV/0!</v>
      </c>
      <c r="H1729" s="107" t="e">
        <f t="shared" si="478"/>
        <v>#DIV/0!</v>
      </c>
      <c r="I1729" s="106" t="e">
        <f>IF(P1729&gt;0,('Input &amp; Results'!F$33/12*$C$3)*('Input &amp; Results'!$D$21),('Input &amp; Results'!F$33/12*$C$3)*('Input &amp; Results'!$D$22))</f>
        <v>#DIV/0!</v>
      </c>
      <c r="J1729" s="106" t="e">
        <f t="shared" si="482"/>
        <v>#DIV/0!</v>
      </c>
      <c r="K1729" s="106" t="e">
        <f>IF(H1729&gt;'Input &amp; Results'!$K$45,MIN('Input &amp; Results'!$K$35,J1729-M1729),0)</f>
        <v>#DIV/0!</v>
      </c>
      <c r="L1729" s="106" t="e">
        <f t="shared" si="470"/>
        <v>#DIV/0!</v>
      </c>
      <c r="M1729" s="106" t="e">
        <f>IF(J1729&gt;0,MIN('Input &amp; Results'!$K$15*0.75/12*'Input &amp; Results'!$K$42,J1729),0)</f>
        <v>#DIV/0!</v>
      </c>
      <c r="N1729" s="106" t="e">
        <f t="shared" si="471"/>
        <v>#DIV/0!</v>
      </c>
      <c r="O1729" s="106" t="e">
        <f t="shared" si="483"/>
        <v>#DIV/0!</v>
      </c>
      <c r="P1729" s="106" t="e">
        <f>IF(O1729&gt;'Input &amp; Results'!$E$49,MIN('Input &amp; Results'!$E$47,O1729),0)</f>
        <v>#DIV/0!</v>
      </c>
      <c r="Q1729" s="106" t="e">
        <f t="shared" si="472"/>
        <v>#DIV/0!</v>
      </c>
      <c r="R1729" s="106" t="e">
        <f t="shared" si="468"/>
        <v>#DIV/0!</v>
      </c>
      <c r="S1729" s="106" t="e">
        <f t="shared" si="469"/>
        <v>#DIV/0!</v>
      </c>
      <c r="T1729" s="106" t="e">
        <f t="shared" si="473"/>
        <v>#DIV/0!</v>
      </c>
      <c r="U1729" s="124" t="e">
        <f t="shared" si="484"/>
        <v>#DIV/0!</v>
      </c>
      <c r="V1729" s="107" t="e">
        <f t="shared" si="481"/>
        <v>#DIV/0!</v>
      </c>
      <c r="W1729" s="106" t="e">
        <f t="shared" si="479"/>
        <v>#DIV/0!</v>
      </c>
      <c r="X1729" s="106" t="e">
        <f t="shared" si="474"/>
        <v>#DIV/0!</v>
      </c>
      <c r="Y1729" s="106" t="e">
        <f t="shared" si="480"/>
        <v>#DIV/0!</v>
      </c>
      <c r="Z1729" s="108" t="e">
        <f t="shared" si="475"/>
        <v>#DIV/0!</v>
      </c>
      <c r="AA1729" s="108" t="e">
        <f>('Input &amp; Results'!$E$40-R1729*7.48)/('Calcs active'!H1729*1440)</f>
        <v>#DIV/0!</v>
      </c>
    </row>
    <row r="1730" spans="2:27" x14ac:dyDescent="0.2">
      <c r="B1730" s="31">
        <f t="shared" si="485"/>
        <v>5</v>
      </c>
      <c r="C1730" s="31" t="s">
        <v>59</v>
      </c>
      <c r="D1730" s="106">
        <v>1716</v>
      </c>
      <c r="E1730" s="106" t="e">
        <f t="shared" si="476"/>
        <v>#DIV/0!</v>
      </c>
      <c r="F1730" s="106">
        <f>'Calcs Hist'!E1731</f>
        <v>0</v>
      </c>
      <c r="G1730" s="106" t="e">
        <f t="shared" si="477"/>
        <v>#DIV/0!</v>
      </c>
      <c r="H1730" s="107" t="e">
        <f t="shared" si="478"/>
        <v>#DIV/0!</v>
      </c>
      <c r="I1730" s="106" t="e">
        <f>IF(P1730&gt;0,('Input &amp; Results'!F$33/12*$C$3)*('Input &amp; Results'!$D$21),('Input &amp; Results'!F$33/12*$C$3)*('Input &amp; Results'!$D$22))</f>
        <v>#DIV/0!</v>
      </c>
      <c r="J1730" s="106" t="e">
        <f t="shared" si="482"/>
        <v>#DIV/0!</v>
      </c>
      <c r="K1730" s="106" t="e">
        <f>IF(H1730&gt;'Input &amp; Results'!$K$45,MIN('Input &amp; Results'!$K$35,J1730-M1730),0)</f>
        <v>#DIV/0!</v>
      </c>
      <c r="L1730" s="106" t="e">
        <f t="shared" si="470"/>
        <v>#DIV/0!</v>
      </c>
      <c r="M1730" s="106" t="e">
        <f>IF(J1730&gt;0,MIN('Input &amp; Results'!$K$15*0.75/12*'Input &amp; Results'!$K$42,J1730),0)</f>
        <v>#DIV/0!</v>
      </c>
      <c r="N1730" s="106" t="e">
        <f t="shared" si="471"/>
        <v>#DIV/0!</v>
      </c>
      <c r="O1730" s="106" t="e">
        <f t="shared" si="483"/>
        <v>#DIV/0!</v>
      </c>
      <c r="P1730" s="106" t="e">
        <f>IF(O1730&gt;'Input &amp; Results'!$E$49,MIN('Input &amp; Results'!$E$47,O1730),0)</f>
        <v>#DIV/0!</v>
      </c>
      <c r="Q1730" s="106" t="e">
        <f t="shared" si="472"/>
        <v>#DIV/0!</v>
      </c>
      <c r="R1730" s="106" t="e">
        <f t="shared" si="468"/>
        <v>#DIV/0!</v>
      </c>
      <c r="S1730" s="106" t="e">
        <f t="shared" si="469"/>
        <v>#DIV/0!</v>
      </c>
      <c r="T1730" s="106" t="e">
        <f t="shared" si="473"/>
        <v>#DIV/0!</v>
      </c>
      <c r="U1730" s="124" t="e">
        <f t="shared" si="484"/>
        <v>#DIV/0!</v>
      </c>
      <c r="V1730" s="107" t="e">
        <f t="shared" si="481"/>
        <v>#DIV/0!</v>
      </c>
      <c r="W1730" s="106" t="e">
        <f t="shared" si="479"/>
        <v>#DIV/0!</v>
      </c>
      <c r="X1730" s="106" t="e">
        <f t="shared" si="474"/>
        <v>#DIV/0!</v>
      </c>
      <c r="Y1730" s="106" t="e">
        <f t="shared" si="480"/>
        <v>#DIV/0!</v>
      </c>
      <c r="Z1730" s="108" t="e">
        <f t="shared" si="475"/>
        <v>#DIV/0!</v>
      </c>
      <c r="AA1730" s="108" t="e">
        <f>('Input &amp; Results'!$E$40-R1730*7.48)/('Calcs active'!H1730*1440)</f>
        <v>#DIV/0!</v>
      </c>
    </row>
    <row r="1731" spans="2:27" x14ac:dyDescent="0.2">
      <c r="B1731" s="31">
        <f t="shared" si="485"/>
        <v>5</v>
      </c>
      <c r="C1731" s="31" t="s">
        <v>59</v>
      </c>
      <c r="D1731" s="106">
        <v>1717</v>
      </c>
      <c r="E1731" s="106" t="e">
        <f t="shared" si="476"/>
        <v>#DIV/0!</v>
      </c>
      <c r="F1731" s="106">
        <f>'Calcs Hist'!E1732</f>
        <v>0</v>
      </c>
      <c r="G1731" s="106" t="e">
        <f t="shared" si="477"/>
        <v>#DIV/0!</v>
      </c>
      <c r="H1731" s="107" t="e">
        <f t="shared" si="478"/>
        <v>#DIV/0!</v>
      </c>
      <c r="I1731" s="106" t="e">
        <f>IF(P1731&gt;0,('Input &amp; Results'!F$33/12*$C$3)*('Input &amp; Results'!$D$21),('Input &amp; Results'!F$33/12*$C$3)*('Input &amp; Results'!$D$22))</f>
        <v>#DIV/0!</v>
      </c>
      <c r="J1731" s="106" t="e">
        <f t="shared" si="482"/>
        <v>#DIV/0!</v>
      </c>
      <c r="K1731" s="106" t="e">
        <f>IF(H1731&gt;'Input &amp; Results'!$K$45,MIN('Input &amp; Results'!$K$35,J1731-M1731),0)</f>
        <v>#DIV/0!</v>
      </c>
      <c r="L1731" s="106" t="e">
        <f t="shared" si="470"/>
        <v>#DIV/0!</v>
      </c>
      <c r="M1731" s="106" t="e">
        <f>IF(J1731&gt;0,MIN('Input &amp; Results'!$K$15*0.75/12*'Input &amp; Results'!$K$42,J1731),0)</f>
        <v>#DIV/0!</v>
      </c>
      <c r="N1731" s="106" t="e">
        <f t="shared" si="471"/>
        <v>#DIV/0!</v>
      </c>
      <c r="O1731" s="106" t="e">
        <f t="shared" si="483"/>
        <v>#DIV/0!</v>
      </c>
      <c r="P1731" s="106" t="e">
        <f>IF(O1731&gt;'Input &amp; Results'!$E$49,MIN('Input &amp; Results'!$E$47,O1731),0)</f>
        <v>#DIV/0!</v>
      </c>
      <c r="Q1731" s="106" t="e">
        <f t="shared" si="472"/>
        <v>#DIV/0!</v>
      </c>
      <c r="R1731" s="106" t="e">
        <f t="shared" si="468"/>
        <v>#DIV/0!</v>
      </c>
      <c r="S1731" s="106" t="e">
        <f t="shared" si="469"/>
        <v>#DIV/0!</v>
      </c>
      <c r="T1731" s="106" t="e">
        <f t="shared" si="473"/>
        <v>#DIV/0!</v>
      </c>
      <c r="U1731" s="124" t="e">
        <f t="shared" si="484"/>
        <v>#DIV/0!</v>
      </c>
      <c r="V1731" s="107" t="e">
        <f t="shared" si="481"/>
        <v>#DIV/0!</v>
      </c>
      <c r="W1731" s="106" t="e">
        <f t="shared" si="479"/>
        <v>#DIV/0!</v>
      </c>
      <c r="X1731" s="106" t="e">
        <f t="shared" si="474"/>
        <v>#DIV/0!</v>
      </c>
      <c r="Y1731" s="106" t="e">
        <f t="shared" si="480"/>
        <v>#DIV/0!</v>
      </c>
      <c r="Z1731" s="108" t="e">
        <f t="shared" si="475"/>
        <v>#DIV/0!</v>
      </c>
      <c r="AA1731" s="108" t="e">
        <f>('Input &amp; Results'!$E$40-R1731*7.48)/('Calcs active'!H1731*1440)</f>
        <v>#DIV/0!</v>
      </c>
    </row>
    <row r="1732" spans="2:27" x14ac:dyDescent="0.2">
      <c r="B1732" s="31">
        <f t="shared" si="485"/>
        <v>5</v>
      </c>
      <c r="C1732" s="31" t="s">
        <v>59</v>
      </c>
      <c r="D1732" s="106">
        <v>1718</v>
      </c>
      <c r="E1732" s="106" t="e">
        <f t="shared" si="476"/>
        <v>#DIV/0!</v>
      </c>
      <c r="F1732" s="106">
        <f>'Calcs Hist'!E1733</f>
        <v>0</v>
      </c>
      <c r="G1732" s="106" t="e">
        <f t="shared" si="477"/>
        <v>#DIV/0!</v>
      </c>
      <c r="H1732" s="107" t="e">
        <f t="shared" si="478"/>
        <v>#DIV/0!</v>
      </c>
      <c r="I1732" s="106" t="e">
        <f>IF(P1732&gt;0,('Input &amp; Results'!F$33/12*$C$3)*('Input &amp; Results'!$D$21),('Input &amp; Results'!F$33/12*$C$3)*('Input &amp; Results'!$D$22))</f>
        <v>#DIV/0!</v>
      </c>
      <c r="J1732" s="106" t="e">
        <f t="shared" si="482"/>
        <v>#DIV/0!</v>
      </c>
      <c r="K1732" s="106" t="e">
        <f>IF(H1732&gt;'Input &amp; Results'!$K$45,MIN('Input &amp; Results'!$K$35,J1732-M1732),0)</f>
        <v>#DIV/0!</v>
      </c>
      <c r="L1732" s="106" t="e">
        <f t="shared" si="470"/>
        <v>#DIV/0!</v>
      </c>
      <c r="M1732" s="106" t="e">
        <f>IF(J1732&gt;0,MIN('Input &amp; Results'!$K$15*0.75/12*'Input &amp; Results'!$K$42,J1732),0)</f>
        <v>#DIV/0!</v>
      </c>
      <c r="N1732" s="106" t="e">
        <f t="shared" si="471"/>
        <v>#DIV/0!</v>
      </c>
      <c r="O1732" s="106" t="e">
        <f t="shared" si="483"/>
        <v>#DIV/0!</v>
      </c>
      <c r="P1732" s="106" t="e">
        <f>IF(O1732&gt;'Input &amp; Results'!$E$49,MIN('Input &amp; Results'!$E$47,O1732),0)</f>
        <v>#DIV/0!</v>
      </c>
      <c r="Q1732" s="106" t="e">
        <f t="shared" si="472"/>
        <v>#DIV/0!</v>
      </c>
      <c r="R1732" s="106" t="e">
        <f t="shared" si="468"/>
        <v>#DIV/0!</v>
      </c>
      <c r="S1732" s="106" t="e">
        <f t="shared" si="469"/>
        <v>#DIV/0!</v>
      </c>
      <c r="T1732" s="106" t="e">
        <f t="shared" si="473"/>
        <v>#DIV/0!</v>
      </c>
      <c r="U1732" s="124" t="e">
        <f t="shared" si="484"/>
        <v>#DIV/0!</v>
      </c>
      <c r="V1732" s="107" t="e">
        <f t="shared" si="481"/>
        <v>#DIV/0!</v>
      </c>
      <c r="W1732" s="106" t="e">
        <f t="shared" si="479"/>
        <v>#DIV/0!</v>
      </c>
      <c r="X1732" s="106" t="e">
        <f t="shared" si="474"/>
        <v>#DIV/0!</v>
      </c>
      <c r="Y1732" s="106" t="e">
        <f t="shared" si="480"/>
        <v>#DIV/0!</v>
      </c>
      <c r="Z1732" s="108" t="e">
        <f t="shared" si="475"/>
        <v>#DIV/0!</v>
      </c>
      <c r="AA1732" s="108" t="e">
        <f>('Input &amp; Results'!$E$40-R1732*7.48)/('Calcs active'!H1732*1440)</f>
        <v>#DIV/0!</v>
      </c>
    </row>
    <row r="1733" spans="2:27" x14ac:dyDescent="0.2">
      <c r="B1733" s="31">
        <f t="shared" si="485"/>
        <v>5</v>
      </c>
      <c r="C1733" s="31" t="s">
        <v>59</v>
      </c>
      <c r="D1733" s="106">
        <v>1719</v>
      </c>
      <c r="E1733" s="106" t="e">
        <f t="shared" si="476"/>
        <v>#DIV/0!</v>
      </c>
      <c r="F1733" s="106">
        <f>'Calcs Hist'!E1734</f>
        <v>0</v>
      </c>
      <c r="G1733" s="106" t="e">
        <f t="shared" si="477"/>
        <v>#DIV/0!</v>
      </c>
      <c r="H1733" s="107" t="e">
        <f t="shared" si="478"/>
        <v>#DIV/0!</v>
      </c>
      <c r="I1733" s="106" t="e">
        <f>IF(P1733&gt;0,('Input &amp; Results'!F$33/12*$C$3)*('Input &amp; Results'!$D$21),('Input &amp; Results'!F$33/12*$C$3)*('Input &amp; Results'!$D$22))</f>
        <v>#DIV/0!</v>
      </c>
      <c r="J1733" s="106" t="e">
        <f t="shared" si="482"/>
        <v>#DIV/0!</v>
      </c>
      <c r="K1733" s="106" t="e">
        <f>IF(H1733&gt;'Input &amp; Results'!$K$45,MIN('Input &amp; Results'!$K$35,J1733-M1733),0)</f>
        <v>#DIV/0!</v>
      </c>
      <c r="L1733" s="106" t="e">
        <f t="shared" si="470"/>
        <v>#DIV/0!</v>
      </c>
      <c r="M1733" s="106" t="e">
        <f>IF(J1733&gt;0,MIN('Input &amp; Results'!$K$15*0.75/12*'Input &amp; Results'!$K$42,J1733),0)</f>
        <v>#DIV/0!</v>
      </c>
      <c r="N1733" s="106" t="e">
        <f t="shared" si="471"/>
        <v>#DIV/0!</v>
      </c>
      <c r="O1733" s="106" t="e">
        <f t="shared" si="483"/>
        <v>#DIV/0!</v>
      </c>
      <c r="P1733" s="106" t="e">
        <f>IF(O1733&gt;'Input &amp; Results'!$E$49,MIN('Input &amp; Results'!$E$47,O1733),0)</f>
        <v>#DIV/0!</v>
      </c>
      <c r="Q1733" s="106" t="e">
        <f t="shared" si="472"/>
        <v>#DIV/0!</v>
      </c>
      <c r="R1733" s="106" t="e">
        <f t="shared" si="468"/>
        <v>#DIV/0!</v>
      </c>
      <c r="S1733" s="106" t="e">
        <f t="shared" si="469"/>
        <v>#DIV/0!</v>
      </c>
      <c r="T1733" s="106" t="e">
        <f t="shared" si="473"/>
        <v>#DIV/0!</v>
      </c>
      <c r="U1733" s="124" t="e">
        <f t="shared" si="484"/>
        <v>#DIV/0!</v>
      </c>
      <c r="V1733" s="107" t="e">
        <f t="shared" si="481"/>
        <v>#DIV/0!</v>
      </c>
      <c r="W1733" s="106" t="e">
        <f t="shared" si="479"/>
        <v>#DIV/0!</v>
      </c>
      <c r="X1733" s="106" t="e">
        <f t="shared" si="474"/>
        <v>#DIV/0!</v>
      </c>
      <c r="Y1733" s="106" t="e">
        <f t="shared" si="480"/>
        <v>#DIV/0!</v>
      </c>
      <c r="Z1733" s="108" t="e">
        <f t="shared" si="475"/>
        <v>#DIV/0!</v>
      </c>
      <c r="AA1733" s="108" t="e">
        <f>('Input &amp; Results'!$E$40-R1733*7.48)/('Calcs active'!H1733*1440)</f>
        <v>#DIV/0!</v>
      </c>
    </row>
    <row r="1734" spans="2:27" x14ac:dyDescent="0.2">
      <c r="B1734" s="31">
        <f t="shared" si="485"/>
        <v>5</v>
      </c>
      <c r="C1734" s="31" t="s">
        <v>59</v>
      </c>
      <c r="D1734" s="106">
        <v>1720</v>
      </c>
      <c r="E1734" s="106" t="e">
        <f t="shared" si="476"/>
        <v>#DIV/0!</v>
      </c>
      <c r="F1734" s="106">
        <f>'Calcs Hist'!E1735</f>
        <v>0</v>
      </c>
      <c r="G1734" s="106" t="e">
        <f t="shared" si="477"/>
        <v>#DIV/0!</v>
      </c>
      <c r="H1734" s="107" t="e">
        <f t="shared" si="478"/>
        <v>#DIV/0!</v>
      </c>
      <c r="I1734" s="106" t="e">
        <f>IF(P1734&gt;0,('Input &amp; Results'!F$33/12*$C$3)*('Input &amp; Results'!$D$21),('Input &amp; Results'!F$33/12*$C$3)*('Input &amp; Results'!$D$22))</f>
        <v>#DIV/0!</v>
      </c>
      <c r="J1734" s="106" t="e">
        <f t="shared" si="482"/>
        <v>#DIV/0!</v>
      </c>
      <c r="K1734" s="106" t="e">
        <f>IF(H1734&gt;'Input &amp; Results'!$K$45,MIN('Input &amp; Results'!$K$35,J1734-M1734),0)</f>
        <v>#DIV/0!</v>
      </c>
      <c r="L1734" s="106" t="e">
        <f t="shared" si="470"/>
        <v>#DIV/0!</v>
      </c>
      <c r="M1734" s="106" t="e">
        <f>IF(J1734&gt;0,MIN('Input &amp; Results'!$K$15*0.75/12*'Input &amp; Results'!$K$42,J1734),0)</f>
        <v>#DIV/0!</v>
      </c>
      <c r="N1734" s="106" t="e">
        <f t="shared" si="471"/>
        <v>#DIV/0!</v>
      </c>
      <c r="O1734" s="106" t="e">
        <f t="shared" si="483"/>
        <v>#DIV/0!</v>
      </c>
      <c r="P1734" s="106" t="e">
        <f>IF(O1734&gt;'Input &amp; Results'!$E$49,MIN('Input &amp; Results'!$E$47,O1734),0)</f>
        <v>#DIV/0!</v>
      </c>
      <c r="Q1734" s="106" t="e">
        <f t="shared" si="472"/>
        <v>#DIV/0!</v>
      </c>
      <c r="R1734" s="106" t="e">
        <f t="shared" si="468"/>
        <v>#DIV/0!</v>
      </c>
      <c r="S1734" s="106" t="e">
        <f t="shared" si="469"/>
        <v>#DIV/0!</v>
      </c>
      <c r="T1734" s="106" t="e">
        <f t="shared" si="473"/>
        <v>#DIV/0!</v>
      </c>
      <c r="U1734" s="124" t="e">
        <f t="shared" si="484"/>
        <v>#DIV/0!</v>
      </c>
      <c r="V1734" s="107" t="e">
        <f t="shared" si="481"/>
        <v>#DIV/0!</v>
      </c>
      <c r="W1734" s="106" t="e">
        <f t="shared" si="479"/>
        <v>#DIV/0!</v>
      </c>
      <c r="X1734" s="106" t="e">
        <f t="shared" si="474"/>
        <v>#DIV/0!</v>
      </c>
      <c r="Y1734" s="106" t="e">
        <f t="shared" si="480"/>
        <v>#DIV/0!</v>
      </c>
      <c r="Z1734" s="108" t="e">
        <f t="shared" si="475"/>
        <v>#DIV/0!</v>
      </c>
      <c r="AA1734" s="108" t="e">
        <f>('Input &amp; Results'!$E$40-R1734*7.48)/('Calcs active'!H1734*1440)</f>
        <v>#DIV/0!</v>
      </c>
    </row>
    <row r="1735" spans="2:27" x14ac:dyDescent="0.2">
      <c r="B1735" s="31">
        <f t="shared" si="485"/>
        <v>5</v>
      </c>
      <c r="C1735" s="31" t="s">
        <v>59</v>
      </c>
      <c r="D1735" s="106">
        <v>1721</v>
      </c>
      <c r="E1735" s="106" t="e">
        <f t="shared" si="476"/>
        <v>#DIV/0!</v>
      </c>
      <c r="F1735" s="106">
        <f>'Calcs Hist'!E1736</f>
        <v>0</v>
      </c>
      <c r="G1735" s="106" t="e">
        <f t="shared" si="477"/>
        <v>#DIV/0!</v>
      </c>
      <c r="H1735" s="107" t="e">
        <f t="shared" si="478"/>
        <v>#DIV/0!</v>
      </c>
      <c r="I1735" s="106" t="e">
        <f>IF(P1735&gt;0,('Input &amp; Results'!F$33/12*$C$3)*('Input &amp; Results'!$D$21),('Input &amp; Results'!F$33/12*$C$3)*('Input &amp; Results'!$D$22))</f>
        <v>#DIV/0!</v>
      </c>
      <c r="J1735" s="106" t="e">
        <f t="shared" si="482"/>
        <v>#DIV/0!</v>
      </c>
      <c r="K1735" s="106" t="e">
        <f>IF(H1735&gt;'Input &amp; Results'!$K$45,MIN('Input &amp; Results'!$K$35,J1735-M1735),0)</f>
        <v>#DIV/0!</v>
      </c>
      <c r="L1735" s="106" t="e">
        <f t="shared" si="470"/>
        <v>#DIV/0!</v>
      </c>
      <c r="M1735" s="106" t="e">
        <f>IF(J1735&gt;0,MIN('Input &amp; Results'!$K$15*0.75/12*'Input &amp; Results'!$K$42,J1735),0)</f>
        <v>#DIV/0!</v>
      </c>
      <c r="N1735" s="106" t="e">
        <f t="shared" si="471"/>
        <v>#DIV/0!</v>
      </c>
      <c r="O1735" s="106" t="e">
        <f t="shared" si="483"/>
        <v>#DIV/0!</v>
      </c>
      <c r="P1735" s="106" t="e">
        <f>IF(O1735&gt;'Input &amp; Results'!$E$49,MIN('Input &amp; Results'!$E$47,O1735),0)</f>
        <v>#DIV/0!</v>
      </c>
      <c r="Q1735" s="106" t="e">
        <f t="shared" si="472"/>
        <v>#DIV/0!</v>
      </c>
      <c r="R1735" s="106" t="e">
        <f t="shared" si="468"/>
        <v>#DIV/0!</v>
      </c>
      <c r="S1735" s="106" t="e">
        <f t="shared" si="469"/>
        <v>#DIV/0!</v>
      </c>
      <c r="T1735" s="106" t="e">
        <f t="shared" si="473"/>
        <v>#DIV/0!</v>
      </c>
      <c r="U1735" s="124" t="e">
        <f t="shared" si="484"/>
        <v>#DIV/0!</v>
      </c>
      <c r="V1735" s="107" t="e">
        <f t="shared" si="481"/>
        <v>#DIV/0!</v>
      </c>
      <c r="W1735" s="106" t="e">
        <f t="shared" si="479"/>
        <v>#DIV/0!</v>
      </c>
      <c r="X1735" s="106" t="e">
        <f t="shared" si="474"/>
        <v>#DIV/0!</v>
      </c>
      <c r="Y1735" s="106" t="e">
        <f t="shared" si="480"/>
        <v>#DIV/0!</v>
      </c>
      <c r="Z1735" s="108" t="e">
        <f t="shared" si="475"/>
        <v>#DIV/0!</v>
      </c>
      <c r="AA1735" s="108" t="e">
        <f>('Input &amp; Results'!$E$40-R1735*7.48)/('Calcs active'!H1735*1440)</f>
        <v>#DIV/0!</v>
      </c>
    </row>
    <row r="1736" spans="2:27" x14ac:dyDescent="0.2">
      <c r="B1736" s="31">
        <f t="shared" si="485"/>
        <v>5</v>
      </c>
      <c r="C1736" s="31" t="s">
        <v>59</v>
      </c>
      <c r="D1736" s="106">
        <v>1722</v>
      </c>
      <c r="E1736" s="106" t="e">
        <f t="shared" si="476"/>
        <v>#DIV/0!</v>
      </c>
      <c r="F1736" s="106">
        <f>'Calcs Hist'!E1737</f>
        <v>0</v>
      </c>
      <c r="G1736" s="106" t="e">
        <f t="shared" si="477"/>
        <v>#DIV/0!</v>
      </c>
      <c r="H1736" s="107" t="e">
        <f t="shared" si="478"/>
        <v>#DIV/0!</v>
      </c>
      <c r="I1736" s="106" t="e">
        <f>IF(P1736&gt;0,('Input &amp; Results'!F$33/12*$C$3)*('Input &amp; Results'!$D$21),('Input &amp; Results'!F$33/12*$C$3)*('Input &amp; Results'!$D$22))</f>
        <v>#DIV/0!</v>
      </c>
      <c r="J1736" s="106" t="e">
        <f t="shared" si="482"/>
        <v>#DIV/0!</v>
      </c>
      <c r="K1736" s="106" t="e">
        <f>IF(H1736&gt;'Input &amp; Results'!$K$45,MIN('Input &amp; Results'!$K$35,J1736-M1736),0)</f>
        <v>#DIV/0!</v>
      </c>
      <c r="L1736" s="106" t="e">
        <f t="shared" si="470"/>
        <v>#DIV/0!</v>
      </c>
      <c r="M1736" s="106" t="e">
        <f>IF(J1736&gt;0,MIN('Input &amp; Results'!$K$15*0.75/12*'Input &amp; Results'!$K$42,J1736),0)</f>
        <v>#DIV/0!</v>
      </c>
      <c r="N1736" s="106" t="e">
        <f t="shared" si="471"/>
        <v>#DIV/0!</v>
      </c>
      <c r="O1736" s="106" t="e">
        <f t="shared" si="483"/>
        <v>#DIV/0!</v>
      </c>
      <c r="P1736" s="106" t="e">
        <f>IF(O1736&gt;'Input &amp; Results'!$E$49,MIN('Input &amp; Results'!$E$47,O1736),0)</f>
        <v>#DIV/0!</v>
      </c>
      <c r="Q1736" s="106" t="e">
        <f t="shared" si="472"/>
        <v>#DIV/0!</v>
      </c>
      <c r="R1736" s="106" t="e">
        <f t="shared" si="468"/>
        <v>#DIV/0!</v>
      </c>
      <c r="S1736" s="106" t="e">
        <f t="shared" si="469"/>
        <v>#DIV/0!</v>
      </c>
      <c r="T1736" s="106" t="e">
        <f t="shared" si="473"/>
        <v>#DIV/0!</v>
      </c>
      <c r="U1736" s="124" t="e">
        <f t="shared" si="484"/>
        <v>#DIV/0!</v>
      </c>
      <c r="V1736" s="107" t="e">
        <f t="shared" si="481"/>
        <v>#DIV/0!</v>
      </c>
      <c r="W1736" s="106" t="e">
        <f t="shared" si="479"/>
        <v>#DIV/0!</v>
      </c>
      <c r="X1736" s="106" t="e">
        <f t="shared" si="474"/>
        <v>#DIV/0!</v>
      </c>
      <c r="Y1736" s="106" t="e">
        <f t="shared" si="480"/>
        <v>#DIV/0!</v>
      </c>
      <c r="Z1736" s="108" t="e">
        <f t="shared" si="475"/>
        <v>#DIV/0!</v>
      </c>
      <c r="AA1736" s="108" t="e">
        <f>('Input &amp; Results'!$E$40-R1736*7.48)/('Calcs active'!H1736*1440)</f>
        <v>#DIV/0!</v>
      </c>
    </row>
    <row r="1737" spans="2:27" x14ac:dyDescent="0.2">
      <c r="B1737" s="31">
        <f t="shared" si="485"/>
        <v>5</v>
      </c>
      <c r="C1737" s="31" t="s">
        <v>59</v>
      </c>
      <c r="D1737" s="106">
        <v>1723</v>
      </c>
      <c r="E1737" s="106" t="e">
        <f t="shared" si="476"/>
        <v>#DIV/0!</v>
      </c>
      <c r="F1737" s="106">
        <f>'Calcs Hist'!E1738</f>
        <v>0</v>
      </c>
      <c r="G1737" s="106" t="e">
        <f t="shared" si="477"/>
        <v>#DIV/0!</v>
      </c>
      <c r="H1737" s="107" t="e">
        <f t="shared" si="478"/>
        <v>#DIV/0!</v>
      </c>
      <c r="I1737" s="106" t="e">
        <f>IF(P1737&gt;0,('Input &amp; Results'!F$33/12*$C$3)*('Input &amp; Results'!$D$21),('Input &amp; Results'!F$33/12*$C$3)*('Input &amp; Results'!$D$22))</f>
        <v>#DIV/0!</v>
      </c>
      <c r="J1737" s="106" t="e">
        <f t="shared" si="482"/>
        <v>#DIV/0!</v>
      </c>
      <c r="K1737" s="106" t="e">
        <f>IF(H1737&gt;'Input &amp; Results'!$K$45,MIN('Input &amp; Results'!$K$35,J1737-M1737),0)</f>
        <v>#DIV/0!</v>
      </c>
      <c r="L1737" s="106" t="e">
        <f t="shared" si="470"/>
        <v>#DIV/0!</v>
      </c>
      <c r="M1737" s="106" t="e">
        <f>IF(J1737&gt;0,MIN('Input &amp; Results'!$K$15*0.75/12*'Input &amp; Results'!$K$42,J1737),0)</f>
        <v>#DIV/0!</v>
      </c>
      <c r="N1737" s="106" t="e">
        <f t="shared" si="471"/>
        <v>#DIV/0!</v>
      </c>
      <c r="O1737" s="106" t="e">
        <f t="shared" si="483"/>
        <v>#DIV/0!</v>
      </c>
      <c r="P1737" s="106" t="e">
        <f>IF(O1737&gt;'Input &amp; Results'!$E$49,MIN('Input &amp; Results'!$E$47,O1737),0)</f>
        <v>#DIV/0!</v>
      </c>
      <c r="Q1737" s="106" t="e">
        <f t="shared" si="472"/>
        <v>#DIV/0!</v>
      </c>
      <c r="R1737" s="106" t="e">
        <f t="shared" si="468"/>
        <v>#DIV/0!</v>
      </c>
      <c r="S1737" s="106" t="e">
        <f t="shared" si="469"/>
        <v>#DIV/0!</v>
      </c>
      <c r="T1737" s="106" t="e">
        <f t="shared" si="473"/>
        <v>#DIV/0!</v>
      </c>
      <c r="U1737" s="124" t="e">
        <f t="shared" si="484"/>
        <v>#DIV/0!</v>
      </c>
      <c r="V1737" s="107" t="e">
        <f t="shared" si="481"/>
        <v>#DIV/0!</v>
      </c>
      <c r="W1737" s="106" t="e">
        <f t="shared" si="479"/>
        <v>#DIV/0!</v>
      </c>
      <c r="X1737" s="106" t="e">
        <f t="shared" si="474"/>
        <v>#DIV/0!</v>
      </c>
      <c r="Y1737" s="106" t="e">
        <f t="shared" si="480"/>
        <v>#DIV/0!</v>
      </c>
      <c r="Z1737" s="108" t="e">
        <f t="shared" si="475"/>
        <v>#DIV/0!</v>
      </c>
      <c r="AA1737" s="108" t="e">
        <f>('Input &amp; Results'!$E$40-R1737*7.48)/('Calcs active'!H1737*1440)</f>
        <v>#DIV/0!</v>
      </c>
    </row>
    <row r="1738" spans="2:27" x14ac:dyDescent="0.2">
      <c r="B1738" s="31">
        <f t="shared" si="485"/>
        <v>5</v>
      </c>
      <c r="C1738" s="31" t="s">
        <v>59</v>
      </c>
      <c r="D1738" s="106">
        <v>1724</v>
      </c>
      <c r="E1738" s="106" t="e">
        <f t="shared" si="476"/>
        <v>#DIV/0!</v>
      </c>
      <c r="F1738" s="106">
        <f>'Calcs Hist'!E1739</f>
        <v>0</v>
      </c>
      <c r="G1738" s="106" t="e">
        <f t="shared" si="477"/>
        <v>#DIV/0!</v>
      </c>
      <c r="H1738" s="107" t="e">
        <f t="shared" si="478"/>
        <v>#DIV/0!</v>
      </c>
      <c r="I1738" s="106" t="e">
        <f>IF(P1738&gt;0,('Input &amp; Results'!F$33/12*$C$3)*('Input &amp; Results'!$D$21),('Input &amp; Results'!F$33/12*$C$3)*('Input &amp; Results'!$D$22))</f>
        <v>#DIV/0!</v>
      </c>
      <c r="J1738" s="106" t="e">
        <f t="shared" si="482"/>
        <v>#DIV/0!</v>
      </c>
      <c r="K1738" s="106" t="e">
        <f>IF(H1738&gt;'Input &amp; Results'!$K$45,MIN('Input &amp; Results'!$K$35,J1738-M1738),0)</f>
        <v>#DIV/0!</v>
      </c>
      <c r="L1738" s="106" t="e">
        <f t="shared" si="470"/>
        <v>#DIV/0!</v>
      </c>
      <c r="M1738" s="106" t="e">
        <f>IF(J1738&gt;0,MIN('Input &amp; Results'!$K$15*0.75/12*'Input &amp; Results'!$K$42,J1738),0)</f>
        <v>#DIV/0!</v>
      </c>
      <c r="N1738" s="106" t="e">
        <f t="shared" si="471"/>
        <v>#DIV/0!</v>
      </c>
      <c r="O1738" s="106" t="e">
        <f t="shared" si="483"/>
        <v>#DIV/0!</v>
      </c>
      <c r="P1738" s="106" t="e">
        <f>IF(O1738&gt;'Input &amp; Results'!$E$49,MIN('Input &amp; Results'!$E$47,O1738),0)</f>
        <v>#DIV/0!</v>
      </c>
      <c r="Q1738" s="106" t="e">
        <f t="shared" si="472"/>
        <v>#DIV/0!</v>
      </c>
      <c r="R1738" s="106" t="e">
        <f t="shared" si="468"/>
        <v>#DIV/0!</v>
      </c>
      <c r="S1738" s="106" t="e">
        <f t="shared" si="469"/>
        <v>#DIV/0!</v>
      </c>
      <c r="T1738" s="106" t="e">
        <f t="shared" si="473"/>
        <v>#DIV/0!</v>
      </c>
      <c r="U1738" s="124" t="e">
        <f t="shared" si="484"/>
        <v>#DIV/0!</v>
      </c>
      <c r="V1738" s="107" t="e">
        <f t="shared" si="481"/>
        <v>#DIV/0!</v>
      </c>
      <c r="W1738" s="106" t="e">
        <f t="shared" si="479"/>
        <v>#DIV/0!</v>
      </c>
      <c r="X1738" s="106" t="e">
        <f t="shared" si="474"/>
        <v>#DIV/0!</v>
      </c>
      <c r="Y1738" s="106" t="e">
        <f t="shared" si="480"/>
        <v>#DIV/0!</v>
      </c>
      <c r="Z1738" s="108" t="e">
        <f t="shared" si="475"/>
        <v>#DIV/0!</v>
      </c>
      <c r="AA1738" s="108" t="e">
        <f>('Input &amp; Results'!$E$40-R1738*7.48)/('Calcs active'!H1738*1440)</f>
        <v>#DIV/0!</v>
      </c>
    </row>
    <row r="1739" spans="2:27" x14ac:dyDescent="0.2">
      <c r="B1739" s="31">
        <f t="shared" si="485"/>
        <v>5</v>
      </c>
      <c r="C1739" s="31" t="s">
        <v>59</v>
      </c>
      <c r="D1739" s="106">
        <v>1725</v>
      </c>
      <c r="E1739" s="106" t="e">
        <f t="shared" si="476"/>
        <v>#DIV/0!</v>
      </c>
      <c r="F1739" s="106">
        <f>'Calcs Hist'!E1740</f>
        <v>0</v>
      </c>
      <c r="G1739" s="106" t="e">
        <f t="shared" si="477"/>
        <v>#DIV/0!</v>
      </c>
      <c r="H1739" s="107" t="e">
        <f t="shared" si="478"/>
        <v>#DIV/0!</v>
      </c>
      <c r="I1739" s="106" t="e">
        <f>IF(P1739&gt;0,('Input &amp; Results'!F$33/12*$C$3)*('Input &amp; Results'!$D$21),('Input &amp; Results'!F$33/12*$C$3)*('Input &amp; Results'!$D$22))</f>
        <v>#DIV/0!</v>
      </c>
      <c r="J1739" s="106" t="e">
        <f t="shared" si="482"/>
        <v>#DIV/0!</v>
      </c>
      <c r="K1739" s="106" t="e">
        <f>IF(H1739&gt;'Input &amp; Results'!$K$45,MIN('Input &amp; Results'!$K$35,J1739-M1739),0)</f>
        <v>#DIV/0!</v>
      </c>
      <c r="L1739" s="106" t="e">
        <f t="shared" si="470"/>
        <v>#DIV/0!</v>
      </c>
      <c r="M1739" s="106" t="e">
        <f>IF(J1739&gt;0,MIN('Input &amp; Results'!$K$15*0.75/12*'Input &amp; Results'!$K$42,J1739),0)</f>
        <v>#DIV/0!</v>
      </c>
      <c r="N1739" s="106" t="e">
        <f t="shared" si="471"/>
        <v>#DIV/0!</v>
      </c>
      <c r="O1739" s="106" t="e">
        <f t="shared" si="483"/>
        <v>#DIV/0!</v>
      </c>
      <c r="P1739" s="106" t="e">
        <f>IF(O1739&gt;'Input &amp; Results'!$E$49,MIN('Input &amp; Results'!$E$47,O1739),0)</f>
        <v>#DIV/0!</v>
      </c>
      <c r="Q1739" s="106" t="e">
        <f t="shared" si="472"/>
        <v>#DIV/0!</v>
      </c>
      <c r="R1739" s="106" t="e">
        <f t="shared" si="468"/>
        <v>#DIV/0!</v>
      </c>
      <c r="S1739" s="106" t="e">
        <f t="shared" si="469"/>
        <v>#DIV/0!</v>
      </c>
      <c r="T1739" s="106" t="e">
        <f t="shared" si="473"/>
        <v>#DIV/0!</v>
      </c>
      <c r="U1739" s="124" t="e">
        <f t="shared" si="484"/>
        <v>#DIV/0!</v>
      </c>
      <c r="V1739" s="107" t="e">
        <f t="shared" si="481"/>
        <v>#DIV/0!</v>
      </c>
      <c r="W1739" s="106" t="e">
        <f t="shared" si="479"/>
        <v>#DIV/0!</v>
      </c>
      <c r="X1739" s="106" t="e">
        <f t="shared" si="474"/>
        <v>#DIV/0!</v>
      </c>
      <c r="Y1739" s="106" t="e">
        <f t="shared" si="480"/>
        <v>#DIV/0!</v>
      </c>
      <c r="Z1739" s="108" t="e">
        <f t="shared" si="475"/>
        <v>#DIV/0!</v>
      </c>
      <c r="AA1739" s="108" t="e">
        <f>('Input &amp; Results'!$E$40-R1739*7.48)/('Calcs active'!H1739*1440)</f>
        <v>#DIV/0!</v>
      </c>
    </row>
    <row r="1740" spans="2:27" x14ac:dyDescent="0.2">
      <c r="B1740" s="31">
        <f t="shared" si="485"/>
        <v>5</v>
      </c>
      <c r="C1740" s="31" t="s">
        <v>59</v>
      </c>
      <c r="D1740" s="106">
        <v>1726</v>
      </c>
      <c r="E1740" s="106" t="e">
        <f t="shared" si="476"/>
        <v>#DIV/0!</v>
      </c>
      <c r="F1740" s="106">
        <f>'Calcs Hist'!E1741</f>
        <v>0</v>
      </c>
      <c r="G1740" s="106" t="e">
        <f t="shared" si="477"/>
        <v>#DIV/0!</v>
      </c>
      <c r="H1740" s="107" t="e">
        <f t="shared" si="478"/>
        <v>#DIV/0!</v>
      </c>
      <c r="I1740" s="106" t="e">
        <f>IF(P1740&gt;0,('Input &amp; Results'!F$33/12*$C$3)*('Input &amp; Results'!$D$21),('Input &amp; Results'!F$33/12*$C$3)*('Input &amp; Results'!$D$22))</f>
        <v>#DIV/0!</v>
      </c>
      <c r="J1740" s="106" t="e">
        <f t="shared" si="482"/>
        <v>#DIV/0!</v>
      </c>
      <c r="K1740" s="106" t="e">
        <f>IF(H1740&gt;'Input &amp; Results'!$K$45,MIN('Input &amp; Results'!$K$35,J1740-M1740),0)</f>
        <v>#DIV/0!</v>
      </c>
      <c r="L1740" s="106" t="e">
        <f t="shared" si="470"/>
        <v>#DIV/0!</v>
      </c>
      <c r="M1740" s="106" t="e">
        <f>IF(J1740&gt;0,MIN('Input &amp; Results'!$K$15*0.75/12*'Input &amp; Results'!$K$42,J1740),0)</f>
        <v>#DIV/0!</v>
      </c>
      <c r="N1740" s="106" t="e">
        <f t="shared" si="471"/>
        <v>#DIV/0!</v>
      </c>
      <c r="O1740" s="106" t="e">
        <f t="shared" si="483"/>
        <v>#DIV/0!</v>
      </c>
      <c r="P1740" s="106" t="e">
        <f>IF(O1740&gt;'Input &amp; Results'!$E$49,MIN('Input &amp; Results'!$E$47,O1740),0)</f>
        <v>#DIV/0!</v>
      </c>
      <c r="Q1740" s="106" t="e">
        <f t="shared" si="472"/>
        <v>#DIV/0!</v>
      </c>
      <c r="R1740" s="106" t="e">
        <f t="shared" si="468"/>
        <v>#DIV/0!</v>
      </c>
      <c r="S1740" s="106" t="e">
        <f t="shared" si="469"/>
        <v>#DIV/0!</v>
      </c>
      <c r="T1740" s="106" t="e">
        <f t="shared" si="473"/>
        <v>#DIV/0!</v>
      </c>
      <c r="U1740" s="124" t="e">
        <f t="shared" si="484"/>
        <v>#DIV/0!</v>
      </c>
      <c r="V1740" s="107" t="e">
        <f t="shared" si="481"/>
        <v>#DIV/0!</v>
      </c>
      <c r="W1740" s="106" t="e">
        <f t="shared" si="479"/>
        <v>#DIV/0!</v>
      </c>
      <c r="X1740" s="106" t="e">
        <f t="shared" si="474"/>
        <v>#DIV/0!</v>
      </c>
      <c r="Y1740" s="106" t="e">
        <f t="shared" si="480"/>
        <v>#DIV/0!</v>
      </c>
      <c r="Z1740" s="108" t="e">
        <f t="shared" si="475"/>
        <v>#DIV/0!</v>
      </c>
      <c r="AA1740" s="108" t="e">
        <f>('Input &amp; Results'!$E$40-R1740*7.48)/('Calcs active'!H1740*1440)</f>
        <v>#DIV/0!</v>
      </c>
    </row>
    <row r="1741" spans="2:27" x14ac:dyDescent="0.2">
      <c r="B1741" s="31">
        <f t="shared" si="485"/>
        <v>5</v>
      </c>
      <c r="C1741" s="31" t="s">
        <v>59</v>
      </c>
      <c r="D1741" s="106">
        <v>1727</v>
      </c>
      <c r="E1741" s="106" t="e">
        <f t="shared" si="476"/>
        <v>#DIV/0!</v>
      </c>
      <c r="F1741" s="106">
        <f>'Calcs Hist'!E1742</f>
        <v>0</v>
      </c>
      <c r="G1741" s="106" t="e">
        <f t="shared" si="477"/>
        <v>#DIV/0!</v>
      </c>
      <c r="H1741" s="107" t="e">
        <f t="shared" si="478"/>
        <v>#DIV/0!</v>
      </c>
      <c r="I1741" s="106" t="e">
        <f>IF(P1741&gt;0,('Input &amp; Results'!F$33/12*$C$3)*('Input &amp; Results'!$D$21),('Input &amp; Results'!F$33/12*$C$3)*('Input &amp; Results'!$D$22))</f>
        <v>#DIV/0!</v>
      </c>
      <c r="J1741" s="106" t="e">
        <f t="shared" si="482"/>
        <v>#DIV/0!</v>
      </c>
      <c r="K1741" s="106" t="e">
        <f>IF(H1741&gt;'Input &amp; Results'!$K$45,MIN('Input &amp; Results'!$K$35,J1741-M1741),0)</f>
        <v>#DIV/0!</v>
      </c>
      <c r="L1741" s="106" t="e">
        <f t="shared" si="470"/>
        <v>#DIV/0!</v>
      </c>
      <c r="M1741" s="106" t="e">
        <f>IF(J1741&gt;0,MIN('Input &amp; Results'!$K$15*0.75/12*'Input &amp; Results'!$K$42,J1741),0)</f>
        <v>#DIV/0!</v>
      </c>
      <c r="N1741" s="106" t="e">
        <f t="shared" si="471"/>
        <v>#DIV/0!</v>
      </c>
      <c r="O1741" s="106" t="e">
        <f t="shared" si="483"/>
        <v>#DIV/0!</v>
      </c>
      <c r="P1741" s="106" t="e">
        <f>IF(O1741&gt;'Input &amp; Results'!$E$49,MIN('Input &amp; Results'!$E$47,O1741),0)</f>
        <v>#DIV/0!</v>
      </c>
      <c r="Q1741" s="106" t="e">
        <f t="shared" si="472"/>
        <v>#DIV/0!</v>
      </c>
      <c r="R1741" s="106" t="e">
        <f t="shared" si="468"/>
        <v>#DIV/0!</v>
      </c>
      <c r="S1741" s="106" t="e">
        <f t="shared" si="469"/>
        <v>#DIV/0!</v>
      </c>
      <c r="T1741" s="106" t="e">
        <f t="shared" si="473"/>
        <v>#DIV/0!</v>
      </c>
      <c r="U1741" s="124" t="e">
        <f t="shared" si="484"/>
        <v>#DIV/0!</v>
      </c>
      <c r="V1741" s="107" t="e">
        <f t="shared" si="481"/>
        <v>#DIV/0!</v>
      </c>
      <c r="W1741" s="106" t="e">
        <f t="shared" si="479"/>
        <v>#DIV/0!</v>
      </c>
      <c r="X1741" s="106" t="e">
        <f t="shared" si="474"/>
        <v>#DIV/0!</v>
      </c>
      <c r="Y1741" s="106" t="e">
        <f t="shared" si="480"/>
        <v>#DIV/0!</v>
      </c>
      <c r="Z1741" s="108" t="e">
        <f t="shared" si="475"/>
        <v>#DIV/0!</v>
      </c>
      <c r="AA1741" s="108" t="e">
        <f>('Input &amp; Results'!$E$40-R1741*7.48)/('Calcs active'!H1741*1440)</f>
        <v>#DIV/0!</v>
      </c>
    </row>
    <row r="1742" spans="2:27" x14ac:dyDescent="0.2">
      <c r="B1742" s="31">
        <f t="shared" si="485"/>
        <v>5</v>
      </c>
      <c r="C1742" s="31" t="s">
        <v>59</v>
      </c>
      <c r="D1742" s="106">
        <v>1728</v>
      </c>
      <c r="E1742" s="106" t="e">
        <f t="shared" si="476"/>
        <v>#DIV/0!</v>
      </c>
      <c r="F1742" s="106">
        <f>'Calcs Hist'!E1743</f>
        <v>0</v>
      </c>
      <c r="G1742" s="106" t="e">
        <f t="shared" si="477"/>
        <v>#DIV/0!</v>
      </c>
      <c r="H1742" s="107" t="e">
        <f t="shared" si="478"/>
        <v>#DIV/0!</v>
      </c>
      <c r="I1742" s="106" t="e">
        <f>IF(P1742&gt;0,('Input &amp; Results'!F$33/12*$C$3)*('Input &amp; Results'!$D$21),('Input &amp; Results'!F$33/12*$C$3)*('Input &amp; Results'!$D$22))</f>
        <v>#DIV/0!</v>
      </c>
      <c r="J1742" s="106" t="e">
        <f t="shared" si="482"/>
        <v>#DIV/0!</v>
      </c>
      <c r="K1742" s="106" t="e">
        <f>IF(H1742&gt;'Input &amp; Results'!$K$45,MIN('Input &amp; Results'!$K$35,J1742-M1742),0)</f>
        <v>#DIV/0!</v>
      </c>
      <c r="L1742" s="106" t="e">
        <f t="shared" si="470"/>
        <v>#DIV/0!</v>
      </c>
      <c r="M1742" s="106" t="e">
        <f>IF(J1742&gt;0,MIN('Input &amp; Results'!$K$15*0.75/12*'Input &amp; Results'!$K$42,J1742),0)</f>
        <v>#DIV/0!</v>
      </c>
      <c r="N1742" s="106" t="e">
        <f t="shared" si="471"/>
        <v>#DIV/0!</v>
      </c>
      <c r="O1742" s="106" t="e">
        <f t="shared" si="483"/>
        <v>#DIV/0!</v>
      </c>
      <c r="P1742" s="106" t="e">
        <f>IF(O1742&gt;'Input &amp; Results'!$E$49,MIN('Input &amp; Results'!$E$47,O1742),0)</f>
        <v>#DIV/0!</v>
      </c>
      <c r="Q1742" s="106" t="e">
        <f t="shared" si="472"/>
        <v>#DIV/0!</v>
      </c>
      <c r="R1742" s="106" t="e">
        <f t="shared" si="468"/>
        <v>#DIV/0!</v>
      </c>
      <c r="S1742" s="106" t="e">
        <f t="shared" si="469"/>
        <v>#DIV/0!</v>
      </c>
      <c r="T1742" s="106" t="e">
        <f t="shared" si="473"/>
        <v>#DIV/0!</v>
      </c>
      <c r="U1742" s="124" t="e">
        <f t="shared" si="484"/>
        <v>#DIV/0!</v>
      </c>
      <c r="V1742" s="107" t="e">
        <f t="shared" si="481"/>
        <v>#DIV/0!</v>
      </c>
      <c r="W1742" s="106" t="e">
        <f t="shared" si="479"/>
        <v>#DIV/0!</v>
      </c>
      <c r="X1742" s="106" t="e">
        <f t="shared" si="474"/>
        <v>#DIV/0!</v>
      </c>
      <c r="Y1742" s="106" t="e">
        <f t="shared" si="480"/>
        <v>#DIV/0!</v>
      </c>
      <c r="Z1742" s="108" t="e">
        <f t="shared" si="475"/>
        <v>#DIV/0!</v>
      </c>
      <c r="AA1742" s="108" t="e">
        <f>('Input &amp; Results'!$E$40-R1742*7.48)/('Calcs active'!H1742*1440)</f>
        <v>#DIV/0!</v>
      </c>
    </row>
    <row r="1743" spans="2:27" x14ac:dyDescent="0.2">
      <c r="B1743" s="31">
        <f t="shared" si="485"/>
        <v>5</v>
      </c>
      <c r="C1743" s="31" t="s">
        <v>59</v>
      </c>
      <c r="D1743" s="106">
        <v>1729</v>
      </c>
      <c r="E1743" s="106" t="e">
        <f t="shared" si="476"/>
        <v>#DIV/0!</v>
      </c>
      <c r="F1743" s="106">
        <f>'Calcs Hist'!E1744</f>
        <v>0</v>
      </c>
      <c r="G1743" s="106" t="e">
        <f t="shared" si="477"/>
        <v>#DIV/0!</v>
      </c>
      <c r="H1743" s="107" t="e">
        <f t="shared" si="478"/>
        <v>#DIV/0!</v>
      </c>
      <c r="I1743" s="106" t="e">
        <f>IF(P1743&gt;0,('Input &amp; Results'!F$33/12*$C$3)*('Input &amp; Results'!$D$21),('Input &amp; Results'!F$33/12*$C$3)*('Input &amp; Results'!$D$22))</f>
        <v>#DIV/0!</v>
      </c>
      <c r="J1743" s="106" t="e">
        <f t="shared" si="482"/>
        <v>#DIV/0!</v>
      </c>
      <c r="K1743" s="106" t="e">
        <f>IF(H1743&gt;'Input &amp; Results'!$K$45,MIN('Input &amp; Results'!$K$35,J1743-M1743),0)</f>
        <v>#DIV/0!</v>
      </c>
      <c r="L1743" s="106" t="e">
        <f t="shared" si="470"/>
        <v>#DIV/0!</v>
      </c>
      <c r="M1743" s="106" t="e">
        <f>IF(J1743&gt;0,MIN('Input &amp; Results'!$K$15*0.75/12*'Input &amp; Results'!$K$42,J1743),0)</f>
        <v>#DIV/0!</v>
      </c>
      <c r="N1743" s="106" t="e">
        <f t="shared" si="471"/>
        <v>#DIV/0!</v>
      </c>
      <c r="O1743" s="106" t="e">
        <f t="shared" si="483"/>
        <v>#DIV/0!</v>
      </c>
      <c r="P1743" s="106" t="e">
        <f>IF(O1743&gt;'Input &amp; Results'!$E$49,MIN('Input &amp; Results'!$E$47,O1743),0)</f>
        <v>#DIV/0!</v>
      </c>
      <c r="Q1743" s="106" t="e">
        <f t="shared" si="472"/>
        <v>#DIV/0!</v>
      </c>
      <c r="R1743" s="106" t="e">
        <f t="shared" ref="R1743:R1806" si="486">O1743-P1743</f>
        <v>#DIV/0!</v>
      </c>
      <c r="S1743" s="106" t="e">
        <f t="shared" ref="S1743:S1806" si="487">I1743-E1743+P1743</f>
        <v>#DIV/0!</v>
      </c>
      <c r="T1743" s="106" t="e">
        <f t="shared" si="473"/>
        <v>#DIV/0!</v>
      </c>
      <c r="U1743" s="124" t="e">
        <f t="shared" si="484"/>
        <v>#DIV/0!</v>
      </c>
      <c r="V1743" s="107" t="e">
        <f t="shared" si="481"/>
        <v>#DIV/0!</v>
      </c>
      <c r="W1743" s="106" t="e">
        <f t="shared" si="479"/>
        <v>#DIV/0!</v>
      </c>
      <c r="X1743" s="106" t="e">
        <f t="shared" si="474"/>
        <v>#DIV/0!</v>
      </c>
      <c r="Y1743" s="106" t="e">
        <f t="shared" si="480"/>
        <v>#DIV/0!</v>
      </c>
      <c r="Z1743" s="108" t="e">
        <f t="shared" si="475"/>
        <v>#DIV/0!</v>
      </c>
      <c r="AA1743" s="108" t="e">
        <f>('Input &amp; Results'!$E$40-R1743*7.48)/('Calcs active'!H1743*1440)</f>
        <v>#DIV/0!</v>
      </c>
    </row>
    <row r="1744" spans="2:27" x14ac:dyDescent="0.2">
      <c r="B1744" s="31">
        <f t="shared" si="485"/>
        <v>5</v>
      </c>
      <c r="C1744" s="31" t="s">
        <v>59</v>
      </c>
      <c r="D1744" s="106">
        <v>1730</v>
      </c>
      <c r="E1744" s="106" t="e">
        <f t="shared" si="476"/>
        <v>#DIV/0!</v>
      </c>
      <c r="F1744" s="106">
        <f>'Calcs Hist'!E1745</f>
        <v>0</v>
      </c>
      <c r="G1744" s="106" t="e">
        <f t="shared" si="477"/>
        <v>#DIV/0!</v>
      </c>
      <c r="H1744" s="107" t="e">
        <f t="shared" si="478"/>
        <v>#DIV/0!</v>
      </c>
      <c r="I1744" s="106" t="e">
        <f>IF(P1744&gt;0,('Input &amp; Results'!F$33/12*$C$3)*('Input &amp; Results'!$D$21),('Input &amp; Results'!F$33/12*$C$3)*('Input &amp; Results'!$D$22))</f>
        <v>#DIV/0!</v>
      </c>
      <c r="J1744" s="106" t="e">
        <f t="shared" si="482"/>
        <v>#DIV/0!</v>
      </c>
      <c r="K1744" s="106" t="e">
        <f>IF(H1744&gt;'Input &amp; Results'!$K$45,MIN('Input &amp; Results'!$K$35,J1744-M1744),0)</f>
        <v>#DIV/0!</v>
      </c>
      <c r="L1744" s="106" t="e">
        <f t="shared" ref="L1744:L1807" si="488">K1744*7.48</f>
        <v>#DIV/0!</v>
      </c>
      <c r="M1744" s="106" t="e">
        <f>IF(J1744&gt;0,MIN('Input &amp; Results'!$K$15*0.75/12*'Input &amp; Results'!$K$42,J1744),0)</f>
        <v>#DIV/0!</v>
      </c>
      <c r="N1744" s="106" t="e">
        <f t="shared" ref="N1744:N1807" si="489">M1744*7.48</f>
        <v>#DIV/0!</v>
      </c>
      <c r="O1744" s="106" t="e">
        <f t="shared" si="483"/>
        <v>#DIV/0!</v>
      </c>
      <c r="P1744" s="106" t="e">
        <f>IF(O1744&gt;'Input &amp; Results'!$E$49,MIN('Input &amp; Results'!$E$47,O1744),0)</f>
        <v>#DIV/0!</v>
      </c>
      <c r="Q1744" s="106" t="e">
        <f t="shared" ref="Q1744:Q1807" si="490">P1744*7.48</f>
        <v>#DIV/0!</v>
      </c>
      <c r="R1744" s="106" t="e">
        <f t="shared" si="486"/>
        <v>#DIV/0!</v>
      </c>
      <c r="S1744" s="106" t="e">
        <f t="shared" si="487"/>
        <v>#DIV/0!</v>
      </c>
      <c r="T1744" s="106" t="e">
        <f t="shared" ref="T1744:T1807" si="491">T1743+S1744</f>
        <v>#DIV/0!</v>
      </c>
      <c r="U1744" s="124" t="e">
        <f t="shared" si="484"/>
        <v>#DIV/0!</v>
      </c>
      <c r="V1744" s="107" t="e">
        <f t="shared" si="481"/>
        <v>#DIV/0!</v>
      </c>
      <c r="W1744" s="106" t="e">
        <f t="shared" si="479"/>
        <v>#DIV/0!</v>
      </c>
      <c r="X1744" s="106" t="e">
        <f t="shared" ref="X1744:X1807" si="492">W1744*7.48</f>
        <v>#DIV/0!</v>
      </c>
      <c r="Y1744" s="106" t="e">
        <f t="shared" si="480"/>
        <v>#DIV/0!</v>
      </c>
      <c r="Z1744" s="108" t="e">
        <f t="shared" ref="Z1744:Z1807" si="493">Z1743+Q1744</f>
        <v>#DIV/0!</v>
      </c>
      <c r="AA1744" s="108" t="e">
        <f>('Input &amp; Results'!$E$40-R1744*7.48)/('Calcs active'!H1744*1440)</f>
        <v>#DIV/0!</v>
      </c>
    </row>
    <row r="1745" spans="2:27" x14ac:dyDescent="0.2">
      <c r="B1745" s="31">
        <f t="shared" si="485"/>
        <v>5</v>
      </c>
      <c r="C1745" s="31" t="s">
        <v>59</v>
      </c>
      <c r="D1745" s="106">
        <v>1731</v>
      </c>
      <c r="E1745" s="106" t="e">
        <f t="shared" ref="E1745:E1808" si="494">$C$3*$C$10*(T1744/$C$7)^$C$11</f>
        <v>#DIV/0!</v>
      </c>
      <c r="F1745" s="106">
        <f>'Calcs Hist'!E1746</f>
        <v>0</v>
      </c>
      <c r="G1745" s="106" t="e">
        <f t="shared" ref="G1745:G1808" si="495">E1745+F1745</f>
        <v>#DIV/0!</v>
      </c>
      <c r="H1745" s="107" t="e">
        <f t="shared" ref="H1745:H1808" si="496">G1745*7.48/1440</f>
        <v>#DIV/0!</v>
      </c>
      <c r="I1745" s="106" t="e">
        <f>IF(P1745&gt;0,('Input &amp; Results'!F$33/12*$C$3)*('Input &amp; Results'!$D$21),('Input &amp; Results'!F$33/12*$C$3)*('Input &amp; Results'!$D$22))</f>
        <v>#DIV/0!</v>
      </c>
      <c r="J1745" s="106" t="e">
        <f t="shared" si="482"/>
        <v>#DIV/0!</v>
      </c>
      <c r="K1745" s="106" t="e">
        <f>IF(H1745&gt;'Input &amp; Results'!$K$45,MIN('Input &amp; Results'!$K$35,J1745-M1745),0)</f>
        <v>#DIV/0!</v>
      </c>
      <c r="L1745" s="106" t="e">
        <f t="shared" si="488"/>
        <v>#DIV/0!</v>
      </c>
      <c r="M1745" s="106" t="e">
        <f>IF(J1745&gt;0,MIN('Input &amp; Results'!$K$15*0.75/12*'Input &amp; Results'!$K$42,J1745),0)</f>
        <v>#DIV/0!</v>
      </c>
      <c r="N1745" s="106" t="e">
        <f t="shared" si="489"/>
        <v>#DIV/0!</v>
      </c>
      <c r="O1745" s="106" t="e">
        <f t="shared" si="483"/>
        <v>#DIV/0!</v>
      </c>
      <c r="P1745" s="106" t="e">
        <f>IF(O1745&gt;'Input &amp; Results'!$E$49,MIN('Input &amp; Results'!$E$47,O1745),0)</f>
        <v>#DIV/0!</v>
      </c>
      <c r="Q1745" s="106" t="e">
        <f t="shared" si="490"/>
        <v>#DIV/0!</v>
      </c>
      <c r="R1745" s="106" t="e">
        <f t="shared" si="486"/>
        <v>#DIV/0!</v>
      </c>
      <c r="S1745" s="106" t="e">
        <f t="shared" si="487"/>
        <v>#DIV/0!</v>
      </c>
      <c r="T1745" s="106" t="e">
        <f t="shared" si="491"/>
        <v>#DIV/0!</v>
      </c>
      <c r="U1745" s="124" t="e">
        <f t="shared" si="484"/>
        <v>#DIV/0!</v>
      </c>
      <c r="V1745" s="107" t="e">
        <f t="shared" si="481"/>
        <v>#DIV/0!</v>
      </c>
      <c r="W1745" s="106" t="e">
        <f t="shared" ref="W1745:W1808" si="497">G1745+W1744</f>
        <v>#DIV/0!</v>
      </c>
      <c r="X1745" s="106" t="e">
        <f t="shared" si="492"/>
        <v>#DIV/0!</v>
      </c>
      <c r="Y1745" s="106" t="e">
        <f t="shared" ref="Y1745:Y1808" si="498">Y1744+L1745</f>
        <v>#DIV/0!</v>
      </c>
      <c r="Z1745" s="108" t="e">
        <f t="shared" si="493"/>
        <v>#DIV/0!</v>
      </c>
      <c r="AA1745" s="108" t="e">
        <f>('Input &amp; Results'!$E$40-R1745*7.48)/('Calcs active'!H1745*1440)</f>
        <v>#DIV/0!</v>
      </c>
    </row>
    <row r="1746" spans="2:27" x14ac:dyDescent="0.2">
      <c r="B1746" s="31">
        <f t="shared" si="485"/>
        <v>5</v>
      </c>
      <c r="C1746" s="31" t="s">
        <v>59</v>
      </c>
      <c r="D1746" s="106">
        <v>1732</v>
      </c>
      <c r="E1746" s="106" t="e">
        <f t="shared" si="494"/>
        <v>#DIV/0!</v>
      </c>
      <c r="F1746" s="106">
        <f>'Calcs Hist'!E1747</f>
        <v>0</v>
      </c>
      <c r="G1746" s="106" t="e">
        <f t="shared" si="495"/>
        <v>#DIV/0!</v>
      </c>
      <c r="H1746" s="107" t="e">
        <f t="shared" si="496"/>
        <v>#DIV/0!</v>
      </c>
      <c r="I1746" s="106" t="e">
        <f>IF(P1746&gt;0,('Input &amp; Results'!F$33/12*$C$3)*('Input &amp; Results'!$D$21),('Input &amp; Results'!F$33/12*$C$3)*('Input &amp; Results'!$D$22))</f>
        <v>#DIV/0!</v>
      </c>
      <c r="J1746" s="106" t="e">
        <f t="shared" si="482"/>
        <v>#DIV/0!</v>
      </c>
      <c r="K1746" s="106" t="e">
        <f>IF(H1746&gt;'Input &amp; Results'!$K$45,MIN('Input &amp; Results'!$K$35,J1746-M1746),0)</f>
        <v>#DIV/0!</v>
      </c>
      <c r="L1746" s="106" t="e">
        <f t="shared" si="488"/>
        <v>#DIV/0!</v>
      </c>
      <c r="M1746" s="106" t="e">
        <f>IF(J1746&gt;0,MIN('Input &amp; Results'!$K$15*0.75/12*'Input &amp; Results'!$K$42,J1746),0)</f>
        <v>#DIV/0!</v>
      </c>
      <c r="N1746" s="106" t="e">
        <f t="shared" si="489"/>
        <v>#DIV/0!</v>
      </c>
      <c r="O1746" s="106" t="e">
        <f t="shared" si="483"/>
        <v>#DIV/0!</v>
      </c>
      <c r="P1746" s="106" t="e">
        <f>IF(O1746&gt;'Input &amp; Results'!$E$49,MIN('Input &amp; Results'!$E$47,O1746),0)</f>
        <v>#DIV/0!</v>
      </c>
      <c r="Q1746" s="106" t="e">
        <f t="shared" si="490"/>
        <v>#DIV/0!</v>
      </c>
      <c r="R1746" s="106" t="e">
        <f t="shared" si="486"/>
        <v>#DIV/0!</v>
      </c>
      <c r="S1746" s="106" t="e">
        <f t="shared" si="487"/>
        <v>#DIV/0!</v>
      </c>
      <c r="T1746" s="106" t="e">
        <f t="shared" si="491"/>
        <v>#DIV/0!</v>
      </c>
      <c r="U1746" s="124" t="e">
        <f t="shared" si="484"/>
        <v>#DIV/0!</v>
      </c>
      <c r="V1746" s="107" t="e">
        <f t="shared" si="481"/>
        <v>#DIV/0!</v>
      </c>
      <c r="W1746" s="106" t="e">
        <f t="shared" si="497"/>
        <v>#DIV/0!</v>
      </c>
      <c r="X1746" s="106" t="e">
        <f t="shared" si="492"/>
        <v>#DIV/0!</v>
      </c>
      <c r="Y1746" s="106" t="e">
        <f t="shared" si="498"/>
        <v>#DIV/0!</v>
      </c>
      <c r="Z1746" s="108" t="e">
        <f t="shared" si="493"/>
        <v>#DIV/0!</v>
      </c>
      <c r="AA1746" s="108" t="e">
        <f>('Input &amp; Results'!$E$40-R1746*7.48)/('Calcs active'!H1746*1440)</f>
        <v>#DIV/0!</v>
      </c>
    </row>
    <row r="1747" spans="2:27" x14ac:dyDescent="0.2">
      <c r="B1747" s="31">
        <f t="shared" si="485"/>
        <v>5</v>
      </c>
      <c r="C1747" s="31" t="s">
        <v>59</v>
      </c>
      <c r="D1747" s="106">
        <v>1733</v>
      </c>
      <c r="E1747" s="106" t="e">
        <f t="shared" si="494"/>
        <v>#DIV/0!</v>
      </c>
      <c r="F1747" s="106">
        <f>'Calcs Hist'!E1748</f>
        <v>0</v>
      </c>
      <c r="G1747" s="106" t="e">
        <f t="shared" si="495"/>
        <v>#DIV/0!</v>
      </c>
      <c r="H1747" s="107" t="e">
        <f t="shared" si="496"/>
        <v>#DIV/0!</v>
      </c>
      <c r="I1747" s="106" t="e">
        <f>IF(P1747&gt;0,('Input &amp; Results'!F$33/12*$C$3)*('Input &amp; Results'!$D$21),('Input &amp; Results'!F$33/12*$C$3)*('Input &amp; Results'!$D$22))</f>
        <v>#DIV/0!</v>
      </c>
      <c r="J1747" s="106" t="e">
        <f t="shared" si="482"/>
        <v>#DIV/0!</v>
      </c>
      <c r="K1747" s="106" t="e">
        <f>IF(H1747&gt;'Input &amp; Results'!$K$45,MIN('Input &amp; Results'!$K$35,J1747-M1747),0)</f>
        <v>#DIV/0!</v>
      </c>
      <c r="L1747" s="106" t="e">
        <f t="shared" si="488"/>
        <v>#DIV/0!</v>
      </c>
      <c r="M1747" s="106" t="e">
        <f>IF(J1747&gt;0,MIN('Input &amp; Results'!$K$15*0.75/12*'Input &amp; Results'!$K$42,J1747),0)</f>
        <v>#DIV/0!</v>
      </c>
      <c r="N1747" s="106" t="e">
        <f t="shared" si="489"/>
        <v>#DIV/0!</v>
      </c>
      <c r="O1747" s="106" t="e">
        <f t="shared" si="483"/>
        <v>#DIV/0!</v>
      </c>
      <c r="P1747" s="106" t="e">
        <f>IF(O1747&gt;'Input &amp; Results'!$E$49,MIN('Input &amp; Results'!$E$47,O1747),0)</f>
        <v>#DIV/0!</v>
      </c>
      <c r="Q1747" s="106" t="e">
        <f t="shared" si="490"/>
        <v>#DIV/0!</v>
      </c>
      <c r="R1747" s="106" t="e">
        <f t="shared" si="486"/>
        <v>#DIV/0!</v>
      </c>
      <c r="S1747" s="106" t="e">
        <f t="shared" si="487"/>
        <v>#DIV/0!</v>
      </c>
      <c r="T1747" s="106" t="e">
        <f t="shared" si="491"/>
        <v>#DIV/0!</v>
      </c>
      <c r="U1747" s="124" t="e">
        <f t="shared" si="484"/>
        <v>#DIV/0!</v>
      </c>
      <c r="V1747" s="107" t="e">
        <f t="shared" ref="V1747:V1810" si="499">U1747/($C$3*$C$4)</f>
        <v>#DIV/0!</v>
      </c>
      <c r="W1747" s="106" t="e">
        <f t="shared" si="497"/>
        <v>#DIV/0!</v>
      </c>
      <c r="X1747" s="106" t="e">
        <f t="shared" si="492"/>
        <v>#DIV/0!</v>
      </c>
      <c r="Y1747" s="106" t="e">
        <f t="shared" si="498"/>
        <v>#DIV/0!</v>
      </c>
      <c r="Z1747" s="108" t="e">
        <f t="shared" si="493"/>
        <v>#DIV/0!</v>
      </c>
      <c r="AA1747" s="108" t="e">
        <f>('Input &amp; Results'!$E$40-R1747*7.48)/('Calcs active'!H1747*1440)</f>
        <v>#DIV/0!</v>
      </c>
    </row>
    <row r="1748" spans="2:27" x14ac:dyDescent="0.2">
      <c r="B1748" s="31">
        <f t="shared" si="485"/>
        <v>5</v>
      </c>
      <c r="C1748" s="31" t="s">
        <v>60</v>
      </c>
      <c r="D1748" s="106">
        <v>1734</v>
      </c>
      <c r="E1748" s="106" t="e">
        <f t="shared" si="494"/>
        <v>#DIV/0!</v>
      </c>
      <c r="F1748" s="106">
        <f>'Calcs Hist'!E1749</f>
        <v>0</v>
      </c>
      <c r="G1748" s="106" t="e">
        <f t="shared" si="495"/>
        <v>#DIV/0!</v>
      </c>
      <c r="H1748" s="107" t="e">
        <f t="shared" si="496"/>
        <v>#DIV/0!</v>
      </c>
      <c r="I1748" s="106" t="e">
        <f>IF(P1748&gt;0,('Input &amp; Results'!F$34/12*$C$3)*('Input &amp; Results'!$D$21),('Input &amp; Results'!F$34/12*$C$3)*('Input &amp; Results'!$D$22))</f>
        <v>#DIV/0!</v>
      </c>
      <c r="J1748" s="106" t="e">
        <f t="shared" si="482"/>
        <v>#DIV/0!</v>
      </c>
      <c r="K1748" s="106" t="e">
        <f>IF(H1748&gt;'Input &amp; Results'!$K$45,MIN('Input &amp; Results'!$K$36,J1748-M1748),0)</f>
        <v>#DIV/0!</v>
      </c>
      <c r="L1748" s="106" t="e">
        <f t="shared" si="488"/>
        <v>#DIV/0!</v>
      </c>
      <c r="M1748" s="106" t="e">
        <f>IF(J1748&gt;0,MIN('Input &amp; Results'!$K$16*0.75/12*'Input &amp; Results'!$K$42,J1748),0)</f>
        <v>#DIV/0!</v>
      </c>
      <c r="N1748" s="106" t="e">
        <f t="shared" si="489"/>
        <v>#DIV/0!</v>
      </c>
      <c r="O1748" s="106" t="e">
        <f t="shared" si="483"/>
        <v>#DIV/0!</v>
      </c>
      <c r="P1748" s="106" t="e">
        <f>IF(O1748&gt;'Input &amp; Results'!$E$49,MIN('Input &amp; Results'!$E$47,O1748),0)</f>
        <v>#DIV/0!</v>
      </c>
      <c r="Q1748" s="106" t="e">
        <f t="shared" si="490"/>
        <v>#DIV/0!</v>
      </c>
      <c r="R1748" s="106" t="e">
        <f t="shared" si="486"/>
        <v>#DIV/0!</v>
      </c>
      <c r="S1748" s="106" t="e">
        <f t="shared" si="487"/>
        <v>#DIV/0!</v>
      </c>
      <c r="T1748" s="106" t="e">
        <f t="shared" si="491"/>
        <v>#DIV/0!</v>
      </c>
      <c r="U1748" s="124" t="e">
        <f t="shared" si="484"/>
        <v>#DIV/0!</v>
      </c>
      <c r="V1748" s="107" t="e">
        <f t="shared" si="499"/>
        <v>#DIV/0!</v>
      </c>
      <c r="W1748" s="106" t="e">
        <f t="shared" si="497"/>
        <v>#DIV/0!</v>
      </c>
      <c r="X1748" s="106" t="e">
        <f t="shared" si="492"/>
        <v>#DIV/0!</v>
      </c>
      <c r="Y1748" s="106" t="e">
        <f t="shared" si="498"/>
        <v>#DIV/0!</v>
      </c>
      <c r="Z1748" s="108" t="e">
        <f t="shared" si="493"/>
        <v>#DIV/0!</v>
      </c>
      <c r="AA1748" s="108" t="e">
        <f>('Input &amp; Results'!$E$40-R1748*7.48)/('Calcs active'!H1748*1440)</f>
        <v>#DIV/0!</v>
      </c>
    </row>
    <row r="1749" spans="2:27" x14ac:dyDescent="0.2">
      <c r="B1749" s="31">
        <f t="shared" si="485"/>
        <v>5</v>
      </c>
      <c r="C1749" s="31" t="s">
        <v>60</v>
      </c>
      <c r="D1749" s="106">
        <v>1735</v>
      </c>
      <c r="E1749" s="106" t="e">
        <f t="shared" si="494"/>
        <v>#DIV/0!</v>
      </c>
      <c r="F1749" s="106">
        <f>'Calcs Hist'!E1750</f>
        <v>0</v>
      </c>
      <c r="G1749" s="106" t="e">
        <f t="shared" si="495"/>
        <v>#DIV/0!</v>
      </c>
      <c r="H1749" s="107" t="e">
        <f t="shared" si="496"/>
        <v>#DIV/0!</v>
      </c>
      <c r="I1749" s="106" t="e">
        <f>IF(P1749&gt;0,('Input &amp; Results'!F$34/12*$C$3)*('Input &amp; Results'!$D$21),('Input &amp; Results'!F$34/12*$C$3)*('Input &amp; Results'!$D$22))</f>
        <v>#DIV/0!</v>
      </c>
      <c r="J1749" s="106" t="e">
        <f t="shared" ref="J1749:J1812" si="500">R1748+G1749</f>
        <v>#DIV/0!</v>
      </c>
      <c r="K1749" s="106" t="e">
        <f>IF(H1749&gt;'Input &amp; Results'!$K$45,MIN('Input &amp; Results'!$K$36,J1749-M1749),0)</f>
        <v>#DIV/0!</v>
      </c>
      <c r="L1749" s="106" t="e">
        <f t="shared" si="488"/>
        <v>#DIV/0!</v>
      </c>
      <c r="M1749" s="106" t="e">
        <f>IF(J1749&gt;0,MIN('Input &amp; Results'!$K$16*0.75/12*'Input &amp; Results'!$K$42,J1749),0)</f>
        <v>#DIV/0!</v>
      </c>
      <c r="N1749" s="106" t="e">
        <f t="shared" si="489"/>
        <v>#DIV/0!</v>
      </c>
      <c r="O1749" s="106" t="e">
        <f t="shared" si="483"/>
        <v>#DIV/0!</v>
      </c>
      <c r="P1749" s="106" t="e">
        <f>IF(O1749&gt;'Input &amp; Results'!$E$49,MIN('Input &amp; Results'!$E$47,O1749),0)</f>
        <v>#DIV/0!</v>
      </c>
      <c r="Q1749" s="106" t="e">
        <f t="shared" si="490"/>
        <v>#DIV/0!</v>
      </c>
      <c r="R1749" s="106" t="e">
        <f t="shared" si="486"/>
        <v>#DIV/0!</v>
      </c>
      <c r="S1749" s="106" t="e">
        <f t="shared" si="487"/>
        <v>#DIV/0!</v>
      </c>
      <c r="T1749" s="106" t="e">
        <f t="shared" si="491"/>
        <v>#DIV/0!</v>
      </c>
      <c r="U1749" s="124" t="e">
        <f t="shared" si="484"/>
        <v>#DIV/0!</v>
      </c>
      <c r="V1749" s="107" t="e">
        <f t="shared" si="499"/>
        <v>#DIV/0!</v>
      </c>
      <c r="W1749" s="106" t="e">
        <f t="shared" si="497"/>
        <v>#DIV/0!</v>
      </c>
      <c r="X1749" s="106" t="e">
        <f t="shared" si="492"/>
        <v>#DIV/0!</v>
      </c>
      <c r="Y1749" s="106" t="e">
        <f t="shared" si="498"/>
        <v>#DIV/0!</v>
      </c>
      <c r="Z1749" s="108" t="e">
        <f t="shared" si="493"/>
        <v>#DIV/0!</v>
      </c>
      <c r="AA1749" s="108" t="e">
        <f>('Input &amp; Results'!$E$40-R1749*7.48)/('Calcs active'!H1749*1440)</f>
        <v>#DIV/0!</v>
      </c>
    </row>
    <row r="1750" spans="2:27" x14ac:dyDescent="0.2">
      <c r="B1750" s="31">
        <f t="shared" si="485"/>
        <v>5</v>
      </c>
      <c r="C1750" s="31" t="s">
        <v>60</v>
      </c>
      <c r="D1750" s="106">
        <v>1736</v>
      </c>
      <c r="E1750" s="106" t="e">
        <f t="shared" si="494"/>
        <v>#DIV/0!</v>
      </c>
      <c r="F1750" s="106">
        <f>'Calcs Hist'!E1751</f>
        <v>0</v>
      </c>
      <c r="G1750" s="106" t="e">
        <f t="shared" si="495"/>
        <v>#DIV/0!</v>
      </c>
      <c r="H1750" s="107" t="e">
        <f t="shared" si="496"/>
        <v>#DIV/0!</v>
      </c>
      <c r="I1750" s="106" t="e">
        <f>IF(P1750&gt;0,('Input &amp; Results'!F$34/12*$C$3)*('Input &amp; Results'!$D$21),('Input &amp; Results'!F$34/12*$C$3)*('Input &amp; Results'!$D$22))</f>
        <v>#DIV/0!</v>
      </c>
      <c r="J1750" s="106" t="e">
        <f t="shared" si="500"/>
        <v>#DIV/0!</v>
      </c>
      <c r="K1750" s="106" t="e">
        <f>IF(H1750&gt;'Input &amp; Results'!$K$45,MIN('Input &amp; Results'!$K$36,J1750-M1750),0)</f>
        <v>#DIV/0!</v>
      </c>
      <c r="L1750" s="106" t="e">
        <f t="shared" si="488"/>
        <v>#DIV/0!</v>
      </c>
      <c r="M1750" s="106" t="e">
        <f>IF(J1750&gt;0,MIN('Input &amp; Results'!$K$16*0.75/12*'Input &amp; Results'!$K$42,J1750),0)</f>
        <v>#DIV/0!</v>
      </c>
      <c r="N1750" s="106" t="e">
        <f t="shared" si="489"/>
        <v>#DIV/0!</v>
      </c>
      <c r="O1750" s="106" t="e">
        <f t="shared" si="483"/>
        <v>#DIV/0!</v>
      </c>
      <c r="P1750" s="106" t="e">
        <f>IF(O1750&gt;'Input &amp; Results'!$E$49,MIN('Input &amp; Results'!$E$47,O1750),0)</f>
        <v>#DIV/0!</v>
      </c>
      <c r="Q1750" s="106" t="e">
        <f t="shared" si="490"/>
        <v>#DIV/0!</v>
      </c>
      <c r="R1750" s="106" t="e">
        <f t="shared" si="486"/>
        <v>#DIV/0!</v>
      </c>
      <c r="S1750" s="106" t="e">
        <f t="shared" si="487"/>
        <v>#DIV/0!</v>
      </c>
      <c r="T1750" s="106" t="e">
        <f t="shared" si="491"/>
        <v>#DIV/0!</v>
      </c>
      <c r="U1750" s="124" t="e">
        <f t="shared" si="484"/>
        <v>#DIV/0!</v>
      </c>
      <c r="V1750" s="107" t="e">
        <f t="shared" si="499"/>
        <v>#DIV/0!</v>
      </c>
      <c r="W1750" s="106" t="e">
        <f t="shared" si="497"/>
        <v>#DIV/0!</v>
      </c>
      <c r="X1750" s="106" t="e">
        <f t="shared" si="492"/>
        <v>#DIV/0!</v>
      </c>
      <c r="Y1750" s="106" t="e">
        <f t="shared" si="498"/>
        <v>#DIV/0!</v>
      </c>
      <c r="Z1750" s="108" t="e">
        <f t="shared" si="493"/>
        <v>#DIV/0!</v>
      </c>
      <c r="AA1750" s="108" t="e">
        <f>('Input &amp; Results'!$E$40-R1750*7.48)/('Calcs active'!H1750*1440)</f>
        <v>#DIV/0!</v>
      </c>
    </row>
    <row r="1751" spans="2:27" x14ac:dyDescent="0.2">
      <c r="B1751" s="31">
        <f t="shared" si="485"/>
        <v>5</v>
      </c>
      <c r="C1751" s="31" t="s">
        <v>60</v>
      </c>
      <c r="D1751" s="106">
        <v>1737</v>
      </c>
      <c r="E1751" s="106" t="e">
        <f t="shared" si="494"/>
        <v>#DIV/0!</v>
      </c>
      <c r="F1751" s="106">
        <f>'Calcs Hist'!E1752</f>
        <v>0</v>
      </c>
      <c r="G1751" s="106" t="e">
        <f t="shared" si="495"/>
        <v>#DIV/0!</v>
      </c>
      <c r="H1751" s="107" t="e">
        <f t="shared" si="496"/>
        <v>#DIV/0!</v>
      </c>
      <c r="I1751" s="106" t="e">
        <f>IF(P1751&gt;0,('Input &amp; Results'!F$34/12*$C$3)*('Input &amp; Results'!$D$21),('Input &amp; Results'!F$34/12*$C$3)*('Input &amp; Results'!$D$22))</f>
        <v>#DIV/0!</v>
      </c>
      <c r="J1751" s="106" t="e">
        <f t="shared" si="500"/>
        <v>#DIV/0!</v>
      </c>
      <c r="K1751" s="106" t="e">
        <f>IF(H1751&gt;'Input &amp; Results'!$K$45,MIN('Input &amp; Results'!$K$36,J1751-M1751),0)</f>
        <v>#DIV/0!</v>
      </c>
      <c r="L1751" s="106" t="e">
        <f t="shared" si="488"/>
        <v>#DIV/0!</v>
      </c>
      <c r="M1751" s="106" t="e">
        <f>IF(J1751&gt;0,MIN('Input &amp; Results'!$K$16*0.75/12*'Input &amp; Results'!$K$42,J1751),0)</f>
        <v>#DIV/0!</v>
      </c>
      <c r="N1751" s="106" t="e">
        <f t="shared" si="489"/>
        <v>#DIV/0!</v>
      </c>
      <c r="O1751" s="106" t="e">
        <f t="shared" si="483"/>
        <v>#DIV/0!</v>
      </c>
      <c r="P1751" s="106" t="e">
        <f>IF(O1751&gt;'Input &amp; Results'!$E$49,MIN('Input &amp; Results'!$E$47,O1751),0)</f>
        <v>#DIV/0!</v>
      </c>
      <c r="Q1751" s="106" t="e">
        <f t="shared" si="490"/>
        <v>#DIV/0!</v>
      </c>
      <c r="R1751" s="106" t="e">
        <f t="shared" si="486"/>
        <v>#DIV/0!</v>
      </c>
      <c r="S1751" s="106" t="e">
        <f t="shared" si="487"/>
        <v>#DIV/0!</v>
      </c>
      <c r="T1751" s="106" t="e">
        <f t="shared" si="491"/>
        <v>#DIV/0!</v>
      </c>
      <c r="U1751" s="124" t="e">
        <f t="shared" si="484"/>
        <v>#DIV/0!</v>
      </c>
      <c r="V1751" s="107" t="e">
        <f t="shared" si="499"/>
        <v>#DIV/0!</v>
      </c>
      <c r="W1751" s="106" t="e">
        <f t="shared" si="497"/>
        <v>#DIV/0!</v>
      </c>
      <c r="X1751" s="106" t="e">
        <f t="shared" si="492"/>
        <v>#DIV/0!</v>
      </c>
      <c r="Y1751" s="106" t="e">
        <f t="shared" si="498"/>
        <v>#DIV/0!</v>
      </c>
      <c r="Z1751" s="108" t="e">
        <f t="shared" si="493"/>
        <v>#DIV/0!</v>
      </c>
      <c r="AA1751" s="108" t="e">
        <f>('Input &amp; Results'!$E$40-R1751*7.48)/('Calcs active'!H1751*1440)</f>
        <v>#DIV/0!</v>
      </c>
    </row>
    <row r="1752" spans="2:27" x14ac:dyDescent="0.2">
      <c r="B1752" s="31">
        <f t="shared" si="485"/>
        <v>5</v>
      </c>
      <c r="C1752" s="31" t="s">
        <v>60</v>
      </c>
      <c r="D1752" s="106">
        <v>1738</v>
      </c>
      <c r="E1752" s="106" t="e">
        <f t="shared" si="494"/>
        <v>#DIV/0!</v>
      </c>
      <c r="F1752" s="106">
        <f>'Calcs Hist'!E1753</f>
        <v>0</v>
      </c>
      <c r="G1752" s="106" t="e">
        <f t="shared" si="495"/>
        <v>#DIV/0!</v>
      </c>
      <c r="H1752" s="107" t="e">
        <f t="shared" si="496"/>
        <v>#DIV/0!</v>
      </c>
      <c r="I1752" s="106" t="e">
        <f>IF(P1752&gt;0,('Input &amp; Results'!F$34/12*$C$3)*('Input &amp; Results'!$D$21),('Input &amp; Results'!F$34/12*$C$3)*('Input &amp; Results'!$D$22))</f>
        <v>#DIV/0!</v>
      </c>
      <c r="J1752" s="106" t="e">
        <f t="shared" si="500"/>
        <v>#DIV/0!</v>
      </c>
      <c r="K1752" s="106" t="e">
        <f>IF(H1752&gt;'Input &amp; Results'!$K$45,MIN('Input &amp; Results'!$K$36,J1752-M1752),0)</f>
        <v>#DIV/0!</v>
      </c>
      <c r="L1752" s="106" t="e">
        <f t="shared" si="488"/>
        <v>#DIV/0!</v>
      </c>
      <c r="M1752" s="106" t="e">
        <f>IF(J1752&gt;0,MIN('Input &amp; Results'!$K$16*0.75/12*'Input &amp; Results'!$K$42,J1752),0)</f>
        <v>#DIV/0!</v>
      </c>
      <c r="N1752" s="106" t="e">
        <f t="shared" si="489"/>
        <v>#DIV/0!</v>
      </c>
      <c r="O1752" s="106" t="e">
        <f t="shared" si="483"/>
        <v>#DIV/0!</v>
      </c>
      <c r="P1752" s="106" t="e">
        <f>IF(O1752&gt;'Input &amp; Results'!$E$49,MIN('Input &amp; Results'!$E$47,O1752),0)</f>
        <v>#DIV/0!</v>
      </c>
      <c r="Q1752" s="106" t="e">
        <f t="shared" si="490"/>
        <v>#DIV/0!</v>
      </c>
      <c r="R1752" s="106" t="e">
        <f t="shared" si="486"/>
        <v>#DIV/0!</v>
      </c>
      <c r="S1752" s="106" t="e">
        <f t="shared" si="487"/>
        <v>#DIV/0!</v>
      </c>
      <c r="T1752" s="106" t="e">
        <f t="shared" si="491"/>
        <v>#DIV/0!</v>
      </c>
      <c r="U1752" s="124" t="e">
        <f t="shared" si="484"/>
        <v>#DIV/0!</v>
      </c>
      <c r="V1752" s="107" t="e">
        <f t="shared" si="499"/>
        <v>#DIV/0!</v>
      </c>
      <c r="W1752" s="106" t="e">
        <f t="shared" si="497"/>
        <v>#DIV/0!</v>
      </c>
      <c r="X1752" s="106" t="e">
        <f t="shared" si="492"/>
        <v>#DIV/0!</v>
      </c>
      <c r="Y1752" s="106" t="e">
        <f t="shared" si="498"/>
        <v>#DIV/0!</v>
      </c>
      <c r="Z1752" s="108" t="e">
        <f t="shared" si="493"/>
        <v>#DIV/0!</v>
      </c>
      <c r="AA1752" s="108" t="e">
        <f>('Input &amp; Results'!$E$40-R1752*7.48)/('Calcs active'!H1752*1440)</f>
        <v>#DIV/0!</v>
      </c>
    </row>
    <row r="1753" spans="2:27" x14ac:dyDescent="0.2">
      <c r="B1753" s="31">
        <f t="shared" si="485"/>
        <v>5</v>
      </c>
      <c r="C1753" s="31" t="s">
        <v>60</v>
      </c>
      <c r="D1753" s="106">
        <v>1739</v>
      </c>
      <c r="E1753" s="106" t="e">
        <f t="shared" si="494"/>
        <v>#DIV/0!</v>
      </c>
      <c r="F1753" s="106">
        <f>'Calcs Hist'!E1754</f>
        <v>0</v>
      </c>
      <c r="G1753" s="106" t="e">
        <f t="shared" si="495"/>
        <v>#DIV/0!</v>
      </c>
      <c r="H1753" s="107" t="e">
        <f t="shared" si="496"/>
        <v>#DIV/0!</v>
      </c>
      <c r="I1753" s="106" t="e">
        <f>IF(P1753&gt;0,('Input &amp; Results'!F$34/12*$C$3)*('Input &amp; Results'!$D$21),('Input &amp; Results'!F$34/12*$C$3)*('Input &amp; Results'!$D$22))</f>
        <v>#DIV/0!</v>
      </c>
      <c r="J1753" s="106" t="e">
        <f t="shared" si="500"/>
        <v>#DIV/0!</v>
      </c>
      <c r="K1753" s="106" t="e">
        <f>IF(H1753&gt;'Input &amp; Results'!$K$45,MIN('Input &amp; Results'!$K$36,J1753-M1753),0)</f>
        <v>#DIV/0!</v>
      </c>
      <c r="L1753" s="106" t="e">
        <f t="shared" si="488"/>
        <v>#DIV/0!</v>
      </c>
      <c r="M1753" s="106" t="e">
        <f>IF(J1753&gt;0,MIN('Input &amp; Results'!$K$16*0.75/12*'Input &amp; Results'!$K$42,J1753),0)</f>
        <v>#DIV/0!</v>
      </c>
      <c r="N1753" s="106" t="e">
        <f t="shared" si="489"/>
        <v>#DIV/0!</v>
      </c>
      <c r="O1753" s="106" t="e">
        <f t="shared" si="483"/>
        <v>#DIV/0!</v>
      </c>
      <c r="P1753" s="106" t="e">
        <f>IF(O1753&gt;'Input &amp; Results'!$E$49,MIN('Input &amp; Results'!$E$47,O1753),0)</f>
        <v>#DIV/0!</v>
      </c>
      <c r="Q1753" s="106" t="e">
        <f t="shared" si="490"/>
        <v>#DIV/0!</v>
      </c>
      <c r="R1753" s="106" t="e">
        <f t="shared" si="486"/>
        <v>#DIV/0!</v>
      </c>
      <c r="S1753" s="106" t="e">
        <f t="shared" si="487"/>
        <v>#DIV/0!</v>
      </c>
      <c r="T1753" s="106" t="e">
        <f t="shared" si="491"/>
        <v>#DIV/0!</v>
      </c>
      <c r="U1753" s="124" t="e">
        <f t="shared" si="484"/>
        <v>#DIV/0!</v>
      </c>
      <c r="V1753" s="107" t="e">
        <f t="shared" si="499"/>
        <v>#DIV/0!</v>
      </c>
      <c r="W1753" s="106" t="e">
        <f t="shared" si="497"/>
        <v>#DIV/0!</v>
      </c>
      <c r="X1753" s="106" t="e">
        <f t="shared" si="492"/>
        <v>#DIV/0!</v>
      </c>
      <c r="Y1753" s="106" t="e">
        <f t="shared" si="498"/>
        <v>#DIV/0!</v>
      </c>
      <c r="Z1753" s="108" t="e">
        <f t="shared" si="493"/>
        <v>#DIV/0!</v>
      </c>
      <c r="AA1753" s="108" t="e">
        <f>('Input &amp; Results'!$E$40-R1753*7.48)/('Calcs active'!H1753*1440)</f>
        <v>#DIV/0!</v>
      </c>
    </row>
    <row r="1754" spans="2:27" x14ac:dyDescent="0.2">
      <c r="B1754" s="31">
        <f t="shared" si="485"/>
        <v>5</v>
      </c>
      <c r="C1754" s="31" t="s">
        <v>60</v>
      </c>
      <c r="D1754" s="106">
        <v>1740</v>
      </c>
      <c r="E1754" s="106" t="e">
        <f t="shared" si="494"/>
        <v>#DIV/0!</v>
      </c>
      <c r="F1754" s="106">
        <f>'Calcs Hist'!E1755</f>
        <v>0</v>
      </c>
      <c r="G1754" s="106" t="e">
        <f t="shared" si="495"/>
        <v>#DIV/0!</v>
      </c>
      <c r="H1754" s="107" t="e">
        <f t="shared" si="496"/>
        <v>#DIV/0!</v>
      </c>
      <c r="I1754" s="106" t="e">
        <f>IF(P1754&gt;0,('Input &amp; Results'!F$34/12*$C$3)*('Input &amp; Results'!$D$21),('Input &amp; Results'!F$34/12*$C$3)*('Input &amp; Results'!$D$22))</f>
        <v>#DIV/0!</v>
      </c>
      <c r="J1754" s="106" t="e">
        <f t="shared" si="500"/>
        <v>#DIV/0!</v>
      </c>
      <c r="K1754" s="106" t="e">
        <f>IF(H1754&gt;'Input &amp; Results'!$K$45,MIN('Input &amp; Results'!$K$36,J1754-M1754),0)</f>
        <v>#DIV/0!</v>
      </c>
      <c r="L1754" s="106" t="e">
        <f t="shared" si="488"/>
        <v>#DIV/0!</v>
      </c>
      <c r="M1754" s="106" t="e">
        <f>IF(J1754&gt;0,MIN('Input &amp; Results'!$K$16*0.75/12*'Input &amp; Results'!$K$42,J1754),0)</f>
        <v>#DIV/0!</v>
      </c>
      <c r="N1754" s="106" t="e">
        <f t="shared" si="489"/>
        <v>#DIV/0!</v>
      </c>
      <c r="O1754" s="106" t="e">
        <f t="shared" si="483"/>
        <v>#DIV/0!</v>
      </c>
      <c r="P1754" s="106" t="e">
        <f>IF(O1754&gt;'Input &amp; Results'!$E$49,MIN('Input &amp; Results'!$E$47,O1754),0)</f>
        <v>#DIV/0!</v>
      </c>
      <c r="Q1754" s="106" t="e">
        <f t="shared" si="490"/>
        <v>#DIV/0!</v>
      </c>
      <c r="R1754" s="106" t="e">
        <f t="shared" si="486"/>
        <v>#DIV/0!</v>
      </c>
      <c r="S1754" s="106" t="e">
        <f t="shared" si="487"/>
        <v>#DIV/0!</v>
      </c>
      <c r="T1754" s="106" t="e">
        <f t="shared" si="491"/>
        <v>#DIV/0!</v>
      </c>
      <c r="U1754" s="124" t="e">
        <f t="shared" si="484"/>
        <v>#DIV/0!</v>
      </c>
      <c r="V1754" s="107" t="e">
        <f t="shared" si="499"/>
        <v>#DIV/0!</v>
      </c>
      <c r="W1754" s="106" t="e">
        <f t="shared" si="497"/>
        <v>#DIV/0!</v>
      </c>
      <c r="X1754" s="106" t="e">
        <f t="shared" si="492"/>
        <v>#DIV/0!</v>
      </c>
      <c r="Y1754" s="106" t="e">
        <f t="shared" si="498"/>
        <v>#DIV/0!</v>
      </c>
      <c r="Z1754" s="108" t="e">
        <f t="shared" si="493"/>
        <v>#DIV/0!</v>
      </c>
      <c r="AA1754" s="108" t="e">
        <f>('Input &amp; Results'!$E$40-R1754*7.48)/('Calcs active'!H1754*1440)</f>
        <v>#DIV/0!</v>
      </c>
    </row>
    <row r="1755" spans="2:27" x14ac:dyDescent="0.2">
      <c r="B1755" s="31">
        <f t="shared" si="485"/>
        <v>5</v>
      </c>
      <c r="C1755" s="31" t="s">
        <v>60</v>
      </c>
      <c r="D1755" s="106">
        <v>1741</v>
      </c>
      <c r="E1755" s="106" t="e">
        <f t="shared" si="494"/>
        <v>#DIV/0!</v>
      </c>
      <c r="F1755" s="106">
        <f>'Calcs Hist'!E1756</f>
        <v>0</v>
      </c>
      <c r="G1755" s="106" t="e">
        <f t="shared" si="495"/>
        <v>#DIV/0!</v>
      </c>
      <c r="H1755" s="107" t="e">
        <f t="shared" si="496"/>
        <v>#DIV/0!</v>
      </c>
      <c r="I1755" s="106" t="e">
        <f>IF(P1755&gt;0,('Input &amp; Results'!F$34/12*$C$3)*('Input &amp; Results'!$D$21),('Input &amp; Results'!F$34/12*$C$3)*('Input &amp; Results'!$D$22))</f>
        <v>#DIV/0!</v>
      </c>
      <c r="J1755" s="106" t="e">
        <f t="shared" si="500"/>
        <v>#DIV/0!</v>
      </c>
      <c r="K1755" s="106" t="e">
        <f>IF(H1755&gt;'Input &amp; Results'!$K$45,MIN('Input &amp; Results'!$K$36,J1755-M1755),0)</f>
        <v>#DIV/0!</v>
      </c>
      <c r="L1755" s="106" t="e">
        <f t="shared" si="488"/>
        <v>#DIV/0!</v>
      </c>
      <c r="M1755" s="106" t="e">
        <f>IF(J1755&gt;0,MIN('Input &amp; Results'!$K$16*0.75/12*'Input &amp; Results'!$K$42,J1755),0)</f>
        <v>#DIV/0!</v>
      </c>
      <c r="N1755" s="106" t="e">
        <f t="shared" si="489"/>
        <v>#DIV/0!</v>
      </c>
      <c r="O1755" s="106" t="e">
        <f t="shared" si="483"/>
        <v>#DIV/0!</v>
      </c>
      <c r="P1755" s="106" t="e">
        <f>IF(O1755&gt;'Input &amp; Results'!$E$49,MIN('Input &amp; Results'!$E$47,O1755),0)</f>
        <v>#DIV/0!</v>
      </c>
      <c r="Q1755" s="106" t="e">
        <f t="shared" si="490"/>
        <v>#DIV/0!</v>
      </c>
      <c r="R1755" s="106" t="e">
        <f t="shared" si="486"/>
        <v>#DIV/0!</v>
      </c>
      <c r="S1755" s="106" t="e">
        <f t="shared" si="487"/>
        <v>#DIV/0!</v>
      </c>
      <c r="T1755" s="106" t="e">
        <f t="shared" si="491"/>
        <v>#DIV/0!</v>
      </c>
      <c r="U1755" s="124" t="e">
        <f t="shared" si="484"/>
        <v>#DIV/0!</v>
      </c>
      <c r="V1755" s="107" t="e">
        <f t="shared" si="499"/>
        <v>#DIV/0!</v>
      </c>
      <c r="W1755" s="106" t="e">
        <f t="shared" si="497"/>
        <v>#DIV/0!</v>
      </c>
      <c r="X1755" s="106" t="e">
        <f t="shared" si="492"/>
        <v>#DIV/0!</v>
      </c>
      <c r="Y1755" s="106" t="e">
        <f t="shared" si="498"/>
        <v>#DIV/0!</v>
      </c>
      <c r="Z1755" s="108" t="e">
        <f t="shared" si="493"/>
        <v>#DIV/0!</v>
      </c>
      <c r="AA1755" s="108" t="e">
        <f>('Input &amp; Results'!$E$40-R1755*7.48)/('Calcs active'!H1755*1440)</f>
        <v>#DIV/0!</v>
      </c>
    </row>
    <row r="1756" spans="2:27" x14ac:dyDescent="0.2">
      <c r="B1756" s="31">
        <f t="shared" si="485"/>
        <v>5</v>
      </c>
      <c r="C1756" s="31" t="s">
        <v>60</v>
      </c>
      <c r="D1756" s="106">
        <v>1742</v>
      </c>
      <c r="E1756" s="106" t="e">
        <f t="shared" si="494"/>
        <v>#DIV/0!</v>
      </c>
      <c r="F1756" s="106">
        <f>'Calcs Hist'!E1757</f>
        <v>0</v>
      </c>
      <c r="G1756" s="106" t="e">
        <f t="shared" si="495"/>
        <v>#DIV/0!</v>
      </c>
      <c r="H1756" s="107" t="e">
        <f t="shared" si="496"/>
        <v>#DIV/0!</v>
      </c>
      <c r="I1756" s="106" t="e">
        <f>IF(P1756&gt;0,('Input &amp; Results'!F$34/12*$C$3)*('Input &amp; Results'!$D$21),('Input &amp; Results'!F$34/12*$C$3)*('Input &amp; Results'!$D$22))</f>
        <v>#DIV/0!</v>
      </c>
      <c r="J1756" s="106" t="e">
        <f t="shared" si="500"/>
        <v>#DIV/0!</v>
      </c>
      <c r="K1756" s="106" t="e">
        <f>IF(H1756&gt;'Input &amp; Results'!$K$45,MIN('Input &amp; Results'!$K$36,J1756-M1756),0)</f>
        <v>#DIV/0!</v>
      </c>
      <c r="L1756" s="106" t="e">
        <f t="shared" si="488"/>
        <v>#DIV/0!</v>
      </c>
      <c r="M1756" s="106" t="e">
        <f>IF(J1756&gt;0,MIN('Input &amp; Results'!$K$16*0.75/12*'Input &amp; Results'!$K$42,J1756),0)</f>
        <v>#DIV/0!</v>
      </c>
      <c r="N1756" s="106" t="e">
        <f t="shared" si="489"/>
        <v>#DIV/0!</v>
      </c>
      <c r="O1756" s="106" t="e">
        <f t="shared" si="483"/>
        <v>#DIV/0!</v>
      </c>
      <c r="P1756" s="106" t="e">
        <f>IF(O1756&gt;'Input &amp; Results'!$E$49,MIN('Input &amp; Results'!$E$47,O1756),0)</f>
        <v>#DIV/0!</v>
      </c>
      <c r="Q1756" s="106" t="e">
        <f t="shared" si="490"/>
        <v>#DIV/0!</v>
      </c>
      <c r="R1756" s="106" t="e">
        <f t="shared" si="486"/>
        <v>#DIV/0!</v>
      </c>
      <c r="S1756" s="106" t="e">
        <f t="shared" si="487"/>
        <v>#DIV/0!</v>
      </c>
      <c r="T1756" s="106" t="e">
        <f t="shared" si="491"/>
        <v>#DIV/0!</v>
      </c>
      <c r="U1756" s="124" t="e">
        <f t="shared" si="484"/>
        <v>#DIV/0!</v>
      </c>
      <c r="V1756" s="107" t="e">
        <f t="shared" si="499"/>
        <v>#DIV/0!</v>
      </c>
      <c r="W1756" s="106" t="e">
        <f t="shared" si="497"/>
        <v>#DIV/0!</v>
      </c>
      <c r="X1756" s="106" t="e">
        <f t="shared" si="492"/>
        <v>#DIV/0!</v>
      </c>
      <c r="Y1756" s="106" t="e">
        <f t="shared" si="498"/>
        <v>#DIV/0!</v>
      </c>
      <c r="Z1756" s="108" t="e">
        <f t="shared" si="493"/>
        <v>#DIV/0!</v>
      </c>
      <c r="AA1756" s="108" t="e">
        <f>('Input &amp; Results'!$E$40-R1756*7.48)/('Calcs active'!H1756*1440)</f>
        <v>#DIV/0!</v>
      </c>
    </row>
    <row r="1757" spans="2:27" x14ac:dyDescent="0.2">
      <c r="B1757" s="31">
        <f t="shared" si="485"/>
        <v>5</v>
      </c>
      <c r="C1757" s="31" t="s">
        <v>60</v>
      </c>
      <c r="D1757" s="106">
        <v>1743</v>
      </c>
      <c r="E1757" s="106" t="e">
        <f t="shared" si="494"/>
        <v>#DIV/0!</v>
      </c>
      <c r="F1757" s="106">
        <f>'Calcs Hist'!E1758</f>
        <v>0</v>
      </c>
      <c r="G1757" s="106" t="e">
        <f t="shared" si="495"/>
        <v>#DIV/0!</v>
      </c>
      <c r="H1757" s="107" t="e">
        <f t="shared" si="496"/>
        <v>#DIV/0!</v>
      </c>
      <c r="I1757" s="106" t="e">
        <f>IF(P1757&gt;0,('Input &amp; Results'!F$34/12*$C$3)*('Input &amp; Results'!$D$21),('Input &amp; Results'!F$34/12*$C$3)*('Input &amp; Results'!$D$22))</f>
        <v>#DIV/0!</v>
      </c>
      <c r="J1757" s="106" t="e">
        <f t="shared" si="500"/>
        <v>#DIV/0!</v>
      </c>
      <c r="K1757" s="106" t="e">
        <f>IF(H1757&gt;'Input &amp; Results'!$K$45,MIN('Input &amp; Results'!$K$36,J1757-M1757),0)</f>
        <v>#DIV/0!</v>
      </c>
      <c r="L1757" s="106" t="e">
        <f t="shared" si="488"/>
        <v>#DIV/0!</v>
      </c>
      <c r="M1757" s="106" t="e">
        <f>IF(J1757&gt;0,MIN('Input &amp; Results'!$K$16*0.75/12*'Input &amp; Results'!$K$42,J1757),0)</f>
        <v>#DIV/0!</v>
      </c>
      <c r="N1757" s="106" t="e">
        <f t="shared" si="489"/>
        <v>#DIV/0!</v>
      </c>
      <c r="O1757" s="106" t="e">
        <f t="shared" si="483"/>
        <v>#DIV/0!</v>
      </c>
      <c r="P1757" s="106" t="e">
        <f>IF(O1757&gt;'Input &amp; Results'!$E$49,MIN('Input &amp; Results'!$E$47,O1757),0)</f>
        <v>#DIV/0!</v>
      </c>
      <c r="Q1757" s="106" t="e">
        <f t="shared" si="490"/>
        <v>#DIV/0!</v>
      </c>
      <c r="R1757" s="106" t="e">
        <f t="shared" si="486"/>
        <v>#DIV/0!</v>
      </c>
      <c r="S1757" s="106" t="e">
        <f t="shared" si="487"/>
        <v>#DIV/0!</v>
      </c>
      <c r="T1757" s="106" t="e">
        <f t="shared" si="491"/>
        <v>#DIV/0!</v>
      </c>
      <c r="U1757" s="124" t="e">
        <f t="shared" si="484"/>
        <v>#DIV/0!</v>
      </c>
      <c r="V1757" s="107" t="e">
        <f t="shared" si="499"/>
        <v>#DIV/0!</v>
      </c>
      <c r="W1757" s="106" t="e">
        <f t="shared" si="497"/>
        <v>#DIV/0!</v>
      </c>
      <c r="X1757" s="106" t="e">
        <f t="shared" si="492"/>
        <v>#DIV/0!</v>
      </c>
      <c r="Y1757" s="106" t="e">
        <f t="shared" si="498"/>
        <v>#DIV/0!</v>
      </c>
      <c r="Z1757" s="108" t="e">
        <f t="shared" si="493"/>
        <v>#DIV/0!</v>
      </c>
      <c r="AA1757" s="108" t="e">
        <f>('Input &amp; Results'!$E$40-R1757*7.48)/('Calcs active'!H1757*1440)</f>
        <v>#DIV/0!</v>
      </c>
    </row>
    <row r="1758" spans="2:27" x14ac:dyDescent="0.2">
      <c r="B1758" s="31">
        <f t="shared" si="485"/>
        <v>5</v>
      </c>
      <c r="C1758" s="31" t="s">
        <v>60</v>
      </c>
      <c r="D1758" s="106">
        <v>1744</v>
      </c>
      <c r="E1758" s="106" t="e">
        <f t="shared" si="494"/>
        <v>#DIV/0!</v>
      </c>
      <c r="F1758" s="106">
        <f>'Calcs Hist'!E1759</f>
        <v>0</v>
      </c>
      <c r="G1758" s="106" t="e">
        <f t="shared" si="495"/>
        <v>#DIV/0!</v>
      </c>
      <c r="H1758" s="107" t="e">
        <f t="shared" si="496"/>
        <v>#DIV/0!</v>
      </c>
      <c r="I1758" s="106" t="e">
        <f>IF(P1758&gt;0,('Input &amp; Results'!F$34/12*$C$3)*('Input &amp; Results'!$D$21),('Input &amp; Results'!F$34/12*$C$3)*('Input &amp; Results'!$D$22))</f>
        <v>#DIV/0!</v>
      </c>
      <c r="J1758" s="106" t="e">
        <f t="shared" si="500"/>
        <v>#DIV/0!</v>
      </c>
      <c r="K1758" s="106" t="e">
        <f>IF(H1758&gt;'Input &amp; Results'!$K$45,MIN('Input &amp; Results'!$K$36,J1758-M1758),0)</f>
        <v>#DIV/0!</v>
      </c>
      <c r="L1758" s="106" t="e">
        <f t="shared" si="488"/>
        <v>#DIV/0!</v>
      </c>
      <c r="M1758" s="106" t="e">
        <f>IF(J1758&gt;0,MIN('Input &amp; Results'!$K$16*0.75/12*'Input &amp; Results'!$K$42,J1758),0)</f>
        <v>#DIV/0!</v>
      </c>
      <c r="N1758" s="106" t="e">
        <f t="shared" si="489"/>
        <v>#DIV/0!</v>
      </c>
      <c r="O1758" s="106" t="e">
        <f t="shared" si="483"/>
        <v>#DIV/0!</v>
      </c>
      <c r="P1758" s="106" t="e">
        <f>IF(O1758&gt;'Input &amp; Results'!$E$49,MIN('Input &amp; Results'!$E$47,O1758),0)</f>
        <v>#DIV/0!</v>
      </c>
      <c r="Q1758" s="106" t="e">
        <f t="shared" si="490"/>
        <v>#DIV/0!</v>
      </c>
      <c r="R1758" s="106" t="e">
        <f t="shared" si="486"/>
        <v>#DIV/0!</v>
      </c>
      <c r="S1758" s="106" t="e">
        <f t="shared" si="487"/>
        <v>#DIV/0!</v>
      </c>
      <c r="T1758" s="106" t="e">
        <f t="shared" si="491"/>
        <v>#DIV/0!</v>
      </c>
      <c r="U1758" s="124" t="e">
        <f t="shared" si="484"/>
        <v>#DIV/0!</v>
      </c>
      <c r="V1758" s="107" t="e">
        <f t="shared" si="499"/>
        <v>#DIV/0!</v>
      </c>
      <c r="W1758" s="106" t="e">
        <f t="shared" si="497"/>
        <v>#DIV/0!</v>
      </c>
      <c r="X1758" s="106" t="e">
        <f t="shared" si="492"/>
        <v>#DIV/0!</v>
      </c>
      <c r="Y1758" s="106" t="e">
        <f t="shared" si="498"/>
        <v>#DIV/0!</v>
      </c>
      <c r="Z1758" s="108" t="e">
        <f t="shared" si="493"/>
        <v>#DIV/0!</v>
      </c>
      <c r="AA1758" s="108" t="e">
        <f>('Input &amp; Results'!$E$40-R1758*7.48)/('Calcs active'!H1758*1440)</f>
        <v>#DIV/0!</v>
      </c>
    </row>
    <row r="1759" spans="2:27" x14ac:dyDescent="0.2">
      <c r="B1759" s="31">
        <f t="shared" si="485"/>
        <v>5</v>
      </c>
      <c r="C1759" s="31" t="s">
        <v>60</v>
      </c>
      <c r="D1759" s="106">
        <v>1745</v>
      </c>
      <c r="E1759" s="106" t="e">
        <f t="shared" si="494"/>
        <v>#DIV/0!</v>
      </c>
      <c r="F1759" s="106">
        <f>'Calcs Hist'!E1760</f>
        <v>0</v>
      </c>
      <c r="G1759" s="106" t="e">
        <f t="shared" si="495"/>
        <v>#DIV/0!</v>
      </c>
      <c r="H1759" s="107" t="e">
        <f t="shared" si="496"/>
        <v>#DIV/0!</v>
      </c>
      <c r="I1759" s="106" t="e">
        <f>IF(P1759&gt;0,('Input &amp; Results'!F$34/12*$C$3)*('Input &amp; Results'!$D$21),('Input &amp; Results'!F$34/12*$C$3)*('Input &amp; Results'!$D$22))</f>
        <v>#DIV/0!</v>
      </c>
      <c r="J1759" s="106" t="e">
        <f t="shared" si="500"/>
        <v>#DIV/0!</v>
      </c>
      <c r="K1759" s="106" t="e">
        <f>IF(H1759&gt;'Input &amp; Results'!$K$45,MIN('Input &amp; Results'!$K$36,J1759-M1759),0)</f>
        <v>#DIV/0!</v>
      </c>
      <c r="L1759" s="106" t="e">
        <f t="shared" si="488"/>
        <v>#DIV/0!</v>
      </c>
      <c r="M1759" s="106" t="e">
        <f>IF(J1759&gt;0,MIN('Input &amp; Results'!$K$16*0.75/12*'Input &amp; Results'!$K$42,J1759),0)</f>
        <v>#DIV/0!</v>
      </c>
      <c r="N1759" s="106" t="e">
        <f t="shared" si="489"/>
        <v>#DIV/0!</v>
      </c>
      <c r="O1759" s="106" t="e">
        <f t="shared" si="483"/>
        <v>#DIV/0!</v>
      </c>
      <c r="P1759" s="106" t="e">
        <f>IF(O1759&gt;'Input &amp; Results'!$E$49,MIN('Input &amp; Results'!$E$47,O1759),0)</f>
        <v>#DIV/0!</v>
      </c>
      <c r="Q1759" s="106" t="e">
        <f t="shared" si="490"/>
        <v>#DIV/0!</v>
      </c>
      <c r="R1759" s="106" t="e">
        <f t="shared" si="486"/>
        <v>#DIV/0!</v>
      </c>
      <c r="S1759" s="106" t="e">
        <f t="shared" si="487"/>
        <v>#DIV/0!</v>
      </c>
      <c r="T1759" s="106" t="e">
        <f t="shared" si="491"/>
        <v>#DIV/0!</v>
      </c>
      <c r="U1759" s="124" t="e">
        <f t="shared" si="484"/>
        <v>#DIV/0!</v>
      </c>
      <c r="V1759" s="107" t="e">
        <f t="shared" si="499"/>
        <v>#DIV/0!</v>
      </c>
      <c r="W1759" s="106" t="e">
        <f t="shared" si="497"/>
        <v>#DIV/0!</v>
      </c>
      <c r="X1759" s="106" t="e">
        <f t="shared" si="492"/>
        <v>#DIV/0!</v>
      </c>
      <c r="Y1759" s="106" t="e">
        <f t="shared" si="498"/>
        <v>#DIV/0!</v>
      </c>
      <c r="Z1759" s="108" t="e">
        <f t="shared" si="493"/>
        <v>#DIV/0!</v>
      </c>
      <c r="AA1759" s="108" t="e">
        <f>('Input &amp; Results'!$E$40-R1759*7.48)/('Calcs active'!H1759*1440)</f>
        <v>#DIV/0!</v>
      </c>
    </row>
    <row r="1760" spans="2:27" x14ac:dyDescent="0.2">
      <c r="B1760" s="31">
        <f t="shared" si="485"/>
        <v>5</v>
      </c>
      <c r="C1760" s="31" t="s">
        <v>60</v>
      </c>
      <c r="D1760" s="106">
        <v>1746</v>
      </c>
      <c r="E1760" s="106" t="e">
        <f t="shared" si="494"/>
        <v>#DIV/0!</v>
      </c>
      <c r="F1760" s="106">
        <f>'Calcs Hist'!E1761</f>
        <v>0</v>
      </c>
      <c r="G1760" s="106" t="e">
        <f t="shared" si="495"/>
        <v>#DIV/0!</v>
      </c>
      <c r="H1760" s="107" t="e">
        <f t="shared" si="496"/>
        <v>#DIV/0!</v>
      </c>
      <c r="I1760" s="106" t="e">
        <f>IF(P1760&gt;0,('Input &amp; Results'!F$34/12*$C$3)*('Input &amp; Results'!$D$21),('Input &amp; Results'!F$34/12*$C$3)*('Input &amp; Results'!$D$22))</f>
        <v>#DIV/0!</v>
      </c>
      <c r="J1760" s="106" t="e">
        <f t="shared" si="500"/>
        <v>#DIV/0!</v>
      </c>
      <c r="K1760" s="106" t="e">
        <f>IF(H1760&gt;'Input &amp; Results'!$K$45,MIN('Input &amp; Results'!$K$36,J1760-M1760),0)</f>
        <v>#DIV/0!</v>
      </c>
      <c r="L1760" s="106" t="e">
        <f t="shared" si="488"/>
        <v>#DIV/0!</v>
      </c>
      <c r="M1760" s="106" t="e">
        <f>IF(J1760&gt;0,MIN('Input &amp; Results'!$K$16*0.75/12*'Input &amp; Results'!$K$42,J1760),0)</f>
        <v>#DIV/0!</v>
      </c>
      <c r="N1760" s="106" t="e">
        <f t="shared" si="489"/>
        <v>#DIV/0!</v>
      </c>
      <c r="O1760" s="106" t="e">
        <f t="shared" si="483"/>
        <v>#DIV/0!</v>
      </c>
      <c r="P1760" s="106" t="e">
        <f>IF(O1760&gt;'Input &amp; Results'!$E$49,MIN('Input &amp; Results'!$E$47,O1760),0)</f>
        <v>#DIV/0!</v>
      </c>
      <c r="Q1760" s="106" t="e">
        <f t="shared" si="490"/>
        <v>#DIV/0!</v>
      </c>
      <c r="R1760" s="106" t="e">
        <f t="shared" si="486"/>
        <v>#DIV/0!</v>
      </c>
      <c r="S1760" s="106" t="e">
        <f t="shared" si="487"/>
        <v>#DIV/0!</v>
      </c>
      <c r="T1760" s="106" t="e">
        <f t="shared" si="491"/>
        <v>#DIV/0!</v>
      </c>
      <c r="U1760" s="124" t="e">
        <f t="shared" si="484"/>
        <v>#DIV/0!</v>
      </c>
      <c r="V1760" s="107" t="e">
        <f t="shared" si="499"/>
        <v>#DIV/0!</v>
      </c>
      <c r="W1760" s="106" t="e">
        <f t="shared" si="497"/>
        <v>#DIV/0!</v>
      </c>
      <c r="X1760" s="106" t="e">
        <f t="shared" si="492"/>
        <v>#DIV/0!</v>
      </c>
      <c r="Y1760" s="106" t="e">
        <f t="shared" si="498"/>
        <v>#DIV/0!</v>
      </c>
      <c r="Z1760" s="108" t="e">
        <f t="shared" si="493"/>
        <v>#DIV/0!</v>
      </c>
      <c r="AA1760" s="108" t="e">
        <f>('Input &amp; Results'!$E$40-R1760*7.48)/('Calcs active'!H1760*1440)</f>
        <v>#DIV/0!</v>
      </c>
    </row>
    <row r="1761" spans="2:27" x14ac:dyDescent="0.2">
      <c r="B1761" s="31">
        <f t="shared" si="485"/>
        <v>5</v>
      </c>
      <c r="C1761" s="31" t="s">
        <v>60</v>
      </c>
      <c r="D1761" s="106">
        <v>1747</v>
      </c>
      <c r="E1761" s="106" t="e">
        <f t="shared" si="494"/>
        <v>#DIV/0!</v>
      </c>
      <c r="F1761" s="106">
        <f>'Calcs Hist'!E1762</f>
        <v>0</v>
      </c>
      <c r="G1761" s="106" t="e">
        <f t="shared" si="495"/>
        <v>#DIV/0!</v>
      </c>
      <c r="H1761" s="107" t="e">
        <f t="shared" si="496"/>
        <v>#DIV/0!</v>
      </c>
      <c r="I1761" s="106" t="e">
        <f>IF(P1761&gt;0,('Input &amp; Results'!F$34/12*$C$3)*('Input &amp; Results'!$D$21),('Input &amp; Results'!F$34/12*$C$3)*('Input &amp; Results'!$D$22))</f>
        <v>#DIV/0!</v>
      </c>
      <c r="J1761" s="106" t="e">
        <f t="shared" si="500"/>
        <v>#DIV/0!</v>
      </c>
      <c r="K1761" s="106" t="e">
        <f>IF(H1761&gt;'Input &amp; Results'!$K$45,MIN('Input &amp; Results'!$K$36,J1761-M1761),0)</f>
        <v>#DIV/0!</v>
      </c>
      <c r="L1761" s="106" t="e">
        <f t="shared" si="488"/>
        <v>#DIV/0!</v>
      </c>
      <c r="M1761" s="106" t="e">
        <f>IF(J1761&gt;0,MIN('Input &amp; Results'!$K$16*0.75/12*'Input &amp; Results'!$K$42,J1761),0)</f>
        <v>#DIV/0!</v>
      </c>
      <c r="N1761" s="106" t="e">
        <f t="shared" si="489"/>
        <v>#DIV/0!</v>
      </c>
      <c r="O1761" s="106" t="e">
        <f t="shared" si="483"/>
        <v>#DIV/0!</v>
      </c>
      <c r="P1761" s="106" t="e">
        <f>IF(O1761&gt;'Input &amp; Results'!$E$49,MIN('Input &amp; Results'!$E$47,O1761),0)</f>
        <v>#DIV/0!</v>
      </c>
      <c r="Q1761" s="106" t="e">
        <f t="shared" si="490"/>
        <v>#DIV/0!</v>
      </c>
      <c r="R1761" s="106" t="e">
        <f t="shared" si="486"/>
        <v>#DIV/0!</v>
      </c>
      <c r="S1761" s="106" t="e">
        <f t="shared" si="487"/>
        <v>#DIV/0!</v>
      </c>
      <c r="T1761" s="106" t="e">
        <f t="shared" si="491"/>
        <v>#DIV/0!</v>
      </c>
      <c r="U1761" s="124" t="e">
        <f t="shared" si="484"/>
        <v>#DIV/0!</v>
      </c>
      <c r="V1761" s="107" t="e">
        <f t="shared" si="499"/>
        <v>#DIV/0!</v>
      </c>
      <c r="W1761" s="106" t="e">
        <f t="shared" si="497"/>
        <v>#DIV/0!</v>
      </c>
      <c r="X1761" s="106" t="e">
        <f t="shared" si="492"/>
        <v>#DIV/0!</v>
      </c>
      <c r="Y1761" s="106" t="e">
        <f t="shared" si="498"/>
        <v>#DIV/0!</v>
      </c>
      <c r="Z1761" s="108" t="e">
        <f t="shared" si="493"/>
        <v>#DIV/0!</v>
      </c>
      <c r="AA1761" s="108" t="e">
        <f>('Input &amp; Results'!$E$40-R1761*7.48)/('Calcs active'!H1761*1440)</f>
        <v>#DIV/0!</v>
      </c>
    </row>
    <row r="1762" spans="2:27" x14ac:dyDescent="0.2">
      <c r="B1762" s="31">
        <f t="shared" si="485"/>
        <v>5</v>
      </c>
      <c r="C1762" s="31" t="s">
        <v>60</v>
      </c>
      <c r="D1762" s="106">
        <v>1748</v>
      </c>
      <c r="E1762" s="106" t="e">
        <f t="shared" si="494"/>
        <v>#DIV/0!</v>
      </c>
      <c r="F1762" s="106">
        <f>'Calcs Hist'!E1763</f>
        <v>0</v>
      </c>
      <c r="G1762" s="106" t="e">
        <f t="shared" si="495"/>
        <v>#DIV/0!</v>
      </c>
      <c r="H1762" s="107" t="e">
        <f t="shared" si="496"/>
        <v>#DIV/0!</v>
      </c>
      <c r="I1762" s="106" t="e">
        <f>IF(P1762&gt;0,('Input &amp; Results'!F$34/12*$C$3)*('Input &amp; Results'!$D$21),('Input &amp; Results'!F$34/12*$C$3)*('Input &amp; Results'!$D$22))</f>
        <v>#DIV/0!</v>
      </c>
      <c r="J1762" s="106" t="e">
        <f t="shared" si="500"/>
        <v>#DIV/0!</v>
      </c>
      <c r="K1762" s="106" t="e">
        <f>IF(H1762&gt;'Input &amp; Results'!$K$45,MIN('Input &amp; Results'!$K$36,J1762-M1762),0)</f>
        <v>#DIV/0!</v>
      </c>
      <c r="L1762" s="106" t="e">
        <f t="shared" si="488"/>
        <v>#DIV/0!</v>
      </c>
      <c r="M1762" s="106" t="e">
        <f>IF(J1762&gt;0,MIN('Input &amp; Results'!$K$16*0.75/12*'Input &amp; Results'!$K$42,J1762),0)</f>
        <v>#DIV/0!</v>
      </c>
      <c r="N1762" s="106" t="e">
        <f t="shared" si="489"/>
        <v>#DIV/0!</v>
      </c>
      <c r="O1762" s="106" t="e">
        <f t="shared" si="483"/>
        <v>#DIV/0!</v>
      </c>
      <c r="P1762" s="106" t="e">
        <f>IF(O1762&gt;'Input &amp; Results'!$E$49,MIN('Input &amp; Results'!$E$47,O1762),0)</f>
        <v>#DIV/0!</v>
      </c>
      <c r="Q1762" s="106" t="e">
        <f t="shared" si="490"/>
        <v>#DIV/0!</v>
      </c>
      <c r="R1762" s="106" t="e">
        <f t="shared" si="486"/>
        <v>#DIV/0!</v>
      </c>
      <c r="S1762" s="106" t="e">
        <f t="shared" si="487"/>
        <v>#DIV/0!</v>
      </c>
      <c r="T1762" s="106" t="e">
        <f t="shared" si="491"/>
        <v>#DIV/0!</v>
      </c>
      <c r="U1762" s="124" t="e">
        <f t="shared" si="484"/>
        <v>#DIV/0!</v>
      </c>
      <c r="V1762" s="107" t="e">
        <f t="shared" si="499"/>
        <v>#DIV/0!</v>
      </c>
      <c r="W1762" s="106" t="e">
        <f t="shared" si="497"/>
        <v>#DIV/0!</v>
      </c>
      <c r="X1762" s="106" t="e">
        <f t="shared" si="492"/>
        <v>#DIV/0!</v>
      </c>
      <c r="Y1762" s="106" t="e">
        <f t="shared" si="498"/>
        <v>#DIV/0!</v>
      </c>
      <c r="Z1762" s="108" t="e">
        <f t="shared" si="493"/>
        <v>#DIV/0!</v>
      </c>
      <c r="AA1762" s="108" t="e">
        <f>('Input &amp; Results'!$E$40-R1762*7.48)/('Calcs active'!H1762*1440)</f>
        <v>#DIV/0!</v>
      </c>
    </row>
    <row r="1763" spans="2:27" x14ac:dyDescent="0.2">
      <c r="B1763" s="31">
        <f t="shared" si="485"/>
        <v>5</v>
      </c>
      <c r="C1763" s="31" t="s">
        <v>60</v>
      </c>
      <c r="D1763" s="106">
        <v>1749</v>
      </c>
      <c r="E1763" s="106" t="e">
        <f t="shared" si="494"/>
        <v>#DIV/0!</v>
      </c>
      <c r="F1763" s="106">
        <f>'Calcs Hist'!E1764</f>
        <v>0</v>
      </c>
      <c r="G1763" s="106" t="e">
        <f t="shared" si="495"/>
        <v>#DIV/0!</v>
      </c>
      <c r="H1763" s="107" t="e">
        <f t="shared" si="496"/>
        <v>#DIV/0!</v>
      </c>
      <c r="I1763" s="106" t="e">
        <f>IF(P1763&gt;0,('Input &amp; Results'!F$34/12*$C$3)*('Input &amp; Results'!$D$21),('Input &amp; Results'!F$34/12*$C$3)*('Input &amp; Results'!$D$22))</f>
        <v>#DIV/0!</v>
      </c>
      <c r="J1763" s="106" t="e">
        <f t="shared" si="500"/>
        <v>#DIV/0!</v>
      </c>
      <c r="K1763" s="106" t="e">
        <f>IF(H1763&gt;'Input &amp; Results'!$K$45,MIN('Input &amp; Results'!$K$36,J1763-M1763),0)</f>
        <v>#DIV/0!</v>
      </c>
      <c r="L1763" s="106" t="e">
        <f t="shared" si="488"/>
        <v>#DIV/0!</v>
      </c>
      <c r="M1763" s="106" t="e">
        <f>IF(J1763&gt;0,MIN('Input &amp; Results'!$K$16*0.75/12*'Input &amp; Results'!$K$42,J1763),0)</f>
        <v>#DIV/0!</v>
      </c>
      <c r="N1763" s="106" t="e">
        <f t="shared" si="489"/>
        <v>#DIV/0!</v>
      </c>
      <c r="O1763" s="106" t="e">
        <f t="shared" si="483"/>
        <v>#DIV/0!</v>
      </c>
      <c r="P1763" s="106" t="e">
        <f>IF(O1763&gt;'Input &amp; Results'!$E$49,MIN('Input &amp; Results'!$E$47,O1763),0)</f>
        <v>#DIV/0!</v>
      </c>
      <c r="Q1763" s="106" t="e">
        <f t="shared" si="490"/>
        <v>#DIV/0!</v>
      </c>
      <c r="R1763" s="106" t="e">
        <f t="shared" si="486"/>
        <v>#DIV/0!</v>
      </c>
      <c r="S1763" s="106" t="e">
        <f t="shared" si="487"/>
        <v>#DIV/0!</v>
      </c>
      <c r="T1763" s="106" t="e">
        <f t="shared" si="491"/>
        <v>#DIV/0!</v>
      </c>
      <c r="U1763" s="124" t="e">
        <f t="shared" si="484"/>
        <v>#DIV/0!</v>
      </c>
      <c r="V1763" s="107" t="e">
        <f t="shared" si="499"/>
        <v>#DIV/0!</v>
      </c>
      <c r="W1763" s="106" t="e">
        <f t="shared" si="497"/>
        <v>#DIV/0!</v>
      </c>
      <c r="X1763" s="106" t="e">
        <f t="shared" si="492"/>
        <v>#DIV/0!</v>
      </c>
      <c r="Y1763" s="106" t="e">
        <f t="shared" si="498"/>
        <v>#DIV/0!</v>
      </c>
      <c r="Z1763" s="108" t="e">
        <f t="shared" si="493"/>
        <v>#DIV/0!</v>
      </c>
      <c r="AA1763" s="108" t="e">
        <f>('Input &amp; Results'!$E$40-R1763*7.48)/('Calcs active'!H1763*1440)</f>
        <v>#DIV/0!</v>
      </c>
    </row>
    <row r="1764" spans="2:27" x14ac:dyDescent="0.2">
      <c r="B1764" s="31">
        <f t="shared" si="485"/>
        <v>5</v>
      </c>
      <c r="C1764" s="31" t="s">
        <v>60</v>
      </c>
      <c r="D1764" s="106">
        <v>1750</v>
      </c>
      <c r="E1764" s="106" t="e">
        <f t="shared" si="494"/>
        <v>#DIV/0!</v>
      </c>
      <c r="F1764" s="106">
        <f>'Calcs Hist'!E1765</f>
        <v>0</v>
      </c>
      <c r="G1764" s="106" t="e">
        <f t="shared" si="495"/>
        <v>#DIV/0!</v>
      </c>
      <c r="H1764" s="107" t="e">
        <f t="shared" si="496"/>
        <v>#DIV/0!</v>
      </c>
      <c r="I1764" s="106" t="e">
        <f>IF(P1764&gt;0,('Input &amp; Results'!F$34/12*$C$3)*('Input &amp; Results'!$D$21),('Input &amp; Results'!F$34/12*$C$3)*('Input &amp; Results'!$D$22))</f>
        <v>#DIV/0!</v>
      </c>
      <c r="J1764" s="106" t="e">
        <f t="shared" si="500"/>
        <v>#DIV/0!</v>
      </c>
      <c r="K1764" s="106" t="e">
        <f>IF(H1764&gt;'Input &amp; Results'!$K$45,MIN('Input &amp; Results'!$K$36,J1764-M1764),0)</f>
        <v>#DIV/0!</v>
      </c>
      <c r="L1764" s="106" t="e">
        <f t="shared" si="488"/>
        <v>#DIV/0!</v>
      </c>
      <c r="M1764" s="106" t="e">
        <f>IF(J1764&gt;0,MIN('Input &amp; Results'!$K$16*0.75/12*'Input &amp; Results'!$K$42,J1764),0)</f>
        <v>#DIV/0!</v>
      </c>
      <c r="N1764" s="106" t="e">
        <f t="shared" si="489"/>
        <v>#DIV/0!</v>
      </c>
      <c r="O1764" s="106" t="e">
        <f t="shared" si="483"/>
        <v>#DIV/0!</v>
      </c>
      <c r="P1764" s="106" t="e">
        <f>IF(O1764&gt;'Input &amp; Results'!$E$49,MIN('Input &amp; Results'!$E$47,O1764),0)</f>
        <v>#DIV/0!</v>
      </c>
      <c r="Q1764" s="106" t="e">
        <f t="shared" si="490"/>
        <v>#DIV/0!</v>
      </c>
      <c r="R1764" s="106" t="e">
        <f t="shared" si="486"/>
        <v>#DIV/0!</v>
      </c>
      <c r="S1764" s="106" t="e">
        <f t="shared" si="487"/>
        <v>#DIV/0!</v>
      </c>
      <c r="T1764" s="106" t="e">
        <f t="shared" si="491"/>
        <v>#DIV/0!</v>
      </c>
      <c r="U1764" s="124" t="e">
        <f t="shared" si="484"/>
        <v>#DIV/0!</v>
      </c>
      <c r="V1764" s="107" t="e">
        <f t="shared" si="499"/>
        <v>#DIV/0!</v>
      </c>
      <c r="W1764" s="106" t="e">
        <f t="shared" si="497"/>
        <v>#DIV/0!</v>
      </c>
      <c r="X1764" s="106" t="e">
        <f t="shared" si="492"/>
        <v>#DIV/0!</v>
      </c>
      <c r="Y1764" s="106" t="e">
        <f t="shared" si="498"/>
        <v>#DIV/0!</v>
      </c>
      <c r="Z1764" s="108" t="e">
        <f t="shared" si="493"/>
        <v>#DIV/0!</v>
      </c>
      <c r="AA1764" s="108" t="e">
        <f>('Input &amp; Results'!$E$40-R1764*7.48)/('Calcs active'!H1764*1440)</f>
        <v>#DIV/0!</v>
      </c>
    </row>
    <row r="1765" spans="2:27" x14ac:dyDescent="0.2">
      <c r="B1765" s="31">
        <f t="shared" si="485"/>
        <v>5</v>
      </c>
      <c r="C1765" s="31" t="s">
        <v>60</v>
      </c>
      <c r="D1765" s="106">
        <v>1751</v>
      </c>
      <c r="E1765" s="106" t="e">
        <f t="shared" si="494"/>
        <v>#DIV/0!</v>
      </c>
      <c r="F1765" s="106">
        <f>'Calcs Hist'!E1766</f>
        <v>0</v>
      </c>
      <c r="G1765" s="106" t="e">
        <f t="shared" si="495"/>
        <v>#DIV/0!</v>
      </c>
      <c r="H1765" s="107" t="e">
        <f t="shared" si="496"/>
        <v>#DIV/0!</v>
      </c>
      <c r="I1765" s="106" t="e">
        <f>IF(P1765&gt;0,('Input &amp; Results'!F$34/12*$C$3)*('Input &amp; Results'!$D$21),('Input &amp; Results'!F$34/12*$C$3)*('Input &amp; Results'!$D$22))</f>
        <v>#DIV/0!</v>
      </c>
      <c r="J1765" s="106" t="e">
        <f t="shared" si="500"/>
        <v>#DIV/0!</v>
      </c>
      <c r="K1765" s="106" t="e">
        <f>IF(H1765&gt;'Input &amp; Results'!$K$45,MIN('Input &amp; Results'!$K$36,J1765-M1765),0)</f>
        <v>#DIV/0!</v>
      </c>
      <c r="L1765" s="106" t="e">
        <f t="shared" si="488"/>
        <v>#DIV/0!</v>
      </c>
      <c r="M1765" s="106" t="e">
        <f>IF(J1765&gt;0,MIN('Input &amp; Results'!$K$16*0.75/12*'Input &amp; Results'!$K$42,J1765),0)</f>
        <v>#DIV/0!</v>
      </c>
      <c r="N1765" s="106" t="e">
        <f t="shared" si="489"/>
        <v>#DIV/0!</v>
      </c>
      <c r="O1765" s="106" t="e">
        <f t="shared" si="483"/>
        <v>#DIV/0!</v>
      </c>
      <c r="P1765" s="106" t="e">
        <f>IF(O1765&gt;'Input &amp; Results'!$E$49,MIN('Input &amp; Results'!$E$47,O1765),0)</f>
        <v>#DIV/0!</v>
      </c>
      <c r="Q1765" s="106" t="e">
        <f t="shared" si="490"/>
        <v>#DIV/0!</v>
      </c>
      <c r="R1765" s="106" t="e">
        <f t="shared" si="486"/>
        <v>#DIV/0!</v>
      </c>
      <c r="S1765" s="106" t="e">
        <f t="shared" si="487"/>
        <v>#DIV/0!</v>
      </c>
      <c r="T1765" s="106" t="e">
        <f t="shared" si="491"/>
        <v>#DIV/0!</v>
      </c>
      <c r="U1765" s="124" t="e">
        <f t="shared" si="484"/>
        <v>#DIV/0!</v>
      </c>
      <c r="V1765" s="107" t="e">
        <f t="shared" si="499"/>
        <v>#DIV/0!</v>
      </c>
      <c r="W1765" s="106" t="e">
        <f t="shared" si="497"/>
        <v>#DIV/0!</v>
      </c>
      <c r="X1765" s="106" t="e">
        <f t="shared" si="492"/>
        <v>#DIV/0!</v>
      </c>
      <c r="Y1765" s="106" t="e">
        <f t="shared" si="498"/>
        <v>#DIV/0!</v>
      </c>
      <c r="Z1765" s="108" t="e">
        <f t="shared" si="493"/>
        <v>#DIV/0!</v>
      </c>
      <c r="AA1765" s="108" t="e">
        <f>('Input &amp; Results'!$E$40-R1765*7.48)/('Calcs active'!H1765*1440)</f>
        <v>#DIV/0!</v>
      </c>
    </row>
    <row r="1766" spans="2:27" x14ac:dyDescent="0.2">
      <c r="B1766" s="31">
        <f t="shared" si="485"/>
        <v>5</v>
      </c>
      <c r="C1766" s="31" t="s">
        <v>60</v>
      </c>
      <c r="D1766" s="106">
        <v>1752</v>
      </c>
      <c r="E1766" s="106" t="e">
        <f t="shared" si="494"/>
        <v>#DIV/0!</v>
      </c>
      <c r="F1766" s="106">
        <f>'Calcs Hist'!E1767</f>
        <v>0</v>
      </c>
      <c r="G1766" s="106" t="e">
        <f t="shared" si="495"/>
        <v>#DIV/0!</v>
      </c>
      <c r="H1766" s="107" t="e">
        <f t="shared" si="496"/>
        <v>#DIV/0!</v>
      </c>
      <c r="I1766" s="106" t="e">
        <f>IF(P1766&gt;0,('Input &amp; Results'!F$34/12*$C$3)*('Input &amp; Results'!$D$21),('Input &amp; Results'!F$34/12*$C$3)*('Input &amp; Results'!$D$22))</f>
        <v>#DIV/0!</v>
      </c>
      <c r="J1766" s="106" t="e">
        <f t="shared" si="500"/>
        <v>#DIV/0!</v>
      </c>
      <c r="K1766" s="106" t="e">
        <f>IF(H1766&gt;'Input &amp; Results'!$K$45,MIN('Input &amp; Results'!$K$36,J1766-M1766),0)</f>
        <v>#DIV/0!</v>
      </c>
      <c r="L1766" s="106" t="e">
        <f t="shared" si="488"/>
        <v>#DIV/0!</v>
      </c>
      <c r="M1766" s="106" t="e">
        <f>IF(J1766&gt;0,MIN('Input &amp; Results'!$K$16*0.75/12*'Input &amp; Results'!$K$42,J1766),0)</f>
        <v>#DIV/0!</v>
      </c>
      <c r="N1766" s="106" t="e">
        <f t="shared" si="489"/>
        <v>#DIV/0!</v>
      </c>
      <c r="O1766" s="106" t="e">
        <f t="shared" si="483"/>
        <v>#DIV/0!</v>
      </c>
      <c r="P1766" s="106" t="e">
        <f>IF(O1766&gt;'Input &amp; Results'!$E$49,MIN('Input &amp; Results'!$E$47,O1766),0)</f>
        <v>#DIV/0!</v>
      </c>
      <c r="Q1766" s="106" t="e">
        <f t="shared" si="490"/>
        <v>#DIV/0!</v>
      </c>
      <c r="R1766" s="106" t="e">
        <f t="shared" si="486"/>
        <v>#DIV/0!</v>
      </c>
      <c r="S1766" s="106" t="e">
        <f t="shared" si="487"/>
        <v>#DIV/0!</v>
      </c>
      <c r="T1766" s="106" t="e">
        <f t="shared" si="491"/>
        <v>#DIV/0!</v>
      </c>
      <c r="U1766" s="124" t="e">
        <f t="shared" si="484"/>
        <v>#DIV/0!</v>
      </c>
      <c r="V1766" s="107" t="e">
        <f t="shared" si="499"/>
        <v>#DIV/0!</v>
      </c>
      <c r="W1766" s="106" t="e">
        <f t="shared" si="497"/>
        <v>#DIV/0!</v>
      </c>
      <c r="X1766" s="106" t="e">
        <f t="shared" si="492"/>
        <v>#DIV/0!</v>
      </c>
      <c r="Y1766" s="106" t="e">
        <f t="shared" si="498"/>
        <v>#DIV/0!</v>
      </c>
      <c r="Z1766" s="108" t="e">
        <f t="shared" si="493"/>
        <v>#DIV/0!</v>
      </c>
      <c r="AA1766" s="108" t="e">
        <f>('Input &amp; Results'!$E$40-R1766*7.48)/('Calcs active'!H1766*1440)</f>
        <v>#DIV/0!</v>
      </c>
    </row>
    <row r="1767" spans="2:27" x14ac:dyDescent="0.2">
      <c r="B1767" s="31">
        <f t="shared" si="485"/>
        <v>5</v>
      </c>
      <c r="C1767" s="31" t="s">
        <v>60</v>
      </c>
      <c r="D1767" s="106">
        <v>1753</v>
      </c>
      <c r="E1767" s="106" t="e">
        <f t="shared" si="494"/>
        <v>#DIV/0!</v>
      </c>
      <c r="F1767" s="106">
        <f>'Calcs Hist'!E1768</f>
        <v>0</v>
      </c>
      <c r="G1767" s="106" t="e">
        <f t="shared" si="495"/>
        <v>#DIV/0!</v>
      </c>
      <c r="H1767" s="107" t="e">
        <f t="shared" si="496"/>
        <v>#DIV/0!</v>
      </c>
      <c r="I1767" s="106" t="e">
        <f>IF(P1767&gt;0,('Input &amp; Results'!F$34/12*$C$3)*('Input &amp; Results'!$D$21),('Input &amp; Results'!F$34/12*$C$3)*('Input &amp; Results'!$D$22))</f>
        <v>#DIV/0!</v>
      </c>
      <c r="J1767" s="106" t="e">
        <f t="shared" si="500"/>
        <v>#DIV/0!</v>
      </c>
      <c r="K1767" s="106" t="e">
        <f>IF(H1767&gt;'Input &amp; Results'!$K$45,MIN('Input &amp; Results'!$K$36,J1767-M1767),0)</f>
        <v>#DIV/0!</v>
      </c>
      <c r="L1767" s="106" t="e">
        <f t="shared" si="488"/>
        <v>#DIV/0!</v>
      </c>
      <c r="M1767" s="106" t="e">
        <f>IF(J1767&gt;0,MIN('Input &amp; Results'!$K$16*0.75/12*'Input &amp; Results'!$K$42,J1767),0)</f>
        <v>#DIV/0!</v>
      </c>
      <c r="N1767" s="106" t="e">
        <f t="shared" si="489"/>
        <v>#DIV/0!</v>
      </c>
      <c r="O1767" s="106" t="e">
        <f t="shared" si="483"/>
        <v>#DIV/0!</v>
      </c>
      <c r="P1767" s="106" t="e">
        <f>IF(O1767&gt;'Input &amp; Results'!$E$49,MIN('Input &amp; Results'!$E$47,O1767),0)</f>
        <v>#DIV/0!</v>
      </c>
      <c r="Q1767" s="106" t="e">
        <f t="shared" si="490"/>
        <v>#DIV/0!</v>
      </c>
      <c r="R1767" s="106" t="e">
        <f t="shared" si="486"/>
        <v>#DIV/0!</v>
      </c>
      <c r="S1767" s="106" t="e">
        <f t="shared" si="487"/>
        <v>#DIV/0!</v>
      </c>
      <c r="T1767" s="106" t="e">
        <f t="shared" si="491"/>
        <v>#DIV/0!</v>
      </c>
      <c r="U1767" s="124" t="e">
        <f t="shared" si="484"/>
        <v>#DIV/0!</v>
      </c>
      <c r="V1767" s="107" t="e">
        <f t="shared" si="499"/>
        <v>#DIV/0!</v>
      </c>
      <c r="W1767" s="106" t="e">
        <f t="shared" si="497"/>
        <v>#DIV/0!</v>
      </c>
      <c r="X1767" s="106" t="e">
        <f t="shared" si="492"/>
        <v>#DIV/0!</v>
      </c>
      <c r="Y1767" s="106" t="e">
        <f t="shared" si="498"/>
        <v>#DIV/0!</v>
      </c>
      <c r="Z1767" s="108" t="e">
        <f t="shared" si="493"/>
        <v>#DIV/0!</v>
      </c>
      <c r="AA1767" s="108" t="e">
        <f>('Input &amp; Results'!$E$40-R1767*7.48)/('Calcs active'!H1767*1440)</f>
        <v>#DIV/0!</v>
      </c>
    </row>
    <row r="1768" spans="2:27" x14ac:dyDescent="0.2">
      <c r="B1768" s="31">
        <f t="shared" si="485"/>
        <v>5</v>
      </c>
      <c r="C1768" s="31" t="s">
        <v>60</v>
      </c>
      <c r="D1768" s="106">
        <v>1754</v>
      </c>
      <c r="E1768" s="106" t="e">
        <f t="shared" si="494"/>
        <v>#DIV/0!</v>
      </c>
      <c r="F1768" s="106">
        <f>'Calcs Hist'!E1769</f>
        <v>0</v>
      </c>
      <c r="G1768" s="106" t="e">
        <f t="shared" si="495"/>
        <v>#DIV/0!</v>
      </c>
      <c r="H1768" s="107" t="e">
        <f t="shared" si="496"/>
        <v>#DIV/0!</v>
      </c>
      <c r="I1768" s="106" t="e">
        <f>IF(P1768&gt;0,('Input &amp; Results'!F$34/12*$C$3)*('Input &amp; Results'!$D$21),('Input &amp; Results'!F$34/12*$C$3)*('Input &amp; Results'!$D$22))</f>
        <v>#DIV/0!</v>
      </c>
      <c r="J1768" s="106" t="e">
        <f t="shared" si="500"/>
        <v>#DIV/0!</v>
      </c>
      <c r="K1768" s="106" t="e">
        <f>IF(H1768&gt;'Input &amp; Results'!$K$45,MIN('Input &amp; Results'!$K$36,J1768-M1768),0)</f>
        <v>#DIV/0!</v>
      </c>
      <c r="L1768" s="106" t="e">
        <f t="shared" si="488"/>
        <v>#DIV/0!</v>
      </c>
      <c r="M1768" s="106" t="e">
        <f>IF(J1768&gt;0,MIN('Input &amp; Results'!$K$16*0.75/12*'Input &amp; Results'!$K$42,J1768),0)</f>
        <v>#DIV/0!</v>
      </c>
      <c r="N1768" s="106" t="e">
        <f t="shared" si="489"/>
        <v>#DIV/0!</v>
      </c>
      <c r="O1768" s="106" t="e">
        <f t="shared" si="483"/>
        <v>#DIV/0!</v>
      </c>
      <c r="P1768" s="106" t="e">
        <f>IF(O1768&gt;'Input &amp; Results'!$E$49,MIN('Input &amp; Results'!$E$47,O1768),0)</f>
        <v>#DIV/0!</v>
      </c>
      <c r="Q1768" s="106" t="e">
        <f t="shared" si="490"/>
        <v>#DIV/0!</v>
      </c>
      <c r="R1768" s="106" t="e">
        <f t="shared" si="486"/>
        <v>#DIV/0!</v>
      </c>
      <c r="S1768" s="106" t="e">
        <f t="shared" si="487"/>
        <v>#DIV/0!</v>
      </c>
      <c r="T1768" s="106" t="e">
        <f t="shared" si="491"/>
        <v>#DIV/0!</v>
      </c>
      <c r="U1768" s="124" t="e">
        <f t="shared" si="484"/>
        <v>#DIV/0!</v>
      </c>
      <c r="V1768" s="107" t="e">
        <f t="shared" si="499"/>
        <v>#DIV/0!</v>
      </c>
      <c r="W1768" s="106" t="e">
        <f t="shared" si="497"/>
        <v>#DIV/0!</v>
      </c>
      <c r="X1768" s="106" t="e">
        <f t="shared" si="492"/>
        <v>#DIV/0!</v>
      </c>
      <c r="Y1768" s="106" t="e">
        <f t="shared" si="498"/>
        <v>#DIV/0!</v>
      </c>
      <c r="Z1768" s="108" t="e">
        <f t="shared" si="493"/>
        <v>#DIV/0!</v>
      </c>
      <c r="AA1768" s="108" t="e">
        <f>('Input &amp; Results'!$E$40-R1768*7.48)/('Calcs active'!H1768*1440)</f>
        <v>#DIV/0!</v>
      </c>
    </row>
    <row r="1769" spans="2:27" x14ac:dyDescent="0.2">
      <c r="B1769" s="31">
        <f t="shared" si="485"/>
        <v>5</v>
      </c>
      <c r="C1769" s="31" t="s">
        <v>60</v>
      </c>
      <c r="D1769" s="106">
        <v>1755</v>
      </c>
      <c r="E1769" s="106" t="e">
        <f t="shared" si="494"/>
        <v>#DIV/0!</v>
      </c>
      <c r="F1769" s="106">
        <f>'Calcs Hist'!E1770</f>
        <v>0</v>
      </c>
      <c r="G1769" s="106" t="e">
        <f t="shared" si="495"/>
        <v>#DIV/0!</v>
      </c>
      <c r="H1769" s="107" t="e">
        <f t="shared" si="496"/>
        <v>#DIV/0!</v>
      </c>
      <c r="I1769" s="106" t="e">
        <f>IF(P1769&gt;0,('Input &amp; Results'!F$34/12*$C$3)*('Input &amp; Results'!$D$21),('Input &amp; Results'!F$34/12*$C$3)*('Input &amp; Results'!$D$22))</f>
        <v>#DIV/0!</v>
      </c>
      <c r="J1769" s="106" t="e">
        <f t="shared" si="500"/>
        <v>#DIV/0!</v>
      </c>
      <c r="K1769" s="106" t="e">
        <f>IF(H1769&gt;'Input &amp; Results'!$K$45,MIN('Input &amp; Results'!$K$36,J1769-M1769),0)</f>
        <v>#DIV/0!</v>
      </c>
      <c r="L1769" s="106" t="e">
        <f t="shared" si="488"/>
        <v>#DIV/0!</v>
      </c>
      <c r="M1769" s="106" t="e">
        <f>IF(J1769&gt;0,MIN('Input &amp; Results'!$K$16*0.75/12*'Input &amp; Results'!$K$42,J1769),0)</f>
        <v>#DIV/0!</v>
      </c>
      <c r="N1769" s="106" t="e">
        <f t="shared" si="489"/>
        <v>#DIV/0!</v>
      </c>
      <c r="O1769" s="106" t="e">
        <f t="shared" si="483"/>
        <v>#DIV/0!</v>
      </c>
      <c r="P1769" s="106" t="e">
        <f>IF(O1769&gt;'Input &amp; Results'!$E$49,MIN('Input &amp; Results'!$E$47,O1769),0)</f>
        <v>#DIV/0!</v>
      </c>
      <c r="Q1769" s="106" t="e">
        <f t="shared" si="490"/>
        <v>#DIV/0!</v>
      </c>
      <c r="R1769" s="106" t="e">
        <f t="shared" si="486"/>
        <v>#DIV/0!</v>
      </c>
      <c r="S1769" s="106" t="e">
        <f t="shared" si="487"/>
        <v>#DIV/0!</v>
      </c>
      <c r="T1769" s="106" t="e">
        <f t="shared" si="491"/>
        <v>#DIV/0!</v>
      </c>
      <c r="U1769" s="124" t="e">
        <f t="shared" si="484"/>
        <v>#DIV/0!</v>
      </c>
      <c r="V1769" s="107" t="e">
        <f t="shared" si="499"/>
        <v>#DIV/0!</v>
      </c>
      <c r="W1769" s="106" t="e">
        <f t="shared" si="497"/>
        <v>#DIV/0!</v>
      </c>
      <c r="X1769" s="106" t="e">
        <f t="shared" si="492"/>
        <v>#DIV/0!</v>
      </c>
      <c r="Y1769" s="106" t="e">
        <f t="shared" si="498"/>
        <v>#DIV/0!</v>
      </c>
      <c r="Z1769" s="108" t="e">
        <f t="shared" si="493"/>
        <v>#DIV/0!</v>
      </c>
      <c r="AA1769" s="108" t="e">
        <f>('Input &amp; Results'!$E$40-R1769*7.48)/('Calcs active'!H1769*1440)</f>
        <v>#DIV/0!</v>
      </c>
    </row>
    <row r="1770" spans="2:27" x14ac:dyDescent="0.2">
      <c r="B1770" s="31">
        <f t="shared" si="485"/>
        <v>5</v>
      </c>
      <c r="C1770" s="31" t="s">
        <v>60</v>
      </c>
      <c r="D1770" s="106">
        <v>1756</v>
      </c>
      <c r="E1770" s="106" t="e">
        <f t="shared" si="494"/>
        <v>#DIV/0!</v>
      </c>
      <c r="F1770" s="106">
        <f>'Calcs Hist'!E1771</f>
        <v>0</v>
      </c>
      <c r="G1770" s="106" t="e">
        <f t="shared" si="495"/>
        <v>#DIV/0!</v>
      </c>
      <c r="H1770" s="107" t="e">
        <f t="shared" si="496"/>
        <v>#DIV/0!</v>
      </c>
      <c r="I1770" s="106" t="e">
        <f>IF(P1770&gt;0,('Input &amp; Results'!F$34/12*$C$3)*('Input &amp; Results'!$D$21),('Input &amp; Results'!F$34/12*$C$3)*('Input &amp; Results'!$D$22))</f>
        <v>#DIV/0!</v>
      </c>
      <c r="J1770" s="106" t="e">
        <f t="shared" si="500"/>
        <v>#DIV/0!</v>
      </c>
      <c r="K1770" s="106" t="e">
        <f>IF(H1770&gt;'Input &amp; Results'!$K$45,MIN('Input &amp; Results'!$K$36,J1770-M1770),0)</f>
        <v>#DIV/0!</v>
      </c>
      <c r="L1770" s="106" t="e">
        <f t="shared" si="488"/>
        <v>#DIV/0!</v>
      </c>
      <c r="M1770" s="106" t="e">
        <f>IF(J1770&gt;0,MIN('Input &amp; Results'!$K$16*0.75/12*'Input &amp; Results'!$K$42,J1770),0)</f>
        <v>#DIV/0!</v>
      </c>
      <c r="N1770" s="106" t="e">
        <f t="shared" si="489"/>
        <v>#DIV/0!</v>
      </c>
      <c r="O1770" s="106" t="e">
        <f t="shared" si="483"/>
        <v>#DIV/0!</v>
      </c>
      <c r="P1770" s="106" t="e">
        <f>IF(O1770&gt;'Input &amp; Results'!$E$49,MIN('Input &amp; Results'!$E$47,O1770),0)</f>
        <v>#DIV/0!</v>
      </c>
      <c r="Q1770" s="106" t="e">
        <f t="shared" si="490"/>
        <v>#DIV/0!</v>
      </c>
      <c r="R1770" s="106" t="e">
        <f t="shared" si="486"/>
        <v>#DIV/0!</v>
      </c>
      <c r="S1770" s="106" t="e">
        <f t="shared" si="487"/>
        <v>#DIV/0!</v>
      </c>
      <c r="T1770" s="106" t="e">
        <f t="shared" si="491"/>
        <v>#DIV/0!</v>
      </c>
      <c r="U1770" s="124" t="e">
        <f t="shared" si="484"/>
        <v>#DIV/0!</v>
      </c>
      <c r="V1770" s="107" t="e">
        <f t="shared" si="499"/>
        <v>#DIV/0!</v>
      </c>
      <c r="W1770" s="106" t="e">
        <f t="shared" si="497"/>
        <v>#DIV/0!</v>
      </c>
      <c r="X1770" s="106" t="e">
        <f t="shared" si="492"/>
        <v>#DIV/0!</v>
      </c>
      <c r="Y1770" s="106" t="e">
        <f t="shared" si="498"/>
        <v>#DIV/0!</v>
      </c>
      <c r="Z1770" s="108" t="e">
        <f t="shared" si="493"/>
        <v>#DIV/0!</v>
      </c>
      <c r="AA1770" s="108" t="e">
        <f>('Input &amp; Results'!$E$40-R1770*7.48)/('Calcs active'!H1770*1440)</f>
        <v>#DIV/0!</v>
      </c>
    </row>
    <row r="1771" spans="2:27" x14ac:dyDescent="0.2">
      <c r="B1771" s="31">
        <f t="shared" si="485"/>
        <v>5</v>
      </c>
      <c r="C1771" s="31" t="s">
        <v>60</v>
      </c>
      <c r="D1771" s="106">
        <v>1757</v>
      </c>
      <c r="E1771" s="106" t="e">
        <f t="shared" si="494"/>
        <v>#DIV/0!</v>
      </c>
      <c r="F1771" s="106">
        <f>'Calcs Hist'!E1772</f>
        <v>0</v>
      </c>
      <c r="G1771" s="106" t="e">
        <f t="shared" si="495"/>
        <v>#DIV/0!</v>
      </c>
      <c r="H1771" s="107" t="e">
        <f t="shared" si="496"/>
        <v>#DIV/0!</v>
      </c>
      <c r="I1771" s="106" t="e">
        <f>IF(P1771&gt;0,('Input &amp; Results'!F$34/12*$C$3)*('Input &amp; Results'!$D$21),('Input &amp; Results'!F$34/12*$C$3)*('Input &amp; Results'!$D$22))</f>
        <v>#DIV/0!</v>
      </c>
      <c r="J1771" s="106" t="e">
        <f t="shared" si="500"/>
        <v>#DIV/0!</v>
      </c>
      <c r="K1771" s="106" t="e">
        <f>IF(H1771&gt;'Input &amp; Results'!$K$45,MIN('Input &amp; Results'!$K$36,J1771-M1771),0)</f>
        <v>#DIV/0!</v>
      </c>
      <c r="L1771" s="106" t="e">
        <f t="shared" si="488"/>
        <v>#DIV/0!</v>
      </c>
      <c r="M1771" s="106" t="e">
        <f>IF(J1771&gt;0,MIN('Input &amp; Results'!$K$16*0.75/12*'Input &amp; Results'!$K$42,J1771),0)</f>
        <v>#DIV/0!</v>
      </c>
      <c r="N1771" s="106" t="e">
        <f t="shared" si="489"/>
        <v>#DIV/0!</v>
      </c>
      <c r="O1771" s="106" t="e">
        <f t="shared" si="483"/>
        <v>#DIV/0!</v>
      </c>
      <c r="P1771" s="106" t="e">
        <f>IF(O1771&gt;'Input &amp; Results'!$E$49,MIN('Input &amp; Results'!$E$47,O1771),0)</f>
        <v>#DIV/0!</v>
      </c>
      <c r="Q1771" s="106" t="e">
        <f t="shared" si="490"/>
        <v>#DIV/0!</v>
      </c>
      <c r="R1771" s="106" t="e">
        <f t="shared" si="486"/>
        <v>#DIV/0!</v>
      </c>
      <c r="S1771" s="106" t="e">
        <f t="shared" si="487"/>
        <v>#DIV/0!</v>
      </c>
      <c r="T1771" s="106" t="e">
        <f t="shared" si="491"/>
        <v>#DIV/0!</v>
      </c>
      <c r="U1771" s="124" t="e">
        <f t="shared" si="484"/>
        <v>#DIV/0!</v>
      </c>
      <c r="V1771" s="107" t="e">
        <f t="shared" si="499"/>
        <v>#DIV/0!</v>
      </c>
      <c r="W1771" s="106" t="e">
        <f t="shared" si="497"/>
        <v>#DIV/0!</v>
      </c>
      <c r="X1771" s="106" t="e">
        <f t="shared" si="492"/>
        <v>#DIV/0!</v>
      </c>
      <c r="Y1771" s="106" t="e">
        <f t="shared" si="498"/>
        <v>#DIV/0!</v>
      </c>
      <c r="Z1771" s="108" t="e">
        <f t="shared" si="493"/>
        <v>#DIV/0!</v>
      </c>
      <c r="AA1771" s="108" t="e">
        <f>('Input &amp; Results'!$E$40-R1771*7.48)/('Calcs active'!H1771*1440)</f>
        <v>#DIV/0!</v>
      </c>
    </row>
    <row r="1772" spans="2:27" x14ac:dyDescent="0.2">
      <c r="B1772" s="31">
        <f t="shared" si="485"/>
        <v>5</v>
      </c>
      <c r="C1772" s="31" t="s">
        <v>60</v>
      </c>
      <c r="D1772" s="106">
        <v>1758</v>
      </c>
      <c r="E1772" s="106" t="e">
        <f t="shared" si="494"/>
        <v>#DIV/0!</v>
      </c>
      <c r="F1772" s="106">
        <f>'Calcs Hist'!E1773</f>
        <v>0</v>
      </c>
      <c r="G1772" s="106" t="e">
        <f t="shared" si="495"/>
        <v>#DIV/0!</v>
      </c>
      <c r="H1772" s="107" t="e">
        <f t="shared" si="496"/>
        <v>#DIV/0!</v>
      </c>
      <c r="I1772" s="106" t="e">
        <f>IF(P1772&gt;0,('Input &amp; Results'!F$34/12*$C$3)*('Input &amp; Results'!$D$21),('Input &amp; Results'!F$34/12*$C$3)*('Input &amp; Results'!$D$22))</f>
        <v>#DIV/0!</v>
      </c>
      <c r="J1772" s="106" t="e">
        <f t="shared" si="500"/>
        <v>#DIV/0!</v>
      </c>
      <c r="K1772" s="106" t="e">
        <f>IF(H1772&gt;'Input &amp; Results'!$K$45,MIN('Input &amp; Results'!$K$36,J1772-M1772),0)</f>
        <v>#DIV/0!</v>
      </c>
      <c r="L1772" s="106" t="e">
        <f t="shared" si="488"/>
        <v>#DIV/0!</v>
      </c>
      <c r="M1772" s="106" t="e">
        <f>IF(J1772&gt;0,MIN('Input &amp; Results'!$K$16*0.75/12*'Input &amp; Results'!$K$42,J1772),0)</f>
        <v>#DIV/0!</v>
      </c>
      <c r="N1772" s="106" t="e">
        <f t="shared" si="489"/>
        <v>#DIV/0!</v>
      </c>
      <c r="O1772" s="106" t="e">
        <f t="shared" ref="O1772:O1835" si="501">J1772-K1772-M1772</f>
        <v>#DIV/0!</v>
      </c>
      <c r="P1772" s="106" t="e">
        <f>IF(O1772&gt;'Input &amp; Results'!$E$49,MIN('Input &amp; Results'!$E$47,O1772),0)</f>
        <v>#DIV/0!</v>
      </c>
      <c r="Q1772" s="106" t="e">
        <f t="shared" si="490"/>
        <v>#DIV/0!</v>
      </c>
      <c r="R1772" s="106" t="e">
        <f t="shared" si="486"/>
        <v>#DIV/0!</v>
      </c>
      <c r="S1772" s="106" t="e">
        <f t="shared" si="487"/>
        <v>#DIV/0!</v>
      </c>
      <c r="T1772" s="106" t="e">
        <f t="shared" si="491"/>
        <v>#DIV/0!</v>
      </c>
      <c r="U1772" s="124" t="e">
        <f t="shared" si="484"/>
        <v>#DIV/0!</v>
      </c>
      <c r="V1772" s="107" t="e">
        <f t="shared" si="499"/>
        <v>#DIV/0!</v>
      </c>
      <c r="W1772" s="106" t="e">
        <f t="shared" si="497"/>
        <v>#DIV/0!</v>
      </c>
      <c r="X1772" s="106" t="e">
        <f t="shared" si="492"/>
        <v>#DIV/0!</v>
      </c>
      <c r="Y1772" s="106" t="e">
        <f t="shared" si="498"/>
        <v>#DIV/0!</v>
      </c>
      <c r="Z1772" s="108" t="e">
        <f t="shared" si="493"/>
        <v>#DIV/0!</v>
      </c>
      <c r="AA1772" s="108" t="e">
        <f>('Input &amp; Results'!$E$40-R1772*7.48)/('Calcs active'!H1772*1440)</f>
        <v>#DIV/0!</v>
      </c>
    </row>
    <row r="1773" spans="2:27" x14ac:dyDescent="0.2">
      <c r="B1773" s="31">
        <f t="shared" si="485"/>
        <v>5</v>
      </c>
      <c r="C1773" s="31" t="s">
        <v>60</v>
      </c>
      <c r="D1773" s="106">
        <v>1759</v>
      </c>
      <c r="E1773" s="106" t="e">
        <f t="shared" si="494"/>
        <v>#DIV/0!</v>
      </c>
      <c r="F1773" s="106">
        <f>'Calcs Hist'!E1774</f>
        <v>0</v>
      </c>
      <c r="G1773" s="106" t="e">
        <f t="shared" si="495"/>
        <v>#DIV/0!</v>
      </c>
      <c r="H1773" s="107" t="e">
        <f t="shared" si="496"/>
        <v>#DIV/0!</v>
      </c>
      <c r="I1773" s="106" t="e">
        <f>IF(P1773&gt;0,('Input &amp; Results'!F$34/12*$C$3)*('Input &amp; Results'!$D$21),('Input &amp; Results'!F$34/12*$C$3)*('Input &amp; Results'!$D$22))</f>
        <v>#DIV/0!</v>
      </c>
      <c r="J1773" s="106" t="e">
        <f t="shared" si="500"/>
        <v>#DIV/0!</v>
      </c>
      <c r="K1773" s="106" t="e">
        <f>IF(H1773&gt;'Input &amp; Results'!$K$45,MIN('Input &amp; Results'!$K$36,J1773-M1773),0)</f>
        <v>#DIV/0!</v>
      </c>
      <c r="L1773" s="106" t="e">
        <f t="shared" si="488"/>
        <v>#DIV/0!</v>
      </c>
      <c r="M1773" s="106" t="e">
        <f>IF(J1773&gt;0,MIN('Input &amp; Results'!$K$16*0.75/12*'Input &amp; Results'!$K$42,J1773),0)</f>
        <v>#DIV/0!</v>
      </c>
      <c r="N1773" s="106" t="e">
        <f t="shared" si="489"/>
        <v>#DIV/0!</v>
      </c>
      <c r="O1773" s="106" t="e">
        <f t="shared" si="501"/>
        <v>#DIV/0!</v>
      </c>
      <c r="P1773" s="106" t="e">
        <f>IF(O1773&gt;'Input &amp; Results'!$E$49,MIN('Input &amp; Results'!$E$47,O1773),0)</f>
        <v>#DIV/0!</v>
      </c>
      <c r="Q1773" s="106" t="e">
        <f t="shared" si="490"/>
        <v>#DIV/0!</v>
      </c>
      <c r="R1773" s="106" t="e">
        <f t="shared" si="486"/>
        <v>#DIV/0!</v>
      </c>
      <c r="S1773" s="106" t="e">
        <f t="shared" si="487"/>
        <v>#DIV/0!</v>
      </c>
      <c r="T1773" s="106" t="e">
        <f t="shared" si="491"/>
        <v>#DIV/0!</v>
      </c>
      <c r="U1773" s="124" t="e">
        <f t="shared" si="484"/>
        <v>#DIV/0!</v>
      </c>
      <c r="V1773" s="107" t="e">
        <f t="shared" si="499"/>
        <v>#DIV/0!</v>
      </c>
      <c r="W1773" s="106" t="e">
        <f t="shared" si="497"/>
        <v>#DIV/0!</v>
      </c>
      <c r="X1773" s="106" t="e">
        <f t="shared" si="492"/>
        <v>#DIV/0!</v>
      </c>
      <c r="Y1773" s="106" t="e">
        <f t="shared" si="498"/>
        <v>#DIV/0!</v>
      </c>
      <c r="Z1773" s="108" t="e">
        <f t="shared" si="493"/>
        <v>#DIV/0!</v>
      </c>
      <c r="AA1773" s="108" t="e">
        <f>('Input &amp; Results'!$E$40-R1773*7.48)/('Calcs active'!H1773*1440)</f>
        <v>#DIV/0!</v>
      </c>
    </row>
    <row r="1774" spans="2:27" x14ac:dyDescent="0.2">
      <c r="B1774" s="31">
        <f t="shared" si="485"/>
        <v>5</v>
      </c>
      <c r="C1774" s="31" t="s">
        <v>60</v>
      </c>
      <c r="D1774" s="106">
        <v>1760</v>
      </c>
      <c r="E1774" s="106" t="e">
        <f t="shared" si="494"/>
        <v>#DIV/0!</v>
      </c>
      <c r="F1774" s="106">
        <f>'Calcs Hist'!E1775</f>
        <v>0</v>
      </c>
      <c r="G1774" s="106" t="e">
        <f t="shared" si="495"/>
        <v>#DIV/0!</v>
      </c>
      <c r="H1774" s="107" t="e">
        <f t="shared" si="496"/>
        <v>#DIV/0!</v>
      </c>
      <c r="I1774" s="106" t="e">
        <f>IF(P1774&gt;0,('Input &amp; Results'!F$34/12*$C$3)*('Input &amp; Results'!$D$21),('Input &amp; Results'!F$34/12*$C$3)*('Input &amp; Results'!$D$22))</f>
        <v>#DIV/0!</v>
      </c>
      <c r="J1774" s="106" t="e">
        <f t="shared" si="500"/>
        <v>#DIV/0!</v>
      </c>
      <c r="K1774" s="106" t="e">
        <f>IF(H1774&gt;'Input &amp; Results'!$K$45,MIN('Input &amp; Results'!$K$36,J1774-M1774),0)</f>
        <v>#DIV/0!</v>
      </c>
      <c r="L1774" s="106" t="e">
        <f t="shared" si="488"/>
        <v>#DIV/0!</v>
      </c>
      <c r="M1774" s="106" t="e">
        <f>IF(J1774&gt;0,MIN('Input &amp; Results'!$K$16*0.75/12*'Input &amp; Results'!$K$42,J1774),0)</f>
        <v>#DIV/0!</v>
      </c>
      <c r="N1774" s="106" t="e">
        <f t="shared" si="489"/>
        <v>#DIV/0!</v>
      </c>
      <c r="O1774" s="106" t="e">
        <f t="shared" si="501"/>
        <v>#DIV/0!</v>
      </c>
      <c r="P1774" s="106" t="e">
        <f>IF(O1774&gt;'Input &amp; Results'!$E$49,MIN('Input &amp; Results'!$E$47,O1774),0)</f>
        <v>#DIV/0!</v>
      </c>
      <c r="Q1774" s="106" t="e">
        <f t="shared" si="490"/>
        <v>#DIV/0!</v>
      </c>
      <c r="R1774" s="106" t="e">
        <f t="shared" si="486"/>
        <v>#DIV/0!</v>
      </c>
      <c r="S1774" s="106" t="e">
        <f t="shared" si="487"/>
        <v>#DIV/0!</v>
      </c>
      <c r="T1774" s="106" t="e">
        <f t="shared" si="491"/>
        <v>#DIV/0!</v>
      </c>
      <c r="U1774" s="124" t="e">
        <f t="shared" si="484"/>
        <v>#DIV/0!</v>
      </c>
      <c r="V1774" s="107" t="e">
        <f t="shared" si="499"/>
        <v>#DIV/0!</v>
      </c>
      <c r="W1774" s="106" t="e">
        <f t="shared" si="497"/>
        <v>#DIV/0!</v>
      </c>
      <c r="X1774" s="106" t="e">
        <f t="shared" si="492"/>
        <v>#DIV/0!</v>
      </c>
      <c r="Y1774" s="106" t="e">
        <f t="shared" si="498"/>
        <v>#DIV/0!</v>
      </c>
      <c r="Z1774" s="108" t="e">
        <f t="shared" si="493"/>
        <v>#DIV/0!</v>
      </c>
      <c r="AA1774" s="108" t="e">
        <f>('Input &amp; Results'!$E$40-R1774*7.48)/('Calcs active'!H1774*1440)</f>
        <v>#DIV/0!</v>
      </c>
    </row>
    <row r="1775" spans="2:27" x14ac:dyDescent="0.2">
      <c r="B1775" s="31">
        <f t="shared" si="485"/>
        <v>5</v>
      </c>
      <c r="C1775" s="31" t="s">
        <v>60</v>
      </c>
      <c r="D1775" s="106">
        <v>1761</v>
      </c>
      <c r="E1775" s="106" t="e">
        <f t="shared" si="494"/>
        <v>#DIV/0!</v>
      </c>
      <c r="F1775" s="106">
        <f>'Calcs Hist'!E1776</f>
        <v>0</v>
      </c>
      <c r="G1775" s="106" t="e">
        <f t="shared" si="495"/>
        <v>#DIV/0!</v>
      </c>
      <c r="H1775" s="107" t="e">
        <f t="shared" si="496"/>
        <v>#DIV/0!</v>
      </c>
      <c r="I1775" s="106" t="e">
        <f>IF(P1775&gt;0,('Input &amp; Results'!F$34/12*$C$3)*('Input &amp; Results'!$D$21),('Input &amp; Results'!F$34/12*$C$3)*('Input &amp; Results'!$D$22))</f>
        <v>#DIV/0!</v>
      </c>
      <c r="J1775" s="106" t="e">
        <f t="shared" si="500"/>
        <v>#DIV/0!</v>
      </c>
      <c r="K1775" s="106" t="e">
        <f>IF(H1775&gt;'Input &amp; Results'!$K$45,MIN('Input &amp; Results'!$K$36,J1775-M1775),0)</f>
        <v>#DIV/0!</v>
      </c>
      <c r="L1775" s="106" t="e">
        <f t="shared" si="488"/>
        <v>#DIV/0!</v>
      </c>
      <c r="M1775" s="106" t="e">
        <f>IF(J1775&gt;0,MIN('Input &amp; Results'!$K$16*0.75/12*'Input &amp; Results'!$K$42,J1775),0)</f>
        <v>#DIV/0!</v>
      </c>
      <c r="N1775" s="106" t="e">
        <f t="shared" si="489"/>
        <v>#DIV/0!</v>
      </c>
      <c r="O1775" s="106" t="e">
        <f t="shared" si="501"/>
        <v>#DIV/0!</v>
      </c>
      <c r="P1775" s="106" t="e">
        <f>IF(O1775&gt;'Input &amp; Results'!$E$49,MIN('Input &amp; Results'!$E$47,O1775),0)</f>
        <v>#DIV/0!</v>
      </c>
      <c r="Q1775" s="106" t="e">
        <f t="shared" si="490"/>
        <v>#DIV/0!</v>
      </c>
      <c r="R1775" s="106" t="e">
        <f t="shared" si="486"/>
        <v>#DIV/0!</v>
      </c>
      <c r="S1775" s="106" t="e">
        <f t="shared" si="487"/>
        <v>#DIV/0!</v>
      </c>
      <c r="T1775" s="106" t="e">
        <f t="shared" si="491"/>
        <v>#DIV/0!</v>
      </c>
      <c r="U1775" s="124" t="e">
        <f t="shared" si="484"/>
        <v>#DIV/0!</v>
      </c>
      <c r="V1775" s="107" t="e">
        <f t="shared" si="499"/>
        <v>#DIV/0!</v>
      </c>
      <c r="W1775" s="106" t="e">
        <f t="shared" si="497"/>
        <v>#DIV/0!</v>
      </c>
      <c r="X1775" s="106" t="e">
        <f t="shared" si="492"/>
        <v>#DIV/0!</v>
      </c>
      <c r="Y1775" s="106" t="e">
        <f t="shared" si="498"/>
        <v>#DIV/0!</v>
      </c>
      <c r="Z1775" s="108" t="e">
        <f t="shared" si="493"/>
        <v>#DIV/0!</v>
      </c>
      <c r="AA1775" s="108" t="e">
        <f>('Input &amp; Results'!$E$40-R1775*7.48)/('Calcs active'!H1775*1440)</f>
        <v>#DIV/0!</v>
      </c>
    </row>
    <row r="1776" spans="2:27" x14ac:dyDescent="0.2">
      <c r="B1776" s="31">
        <f t="shared" si="485"/>
        <v>5</v>
      </c>
      <c r="C1776" s="31" t="s">
        <v>60</v>
      </c>
      <c r="D1776" s="106">
        <v>1762</v>
      </c>
      <c r="E1776" s="106" t="e">
        <f t="shared" si="494"/>
        <v>#DIV/0!</v>
      </c>
      <c r="F1776" s="106">
        <f>'Calcs Hist'!E1777</f>
        <v>0</v>
      </c>
      <c r="G1776" s="106" t="e">
        <f t="shared" si="495"/>
        <v>#DIV/0!</v>
      </c>
      <c r="H1776" s="107" t="e">
        <f t="shared" si="496"/>
        <v>#DIV/0!</v>
      </c>
      <c r="I1776" s="106" t="e">
        <f>IF(P1776&gt;0,('Input &amp; Results'!F$34/12*$C$3)*('Input &amp; Results'!$D$21),('Input &amp; Results'!F$34/12*$C$3)*('Input &amp; Results'!$D$22))</f>
        <v>#DIV/0!</v>
      </c>
      <c r="J1776" s="106" t="e">
        <f t="shared" si="500"/>
        <v>#DIV/0!</v>
      </c>
      <c r="K1776" s="106" t="e">
        <f>IF(H1776&gt;'Input &amp; Results'!$K$45,MIN('Input &amp; Results'!$K$36,J1776-M1776),0)</f>
        <v>#DIV/0!</v>
      </c>
      <c r="L1776" s="106" t="e">
        <f t="shared" si="488"/>
        <v>#DIV/0!</v>
      </c>
      <c r="M1776" s="106" t="e">
        <f>IF(J1776&gt;0,MIN('Input &amp; Results'!$K$16*0.75/12*'Input &amp; Results'!$K$42,J1776),0)</f>
        <v>#DIV/0!</v>
      </c>
      <c r="N1776" s="106" t="e">
        <f t="shared" si="489"/>
        <v>#DIV/0!</v>
      </c>
      <c r="O1776" s="106" t="e">
        <f t="shared" si="501"/>
        <v>#DIV/0!</v>
      </c>
      <c r="P1776" s="106" t="e">
        <f>IF(O1776&gt;'Input &amp; Results'!$E$49,MIN('Input &amp; Results'!$E$47,O1776),0)</f>
        <v>#DIV/0!</v>
      </c>
      <c r="Q1776" s="106" t="e">
        <f t="shared" si="490"/>
        <v>#DIV/0!</v>
      </c>
      <c r="R1776" s="106" t="e">
        <f t="shared" si="486"/>
        <v>#DIV/0!</v>
      </c>
      <c r="S1776" s="106" t="e">
        <f t="shared" si="487"/>
        <v>#DIV/0!</v>
      </c>
      <c r="T1776" s="106" t="e">
        <f t="shared" si="491"/>
        <v>#DIV/0!</v>
      </c>
      <c r="U1776" s="124" t="e">
        <f t="shared" si="484"/>
        <v>#DIV/0!</v>
      </c>
      <c r="V1776" s="107" t="e">
        <f t="shared" si="499"/>
        <v>#DIV/0!</v>
      </c>
      <c r="W1776" s="106" t="e">
        <f t="shared" si="497"/>
        <v>#DIV/0!</v>
      </c>
      <c r="X1776" s="106" t="e">
        <f t="shared" si="492"/>
        <v>#DIV/0!</v>
      </c>
      <c r="Y1776" s="106" t="e">
        <f t="shared" si="498"/>
        <v>#DIV/0!</v>
      </c>
      <c r="Z1776" s="108" t="e">
        <f t="shared" si="493"/>
        <v>#DIV/0!</v>
      </c>
      <c r="AA1776" s="108" t="e">
        <f>('Input &amp; Results'!$E$40-R1776*7.48)/('Calcs active'!H1776*1440)</f>
        <v>#DIV/0!</v>
      </c>
    </row>
    <row r="1777" spans="2:27" x14ac:dyDescent="0.2">
      <c r="B1777" s="31">
        <f t="shared" si="485"/>
        <v>5</v>
      </c>
      <c r="C1777" s="31" t="s">
        <v>60</v>
      </c>
      <c r="D1777" s="106">
        <v>1763</v>
      </c>
      <c r="E1777" s="106" t="e">
        <f t="shared" si="494"/>
        <v>#DIV/0!</v>
      </c>
      <c r="F1777" s="106">
        <f>'Calcs Hist'!E1778</f>
        <v>0</v>
      </c>
      <c r="G1777" s="106" t="e">
        <f t="shared" si="495"/>
        <v>#DIV/0!</v>
      </c>
      <c r="H1777" s="107" t="e">
        <f t="shared" si="496"/>
        <v>#DIV/0!</v>
      </c>
      <c r="I1777" s="106" t="e">
        <f>IF(P1777&gt;0,('Input &amp; Results'!F$34/12*$C$3)*('Input &amp; Results'!$D$21),('Input &amp; Results'!F$34/12*$C$3)*('Input &amp; Results'!$D$22))</f>
        <v>#DIV/0!</v>
      </c>
      <c r="J1777" s="106" t="e">
        <f t="shared" si="500"/>
        <v>#DIV/0!</v>
      </c>
      <c r="K1777" s="106" t="e">
        <f>IF(H1777&gt;'Input &amp; Results'!$K$45,MIN('Input &amp; Results'!$K$36,J1777-M1777),0)</f>
        <v>#DIV/0!</v>
      </c>
      <c r="L1777" s="106" t="e">
        <f t="shared" si="488"/>
        <v>#DIV/0!</v>
      </c>
      <c r="M1777" s="106" t="e">
        <f>IF(J1777&gt;0,MIN('Input &amp; Results'!$K$16*0.75/12*'Input &amp; Results'!$K$42,J1777),0)</f>
        <v>#DIV/0!</v>
      </c>
      <c r="N1777" s="106" t="e">
        <f t="shared" si="489"/>
        <v>#DIV/0!</v>
      </c>
      <c r="O1777" s="106" t="e">
        <f t="shared" si="501"/>
        <v>#DIV/0!</v>
      </c>
      <c r="P1777" s="106" t="e">
        <f>IF(O1777&gt;'Input &amp; Results'!$E$49,MIN('Input &amp; Results'!$E$47,O1777),0)</f>
        <v>#DIV/0!</v>
      </c>
      <c r="Q1777" s="106" t="e">
        <f t="shared" si="490"/>
        <v>#DIV/0!</v>
      </c>
      <c r="R1777" s="106" t="e">
        <f t="shared" si="486"/>
        <v>#DIV/0!</v>
      </c>
      <c r="S1777" s="106" t="e">
        <f t="shared" si="487"/>
        <v>#DIV/0!</v>
      </c>
      <c r="T1777" s="106" t="e">
        <f t="shared" si="491"/>
        <v>#DIV/0!</v>
      </c>
      <c r="U1777" s="124" t="e">
        <f t="shared" si="484"/>
        <v>#DIV/0!</v>
      </c>
      <c r="V1777" s="107" t="e">
        <f t="shared" si="499"/>
        <v>#DIV/0!</v>
      </c>
      <c r="W1777" s="106" t="e">
        <f t="shared" si="497"/>
        <v>#DIV/0!</v>
      </c>
      <c r="X1777" s="106" t="e">
        <f t="shared" si="492"/>
        <v>#DIV/0!</v>
      </c>
      <c r="Y1777" s="106" t="e">
        <f t="shared" si="498"/>
        <v>#DIV/0!</v>
      </c>
      <c r="Z1777" s="108" t="e">
        <f t="shared" si="493"/>
        <v>#DIV/0!</v>
      </c>
      <c r="AA1777" s="108" t="e">
        <f>('Input &amp; Results'!$E$40-R1777*7.48)/('Calcs active'!H1777*1440)</f>
        <v>#DIV/0!</v>
      </c>
    </row>
    <row r="1778" spans="2:27" x14ac:dyDescent="0.2">
      <c r="B1778" s="31">
        <f t="shared" si="485"/>
        <v>5</v>
      </c>
      <c r="C1778" s="31" t="s">
        <v>60</v>
      </c>
      <c r="D1778" s="106">
        <v>1764</v>
      </c>
      <c r="E1778" s="106" t="e">
        <f t="shared" si="494"/>
        <v>#DIV/0!</v>
      </c>
      <c r="F1778" s="106">
        <f>'Calcs Hist'!E1779</f>
        <v>0</v>
      </c>
      <c r="G1778" s="106" t="e">
        <f t="shared" si="495"/>
        <v>#DIV/0!</v>
      </c>
      <c r="H1778" s="107" t="e">
        <f t="shared" si="496"/>
        <v>#DIV/0!</v>
      </c>
      <c r="I1778" s="106" t="e">
        <f>IF(P1778&gt;0,('Input &amp; Results'!F$34/12*$C$3)*('Input &amp; Results'!$D$21),('Input &amp; Results'!F$34/12*$C$3)*('Input &amp; Results'!$D$22))</f>
        <v>#DIV/0!</v>
      </c>
      <c r="J1778" s="106" t="e">
        <f t="shared" si="500"/>
        <v>#DIV/0!</v>
      </c>
      <c r="K1778" s="106" t="e">
        <f>IF(H1778&gt;'Input &amp; Results'!$K$45,MIN('Input &amp; Results'!$K$36,J1778-M1778),0)</f>
        <v>#DIV/0!</v>
      </c>
      <c r="L1778" s="106" t="e">
        <f t="shared" si="488"/>
        <v>#DIV/0!</v>
      </c>
      <c r="M1778" s="106" t="e">
        <f>IF(J1778&gt;0,MIN('Input &amp; Results'!$K$16*0.75/12*'Input &amp; Results'!$K$42,J1778),0)</f>
        <v>#DIV/0!</v>
      </c>
      <c r="N1778" s="106" t="e">
        <f t="shared" si="489"/>
        <v>#DIV/0!</v>
      </c>
      <c r="O1778" s="106" t="e">
        <f t="shared" si="501"/>
        <v>#DIV/0!</v>
      </c>
      <c r="P1778" s="106" t="e">
        <f>IF(O1778&gt;'Input &amp; Results'!$E$49,MIN('Input &amp; Results'!$E$47,O1778),0)</f>
        <v>#DIV/0!</v>
      </c>
      <c r="Q1778" s="106" t="e">
        <f t="shared" si="490"/>
        <v>#DIV/0!</v>
      </c>
      <c r="R1778" s="106" t="e">
        <f t="shared" si="486"/>
        <v>#DIV/0!</v>
      </c>
      <c r="S1778" s="106" t="e">
        <f t="shared" si="487"/>
        <v>#DIV/0!</v>
      </c>
      <c r="T1778" s="106" t="e">
        <f t="shared" si="491"/>
        <v>#DIV/0!</v>
      </c>
      <c r="U1778" s="124" t="e">
        <f t="shared" si="484"/>
        <v>#DIV/0!</v>
      </c>
      <c r="V1778" s="107" t="e">
        <f t="shared" si="499"/>
        <v>#DIV/0!</v>
      </c>
      <c r="W1778" s="106" t="e">
        <f t="shared" si="497"/>
        <v>#DIV/0!</v>
      </c>
      <c r="X1778" s="106" t="e">
        <f t="shared" si="492"/>
        <v>#DIV/0!</v>
      </c>
      <c r="Y1778" s="106" t="e">
        <f t="shared" si="498"/>
        <v>#DIV/0!</v>
      </c>
      <c r="Z1778" s="108" t="e">
        <f t="shared" si="493"/>
        <v>#DIV/0!</v>
      </c>
      <c r="AA1778" s="108" t="e">
        <f>('Input &amp; Results'!$E$40-R1778*7.48)/('Calcs active'!H1778*1440)</f>
        <v>#DIV/0!</v>
      </c>
    </row>
    <row r="1779" spans="2:27" x14ac:dyDescent="0.2">
      <c r="B1779" s="31">
        <f t="shared" si="485"/>
        <v>5</v>
      </c>
      <c r="C1779" s="31" t="s">
        <v>61</v>
      </c>
      <c r="D1779" s="106">
        <v>1765</v>
      </c>
      <c r="E1779" s="106" t="e">
        <f t="shared" si="494"/>
        <v>#DIV/0!</v>
      </c>
      <c r="F1779" s="106">
        <f>'Calcs Hist'!E1780</f>
        <v>0</v>
      </c>
      <c r="G1779" s="106" t="e">
        <f t="shared" si="495"/>
        <v>#DIV/0!</v>
      </c>
      <c r="H1779" s="107" t="e">
        <f t="shared" si="496"/>
        <v>#DIV/0!</v>
      </c>
      <c r="I1779" s="106" t="e">
        <f>IF(P1779&gt;0,('Input &amp; Results'!F$35/12*$C$3)*('Input &amp; Results'!$D$21),('Input &amp; Results'!F$35/12*$C$3)*('Input &amp; Results'!$D$22))</f>
        <v>#DIV/0!</v>
      </c>
      <c r="J1779" s="106" t="e">
        <f t="shared" si="500"/>
        <v>#DIV/0!</v>
      </c>
      <c r="K1779" s="106" t="e">
        <f>IF(H1779&gt;'Input &amp; Results'!$K$45,MIN('Input &amp; Results'!$K$37,J1779-M1779),0)</f>
        <v>#DIV/0!</v>
      </c>
      <c r="L1779" s="106" t="e">
        <f t="shared" si="488"/>
        <v>#DIV/0!</v>
      </c>
      <c r="M1779" s="106" t="e">
        <f>IF(J1779&gt;0,MIN('Input &amp; Results'!$K$17*0.75/12*'Input &amp; Results'!$K$42,J1779),0)</f>
        <v>#DIV/0!</v>
      </c>
      <c r="N1779" s="106" t="e">
        <f t="shared" si="489"/>
        <v>#DIV/0!</v>
      </c>
      <c r="O1779" s="106" t="e">
        <f t="shared" si="501"/>
        <v>#DIV/0!</v>
      </c>
      <c r="P1779" s="106" t="e">
        <f>IF(O1779&gt;'Input &amp; Results'!$E$49,MIN('Input &amp; Results'!$E$47,O1779),0)</f>
        <v>#DIV/0!</v>
      </c>
      <c r="Q1779" s="106" t="e">
        <f t="shared" si="490"/>
        <v>#DIV/0!</v>
      </c>
      <c r="R1779" s="106" t="e">
        <f t="shared" si="486"/>
        <v>#DIV/0!</v>
      </c>
      <c r="S1779" s="106" t="e">
        <f t="shared" si="487"/>
        <v>#DIV/0!</v>
      </c>
      <c r="T1779" s="106" t="e">
        <f t="shared" si="491"/>
        <v>#DIV/0!</v>
      </c>
      <c r="U1779" s="124" t="e">
        <f t="shared" si="484"/>
        <v>#DIV/0!</v>
      </c>
      <c r="V1779" s="107" t="e">
        <f t="shared" si="499"/>
        <v>#DIV/0!</v>
      </c>
      <c r="W1779" s="106" t="e">
        <f t="shared" si="497"/>
        <v>#DIV/0!</v>
      </c>
      <c r="X1779" s="106" t="e">
        <f t="shared" si="492"/>
        <v>#DIV/0!</v>
      </c>
      <c r="Y1779" s="106" t="e">
        <f t="shared" si="498"/>
        <v>#DIV/0!</v>
      </c>
      <c r="Z1779" s="108" t="e">
        <f t="shared" si="493"/>
        <v>#DIV/0!</v>
      </c>
      <c r="AA1779" s="108" t="e">
        <f>('Input &amp; Results'!$E$40-R1779*7.48)/('Calcs active'!H1779*1440)</f>
        <v>#DIV/0!</v>
      </c>
    </row>
    <row r="1780" spans="2:27" x14ac:dyDescent="0.2">
      <c r="B1780" s="31">
        <f t="shared" si="485"/>
        <v>5</v>
      </c>
      <c r="C1780" s="31" t="s">
        <v>61</v>
      </c>
      <c r="D1780" s="106">
        <v>1766</v>
      </c>
      <c r="E1780" s="106" t="e">
        <f t="shared" si="494"/>
        <v>#DIV/0!</v>
      </c>
      <c r="F1780" s="106">
        <f>'Calcs Hist'!E1781</f>
        <v>0</v>
      </c>
      <c r="G1780" s="106" t="e">
        <f t="shared" si="495"/>
        <v>#DIV/0!</v>
      </c>
      <c r="H1780" s="107" t="e">
        <f t="shared" si="496"/>
        <v>#DIV/0!</v>
      </c>
      <c r="I1780" s="106" t="e">
        <f>IF(P1780&gt;0,('Input &amp; Results'!F$35/12*$C$3)*('Input &amp; Results'!$D$21),('Input &amp; Results'!F$35/12*$C$3)*('Input &amp; Results'!$D$22))</f>
        <v>#DIV/0!</v>
      </c>
      <c r="J1780" s="106" t="e">
        <f t="shared" si="500"/>
        <v>#DIV/0!</v>
      </c>
      <c r="K1780" s="106" t="e">
        <f>IF(H1780&gt;'Input &amp; Results'!$K$45,MIN('Input &amp; Results'!$K$37,J1780-M1780),0)</f>
        <v>#DIV/0!</v>
      </c>
      <c r="L1780" s="106" t="e">
        <f t="shared" si="488"/>
        <v>#DIV/0!</v>
      </c>
      <c r="M1780" s="106" t="e">
        <f>IF(J1780&gt;0,MIN('Input &amp; Results'!$K$17*0.75/12*'Input &amp; Results'!$K$42,J1780),0)</f>
        <v>#DIV/0!</v>
      </c>
      <c r="N1780" s="106" t="e">
        <f t="shared" si="489"/>
        <v>#DIV/0!</v>
      </c>
      <c r="O1780" s="106" t="e">
        <f t="shared" si="501"/>
        <v>#DIV/0!</v>
      </c>
      <c r="P1780" s="106" t="e">
        <f>IF(O1780&gt;'Input &amp; Results'!$E$49,MIN('Input &amp; Results'!$E$47,O1780),0)</f>
        <v>#DIV/0!</v>
      </c>
      <c r="Q1780" s="106" t="e">
        <f t="shared" si="490"/>
        <v>#DIV/0!</v>
      </c>
      <c r="R1780" s="106" t="e">
        <f t="shared" si="486"/>
        <v>#DIV/0!</v>
      </c>
      <c r="S1780" s="106" t="e">
        <f t="shared" si="487"/>
        <v>#DIV/0!</v>
      </c>
      <c r="T1780" s="106" t="e">
        <f t="shared" si="491"/>
        <v>#DIV/0!</v>
      </c>
      <c r="U1780" s="124" t="e">
        <f t="shared" si="484"/>
        <v>#DIV/0!</v>
      </c>
      <c r="V1780" s="107" t="e">
        <f t="shared" si="499"/>
        <v>#DIV/0!</v>
      </c>
      <c r="W1780" s="106" t="e">
        <f t="shared" si="497"/>
        <v>#DIV/0!</v>
      </c>
      <c r="X1780" s="106" t="e">
        <f t="shared" si="492"/>
        <v>#DIV/0!</v>
      </c>
      <c r="Y1780" s="106" t="e">
        <f t="shared" si="498"/>
        <v>#DIV/0!</v>
      </c>
      <c r="Z1780" s="108" t="e">
        <f t="shared" si="493"/>
        <v>#DIV/0!</v>
      </c>
      <c r="AA1780" s="108" t="e">
        <f>('Input &amp; Results'!$E$40-R1780*7.48)/('Calcs active'!H1780*1440)</f>
        <v>#DIV/0!</v>
      </c>
    </row>
    <row r="1781" spans="2:27" x14ac:dyDescent="0.2">
      <c r="B1781" s="31">
        <f t="shared" si="485"/>
        <v>5</v>
      </c>
      <c r="C1781" s="31" t="s">
        <v>61</v>
      </c>
      <c r="D1781" s="106">
        <v>1767</v>
      </c>
      <c r="E1781" s="106" t="e">
        <f t="shared" si="494"/>
        <v>#DIV/0!</v>
      </c>
      <c r="F1781" s="106">
        <f>'Calcs Hist'!E1782</f>
        <v>0</v>
      </c>
      <c r="G1781" s="106" t="e">
        <f t="shared" si="495"/>
        <v>#DIV/0!</v>
      </c>
      <c r="H1781" s="107" t="e">
        <f t="shared" si="496"/>
        <v>#DIV/0!</v>
      </c>
      <c r="I1781" s="106" t="e">
        <f>IF(P1781&gt;0,('Input &amp; Results'!F$35/12*$C$3)*('Input &amp; Results'!$D$21),('Input &amp; Results'!F$35/12*$C$3)*('Input &amp; Results'!$D$22))</f>
        <v>#DIV/0!</v>
      </c>
      <c r="J1781" s="106" t="e">
        <f t="shared" si="500"/>
        <v>#DIV/0!</v>
      </c>
      <c r="K1781" s="106" t="e">
        <f>IF(H1781&gt;'Input &amp; Results'!$K$45,MIN('Input &amp; Results'!$K$37,J1781-M1781),0)</f>
        <v>#DIV/0!</v>
      </c>
      <c r="L1781" s="106" t="e">
        <f t="shared" si="488"/>
        <v>#DIV/0!</v>
      </c>
      <c r="M1781" s="106" t="e">
        <f>IF(J1781&gt;0,MIN('Input &amp; Results'!$K$17*0.75/12*'Input &amp; Results'!$K$42,J1781),0)</f>
        <v>#DIV/0!</v>
      </c>
      <c r="N1781" s="106" t="e">
        <f t="shared" si="489"/>
        <v>#DIV/0!</v>
      </c>
      <c r="O1781" s="106" t="e">
        <f t="shared" si="501"/>
        <v>#DIV/0!</v>
      </c>
      <c r="P1781" s="106" t="e">
        <f>IF(O1781&gt;'Input &amp; Results'!$E$49,MIN('Input &amp; Results'!$E$47,O1781),0)</f>
        <v>#DIV/0!</v>
      </c>
      <c r="Q1781" s="106" t="e">
        <f t="shared" si="490"/>
        <v>#DIV/0!</v>
      </c>
      <c r="R1781" s="106" t="e">
        <f t="shared" si="486"/>
        <v>#DIV/0!</v>
      </c>
      <c r="S1781" s="106" t="e">
        <f t="shared" si="487"/>
        <v>#DIV/0!</v>
      </c>
      <c r="T1781" s="106" t="e">
        <f t="shared" si="491"/>
        <v>#DIV/0!</v>
      </c>
      <c r="U1781" s="124" t="e">
        <f t="shared" si="484"/>
        <v>#DIV/0!</v>
      </c>
      <c r="V1781" s="107" t="e">
        <f t="shared" si="499"/>
        <v>#DIV/0!</v>
      </c>
      <c r="W1781" s="106" t="e">
        <f t="shared" si="497"/>
        <v>#DIV/0!</v>
      </c>
      <c r="X1781" s="106" t="e">
        <f t="shared" si="492"/>
        <v>#DIV/0!</v>
      </c>
      <c r="Y1781" s="106" t="e">
        <f t="shared" si="498"/>
        <v>#DIV/0!</v>
      </c>
      <c r="Z1781" s="108" t="e">
        <f t="shared" si="493"/>
        <v>#DIV/0!</v>
      </c>
      <c r="AA1781" s="108" t="e">
        <f>('Input &amp; Results'!$E$40-R1781*7.48)/('Calcs active'!H1781*1440)</f>
        <v>#DIV/0!</v>
      </c>
    </row>
    <row r="1782" spans="2:27" x14ac:dyDescent="0.2">
      <c r="B1782" s="31">
        <f t="shared" si="485"/>
        <v>5</v>
      </c>
      <c r="C1782" s="31" t="s">
        <v>61</v>
      </c>
      <c r="D1782" s="106">
        <v>1768</v>
      </c>
      <c r="E1782" s="106" t="e">
        <f t="shared" si="494"/>
        <v>#DIV/0!</v>
      </c>
      <c r="F1782" s="106">
        <f>'Calcs Hist'!E1783</f>
        <v>0</v>
      </c>
      <c r="G1782" s="106" t="e">
        <f t="shared" si="495"/>
        <v>#DIV/0!</v>
      </c>
      <c r="H1782" s="107" t="e">
        <f t="shared" si="496"/>
        <v>#DIV/0!</v>
      </c>
      <c r="I1782" s="106" t="e">
        <f>IF(P1782&gt;0,('Input &amp; Results'!F$35/12*$C$3)*('Input &amp; Results'!$D$21),('Input &amp; Results'!F$35/12*$C$3)*('Input &amp; Results'!$D$22))</f>
        <v>#DIV/0!</v>
      </c>
      <c r="J1782" s="106" t="e">
        <f t="shared" si="500"/>
        <v>#DIV/0!</v>
      </c>
      <c r="K1782" s="106" t="e">
        <f>IF(H1782&gt;'Input &amp; Results'!$K$45,MIN('Input &amp; Results'!$K$37,J1782-M1782),0)</f>
        <v>#DIV/0!</v>
      </c>
      <c r="L1782" s="106" t="e">
        <f t="shared" si="488"/>
        <v>#DIV/0!</v>
      </c>
      <c r="M1782" s="106" t="e">
        <f>IF(J1782&gt;0,MIN('Input &amp; Results'!$K$17*0.75/12*'Input &amp; Results'!$K$42,J1782),0)</f>
        <v>#DIV/0!</v>
      </c>
      <c r="N1782" s="106" t="e">
        <f t="shared" si="489"/>
        <v>#DIV/0!</v>
      </c>
      <c r="O1782" s="106" t="e">
        <f t="shared" si="501"/>
        <v>#DIV/0!</v>
      </c>
      <c r="P1782" s="106" t="e">
        <f>IF(O1782&gt;'Input &amp; Results'!$E$49,MIN('Input &amp; Results'!$E$47,O1782),0)</f>
        <v>#DIV/0!</v>
      </c>
      <c r="Q1782" s="106" t="e">
        <f t="shared" si="490"/>
        <v>#DIV/0!</v>
      </c>
      <c r="R1782" s="106" t="e">
        <f t="shared" si="486"/>
        <v>#DIV/0!</v>
      </c>
      <c r="S1782" s="106" t="e">
        <f t="shared" si="487"/>
        <v>#DIV/0!</v>
      </c>
      <c r="T1782" s="106" t="e">
        <f t="shared" si="491"/>
        <v>#DIV/0!</v>
      </c>
      <c r="U1782" s="124" t="e">
        <f t="shared" ref="U1782:U1839" si="502">U1781+S1782</f>
        <v>#DIV/0!</v>
      </c>
      <c r="V1782" s="107" t="e">
        <f t="shared" si="499"/>
        <v>#DIV/0!</v>
      </c>
      <c r="W1782" s="106" t="e">
        <f t="shared" si="497"/>
        <v>#DIV/0!</v>
      </c>
      <c r="X1782" s="106" t="e">
        <f t="shared" si="492"/>
        <v>#DIV/0!</v>
      </c>
      <c r="Y1782" s="106" t="e">
        <f t="shared" si="498"/>
        <v>#DIV/0!</v>
      </c>
      <c r="Z1782" s="108" t="e">
        <f t="shared" si="493"/>
        <v>#DIV/0!</v>
      </c>
      <c r="AA1782" s="108" t="e">
        <f>('Input &amp; Results'!$E$40-R1782*7.48)/('Calcs active'!H1782*1440)</f>
        <v>#DIV/0!</v>
      </c>
    </row>
    <row r="1783" spans="2:27" x14ac:dyDescent="0.2">
      <c r="B1783" s="31">
        <f t="shared" si="485"/>
        <v>5</v>
      </c>
      <c r="C1783" s="31" t="s">
        <v>61</v>
      </c>
      <c r="D1783" s="106">
        <v>1769</v>
      </c>
      <c r="E1783" s="106" t="e">
        <f t="shared" si="494"/>
        <v>#DIV/0!</v>
      </c>
      <c r="F1783" s="106">
        <f>'Calcs Hist'!E1784</f>
        <v>0</v>
      </c>
      <c r="G1783" s="106" t="e">
        <f t="shared" si="495"/>
        <v>#DIV/0!</v>
      </c>
      <c r="H1783" s="107" t="e">
        <f t="shared" si="496"/>
        <v>#DIV/0!</v>
      </c>
      <c r="I1783" s="106" t="e">
        <f>IF(P1783&gt;0,('Input &amp; Results'!F$35/12*$C$3)*('Input &amp; Results'!$D$21),('Input &amp; Results'!F$35/12*$C$3)*('Input &amp; Results'!$D$22))</f>
        <v>#DIV/0!</v>
      </c>
      <c r="J1783" s="106" t="e">
        <f t="shared" si="500"/>
        <v>#DIV/0!</v>
      </c>
      <c r="K1783" s="106" t="e">
        <f>IF(H1783&gt;'Input &amp; Results'!$K$45,MIN('Input &amp; Results'!$K$37,J1783-M1783),0)</f>
        <v>#DIV/0!</v>
      </c>
      <c r="L1783" s="106" t="e">
        <f t="shared" si="488"/>
        <v>#DIV/0!</v>
      </c>
      <c r="M1783" s="106" t="e">
        <f>IF(J1783&gt;0,MIN('Input &amp; Results'!$K$17*0.75/12*'Input &amp; Results'!$K$42,J1783),0)</f>
        <v>#DIV/0!</v>
      </c>
      <c r="N1783" s="106" t="e">
        <f t="shared" si="489"/>
        <v>#DIV/0!</v>
      </c>
      <c r="O1783" s="106" t="e">
        <f t="shared" si="501"/>
        <v>#DIV/0!</v>
      </c>
      <c r="P1783" s="106" t="e">
        <f>IF(O1783&gt;'Input &amp; Results'!$E$49,MIN('Input &amp; Results'!$E$47,O1783),0)</f>
        <v>#DIV/0!</v>
      </c>
      <c r="Q1783" s="106" t="e">
        <f t="shared" si="490"/>
        <v>#DIV/0!</v>
      </c>
      <c r="R1783" s="106" t="e">
        <f t="shared" si="486"/>
        <v>#DIV/0!</v>
      </c>
      <c r="S1783" s="106" t="e">
        <f t="shared" si="487"/>
        <v>#DIV/0!</v>
      </c>
      <c r="T1783" s="106" t="e">
        <f t="shared" si="491"/>
        <v>#DIV/0!</v>
      </c>
      <c r="U1783" s="124" t="e">
        <f t="shared" si="502"/>
        <v>#DIV/0!</v>
      </c>
      <c r="V1783" s="107" t="e">
        <f t="shared" si="499"/>
        <v>#DIV/0!</v>
      </c>
      <c r="W1783" s="106" t="e">
        <f t="shared" si="497"/>
        <v>#DIV/0!</v>
      </c>
      <c r="X1783" s="106" t="e">
        <f t="shared" si="492"/>
        <v>#DIV/0!</v>
      </c>
      <c r="Y1783" s="106" t="e">
        <f t="shared" si="498"/>
        <v>#DIV/0!</v>
      </c>
      <c r="Z1783" s="108" t="e">
        <f t="shared" si="493"/>
        <v>#DIV/0!</v>
      </c>
      <c r="AA1783" s="108" t="e">
        <f>('Input &amp; Results'!$E$40-R1783*7.48)/('Calcs active'!H1783*1440)</f>
        <v>#DIV/0!</v>
      </c>
    </row>
    <row r="1784" spans="2:27" x14ac:dyDescent="0.2">
      <c r="B1784" s="31">
        <f t="shared" si="485"/>
        <v>5</v>
      </c>
      <c r="C1784" s="31" t="s">
        <v>61</v>
      </c>
      <c r="D1784" s="106">
        <v>1770</v>
      </c>
      <c r="E1784" s="106" t="e">
        <f t="shared" si="494"/>
        <v>#DIV/0!</v>
      </c>
      <c r="F1784" s="106">
        <f>'Calcs Hist'!E1785</f>
        <v>0</v>
      </c>
      <c r="G1784" s="106" t="e">
        <f t="shared" si="495"/>
        <v>#DIV/0!</v>
      </c>
      <c r="H1784" s="107" t="e">
        <f t="shared" si="496"/>
        <v>#DIV/0!</v>
      </c>
      <c r="I1784" s="106" t="e">
        <f>IF(P1784&gt;0,('Input &amp; Results'!F$35/12*$C$3)*('Input &amp; Results'!$D$21),('Input &amp; Results'!F$35/12*$C$3)*('Input &amp; Results'!$D$22))</f>
        <v>#DIV/0!</v>
      </c>
      <c r="J1784" s="106" t="e">
        <f t="shared" si="500"/>
        <v>#DIV/0!</v>
      </c>
      <c r="K1784" s="106" t="e">
        <f>IF(H1784&gt;'Input &amp; Results'!$K$45,MIN('Input &amp; Results'!$K$37,J1784-M1784),0)</f>
        <v>#DIV/0!</v>
      </c>
      <c r="L1784" s="106" t="e">
        <f t="shared" si="488"/>
        <v>#DIV/0!</v>
      </c>
      <c r="M1784" s="106" t="e">
        <f>IF(J1784&gt;0,MIN('Input &amp; Results'!$K$17*0.75/12*'Input &amp; Results'!$K$42,J1784),0)</f>
        <v>#DIV/0!</v>
      </c>
      <c r="N1784" s="106" t="e">
        <f t="shared" si="489"/>
        <v>#DIV/0!</v>
      </c>
      <c r="O1784" s="106" t="e">
        <f t="shared" si="501"/>
        <v>#DIV/0!</v>
      </c>
      <c r="P1784" s="106" t="e">
        <f>IF(O1784&gt;'Input &amp; Results'!$E$49,MIN('Input &amp; Results'!$E$47,O1784),0)</f>
        <v>#DIV/0!</v>
      </c>
      <c r="Q1784" s="106" t="e">
        <f t="shared" si="490"/>
        <v>#DIV/0!</v>
      </c>
      <c r="R1784" s="106" t="e">
        <f t="shared" si="486"/>
        <v>#DIV/0!</v>
      </c>
      <c r="S1784" s="106" t="e">
        <f t="shared" si="487"/>
        <v>#DIV/0!</v>
      </c>
      <c r="T1784" s="106" t="e">
        <f t="shared" si="491"/>
        <v>#DIV/0!</v>
      </c>
      <c r="U1784" s="124" t="e">
        <f t="shared" si="502"/>
        <v>#DIV/0!</v>
      </c>
      <c r="V1784" s="107" t="e">
        <f t="shared" si="499"/>
        <v>#DIV/0!</v>
      </c>
      <c r="W1784" s="106" t="e">
        <f t="shared" si="497"/>
        <v>#DIV/0!</v>
      </c>
      <c r="X1784" s="106" t="e">
        <f t="shared" si="492"/>
        <v>#DIV/0!</v>
      </c>
      <c r="Y1784" s="106" t="e">
        <f t="shared" si="498"/>
        <v>#DIV/0!</v>
      </c>
      <c r="Z1784" s="108" t="e">
        <f t="shared" si="493"/>
        <v>#DIV/0!</v>
      </c>
      <c r="AA1784" s="108" t="e">
        <f>('Input &amp; Results'!$E$40-R1784*7.48)/('Calcs active'!H1784*1440)</f>
        <v>#DIV/0!</v>
      </c>
    </row>
    <row r="1785" spans="2:27" x14ac:dyDescent="0.2">
      <c r="B1785" s="31">
        <f t="shared" si="485"/>
        <v>5</v>
      </c>
      <c r="C1785" s="31" t="s">
        <v>61</v>
      </c>
      <c r="D1785" s="106">
        <v>1771</v>
      </c>
      <c r="E1785" s="106" t="e">
        <f t="shared" si="494"/>
        <v>#DIV/0!</v>
      </c>
      <c r="F1785" s="106">
        <f>'Calcs Hist'!E1786</f>
        <v>0</v>
      </c>
      <c r="G1785" s="106" t="e">
        <f t="shared" si="495"/>
        <v>#DIV/0!</v>
      </c>
      <c r="H1785" s="107" t="e">
        <f t="shared" si="496"/>
        <v>#DIV/0!</v>
      </c>
      <c r="I1785" s="106" t="e">
        <f>IF(P1785&gt;0,('Input &amp; Results'!F$35/12*$C$3)*('Input &amp; Results'!$D$21),('Input &amp; Results'!F$35/12*$C$3)*('Input &amp; Results'!$D$22))</f>
        <v>#DIV/0!</v>
      </c>
      <c r="J1785" s="106" t="e">
        <f t="shared" si="500"/>
        <v>#DIV/0!</v>
      </c>
      <c r="K1785" s="106" t="e">
        <f>IF(H1785&gt;'Input &amp; Results'!$K$45,MIN('Input &amp; Results'!$K$37,J1785-M1785),0)</f>
        <v>#DIV/0!</v>
      </c>
      <c r="L1785" s="106" t="e">
        <f t="shared" si="488"/>
        <v>#DIV/0!</v>
      </c>
      <c r="M1785" s="106" t="e">
        <f>IF(J1785&gt;0,MIN('Input &amp; Results'!$K$17*0.75/12*'Input &amp; Results'!$K$42,J1785),0)</f>
        <v>#DIV/0!</v>
      </c>
      <c r="N1785" s="106" t="e">
        <f t="shared" si="489"/>
        <v>#DIV/0!</v>
      </c>
      <c r="O1785" s="106" t="e">
        <f t="shared" si="501"/>
        <v>#DIV/0!</v>
      </c>
      <c r="P1785" s="106" t="e">
        <f>IF(O1785&gt;'Input &amp; Results'!$E$49,MIN('Input &amp; Results'!$E$47,O1785),0)</f>
        <v>#DIV/0!</v>
      </c>
      <c r="Q1785" s="106" t="e">
        <f t="shared" si="490"/>
        <v>#DIV/0!</v>
      </c>
      <c r="R1785" s="106" t="e">
        <f t="shared" si="486"/>
        <v>#DIV/0!</v>
      </c>
      <c r="S1785" s="106" t="e">
        <f t="shared" si="487"/>
        <v>#DIV/0!</v>
      </c>
      <c r="T1785" s="106" t="e">
        <f t="shared" si="491"/>
        <v>#DIV/0!</v>
      </c>
      <c r="U1785" s="124" t="e">
        <f t="shared" si="502"/>
        <v>#DIV/0!</v>
      </c>
      <c r="V1785" s="107" t="e">
        <f t="shared" si="499"/>
        <v>#DIV/0!</v>
      </c>
      <c r="W1785" s="106" t="e">
        <f t="shared" si="497"/>
        <v>#DIV/0!</v>
      </c>
      <c r="X1785" s="106" t="e">
        <f t="shared" si="492"/>
        <v>#DIV/0!</v>
      </c>
      <c r="Y1785" s="106" t="e">
        <f t="shared" si="498"/>
        <v>#DIV/0!</v>
      </c>
      <c r="Z1785" s="108" t="e">
        <f t="shared" si="493"/>
        <v>#DIV/0!</v>
      </c>
      <c r="AA1785" s="108" t="e">
        <f>('Input &amp; Results'!$E$40-R1785*7.48)/('Calcs active'!H1785*1440)</f>
        <v>#DIV/0!</v>
      </c>
    </row>
    <row r="1786" spans="2:27" x14ac:dyDescent="0.2">
      <c r="B1786" s="31">
        <f t="shared" si="485"/>
        <v>5</v>
      </c>
      <c r="C1786" s="31" t="s">
        <v>61</v>
      </c>
      <c r="D1786" s="106">
        <v>1772</v>
      </c>
      <c r="E1786" s="106" t="e">
        <f t="shared" si="494"/>
        <v>#DIV/0!</v>
      </c>
      <c r="F1786" s="106">
        <f>'Calcs Hist'!E1787</f>
        <v>0</v>
      </c>
      <c r="G1786" s="106" t="e">
        <f t="shared" si="495"/>
        <v>#DIV/0!</v>
      </c>
      <c r="H1786" s="107" t="e">
        <f t="shared" si="496"/>
        <v>#DIV/0!</v>
      </c>
      <c r="I1786" s="106" t="e">
        <f>IF(P1786&gt;0,('Input &amp; Results'!F$35/12*$C$3)*('Input &amp; Results'!$D$21),('Input &amp; Results'!F$35/12*$C$3)*('Input &amp; Results'!$D$22))</f>
        <v>#DIV/0!</v>
      </c>
      <c r="J1786" s="106" t="e">
        <f t="shared" si="500"/>
        <v>#DIV/0!</v>
      </c>
      <c r="K1786" s="106" t="e">
        <f>IF(H1786&gt;'Input &amp; Results'!$K$45,MIN('Input &amp; Results'!$K$37,J1786-M1786),0)</f>
        <v>#DIV/0!</v>
      </c>
      <c r="L1786" s="106" t="e">
        <f t="shared" si="488"/>
        <v>#DIV/0!</v>
      </c>
      <c r="M1786" s="106" t="e">
        <f>IF(J1786&gt;0,MIN('Input &amp; Results'!$K$17*0.75/12*'Input &amp; Results'!$K$42,J1786),0)</f>
        <v>#DIV/0!</v>
      </c>
      <c r="N1786" s="106" t="e">
        <f t="shared" si="489"/>
        <v>#DIV/0!</v>
      </c>
      <c r="O1786" s="106" t="e">
        <f t="shared" si="501"/>
        <v>#DIV/0!</v>
      </c>
      <c r="P1786" s="106" t="e">
        <f>IF(O1786&gt;'Input &amp; Results'!$E$49,MIN('Input &amp; Results'!$E$47,O1786),0)</f>
        <v>#DIV/0!</v>
      </c>
      <c r="Q1786" s="106" t="e">
        <f t="shared" si="490"/>
        <v>#DIV/0!</v>
      </c>
      <c r="R1786" s="106" t="e">
        <f t="shared" si="486"/>
        <v>#DIV/0!</v>
      </c>
      <c r="S1786" s="106" t="e">
        <f t="shared" si="487"/>
        <v>#DIV/0!</v>
      </c>
      <c r="T1786" s="106" t="e">
        <f t="shared" si="491"/>
        <v>#DIV/0!</v>
      </c>
      <c r="U1786" s="124" t="e">
        <f t="shared" si="502"/>
        <v>#DIV/0!</v>
      </c>
      <c r="V1786" s="107" t="e">
        <f t="shared" si="499"/>
        <v>#DIV/0!</v>
      </c>
      <c r="W1786" s="106" t="e">
        <f t="shared" si="497"/>
        <v>#DIV/0!</v>
      </c>
      <c r="X1786" s="106" t="e">
        <f t="shared" si="492"/>
        <v>#DIV/0!</v>
      </c>
      <c r="Y1786" s="106" t="e">
        <f t="shared" si="498"/>
        <v>#DIV/0!</v>
      </c>
      <c r="Z1786" s="108" t="e">
        <f t="shared" si="493"/>
        <v>#DIV/0!</v>
      </c>
      <c r="AA1786" s="108" t="e">
        <f>('Input &amp; Results'!$E$40-R1786*7.48)/('Calcs active'!H1786*1440)</f>
        <v>#DIV/0!</v>
      </c>
    </row>
    <row r="1787" spans="2:27" x14ac:dyDescent="0.2">
      <c r="B1787" s="31">
        <f t="shared" si="485"/>
        <v>5</v>
      </c>
      <c r="C1787" s="31" t="s">
        <v>61</v>
      </c>
      <c r="D1787" s="106">
        <v>1773</v>
      </c>
      <c r="E1787" s="106" t="e">
        <f t="shared" si="494"/>
        <v>#DIV/0!</v>
      </c>
      <c r="F1787" s="106">
        <f>'Calcs Hist'!E1788</f>
        <v>0</v>
      </c>
      <c r="G1787" s="106" t="e">
        <f t="shared" si="495"/>
        <v>#DIV/0!</v>
      </c>
      <c r="H1787" s="107" t="e">
        <f t="shared" si="496"/>
        <v>#DIV/0!</v>
      </c>
      <c r="I1787" s="106" t="e">
        <f>IF(P1787&gt;0,('Input &amp; Results'!F$35/12*$C$3)*('Input &amp; Results'!$D$21),('Input &amp; Results'!F$35/12*$C$3)*('Input &amp; Results'!$D$22))</f>
        <v>#DIV/0!</v>
      </c>
      <c r="J1787" s="106" t="e">
        <f t="shared" si="500"/>
        <v>#DIV/0!</v>
      </c>
      <c r="K1787" s="106" t="e">
        <f>IF(H1787&gt;'Input &amp; Results'!$K$45,MIN('Input &amp; Results'!$K$37,J1787-M1787),0)</f>
        <v>#DIV/0!</v>
      </c>
      <c r="L1787" s="106" t="e">
        <f t="shared" si="488"/>
        <v>#DIV/0!</v>
      </c>
      <c r="M1787" s="106" t="e">
        <f>IF(J1787&gt;0,MIN('Input &amp; Results'!$K$17*0.75/12*'Input &amp; Results'!$K$42,J1787),0)</f>
        <v>#DIV/0!</v>
      </c>
      <c r="N1787" s="106" t="e">
        <f t="shared" si="489"/>
        <v>#DIV/0!</v>
      </c>
      <c r="O1787" s="106" t="e">
        <f t="shared" si="501"/>
        <v>#DIV/0!</v>
      </c>
      <c r="P1787" s="106" t="e">
        <f>IF(O1787&gt;'Input &amp; Results'!$E$49,MIN('Input &amp; Results'!$E$47,O1787),0)</f>
        <v>#DIV/0!</v>
      </c>
      <c r="Q1787" s="106" t="e">
        <f t="shared" si="490"/>
        <v>#DIV/0!</v>
      </c>
      <c r="R1787" s="106" t="e">
        <f t="shared" si="486"/>
        <v>#DIV/0!</v>
      </c>
      <c r="S1787" s="106" t="e">
        <f t="shared" si="487"/>
        <v>#DIV/0!</v>
      </c>
      <c r="T1787" s="106" t="e">
        <f t="shared" si="491"/>
        <v>#DIV/0!</v>
      </c>
      <c r="U1787" s="124" t="e">
        <f t="shared" si="502"/>
        <v>#DIV/0!</v>
      </c>
      <c r="V1787" s="107" t="e">
        <f t="shared" si="499"/>
        <v>#DIV/0!</v>
      </c>
      <c r="W1787" s="106" t="e">
        <f t="shared" si="497"/>
        <v>#DIV/0!</v>
      </c>
      <c r="X1787" s="106" t="e">
        <f t="shared" si="492"/>
        <v>#DIV/0!</v>
      </c>
      <c r="Y1787" s="106" t="e">
        <f t="shared" si="498"/>
        <v>#DIV/0!</v>
      </c>
      <c r="Z1787" s="108" t="e">
        <f t="shared" si="493"/>
        <v>#DIV/0!</v>
      </c>
      <c r="AA1787" s="108" t="e">
        <f>('Input &amp; Results'!$E$40-R1787*7.48)/('Calcs active'!H1787*1440)</f>
        <v>#DIV/0!</v>
      </c>
    </row>
    <row r="1788" spans="2:27" x14ac:dyDescent="0.2">
      <c r="B1788" s="31">
        <f t="shared" si="485"/>
        <v>5</v>
      </c>
      <c r="C1788" s="31" t="s">
        <v>61</v>
      </c>
      <c r="D1788" s="106">
        <v>1774</v>
      </c>
      <c r="E1788" s="106" t="e">
        <f t="shared" si="494"/>
        <v>#DIV/0!</v>
      </c>
      <c r="F1788" s="106">
        <f>'Calcs Hist'!E1789</f>
        <v>0</v>
      </c>
      <c r="G1788" s="106" t="e">
        <f t="shared" si="495"/>
        <v>#DIV/0!</v>
      </c>
      <c r="H1788" s="107" t="e">
        <f t="shared" si="496"/>
        <v>#DIV/0!</v>
      </c>
      <c r="I1788" s="106" t="e">
        <f>IF(P1788&gt;0,('Input &amp; Results'!F$35/12*$C$3)*('Input &amp; Results'!$D$21),('Input &amp; Results'!F$35/12*$C$3)*('Input &amp; Results'!$D$22))</f>
        <v>#DIV/0!</v>
      </c>
      <c r="J1788" s="106" t="e">
        <f t="shared" si="500"/>
        <v>#DIV/0!</v>
      </c>
      <c r="K1788" s="106" t="e">
        <f>IF(H1788&gt;'Input &amp; Results'!$K$45,MIN('Input &amp; Results'!$K$37,J1788-M1788),0)</f>
        <v>#DIV/0!</v>
      </c>
      <c r="L1788" s="106" t="e">
        <f t="shared" si="488"/>
        <v>#DIV/0!</v>
      </c>
      <c r="M1788" s="106" t="e">
        <f>IF(J1788&gt;0,MIN('Input &amp; Results'!$K$17*0.75/12*'Input &amp; Results'!$K$42,J1788),0)</f>
        <v>#DIV/0!</v>
      </c>
      <c r="N1788" s="106" t="e">
        <f t="shared" si="489"/>
        <v>#DIV/0!</v>
      </c>
      <c r="O1788" s="106" t="e">
        <f t="shared" si="501"/>
        <v>#DIV/0!</v>
      </c>
      <c r="P1788" s="106" t="e">
        <f>IF(O1788&gt;'Input &amp; Results'!$E$49,MIN('Input &amp; Results'!$E$47,O1788),0)</f>
        <v>#DIV/0!</v>
      </c>
      <c r="Q1788" s="106" t="e">
        <f t="shared" si="490"/>
        <v>#DIV/0!</v>
      </c>
      <c r="R1788" s="106" t="e">
        <f t="shared" si="486"/>
        <v>#DIV/0!</v>
      </c>
      <c r="S1788" s="106" t="e">
        <f t="shared" si="487"/>
        <v>#DIV/0!</v>
      </c>
      <c r="T1788" s="106" t="e">
        <f t="shared" si="491"/>
        <v>#DIV/0!</v>
      </c>
      <c r="U1788" s="124" t="e">
        <f t="shared" si="502"/>
        <v>#DIV/0!</v>
      </c>
      <c r="V1788" s="107" t="e">
        <f t="shared" si="499"/>
        <v>#DIV/0!</v>
      </c>
      <c r="W1788" s="106" t="e">
        <f t="shared" si="497"/>
        <v>#DIV/0!</v>
      </c>
      <c r="X1788" s="106" t="e">
        <f t="shared" si="492"/>
        <v>#DIV/0!</v>
      </c>
      <c r="Y1788" s="106" t="e">
        <f t="shared" si="498"/>
        <v>#DIV/0!</v>
      </c>
      <c r="Z1788" s="108" t="e">
        <f t="shared" si="493"/>
        <v>#DIV/0!</v>
      </c>
      <c r="AA1788" s="108" t="e">
        <f>('Input &amp; Results'!$E$40-R1788*7.48)/('Calcs active'!H1788*1440)</f>
        <v>#DIV/0!</v>
      </c>
    </row>
    <row r="1789" spans="2:27" x14ac:dyDescent="0.2">
      <c r="B1789" s="31">
        <f t="shared" ref="B1789:B1839" si="503">B1424+1</f>
        <v>5</v>
      </c>
      <c r="C1789" s="31" t="s">
        <v>61</v>
      </c>
      <c r="D1789" s="106">
        <v>1775</v>
      </c>
      <c r="E1789" s="106" t="e">
        <f t="shared" si="494"/>
        <v>#DIV/0!</v>
      </c>
      <c r="F1789" s="106">
        <f>'Calcs Hist'!E1790</f>
        <v>0</v>
      </c>
      <c r="G1789" s="106" t="e">
        <f t="shared" si="495"/>
        <v>#DIV/0!</v>
      </c>
      <c r="H1789" s="107" t="e">
        <f t="shared" si="496"/>
        <v>#DIV/0!</v>
      </c>
      <c r="I1789" s="106" t="e">
        <f>IF(P1789&gt;0,('Input &amp; Results'!F$35/12*$C$3)*('Input &amp; Results'!$D$21),('Input &amp; Results'!F$35/12*$C$3)*('Input &amp; Results'!$D$22))</f>
        <v>#DIV/0!</v>
      </c>
      <c r="J1789" s="106" t="e">
        <f t="shared" si="500"/>
        <v>#DIV/0!</v>
      </c>
      <c r="K1789" s="106" t="e">
        <f>IF(H1789&gt;'Input &amp; Results'!$K$45,MIN('Input &amp; Results'!$K$37,J1789-M1789),0)</f>
        <v>#DIV/0!</v>
      </c>
      <c r="L1789" s="106" t="e">
        <f t="shared" si="488"/>
        <v>#DIV/0!</v>
      </c>
      <c r="M1789" s="106" t="e">
        <f>IF(J1789&gt;0,MIN('Input &amp; Results'!$K$17*0.75/12*'Input &amp; Results'!$K$42,J1789),0)</f>
        <v>#DIV/0!</v>
      </c>
      <c r="N1789" s="106" t="e">
        <f t="shared" si="489"/>
        <v>#DIV/0!</v>
      </c>
      <c r="O1789" s="106" t="e">
        <f t="shared" si="501"/>
        <v>#DIV/0!</v>
      </c>
      <c r="P1789" s="106" t="e">
        <f>IF(O1789&gt;'Input &amp; Results'!$E$49,MIN('Input &amp; Results'!$E$47,O1789),0)</f>
        <v>#DIV/0!</v>
      </c>
      <c r="Q1789" s="106" t="e">
        <f t="shared" si="490"/>
        <v>#DIV/0!</v>
      </c>
      <c r="R1789" s="106" t="e">
        <f t="shared" si="486"/>
        <v>#DIV/0!</v>
      </c>
      <c r="S1789" s="106" t="e">
        <f t="shared" si="487"/>
        <v>#DIV/0!</v>
      </c>
      <c r="T1789" s="106" t="e">
        <f t="shared" si="491"/>
        <v>#DIV/0!</v>
      </c>
      <c r="U1789" s="124" t="e">
        <f t="shared" si="502"/>
        <v>#DIV/0!</v>
      </c>
      <c r="V1789" s="107" t="e">
        <f t="shared" si="499"/>
        <v>#DIV/0!</v>
      </c>
      <c r="W1789" s="106" t="e">
        <f t="shared" si="497"/>
        <v>#DIV/0!</v>
      </c>
      <c r="X1789" s="106" t="e">
        <f t="shared" si="492"/>
        <v>#DIV/0!</v>
      </c>
      <c r="Y1789" s="106" t="e">
        <f t="shared" si="498"/>
        <v>#DIV/0!</v>
      </c>
      <c r="Z1789" s="108" t="e">
        <f t="shared" si="493"/>
        <v>#DIV/0!</v>
      </c>
      <c r="AA1789" s="108" t="e">
        <f>('Input &amp; Results'!$E$40-R1789*7.48)/('Calcs active'!H1789*1440)</f>
        <v>#DIV/0!</v>
      </c>
    </row>
    <row r="1790" spans="2:27" x14ac:dyDescent="0.2">
      <c r="B1790" s="31">
        <f t="shared" si="503"/>
        <v>5</v>
      </c>
      <c r="C1790" s="31" t="s">
        <v>61</v>
      </c>
      <c r="D1790" s="106">
        <v>1776</v>
      </c>
      <c r="E1790" s="106" t="e">
        <f t="shared" si="494"/>
        <v>#DIV/0!</v>
      </c>
      <c r="F1790" s="106">
        <f>'Calcs Hist'!E1791</f>
        <v>0</v>
      </c>
      <c r="G1790" s="106" t="e">
        <f t="shared" si="495"/>
        <v>#DIV/0!</v>
      </c>
      <c r="H1790" s="107" t="e">
        <f t="shared" si="496"/>
        <v>#DIV/0!</v>
      </c>
      <c r="I1790" s="106" t="e">
        <f>IF(P1790&gt;0,('Input &amp; Results'!F$35/12*$C$3)*('Input &amp; Results'!$D$21),('Input &amp; Results'!F$35/12*$C$3)*('Input &amp; Results'!$D$22))</f>
        <v>#DIV/0!</v>
      </c>
      <c r="J1790" s="106" t="e">
        <f t="shared" si="500"/>
        <v>#DIV/0!</v>
      </c>
      <c r="K1790" s="106" t="e">
        <f>IF(H1790&gt;'Input &amp; Results'!$K$45,MIN('Input &amp; Results'!$K$37,J1790-M1790),0)</f>
        <v>#DIV/0!</v>
      </c>
      <c r="L1790" s="106" t="e">
        <f t="shared" si="488"/>
        <v>#DIV/0!</v>
      </c>
      <c r="M1790" s="106" t="e">
        <f>IF(J1790&gt;0,MIN('Input &amp; Results'!$K$17*0.75/12*'Input &amp; Results'!$K$42,J1790),0)</f>
        <v>#DIV/0!</v>
      </c>
      <c r="N1790" s="106" t="e">
        <f t="shared" si="489"/>
        <v>#DIV/0!</v>
      </c>
      <c r="O1790" s="106" t="e">
        <f t="shared" si="501"/>
        <v>#DIV/0!</v>
      </c>
      <c r="P1790" s="106" t="e">
        <f>IF(O1790&gt;'Input &amp; Results'!$E$49,MIN('Input &amp; Results'!$E$47,O1790),0)</f>
        <v>#DIV/0!</v>
      </c>
      <c r="Q1790" s="106" t="e">
        <f t="shared" si="490"/>
        <v>#DIV/0!</v>
      </c>
      <c r="R1790" s="106" t="e">
        <f t="shared" si="486"/>
        <v>#DIV/0!</v>
      </c>
      <c r="S1790" s="106" t="e">
        <f t="shared" si="487"/>
        <v>#DIV/0!</v>
      </c>
      <c r="T1790" s="106" t="e">
        <f t="shared" si="491"/>
        <v>#DIV/0!</v>
      </c>
      <c r="U1790" s="124" t="e">
        <f t="shared" si="502"/>
        <v>#DIV/0!</v>
      </c>
      <c r="V1790" s="107" t="e">
        <f t="shared" si="499"/>
        <v>#DIV/0!</v>
      </c>
      <c r="W1790" s="106" t="e">
        <f t="shared" si="497"/>
        <v>#DIV/0!</v>
      </c>
      <c r="X1790" s="106" t="e">
        <f t="shared" si="492"/>
        <v>#DIV/0!</v>
      </c>
      <c r="Y1790" s="106" t="e">
        <f t="shared" si="498"/>
        <v>#DIV/0!</v>
      </c>
      <c r="Z1790" s="108" t="e">
        <f t="shared" si="493"/>
        <v>#DIV/0!</v>
      </c>
      <c r="AA1790" s="108" t="e">
        <f>('Input &amp; Results'!$E$40-R1790*7.48)/('Calcs active'!H1790*1440)</f>
        <v>#DIV/0!</v>
      </c>
    </row>
    <row r="1791" spans="2:27" x14ac:dyDescent="0.2">
      <c r="B1791" s="31">
        <f t="shared" si="503"/>
        <v>5</v>
      </c>
      <c r="C1791" s="31" t="s">
        <v>61</v>
      </c>
      <c r="D1791" s="106">
        <v>1777</v>
      </c>
      <c r="E1791" s="106" t="e">
        <f t="shared" si="494"/>
        <v>#DIV/0!</v>
      </c>
      <c r="F1791" s="106">
        <f>'Calcs Hist'!E1792</f>
        <v>0</v>
      </c>
      <c r="G1791" s="106" t="e">
        <f t="shared" si="495"/>
        <v>#DIV/0!</v>
      </c>
      <c r="H1791" s="107" t="e">
        <f t="shared" si="496"/>
        <v>#DIV/0!</v>
      </c>
      <c r="I1791" s="106" t="e">
        <f>IF(P1791&gt;0,('Input &amp; Results'!F$35/12*$C$3)*('Input &amp; Results'!$D$21),('Input &amp; Results'!F$35/12*$C$3)*('Input &amp; Results'!$D$22))</f>
        <v>#DIV/0!</v>
      </c>
      <c r="J1791" s="106" t="e">
        <f t="shared" si="500"/>
        <v>#DIV/0!</v>
      </c>
      <c r="K1791" s="106" t="e">
        <f>IF(H1791&gt;'Input &amp; Results'!$K$45,MIN('Input &amp; Results'!$K$37,J1791-M1791),0)</f>
        <v>#DIV/0!</v>
      </c>
      <c r="L1791" s="106" t="e">
        <f t="shared" si="488"/>
        <v>#DIV/0!</v>
      </c>
      <c r="M1791" s="106" t="e">
        <f>IF(J1791&gt;0,MIN('Input &amp; Results'!$K$17*0.75/12*'Input &amp; Results'!$K$42,J1791),0)</f>
        <v>#DIV/0!</v>
      </c>
      <c r="N1791" s="106" t="e">
        <f t="shared" si="489"/>
        <v>#DIV/0!</v>
      </c>
      <c r="O1791" s="106" t="e">
        <f t="shared" si="501"/>
        <v>#DIV/0!</v>
      </c>
      <c r="P1791" s="106" t="e">
        <f>IF(O1791&gt;'Input &amp; Results'!$E$49,MIN('Input &amp; Results'!$E$47,O1791),0)</f>
        <v>#DIV/0!</v>
      </c>
      <c r="Q1791" s="106" t="e">
        <f t="shared" si="490"/>
        <v>#DIV/0!</v>
      </c>
      <c r="R1791" s="106" t="e">
        <f t="shared" si="486"/>
        <v>#DIV/0!</v>
      </c>
      <c r="S1791" s="106" t="e">
        <f t="shared" si="487"/>
        <v>#DIV/0!</v>
      </c>
      <c r="T1791" s="106" t="e">
        <f t="shared" si="491"/>
        <v>#DIV/0!</v>
      </c>
      <c r="U1791" s="124" t="e">
        <f t="shared" si="502"/>
        <v>#DIV/0!</v>
      </c>
      <c r="V1791" s="107" t="e">
        <f t="shared" si="499"/>
        <v>#DIV/0!</v>
      </c>
      <c r="W1791" s="106" t="e">
        <f t="shared" si="497"/>
        <v>#DIV/0!</v>
      </c>
      <c r="X1791" s="106" t="e">
        <f t="shared" si="492"/>
        <v>#DIV/0!</v>
      </c>
      <c r="Y1791" s="106" t="e">
        <f t="shared" si="498"/>
        <v>#DIV/0!</v>
      </c>
      <c r="Z1791" s="108" t="e">
        <f t="shared" si="493"/>
        <v>#DIV/0!</v>
      </c>
      <c r="AA1791" s="108" t="e">
        <f>('Input &amp; Results'!$E$40-R1791*7.48)/('Calcs active'!H1791*1440)</f>
        <v>#DIV/0!</v>
      </c>
    </row>
    <row r="1792" spans="2:27" x14ac:dyDescent="0.2">
      <c r="B1792" s="31">
        <f t="shared" si="503"/>
        <v>5</v>
      </c>
      <c r="C1792" s="31" t="s">
        <v>61</v>
      </c>
      <c r="D1792" s="106">
        <v>1778</v>
      </c>
      <c r="E1792" s="106" t="e">
        <f t="shared" si="494"/>
        <v>#DIV/0!</v>
      </c>
      <c r="F1792" s="106">
        <f>'Calcs Hist'!E1793</f>
        <v>0</v>
      </c>
      <c r="G1792" s="106" t="e">
        <f t="shared" si="495"/>
        <v>#DIV/0!</v>
      </c>
      <c r="H1792" s="107" t="e">
        <f t="shared" si="496"/>
        <v>#DIV/0!</v>
      </c>
      <c r="I1792" s="106" t="e">
        <f>IF(P1792&gt;0,('Input &amp; Results'!F$35/12*$C$3)*('Input &amp; Results'!$D$21),('Input &amp; Results'!F$35/12*$C$3)*('Input &amp; Results'!$D$22))</f>
        <v>#DIV/0!</v>
      </c>
      <c r="J1792" s="106" t="e">
        <f t="shared" si="500"/>
        <v>#DIV/0!</v>
      </c>
      <c r="K1792" s="106" t="e">
        <f>IF(H1792&gt;'Input &amp; Results'!$K$45,MIN('Input &amp; Results'!$K$37,J1792-M1792),0)</f>
        <v>#DIV/0!</v>
      </c>
      <c r="L1792" s="106" t="e">
        <f t="shared" si="488"/>
        <v>#DIV/0!</v>
      </c>
      <c r="M1792" s="106" t="e">
        <f>IF(J1792&gt;0,MIN('Input &amp; Results'!$K$17*0.75/12*'Input &amp; Results'!$K$42,J1792),0)</f>
        <v>#DIV/0!</v>
      </c>
      <c r="N1792" s="106" t="e">
        <f t="shared" si="489"/>
        <v>#DIV/0!</v>
      </c>
      <c r="O1792" s="106" t="e">
        <f t="shared" si="501"/>
        <v>#DIV/0!</v>
      </c>
      <c r="P1792" s="106" t="e">
        <f>IF(O1792&gt;'Input &amp; Results'!$E$49,MIN('Input &amp; Results'!$E$47,O1792),0)</f>
        <v>#DIV/0!</v>
      </c>
      <c r="Q1792" s="106" t="e">
        <f t="shared" si="490"/>
        <v>#DIV/0!</v>
      </c>
      <c r="R1792" s="106" t="e">
        <f t="shared" si="486"/>
        <v>#DIV/0!</v>
      </c>
      <c r="S1792" s="106" t="e">
        <f t="shared" si="487"/>
        <v>#DIV/0!</v>
      </c>
      <c r="T1792" s="106" t="e">
        <f t="shared" si="491"/>
        <v>#DIV/0!</v>
      </c>
      <c r="U1792" s="124" t="e">
        <f t="shared" si="502"/>
        <v>#DIV/0!</v>
      </c>
      <c r="V1792" s="107" t="e">
        <f t="shared" si="499"/>
        <v>#DIV/0!</v>
      </c>
      <c r="W1792" s="106" t="e">
        <f t="shared" si="497"/>
        <v>#DIV/0!</v>
      </c>
      <c r="X1792" s="106" t="e">
        <f t="shared" si="492"/>
        <v>#DIV/0!</v>
      </c>
      <c r="Y1792" s="106" t="e">
        <f t="shared" si="498"/>
        <v>#DIV/0!</v>
      </c>
      <c r="Z1792" s="108" t="e">
        <f t="shared" si="493"/>
        <v>#DIV/0!</v>
      </c>
      <c r="AA1792" s="108" t="e">
        <f>('Input &amp; Results'!$E$40-R1792*7.48)/('Calcs active'!H1792*1440)</f>
        <v>#DIV/0!</v>
      </c>
    </row>
    <row r="1793" spans="2:27" x14ac:dyDescent="0.2">
      <c r="B1793" s="31">
        <f t="shared" si="503"/>
        <v>5</v>
      </c>
      <c r="C1793" s="31" t="s">
        <v>61</v>
      </c>
      <c r="D1793" s="106">
        <v>1779</v>
      </c>
      <c r="E1793" s="106" t="e">
        <f t="shared" si="494"/>
        <v>#DIV/0!</v>
      </c>
      <c r="F1793" s="106">
        <f>'Calcs Hist'!E1794</f>
        <v>0</v>
      </c>
      <c r="G1793" s="106" t="e">
        <f t="shared" si="495"/>
        <v>#DIV/0!</v>
      </c>
      <c r="H1793" s="107" t="e">
        <f t="shared" si="496"/>
        <v>#DIV/0!</v>
      </c>
      <c r="I1793" s="106" t="e">
        <f>IF(P1793&gt;0,('Input &amp; Results'!F$35/12*$C$3)*('Input &amp; Results'!$D$21),('Input &amp; Results'!F$35/12*$C$3)*('Input &amp; Results'!$D$22))</f>
        <v>#DIV/0!</v>
      </c>
      <c r="J1793" s="106" t="e">
        <f t="shared" si="500"/>
        <v>#DIV/0!</v>
      </c>
      <c r="K1793" s="106" t="e">
        <f>IF(H1793&gt;'Input &amp; Results'!$K$45,MIN('Input &amp; Results'!$K$37,J1793-M1793),0)</f>
        <v>#DIV/0!</v>
      </c>
      <c r="L1793" s="106" t="e">
        <f t="shared" si="488"/>
        <v>#DIV/0!</v>
      </c>
      <c r="M1793" s="106" t="e">
        <f>IF(J1793&gt;0,MIN('Input &amp; Results'!$K$17*0.75/12*'Input &amp; Results'!$K$42,J1793),0)</f>
        <v>#DIV/0!</v>
      </c>
      <c r="N1793" s="106" t="e">
        <f t="shared" si="489"/>
        <v>#DIV/0!</v>
      </c>
      <c r="O1793" s="106" t="e">
        <f t="shared" si="501"/>
        <v>#DIV/0!</v>
      </c>
      <c r="P1793" s="106" t="e">
        <f>IF(O1793&gt;'Input &amp; Results'!$E$49,MIN('Input &amp; Results'!$E$47,O1793),0)</f>
        <v>#DIV/0!</v>
      </c>
      <c r="Q1793" s="106" t="e">
        <f t="shared" si="490"/>
        <v>#DIV/0!</v>
      </c>
      <c r="R1793" s="106" t="e">
        <f t="shared" si="486"/>
        <v>#DIV/0!</v>
      </c>
      <c r="S1793" s="106" t="e">
        <f t="shared" si="487"/>
        <v>#DIV/0!</v>
      </c>
      <c r="T1793" s="106" t="e">
        <f t="shared" si="491"/>
        <v>#DIV/0!</v>
      </c>
      <c r="U1793" s="124" t="e">
        <f t="shared" si="502"/>
        <v>#DIV/0!</v>
      </c>
      <c r="V1793" s="107" t="e">
        <f t="shared" si="499"/>
        <v>#DIV/0!</v>
      </c>
      <c r="W1793" s="106" t="e">
        <f t="shared" si="497"/>
        <v>#DIV/0!</v>
      </c>
      <c r="X1793" s="106" t="e">
        <f t="shared" si="492"/>
        <v>#DIV/0!</v>
      </c>
      <c r="Y1793" s="106" t="e">
        <f t="shared" si="498"/>
        <v>#DIV/0!</v>
      </c>
      <c r="Z1793" s="108" t="e">
        <f t="shared" si="493"/>
        <v>#DIV/0!</v>
      </c>
      <c r="AA1793" s="108" t="e">
        <f>('Input &amp; Results'!$E$40-R1793*7.48)/('Calcs active'!H1793*1440)</f>
        <v>#DIV/0!</v>
      </c>
    </row>
    <row r="1794" spans="2:27" x14ac:dyDescent="0.2">
      <c r="B1794" s="31">
        <f t="shared" si="503"/>
        <v>5</v>
      </c>
      <c r="C1794" s="31" t="s">
        <v>61</v>
      </c>
      <c r="D1794" s="106">
        <v>1780</v>
      </c>
      <c r="E1794" s="106" t="e">
        <f t="shared" si="494"/>
        <v>#DIV/0!</v>
      </c>
      <c r="F1794" s="106">
        <f>'Calcs Hist'!E1795</f>
        <v>0</v>
      </c>
      <c r="G1794" s="106" t="e">
        <f t="shared" si="495"/>
        <v>#DIV/0!</v>
      </c>
      <c r="H1794" s="107" t="e">
        <f t="shared" si="496"/>
        <v>#DIV/0!</v>
      </c>
      <c r="I1794" s="106" t="e">
        <f>IF(P1794&gt;0,('Input &amp; Results'!F$35/12*$C$3)*('Input &amp; Results'!$D$21),('Input &amp; Results'!F$35/12*$C$3)*('Input &amp; Results'!$D$22))</f>
        <v>#DIV/0!</v>
      </c>
      <c r="J1794" s="106" t="e">
        <f t="shared" si="500"/>
        <v>#DIV/0!</v>
      </c>
      <c r="K1794" s="106" t="e">
        <f>IF(H1794&gt;'Input &amp; Results'!$K$45,MIN('Input &amp; Results'!$K$37,J1794-M1794),0)</f>
        <v>#DIV/0!</v>
      </c>
      <c r="L1794" s="106" t="e">
        <f t="shared" si="488"/>
        <v>#DIV/0!</v>
      </c>
      <c r="M1794" s="106" t="e">
        <f>IF(J1794&gt;0,MIN('Input &amp; Results'!$K$17*0.75/12*'Input &amp; Results'!$K$42,J1794),0)</f>
        <v>#DIV/0!</v>
      </c>
      <c r="N1794" s="106" t="e">
        <f t="shared" si="489"/>
        <v>#DIV/0!</v>
      </c>
      <c r="O1794" s="106" t="e">
        <f t="shared" si="501"/>
        <v>#DIV/0!</v>
      </c>
      <c r="P1794" s="106" t="e">
        <f>IF(O1794&gt;'Input &amp; Results'!$E$49,MIN('Input &amp; Results'!$E$47,O1794),0)</f>
        <v>#DIV/0!</v>
      </c>
      <c r="Q1794" s="106" t="e">
        <f t="shared" si="490"/>
        <v>#DIV/0!</v>
      </c>
      <c r="R1794" s="106" t="e">
        <f t="shared" si="486"/>
        <v>#DIV/0!</v>
      </c>
      <c r="S1794" s="106" t="e">
        <f t="shared" si="487"/>
        <v>#DIV/0!</v>
      </c>
      <c r="T1794" s="106" t="e">
        <f t="shared" si="491"/>
        <v>#DIV/0!</v>
      </c>
      <c r="U1794" s="124" t="e">
        <f t="shared" si="502"/>
        <v>#DIV/0!</v>
      </c>
      <c r="V1794" s="107" t="e">
        <f t="shared" si="499"/>
        <v>#DIV/0!</v>
      </c>
      <c r="W1794" s="106" t="e">
        <f t="shared" si="497"/>
        <v>#DIV/0!</v>
      </c>
      <c r="X1794" s="106" t="e">
        <f t="shared" si="492"/>
        <v>#DIV/0!</v>
      </c>
      <c r="Y1794" s="106" t="e">
        <f t="shared" si="498"/>
        <v>#DIV/0!</v>
      </c>
      <c r="Z1794" s="108" t="e">
        <f t="shared" si="493"/>
        <v>#DIV/0!</v>
      </c>
      <c r="AA1794" s="108" t="e">
        <f>('Input &amp; Results'!$E$40-R1794*7.48)/('Calcs active'!H1794*1440)</f>
        <v>#DIV/0!</v>
      </c>
    </row>
    <row r="1795" spans="2:27" x14ac:dyDescent="0.2">
      <c r="B1795" s="31">
        <f t="shared" si="503"/>
        <v>5</v>
      </c>
      <c r="C1795" s="31" t="s">
        <v>61</v>
      </c>
      <c r="D1795" s="106">
        <v>1781</v>
      </c>
      <c r="E1795" s="106" t="e">
        <f t="shared" si="494"/>
        <v>#DIV/0!</v>
      </c>
      <c r="F1795" s="106">
        <f>'Calcs Hist'!E1796</f>
        <v>0</v>
      </c>
      <c r="G1795" s="106" t="e">
        <f t="shared" si="495"/>
        <v>#DIV/0!</v>
      </c>
      <c r="H1795" s="107" t="e">
        <f t="shared" si="496"/>
        <v>#DIV/0!</v>
      </c>
      <c r="I1795" s="106" t="e">
        <f>IF(P1795&gt;0,('Input &amp; Results'!F$35/12*$C$3)*('Input &amp; Results'!$D$21),('Input &amp; Results'!F$35/12*$C$3)*('Input &amp; Results'!$D$22))</f>
        <v>#DIV/0!</v>
      </c>
      <c r="J1795" s="106" t="e">
        <f t="shared" si="500"/>
        <v>#DIV/0!</v>
      </c>
      <c r="K1795" s="106" t="e">
        <f>IF(H1795&gt;'Input &amp; Results'!$K$45,MIN('Input &amp; Results'!$K$37,J1795-M1795),0)</f>
        <v>#DIV/0!</v>
      </c>
      <c r="L1795" s="106" t="e">
        <f t="shared" si="488"/>
        <v>#DIV/0!</v>
      </c>
      <c r="M1795" s="106" t="e">
        <f>IF(J1795&gt;0,MIN('Input &amp; Results'!$K$17*0.75/12*'Input &amp; Results'!$K$42,J1795),0)</f>
        <v>#DIV/0!</v>
      </c>
      <c r="N1795" s="106" t="e">
        <f t="shared" si="489"/>
        <v>#DIV/0!</v>
      </c>
      <c r="O1795" s="106" t="e">
        <f t="shared" si="501"/>
        <v>#DIV/0!</v>
      </c>
      <c r="P1795" s="106" t="e">
        <f>IF(O1795&gt;'Input &amp; Results'!$E$49,MIN('Input &amp; Results'!$E$47,O1795),0)</f>
        <v>#DIV/0!</v>
      </c>
      <c r="Q1795" s="106" t="e">
        <f t="shared" si="490"/>
        <v>#DIV/0!</v>
      </c>
      <c r="R1795" s="106" t="e">
        <f t="shared" si="486"/>
        <v>#DIV/0!</v>
      </c>
      <c r="S1795" s="106" t="e">
        <f t="shared" si="487"/>
        <v>#DIV/0!</v>
      </c>
      <c r="T1795" s="106" t="e">
        <f t="shared" si="491"/>
        <v>#DIV/0!</v>
      </c>
      <c r="U1795" s="124" t="e">
        <f t="shared" si="502"/>
        <v>#DIV/0!</v>
      </c>
      <c r="V1795" s="107" t="e">
        <f t="shared" si="499"/>
        <v>#DIV/0!</v>
      </c>
      <c r="W1795" s="106" t="e">
        <f t="shared" si="497"/>
        <v>#DIV/0!</v>
      </c>
      <c r="X1795" s="106" t="e">
        <f t="shared" si="492"/>
        <v>#DIV/0!</v>
      </c>
      <c r="Y1795" s="106" t="e">
        <f t="shared" si="498"/>
        <v>#DIV/0!</v>
      </c>
      <c r="Z1795" s="108" t="e">
        <f t="shared" si="493"/>
        <v>#DIV/0!</v>
      </c>
      <c r="AA1795" s="108" t="e">
        <f>('Input &amp; Results'!$E$40-R1795*7.48)/('Calcs active'!H1795*1440)</f>
        <v>#DIV/0!</v>
      </c>
    </row>
    <row r="1796" spans="2:27" x14ac:dyDescent="0.2">
      <c r="B1796" s="31">
        <f t="shared" si="503"/>
        <v>5</v>
      </c>
      <c r="C1796" s="31" t="s">
        <v>61</v>
      </c>
      <c r="D1796" s="106">
        <v>1782</v>
      </c>
      <c r="E1796" s="106" t="e">
        <f t="shared" si="494"/>
        <v>#DIV/0!</v>
      </c>
      <c r="F1796" s="106">
        <f>'Calcs Hist'!E1797</f>
        <v>0</v>
      </c>
      <c r="G1796" s="106" t="e">
        <f t="shared" si="495"/>
        <v>#DIV/0!</v>
      </c>
      <c r="H1796" s="107" t="e">
        <f t="shared" si="496"/>
        <v>#DIV/0!</v>
      </c>
      <c r="I1796" s="106" t="e">
        <f>IF(P1796&gt;0,('Input &amp; Results'!F$35/12*$C$3)*('Input &amp; Results'!$D$21),('Input &amp; Results'!F$35/12*$C$3)*('Input &amp; Results'!$D$22))</f>
        <v>#DIV/0!</v>
      </c>
      <c r="J1796" s="106" t="e">
        <f t="shared" si="500"/>
        <v>#DIV/0!</v>
      </c>
      <c r="K1796" s="106" t="e">
        <f>IF(H1796&gt;'Input &amp; Results'!$K$45,MIN('Input &amp; Results'!$K$37,J1796-M1796),0)</f>
        <v>#DIV/0!</v>
      </c>
      <c r="L1796" s="106" t="e">
        <f t="shared" si="488"/>
        <v>#DIV/0!</v>
      </c>
      <c r="M1796" s="106" t="e">
        <f>IF(J1796&gt;0,MIN('Input &amp; Results'!$K$17*0.75/12*'Input &amp; Results'!$K$42,J1796),0)</f>
        <v>#DIV/0!</v>
      </c>
      <c r="N1796" s="106" t="e">
        <f t="shared" si="489"/>
        <v>#DIV/0!</v>
      </c>
      <c r="O1796" s="106" t="e">
        <f t="shared" si="501"/>
        <v>#DIV/0!</v>
      </c>
      <c r="P1796" s="106" t="e">
        <f>IF(O1796&gt;'Input &amp; Results'!$E$49,MIN('Input &amp; Results'!$E$47,O1796),0)</f>
        <v>#DIV/0!</v>
      </c>
      <c r="Q1796" s="106" t="e">
        <f t="shared" si="490"/>
        <v>#DIV/0!</v>
      </c>
      <c r="R1796" s="106" t="e">
        <f t="shared" si="486"/>
        <v>#DIV/0!</v>
      </c>
      <c r="S1796" s="106" t="e">
        <f t="shared" si="487"/>
        <v>#DIV/0!</v>
      </c>
      <c r="T1796" s="106" t="e">
        <f t="shared" si="491"/>
        <v>#DIV/0!</v>
      </c>
      <c r="U1796" s="124" t="e">
        <f t="shared" si="502"/>
        <v>#DIV/0!</v>
      </c>
      <c r="V1796" s="107" t="e">
        <f t="shared" si="499"/>
        <v>#DIV/0!</v>
      </c>
      <c r="W1796" s="106" t="e">
        <f t="shared" si="497"/>
        <v>#DIV/0!</v>
      </c>
      <c r="X1796" s="106" t="e">
        <f t="shared" si="492"/>
        <v>#DIV/0!</v>
      </c>
      <c r="Y1796" s="106" t="e">
        <f t="shared" si="498"/>
        <v>#DIV/0!</v>
      </c>
      <c r="Z1796" s="108" t="e">
        <f t="shared" si="493"/>
        <v>#DIV/0!</v>
      </c>
      <c r="AA1796" s="108" t="e">
        <f>('Input &amp; Results'!$E$40-R1796*7.48)/('Calcs active'!H1796*1440)</f>
        <v>#DIV/0!</v>
      </c>
    </row>
    <row r="1797" spans="2:27" x14ac:dyDescent="0.2">
      <c r="B1797" s="31">
        <f t="shared" si="503"/>
        <v>5</v>
      </c>
      <c r="C1797" s="31" t="s">
        <v>61</v>
      </c>
      <c r="D1797" s="106">
        <v>1783</v>
      </c>
      <c r="E1797" s="106" t="e">
        <f t="shared" si="494"/>
        <v>#DIV/0!</v>
      </c>
      <c r="F1797" s="106">
        <f>'Calcs Hist'!E1798</f>
        <v>0</v>
      </c>
      <c r="G1797" s="106" t="e">
        <f t="shared" si="495"/>
        <v>#DIV/0!</v>
      </c>
      <c r="H1797" s="107" t="e">
        <f t="shared" si="496"/>
        <v>#DIV/0!</v>
      </c>
      <c r="I1797" s="106" t="e">
        <f>IF(P1797&gt;0,('Input &amp; Results'!F$35/12*$C$3)*('Input &amp; Results'!$D$21),('Input &amp; Results'!F$35/12*$C$3)*('Input &amp; Results'!$D$22))</f>
        <v>#DIV/0!</v>
      </c>
      <c r="J1797" s="106" t="e">
        <f t="shared" si="500"/>
        <v>#DIV/0!</v>
      </c>
      <c r="K1797" s="106" t="e">
        <f>IF(H1797&gt;'Input &amp; Results'!$K$45,MIN('Input &amp; Results'!$K$37,J1797-M1797),0)</f>
        <v>#DIV/0!</v>
      </c>
      <c r="L1797" s="106" t="e">
        <f t="shared" si="488"/>
        <v>#DIV/0!</v>
      </c>
      <c r="M1797" s="106" t="e">
        <f>IF(J1797&gt;0,MIN('Input &amp; Results'!$K$17*0.75/12*'Input &amp; Results'!$K$42,J1797),0)</f>
        <v>#DIV/0!</v>
      </c>
      <c r="N1797" s="106" t="e">
        <f t="shared" si="489"/>
        <v>#DIV/0!</v>
      </c>
      <c r="O1797" s="106" t="e">
        <f t="shared" si="501"/>
        <v>#DIV/0!</v>
      </c>
      <c r="P1797" s="106" t="e">
        <f>IF(O1797&gt;'Input &amp; Results'!$E$49,MIN('Input &amp; Results'!$E$47,O1797),0)</f>
        <v>#DIV/0!</v>
      </c>
      <c r="Q1797" s="106" t="e">
        <f t="shared" si="490"/>
        <v>#DIV/0!</v>
      </c>
      <c r="R1797" s="106" t="e">
        <f t="shared" si="486"/>
        <v>#DIV/0!</v>
      </c>
      <c r="S1797" s="106" t="e">
        <f t="shared" si="487"/>
        <v>#DIV/0!</v>
      </c>
      <c r="T1797" s="106" t="e">
        <f t="shared" si="491"/>
        <v>#DIV/0!</v>
      </c>
      <c r="U1797" s="124" t="e">
        <f t="shared" si="502"/>
        <v>#DIV/0!</v>
      </c>
      <c r="V1797" s="107" t="e">
        <f t="shared" si="499"/>
        <v>#DIV/0!</v>
      </c>
      <c r="W1797" s="106" t="e">
        <f t="shared" si="497"/>
        <v>#DIV/0!</v>
      </c>
      <c r="X1797" s="106" t="e">
        <f t="shared" si="492"/>
        <v>#DIV/0!</v>
      </c>
      <c r="Y1797" s="106" t="e">
        <f t="shared" si="498"/>
        <v>#DIV/0!</v>
      </c>
      <c r="Z1797" s="108" t="e">
        <f t="shared" si="493"/>
        <v>#DIV/0!</v>
      </c>
      <c r="AA1797" s="108" t="e">
        <f>('Input &amp; Results'!$E$40-R1797*7.48)/('Calcs active'!H1797*1440)</f>
        <v>#DIV/0!</v>
      </c>
    </row>
    <row r="1798" spans="2:27" x14ac:dyDescent="0.2">
      <c r="B1798" s="31">
        <f t="shared" si="503"/>
        <v>5</v>
      </c>
      <c r="C1798" s="31" t="s">
        <v>61</v>
      </c>
      <c r="D1798" s="106">
        <v>1784</v>
      </c>
      <c r="E1798" s="106" t="e">
        <f t="shared" si="494"/>
        <v>#DIV/0!</v>
      </c>
      <c r="F1798" s="106">
        <f>'Calcs Hist'!E1799</f>
        <v>0</v>
      </c>
      <c r="G1798" s="106" t="e">
        <f t="shared" si="495"/>
        <v>#DIV/0!</v>
      </c>
      <c r="H1798" s="107" t="e">
        <f t="shared" si="496"/>
        <v>#DIV/0!</v>
      </c>
      <c r="I1798" s="106" t="e">
        <f>IF(P1798&gt;0,('Input &amp; Results'!F$35/12*$C$3)*('Input &amp; Results'!$D$21),('Input &amp; Results'!F$35/12*$C$3)*('Input &amp; Results'!$D$22))</f>
        <v>#DIV/0!</v>
      </c>
      <c r="J1798" s="106" t="e">
        <f t="shared" si="500"/>
        <v>#DIV/0!</v>
      </c>
      <c r="K1798" s="106" t="e">
        <f>IF(H1798&gt;'Input &amp; Results'!$K$45,MIN('Input &amp; Results'!$K$37,J1798-M1798),0)</f>
        <v>#DIV/0!</v>
      </c>
      <c r="L1798" s="106" t="e">
        <f t="shared" si="488"/>
        <v>#DIV/0!</v>
      </c>
      <c r="M1798" s="106" t="e">
        <f>IF(J1798&gt;0,MIN('Input &amp; Results'!$K$17*0.75/12*'Input &amp; Results'!$K$42,J1798),0)</f>
        <v>#DIV/0!</v>
      </c>
      <c r="N1798" s="106" t="e">
        <f t="shared" si="489"/>
        <v>#DIV/0!</v>
      </c>
      <c r="O1798" s="106" t="e">
        <f t="shared" si="501"/>
        <v>#DIV/0!</v>
      </c>
      <c r="P1798" s="106" t="e">
        <f>IF(O1798&gt;'Input &amp; Results'!$E$49,MIN('Input &amp; Results'!$E$47,O1798),0)</f>
        <v>#DIV/0!</v>
      </c>
      <c r="Q1798" s="106" t="e">
        <f t="shared" si="490"/>
        <v>#DIV/0!</v>
      </c>
      <c r="R1798" s="106" t="e">
        <f t="shared" si="486"/>
        <v>#DIV/0!</v>
      </c>
      <c r="S1798" s="106" t="e">
        <f t="shared" si="487"/>
        <v>#DIV/0!</v>
      </c>
      <c r="T1798" s="106" t="e">
        <f t="shared" si="491"/>
        <v>#DIV/0!</v>
      </c>
      <c r="U1798" s="124" t="e">
        <f t="shared" si="502"/>
        <v>#DIV/0!</v>
      </c>
      <c r="V1798" s="107" t="e">
        <f t="shared" si="499"/>
        <v>#DIV/0!</v>
      </c>
      <c r="W1798" s="106" t="e">
        <f t="shared" si="497"/>
        <v>#DIV/0!</v>
      </c>
      <c r="X1798" s="106" t="e">
        <f t="shared" si="492"/>
        <v>#DIV/0!</v>
      </c>
      <c r="Y1798" s="106" t="e">
        <f t="shared" si="498"/>
        <v>#DIV/0!</v>
      </c>
      <c r="Z1798" s="108" t="e">
        <f t="shared" si="493"/>
        <v>#DIV/0!</v>
      </c>
      <c r="AA1798" s="108" t="e">
        <f>('Input &amp; Results'!$E$40-R1798*7.48)/('Calcs active'!H1798*1440)</f>
        <v>#DIV/0!</v>
      </c>
    </row>
    <row r="1799" spans="2:27" x14ac:dyDescent="0.2">
      <c r="B1799" s="31">
        <f t="shared" si="503"/>
        <v>5</v>
      </c>
      <c r="C1799" s="31" t="s">
        <v>61</v>
      </c>
      <c r="D1799" s="106">
        <v>1785</v>
      </c>
      <c r="E1799" s="106" t="e">
        <f t="shared" si="494"/>
        <v>#DIV/0!</v>
      </c>
      <c r="F1799" s="106">
        <f>'Calcs Hist'!E1800</f>
        <v>0</v>
      </c>
      <c r="G1799" s="106" t="e">
        <f t="shared" si="495"/>
        <v>#DIV/0!</v>
      </c>
      <c r="H1799" s="107" t="e">
        <f t="shared" si="496"/>
        <v>#DIV/0!</v>
      </c>
      <c r="I1799" s="106" t="e">
        <f>IF(P1799&gt;0,('Input &amp; Results'!F$35/12*$C$3)*('Input &amp; Results'!$D$21),('Input &amp; Results'!F$35/12*$C$3)*('Input &amp; Results'!$D$22))</f>
        <v>#DIV/0!</v>
      </c>
      <c r="J1799" s="106" t="e">
        <f t="shared" si="500"/>
        <v>#DIV/0!</v>
      </c>
      <c r="K1799" s="106" t="e">
        <f>IF(H1799&gt;'Input &amp; Results'!$K$45,MIN('Input &amp; Results'!$K$37,J1799-M1799),0)</f>
        <v>#DIV/0!</v>
      </c>
      <c r="L1799" s="106" t="e">
        <f t="shared" si="488"/>
        <v>#DIV/0!</v>
      </c>
      <c r="M1799" s="106" t="e">
        <f>IF(J1799&gt;0,MIN('Input &amp; Results'!$K$17*0.75/12*'Input &amp; Results'!$K$42,J1799),0)</f>
        <v>#DIV/0!</v>
      </c>
      <c r="N1799" s="106" t="e">
        <f t="shared" si="489"/>
        <v>#DIV/0!</v>
      </c>
      <c r="O1799" s="106" t="e">
        <f t="shared" si="501"/>
        <v>#DIV/0!</v>
      </c>
      <c r="P1799" s="106" t="e">
        <f>IF(O1799&gt;'Input &amp; Results'!$E$49,MIN('Input &amp; Results'!$E$47,O1799),0)</f>
        <v>#DIV/0!</v>
      </c>
      <c r="Q1799" s="106" t="e">
        <f t="shared" si="490"/>
        <v>#DIV/0!</v>
      </c>
      <c r="R1799" s="106" t="e">
        <f t="shared" si="486"/>
        <v>#DIV/0!</v>
      </c>
      <c r="S1799" s="106" t="e">
        <f t="shared" si="487"/>
        <v>#DIV/0!</v>
      </c>
      <c r="T1799" s="106" t="e">
        <f t="shared" si="491"/>
        <v>#DIV/0!</v>
      </c>
      <c r="U1799" s="124" t="e">
        <f t="shared" si="502"/>
        <v>#DIV/0!</v>
      </c>
      <c r="V1799" s="107" t="e">
        <f t="shared" si="499"/>
        <v>#DIV/0!</v>
      </c>
      <c r="W1799" s="106" t="e">
        <f t="shared" si="497"/>
        <v>#DIV/0!</v>
      </c>
      <c r="X1799" s="106" t="e">
        <f t="shared" si="492"/>
        <v>#DIV/0!</v>
      </c>
      <c r="Y1799" s="106" t="e">
        <f t="shared" si="498"/>
        <v>#DIV/0!</v>
      </c>
      <c r="Z1799" s="108" t="e">
        <f t="shared" si="493"/>
        <v>#DIV/0!</v>
      </c>
      <c r="AA1799" s="108" t="e">
        <f>('Input &amp; Results'!$E$40-R1799*7.48)/('Calcs active'!H1799*1440)</f>
        <v>#DIV/0!</v>
      </c>
    </row>
    <row r="1800" spans="2:27" x14ac:dyDescent="0.2">
      <c r="B1800" s="31">
        <f t="shared" si="503"/>
        <v>5</v>
      </c>
      <c r="C1800" s="31" t="s">
        <v>61</v>
      </c>
      <c r="D1800" s="106">
        <v>1786</v>
      </c>
      <c r="E1800" s="106" t="e">
        <f t="shared" si="494"/>
        <v>#DIV/0!</v>
      </c>
      <c r="F1800" s="106">
        <f>'Calcs Hist'!E1801</f>
        <v>0</v>
      </c>
      <c r="G1800" s="106" t="e">
        <f t="shared" si="495"/>
        <v>#DIV/0!</v>
      </c>
      <c r="H1800" s="107" t="e">
        <f t="shared" si="496"/>
        <v>#DIV/0!</v>
      </c>
      <c r="I1800" s="106" t="e">
        <f>IF(P1800&gt;0,('Input &amp; Results'!F$35/12*$C$3)*('Input &amp; Results'!$D$21),('Input &amp; Results'!F$35/12*$C$3)*('Input &amp; Results'!$D$22))</f>
        <v>#DIV/0!</v>
      </c>
      <c r="J1800" s="106" t="e">
        <f t="shared" si="500"/>
        <v>#DIV/0!</v>
      </c>
      <c r="K1800" s="106" t="e">
        <f>IF(H1800&gt;'Input &amp; Results'!$K$45,MIN('Input &amp; Results'!$K$37,J1800-M1800),0)</f>
        <v>#DIV/0!</v>
      </c>
      <c r="L1800" s="106" t="e">
        <f t="shared" si="488"/>
        <v>#DIV/0!</v>
      </c>
      <c r="M1800" s="106" t="e">
        <f>IF(J1800&gt;0,MIN('Input &amp; Results'!$K$17*0.75/12*'Input &amp; Results'!$K$42,J1800),0)</f>
        <v>#DIV/0!</v>
      </c>
      <c r="N1800" s="106" t="e">
        <f t="shared" si="489"/>
        <v>#DIV/0!</v>
      </c>
      <c r="O1800" s="106" t="e">
        <f t="shared" si="501"/>
        <v>#DIV/0!</v>
      </c>
      <c r="P1800" s="106" t="e">
        <f>IF(O1800&gt;'Input &amp; Results'!$E$49,MIN('Input &amp; Results'!$E$47,O1800),0)</f>
        <v>#DIV/0!</v>
      </c>
      <c r="Q1800" s="106" t="e">
        <f t="shared" si="490"/>
        <v>#DIV/0!</v>
      </c>
      <c r="R1800" s="106" t="e">
        <f t="shared" si="486"/>
        <v>#DIV/0!</v>
      </c>
      <c r="S1800" s="106" t="e">
        <f t="shared" si="487"/>
        <v>#DIV/0!</v>
      </c>
      <c r="T1800" s="106" t="e">
        <f t="shared" si="491"/>
        <v>#DIV/0!</v>
      </c>
      <c r="U1800" s="124" t="e">
        <f t="shared" si="502"/>
        <v>#DIV/0!</v>
      </c>
      <c r="V1800" s="107" t="e">
        <f t="shared" si="499"/>
        <v>#DIV/0!</v>
      </c>
      <c r="W1800" s="106" t="e">
        <f t="shared" si="497"/>
        <v>#DIV/0!</v>
      </c>
      <c r="X1800" s="106" t="e">
        <f t="shared" si="492"/>
        <v>#DIV/0!</v>
      </c>
      <c r="Y1800" s="106" t="e">
        <f t="shared" si="498"/>
        <v>#DIV/0!</v>
      </c>
      <c r="Z1800" s="108" t="e">
        <f t="shared" si="493"/>
        <v>#DIV/0!</v>
      </c>
      <c r="AA1800" s="108" t="e">
        <f>('Input &amp; Results'!$E$40-R1800*7.48)/('Calcs active'!H1800*1440)</f>
        <v>#DIV/0!</v>
      </c>
    </row>
    <row r="1801" spans="2:27" x14ac:dyDescent="0.2">
      <c r="B1801" s="31">
        <f t="shared" si="503"/>
        <v>5</v>
      </c>
      <c r="C1801" s="31" t="s">
        <v>61</v>
      </c>
      <c r="D1801" s="106">
        <v>1787</v>
      </c>
      <c r="E1801" s="106" t="e">
        <f t="shared" si="494"/>
        <v>#DIV/0!</v>
      </c>
      <c r="F1801" s="106">
        <f>'Calcs Hist'!E1802</f>
        <v>0</v>
      </c>
      <c r="G1801" s="106" t="e">
        <f t="shared" si="495"/>
        <v>#DIV/0!</v>
      </c>
      <c r="H1801" s="107" t="e">
        <f t="shared" si="496"/>
        <v>#DIV/0!</v>
      </c>
      <c r="I1801" s="106" t="e">
        <f>IF(P1801&gt;0,('Input &amp; Results'!F$35/12*$C$3)*('Input &amp; Results'!$D$21),('Input &amp; Results'!F$35/12*$C$3)*('Input &amp; Results'!$D$22))</f>
        <v>#DIV/0!</v>
      </c>
      <c r="J1801" s="106" t="e">
        <f t="shared" si="500"/>
        <v>#DIV/0!</v>
      </c>
      <c r="K1801" s="106" t="e">
        <f>IF(H1801&gt;'Input &amp; Results'!$K$45,MIN('Input &amp; Results'!$K$37,J1801-M1801),0)</f>
        <v>#DIV/0!</v>
      </c>
      <c r="L1801" s="106" t="e">
        <f t="shared" si="488"/>
        <v>#DIV/0!</v>
      </c>
      <c r="M1801" s="106" t="e">
        <f>IF(J1801&gt;0,MIN('Input &amp; Results'!$K$17*0.75/12*'Input &amp; Results'!$K$42,J1801),0)</f>
        <v>#DIV/0!</v>
      </c>
      <c r="N1801" s="106" t="e">
        <f t="shared" si="489"/>
        <v>#DIV/0!</v>
      </c>
      <c r="O1801" s="106" t="e">
        <f t="shared" si="501"/>
        <v>#DIV/0!</v>
      </c>
      <c r="P1801" s="106" t="e">
        <f>IF(O1801&gt;'Input &amp; Results'!$E$49,MIN('Input &amp; Results'!$E$47,O1801),0)</f>
        <v>#DIV/0!</v>
      </c>
      <c r="Q1801" s="106" t="e">
        <f t="shared" si="490"/>
        <v>#DIV/0!</v>
      </c>
      <c r="R1801" s="106" t="e">
        <f t="shared" si="486"/>
        <v>#DIV/0!</v>
      </c>
      <c r="S1801" s="106" t="e">
        <f t="shared" si="487"/>
        <v>#DIV/0!</v>
      </c>
      <c r="T1801" s="106" t="e">
        <f t="shared" si="491"/>
        <v>#DIV/0!</v>
      </c>
      <c r="U1801" s="124" t="e">
        <f t="shared" si="502"/>
        <v>#DIV/0!</v>
      </c>
      <c r="V1801" s="107" t="e">
        <f t="shared" si="499"/>
        <v>#DIV/0!</v>
      </c>
      <c r="W1801" s="106" t="e">
        <f t="shared" si="497"/>
        <v>#DIV/0!</v>
      </c>
      <c r="X1801" s="106" t="e">
        <f t="shared" si="492"/>
        <v>#DIV/0!</v>
      </c>
      <c r="Y1801" s="106" t="e">
        <f t="shared" si="498"/>
        <v>#DIV/0!</v>
      </c>
      <c r="Z1801" s="108" t="e">
        <f t="shared" si="493"/>
        <v>#DIV/0!</v>
      </c>
      <c r="AA1801" s="108" t="e">
        <f>('Input &amp; Results'!$E$40-R1801*7.48)/('Calcs active'!H1801*1440)</f>
        <v>#DIV/0!</v>
      </c>
    </row>
    <row r="1802" spans="2:27" x14ac:dyDescent="0.2">
      <c r="B1802" s="31">
        <f t="shared" si="503"/>
        <v>5</v>
      </c>
      <c r="C1802" s="31" t="s">
        <v>61</v>
      </c>
      <c r="D1802" s="106">
        <v>1788</v>
      </c>
      <c r="E1802" s="106" t="e">
        <f t="shared" si="494"/>
        <v>#DIV/0!</v>
      </c>
      <c r="F1802" s="106">
        <f>'Calcs Hist'!E1803</f>
        <v>0</v>
      </c>
      <c r="G1802" s="106" t="e">
        <f t="shared" si="495"/>
        <v>#DIV/0!</v>
      </c>
      <c r="H1802" s="107" t="e">
        <f t="shared" si="496"/>
        <v>#DIV/0!</v>
      </c>
      <c r="I1802" s="106" t="e">
        <f>IF(P1802&gt;0,('Input &amp; Results'!F$35/12*$C$3)*('Input &amp; Results'!$D$21),('Input &amp; Results'!F$35/12*$C$3)*('Input &amp; Results'!$D$22))</f>
        <v>#DIV/0!</v>
      </c>
      <c r="J1802" s="106" t="e">
        <f t="shared" si="500"/>
        <v>#DIV/0!</v>
      </c>
      <c r="K1802" s="106" t="e">
        <f>IF(H1802&gt;'Input &amp; Results'!$K$45,MIN('Input &amp; Results'!$K$37,J1802-M1802),0)</f>
        <v>#DIV/0!</v>
      </c>
      <c r="L1802" s="106" t="e">
        <f t="shared" si="488"/>
        <v>#DIV/0!</v>
      </c>
      <c r="M1802" s="106" t="e">
        <f>IF(J1802&gt;0,MIN('Input &amp; Results'!$K$17*0.75/12*'Input &amp; Results'!$K$42,J1802),0)</f>
        <v>#DIV/0!</v>
      </c>
      <c r="N1802" s="106" t="e">
        <f t="shared" si="489"/>
        <v>#DIV/0!</v>
      </c>
      <c r="O1802" s="106" t="e">
        <f t="shared" si="501"/>
        <v>#DIV/0!</v>
      </c>
      <c r="P1802" s="106" t="e">
        <f>IF(O1802&gt;'Input &amp; Results'!$E$49,MIN('Input &amp; Results'!$E$47,O1802),0)</f>
        <v>#DIV/0!</v>
      </c>
      <c r="Q1802" s="106" t="e">
        <f t="shared" si="490"/>
        <v>#DIV/0!</v>
      </c>
      <c r="R1802" s="106" t="e">
        <f t="shared" si="486"/>
        <v>#DIV/0!</v>
      </c>
      <c r="S1802" s="106" t="e">
        <f t="shared" si="487"/>
        <v>#DIV/0!</v>
      </c>
      <c r="T1802" s="106" t="e">
        <f t="shared" si="491"/>
        <v>#DIV/0!</v>
      </c>
      <c r="U1802" s="124" t="e">
        <f t="shared" si="502"/>
        <v>#DIV/0!</v>
      </c>
      <c r="V1802" s="107" t="e">
        <f t="shared" si="499"/>
        <v>#DIV/0!</v>
      </c>
      <c r="W1802" s="106" t="e">
        <f t="shared" si="497"/>
        <v>#DIV/0!</v>
      </c>
      <c r="X1802" s="106" t="e">
        <f t="shared" si="492"/>
        <v>#DIV/0!</v>
      </c>
      <c r="Y1802" s="106" t="e">
        <f t="shared" si="498"/>
        <v>#DIV/0!</v>
      </c>
      <c r="Z1802" s="108" t="e">
        <f t="shared" si="493"/>
        <v>#DIV/0!</v>
      </c>
      <c r="AA1802" s="108" t="e">
        <f>('Input &amp; Results'!$E$40-R1802*7.48)/('Calcs active'!H1802*1440)</f>
        <v>#DIV/0!</v>
      </c>
    </row>
    <row r="1803" spans="2:27" x14ac:dyDescent="0.2">
      <c r="B1803" s="31">
        <f t="shared" si="503"/>
        <v>5</v>
      </c>
      <c r="C1803" s="31" t="s">
        <v>61</v>
      </c>
      <c r="D1803" s="106">
        <v>1789</v>
      </c>
      <c r="E1803" s="106" t="e">
        <f t="shared" si="494"/>
        <v>#DIV/0!</v>
      </c>
      <c r="F1803" s="106">
        <f>'Calcs Hist'!E1804</f>
        <v>0</v>
      </c>
      <c r="G1803" s="106" t="e">
        <f t="shared" si="495"/>
        <v>#DIV/0!</v>
      </c>
      <c r="H1803" s="107" t="e">
        <f t="shared" si="496"/>
        <v>#DIV/0!</v>
      </c>
      <c r="I1803" s="106" t="e">
        <f>IF(P1803&gt;0,('Input &amp; Results'!F$35/12*$C$3)*('Input &amp; Results'!$D$21),('Input &amp; Results'!F$35/12*$C$3)*('Input &amp; Results'!$D$22))</f>
        <v>#DIV/0!</v>
      </c>
      <c r="J1803" s="106" t="e">
        <f t="shared" si="500"/>
        <v>#DIV/0!</v>
      </c>
      <c r="K1803" s="106" t="e">
        <f>IF(H1803&gt;'Input &amp; Results'!$K$45,MIN('Input &amp; Results'!$K$37,J1803-M1803),0)</f>
        <v>#DIV/0!</v>
      </c>
      <c r="L1803" s="106" t="e">
        <f t="shared" si="488"/>
        <v>#DIV/0!</v>
      </c>
      <c r="M1803" s="106" t="e">
        <f>IF(J1803&gt;0,MIN('Input &amp; Results'!$K$17*0.75/12*'Input &amp; Results'!$K$42,J1803),0)</f>
        <v>#DIV/0!</v>
      </c>
      <c r="N1803" s="106" t="e">
        <f t="shared" si="489"/>
        <v>#DIV/0!</v>
      </c>
      <c r="O1803" s="106" t="e">
        <f t="shared" si="501"/>
        <v>#DIV/0!</v>
      </c>
      <c r="P1803" s="106" t="e">
        <f>IF(O1803&gt;'Input &amp; Results'!$E$49,MIN('Input &amp; Results'!$E$47,O1803),0)</f>
        <v>#DIV/0!</v>
      </c>
      <c r="Q1803" s="106" t="e">
        <f t="shared" si="490"/>
        <v>#DIV/0!</v>
      </c>
      <c r="R1803" s="106" t="e">
        <f t="shared" si="486"/>
        <v>#DIV/0!</v>
      </c>
      <c r="S1803" s="106" t="e">
        <f t="shared" si="487"/>
        <v>#DIV/0!</v>
      </c>
      <c r="T1803" s="106" t="e">
        <f t="shared" si="491"/>
        <v>#DIV/0!</v>
      </c>
      <c r="U1803" s="124" t="e">
        <f t="shared" si="502"/>
        <v>#DIV/0!</v>
      </c>
      <c r="V1803" s="107" t="e">
        <f t="shared" si="499"/>
        <v>#DIV/0!</v>
      </c>
      <c r="W1803" s="106" t="e">
        <f t="shared" si="497"/>
        <v>#DIV/0!</v>
      </c>
      <c r="X1803" s="106" t="e">
        <f t="shared" si="492"/>
        <v>#DIV/0!</v>
      </c>
      <c r="Y1803" s="106" t="e">
        <f t="shared" si="498"/>
        <v>#DIV/0!</v>
      </c>
      <c r="Z1803" s="108" t="e">
        <f t="shared" si="493"/>
        <v>#DIV/0!</v>
      </c>
      <c r="AA1803" s="108" t="e">
        <f>('Input &amp; Results'!$E$40-R1803*7.48)/('Calcs active'!H1803*1440)</f>
        <v>#DIV/0!</v>
      </c>
    </row>
    <row r="1804" spans="2:27" x14ac:dyDescent="0.2">
      <c r="B1804" s="31">
        <f t="shared" si="503"/>
        <v>5</v>
      </c>
      <c r="C1804" s="31" t="s">
        <v>61</v>
      </c>
      <c r="D1804" s="106">
        <v>1790</v>
      </c>
      <c r="E1804" s="106" t="e">
        <f t="shared" si="494"/>
        <v>#DIV/0!</v>
      </c>
      <c r="F1804" s="106">
        <f>'Calcs Hist'!E1805</f>
        <v>0</v>
      </c>
      <c r="G1804" s="106" t="e">
        <f t="shared" si="495"/>
        <v>#DIV/0!</v>
      </c>
      <c r="H1804" s="107" t="e">
        <f t="shared" si="496"/>
        <v>#DIV/0!</v>
      </c>
      <c r="I1804" s="106" t="e">
        <f>IF(P1804&gt;0,('Input &amp; Results'!F$35/12*$C$3)*('Input &amp; Results'!$D$21),('Input &amp; Results'!F$35/12*$C$3)*('Input &amp; Results'!$D$22))</f>
        <v>#DIV/0!</v>
      </c>
      <c r="J1804" s="106" t="e">
        <f t="shared" si="500"/>
        <v>#DIV/0!</v>
      </c>
      <c r="K1804" s="106" t="e">
        <f>IF(H1804&gt;'Input &amp; Results'!$K$45,MIN('Input &amp; Results'!$K$37,J1804-M1804),0)</f>
        <v>#DIV/0!</v>
      </c>
      <c r="L1804" s="106" t="e">
        <f t="shared" si="488"/>
        <v>#DIV/0!</v>
      </c>
      <c r="M1804" s="106" t="e">
        <f>IF(J1804&gt;0,MIN('Input &amp; Results'!$K$17*0.75/12*'Input &amp; Results'!$K$42,J1804),0)</f>
        <v>#DIV/0!</v>
      </c>
      <c r="N1804" s="106" t="e">
        <f t="shared" si="489"/>
        <v>#DIV/0!</v>
      </c>
      <c r="O1804" s="106" t="e">
        <f t="shared" si="501"/>
        <v>#DIV/0!</v>
      </c>
      <c r="P1804" s="106" t="e">
        <f>IF(O1804&gt;'Input &amp; Results'!$E$49,MIN('Input &amp; Results'!$E$47,O1804),0)</f>
        <v>#DIV/0!</v>
      </c>
      <c r="Q1804" s="106" t="e">
        <f t="shared" si="490"/>
        <v>#DIV/0!</v>
      </c>
      <c r="R1804" s="106" t="e">
        <f t="shared" si="486"/>
        <v>#DIV/0!</v>
      </c>
      <c r="S1804" s="106" t="e">
        <f t="shared" si="487"/>
        <v>#DIV/0!</v>
      </c>
      <c r="T1804" s="106" t="e">
        <f t="shared" si="491"/>
        <v>#DIV/0!</v>
      </c>
      <c r="U1804" s="124" t="e">
        <f t="shared" si="502"/>
        <v>#DIV/0!</v>
      </c>
      <c r="V1804" s="107" t="e">
        <f t="shared" si="499"/>
        <v>#DIV/0!</v>
      </c>
      <c r="W1804" s="106" t="e">
        <f t="shared" si="497"/>
        <v>#DIV/0!</v>
      </c>
      <c r="X1804" s="106" t="e">
        <f t="shared" si="492"/>
        <v>#DIV/0!</v>
      </c>
      <c r="Y1804" s="106" t="e">
        <f t="shared" si="498"/>
        <v>#DIV/0!</v>
      </c>
      <c r="Z1804" s="108" t="e">
        <f t="shared" si="493"/>
        <v>#DIV/0!</v>
      </c>
      <c r="AA1804" s="108" t="e">
        <f>('Input &amp; Results'!$E$40-R1804*7.48)/('Calcs active'!H1804*1440)</f>
        <v>#DIV/0!</v>
      </c>
    </row>
    <row r="1805" spans="2:27" x14ac:dyDescent="0.2">
      <c r="B1805" s="31">
        <f t="shared" si="503"/>
        <v>5</v>
      </c>
      <c r="C1805" s="31" t="s">
        <v>61</v>
      </c>
      <c r="D1805" s="106">
        <v>1791</v>
      </c>
      <c r="E1805" s="106" t="e">
        <f t="shared" si="494"/>
        <v>#DIV/0!</v>
      </c>
      <c r="F1805" s="106">
        <f>'Calcs Hist'!E1806</f>
        <v>0</v>
      </c>
      <c r="G1805" s="106" t="e">
        <f t="shared" si="495"/>
        <v>#DIV/0!</v>
      </c>
      <c r="H1805" s="107" t="e">
        <f t="shared" si="496"/>
        <v>#DIV/0!</v>
      </c>
      <c r="I1805" s="106" t="e">
        <f>IF(P1805&gt;0,('Input &amp; Results'!F$35/12*$C$3)*('Input &amp; Results'!$D$21),('Input &amp; Results'!F$35/12*$C$3)*('Input &amp; Results'!$D$22))</f>
        <v>#DIV/0!</v>
      </c>
      <c r="J1805" s="106" t="e">
        <f t="shared" si="500"/>
        <v>#DIV/0!</v>
      </c>
      <c r="K1805" s="106" t="e">
        <f>IF(H1805&gt;'Input &amp; Results'!$K$45,MIN('Input &amp; Results'!$K$37,J1805-M1805),0)</f>
        <v>#DIV/0!</v>
      </c>
      <c r="L1805" s="106" t="e">
        <f t="shared" si="488"/>
        <v>#DIV/0!</v>
      </c>
      <c r="M1805" s="106" t="e">
        <f>IF(J1805&gt;0,MIN('Input &amp; Results'!$K$17*0.75/12*'Input &amp; Results'!$K$42,J1805),0)</f>
        <v>#DIV/0!</v>
      </c>
      <c r="N1805" s="106" t="e">
        <f t="shared" si="489"/>
        <v>#DIV/0!</v>
      </c>
      <c r="O1805" s="106" t="e">
        <f t="shared" si="501"/>
        <v>#DIV/0!</v>
      </c>
      <c r="P1805" s="106" t="e">
        <f>IF(O1805&gt;'Input &amp; Results'!$E$49,MIN('Input &amp; Results'!$E$47,O1805),0)</f>
        <v>#DIV/0!</v>
      </c>
      <c r="Q1805" s="106" t="e">
        <f t="shared" si="490"/>
        <v>#DIV/0!</v>
      </c>
      <c r="R1805" s="106" t="e">
        <f t="shared" si="486"/>
        <v>#DIV/0!</v>
      </c>
      <c r="S1805" s="106" t="e">
        <f t="shared" si="487"/>
        <v>#DIV/0!</v>
      </c>
      <c r="T1805" s="106" t="e">
        <f t="shared" si="491"/>
        <v>#DIV/0!</v>
      </c>
      <c r="U1805" s="124" t="e">
        <f t="shared" si="502"/>
        <v>#DIV/0!</v>
      </c>
      <c r="V1805" s="107" t="e">
        <f t="shared" si="499"/>
        <v>#DIV/0!</v>
      </c>
      <c r="W1805" s="106" t="e">
        <f t="shared" si="497"/>
        <v>#DIV/0!</v>
      </c>
      <c r="X1805" s="106" t="e">
        <f t="shared" si="492"/>
        <v>#DIV/0!</v>
      </c>
      <c r="Y1805" s="106" t="e">
        <f t="shared" si="498"/>
        <v>#DIV/0!</v>
      </c>
      <c r="Z1805" s="108" t="e">
        <f t="shared" si="493"/>
        <v>#DIV/0!</v>
      </c>
      <c r="AA1805" s="108" t="e">
        <f>('Input &amp; Results'!$E$40-R1805*7.48)/('Calcs active'!H1805*1440)</f>
        <v>#DIV/0!</v>
      </c>
    </row>
    <row r="1806" spans="2:27" x14ac:dyDescent="0.2">
      <c r="B1806" s="31">
        <f t="shared" si="503"/>
        <v>5</v>
      </c>
      <c r="C1806" s="31" t="s">
        <v>61</v>
      </c>
      <c r="D1806" s="106">
        <v>1792</v>
      </c>
      <c r="E1806" s="106" t="e">
        <f t="shared" si="494"/>
        <v>#DIV/0!</v>
      </c>
      <c r="F1806" s="106">
        <f>'Calcs Hist'!E1807</f>
        <v>0</v>
      </c>
      <c r="G1806" s="106" t="e">
        <f t="shared" si="495"/>
        <v>#DIV/0!</v>
      </c>
      <c r="H1806" s="107" t="e">
        <f t="shared" si="496"/>
        <v>#DIV/0!</v>
      </c>
      <c r="I1806" s="106" t="e">
        <f>IF(P1806&gt;0,('Input &amp; Results'!F$35/12*$C$3)*('Input &amp; Results'!$D$21),('Input &amp; Results'!F$35/12*$C$3)*('Input &amp; Results'!$D$22))</f>
        <v>#DIV/0!</v>
      </c>
      <c r="J1806" s="106" t="e">
        <f t="shared" si="500"/>
        <v>#DIV/0!</v>
      </c>
      <c r="K1806" s="106" t="e">
        <f>IF(H1806&gt;'Input &amp; Results'!$K$45,MIN('Input &amp; Results'!$K$37,J1806-M1806),0)</f>
        <v>#DIV/0!</v>
      </c>
      <c r="L1806" s="106" t="e">
        <f t="shared" si="488"/>
        <v>#DIV/0!</v>
      </c>
      <c r="M1806" s="106" t="e">
        <f>IF(J1806&gt;0,MIN('Input &amp; Results'!$K$17*0.75/12*'Input &amp; Results'!$K$42,J1806),0)</f>
        <v>#DIV/0!</v>
      </c>
      <c r="N1806" s="106" t="e">
        <f t="shared" si="489"/>
        <v>#DIV/0!</v>
      </c>
      <c r="O1806" s="106" t="e">
        <f t="shared" si="501"/>
        <v>#DIV/0!</v>
      </c>
      <c r="P1806" s="106" t="e">
        <f>IF(O1806&gt;'Input &amp; Results'!$E$49,MIN('Input &amp; Results'!$E$47,O1806),0)</f>
        <v>#DIV/0!</v>
      </c>
      <c r="Q1806" s="106" t="e">
        <f t="shared" si="490"/>
        <v>#DIV/0!</v>
      </c>
      <c r="R1806" s="106" t="e">
        <f t="shared" si="486"/>
        <v>#DIV/0!</v>
      </c>
      <c r="S1806" s="106" t="e">
        <f t="shared" si="487"/>
        <v>#DIV/0!</v>
      </c>
      <c r="T1806" s="106" t="e">
        <f t="shared" si="491"/>
        <v>#DIV/0!</v>
      </c>
      <c r="U1806" s="124" t="e">
        <f t="shared" si="502"/>
        <v>#DIV/0!</v>
      </c>
      <c r="V1806" s="107" t="e">
        <f t="shared" si="499"/>
        <v>#DIV/0!</v>
      </c>
      <c r="W1806" s="106" t="e">
        <f t="shared" si="497"/>
        <v>#DIV/0!</v>
      </c>
      <c r="X1806" s="106" t="e">
        <f t="shared" si="492"/>
        <v>#DIV/0!</v>
      </c>
      <c r="Y1806" s="106" t="e">
        <f t="shared" si="498"/>
        <v>#DIV/0!</v>
      </c>
      <c r="Z1806" s="108" t="e">
        <f t="shared" si="493"/>
        <v>#DIV/0!</v>
      </c>
      <c r="AA1806" s="108" t="e">
        <f>('Input &amp; Results'!$E$40-R1806*7.48)/('Calcs active'!H1806*1440)</f>
        <v>#DIV/0!</v>
      </c>
    </row>
    <row r="1807" spans="2:27" x14ac:dyDescent="0.2">
      <c r="B1807" s="31">
        <f t="shared" si="503"/>
        <v>5</v>
      </c>
      <c r="C1807" s="31" t="s">
        <v>61</v>
      </c>
      <c r="D1807" s="106">
        <v>1793</v>
      </c>
      <c r="E1807" s="106" t="e">
        <f t="shared" si="494"/>
        <v>#DIV/0!</v>
      </c>
      <c r="F1807" s="106">
        <f>'Calcs Hist'!E1808</f>
        <v>0</v>
      </c>
      <c r="G1807" s="106" t="e">
        <f t="shared" si="495"/>
        <v>#DIV/0!</v>
      </c>
      <c r="H1807" s="107" t="e">
        <f t="shared" si="496"/>
        <v>#DIV/0!</v>
      </c>
      <c r="I1807" s="106" t="e">
        <f>IF(P1807&gt;0,('Input &amp; Results'!F$35/12*$C$3)*('Input &amp; Results'!$D$21),('Input &amp; Results'!F$35/12*$C$3)*('Input &amp; Results'!$D$22))</f>
        <v>#DIV/0!</v>
      </c>
      <c r="J1807" s="106" t="e">
        <f t="shared" si="500"/>
        <v>#DIV/0!</v>
      </c>
      <c r="K1807" s="106" t="e">
        <f>IF(H1807&gt;'Input &amp; Results'!$K$45,MIN('Input &amp; Results'!$K$37,J1807-M1807),0)</f>
        <v>#DIV/0!</v>
      </c>
      <c r="L1807" s="106" t="e">
        <f t="shared" si="488"/>
        <v>#DIV/0!</v>
      </c>
      <c r="M1807" s="106" t="e">
        <f>IF(J1807&gt;0,MIN('Input &amp; Results'!$K$17*0.75/12*'Input &amp; Results'!$K$42,J1807),0)</f>
        <v>#DIV/0!</v>
      </c>
      <c r="N1807" s="106" t="e">
        <f t="shared" si="489"/>
        <v>#DIV/0!</v>
      </c>
      <c r="O1807" s="106" t="e">
        <f t="shared" si="501"/>
        <v>#DIV/0!</v>
      </c>
      <c r="P1807" s="106" t="e">
        <f>IF(O1807&gt;'Input &amp; Results'!$E$49,MIN('Input &amp; Results'!$E$47,O1807),0)</f>
        <v>#DIV/0!</v>
      </c>
      <c r="Q1807" s="106" t="e">
        <f t="shared" si="490"/>
        <v>#DIV/0!</v>
      </c>
      <c r="R1807" s="106" t="e">
        <f t="shared" ref="R1807:R1838" si="504">O1807-P1807</f>
        <v>#DIV/0!</v>
      </c>
      <c r="S1807" s="106" t="e">
        <f t="shared" ref="S1807:S1838" si="505">I1807-E1807+P1807</f>
        <v>#DIV/0!</v>
      </c>
      <c r="T1807" s="106" t="e">
        <f t="shared" si="491"/>
        <v>#DIV/0!</v>
      </c>
      <c r="U1807" s="124" t="e">
        <f t="shared" si="502"/>
        <v>#DIV/0!</v>
      </c>
      <c r="V1807" s="107" t="e">
        <f t="shared" si="499"/>
        <v>#DIV/0!</v>
      </c>
      <c r="W1807" s="106" t="e">
        <f t="shared" si="497"/>
        <v>#DIV/0!</v>
      </c>
      <c r="X1807" s="106" t="e">
        <f t="shared" si="492"/>
        <v>#DIV/0!</v>
      </c>
      <c r="Y1807" s="106" t="e">
        <f t="shared" si="498"/>
        <v>#DIV/0!</v>
      </c>
      <c r="Z1807" s="108" t="e">
        <f t="shared" si="493"/>
        <v>#DIV/0!</v>
      </c>
      <c r="AA1807" s="108" t="e">
        <f>('Input &amp; Results'!$E$40-R1807*7.48)/('Calcs active'!H1807*1440)</f>
        <v>#DIV/0!</v>
      </c>
    </row>
    <row r="1808" spans="2:27" x14ac:dyDescent="0.2">
      <c r="B1808" s="31">
        <f t="shared" si="503"/>
        <v>5</v>
      </c>
      <c r="C1808" s="31" t="s">
        <v>61</v>
      </c>
      <c r="D1808" s="106">
        <v>1794</v>
      </c>
      <c r="E1808" s="106" t="e">
        <f t="shared" si="494"/>
        <v>#DIV/0!</v>
      </c>
      <c r="F1808" s="106">
        <f>'Calcs Hist'!E1809</f>
        <v>0</v>
      </c>
      <c r="G1808" s="106" t="e">
        <f t="shared" si="495"/>
        <v>#DIV/0!</v>
      </c>
      <c r="H1808" s="107" t="e">
        <f t="shared" si="496"/>
        <v>#DIV/0!</v>
      </c>
      <c r="I1808" s="106" t="e">
        <f>IF(P1808&gt;0,('Input &amp; Results'!F$35/12*$C$3)*('Input &amp; Results'!$D$21),('Input &amp; Results'!F$35/12*$C$3)*('Input &amp; Results'!$D$22))</f>
        <v>#DIV/0!</v>
      </c>
      <c r="J1808" s="106" t="e">
        <f t="shared" si="500"/>
        <v>#DIV/0!</v>
      </c>
      <c r="K1808" s="106" t="e">
        <f>IF(H1808&gt;'Input &amp; Results'!$K$45,MIN('Input &amp; Results'!$K$37,J1808-M1808),0)</f>
        <v>#DIV/0!</v>
      </c>
      <c r="L1808" s="106" t="e">
        <f t="shared" ref="L1808:L1839" si="506">K1808*7.48</f>
        <v>#DIV/0!</v>
      </c>
      <c r="M1808" s="106" t="e">
        <f>IF(J1808&gt;0,MIN('Input &amp; Results'!$K$17*0.75/12*'Input &amp; Results'!$K$42,J1808),0)</f>
        <v>#DIV/0!</v>
      </c>
      <c r="N1808" s="106" t="e">
        <f t="shared" ref="N1808:N1839" si="507">M1808*7.48</f>
        <v>#DIV/0!</v>
      </c>
      <c r="O1808" s="106" t="e">
        <f t="shared" si="501"/>
        <v>#DIV/0!</v>
      </c>
      <c r="P1808" s="106" t="e">
        <f>IF(O1808&gt;'Input &amp; Results'!$E$49,MIN('Input &amp; Results'!$E$47,O1808),0)</f>
        <v>#DIV/0!</v>
      </c>
      <c r="Q1808" s="106" t="e">
        <f t="shared" ref="Q1808:Q1839" si="508">P1808*7.48</f>
        <v>#DIV/0!</v>
      </c>
      <c r="R1808" s="106" t="e">
        <f t="shared" si="504"/>
        <v>#DIV/0!</v>
      </c>
      <c r="S1808" s="106" t="e">
        <f t="shared" si="505"/>
        <v>#DIV/0!</v>
      </c>
      <c r="T1808" s="106" t="e">
        <f t="shared" ref="T1808:T1838" si="509">T1807+S1808</f>
        <v>#DIV/0!</v>
      </c>
      <c r="U1808" s="124" t="e">
        <f t="shared" si="502"/>
        <v>#DIV/0!</v>
      </c>
      <c r="V1808" s="107" t="e">
        <f t="shared" si="499"/>
        <v>#DIV/0!</v>
      </c>
      <c r="W1808" s="106" t="e">
        <f t="shared" si="497"/>
        <v>#DIV/0!</v>
      </c>
      <c r="X1808" s="106" t="e">
        <f t="shared" ref="X1808:X1844" si="510">W1808*7.48</f>
        <v>#DIV/0!</v>
      </c>
      <c r="Y1808" s="106" t="e">
        <f t="shared" si="498"/>
        <v>#DIV/0!</v>
      </c>
      <c r="Z1808" s="108" t="e">
        <f t="shared" ref="Z1808:Z1839" si="511">Z1807+Q1808</f>
        <v>#DIV/0!</v>
      </c>
      <c r="AA1808" s="108" t="e">
        <f>('Input &amp; Results'!$E$40-R1808*7.48)/('Calcs active'!H1808*1440)</f>
        <v>#DIV/0!</v>
      </c>
    </row>
    <row r="1809" spans="2:27" x14ac:dyDescent="0.2">
      <c r="B1809" s="31">
        <f t="shared" si="503"/>
        <v>5</v>
      </c>
      <c r="C1809" s="31" t="s">
        <v>62</v>
      </c>
      <c r="D1809" s="106">
        <v>1795</v>
      </c>
      <c r="E1809" s="106" t="e">
        <f t="shared" ref="E1809:E1839" si="512">$C$3*$C$10*(T1808/$C$7)^$C$11</f>
        <v>#DIV/0!</v>
      </c>
      <c r="F1809" s="106">
        <f>'Calcs Hist'!E1810</f>
        <v>0</v>
      </c>
      <c r="G1809" s="106" t="e">
        <f t="shared" ref="G1809:G1838" si="513">E1809+F1809</f>
        <v>#DIV/0!</v>
      </c>
      <c r="H1809" s="107" t="e">
        <f t="shared" ref="H1809:H1839" si="514">G1809*7.48/1440</f>
        <v>#DIV/0!</v>
      </c>
      <c r="I1809" s="106" t="e">
        <f>IF(P1809&gt;0,('Input &amp; Results'!F$36/12*$C$3)*('Input &amp; Results'!$D$21),('Input &amp; Results'!F$36/12*$C$3)*('Input &amp; Results'!$D$22))</f>
        <v>#DIV/0!</v>
      </c>
      <c r="J1809" s="106" t="e">
        <f t="shared" si="500"/>
        <v>#DIV/0!</v>
      </c>
      <c r="K1809" s="106" t="e">
        <f>IF(H1809&gt;'Input &amp; Results'!$K$45,MIN('Input &amp; Results'!$K$38,J1809-M1809),0)</f>
        <v>#DIV/0!</v>
      </c>
      <c r="L1809" s="106" t="e">
        <f t="shared" si="506"/>
        <v>#DIV/0!</v>
      </c>
      <c r="M1809" s="106" t="e">
        <f>IF(J1809&gt;0,MIN('Input &amp; Results'!$K$18*0.75/12*'Input &amp; Results'!$K$42,J1809),0)</f>
        <v>#DIV/0!</v>
      </c>
      <c r="N1809" s="106" t="e">
        <f t="shared" si="507"/>
        <v>#DIV/0!</v>
      </c>
      <c r="O1809" s="106" t="e">
        <f t="shared" si="501"/>
        <v>#DIV/0!</v>
      </c>
      <c r="P1809" s="106" t="e">
        <f>IF(O1809&gt;'Input &amp; Results'!$E$49,MIN('Input &amp; Results'!$E$47,O1809),0)</f>
        <v>#DIV/0!</v>
      </c>
      <c r="Q1809" s="106" t="e">
        <f t="shared" si="508"/>
        <v>#DIV/0!</v>
      </c>
      <c r="R1809" s="106" t="e">
        <f t="shared" si="504"/>
        <v>#DIV/0!</v>
      </c>
      <c r="S1809" s="106" t="e">
        <f t="shared" si="505"/>
        <v>#DIV/0!</v>
      </c>
      <c r="T1809" s="106" t="e">
        <f t="shared" si="509"/>
        <v>#DIV/0!</v>
      </c>
      <c r="U1809" s="124" t="e">
        <f t="shared" si="502"/>
        <v>#DIV/0!</v>
      </c>
      <c r="V1809" s="107" t="e">
        <f t="shared" si="499"/>
        <v>#DIV/0!</v>
      </c>
      <c r="W1809" s="106" t="e">
        <f t="shared" ref="W1809:W1839" si="515">G1809+W1808</f>
        <v>#DIV/0!</v>
      </c>
      <c r="X1809" s="106" t="e">
        <f t="shared" si="510"/>
        <v>#DIV/0!</v>
      </c>
      <c r="Y1809" s="106" t="e">
        <f t="shared" ref="Y1809:Y1839" si="516">Y1808+L1809</f>
        <v>#DIV/0!</v>
      </c>
      <c r="Z1809" s="108" t="e">
        <f t="shared" si="511"/>
        <v>#DIV/0!</v>
      </c>
      <c r="AA1809" s="108" t="e">
        <f>('Input &amp; Results'!$E$40-R1809*7.48)/('Calcs active'!H1809*1440)</f>
        <v>#DIV/0!</v>
      </c>
    </row>
    <row r="1810" spans="2:27" x14ac:dyDescent="0.2">
      <c r="B1810" s="31">
        <f t="shared" si="503"/>
        <v>5</v>
      </c>
      <c r="C1810" s="31" t="s">
        <v>62</v>
      </c>
      <c r="D1810" s="106">
        <v>1796</v>
      </c>
      <c r="E1810" s="106" t="e">
        <f t="shared" si="512"/>
        <v>#DIV/0!</v>
      </c>
      <c r="F1810" s="106">
        <f>'Calcs Hist'!E1811</f>
        <v>0</v>
      </c>
      <c r="G1810" s="106" t="e">
        <f t="shared" si="513"/>
        <v>#DIV/0!</v>
      </c>
      <c r="H1810" s="107" t="e">
        <f t="shared" si="514"/>
        <v>#DIV/0!</v>
      </c>
      <c r="I1810" s="106" t="e">
        <f>IF(P1810&gt;0,('Input &amp; Results'!F$36/12*$C$3)*('Input &amp; Results'!$D$21),('Input &amp; Results'!F$36/12*$C$3)*('Input &amp; Results'!$D$22))</f>
        <v>#DIV/0!</v>
      </c>
      <c r="J1810" s="106" t="e">
        <f t="shared" si="500"/>
        <v>#DIV/0!</v>
      </c>
      <c r="K1810" s="106" t="e">
        <f>IF(H1810&gt;'Input &amp; Results'!$K$45,MIN('Input &amp; Results'!$K$38,J1810-M1810),0)</f>
        <v>#DIV/0!</v>
      </c>
      <c r="L1810" s="106" t="e">
        <f t="shared" si="506"/>
        <v>#DIV/0!</v>
      </c>
      <c r="M1810" s="106" t="e">
        <f>IF(J1810&gt;0,MIN('Input &amp; Results'!$K$18*0.75/12*'Input &amp; Results'!$K$42,J1810),0)</f>
        <v>#DIV/0!</v>
      </c>
      <c r="N1810" s="106" t="e">
        <f t="shared" si="507"/>
        <v>#DIV/0!</v>
      </c>
      <c r="O1810" s="106" t="e">
        <f t="shared" si="501"/>
        <v>#DIV/0!</v>
      </c>
      <c r="P1810" s="106" t="e">
        <f>IF(O1810&gt;'Input &amp; Results'!$E$49,MIN('Input &amp; Results'!$E$47,O1810),0)</f>
        <v>#DIV/0!</v>
      </c>
      <c r="Q1810" s="106" t="e">
        <f t="shared" si="508"/>
        <v>#DIV/0!</v>
      </c>
      <c r="R1810" s="106" t="e">
        <f t="shared" si="504"/>
        <v>#DIV/0!</v>
      </c>
      <c r="S1810" s="106" t="e">
        <f t="shared" si="505"/>
        <v>#DIV/0!</v>
      </c>
      <c r="T1810" s="106" t="e">
        <f t="shared" si="509"/>
        <v>#DIV/0!</v>
      </c>
      <c r="U1810" s="124" t="e">
        <f t="shared" si="502"/>
        <v>#DIV/0!</v>
      </c>
      <c r="V1810" s="107" t="e">
        <f t="shared" si="499"/>
        <v>#DIV/0!</v>
      </c>
      <c r="W1810" s="106" t="e">
        <f t="shared" si="515"/>
        <v>#DIV/0!</v>
      </c>
      <c r="X1810" s="106" t="e">
        <f t="shared" si="510"/>
        <v>#DIV/0!</v>
      </c>
      <c r="Y1810" s="106" t="e">
        <f t="shared" si="516"/>
        <v>#DIV/0!</v>
      </c>
      <c r="Z1810" s="108" t="e">
        <f t="shared" si="511"/>
        <v>#DIV/0!</v>
      </c>
      <c r="AA1810" s="108" t="e">
        <f>('Input &amp; Results'!$E$40-R1810*7.48)/('Calcs active'!H1810*1440)</f>
        <v>#DIV/0!</v>
      </c>
    </row>
    <row r="1811" spans="2:27" x14ac:dyDescent="0.2">
      <c r="B1811" s="31">
        <f t="shared" si="503"/>
        <v>5</v>
      </c>
      <c r="C1811" s="31" t="s">
        <v>62</v>
      </c>
      <c r="D1811" s="106">
        <v>1797</v>
      </c>
      <c r="E1811" s="106" t="e">
        <f t="shared" si="512"/>
        <v>#DIV/0!</v>
      </c>
      <c r="F1811" s="106">
        <f>'Calcs Hist'!E1812</f>
        <v>0</v>
      </c>
      <c r="G1811" s="106" t="e">
        <f t="shared" si="513"/>
        <v>#DIV/0!</v>
      </c>
      <c r="H1811" s="107" t="e">
        <f t="shared" si="514"/>
        <v>#DIV/0!</v>
      </c>
      <c r="I1811" s="106" t="e">
        <f>IF(P1811&gt;0,('Input &amp; Results'!F$36/12*$C$3)*('Input &amp; Results'!$D$21),('Input &amp; Results'!F$36/12*$C$3)*('Input &amp; Results'!$D$22))</f>
        <v>#DIV/0!</v>
      </c>
      <c r="J1811" s="106" t="e">
        <f t="shared" si="500"/>
        <v>#DIV/0!</v>
      </c>
      <c r="K1811" s="106" t="e">
        <f>IF(H1811&gt;'Input &amp; Results'!$K$45,MIN('Input &amp; Results'!$K$38,J1811-M1811),0)</f>
        <v>#DIV/0!</v>
      </c>
      <c r="L1811" s="106" t="e">
        <f t="shared" si="506"/>
        <v>#DIV/0!</v>
      </c>
      <c r="M1811" s="106" t="e">
        <f>IF(J1811&gt;0,MIN('Input &amp; Results'!$K$18*0.75/12*'Input &amp; Results'!$K$42,J1811),0)</f>
        <v>#DIV/0!</v>
      </c>
      <c r="N1811" s="106" t="e">
        <f t="shared" si="507"/>
        <v>#DIV/0!</v>
      </c>
      <c r="O1811" s="106" t="e">
        <f t="shared" si="501"/>
        <v>#DIV/0!</v>
      </c>
      <c r="P1811" s="106" t="e">
        <f>IF(O1811&gt;'Input &amp; Results'!$E$49,MIN('Input &amp; Results'!$E$47,O1811),0)</f>
        <v>#DIV/0!</v>
      </c>
      <c r="Q1811" s="106" t="e">
        <f t="shared" si="508"/>
        <v>#DIV/0!</v>
      </c>
      <c r="R1811" s="106" t="e">
        <f t="shared" si="504"/>
        <v>#DIV/0!</v>
      </c>
      <c r="S1811" s="106" t="e">
        <f t="shared" si="505"/>
        <v>#DIV/0!</v>
      </c>
      <c r="T1811" s="106" t="e">
        <f t="shared" si="509"/>
        <v>#DIV/0!</v>
      </c>
      <c r="U1811" s="124" t="e">
        <f t="shared" si="502"/>
        <v>#DIV/0!</v>
      </c>
      <c r="V1811" s="107" t="e">
        <f t="shared" ref="V1811:V1839" si="517">U1811/($C$3*$C$4)</f>
        <v>#DIV/0!</v>
      </c>
      <c r="W1811" s="106" t="e">
        <f t="shared" si="515"/>
        <v>#DIV/0!</v>
      </c>
      <c r="X1811" s="106" t="e">
        <f t="shared" si="510"/>
        <v>#DIV/0!</v>
      </c>
      <c r="Y1811" s="106" t="e">
        <f t="shared" si="516"/>
        <v>#DIV/0!</v>
      </c>
      <c r="Z1811" s="108" t="e">
        <f t="shared" si="511"/>
        <v>#DIV/0!</v>
      </c>
      <c r="AA1811" s="108" t="e">
        <f>('Input &amp; Results'!$E$40-R1811*7.48)/('Calcs active'!H1811*1440)</f>
        <v>#DIV/0!</v>
      </c>
    </row>
    <row r="1812" spans="2:27" x14ac:dyDescent="0.2">
      <c r="B1812" s="31">
        <f t="shared" si="503"/>
        <v>5</v>
      </c>
      <c r="C1812" s="31" t="s">
        <v>62</v>
      </c>
      <c r="D1812" s="106">
        <v>1798</v>
      </c>
      <c r="E1812" s="106" t="e">
        <f t="shared" si="512"/>
        <v>#DIV/0!</v>
      </c>
      <c r="F1812" s="106">
        <f>'Calcs Hist'!E1813</f>
        <v>0</v>
      </c>
      <c r="G1812" s="106" t="e">
        <f t="shared" si="513"/>
        <v>#DIV/0!</v>
      </c>
      <c r="H1812" s="107" t="e">
        <f t="shared" si="514"/>
        <v>#DIV/0!</v>
      </c>
      <c r="I1812" s="106" t="e">
        <f>IF(P1812&gt;0,('Input &amp; Results'!F$36/12*$C$3)*('Input &amp; Results'!$D$21),('Input &amp; Results'!F$36/12*$C$3)*('Input &amp; Results'!$D$22))</f>
        <v>#DIV/0!</v>
      </c>
      <c r="J1812" s="106" t="e">
        <f t="shared" si="500"/>
        <v>#DIV/0!</v>
      </c>
      <c r="K1812" s="106" t="e">
        <f>IF(H1812&gt;'Input &amp; Results'!$K$45,MIN('Input &amp; Results'!$K$38,J1812-M1812),0)</f>
        <v>#DIV/0!</v>
      </c>
      <c r="L1812" s="106" t="e">
        <f t="shared" si="506"/>
        <v>#DIV/0!</v>
      </c>
      <c r="M1812" s="106" t="e">
        <f>IF(J1812&gt;0,MIN('Input &amp; Results'!$K$18*0.75/12*'Input &amp; Results'!$K$42,J1812),0)</f>
        <v>#DIV/0!</v>
      </c>
      <c r="N1812" s="106" t="e">
        <f t="shared" si="507"/>
        <v>#DIV/0!</v>
      </c>
      <c r="O1812" s="106" t="e">
        <f t="shared" si="501"/>
        <v>#DIV/0!</v>
      </c>
      <c r="P1812" s="106" t="e">
        <f>IF(O1812&gt;'Input &amp; Results'!$E$49,MIN('Input &amp; Results'!$E$47,O1812),0)</f>
        <v>#DIV/0!</v>
      </c>
      <c r="Q1812" s="106" t="e">
        <f t="shared" si="508"/>
        <v>#DIV/0!</v>
      </c>
      <c r="R1812" s="106" t="e">
        <f t="shared" si="504"/>
        <v>#DIV/0!</v>
      </c>
      <c r="S1812" s="106" t="e">
        <f t="shared" si="505"/>
        <v>#DIV/0!</v>
      </c>
      <c r="T1812" s="106" t="e">
        <f t="shared" si="509"/>
        <v>#DIV/0!</v>
      </c>
      <c r="U1812" s="124" t="e">
        <f t="shared" si="502"/>
        <v>#DIV/0!</v>
      </c>
      <c r="V1812" s="107" t="e">
        <f t="shared" si="517"/>
        <v>#DIV/0!</v>
      </c>
      <c r="W1812" s="106" t="e">
        <f t="shared" si="515"/>
        <v>#DIV/0!</v>
      </c>
      <c r="X1812" s="106" t="e">
        <f t="shared" si="510"/>
        <v>#DIV/0!</v>
      </c>
      <c r="Y1812" s="106" t="e">
        <f t="shared" si="516"/>
        <v>#DIV/0!</v>
      </c>
      <c r="Z1812" s="108" t="e">
        <f t="shared" si="511"/>
        <v>#DIV/0!</v>
      </c>
      <c r="AA1812" s="108" t="e">
        <f>('Input &amp; Results'!$E$40-R1812*7.48)/('Calcs active'!H1812*1440)</f>
        <v>#DIV/0!</v>
      </c>
    </row>
    <row r="1813" spans="2:27" x14ac:dyDescent="0.2">
      <c r="B1813" s="31">
        <f t="shared" si="503"/>
        <v>5</v>
      </c>
      <c r="C1813" s="31" t="s">
        <v>62</v>
      </c>
      <c r="D1813" s="106">
        <v>1799</v>
      </c>
      <c r="E1813" s="106" t="e">
        <f t="shared" si="512"/>
        <v>#DIV/0!</v>
      </c>
      <c r="F1813" s="106">
        <f>'Calcs Hist'!E1814</f>
        <v>0</v>
      </c>
      <c r="G1813" s="106" t="e">
        <f t="shared" si="513"/>
        <v>#DIV/0!</v>
      </c>
      <c r="H1813" s="107" t="e">
        <f t="shared" si="514"/>
        <v>#DIV/0!</v>
      </c>
      <c r="I1813" s="106" t="e">
        <f>IF(P1813&gt;0,('Input &amp; Results'!F$36/12*$C$3)*('Input &amp; Results'!$D$21),('Input &amp; Results'!F$36/12*$C$3)*('Input &amp; Results'!$D$22))</f>
        <v>#DIV/0!</v>
      </c>
      <c r="J1813" s="106" t="e">
        <f t="shared" ref="J1813:J1838" si="518">R1812+G1813</f>
        <v>#DIV/0!</v>
      </c>
      <c r="K1813" s="106" t="e">
        <f>IF(H1813&gt;'Input &amp; Results'!$K$45,MIN('Input &amp; Results'!$K$38,J1813-M1813),0)</f>
        <v>#DIV/0!</v>
      </c>
      <c r="L1813" s="106" t="e">
        <f t="shared" si="506"/>
        <v>#DIV/0!</v>
      </c>
      <c r="M1813" s="106" t="e">
        <f>IF(J1813&gt;0,MIN('Input &amp; Results'!$K$18*0.75/12*'Input &amp; Results'!$K$42,J1813),0)</f>
        <v>#DIV/0!</v>
      </c>
      <c r="N1813" s="106" t="e">
        <f t="shared" si="507"/>
        <v>#DIV/0!</v>
      </c>
      <c r="O1813" s="106" t="e">
        <f t="shared" si="501"/>
        <v>#DIV/0!</v>
      </c>
      <c r="P1813" s="106" t="e">
        <f>IF(O1813&gt;'Input &amp; Results'!$E$49,MIN('Input &amp; Results'!$E$47,O1813),0)</f>
        <v>#DIV/0!</v>
      </c>
      <c r="Q1813" s="106" t="e">
        <f t="shared" si="508"/>
        <v>#DIV/0!</v>
      </c>
      <c r="R1813" s="106" t="e">
        <f t="shared" si="504"/>
        <v>#DIV/0!</v>
      </c>
      <c r="S1813" s="106" t="e">
        <f t="shared" si="505"/>
        <v>#DIV/0!</v>
      </c>
      <c r="T1813" s="106" t="e">
        <f t="shared" si="509"/>
        <v>#DIV/0!</v>
      </c>
      <c r="U1813" s="124" t="e">
        <f t="shared" si="502"/>
        <v>#DIV/0!</v>
      </c>
      <c r="V1813" s="107" t="e">
        <f t="shared" si="517"/>
        <v>#DIV/0!</v>
      </c>
      <c r="W1813" s="106" t="e">
        <f t="shared" si="515"/>
        <v>#DIV/0!</v>
      </c>
      <c r="X1813" s="106" t="e">
        <f t="shared" si="510"/>
        <v>#DIV/0!</v>
      </c>
      <c r="Y1813" s="106" t="e">
        <f t="shared" si="516"/>
        <v>#DIV/0!</v>
      </c>
      <c r="Z1813" s="108" t="e">
        <f t="shared" si="511"/>
        <v>#DIV/0!</v>
      </c>
      <c r="AA1813" s="108" t="e">
        <f>('Input &amp; Results'!$E$40-R1813*7.48)/('Calcs active'!H1813*1440)</f>
        <v>#DIV/0!</v>
      </c>
    </row>
    <row r="1814" spans="2:27" x14ac:dyDescent="0.2">
      <c r="B1814" s="31">
        <f t="shared" si="503"/>
        <v>5</v>
      </c>
      <c r="C1814" s="31" t="s">
        <v>62</v>
      </c>
      <c r="D1814" s="106">
        <v>1800</v>
      </c>
      <c r="E1814" s="106" t="e">
        <f t="shared" si="512"/>
        <v>#DIV/0!</v>
      </c>
      <c r="F1814" s="106">
        <f>'Calcs Hist'!E1815</f>
        <v>0</v>
      </c>
      <c r="G1814" s="106" t="e">
        <f t="shared" si="513"/>
        <v>#DIV/0!</v>
      </c>
      <c r="H1814" s="107" t="e">
        <f t="shared" si="514"/>
        <v>#DIV/0!</v>
      </c>
      <c r="I1814" s="106" t="e">
        <f>IF(P1814&gt;0,('Input &amp; Results'!F$36/12*$C$3)*('Input &amp; Results'!$D$21),('Input &amp; Results'!F$36/12*$C$3)*('Input &amp; Results'!$D$22))</f>
        <v>#DIV/0!</v>
      </c>
      <c r="J1814" s="106" t="e">
        <f t="shared" si="518"/>
        <v>#DIV/0!</v>
      </c>
      <c r="K1814" s="106" t="e">
        <f>IF(H1814&gt;'Input &amp; Results'!$K$45,MIN('Input &amp; Results'!$K$38,J1814-M1814),0)</f>
        <v>#DIV/0!</v>
      </c>
      <c r="L1814" s="106" t="e">
        <f t="shared" si="506"/>
        <v>#DIV/0!</v>
      </c>
      <c r="M1814" s="106" t="e">
        <f>IF(J1814&gt;0,MIN('Input &amp; Results'!$K$18*0.75/12*'Input &amp; Results'!$K$42,J1814),0)</f>
        <v>#DIV/0!</v>
      </c>
      <c r="N1814" s="106" t="e">
        <f t="shared" si="507"/>
        <v>#DIV/0!</v>
      </c>
      <c r="O1814" s="106" t="e">
        <f t="shared" si="501"/>
        <v>#DIV/0!</v>
      </c>
      <c r="P1814" s="106" t="e">
        <f>IF(O1814&gt;'Input &amp; Results'!$E$49,MIN('Input &amp; Results'!$E$47,O1814),0)</f>
        <v>#DIV/0!</v>
      </c>
      <c r="Q1814" s="106" t="e">
        <f t="shared" si="508"/>
        <v>#DIV/0!</v>
      </c>
      <c r="R1814" s="106" t="e">
        <f t="shared" si="504"/>
        <v>#DIV/0!</v>
      </c>
      <c r="S1814" s="106" t="e">
        <f t="shared" si="505"/>
        <v>#DIV/0!</v>
      </c>
      <c r="T1814" s="106" t="e">
        <f t="shared" si="509"/>
        <v>#DIV/0!</v>
      </c>
      <c r="U1814" s="124" t="e">
        <f t="shared" si="502"/>
        <v>#DIV/0!</v>
      </c>
      <c r="V1814" s="107" t="e">
        <f t="shared" si="517"/>
        <v>#DIV/0!</v>
      </c>
      <c r="W1814" s="106" t="e">
        <f t="shared" si="515"/>
        <v>#DIV/0!</v>
      </c>
      <c r="X1814" s="106" t="e">
        <f t="shared" si="510"/>
        <v>#DIV/0!</v>
      </c>
      <c r="Y1814" s="106" t="e">
        <f t="shared" si="516"/>
        <v>#DIV/0!</v>
      </c>
      <c r="Z1814" s="108" t="e">
        <f t="shared" si="511"/>
        <v>#DIV/0!</v>
      </c>
      <c r="AA1814" s="108" t="e">
        <f>('Input &amp; Results'!$E$40-R1814*7.48)/('Calcs active'!H1814*1440)</f>
        <v>#DIV/0!</v>
      </c>
    </row>
    <row r="1815" spans="2:27" x14ac:dyDescent="0.2">
      <c r="B1815" s="31">
        <f t="shared" si="503"/>
        <v>5</v>
      </c>
      <c r="C1815" s="31" t="s">
        <v>62</v>
      </c>
      <c r="D1815" s="106">
        <v>1801</v>
      </c>
      <c r="E1815" s="106" t="e">
        <f t="shared" si="512"/>
        <v>#DIV/0!</v>
      </c>
      <c r="F1815" s="106">
        <f>'Calcs Hist'!E1816</f>
        <v>0</v>
      </c>
      <c r="G1815" s="106" t="e">
        <f t="shared" si="513"/>
        <v>#DIV/0!</v>
      </c>
      <c r="H1815" s="107" t="e">
        <f t="shared" si="514"/>
        <v>#DIV/0!</v>
      </c>
      <c r="I1815" s="106" t="e">
        <f>IF(P1815&gt;0,('Input &amp; Results'!F$36/12*$C$3)*('Input &amp; Results'!$D$21),('Input &amp; Results'!F$36/12*$C$3)*('Input &amp; Results'!$D$22))</f>
        <v>#DIV/0!</v>
      </c>
      <c r="J1815" s="106" t="e">
        <f t="shared" si="518"/>
        <v>#DIV/0!</v>
      </c>
      <c r="K1815" s="106" t="e">
        <f>IF(H1815&gt;'Input &amp; Results'!$K$45,MIN('Input &amp; Results'!$K$38,J1815-M1815),0)</f>
        <v>#DIV/0!</v>
      </c>
      <c r="L1815" s="106" t="e">
        <f t="shared" si="506"/>
        <v>#DIV/0!</v>
      </c>
      <c r="M1815" s="106" t="e">
        <f>IF(J1815&gt;0,MIN('Input &amp; Results'!$K$18*0.75/12*'Input &amp; Results'!$K$42,J1815),0)</f>
        <v>#DIV/0!</v>
      </c>
      <c r="N1815" s="106" t="e">
        <f t="shared" si="507"/>
        <v>#DIV/0!</v>
      </c>
      <c r="O1815" s="106" t="e">
        <f t="shared" si="501"/>
        <v>#DIV/0!</v>
      </c>
      <c r="P1815" s="106" t="e">
        <f>IF(O1815&gt;'Input &amp; Results'!$E$49,MIN('Input &amp; Results'!$E$47,O1815),0)</f>
        <v>#DIV/0!</v>
      </c>
      <c r="Q1815" s="106" t="e">
        <f t="shared" si="508"/>
        <v>#DIV/0!</v>
      </c>
      <c r="R1815" s="106" t="e">
        <f t="shared" si="504"/>
        <v>#DIV/0!</v>
      </c>
      <c r="S1815" s="106" t="e">
        <f t="shared" si="505"/>
        <v>#DIV/0!</v>
      </c>
      <c r="T1815" s="106" t="e">
        <f t="shared" si="509"/>
        <v>#DIV/0!</v>
      </c>
      <c r="U1815" s="124" t="e">
        <f t="shared" si="502"/>
        <v>#DIV/0!</v>
      </c>
      <c r="V1815" s="107" t="e">
        <f t="shared" si="517"/>
        <v>#DIV/0!</v>
      </c>
      <c r="W1815" s="106" t="e">
        <f t="shared" si="515"/>
        <v>#DIV/0!</v>
      </c>
      <c r="X1815" s="106" t="e">
        <f t="shared" si="510"/>
        <v>#DIV/0!</v>
      </c>
      <c r="Y1815" s="106" t="e">
        <f t="shared" si="516"/>
        <v>#DIV/0!</v>
      </c>
      <c r="Z1815" s="108" t="e">
        <f t="shared" si="511"/>
        <v>#DIV/0!</v>
      </c>
      <c r="AA1815" s="108" t="e">
        <f>('Input &amp; Results'!$E$40-R1815*7.48)/('Calcs active'!H1815*1440)</f>
        <v>#DIV/0!</v>
      </c>
    </row>
    <row r="1816" spans="2:27" x14ac:dyDescent="0.2">
      <c r="B1816" s="31">
        <f t="shared" si="503"/>
        <v>5</v>
      </c>
      <c r="C1816" s="31" t="s">
        <v>62</v>
      </c>
      <c r="D1816" s="106">
        <v>1802</v>
      </c>
      <c r="E1816" s="106" t="e">
        <f t="shared" si="512"/>
        <v>#DIV/0!</v>
      </c>
      <c r="F1816" s="106">
        <f>'Calcs Hist'!E1817</f>
        <v>0</v>
      </c>
      <c r="G1816" s="106" t="e">
        <f t="shared" si="513"/>
        <v>#DIV/0!</v>
      </c>
      <c r="H1816" s="107" t="e">
        <f t="shared" si="514"/>
        <v>#DIV/0!</v>
      </c>
      <c r="I1816" s="106" t="e">
        <f>IF(P1816&gt;0,('Input &amp; Results'!F$36/12*$C$3)*('Input &amp; Results'!$D$21),('Input &amp; Results'!F$36/12*$C$3)*('Input &amp; Results'!$D$22))</f>
        <v>#DIV/0!</v>
      </c>
      <c r="J1816" s="106" t="e">
        <f t="shared" si="518"/>
        <v>#DIV/0!</v>
      </c>
      <c r="K1816" s="106" t="e">
        <f>IF(H1816&gt;'Input &amp; Results'!$K$45,MIN('Input &amp; Results'!$K$38,J1816-M1816),0)</f>
        <v>#DIV/0!</v>
      </c>
      <c r="L1816" s="106" t="e">
        <f t="shared" si="506"/>
        <v>#DIV/0!</v>
      </c>
      <c r="M1816" s="106" t="e">
        <f>IF(J1816&gt;0,MIN('Input &amp; Results'!$K$18*0.75/12*'Input &amp; Results'!$K$42,J1816),0)</f>
        <v>#DIV/0!</v>
      </c>
      <c r="N1816" s="106" t="e">
        <f t="shared" si="507"/>
        <v>#DIV/0!</v>
      </c>
      <c r="O1816" s="106" t="e">
        <f t="shared" si="501"/>
        <v>#DIV/0!</v>
      </c>
      <c r="P1816" s="106" t="e">
        <f>IF(O1816&gt;'Input &amp; Results'!$E$49,MIN('Input &amp; Results'!$E$47,O1816),0)</f>
        <v>#DIV/0!</v>
      </c>
      <c r="Q1816" s="106" t="e">
        <f t="shared" si="508"/>
        <v>#DIV/0!</v>
      </c>
      <c r="R1816" s="106" t="e">
        <f t="shared" si="504"/>
        <v>#DIV/0!</v>
      </c>
      <c r="S1816" s="106" t="e">
        <f t="shared" si="505"/>
        <v>#DIV/0!</v>
      </c>
      <c r="T1816" s="106" t="e">
        <f t="shared" si="509"/>
        <v>#DIV/0!</v>
      </c>
      <c r="U1816" s="124" t="e">
        <f t="shared" si="502"/>
        <v>#DIV/0!</v>
      </c>
      <c r="V1816" s="107" t="e">
        <f t="shared" si="517"/>
        <v>#DIV/0!</v>
      </c>
      <c r="W1816" s="106" t="e">
        <f t="shared" si="515"/>
        <v>#DIV/0!</v>
      </c>
      <c r="X1816" s="106" t="e">
        <f t="shared" si="510"/>
        <v>#DIV/0!</v>
      </c>
      <c r="Y1816" s="106" t="e">
        <f t="shared" si="516"/>
        <v>#DIV/0!</v>
      </c>
      <c r="Z1816" s="108" t="e">
        <f t="shared" si="511"/>
        <v>#DIV/0!</v>
      </c>
      <c r="AA1816" s="108" t="e">
        <f>('Input &amp; Results'!$E$40-R1816*7.48)/('Calcs active'!H1816*1440)</f>
        <v>#DIV/0!</v>
      </c>
    </row>
    <row r="1817" spans="2:27" x14ac:dyDescent="0.2">
      <c r="B1817" s="31">
        <f t="shared" si="503"/>
        <v>5</v>
      </c>
      <c r="C1817" s="31" t="s">
        <v>62</v>
      </c>
      <c r="D1817" s="106">
        <v>1803</v>
      </c>
      <c r="E1817" s="106" t="e">
        <f t="shared" si="512"/>
        <v>#DIV/0!</v>
      </c>
      <c r="F1817" s="106">
        <f>'Calcs Hist'!E1818</f>
        <v>0</v>
      </c>
      <c r="G1817" s="106" t="e">
        <f t="shared" si="513"/>
        <v>#DIV/0!</v>
      </c>
      <c r="H1817" s="107" t="e">
        <f t="shared" si="514"/>
        <v>#DIV/0!</v>
      </c>
      <c r="I1817" s="106" t="e">
        <f>IF(P1817&gt;0,('Input &amp; Results'!F$36/12*$C$3)*('Input &amp; Results'!$D$21),('Input &amp; Results'!F$36/12*$C$3)*('Input &amp; Results'!$D$22))</f>
        <v>#DIV/0!</v>
      </c>
      <c r="J1817" s="106" t="e">
        <f t="shared" si="518"/>
        <v>#DIV/0!</v>
      </c>
      <c r="K1817" s="106" t="e">
        <f>IF(H1817&gt;'Input &amp; Results'!$K$45,MIN('Input &amp; Results'!$K$38,J1817-M1817),0)</f>
        <v>#DIV/0!</v>
      </c>
      <c r="L1817" s="106" t="e">
        <f t="shared" si="506"/>
        <v>#DIV/0!</v>
      </c>
      <c r="M1817" s="106" t="e">
        <f>IF(J1817&gt;0,MIN('Input &amp; Results'!$K$18*0.75/12*'Input &amp; Results'!$K$42,J1817),0)</f>
        <v>#DIV/0!</v>
      </c>
      <c r="N1817" s="106" t="e">
        <f t="shared" si="507"/>
        <v>#DIV/0!</v>
      </c>
      <c r="O1817" s="106" t="e">
        <f t="shared" si="501"/>
        <v>#DIV/0!</v>
      </c>
      <c r="P1817" s="106" t="e">
        <f>IF(O1817&gt;'Input &amp; Results'!$E$49,MIN('Input &amp; Results'!$E$47,O1817),0)</f>
        <v>#DIV/0!</v>
      </c>
      <c r="Q1817" s="106" t="e">
        <f t="shared" si="508"/>
        <v>#DIV/0!</v>
      </c>
      <c r="R1817" s="106" t="e">
        <f t="shared" si="504"/>
        <v>#DIV/0!</v>
      </c>
      <c r="S1817" s="106" t="e">
        <f t="shared" si="505"/>
        <v>#DIV/0!</v>
      </c>
      <c r="T1817" s="106" t="e">
        <f t="shared" si="509"/>
        <v>#DIV/0!</v>
      </c>
      <c r="U1817" s="124" t="e">
        <f t="shared" si="502"/>
        <v>#DIV/0!</v>
      </c>
      <c r="V1817" s="107" t="e">
        <f t="shared" si="517"/>
        <v>#DIV/0!</v>
      </c>
      <c r="W1817" s="106" t="e">
        <f t="shared" si="515"/>
        <v>#DIV/0!</v>
      </c>
      <c r="X1817" s="106" t="e">
        <f t="shared" si="510"/>
        <v>#DIV/0!</v>
      </c>
      <c r="Y1817" s="106" t="e">
        <f t="shared" si="516"/>
        <v>#DIV/0!</v>
      </c>
      <c r="Z1817" s="108" t="e">
        <f t="shared" si="511"/>
        <v>#DIV/0!</v>
      </c>
      <c r="AA1817" s="108" t="e">
        <f>('Input &amp; Results'!$E$40-R1817*7.48)/('Calcs active'!H1817*1440)</f>
        <v>#DIV/0!</v>
      </c>
    </row>
    <row r="1818" spans="2:27" x14ac:dyDescent="0.2">
      <c r="B1818" s="31">
        <f t="shared" si="503"/>
        <v>5</v>
      </c>
      <c r="C1818" s="31" t="s">
        <v>62</v>
      </c>
      <c r="D1818" s="106">
        <v>1804</v>
      </c>
      <c r="E1818" s="106" t="e">
        <f t="shared" si="512"/>
        <v>#DIV/0!</v>
      </c>
      <c r="F1818" s="106">
        <f>'Calcs Hist'!E1819</f>
        <v>0</v>
      </c>
      <c r="G1818" s="106" t="e">
        <f t="shared" si="513"/>
        <v>#DIV/0!</v>
      </c>
      <c r="H1818" s="107" t="e">
        <f t="shared" si="514"/>
        <v>#DIV/0!</v>
      </c>
      <c r="I1818" s="106" t="e">
        <f>IF(P1818&gt;0,('Input &amp; Results'!F$36/12*$C$3)*('Input &amp; Results'!$D$21),('Input &amp; Results'!F$36/12*$C$3)*('Input &amp; Results'!$D$22))</f>
        <v>#DIV/0!</v>
      </c>
      <c r="J1818" s="106" t="e">
        <f t="shared" si="518"/>
        <v>#DIV/0!</v>
      </c>
      <c r="K1818" s="106" t="e">
        <f>IF(H1818&gt;'Input &amp; Results'!$K$45,MIN('Input &amp; Results'!$K$38,J1818-M1818),0)</f>
        <v>#DIV/0!</v>
      </c>
      <c r="L1818" s="106" t="e">
        <f t="shared" si="506"/>
        <v>#DIV/0!</v>
      </c>
      <c r="M1818" s="106" t="e">
        <f>IF(J1818&gt;0,MIN('Input &amp; Results'!$K$18*0.75/12*'Input &amp; Results'!$K$42,J1818),0)</f>
        <v>#DIV/0!</v>
      </c>
      <c r="N1818" s="106" t="e">
        <f t="shared" si="507"/>
        <v>#DIV/0!</v>
      </c>
      <c r="O1818" s="106" t="e">
        <f t="shared" si="501"/>
        <v>#DIV/0!</v>
      </c>
      <c r="P1818" s="106" t="e">
        <f>IF(O1818&gt;'Input &amp; Results'!$E$49,MIN('Input &amp; Results'!$E$47,O1818),0)</f>
        <v>#DIV/0!</v>
      </c>
      <c r="Q1818" s="106" t="e">
        <f t="shared" si="508"/>
        <v>#DIV/0!</v>
      </c>
      <c r="R1818" s="106" t="e">
        <f t="shared" si="504"/>
        <v>#DIV/0!</v>
      </c>
      <c r="S1818" s="106" t="e">
        <f t="shared" si="505"/>
        <v>#DIV/0!</v>
      </c>
      <c r="T1818" s="106" t="e">
        <f t="shared" si="509"/>
        <v>#DIV/0!</v>
      </c>
      <c r="U1818" s="124" t="e">
        <f t="shared" si="502"/>
        <v>#DIV/0!</v>
      </c>
      <c r="V1818" s="107" t="e">
        <f t="shared" si="517"/>
        <v>#DIV/0!</v>
      </c>
      <c r="W1818" s="106" t="e">
        <f t="shared" si="515"/>
        <v>#DIV/0!</v>
      </c>
      <c r="X1818" s="106" t="e">
        <f t="shared" si="510"/>
        <v>#DIV/0!</v>
      </c>
      <c r="Y1818" s="106" t="e">
        <f t="shared" si="516"/>
        <v>#DIV/0!</v>
      </c>
      <c r="Z1818" s="108" t="e">
        <f t="shared" si="511"/>
        <v>#DIV/0!</v>
      </c>
      <c r="AA1818" s="108" t="e">
        <f>('Input &amp; Results'!$E$40-R1818*7.48)/('Calcs active'!H1818*1440)</f>
        <v>#DIV/0!</v>
      </c>
    </row>
    <row r="1819" spans="2:27" x14ac:dyDescent="0.2">
      <c r="B1819" s="31">
        <f t="shared" si="503"/>
        <v>5</v>
      </c>
      <c r="C1819" s="31" t="s">
        <v>62</v>
      </c>
      <c r="D1819" s="106">
        <v>1805</v>
      </c>
      <c r="E1819" s="106" t="e">
        <f t="shared" si="512"/>
        <v>#DIV/0!</v>
      </c>
      <c r="F1819" s="106">
        <f>'Calcs Hist'!E1820</f>
        <v>0</v>
      </c>
      <c r="G1819" s="106" t="e">
        <f t="shared" si="513"/>
        <v>#DIV/0!</v>
      </c>
      <c r="H1819" s="107" t="e">
        <f t="shared" si="514"/>
        <v>#DIV/0!</v>
      </c>
      <c r="I1819" s="106" t="e">
        <f>IF(P1819&gt;0,('Input &amp; Results'!F$36/12*$C$3)*('Input &amp; Results'!$D$21),('Input &amp; Results'!F$36/12*$C$3)*('Input &amp; Results'!$D$22))</f>
        <v>#DIV/0!</v>
      </c>
      <c r="J1819" s="106" t="e">
        <f t="shared" si="518"/>
        <v>#DIV/0!</v>
      </c>
      <c r="K1819" s="106" t="e">
        <f>IF(H1819&gt;'Input &amp; Results'!$K$45,MIN('Input &amp; Results'!$K$38,J1819-M1819),0)</f>
        <v>#DIV/0!</v>
      </c>
      <c r="L1819" s="106" t="e">
        <f t="shared" si="506"/>
        <v>#DIV/0!</v>
      </c>
      <c r="M1819" s="106" t="e">
        <f>IF(J1819&gt;0,MIN('Input &amp; Results'!$K$18*0.75/12*'Input &amp; Results'!$K$42,J1819),0)</f>
        <v>#DIV/0!</v>
      </c>
      <c r="N1819" s="106" t="e">
        <f t="shared" si="507"/>
        <v>#DIV/0!</v>
      </c>
      <c r="O1819" s="106" t="e">
        <f t="shared" si="501"/>
        <v>#DIV/0!</v>
      </c>
      <c r="P1819" s="106" t="e">
        <f>IF(O1819&gt;'Input &amp; Results'!$E$49,MIN('Input &amp; Results'!$E$47,O1819),0)</f>
        <v>#DIV/0!</v>
      </c>
      <c r="Q1819" s="106" t="e">
        <f t="shared" si="508"/>
        <v>#DIV/0!</v>
      </c>
      <c r="R1819" s="106" t="e">
        <f t="shared" si="504"/>
        <v>#DIV/0!</v>
      </c>
      <c r="S1819" s="106" t="e">
        <f t="shared" si="505"/>
        <v>#DIV/0!</v>
      </c>
      <c r="T1819" s="106" t="e">
        <f t="shared" si="509"/>
        <v>#DIV/0!</v>
      </c>
      <c r="U1819" s="124" t="e">
        <f t="shared" si="502"/>
        <v>#DIV/0!</v>
      </c>
      <c r="V1819" s="107" t="e">
        <f t="shared" si="517"/>
        <v>#DIV/0!</v>
      </c>
      <c r="W1819" s="106" t="e">
        <f t="shared" si="515"/>
        <v>#DIV/0!</v>
      </c>
      <c r="X1819" s="106" t="e">
        <f t="shared" si="510"/>
        <v>#DIV/0!</v>
      </c>
      <c r="Y1819" s="106" t="e">
        <f t="shared" si="516"/>
        <v>#DIV/0!</v>
      </c>
      <c r="Z1819" s="108" t="e">
        <f t="shared" si="511"/>
        <v>#DIV/0!</v>
      </c>
      <c r="AA1819" s="108" t="e">
        <f>('Input &amp; Results'!$E$40-R1819*7.48)/('Calcs active'!H1819*1440)</f>
        <v>#DIV/0!</v>
      </c>
    </row>
    <row r="1820" spans="2:27" x14ac:dyDescent="0.2">
      <c r="B1820" s="31">
        <f t="shared" si="503"/>
        <v>5</v>
      </c>
      <c r="C1820" s="31" t="s">
        <v>62</v>
      </c>
      <c r="D1820" s="106">
        <v>1806</v>
      </c>
      <c r="E1820" s="106" t="e">
        <f t="shared" si="512"/>
        <v>#DIV/0!</v>
      </c>
      <c r="F1820" s="106">
        <f>'Calcs Hist'!E1821</f>
        <v>0</v>
      </c>
      <c r="G1820" s="106" t="e">
        <f t="shared" si="513"/>
        <v>#DIV/0!</v>
      </c>
      <c r="H1820" s="107" t="e">
        <f t="shared" si="514"/>
        <v>#DIV/0!</v>
      </c>
      <c r="I1820" s="106" t="e">
        <f>IF(P1820&gt;0,('Input &amp; Results'!F$36/12*$C$3)*('Input &amp; Results'!$D$21),('Input &amp; Results'!F$36/12*$C$3)*('Input &amp; Results'!$D$22))</f>
        <v>#DIV/0!</v>
      </c>
      <c r="J1820" s="106" t="e">
        <f t="shared" si="518"/>
        <v>#DIV/0!</v>
      </c>
      <c r="K1820" s="106" t="e">
        <f>IF(H1820&gt;'Input &amp; Results'!$K$45,MIN('Input &amp; Results'!$K$38,J1820-M1820),0)</f>
        <v>#DIV/0!</v>
      </c>
      <c r="L1820" s="106" t="e">
        <f t="shared" si="506"/>
        <v>#DIV/0!</v>
      </c>
      <c r="M1820" s="106" t="e">
        <f>IF(J1820&gt;0,MIN('Input &amp; Results'!$K$18*0.75/12*'Input &amp; Results'!$K$42,J1820),0)</f>
        <v>#DIV/0!</v>
      </c>
      <c r="N1820" s="106" t="e">
        <f t="shared" si="507"/>
        <v>#DIV/0!</v>
      </c>
      <c r="O1820" s="106" t="e">
        <f t="shared" si="501"/>
        <v>#DIV/0!</v>
      </c>
      <c r="P1820" s="106" t="e">
        <f>IF(O1820&gt;'Input &amp; Results'!$E$49,MIN('Input &amp; Results'!$E$47,O1820),0)</f>
        <v>#DIV/0!</v>
      </c>
      <c r="Q1820" s="106" t="e">
        <f t="shared" si="508"/>
        <v>#DIV/0!</v>
      </c>
      <c r="R1820" s="106" t="e">
        <f t="shared" si="504"/>
        <v>#DIV/0!</v>
      </c>
      <c r="S1820" s="106" t="e">
        <f t="shared" si="505"/>
        <v>#DIV/0!</v>
      </c>
      <c r="T1820" s="106" t="e">
        <f t="shared" si="509"/>
        <v>#DIV/0!</v>
      </c>
      <c r="U1820" s="124" t="e">
        <f t="shared" si="502"/>
        <v>#DIV/0!</v>
      </c>
      <c r="V1820" s="107" t="e">
        <f t="shared" si="517"/>
        <v>#DIV/0!</v>
      </c>
      <c r="W1820" s="106" t="e">
        <f t="shared" si="515"/>
        <v>#DIV/0!</v>
      </c>
      <c r="X1820" s="106" t="e">
        <f t="shared" si="510"/>
        <v>#DIV/0!</v>
      </c>
      <c r="Y1820" s="106" t="e">
        <f t="shared" si="516"/>
        <v>#DIV/0!</v>
      </c>
      <c r="Z1820" s="108" t="e">
        <f t="shared" si="511"/>
        <v>#DIV/0!</v>
      </c>
      <c r="AA1820" s="108" t="e">
        <f>('Input &amp; Results'!$E$40-R1820*7.48)/('Calcs active'!H1820*1440)</f>
        <v>#DIV/0!</v>
      </c>
    </row>
    <row r="1821" spans="2:27" x14ac:dyDescent="0.2">
      <c r="B1821" s="31">
        <f t="shared" si="503"/>
        <v>5</v>
      </c>
      <c r="C1821" s="31" t="s">
        <v>62</v>
      </c>
      <c r="D1821" s="106">
        <v>1807</v>
      </c>
      <c r="E1821" s="106" t="e">
        <f t="shared" si="512"/>
        <v>#DIV/0!</v>
      </c>
      <c r="F1821" s="106">
        <f>'Calcs Hist'!E1822</f>
        <v>0</v>
      </c>
      <c r="G1821" s="106" t="e">
        <f t="shared" si="513"/>
        <v>#DIV/0!</v>
      </c>
      <c r="H1821" s="107" t="e">
        <f t="shared" si="514"/>
        <v>#DIV/0!</v>
      </c>
      <c r="I1821" s="106" t="e">
        <f>IF(P1821&gt;0,('Input &amp; Results'!F$36/12*$C$3)*('Input &amp; Results'!$D$21),('Input &amp; Results'!F$36/12*$C$3)*('Input &amp; Results'!$D$22))</f>
        <v>#DIV/0!</v>
      </c>
      <c r="J1821" s="106" t="e">
        <f t="shared" si="518"/>
        <v>#DIV/0!</v>
      </c>
      <c r="K1821" s="106" t="e">
        <f>IF(H1821&gt;'Input &amp; Results'!$K$45,MIN('Input &amp; Results'!$K$38,J1821-M1821),0)</f>
        <v>#DIV/0!</v>
      </c>
      <c r="L1821" s="106" t="e">
        <f t="shared" si="506"/>
        <v>#DIV/0!</v>
      </c>
      <c r="M1821" s="106" t="e">
        <f>IF(J1821&gt;0,MIN('Input &amp; Results'!$K$18*0.75/12*'Input &amp; Results'!$K$42,J1821),0)</f>
        <v>#DIV/0!</v>
      </c>
      <c r="N1821" s="106" t="e">
        <f t="shared" si="507"/>
        <v>#DIV/0!</v>
      </c>
      <c r="O1821" s="106" t="e">
        <f t="shared" si="501"/>
        <v>#DIV/0!</v>
      </c>
      <c r="P1821" s="106" t="e">
        <f>IF(O1821&gt;'Input &amp; Results'!$E$49,MIN('Input &amp; Results'!$E$47,O1821),0)</f>
        <v>#DIV/0!</v>
      </c>
      <c r="Q1821" s="106" t="e">
        <f t="shared" si="508"/>
        <v>#DIV/0!</v>
      </c>
      <c r="R1821" s="106" t="e">
        <f t="shared" si="504"/>
        <v>#DIV/0!</v>
      </c>
      <c r="S1821" s="106" t="e">
        <f t="shared" si="505"/>
        <v>#DIV/0!</v>
      </c>
      <c r="T1821" s="106" t="e">
        <f t="shared" si="509"/>
        <v>#DIV/0!</v>
      </c>
      <c r="U1821" s="124" t="e">
        <f t="shared" si="502"/>
        <v>#DIV/0!</v>
      </c>
      <c r="V1821" s="107" t="e">
        <f t="shared" si="517"/>
        <v>#DIV/0!</v>
      </c>
      <c r="W1821" s="106" t="e">
        <f t="shared" si="515"/>
        <v>#DIV/0!</v>
      </c>
      <c r="X1821" s="106" t="e">
        <f t="shared" si="510"/>
        <v>#DIV/0!</v>
      </c>
      <c r="Y1821" s="106" t="e">
        <f t="shared" si="516"/>
        <v>#DIV/0!</v>
      </c>
      <c r="Z1821" s="108" t="e">
        <f t="shared" si="511"/>
        <v>#DIV/0!</v>
      </c>
      <c r="AA1821" s="108" t="e">
        <f>('Input &amp; Results'!$E$40-R1821*7.48)/('Calcs active'!H1821*1440)</f>
        <v>#DIV/0!</v>
      </c>
    </row>
    <row r="1822" spans="2:27" x14ac:dyDescent="0.2">
      <c r="B1822" s="31">
        <f t="shared" si="503"/>
        <v>5</v>
      </c>
      <c r="C1822" s="31" t="s">
        <v>62</v>
      </c>
      <c r="D1822" s="106">
        <v>1808</v>
      </c>
      <c r="E1822" s="106" t="e">
        <f t="shared" si="512"/>
        <v>#DIV/0!</v>
      </c>
      <c r="F1822" s="106">
        <f>'Calcs Hist'!E1823</f>
        <v>0</v>
      </c>
      <c r="G1822" s="106" t="e">
        <f t="shared" si="513"/>
        <v>#DIV/0!</v>
      </c>
      <c r="H1822" s="107" t="e">
        <f t="shared" si="514"/>
        <v>#DIV/0!</v>
      </c>
      <c r="I1822" s="106" t="e">
        <f>IF(P1822&gt;0,('Input &amp; Results'!F$36/12*$C$3)*('Input &amp; Results'!$D$21),('Input &amp; Results'!F$36/12*$C$3)*('Input &amp; Results'!$D$22))</f>
        <v>#DIV/0!</v>
      </c>
      <c r="J1822" s="106" t="e">
        <f t="shared" si="518"/>
        <v>#DIV/0!</v>
      </c>
      <c r="K1822" s="106" t="e">
        <f>IF(H1822&gt;'Input &amp; Results'!$K$45,MIN('Input &amp; Results'!$K$38,J1822-M1822),0)</f>
        <v>#DIV/0!</v>
      </c>
      <c r="L1822" s="106" t="e">
        <f t="shared" si="506"/>
        <v>#DIV/0!</v>
      </c>
      <c r="M1822" s="106" t="e">
        <f>IF(J1822&gt;0,MIN('Input &amp; Results'!$K$18*0.75/12*'Input &amp; Results'!$K$42,J1822),0)</f>
        <v>#DIV/0!</v>
      </c>
      <c r="N1822" s="106" t="e">
        <f t="shared" si="507"/>
        <v>#DIV/0!</v>
      </c>
      <c r="O1822" s="106" t="e">
        <f t="shared" si="501"/>
        <v>#DIV/0!</v>
      </c>
      <c r="P1822" s="106" t="e">
        <f>IF(O1822&gt;'Input &amp; Results'!$E$49,MIN('Input &amp; Results'!$E$47,O1822),0)</f>
        <v>#DIV/0!</v>
      </c>
      <c r="Q1822" s="106" t="e">
        <f t="shared" si="508"/>
        <v>#DIV/0!</v>
      </c>
      <c r="R1822" s="106" t="e">
        <f t="shared" si="504"/>
        <v>#DIV/0!</v>
      </c>
      <c r="S1822" s="106" t="e">
        <f t="shared" si="505"/>
        <v>#DIV/0!</v>
      </c>
      <c r="T1822" s="106" t="e">
        <f t="shared" si="509"/>
        <v>#DIV/0!</v>
      </c>
      <c r="U1822" s="124" t="e">
        <f t="shared" si="502"/>
        <v>#DIV/0!</v>
      </c>
      <c r="V1822" s="107" t="e">
        <f t="shared" si="517"/>
        <v>#DIV/0!</v>
      </c>
      <c r="W1822" s="106" t="e">
        <f t="shared" si="515"/>
        <v>#DIV/0!</v>
      </c>
      <c r="X1822" s="106" t="e">
        <f t="shared" si="510"/>
        <v>#DIV/0!</v>
      </c>
      <c r="Y1822" s="106" t="e">
        <f t="shared" si="516"/>
        <v>#DIV/0!</v>
      </c>
      <c r="Z1822" s="108" t="e">
        <f t="shared" si="511"/>
        <v>#DIV/0!</v>
      </c>
      <c r="AA1822" s="108" t="e">
        <f>('Input &amp; Results'!$E$40-R1822*7.48)/('Calcs active'!H1822*1440)</f>
        <v>#DIV/0!</v>
      </c>
    </row>
    <row r="1823" spans="2:27" x14ac:dyDescent="0.2">
      <c r="B1823" s="31">
        <f t="shared" si="503"/>
        <v>5</v>
      </c>
      <c r="C1823" s="31" t="s">
        <v>62</v>
      </c>
      <c r="D1823" s="106">
        <v>1809</v>
      </c>
      <c r="E1823" s="106" t="e">
        <f t="shared" si="512"/>
        <v>#DIV/0!</v>
      </c>
      <c r="F1823" s="106">
        <f>'Calcs Hist'!E1824</f>
        <v>0</v>
      </c>
      <c r="G1823" s="106" t="e">
        <f t="shared" si="513"/>
        <v>#DIV/0!</v>
      </c>
      <c r="H1823" s="107" t="e">
        <f t="shared" si="514"/>
        <v>#DIV/0!</v>
      </c>
      <c r="I1823" s="106" t="e">
        <f>IF(P1823&gt;0,('Input &amp; Results'!F$36/12*$C$3)*('Input &amp; Results'!$D$21),('Input &amp; Results'!F$36/12*$C$3)*('Input &amp; Results'!$D$22))</f>
        <v>#DIV/0!</v>
      </c>
      <c r="J1823" s="106" t="e">
        <f t="shared" si="518"/>
        <v>#DIV/0!</v>
      </c>
      <c r="K1823" s="106" t="e">
        <f>IF(H1823&gt;'Input &amp; Results'!$K$45,MIN('Input &amp; Results'!$K$38,J1823-M1823),0)</f>
        <v>#DIV/0!</v>
      </c>
      <c r="L1823" s="106" t="e">
        <f t="shared" si="506"/>
        <v>#DIV/0!</v>
      </c>
      <c r="M1823" s="106" t="e">
        <f>IF(J1823&gt;0,MIN('Input &amp; Results'!$K$18*0.75/12*'Input &amp; Results'!$K$42,J1823),0)</f>
        <v>#DIV/0!</v>
      </c>
      <c r="N1823" s="106" t="e">
        <f t="shared" si="507"/>
        <v>#DIV/0!</v>
      </c>
      <c r="O1823" s="106" t="e">
        <f t="shared" si="501"/>
        <v>#DIV/0!</v>
      </c>
      <c r="P1823" s="106" t="e">
        <f>IF(O1823&gt;'Input &amp; Results'!$E$49,MIN('Input &amp; Results'!$E$47,O1823),0)</f>
        <v>#DIV/0!</v>
      </c>
      <c r="Q1823" s="106" t="e">
        <f t="shared" si="508"/>
        <v>#DIV/0!</v>
      </c>
      <c r="R1823" s="106" t="e">
        <f t="shared" si="504"/>
        <v>#DIV/0!</v>
      </c>
      <c r="S1823" s="106" t="e">
        <f t="shared" si="505"/>
        <v>#DIV/0!</v>
      </c>
      <c r="T1823" s="106" t="e">
        <f t="shared" si="509"/>
        <v>#DIV/0!</v>
      </c>
      <c r="U1823" s="124" t="e">
        <f t="shared" si="502"/>
        <v>#DIV/0!</v>
      </c>
      <c r="V1823" s="107" t="e">
        <f t="shared" si="517"/>
        <v>#DIV/0!</v>
      </c>
      <c r="W1823" s="106" t="e">
        <f t="shared" si="515"/>
        <v>#DIV/0!</v>
      </c>
      <c r="X1823" s="106" t="e">
        <f t="shared" si="510"/>
        <v>#DIV/0!</v>
      </c>
      <c r="Y1823" s="106" t="e">
        <f t="shared" si="516"/>
        <v>#DIV/0!</v>
      </c>
      <c r="Z1823" s="108" t="e">
        <f t="shared" si="511"/>
        <v>#DIV/0!</v>
      </c>
      <c r="AA1823" s="108" t="e">
        <f>('Input &amp; Results'!$E$40-R1823*7.48)/('Calcs active'!H1823*1440)</f>
        <v>#DIV/0!</v>
      </c>
    </row>
    <row r="1824" spans="2:27" x14ac:dyDescent="0.2">
      <c r="B1824" s="31">
        <f t="shared" si="503"/>
        <v>5</v>
      </c>
      <c r="C1824" s="31" t="s">
        <v>62</v>
      </c>
      <c r="D1824" s="106">
        <v>1810</v>
      </c>
      <c r="E1824" s="106" t="e">
        <f t="shared" si="512"/>
        <v>#DIV/0!</v>
      </c>
      <c r="F1824" s="106">
        <f>'Calcs Hist'!E1825</f>
        <v>0</v>
      </c>
      <c r="G1824" s="106" t="e">
        <f t="shared" si="513"/>
        <v>#DIV/0!</v>
      </c>
      <c r="H1824" s="107" t="e">
        <f t="shared" si="514"/>
        <v>#DIV/0!</v>
      </c>
      <c r="I1824" s="106" t="e">
        <f>IF(P1824&gt;0,('Input &amp; Results'!F$36/12*$C$3)*('Input &amp; Results'!$D$21),('Input &amp; Results'!F$36/12*$C$3)*('Input &amp; Results'!$D$22))</f>
        <v>#DIV/0!</v>
      </c>
      <c r="J1824" s="106" t="e">
        <f t="shared" si="518"/>
        <v>#DIV/0!</v>
      </c>
      <c r="K1824" s="106" t="e">
        <f>IF(H1824&gt;'Input &amp; Results'!$K$45,MIN('Input &amp; Results'!$K$38,J1824-M1824),0)</f>
        <v>#DIV/0!</v>
      </c>
      <c r="L1824" s="106" t="e">
        <f t="shared" si="506"/>
        <v>#DIV/0!</v>
      </c>
      <c r="M1824" s="106" t="e">
        <f>IF(J1824&gt;0,MIN('Input &amp; Results'!$K$18*0.75/12*'Input &amp; Results'!$K$42,J1824),0)</f>
        <v>#DIV/0!</v>
      </c>
      <c r="N1824" s="106" t="e">
        <f t="shared" si="507"/>
        <v>#DIV/0!</v>
      </c>
      <c r="O1824" s="106" t="e">
        <f t="shared" si="501"/>
        <v>#DIV/0!</v>
      </c>
      <c r="P1824" s="106" t="e">
        <f>IF(O1824&gt;'Input &amp; Results'!$E$49,MIN('Input &amp; Results'!$E$47,O1824),0)</f>
        <v>#DIV/0!</v>
      </c>
      <c r="Q1824" s="106" t="e">
        <f t="shared" si="508"/>
        <v>#DIV/0!</v>
      </c>
      <c r="R1824" s="106" t="e">
        <f t="shared" si="504"/>
        <v>#DIV/0!</v>
      </c>
      <c r="S1824" s="106" t="e">
        <f t="shared" si="505"/>
        <v>#DIV/0!</v>
      </c>
      <c r="T1824" s="106" t="e">
        <f t="shared" si="509"/>
        <v>#DIV/0!</v>
      </c>
      <c r="U1824" s="124" t="e">
        <f t="shared" si="502"/>
        <v>#DIV/0!</v>
      </c>
      <c r="V1824" s="107" t="e">
        <f t="shared" si="517"/>
        <v>#DIV/0!</v>
      </c>
      <c r="W1824" s="106" t="e">
        <f t="shared" si="515"/>
        <v>#DIV/0!</v>
      </c>
      <c r="X1824" s="106" t="e">
        <f t="shared" si="510"/>
        <v>#DIV/0!</v>
      </c>
      <c r="Y1824" s="106" t="e">
        <f t="shared" si="516"/>
        <v>#DIV/0!</v>
      </c>
      <c r="Z1824" s="108" t="e">
        <f t="shared" si="511"/>
        <v>#DIV/0!</v>
      </c>
      <c r="AA1824" s="108" t="e">
        <f>('Input &amp; Results'!$E$40-R1824*7.48)/('Calcs active'!H1824*1440)</f>
        <v>#DIV/0!</v>
      </c>
    </row>
    <row r="1825" spans="2:27" x14ac:dyDescent="0.2">
      <c r="B1825" s="31">
        <f t="shared" si="503"/>
        <v>5</v>
      </c>
      <c r="C1825" s="31" t="s">
        <v>62</v>
      </c>
      <c r="D1825" s="106">
        <v>1811</v>
      </c>
      <c r="E1825" s="106" t="e">
        <f t="shared" si="512"/>
        <v>#DIV/0!</v>
      </c>
      <c r="F1825" s="106">
        <f>'Calcs Hist'!E1826</f>
        <v>0</v>
      </c>
      <c r="G1825" s="106" t="e">
        <f t="shared" si="513"/>
        <v>#DIV/0!</v>
      </c>
      <c r="H1825" s="107" t="e">
        <f t="shared" si="514"/>
        <v>#DIV/0!</v>
      </c>
      <c r="I1825" s="106" t="e">
        <f>IF(P1825&gt;0,('Input &amp; Results'!F$36/12*$C$3)*('Input &amp; Results'!$D$21),('Input &amp; Results'!F$36/12*$C$3)*('Input &amp; Results'!$D$22))</f>
        <v>#DIV/0!</v>
      </c>
      <c r="J1825" s="106" t="e">
        <f t="shared" si="518"/>
        <v>#DIV/0!</v>
      </c>
      <c r="K1825" s="106" t="e">
        <f>IF(H1825&gt;'Input &amp; Results'!$K$45,MIN('Input &amp; Results'!$K$38,J1825-M1825),0)</f>
        <v>#DIV/0!</v>
      </c>
      <c r="L1825" s="106" t="e">
        <f t="shared" si="506"/>
        <v>#DIV/0!</v>
      </c>
      <c r="M1825" s="106" t="e">
        <f>IF(J1825&gt;0,MIN('Input &amp; Results'!$K$18*0.75/12*'Input &amp; Results'!$K$42,J1825),0)</f>
        <v>#DIV/0!</v>
      </c>
      <c r="N1825" s="106" t="e">
        <f t="shared" si="507"/>
        <v>#DIV/0!</v>
      </c>
      <c r="O1825" s="106" t="e">
        <f t="shared" si="501"/>
        <v>#DIV/0!</v>
      </c>
      <c r="P1825" s="106" t="e">
        <f>IF(O1825&gt;'Input &amp; Results'!$E$49,MIN('Input &amp; Results'!$E$47,O1825),0)</f>
        <v>#DIV/0!</v>
      </c>
      <c r="Q1825" s="106" t="e">
        <f t="shared" si="508"/>
        <v>#DIV/0!</v>
      </c>
      <c r="R1825" s="106" t="e">
        <f t="shared" si="504"/>
        <v>#DIV/0!</v>
      </c>
      <c r="S1825" s="106" t="e">
        <f t="shared" si="505"/>
        <v>#DIV/0!</v>
      </c>
      <c r="T1825" s="106" t="e">
        <f t="shared" si="509"/>
        <v>#DIV/0!</v>
      </c>
      <c r="U1825" s="124" t="e">
        <f t="shared" si="502"/>
        <v>#DIV/0!</v>
      </c>
      <c r="V1825" s="107" t="e">
        <f t="shared" si="517"/>
        <v>#DIV/0!</v>
      </c>
      <c r="W1825" s="106" t="e">
        <f t="shared" si="515"/>
        <v>#DIV/0!</v>
      </c>
      <c r="X1825" s="106" t="e">
        <f t="shared" si="510"/>
        <v>#DIV/0!</v>
      </c>
      <c r="Y1825" s="106" t="e">
        <f t="shared" si="516"/>
        <v>#DIV/0!</v>
      </c>
      <c r="Z1825" s="108" t="e">
        <f t="shared" si="511"/>
        <v>#DIV/0!</v>
      </c>
      <c r="AA1825" s="108" t="e">
        <f>('Input &amp; Results'!$E$40-R1825*7.48)/('Calcs active'!H1825*1440)</f>
        <v>#DIV/0!</v>
      </c>
    </row>
    <row r="1826" spans="2:27" x14ac:dyDescent="0.2">
      <c r="B1826" s="31">
        <f t="shared" si="503"/>
        <v>5</v>
      </c>
      <c r="C1826" s="31" t="s">
        <v>62</v>
      </c>
      <c r="D1826" s="106">
        <v>1812</v>
      </c>
      <c r="E1826" s="106" t="e">
        <f t="shared" si="512"/>
        <v>#DIV/0!</v>
      </c>
      <c r="F1826" s="106">
        <f>'Calcs Hist'!E1827</f>
        <v>0</v>
      </c>
      <c r="G1826" s="106" t="e">
        <f t="shared" si="513"/>
        <v>#DIV/0!</v>
      </c>
      <c r="H1826" s="107" t="e">
        <f t="shared" si="514"/>
        <v>#DIV/0!</v>
      </c>
      <c r="I1826" s="106" t="e">
        <f>IF(P1826&gt;0,('Input &amp; Results'!F$36/12*$C$3)*('Input &amp; Results'!$D$21),('Input &amp; Results'!F$36/12*$C$3)*('Input &amp; Results'!$D$22))</f>
        <v>#DIV/0!</v>
      </c>
      <c r="J1826" s="106" t="e">
        <f t="shared" si="518"/>
        <v>#DIV/0!</v>
      </c>
      <c r="K1826" s="106" t="e">
        <f>IF(H1826&gt;'Input &amp; Results'!$K$45,MIN('Input &amp; Results'!$K$38,J1826-M1826),0)</f>
        <v>#DIV/0!</v>
      </c>
      <c r="L1826" s="106" t="e">
        <f t="shared" si="506"/>
        <v>#DIV/0!</v>
      </c>
      <c r="M1826" s="106" t="e">
        <f>IF(J1826&gt;0,MIN('Input &amp; Results'!$K$18*0.75/12*'Input &amp; Results'!$K$42,J1826),0)</f>
        <v>#DIV/0!</v>
      </c>
      <c r="N1826" s="106" t="e">
        <f t="shared" si="507"/>
        <v>#DIV/0!</v>
      </c>
      <c r="O1826" s="106" t="e">
        <f t="shared" si="501"/>
        <v>#DIV/0!</v>
      </c>
      <c r="P1826" s="106" t="e">
        <f>IF(O1826&gt;'Input &amp; Results'!$E$49,MIN('Input &amp; Results'!$E$47,O1826),0)</f>
        <v>#DIV/0!</v>
      </c>
      <c r="Q1826" s="106" t="e">
        <f t="shared" si="508"/>
        <v>#DIV/0!</v>
      </c>
      <c r="R1826" s="106" t="e">
        <f t="shared" si="504"/>
        <v>#DIV/0!</v>
      </c>
      <c r="S1826" s="106" t="e">
        <f t="shared" si="505"/>
        <v>#DIV/0!</v>
      </c>
      <c r="T1826" s="106" t="e">
        <f t="shared" si="509"/>
        <v>#DIV/0!</v>
      </c>
      <c r="U1826" s="124" t="e">
        <f t="shared" si="502"/>
        <v>#DIV/0!</v>
      </c>
      <c r="V1826" s="107" t="e">
        <f t="shared" si="517"/>
        <v>#DIV/0!</v>
      </c>
      <c r="W1826" s="106" t="e">
        <f t="shared" si="515"/>
        <v>#DIV/0!</v>
      </c>
      <c r="X1826" s="106" t="e">
        <f t="shared" si="510"/>
        <v>#DIV/0!</v>
      </c>
      <c r="Y1826" s="106" t="e">
        <f t="shared" si="516"/>
        <v>#DIV/0!</v>
      </c>
      <c r="Z1826" s="108" t="e">
        <f t="shared" si="511"/>
        <v>#DIV/0!</v>
      </c>
      <c r="AA1826" s="108" t="e">
        <f>('Input &amp; Results'!$E$40-R1826*7.48)/('Calcs active'!H1826*1440)</f>
        <v>#DIV/0!</v>
      </c>
    </row>
    <row r="1827" spans="2:27" x14ac:dyDescent="0.2">
      <c r="B1827" s="31">
        <f t="shared" si="503"/>
        <v>5</v>
      </c>
      <c r="C1827" s="31" t="s">
        <v>62</v>
      </c>
      <c r="D1827" s="106">
        <v>1813</v>
      </c>
      <c r="E1827" s="106" t="e">
        <f t="shared" si="512"/>
        <v>#DIV/0!</v>
      </c>
      <c r="F1827" s="106">
        <f>'Calcs Hist'!E1828</f>
        <v>0</v>
      </c>
      <c r="G1827" s="106" t="e">
        <f t="shared" si="513"/>
        <v>#DIV/0!</v>
      </c>
      <c r="H1827" s="107" t="e">
        <f t="shared" si="514"/>
        <v>#DIV/0!</v>
      </c>
      <c r="I1827" s="106" t="e">
        <f>IF(P1827&gt;0,('Input &amp; Results'!F$36/12*$C$3)*('Input &amp; Results'!$D$21),('Input &amp; Results'!F$36/12*$C$3)*('Input &amp; Results'!$D$22))</f>
        <v>#DIV/0!</v>
      </c>
      <c r="J1827" s="106" t="e">
        <f t="shared" si="518"/>
        <v>#DIV/0!</v>
      </c>
      <c r="K1827" s="106" t="e">
        <f>IF(H1827&gt;'Input &amp; Results'!$K$45,MIN('Input &amp; Results'!$K$38,J1827-M1827),0)</f>
        <v>#DIV/0!</v>
      </c>
      <c r="L1827" s="106" t="e">
        <f t="shared" si="506"/>
        <v>#DIV/0!</v>
      </c>
      <c r="M1827" s="106" t="e">
        <f>IF(J1827&gt;0,MIN('Input &amp; Results'!$K$18*0.75/12*'Input &amp; Results'!$K$42,J1827),0)</f>
        <v>#DIV/0!</v>
      </c>
      <c r="N1827" s="106" t="e">
        <f t="shared" si="507"/>
        <v>#DIV/0!</v>
      </c>
      <c r="O1827" s="106" t="e">
        <f t="shared" si="501"/>
        <v>#DIV/0!</v>
      </c>
      <c r="P1827" s="106" t="e">
        <f>IF(O1827&gt;'Input &amp; Results'!$E$49,MIN('Input &amp; Results'!$E$47,O1827),0)</f>
        <v>#DIV/0!</v>
      </c>
      <c r="Q1827" s="106" t="e">
        <f t="shared" si="508"/>
        <v>#DIV/0!</v>
      </c>
      <c r="R1827" s="106" t="e">
        <f t="shared" si="504"/>
        <v>#DIV/0!</v>
      </c>
      <c r="S1827" s="106" t="e">
        <f t="shared" si="505"/>
        <v>#DIV/0!</v>
      </c>
      <c r="T1827" s="106" t="e">
        <f t="shared" si="509"/>
        <v>#DIV/0!</v>
      </c>
      <c r="U1827" s="124" t="e">
        <f t="shared" si="502"/>
        <v>#DIV/0!</v>
      </c>
      <c r="V1827" s="107" t="e">
        <f t="shared" si="517"/>
        <v>#DIV/0!</v>
      </c>
      <c r="W1827" s="106" t="e">
        <f t="shared" si="515"/>
        <v>#DIV/0!</v>
      </c>
      <c r="X1827" s="106" t="e">
        <f t="shared" si="510"/>
        <v>#DIV/0!</v>
      </c>
      <c r="Y1827" s="106" t="e">
        <f t="shared" si="516"/>
        <v>#DIV/0!</v>
      </c>
      <c r="Z1827" s="108" t="e">
        <f t="shared" si="511"/>
        <v>#DIV/0!</v>
      </c>
      <c r="AA1827" s="108" t="e">
        <f>('Input &amp; Results'!$E$40-R1827*7.48)/('Calcs active'!H1827*1440)</f>
        <v>#DIV/0!</v>
      </c>
    </row>
    <row r="1828" spans="2:27" x14ac:dyDescent="0.2">
      <c r="B1828" s="31">
        <f t="shared" si="503"/>
        <v>5</v>
      </c>
      <c r="C1828" s="31" t="s">
        <v>62</v>
      </c>
      <c r="D1828" s="106">
        <v>1814</v>
      </c>
      <c r="E1828" s="106" t="e">
        <f t="shared" si="512"/>
        <v>#DIV/0!</v>
      </c>
      <c r="F1828" s="106">
        <f>'Calcs Hist'!E1829</f>
        <v>0</v>
      </c>
      <c r="G1828" s="106" t="e">
        <f t="shared" si="513"/>
        <v>#DIV/0!</v>
      </c>
      <c r="H1828" s="107" t="e">
        <f t="shared" si="514"/>
        <v>#DIV/0!</v>
      </c>
      <c r="I1828" s="106" t="e">
        <f>IF(P1828&gt;0,('Input &amp; Results'!F$36/12*$C$3)*('Input &amp; Results'!$D$21),('Input &amp; Results'!F$36/12*$C$3)*('Input &amp; Results'!$D$22))</f>
        <v>#DIV/0!</v>
      </c>
      <c r="J1828" s="106" t="e">
        <f t="shared" si="518"/>
        <v>#DIV/0!</v>
      </c>
      <c r="K1828" s="106" t="e">
        <f>IF(H1828&gt;'Input &amp; Results'!$K$45,MIN('Input &amp; Results'!$K$38,J1828-M1828),0)</f>
        <v>#DIV/0!</v>
      </c>
      <c r="L1828" s="106" t="e">
        <f t="shared" si="506"/>
        <v>#DIV/0!</v>
      </c>
      <c r="M1828" s="106" t="e">
        <f>IF(J1828&gt;0,MIN('Input &amp; Results'!$K$18*0.75/12*'Input &amp; Results'!$K$42,J1828),0)</f>
        <v>#DIV/0!</v>
      </c>
      <c r="N1828" s="106" t="e">
        <f t="shared" si="507"/>
        <v>#DIV/0!</v>
      </c>
      <c r="O1828" s="106" t="e">
        <f t="shared" si="501"/>
        <v>#DIV/0!</v>
      </c>
      <c r="P1828" s="106" t="e">
        <f>IF(O1828&gt;'Input &amp; Results'!$E$49,MIN('Input &amp; Results'!$E$47,O1828),0)</f>
        <v>#DIV/0!</v>
      </c>
      <c r="Q1828" s="106" t="e">
        <f t="shared" si="508"/>
        <v>#DIV/0!</v>
      </c>
      <c r="R1828" s="106" t="e">
        <f t="shared" si="504"/>
        <v>#DIV/0!</v>
      </c>
      <c r="S1828" s="106" t="e">
        <f t="shared" si="505"/>
        <v>#DIV/0!</v>
      </c>
      <c r="T1828" s="106" t="e">
        <f t="shared" si="509"/>
        <v>#DIV/0!</v>
      </c>
      <c r="U1828" s="124" t="e">
        <f t="shared" si="502"/>
        <v>#DIV/0!</v>
      </c>
      <c r="V1828" s="107" t="e">
        <f t="shared" si="517"/>
        <v>#DIV/0!</v>
      </c>
      <c r="W1828" s="106" t="e">
        <f t="shared" si="515"/>
        <v>#DIV/0!</v>
      </c>
      <c r="X1828" s="106" t="e">
        <f t="shared" si="510"/>
        <v>#DIV/0!</v>
      </c>
      <c r="Y1828" s="106" t="e">
        <f t="shared" si="516"/>
        <v>#DIV/0!</v>
      </c>
      <c r="Z1828" s="108" t="e">
        <f t="shared" si="511"/>
        <v>#DIV/0!</v>
      </c>
      <c r="AA1828" s="108" t="e">
        <f>('Input &amp; Results'!$E$40-R1828*7.48)/('Calcs active'!H1828*1440)</f>
        <v>#DIV/0!</v>
      </c>
    </row>
    <row r="1829" spans="2:27" x14ac:dyDescent="0.2">
      <c r="B1829" s="31">
        <f t="shared" si="503"/>
        <v>5</v>
      </c>
      <c r="C1829" s="31" t="s">
        <v>62</v>
      </c>
      <c r="D1829" s="106">
        <v>1815</v>
      </c>
      <c r="E1829" s="106" t="e">
        <f t="shared" si="512"/>
        <v>#DIV/0!</v>
      </c>
      <c r="F1829" s="106">
        <f>'Calcs Hist'!E1830</f>
        <v>0</v>
      </c>
      <c r="G1829" s="106" t="e">
        <f t="shared" si="513"/>
        <v>#DIV/0!</v>
      </c>
      <c r="H1829" s="107" t="e">
        <f t="shared" si="514"/>
        <v>#DIV/0!</v>
      </c>
      <c r="I1829" s="106" t="e">
        <f>IF(P1829&gt;0,('Input &amp; Results'!F$36/12*$C$3)*('Input &amp; Results'!$D$21),('Input &amp; Results'!F$36/12*$C$3)*('Input &amp; Results'!$D$22))</f>
        <v>#DIV/0!</v>
      </c>
      <c r="J1829" s="106" t="e">
        <f t="shared" si="518"/>
        <v>#DIV/0!</v>
      </c>
      <c r="K1829" s="106" t="e">
        <f>IF(H1829&gt;'Input &amp; Results'!$K$45,MIN('Input &amp; Results'!$K$38,J1829-M1829),0)</f>
        <v>#DIV/0!</v>
      </c>
      <c r="L1829" s="106" t="e">
        <f t="shared" si="506"/>
        <v>#DIV/0!</v>
      </c>
      <c r="M1829" s="106" t="e">
        <f>IF(J1829&gt;0,MIN('Input &amp; Results'!$K$18*0.75/12*'Input &amp; Results'!$K$42,J1829),0)</f>
        <v>#DIV/0!</v>
      </c>
      <c r="N1829" s="106" t="e">
        <f t="shared" si="507"/>
        <v>#DIV/0!</v>
      </c>
      <c r="O1829" s="106" t="e">
        <f t="shared" si="501"/>
        <v>#DIV/0!</v>
      </c>
      <c r="P1829" s="106" t="e">
        <f>IF(O1829&gt;'Input &amp; Results'!$E$49,MIN('Input &amp; Results'!$E$47,O1829),0)</f>
        <v>#DIV/0!</v>
      </c>
      <c r="Q1829" s="106" t="e">
        <f t="shared" si="508"/>
        <v>#DIV/0!</v>
      </c>
      <c r="R1829" s="106" t="e">
        <f t="shared" si="504"/>
        <v>#DIV/0!</v>
      </c>
      <c r="S1829" s="106" t="e">
        <f t="shared" si="505"/>
        <v>#DIV/0!</v>
      </c>
      <c r="T1829" s="106" t="e">
        <f t="shared" si="509"/>
        <v>#DIV/0!</v>
      </c>
      <c r="U1829" s="124" t="e">
        <f t="shared" si="502"/>
        <v>#DIV/0!</v>
      </c>
      <c r="V1829" s="107" t="e">
        <f t="shared" si="517"/>
        <v>#DIV/0!</v>
      </c>
      <c r="W1829" s="106" t="e">
        <f t="shared" si="515"/>
        <v>#DIV/0!</v>
      </c>
      <c r="X1829" s="106" t="e">
        <f t="shared" si="510"/>
        <v>#DIV/0!</v>
      </c>
      <c r="Y1829" s="106" t="e">
        <f t="shared" si="516"/>
        <v>#DIV/0!</v>
      </c>
      <c r="Z1829" s="108" t="e">
        <f t="shared" si="511"/>
        <v>#DIV/0!</v>
      </c>
      <c r="AA1829" s="108" t="e">
        <f>('Input &amp; Results'!$E$40-R1829*7.48)/('Calcs active'!H1829*1440)</f>
        <v>#DIV/0!</v>
      </c>
    </row>
    <row r="1830" spans="2:27" x14ac:dyDescent="0.2">
      <c r="B1830" s="31">
        <f t="shared" si="503"/>
        <v>5</v>
      </c>
      <c r="C1830" s="31" t="s">
        <v>62</v>
      </c>
      <c r="D1830" s="106">
        <v>1816</v>
      </c>
      <c r="E1830" s="106" t="e">
        <f t="shared" si="512"/>
        <v>#DIV/0!</v>
      </c>
      <c r="F1830" s="106">
        <f>'Calcs Hist'!E1831</f>
        <v>0</v>
      </c>
      <c r="G1830" s="106" t="e">
        <f t="shared" si="513"/>
        <v>#DIV/0!</v>
      </c>
      <c r="H1830" s="107" t="e">
        <f t="shared" si="514"/>
        <v>#DIV/0!</v>
      </c>
      <c r="I1830" s="106" t="e">
        <f>IF(P1830&gt;0,('Input &amp; Results'!F$36/12*$C$3)*('Input &amp; Results'!$D$21),('Input &amp; Results'!F$36/12*$C$3)*('Input &amp; Results'!$D$22))</f>
        <v>#DIV/0!</v>
      </c>
      <c r="J1830" s="106" t="e">
        <f t="shared" si="518"/>
        <v>#DIV/0!</v>
      </c>
      <c r="K1830" s="106" t="e">
        <f>IF(H1830&gt;'Input &amp; Results'!$K$45,MIN('Input &amp; Results'!$K$38,J1830-M1830),0)</f>
        <v>#DIV/0!</v>
      </c>
      <c r="L1830" s="106" t="e">
        <f t="shared" si="506"/>
        <v>#DIV/0!</v>
      </c>
      <c r="M1830" s="106" t="e">
        <f>IF(J1830&gt;0,MIN('Input &amp; Results'!$K$18*0.75/12*'Input &amp; Results'!$K$42,J1830),0)</f>
        <v>#DIV/0!</v>
      </c>
      <c r="N1830" s="106" t="e">
        <f t="shared" si="507"/>
        <v>#DIV/0!</v>
      </c>
      <c r="O1830" s="106" t="e">
        <f t="shared" si="501"/>
        <v>#DIV/0!</v>
      </c>
      <c r="P1830" s="106" t="e">
        <f>IF(O1830&gt;'Input &amp; Results'!$E$49,MIN('Input &amp; Results'!$E$47,O1830),0)</f>
        <v>#DIV/0!</v>
      </c>
      <c r="Q1830" s="106" t="e">
        <f t="shared" si="508"/>
        <v>#DIV/0!</v>
      </c>
      <c r="R1830" s="106" t="e">
        <f t="shared" si="504"/>
        <v>#DIV/0!</v>
      </c>
      <c r="S1830" s="106" t="e">
        <f t="shared" si="505"/>
        <v>#DIV/0!</v>
      </c>
      <c r="T1830" s="106" t="e">
        <f t="shared" si="509"/>
        <v>#DIV/0!</v>
      </c>
      <c r="U1830" s="124" t="e">
        <f t="shared" si="502"/>
        <v>#DIV/0!</v>
      </c>
      <c r="V1830" s="107" t="e">
        <f t="shared" si="517"/>
        <v>#DIV/0!</v>
      </c>
      <c r="W1830" s="106" t="e">
        <f t="shared" si="515"/>
        <v>#DIV/0!</v>
      </c>
      <c r="X1830" s="106" t="e">
        <f t="shared" si="510"/>
        <v>#DIV/0!</v>
      </c>
      <c r="Y1830" s="106" t="e">
        <f t="shared" si="516"/>
        <v>#DIV/0!</v>
      </c>
      <c r="Z1830" s="108" t="e">
        <f t="shared" si="511"/>
        <v>#DIV/0!</v>
      </c>
      <c r="AA1830" s="108" t="e">
        <f>('Input &amp; Results'!$E$40-R1830*7.48)/('Calcs active'!H1830*1440)</f>
        <v>#DIV/0!</v>
      </c>
    </row>
    <row r="1831" spans="2:27" x14ac:dyDescent="0.2">
      <c r="B1831" s="31">
        <f t="shared" si="503"/>
        <v>5</v>
      </c>
      <c r="C1831" s="31" t="s">
        <v>62</v>
      </c>
      <c r="D1831" s="106">
        <v>1817</v>
      </c>
      <c r="E1831" s="106" t="e">
        <f t="shared" si="512"/>
        <v>#DIV/0!</v>
      </c>
      <c r="F1831" s="106">
        <f>'Calcs Hist'!E1832</f>
        <v>0</v>
      </c>
      <c r="G1831" s="106" t="e">
        <f t="shared" si="513"/>
        <v>#DIV/0!</v>
      </c>
      <c r="H1831" s="107" t="e">
        <f t="shared" si="514"/>
        <v>#DIV/0!</v>
      </c>
      <c r="I1831" s="106" t="e">
        <f>IF(P1831&gt;0,('Input &amp; Results'!F$36/12*$C$3)*('Input &amp; Results'!$D$21),('Input &amp; Results'!F$36/12*$C$3)*('Input &amp; Results'!$D$22))</f>
        <v>#DIV/0!</v>
      </c>
      <c r="J1831" s="106" t="e">
        <f t="shared" si="518"/>
        <v>#DIV/0!</v>
      </c>
      <c r="K1831" s="106" t="e">
        <f>IF(H1831&gt;'Input &amp; Results'!$K$45,MIN('Input &amp; Results'!$K$38,J1831-M1831),0)</f>
        <v>#DIV/0!</v>
      </c>
      <c r="L1831" s="106" t="e">
        <f t="shared" si="506"/>
        <v>#DIV/0!</v>
      </c>
      <c r="M1831" s="106" t="e">
        <f>IF(J1831&gt;0,MIN('Input &amp; Results'!$K$18*0.75/12*'Input &amp; Results'!$K$42,J1831),0)</f>
        <v>#DIV/0!</v>
      </c>
      <c r="N1831" s="106" t="e">
        <f t="shared" si="507"/>
        <v>#DIV/0!</v>
      </c>
      <c r="O1831" s="106" t="e">
        <f t="shared" si="501"/>
        <v>#DIV/0!</v>
      </c>
      <c r="P1831" s="106" t="e">
        <f>IF(O1831&gt;'Input &amp; Results'!$E$49,MIN('Input &amp; Results'!$E$47,O1831),0)</f>
        <v>#DIV/0!</v>
      </c>
      <c r="Q1831" s="106" t="e">
        <f t="shared" si="508"/>
        <v>#DIV/0!</v>
      </c>
      <c r="R1831" s="106" t="e">
        <f t="shared" si="504"/>
        <v>#DIV/0!</v>
      </c>
      <c r="S1831" s="106" t="e">
        <f t="shared" si="505"/>
        <v>#DIV/0!</v>
      </c>
      <c r="T1831" s="106" t="e">
        <f t="shared" si="509"/>
        <v>#DIV/0!</v>
      </c>
      <c r="U1831" s="124" t="e">
        <f t="shared" si="502"/>
        <v>#DIV/0!</v>
      </c>
      <c r="V1831" s="107" t="e">
        <f t="shared" si="517"/>
        <v>#DIV/0!</v>
      </c>
      <c r="W1831" s="106" t="e">
        <f t="shared" si="515"/>
        <v>#DIV/0!</v>
      </c>
      <c r="X1831" s="106" t="e">
        <f t="shared" si="510"/>
        <v>#DIV/0!</v>
      </c>
      <c r="Y1831" s="106" t="e">
        <f t="shared" si="516"/>
        <v>#DIV/0!</v>
      </c>
      <c r="Z1831" s="108" t="e">
        <f t="shared" si="511"/>
        <v>#DIV/0!</v>
      </c>
      <c r="AA1831" s="108" t="e">
        <f>('Input &amp; Results'!$E$40-R1831*7.48)/('Calcs active'!H1831*1440)</f>
        <v>#DIV/0!</v>
      </c>
    </row>
    <row r="1832" spans="2:27" x14ac:dyDescent="0.2">
      <c r="B1832" s="31">
        <f t="shared" si="503"/>
        <v>5</v>
      </c>
      <c r="C1832" s="31" t="s">
        <v>62</v>
      </c>
      <c r="D1832" s="106">
        <v>1818</v>
      </c>
      <c r="E1832" s="106" t="e">
        <f t="shared" si="512"/>
        <v>#DIV/0!</v>
      </c>
      <c r="F1832" s="106">
        <f>'Calcs Hist'!E1833</f>
        <v>0</v>
      </c>
      <c r="G1832" s="106" t="e">
        <f t="shared" si="513"/>
        <v>#DIV/0!</v>
      </c>
      <c r="H1832" s="107" t="e">
        <f t="shared" si="514"/>
        <v>#DIV/0!</v>
      </c>
      <c r="I1832" s="106" t="e">
        <f>IF(P1832&gt;0,('Input &amp; Results'!F$36/12*$C$3)*('Input &amp; Results'!$D$21),('Input &amp; Results'!F$36/12*$C$3)*('Input &amp; Results'!$D$22))</f>
        <v>#DIV/0!</v>
      </c>
      <c r="J1832" s="106" t="e">
        <f t="shared" si="518"/>
        <v>#DIV/0!</v>
      </c>
      <c r="K1832" s="106" t="e">
        <f>IF(H1832&gt;'Input &amp; Results'!$K$45,MIN('Input &amp; Results'!$K$38,J1832-M1832),0)</f>
        <v>#DIV/0!</v>
      </c>
      <c r="L1832" s="106" t="e">
        <f t="shared" si="506"/>
        <v>#DIV/0!</v>
      </c>
      <c r="M1832" s="106" t="e">
        <f>IF(J1832&gt;0,MIN('Input &amp; Results'!$K$18*0.75/12*'Input &amp; Results'!$K$42,J1832),0)</f>
        <v>#DIV/0!</v>
      </c>
      <c r="N1832" s="106" t="e">
        <f t="shared" si="507"/>
        <v>#DIV/0!</v>
      </c>
      <c r="O1832" s="106" t="e">
        <f t="shared" si="501"/>
        <v>#DIV/0!</v>
      </c>
      <c r="P1832" s="106" t="e">
        <f>IF(O1832&gt;'Input &amp; Results'!$E$49,MIN('Input &amp; Results'!$E$47,O1832),0)</f>
        <v>#DIV/0!</v>
      </c>
      <c r="Q1832" s="106" t="e">
        <f t="shared" si="508"/>
        <v>#DIV/0!</v>
      </c>
      <c r="R1832" s="106" t="e">
        <f t="shared" si="504"/>
        <v>#DIV/0!</v>
      </c>
      <c r="S1832" s="106" t="e">
        <f t="shared" si="505"/>
        <v>#DIV/0!</v>
      </c>
      <c r="T1832" s="106" t="e">
        <f t="shared" si="509"/>
        <v>#DIV/0!</v>
      </c>
      <c r="U1832" s="124" t="e">
        <f t="shared" si="502"/>
        <v>#DIV/0!</v>
      </c>
      <c r="V1832" s="107" t="e">
        <f t="shared" si="517"/>
        <v>#DIV/0!</v>
      </c>
      <c r="W1832" s="106" t="e">
        <f t="shared" si="515"/>
        <v>#DIV/0!</v>
      </c>
      <c r="X1832" s="106" t="e">
        <f t="shared" si="510"/>
        <v>#DIV/0!</v>
      </c>
      <c r="Y1832" s="106" t="e">
        <f t="shared" si="516"/>
        <v>#DIV/0!</v>
      </c>
      <c r="Z1832" s="108" t="e">
        <f t="shared" si="511"/>
        <v>#DIV/0!</v>
      </c>
      <c r="AA1832" s="108" t="e">
        <f>('Input &amp; Results'!$E$40-R1832*7.48)/('Calcs active'!H1832*1440)</f>
        <v>#DIV/0!</v>
      </c>
    </row>
    <row r="1833" spans="2:27" x14ac:dyDescent="0.2">
      <c r="B1833" s="31">
        <f t="shared" si="503"/>
        <v>5</v>
      </c>
      <c r="C1833" s="31" t="s">
        <v>62</v>
      </c>
      <c r="D1833" s="106">
        <v>1819</v>
      </c>
      <c r="E1833" s="106" t="e">
        <f t="shared" si="512"/>
        <v>#DIV/0!</v>
      </c>
      <c r="F1833" s="106">
        <f>'Calcs Hist'!E1834</f>
        <v>0</v>
      </c>
      <c r="G1833" s="106" t="e">
        <f t="shared" si="513"/>
        <v>#DIV/0!</v>
      </c>
      <c r="H1833" s="107" t="e">
        <f t="shared" si="514"/>
        <v>#DIV/0!</v>
      </c>
      <c r="I1833" s="106" t="e">
        <f>IF(P1833&gt;0,('Input &amp; Results'!F$36/12*$C$3)*('Input &amp; Results'!$D$21),('Input &amp; Results'!F$36/12*$C$3)*('Input &amp; Results'!$D$22))</f>
        <v>#DIV/0!</v>
      </c>
      <c r="J1833" s="106" t="e">
        <f t="shared" si="518"/>
        <v>#DIV/0!</v>
      </c>
      <c r="K1833" s="106" t="e">
        <f>IF(H1833&gt;'Input &amp; Results'!$K$45,MIN('Input &amp; Results'!$K$38,J1833-M1833),0)</f>
        <v>#DIV/0!</v>
      </c>
      <c r="L1833" s="106" t="e">
        <f t="shared" si="506"/>
        <v>#DIV/0!</v>
      </c>
      <c r="M1833" s="106" t="e">
        <f>IF(J1833&gt;0,MIN('Input &amp; Results'!$K$18*0.75/12*'Input &amp; Results'!$K$42,J1833),0)</f>
        <v>#DIV/0!</v>
      </c>
      <c r="N1833" s="106" t="e">
        <f t="shared" si="507"/>
        <v>#DIV/0!</v>
      </c>
      <c r="O1833" s="106" t="e">
        <f t="shared" si="501"/>
        <v>#DIV/0!</v>
      </c>
      <c r="P1833" s="106" t="e">
        <f>IF(O1833&gt;'Input &amp; Results'!$E$49,MIN('Input &amp; Results'!$E$47,O1833),0)</f>
        <v>#DIV/0!</v>
      </c>
      <c r="Q1833" s="106" t="e">
        <f t="shared" si="508"/>
        <v>#DIV/0!</v>
      </c>
      <c r="R1833" s="106" t="e">
        <f t="shared" si="504"/>
        <v>#DIV/0!</v>
      </c>
      <c r="S1833" s="106" t="e">
        <f t="shared" si="505"/>
        <v>#DIV/0!</v>
      </c>
      <c r="T1833" s="106" t="e">
        <f t="shared" si="509"/>
        <v>#DIV/0!</v>
      </c>
      <c r="U1833" s="124" t="e">
        <f t="shared" si="502"/>
        <v>#DIV/0!</v>
      </c>
      <c r="V1833" s="107" t="e">
        <f t="shared" si="517"/>
        <v>#DIV/0!</v>
      </c>
      <c r="W1833" s="106" t="e">
        <f t="shared" si="515"/>
        <v>#DIV/0!</v>
      </c>
      <c r="X1833" s="106" t="e">
        <f t="shared" si="510"/>
        <v>#DIV/0!</v>
      </c>
      <c r="Y1833" s="106" t="e">
        <f t="shared" si="516"/>
        <v>#DIV/0!</v>
      </c>
      <c r="Z1833" s="108" t="e">
        <f t="shared" si="511"/>
        <v>#DIV/0!</v>
      </c>
      <c r="AA1833" s="108" t="e">
        <f>('Input &amp; Results'!$E$40-R1833*7.48)/('Calcs active'!H1833*1440)</f>
        <v>#DIV/0!</v>
      </c>
    </row>
    <row r="1834" spans="2:27" x14ac:dyDescent="0.2">
      <c r="B1834" s="31">
        <f t="shared" si="503"/>
        <v>5</v>
      </c>
      <c r="C1834" s="31" t="s">
        <v>62</v>
      </c>
      <c r="D1834" s="106">
        <v>1820</v>
      </c>
      <c r="E1834" s="106" t="e">
        <f t="shared" si="512"/>
        <v>#DIV/0!</v>
      </c>
      <c r="F1834" s="106">
        <f>'Calcs Hist'!E1835</f>
        <v>0</v>
      </c>
      <c r="G1834" s="106" t="e">
        <f t="shared" si="513"/>
        <v>#DIV/0!</v>
      </c>
      <c r="H1834" s="107" t="e">
        <f t="shared" si="514"/>
        <v>#DIV/0!</v>
      </c>
      <c r="I1834" s="106" t="e">
        <f>IF(P1834&gt;0,('Input &amp; Results'!F$36/12*$C$3)*('Input &amp; Results'!$D$21),('Input &amp; Results'!F$36/12*$C$3)*('Input &amp; Results'!$D$22))</f>
        <v>#DIV/0!</v>
      </c>
      <c r="J1834" s="106" t="e">
        <f t="shared" si="518"/>
        <v>#DIV/0!</v>
      </c>
      <c r="K1834" s="106" t="e">
        <f>IF(H1834&gt;'Input &amp; Results'!$K$45,MIN('Input &amp; Results'!$K$38,J1834-M1834),0)</f>
        <v>#DIV/0!</v>
      </c>
      <c r="L1834" s="106" t="e">
        <f t="shared" si="506"/>
        <v>#DIV/0!</v>
      </c>
      <c r="M1834" s="106" t="e">
        <f>IF(J1834&gt;0,MIN('Input &amp; Results'!$K$18*0.75/12*'Input &amp; Results'!$K$42,J1834),0)</f>
        <v>#DIV/0!</v>
      </c>
      <c r="N1834" s="106" t="e">
        <f t="shared" si="507"/>
        <v>#DIV/0!</v>
      </c>
      <c r="O1834" s="106" t="e">
        <f t="shared" si="501"/>
        <v>#DIV/0!</v>
      </c>
      <c r="P1834" s="106" t="e">
        <f>IF(O1834&gt;'Input &amp; Results'!$E$49,MIN('Input &amp; Results'!$E$47,O1834),0)</f>
        <v>#DIV/0!</v>
      </c>
      <c r="Q1834" s="106" t="e">
        <f t="shared" si="508"/>
        <v>#DIV/0!</v>
      </c>
      <c r="R1834" s="106" t="e">
        <f t="shared" si="504"/>
        <v>#DIV/0!</v>
      </c>
      <c r="S1834" s="106" t="e">
        <f t="shared" si="505"/>
        <v>#DIV/0!</v>
      </c>
      <c r="T1834" s="106" t="e">
        <f t="shared" si="509"/>
        <v>#DIV/0!</v>
      </c>
      <c r="U1834" s="124" t="e">
        <f t="shared" si="502"/>
        <v>#DIV/0!</v>
      </c>
      <c r="V1834" s="107" t="e">
        <f t="shared" si="517"/>
        <v>#DIV/0!</v>
      </c>
      <c r="W1834" s="106" t="e">
        <f t="shared" si="515"/>
        <v>#DIV/0!</v>
      </c>
      <c r="X1834" s="106" t="e">
        <f t="shared" si="510"/>
        <v>#DIV/0!</v>
      </c>
      <c r="Y1834" s="106" t="e">
        <f t="shared" si="516"/>
        <v>#DIV/0!</v>
      </c>
      <c r="Z1834" s="108" t="e">
        <f t="shared" si="511"/>
        <v>#DIV/0!</v>
      </c>
      <c r="AA1834" s="108" t="e">
        <f>('Input &amp; Results'!$E$40-R1834*7.48)/('Calcs active'!H1834*1440)</f>
        <v>#DIV/0!</v>
      </c>
    </row>
    <row r="1835" spans="2:27" x14ac:dyDescent="0.2">
      <c r="B1835" s="31">
        <f t="shared" si="503"/>
        <v>5</v>
      </c>
      <c r="C1835" s="31" t="s">
        <v>62</v>
      </c>
      <c r="D1835" s="106">
        <v>1821</v>
      </c>
      <c r="E1835" s="106" t="e">
        <f t="shared" si="512"/>
        <v>#DIV/0!</v>
      </c>
      <c r="F1835" s="106">
        <f>'Calcs Hist'!E1836</f>
        <v>0</v>
      </c>
      <c r="G1835" s="106" t="e">
        <f t="shared" si="513"/>
        <v>#DIV/0!</v>
      </c>
      <c r="H1835" s="107" t="e">
        <f t="shared" si="514"/>
        <v>#DIV/0!</v>
      </c>
      <c r="I1835" s="106" t="e">
        <f>IF(P1835&gt;0,('Input &amp; Results'!F$36/12*$C$3)*('Input &amp; Results'!$D$21),('Input &amp; Results'!F$36/12*$C$3)*('Input &amp; Results'!$D$22))</f>
        <v>#DIV/0!</v>
      </c>
      <c r="J1835" s="106" t="e">
        <f t="shared" si="518"/>
        <v>#DIV/0!</v>
      </c>
      <c r="K1835" s="106" t="e">
        <f>IF(H1835&gt;'Input &amp; Results'!$K$45,MIN('Input &amp; Results'!$K$38,J1835-M1835),0)</f>
        <v>#DIV/0!</v>
      </c>
      <c r="L1835" s="106" t="e">
        <f t="shared" si="506"/>
        <v>#DIV/0!</v>
      </c>
      <c r="M1835" s="106" t="e">
        <f>IF(J1835&gt;0,MIN('Input &amp; Results'!$K$18*0.75/12*'Input &amp; Results'!$K$42,J1835),0)</f>
        <v>#DIV/0!</v>
      </c>
      <c r="N1835" s="106" t="e">
        <f t="shared" si="507"/>
        <v>#DIV/0!</v>
      </c>
      <c r="O1835" s="106" t="e">
        <f t="shared" si="501"/>
        <v>#DIV/0!</v>
      </c>
      <c r="P1835" s="106" t="e">
        <f>IF(O1835&gt;'Input &amp; Results'!$E$49,MIN('Input &amp; Results'!$E$47,O1835),0)</f>
        <v>#DIV/0!</v>
      </c>
      <c r="Q1835" s="106" t="e">
        <f t="shared" si="508"/>
        <v>#DIV/0!</v>
      </c>
      <c r="R1835" s="106" t="e">
        <f t="shared" si="504"/>
        <v>#DIV/0!</v>
      </c>
      <c r="S1835" s="106" t="e">
        <f t="shared" si="505"/>
        <v>#DIV/0!</v>
      </c>
      <c r="T1835" s="106" t="e">
        <f t="shared" si="509"/>
        <v>#DIV/0!</v>
      </c>
      <c r="U1835" s="124" t="e">
        <f t="shared" si="502"/>
        <v>#DIV/0!</v>
      </c>
      <c r="V1835" s="107" t="e">
        <f t="shared" si="517"/>
        <v>#DIV/0!</v>
      </c>
      <c r="W1835" s="106" t="e">
        <f t="shared" si="515"/>
        <v>#DIV/0!</v>
      </c>
      <c r="X1835" s="106" t="e">
        <f t="shared" si="510"/>
        <v>#DIV/0!</v>
      </c>
      <c r="Y1835" s="106" t="e">
        <f t="shared" si="516"/>
        <v>#DIV/0!</v>
      </c>
      <c r="Z1835" s="108" t="e">
        <f t="shared" si="511"/>
        <v>#DIV/0!</v>
      </c>
      <c r="AA1835" s="108" t="e">
        <f>('Input &amp; Results'!$E$40-R1835*7.48)/('Calcs active'!H1835*1440)</f>
        <v>#DIV/0!</v>
      </c>
    </row>
    <row r="1836" spans="2:27" x14ac:dyDescent="0.2">
      <c r="B1836" s="31">
        <f t="shared" si="503"/>
        <v>5</v>
      </c>
      <c r="C1836" s="31" t="s">
        <v>62</v>
      </c>
      <c r="D1836" s="106">
        <v>1822</v>
      </c>
      <c r="E1836" s="106" t="e">
        <f t="shared" si="512"/>
        <v>#DIV/0!</v>
      </c>
      <c r="F1836" s="106">
        <f>'Calcs Hist'!E1837</f>
        <v>0</v>
      </c>
      <c r="G1836" s="106" t="e">
        <f t="shared" si="513"/>
        <v>#DIV/0!</v>
      </c>
      <c r="H1836" s="107" t="e">
        <f t="shared" si="514"/>
        <v>#DIV/0!</v>
      </c>
      <c r="I1836" s="106" t="e">
        <f>IF(P1836&gt;0,('Input &amp; Results'!F$36/12*$C$3)*('Input &amp; Results'!$D$21),('Input &amp; Results'!F$36/12*$C$3)*('Input &amp; Results'!$D$22))</f>
        <v>#DIV/0!</v>
      </c>
      <c r="J1836" s="106" t="e">
        <f t="shared" si="518"/>
        <v>#DIV/0!</v>
      </c>
      <c r="K1836" s="106" t="e">
        <f>IF(H1836&gt;'Input &amp; Results'!$K$45,MIN('Input &amp; Results'!$K$38,J1836-M1836),0)</f>
        <v>#DIV/0!</v>
      </c>
      <c r="L1836" s="106" t="e">
        <f t="shared" si="506"/>
        <v>#DIV/0!</v>
      </c>
      <c r="M1836" s="106" t="e">
        <f>IF(J1836&gt;0,MIN('Input &amp; Results'!$K$18*0.75/12*'Input &amp; Results'!$K$42,J1836),0)</f>
        <v>#DIV/0!</v>
      </c>
      <c r="N1836" s="106" t="e">
        <f t="shared" si="507"/>
        <v>#DIV/0!</v>
      </c>
      <c r="O1836" s="106" t="e">
        <f>J1836-K1836-M1836</f>
        <v>#DIV/0!</v>
      </c>
      <c r="P1836" s="106" t="e">
        <f>IF(O1836&gt;'Input &amp; Results'!$E$49,MIN('Input &amp; Results'!$E$47,O1836),0)</f>
        <v>#DIV/0!</v>
      </c>
      <c r="Q1836" s="106" t="e">
        <f t="shared" si="508"/>
        <v>#DIV/0!</v>
      </c>
      <c r="R1836" s="106" t="e">
        <f t="shared" si="504"/>
        <v>#DIV/0!</v>
      </c>
      <c r="S1836" s="106" t="e">
        <f t="shared" si="505"/>
        <v>#DIV/0!</v>
      </c>
      <c r="T1836" s="106" t="e">
        <f t="shared" si="509"/>
        <v>#DIV/0!</v>
      </c>
      <c r="U1836" s="124" t="e">
        <f t="shared" si="502"/>
        <v>#DIV/0!</v>
      </c>
      <c r="V1836" s="107" t="e">
        <f t="shared" si="517"/>
        <v>#DIV/0!</v>
      </c>
      <c r="W1836" s="106" t="e">
        <f t="shared" si="515"/>
        <v>#DIV/0!</v>
      </c>
      <c r="X1836" s="106" t="e">
        <f t="shared" si="510"/>
        <v>#DIV/0!</v>
      </c>
      <c r="Y1836" s="106" t="e">
        <f t="shared" si="516"/>
        <v>#DIV/0!</v>
      </c>
      <c r="Z1836" s="108" t="e">
        <f t="shared" si="511"/>
        <v>#DIV/0!</v>
      </c>
      <c r="AA1836" s="108" t="e">
        <f>('Input &amp; Results'!$E$40-R1836*7.48)/('Calcs active'!H1836*1440)</f>
        <v>#DIV/0!</v>
      </c>
    </row>
    <row r="1837" spans="2:27" x14ac:dyDescent="0.2">
      <c r="B1837" s="31">
        <f t="shared" si="503"/>
        <v>5</v>
      </c>
      <c r="C1837" s="31" t="s">
        <v>62</v>
      </c>
      <c r="D1837" s="106">
        <v>1823</v>
      </c>
      <c r="E1837" s="106" t="e">
        <f t="shared" si="512"/>
        <v>#DIV/0!</v>
      </c>
      <c r="F1837" s="106">
        <f>'Calcs Hist'!E1838</f>
        <v>0</v>
      </c>
      <c r="G1837" s="106" t="e">
        <f t="shared" si="513"/>
        <v>#DIV/0!</v>
      </c>
      <c r="H1837" s="107" t="e">
        <f t="shared" si="514"/>
        <v>#DIV/0!</v>
      </c>
      <c r="I1837" s="106" t="e">
        <f>IF(P1837&gt;0,('Input &amp; Results'!F$36/12*$C$3)*('Input &amp; Results'!$D$21),('Input &amp; Results'!F$36/12*$C$3)*('Input &amp; Results'!$D$22))</f>
        <v>#DIV/0!</v>
      </c>
      <c r="J1837" s="106" t="e">
        <f t="shared" si="518"/>
        <v>#DIV/0!</v>
      </c>
      <c r="K1837" s="106" t="e">
        <f>IF(H1837&gt;'Input &amp; Results'!$K$45,MIN('Input &amp; Results'!$K$38,J1837-M1837),0)</f>
        <v>#DIV/0!</v>
      </c>
      <c r="L1837" s="106" t="e">
        <f t="shared" si="506"/>
        <v>#DIV/0!</v>
      </c>
      <c r="M1837" s="106" t="e">
        <f>IF(J1837&gt;0,MIN('Input &amp; Results'!$K$18*0.75/12*'Input &amp; Results'!$K$42,J1837),0)</f>
        <v>#DIV/0!</v>
      </c>
      <c r="N1837" s="106" t="e">
        <f t="shared" si="507"/>
        <v>#DIV/0!</v>
      </c>
      <c r="O1837" s="106" t="e">
        <f>J1837-K1837-M1837</f>
        <v>#DIV/0!</v>
      </c>
      <c r="P1837" s="106" t="e">
        <f>IF(O1837&gt;'Input &amp; Results'!$E$49,MIN('Input &amp; Results'!$E$47,O1837),0)</f>
        <v>#DIV/0!</v>
      </c>
      <c r="Q1837" s="106" t="e">
        <f t="shared" si="508"/>
        <v>#DIV/0!</v>
      </c>
      <c r="R1837" s="106" t="e">
        <f t="shared" si="504"/>
        <v>#DIV/0!</v>
      </c>
      <c r="S1837" s="106" t="e">
        <f t="shared" si="505"/>
        <v>#DIV/0!</v>
      </c>
      <c r="T1837" s="106" t="e">
        <f t="shared" si="509"/>
        <v>#DIV/0!</v>
      </c>
      <c r="U1837" s="124" t="e">
        <f t="shared" si="502"/>
        <v>#DIV/0!</v>
      </c>
      <c r="V1837" s="107" t="e">
        <f t="shared" si="517"/>
        <v>#DIV/0!</v>
      </c>
      <c r="W1837" s="106" t="e">
        <f t="shared" si="515"/>
        <v>#DIV/0!</v>
      </c>
      <c r="X1837" s="106" t="e">
        <f t="shared" si="510"/>
        <v>#DIV/0!</v>
      </c>
      <c r="Y1837" s="106" t="e">
        <f t="shared" si="516"/>
        <v>#DIV/0!</v>
      </c>
      <c r="Z1837" s="108" t="e">
        <f t="shared" si="511"/>
        <v>#DIV/0!</v>
      </c>
      <c r="AA1837" s="108" t="e">
        <f>('Input &amp; Results'!$E$40-R1837*7.48)/('Calcs active'!H1837*1440)</f>
        <v>#DIV/0!</v>
      </c>
    </row>
    <row r="1838" spans="2:27" x14ac:dyDescent="0.2">
      <c r="B1838" s="31">
        <f t="shared" si="503"/>
        <v>5</v>
      </c>
      <c r="C1838" s="31" t="s">
        <v>62</v>
      </c>
      <c r="D1838" s="106">
        <v>1824</v>
      </c>
      <c r="E1838" s="106" t="e">
        <f t="shared" si="512"/>
        <v>#DIV/0!</v>
      </c>
      <c r="F1838" s="106">
        <f>'Calcs Hist'!E1839</f>
        <v>0</v>
      </c>
      <c r="G1838" s="106" t="e">
        <f t="shared" si="513"/>
        <v>#DIV/0!</v>
      </c>
      <c r="H1838" s="107" t="e">
        <f t="shared" si="514"/>
        <v>#DIV/0!</v>
      </c>
      <c r="I1838" s="106" t="e">
        <f>IF(P1838&gt;0,('Input &amp; Results'!F$36/12*$C$3)*('Input &amp; Results'!$D$21),('Input &amp; Results'!F$36/12*$C$3)*('Input &amp; Results'!$D$22))</f>
        <v>#DIV/0!</v>
      </c>
      <c r="J1838" s="106" t="e">
        <f t="shared" si="518"/>
        <v>#DIV/0!</v>
      </c>
      <c r="K1838" s="106" t="e">
        <f>IF(H1838&gt;'Input &amp; Results'!$K$45,MIN('Input &amp; Results'!$K$38,J1838-M1838),0)</f>
        <v>#DIV/0!</v>
      </c>
      <c r="L1838" s="106" t="e">
        <f t="shared" si="506"/>
        <v>#DIV/0!</v>
      </c>
      <c r="M1838" s="106" t="e">
        <f>IF(J1838&gt;0,MIN('Input &amp; Results'!$K$18*0.75/12*'Input &amp; Results'!$K$42,J1838),0)</f>
        <v>#DIV/0!</v>
      </c>
      <c r="N1838" s="106" t="e">
        <f t="shared" si="507"/>
        <v>#DIV/0!</v>
      </c>
      <c r="O1838" s="106" t="e">
        <f>J1838-K1838-M1838</f>
        <v>#DIV/0!</v>
      </c>
      <c r="P1838" s="106" t="e">
        <f>IF(O1838&gt;'Input &amp; Results'!$E$49,MIN('Input &amp; Results'!$E$47,O1838),0)</f>
        <v>#DIV/0!</v>
      </c>
      <c r="Q1838" s="106" t="e">
        <f t="shared" si="508"/>
        <v>#DIV/0!</v>
      </c>
      <c r="R1838" s="106" t="e">
        <f t="shared" si="504"/>
        <v>#DIV/0!</v>
      </c>
      <c r="S1838" s="106" t="e">
        <f t="shared" si="505"/>
        <v>#DIV/0!</v>
      </c>
      <c r="T1838" s="106" t="e">
        <f t="shared" si="509"/>
        <v>#DIV/0!</v>
      </c>
      <c r="U1838" s="124" t="e">
        <f t="shared" si="502"/>
        <v>#DIV/0!</v>
      </c>
      <c r="V1838" s="107" t="e">
        <f t="shared" si="517"/>
        <v>#DIV/0!</v>
      </c>
      <c r="W1838" s="106" t="e">
        <f t="shared" si="515"/>
        <v>#DIV/0!</v>
      </c>
      <c r="X1838" s="106" t="e">
        <f t="shared" si="510"/>
        <v>#DIV/0!</v>
      </c>
      <c r="Y1838" s="106" t="e">
        <f t="shared" si="516"/>
        <v>#DIV/0!</v>
      </c>
      <c r="Z1838" s="108" t="e">
        <f t="shared" si="511"/>
        <v>#DIV/0!</v>
      </c>
      <c r="AA1838" s="108" t="e">
        <f>('Input &amp; Results'!$E$40-R1838*7.48)/('Calcs active'!H1838*1440)</f>
        <v>#DIV/0!</v>
      </c>
    </row>
    <row r="1839" spans="2:27" x14ac:dyDescent="0.2">
      <c r="B1839" s="31">
        <f t="shared" si="503"/>
        <v>5</v>
      </c>
      <c r="C1839" s="31" t="s">
        <v>62</v>
      </c>
      <c r="D1839" s="106">
        <v>1825</v>
      </c>
      <c r="E1839" s="106" t="e">
        <f t="shared" si="512"/>
        <v>#DIV/0!</v>
      </c>
      <c r="F1839" s="106">
        <f>'Calcs Hist'!E1840</f>
        <v>0</v>
      </c>
      <c r="G1839" s="106" t="e">
        <f>E1839+F1839</f>
        <v>#DIV/0!</v>
      </c>
      <c r="H1839" s="107" t="e">
        <f t="shared" si="514"/>
        <v>#DIV/0!</v>
      </c>
      <c r="I1839" s="106" t="e">
        <f>IF(P1839&gt;0,('Input &amp; Results'!F$36/12*$C$3)*('Input &amp; Results'!$D$21),('Input &amp; Results'!F$36/12*$C$3)*('Input &amp; Results'!$D$22))</f>
        <v>#DIV/0!</v>
      </c>
      <c r="J1839" s="106" t="e">
        <f>R1838+G1839</f>
        <v>#DIV/0!</v>
      </c>
      <c r="K1839" s="106" t="e">
        <f>IF(H1839&gt;'Input &amp; Results'!$K$45,MIN('Input &amp; Results'!$K$38,J1839-M1839),0)</f>
        <v>#DIV/0!</v>
      </c>
      <c r="L1839" s="106" t="e">
        <f t="shared" si="506"/>
        <v>#DIV/0!</v>
      </c>
      <c r="M1839" s="106" t="e">
        <f>IF(J1839&gt;0,MIN('Input &amp; Results'!$K$18*0.75/12*'Input &amp; Results'!$K$42,J1839),0)</f>
        <v>#DIV/0!</v>
      </c>
      <c r="N1839" s="106" t="e">
        <f t="shared" si="507"/>
        <v>#DIV/0!</v>
      </c>
      <c r="O1839" s="106" t="e">
        <f>J1839-K1839-M1839</f>
        <v>#DIV/0!</v>
      </c>
      <c r="P1839" s="106" t="e">
        <f>IF(O1839&gt;'Input &amp; Results'!$E$49,MIN('Input &amp; Results'!$E$47,O1839),0)</f>
        <v>#DIV/0!</v>
      </c>
      <c r="Q1839" s="106" t="e">
        <f t="shared" si="508"/>
        <v>#DIV/0!</v>
      </c>
      <c r="R1839" s="106" t="e">
        <f>O1839-P1839</f>
        <v>#DIV/0!</v>
      </c>
      <c r="S1839" s="106" t="e">
        <f>I1839-E1839+P1839</f>
        <v>#DIV/0!</v>
      </c>
      <c r="T1839" s="106" t="e">
        <f>T1838+S1839</f>
        <v>#DIV/0!</v>
      </c>
      <c r="U1839" s="124" t="e">
        <f t="shared" si="502"/>
        <v>#DIV/0!</v>
      </c>
      <c r="V1839" s="107" t="e">
        <f t="shared" si="517"/>
        <v>#DIV/0!</v>
      </c>
      <c r="W1839" s="106" t="e">
        <f t="shared" si="515"/>
        <v>#DIV/0!</v>
      </c>
      <c r="X1839" s="106" t="e">
        <f t="shared" si="510"/>
        <v>#DIV/0!</v>
      </c>
      <c r="Y1839" s="106" t="e">
        <f t="shared" si="516"/>
        <v>#DIV/0!</v>
      </c>
      <c r="Z1839" s="108" t="e">
        <f t="shared" si="511"/>
        <v>#DIV/0!</v>
      </c>
      <c r="AA1839" s="108" t="e">
        <f>('Input &amp; Results'!$E$40-R1839*7.48)/('Calcs active'!H1839*1440)</f>
        <v>#DIV/0!</v>
      </c>
    </row>
    <row r="1840" spans="2:27" x14ac:dyDescent="0.2">
      <c r="C1840" s="31"/>
      <c r="D1840" s="106"/>
      <c r="E1840" s="106"/>
      <c r="F1840" s="107"/>
      <c r="G1840" s="107"/>
      <c r="H1840" s="107"/>
      <c r="I1840" s="106"/>
      <c r="J1840" s="106"/>
      <c r="K1840" s="106"/>
      <c r="L1840" s="106"/>
      <c r="M1840" s="106"/>
      <c r="N1840" s="106"/>
      <c r="O1840" s="106"/>
      <c r="P1840" s="106"/>
      <c r="Q1840" s="106"/>
      <c r="R1840" s="106"/>
      <c r="S1840" s="106"/>
      <c r="T1840" s="106"/>
      <c r="U1840" s="106"/>
      <c r="V1840" s="107"/>
      <c r="W1840" s="106"/>
      <c r="X1840" s="106"/>
      <c r="Y1840" s="106"/>
      <c r="AA1840" s="108"/>
    </row>
    <row r="1841" spans="2:27" x14ac:dyDescent="0.2">
      <c r="C1841" s="31"/>
      <c r="D1841" s="106"/>
      <c r="E1841" s="106"/>
      <c r="F1841" s="109" t="s">
        <v>113</v>
      </c>
      <c r="G1841" s="20" t="s">
        <v>116</v>
      </c>
      <c r="H1841" s="20" t="s">
        <v>116</v>
      </c>
      <c r="I1841" s="108"/>
      <c r="K1841" s="291" t="s">
        <v>94</v>
      </c>
      <c r="L1841" s="291"/>
      <c r="M1841" s="291" t="s">
        <v>95</v>
      </c>
      <c r="N1841" s="291"/>
      <c r="O1841" s="106"/>
      <c r="P1841" s="106"/>
      <c r="Q1841" s="106"/>
      <c r="R1841" s="106"/>
      <c r="S1841" s="106"/>
      <c r="T1841" s="106"/>
      <c r="U1841" s="106"/>
      <c r="V1841" s="107"/>
      <c r="W1841" s="106"/>
      <c r="X1841" s="106"/>
      <c r="Y1841" s="106"/>
      <c r="AA1841" s="108"/>
    </row>
    <row r="1842" spans="2:27" x14ac:dyDescent="0.2">
      <c r="C1842" s="31"/>
      <c r="D1842" s="106"/>
      <c r="E1842" s="59" t="s">
        <v>4</v>
      </c>
      <c r="F1842" s="9" t="s">
        <v>4</v>
      </c>
      <c r="G1842" s="20" t="s">
        <v>4</v>
      </c>
      <c r="H1842" s="20" t="s">
        <v>4</v>
      </c>
      <c r="I1842" s="59" t="s">
        <v>70</v>
      </c>
      <c r="J1842" s="20" t="s">
        <v>89</v>
      </c>
      <c r="K1842" s="20" t="s">
        <v>79</v>
      </c>
      <c r="L1842" s="20" t="s">
        <v>79</v>
      </c>
      <c r="M1842" s="20" t="s">
        <v>79</v>
      </c>
      <c r="N1842" s="20" t="s">
        <v>79</v>
      </c>
      <c r="O1842" s="20" t="s">
        <v>90</v>
      </c>
      <c r="P1842" s="20" t="s">
        <v>86</v>
      </c>
      <c r="Q1842" s="20" t="s">
        <v>86</v>
      </c>
      <c r="R1842" s="20" t="s">
        <v>91</v>
      </c>
      <c r="S1842" s="104" t="s">
        <v>83</v>
      </c>
      <c r="T1842" s="20" t="s">
        <v>32</v>
      </c>
      <c r="U1842" s="20" t="s">
        <v>107</v>
      </c>
      <c r="V1842" s="20" t="s">
        <v>103</v>
      </c>
      <c r="W1842" s="20" t="s">
        <v>33</v>
      </c>
      <c r="X1842" s="20" t="s">
        <v>33</v>
      </c>
      <c r="Y1842" s="20" t="s">
        <v>127</v>
      </c>
      <c r="Z1842" s="44" t="s">
        <v>130</v>
      </c>
      <c r="AA1842" s="59" t="s">
        <v>132</v>
      </c>
    </row>
    <row r="1843" spans="2:27" ht="15.75" x14ac:dyDescent="0.2">
      <c r="C1843" s="31"/>
      <c r="D1843" s="106"/>
      <c r="E1843" s="20" t="s">
        <v>104</v>
      </c>
      <c r="F1843" s="9" t="s">
        <v>104</v>
      </c>
      <c r="G1843" s="9" t="s">
        <v>104</v>
      </c>
      <c r="H1843" s="20" t="s">
        <v>10</v>
      </c>
      <c r="I1843" s="59" t="s">
        <v>104</v>
      </c>
      <c r="J1843" s="20" t="s">
        <v>46</v>
      </c>
      <c r="K1843" s="20" t="s">
        <v>104</v>
      </c>
      <c r="L1843" s="20" t="s">
        <v>92</v>
      </c>
      <c r="M1843" s="20" t="s">
        <v>104</v>
      </c>
      <c r="N1843" s="20" t="s">
        <v>92</v>
      </c>
      <c r="O1843" s="20" t="s">
        <v>46</v>
      </c>
      <c r="P1843" s="20" t="s">
        <v>104</v>
      </c>
      <c r="Q1843" s="20" t="s">
        <v>204</v>
      </c>
      <c r="R1843" s="20" t="s">
        <v>46</v>
      </c>
      <c r="S1843" s="20" t="s">
        <v>46</v>
      </c>
      <c r="T1843" s="20" t="s">
        <v>46</v>
      </c>
      <c r="U1843" s="20" t="s">
        <v>46</v>
      </c>
      <c r="V1843" s="20"/>
      <c r="W1843" s="20" t="s">
        <v>46</v>
      </c>
      <c r="X1843" s="20" t="s">
        <v>34</v>
      </c>
      <c r="Y1843" s="20" t="s">
        <v>34</v>
      </c>
      <c r="Z1843" s="20" t="s">
        <v>34</v>
      </c>
      <c r="AA1843" s="59" t="s">
        <v>133</v>
      </c>
    </row>
    <row r="1844" spans="2:27" x14ac:dyDescent="0.2">
      <c r="B1844" s="31">
        <f>B1505+1</f>
        <v>6</v>
      </c>
      <c r="C1844" s="31" t="s">
        <v>51</v>
      </c>
      <c r="D1844" s="106">
        <v>1856</v>
      </c>
      <c r="E1844" s="106" t="e">
        <f>($C$3*($C$10*(D1844-D1839))*(T1839/$C$7)^$C$11)</f>
        <v>#DIV/0!</v>
      </c>
      <c r="F1844" s="106">
        <f>'Calcs Hist'!E1845</f>
        <v>0</v>
      </c>
      <c r="G1844" s="106" t="e">
        <f>E1844+F1844</f>
        <v>#DIV/0!</v>
      </c>
      <c r="H1844" s="107" t="e">
        <f>G1844*7.48/(D1844-D1839)/1440</f>
        <v>#DIV/0!</v>
      </c>
      <c r="I1844" s="106" t="e">
        <f>IF(P1844&gt;0,('Input &amp; Results'!E$25/12*$C$3)*('Input &amp; Results'!$D$21),('Input &amp; Results'!E$25/12*$C$3)*('Input &amp; Results'!$D$22))</f>
        <v>#DIV/0!</v>
      </c>
      <c r="J1844" s="106" t="e">
        <f>R1839+G1844</f>
        <v>#DIV/0!</v>
      </c>
      <c r="K1844" s="106" t="e">
        <f>IF(H1844&gt;'Input &amp; Results'!$K$45,MIN('Input &amp; Results'!$K$27*(D1844-D1839),J1844-M1844),0)</f>
        <v>#DIV/0!</v>
      </c>
      <c r="L1844" s="106" t="e">
        <f>(K1844*7.48)/(D1844-D1839)</f>
        <v>#DIV/0!</v>
      </c>
      <c r="M1844" s="106" t="e">
        <f>IF(J1844&gt;0,MIN('Input &amp; Results'!$K$7*0.75/12*'Input &amp; Results'!$K$42*(D1844-D1839),J1844),0)</f>
        <v>#DIV/0!</v>
      </c>
      <c r="N1844" s="106" t="e">
        <f>(M1844*7.48)/(D1844-D1839)</f>
        <v>#DIV/0!</v>
      </c>
      <c r="O1844" s="106" t="e">
        <f t="shared" ref="O1844:O1907" si="519">J1844-K1844-M1844</f>
        <v>#DIV/0!</v>
      </c>
      <c r="P1844" s="106" t="e">
        <f>IF(O1844&gt;'Input &amp; Results'!$E$49,MIN('Input &amp; Results'!$E$47*(D1844-D1839),O1844),0)</f>
        <v>#DIV/0!</v>
      </c>
      <c r="Q1844" s="106" t="e">
        <f>(P1844*7.48)/(D1844-D1839)</f>
        <v>#DIV/0!</v>
      </c>
      <c r="R1844" s="106" t="e">
        <f>O1844-P1844</f>
        <v>#DIV/0!</v>
      </c>
      <c r="S1844" s="106" t="e">
        <f t="shared" ref="S1844:S1906" si="520">I1844-E1844+P1844</f>
        <v>#DIV/0!</v>
      </c>
      <c r="T1844" s="106" t="e">
        <f>T1839+S1844</f>
        <v>#DIV/0!</v>
      </c>
      <c r="U1844" s="124" t="e">
        <f>U1839+S1844</f>
        <v>#DIV/0!</v>
      </c>
      <c r="V1844" s="107" t="e">
        <f>U1844/($C$3*$C$4)</f>
        <v>#DIV/0!</v>
      </c>
      <c r="W1844" s="106" t="e">
        <f>G1844+W1839</f>
        <v>#DIV/0!</v>
      </c>
      <c r="X1844" s="106" t="e">
        <f t="shared" si="510"/>
        <v>#DIV/0!</v>
      </c>
      <c r="Y1844" s="106" t="e">
        <f>Y1839+L1844</f>
        <v>#DIV/0!</v>
      </c>
      <c r="Z1844" s="108" t="e">
        <f>Z1839+Q1844</f>
        <v>#DIV/0!</v>
      </c>
      <c r="AA1844" s="108" t="e">
        <f>('Input &amp; Results'!$E$40-R1844*7.48)/('Calcs active'!H1844*1440)</f>
        <v>#DIV/0!</v>
      </c>
    </row>
    <row r="1845" spans="2:27" x14ac:dyDescent="0.2">
      <c r="B1845" s="31">
        <f>B1533+1</f>
        <v>6</v>
      </c>
      <c r="C1845" s="31" t="s">
        <v>52</v>
      </c>
      <c r="D1845" s="106">
        <v>1884</v>
      </c>
      <c r="E1845" s="106" t="e">
        <f>($C$3*($C$10*(D1845-D1844))*(T1844/$C$7)^$C$11)</f>
        <v>#DIV/0!</v>
      </c>
      <c r="F1845" s="106">
        <f>'Calcs Hist'!E1846</f>
        <v>0</v>
      </c>
      <c r="G1845" s="106" t="e">
        <f>E1845+F1845</f>
        <v>#DIV/0!</v>
      </c>
      <c r="H1845" s="107" t="e">
        <f>G1845*7.48/(D1845-D1844)/1440</f>
        <v>#DIV/0!</v>
      </c>
      <c r="I1845" s="106" t="e">
        <f>IF(P1845&gt;0,('Input &amp; Results'!E$26/12*$C$3)*('Input &amp; Results'!$D$21),('Input &amp; Results'!E$26/12*$C$3)*('Input &amp; Results'!$D$22))</f>
        <v>#DIV/0!</v>
      </c>
      <c r="J1845" s="106" t="e">
        <f>R1844+G1845</f>
        <v>#DIV/0!</v>
      </c>
      <c r="K1845" s="106" t="e">
        <f>IF(H1845&gt;'Input &amp; Results'!$K$45,MIN('Input &amp; Results'!$K$28*(D1845-D1844),J1845-M1845),0)</f>
        <v>#DIV/0!</v>
      </c>
      <c r="L1845" s="106" t="e">
        <f>(K1845*7.48)/(D1845-D1844)</f>
        <v>#DIV/0!</v>
      </c>
      <c r="M1845" s="106" t="e">
        <f>IF(J1845&gt;0,MIN('Input &amp; Results'!$K$8*0.75/12*'Input &amp; Results'!$K$42*(D1845-D1844),J1845),0)</f>
        <v>#DIV/0!</v>
      </c>
      <c r="N1845" s="106" t="e">
        <f>(M1845*7.48)/(D1845-D1844)</f>
        <v>#DIV/0!</v>
      </c>
      <c r="O1845" s="106" t="e">
        <f t="shared" si="519"/>
        <v>#DIV/0!</v>
      </c>
      <c r="P1845" s="106" t="e">
        <f>IF(O1845&gt;'Input &amp; Results'!$E$49,MIN('Input &amp; Results'!$E$47*(D1845-D1844),O1845),0)</f>
        <v>#DIV/0!</v>
      </c>
      <c r="Q1845" s="106" t="e">
        <f>(P1845*7.48)/(D1845-D1844)</f>
        <v>#DIV/0!</v>
      </c>
      <c r="R1845" s="106" t="e">
        <f t="shared" ref="R1845:R1908" si="521">O1845-P1845</f>
        <v>#DIV/0!</v>
      </c>
      <c r="S1845" s="106" t="e">
        <f t="shared" si="520"/>
        <v>#DIV/0!</v>
      </c>
      <c r="T1845" s="106" t="e">
        <f>T1844+S1845</f>
        <v>#DIV/0!</v>
      </c>
      <c r="U1845" s="124" t="e">
        <f>U1844+S1845</f>
        <v>#DIV/0!</v>
      </c>
      <c r="V1845" s="107" t="e">
        <f>U1845/($C$3*$C$4)</f>
        <v>#DIV/0!</v>
      </c>
      <c r="W1845" s="106" t="e">
        <f>G1845+W1844</f>
        <v>#DIV/0!</v>
      </c>
      <c r="X1845" s="106" t="e">
        <f t="shared" ref="X1845:X1908" si="522">W1845*7.48</f>
        <v>#DIV/0!</v>
      </c>
      <c r="Y1845" s="106" t="e">
        <f>Y1844+L1845</f>
        <v>#DIV/0!</v>
      </c>
      <c r="Z1845" s="108" t="e">
        <f t="shared" ref="Z1845:Z1908" si="523">Z1844+Q1845</f>
        <v>#DIV/0!</v>
      </c>
      <c r="AA1845" s="108" t="e">
        <f>('Input &amp; Results'!$E$40-R1845*7.48)/('Calcs active'!H1845*1440)</f>
        <v>#DIV/0!</v>
      </c>
    </row>
    <row r="1846" spans="2:27" x14ac:dyDescent="0.2">
      <c r="B1846" s="31">
        <f>B1564+1</f>
        <v>6</v>
      </c>
      <c r="C1846" s="31" t="s">
        <v>53</v>
      </c>
      <c r="D1846" s="106">
        <v>1915</v>
      </c>
      <c r="E1846" s="106" t="e">
        <f t="shared" ref="E1846:E1909" si="524">($C$3*($C$10*(D1846-D1845))*(T1845/$C$7)^$C$11)</f>
        <v>#DIV/0!</v>
      </c>
      <c r="F1846" s="106">
        <f>'Calcs Hist'!E1847</f>
        <v>0</v>
      </c>
      <c r="G1846" s="106" t="e">
        <f t="shared" ref="G1846:G1908" si="525">E1846+F1846</f>
        <v>#DIV/0!</v>
      </c>
      <c r="H1846" s="107" t="e">
        <f t="shared" ref="H1846:H1909" si="526">G1846*7.48/(D1846-D1845)/1440</f>
        <v>#DIV/0!</v>
      </c>
      <c r="I1846" s="106" t="e">
        <f>IF(P1846&gt;0,('Input &amp; Results'!E$27/12*$C$3)*('Input &amp; Results'!$D$21),('Input &amp; Results'!E$27/12*$C$3)*('Input &amp; Results'!$D$22))</f>
        <v>#DIV/0!</v>
      </c>
      <c r="J1846" s="106" t="e">
        <f t="shared" ref="J1846:J1909" si="527">R1845+G1846</f>
        <v>#DIV/0!</v>
      </c>
      <c r="K1846" s="106" t="e">
        <f>IF(H1846&gt;'Input &amp; Results'!$K$45,MIN('Input &amp; Results'!$K$29*(D1846-D1845),J1846-M1846),0)</f>
        <v>#DIV/0!</v>
      </c>
      <c r="L1846" s="106" t="e">
        <f t="shared" ref="L1846:L1909" si="528">(K1846*7.48)/(D1846-D1845)</f>
        <v>#DIV/0!</v>
      </c>
      <c r="M1846" s="106" t="e">
        <f>IF(J1846&gt;0,MIN('Input &amp; Results'!$K$9*0.75/12*'Input &amp; Results'!$K$42*(D1846-D1845),J1846),0)</f>
        <v>#DIV/0!</v>
      </c>
      <c r="N1846" s="106" t="e">
        <f t="shared" ref="N1846:N1909" si="529">(M1846*7.48)/(D1846-D1845)</f>
        <v>#DIV/0!</v>
      </c>
      <c r="O1846" s="106" t="e">
        <f t="shared" si="519"/>
        <v>#DIV/0!</v>
      </c>
      <c r="P1846" s="106" t="e">
        <f>IF(O1846&gt;'Input &amp; Results'!$E$49,MIN('Input &amp; Results'!$E$47*(D1846-D1845),O1846),0)</f>
        <v>#DIV/0!</v>
      </c>
      <c r="Q1846" s="106" t="e">
        <f t="shared" ref="Q1846:Q1909" si="530">(P1846*7.48)/(D1846-D1845)</f>
        <v>#DIV/0!</v>
      </c>
      <c r="R1846" s="106" t="e">
        <f t="shared" si="521"/>
        <v>#DIV/0!</v>
      </c>
      <c r="S1846" s="106" t="e">
        <f t="shared" si="520"/>
        <v>#DIV/0!</v>
      </c>
      <c r="T1846" s="106" t="e">
        <f t="shared" ref="T1846:T1909" si="531">T1845+S1846</f>
        <v>#DIV/0!</v>
      </c>
      <c r="U1846" s="124" t="e">
        <f t="shared" ref="U1846:U1909" si="532">U1845+S1846</f>
        <v>#DIV/0!</v>
      </c>
      <c r="V1846" s="107" t="e">
        <f t="shared" ref="V1846:V1907" si="533">U1846/($C$3*$C$4)</f>
        <v>#DIV/0!</v>
      </c>
      <c r="W1846" s="106" t="e">
        <f t="shared" ref="W1846:W1909" si="534">G1846+W1845</f>
        <v>#DIV/0!</v>
      </c>
      <c r="X1846" s="106" t="e">
        <f t="shared" si="522"/>
        <v>#DIV/0!</v>
      </c>
      <c r="Y1846" s="106" t="e">
        <f t="shared" ref="Y1846:Y1909" si="535">Y1845+L1846</f>
        <v>#DIV/0!</v>
      </c>
      <c r="Z1846" s="108" t="e">
        <f t="shared" si="523"/>
        <v>#DIV/0!</v>
      </c>
      <c r="AA1846" s="108" t="e">
        <f>('Input &amp; Results'!$E$40-R1846*7.48)/('Calcs active'!H1846*1440)</f>
        <v>#DIV/0!</v>
      </c>
    </row>
    <row r="1847" spans="2:27" x14ac:dyDescent="0.2">
      <c r="B1847" s="31">
        <f>B1594+1</f>
        <v>6</v>
      </c>
      <c r="C1847" s="31" t="s">
        <v>54</v>
      </c>
      <c r="D1847" s="106">
        <v>1945</v>
      </c>
      <c r="E1847" s="106" t="e">
        <f t="shared" si="524"/>
        <v>#DIV/0!</v>
      </c>
      <c r="F1847" s="106">
        <f>'Calcs Hist'!E1848</f>
        <v>0</v>
      </c>
      <c r="G1847" s="106" t="e">
        <f t="shared" si="525"/>
        <v>#DIV/0!</v>
      </c>
      <c r="H1847" s="107" t="e">
        <f t="shared" si="526"/>
        <v>#DIV/0!</v>
      </c>
      <c r="I1847" s="106" t="e">
        <f>IF(P1847&gt;0,('Input &amp; Results'!E$28/12*$C$3)*('Input &amp; Results'!$D$21),('Input &amp; Results'!E$28/12*$C$3)*('Input &amp; Results'!$D$22))</f>
        <v>#DIV/0!</v>
      </c>
      <c r="J1847" s="106" t="e">
        <f t="shared" si="527"/>
        <v>#DIV/0!</v>
      </c>
      <c r="K1847" s="106" t="e">
        <f>IF(H1847&gt;'Input &amp; Results'!$K$45,MIN('Input &amp; Results'!$K$30*(D1847-D1846),J1847-M1847),0)</f>
        <v>#DIV/0!</v>
      </c>
      <c r="L1847" s="106" t="e">
        <f t="shared" si="528"/>
        <v>#DIV/0!</v>
      </c>
      <c r="M1847" s="106" t="e">
        <f>IF(J1847&gt;0,MIN('Input &amp; Results'!$K$10*0.75/12*'Input &amp; Results'!$K$42*(D1847-D1846),J1847),0)</f>
        <v>#DIV/0!</v>
      </c>
      <c r="N1847" s="106" t="e">
        <f t="shared" si="529"/>
        <v>#DIV/0!</v>
      </c>
      <c r="O1847" s="106" t="e">
        <f t="shared" si="519"/>
        <v>#DIV/0!</v>
      </c>
      <c r="P1847" s="106" t="e">
        <f>IF(O1847&gt;'Input &amp; Results'!$E$49,MIN('Input &amp; Results'!$E$47*(D1847-D1846),O1847),0)</f>
        <v>#DIV/0!</v>
      </c>
      <c r="Q1847" s="106" t="e">
        <f t="shared" si="530"/>
        <v>#DIV/0!</v>
      </c>
      <c r="R1847" s="106" t="e">
        <f t="shared" si="521"/>
        <v>#DIV/0!</v>
      </c>
      <c r="S1847" s="106" t="e">
        <f t="shared" si="520"/>
        <v>#DIV/0!</v>
      </c>
      <c r="T1847" s="106" t="e">
        <f t="shared" si="531"/>
        <v>#DIV/0!</v>
      </c>
      <c r="U1847" s="124" t="e">
        <f t="shared" si="532"/>
        <v>#DIV/0!</v>
      </c>
      <c r="V1847" s="107" t="e">
        <f t="shared" si="533"/>
        <v>#DIV/0!</v>
      </c>
      <c r="W1847" s="106" t="e">
        <f t="shared" si="534"/>
        <v>#DIV/0!</v>
      </c>
      <c r="X1847" s="106" t="e">
        <f t="shared" si="522"/>
        <v>#DIV/0!</v>
      </c>
      <c r="Y1847" s="106" t="e">
        <f t="shared" si="535"/>
        <v>#DIV/0!</v>
      </c>
      <c r="Z1847" s="108" t="e">
        <f t="shared" si="523"/>
        <v>#DIV/0!</v>
      </c>
      <c r="AA1847" s="108" t="e">
        <f>('Input &amp; Results'!$E$40-R1847*7.48)/('Calcs active'!H1847*1440)</f>
        <v>#DIV/0!</v>
      </c>
    </row>
    <row r="1848" spans="2:27" x14ac:dyDescent="0.2">
      <c r="B1848" s="31">
        <f>B1625+1</f>
        <v>6</v>
      </c>
      <c r="C1848" s="31" t="s">
        <v>55</v>
      </c>
      <c r="D1848" s="106">
        <v>1976</v>
      </c>
      <c r="E1848" s="106" t="e">
        <f t="shared" si="524"/>
        <v>#DIV/0!</v>
      </c>
      <c r="F1848" s="106">
        <f>'Calcs Hist'!E1849</f>
        <v>0</v>
      </c>
      <c r="G1848" s="106" t="e">
        <f t="shared" si="525"/>
        <v>#DIV/0!</v>
      </c>
      <c r="H1848" s="107" t="e">
        <f t="shared" si="526"/>
        <v>#DIV/0!</v>
      </c>
      <c r="I1848" s="106" t="e">
        <f>IF(P1848&gt;0,('Input &amp; Results'!E$29/12*$C$3)*('Input &amp; Results'!$D$21),('Input &amp; Results'!E$29/12*$C$3)*('Input &amp; Results'!$D$22))</f>
        <v>#DIV/0!</v>
      </c>
      <c r="J1848" s="106" t="e">
        <f t="shared" si="527"/>
        <v>#DIV/0!</v>
      </c>
      <c r="K1848" s="106" t="e">
        <f>IF(H1848&gt;'Input &amp; Results'!$K$45,MIN('Input &amp; Results'!$K$31*(D1848-D1847),J1848-M1848),0)</f>
        <v>#DIV/0!</v>
      </c>
      <c r="L1848" s="106" t="e">
        <f t="shared" si="528"/>
        <v>#DIV/0!</v>
      </c>
      <c r="M1848" s="106" t="e">
        <f>IF(J1848&gt;0,MIN('Input &amp; Results'!$K$11*0.75/12*'Input &amp; Results'!$K$42*(D1848-D1847),J1848),0)</f>
        <v>#DIV/0!</v>
      </c>
      <c r="N1848" s="106" t="e">
        <f t="shared" si="529"/>
        <v>#DIV/0!</v>
      </c>
      <c r="O1848" s="106" t="e">
        <f t="shared" si="519"/>
        <v>#DIV/0!</v>
      </c>
      <c r="P1848" s="106" t="e">
        <f>IF(O1848&gt;'Input &amp; Results'!$E$49,MIN('Input &amp; Results'!$E$47*(D1848-D1847),O1848),0)</f>
        <v>#DIV/0!</v>
      </c>
      <c r="Q1848" s="106" t="e">
        <f t="shared" si="530"/>
        <v>#DIV/0!</v>
      </c>
      <c r="R1848" s="106" t="e">
        <f t="shared" si="521"/>
        <v>#DIV/0!</v>
      </c>
      <c r="S1848" s="106" t="e">
        <f t="shared" si="520"/>
        <v>#DIV/0!</v>
      </c>
      <c r="T1848" s="106" t="e">
        <f t="shared" si="531"/>
        <v>#DIV/0!</v>
      </c>
      <c r="U1848" s="124" t="e">
        <f t="shared" si="532"/>
        <v>#DIV/0!</v>
      </c>
      <c r="V1848" s="107" t="e">
        <f t="shared" si="533"/>
        <v>#DIV/0!</v>
      </c>
      <c r="W1848" s="106" t="e">
        <f t="shared" si="534"/>
        <v>#DIV/0!</v>
      </c>
      <c r="X1848" s="106" t="e">
        <f t="shared" si="522"/>
        <v>#DIV/0!</v>
      </c>
      <c r="Y1848" s="106" t="e">
        <f t="shared" si="535"/>
        <v>#DIV/0!</v>
      </c>
      <c r="Z1848" s="108" t="e">
        <f t="shared" si="523"/>
        <v>#DIV/0!</v>
      </c>
      <c r="AA1848" s="108" t="e">
        <f>('Input &amp; Results'!$E$40-R1848*7.48)/('Calcs active'!H1848*1440)</f>
        <v>#DIV/0!</v>
      </c>
    </row>
    <row r="1849" spans="2:27" x14ac:dyDescent="0.2">
      <c r="B1849" s="31">
        <f>B1655+1</f>
        <v>6</v>
      </c>
      <c r="C1849" s="31" t="s">
        <v>56</v>
      </c>
      <c r="D1849" s="106">
        <v>2006</v>
      </c>
      <c r="E1849" s="106" t="e">
        <f t="shared" si="524"/>
        <v>#DIV/0!</v>
      </c>
      <c r="F1849" s="106">
        <f>'Calcs Hist'!E1850</f>
        <v>0</v>
      </c>
      <c r="G1849" s="106" t="e">
        <f t="shared" si="525"/>
        <v>#DIV/0!</v>
      </c>
      <c r="H1849" s="107" t="e">
        <f t="shared" si="526"/>
        <v>#DIV/0!</v>
      </c>
      <c r="I1849" s="106" t="e">
        <f>IF(P1849&gt;0,('Input &amp; Results'!E$30/12*$C$3)*('Input &amp; Results'!$D$21),('Input &amp; Results'!E$30/12*$C$3)*('Input &amp; Results'!$D$22))</f>
        <v>#DIV/0!</v>
      </c>
      <c r="J1849" s="106" t="e">
        <f t="shared" si="527"/>
        <v>#DIV/0!</v>
      </c>
      <c r="K1849" s="106" t="e">
        <f>IF(H1849&gt;'Input &amp; Results'!$K$45,MIN('Input &amp; Results'!$K$32*(D1849-D1848),J1849-M1849),0)</f>
        <v>#DIV/0!</v>
      </c>
      <c r="L1849" s="106" t="e">
        <f t="shared" si="528"/>
        <v>#DIV/0!</v>
      </c>
      <c r="M1849" s="106" t="e">
        <f>IF(J1849&gt;0,MIN('Input &amp; Results'!$K$12*0.75/12*'Input &amp; Results'!$K$42*(D1849-D1848),J1849),0)</f>
        <v>#DIV/0!</v>
      </c>
      <c r="N1849" s="106" t="e">
        <f t="shared" si="529"/>
        <v>#DIV/0!</v>
      </c>
      <c r="O1849" s="106" t="e">
        <f t="shared" si="519"/>
        <v>#DIV/0!</v>
      </c>
      <c r="P1849" s="106" t="e">
        <f>IF(O1849&gt;'Input &amp; Results'!$E$49,MIN('Input &amp; Results'!$E$47*(D1849-D1848),O1849),0)</f>
        <v>#DIV/0!</v>
      </c>
      <c r="Q1849" s="106" t="e">
        <f t="shared" si="530"/>
        <v>#DIV/0!</v>
      </c>
      <c r="R1849" s="106" t="e">
        <f t="shared" si="521"/>
        <v>#DIV/0!</v>
      </c>
      <c r="S1849" s="106" t="e">
        <f t="shared" si="520"/>
        <v>#DIV/0!</v>
      </c>
      <c r="T1849" s="106" t="e">
        <f t="shared" si="531"/>
        <v>#DIV/0!</v>
      </c>
      <c r="U1849" s="124" t="e">
        <f t="shared" si="532"/>
        <v>#DIV/0!</v>
      </c>
      <c r="V1849" s="107" t="e">
        <f t="shared" si="533"/>
        <v>#DIV/0!</v>
      </c>
      <c r="W1849" s="106" t="e">
        <f t="shared" si="534"/>
        <v>#DIV/0!</v>
      </c>
      <c r="X1849" s="106" t="e">
        <f t="shared" si="522"/>
        <v>#DIV/0!</v>
      </c>
      <c r="Y1849" s="106" t="e">
        <f t="shared" si="535"/>
        <v>#DIV/0!</v>
      </c>
      <c r="Z1849" s="108" t="e">
        <f t="shared" si="523"/>
        <v>#DIV/0!</v>
      </c>
      <c r="AA1849" s="108" t="e">
        <f>('Input &amp; Results'!$E$40-R1849*7.48)/('Calcs active'!H1849*1440)</f>
        <v>#DIV/0!</v>
      </c>
    </row>
    <row r="1850" spans="2:27" x14ac:dyDescent="0.2">
      <c r="B1850" s="31">
        <f>B1686+1</f>
        <v>6</v>
      </c>
      <c r="C1850" s="31" t="s">
        <v>57</v>
      </c>
      <c r="D1850" s="106">
        <v>2037</v>
      </c>
      <c r="E1850" s="106" t="e">
        <f t="shared" si="524"/>
        <v>#DIV/0!</v>
      </c>
      <c r="F1850" s="106">
        <f>'Calcs Hist'!E1851</f>
        <v>0</v>
      </c>
      <c r="G1850" s="106" t="e">
        <f t="shared" si="525"/>
        <v>#DIV/0!</v>
      </c>
      <c r="H1850" s="107" t="e">
        <f t="shared" si="526"/>
        <v>#DIV/0!</v>
      </c>
      <c r="I1850" s="106" t="e">
        <f>IF(P1850&gt;0,('Input &amp; Results'!E$31/12*$C$3)*('Input &amp; Results'!$D$21),('Input &amp; Results'!E$31/12*$C$3)*('Input &amp; Results'!$D$22))</f>
        <v>#DIV/0!</v>
      </c>
      <c r="J1850" s="106" t="e">
        <f t="shared" si="527"/>
        <v>#DIV/0!</v>
      </c>
      <c r="K1850" s="106" t="e">
        <f>IF(H1850&gt;'Input &amp; Results'!$K$45,MIN('Input &amp; Results'!$K$33*(D1850-D1849),J1850-M1850),0)</f>
        <v>#DIV/0!</v>
      </c>
      <c r="L1850" s="106" t="e">
        <f t="shared" si="528"/>
        <v>#DIV/0!</v>
      </c>
      <c r="M1850" s="106" t="e">
        <f>IF(J1850&gt;0,MIN('Input &amp; Results'!$K$13*0.75/12*'Input &amp; Results'!$K$42*(D1850-D1849),J1850),0)</f>
        <v>#DIV/0!</v>
      </c>
      <c r="N1850" s="106" t="e">
        <f t="shared" si="529"/>
        <v>#DIV/0!</v>
      </c>
      <c r="O1850" s="106" t="e">
        <f t="shared" si="519"/>
        <v>#DIV/0!</v>
      </c>
      <c r="P1850" s="106" t="e">
        <f>IF(O1850&gt;'Input &amp; Results'!$E$49,MIN('Input &amp; Results'!$E$47*(D1850-D1849),O1850),0)</f>
        <v>#DIV/0!</v>
      </c>
      <c r="Q1850" s="106" t="e">
        <f t="shared" si="530"/>
        <v>#DIV/0!</v>
      </c>
      <c r="R1850" s="106" t="e">
        <f t="shared" si="521"/>
        <v>#DIV/0!</v>
      </c>
      <c r="S1850" s="106" t="e">
        <f t="shared" si="520"/>
        <v>#DIV/0!</v>
      </c>
      <c r="T1850" s="106" t="e">
        <f t="shared" si="531"/>
        <v>#DIV/0!</v>
      </c>
      <c r="U1850" s="124" t="e">
        <f t="shared" si="532"/>
        <v>#DIV/0!</v>
      </c>
      <c r="V1850" s="107" t="e">
        <f t="shared" si="533"/>
        <v>#DIV/0!</v>
      </c>
      <c r="W1850" s="106" t="e">
        <f t="shared" si="534"/>
        <v>#DIV/0!</v>
      </c>
      <c r="X1850" s="106" t="e">
        <f t="shared" si="522"/>
        <v>#DIV/0!</v>
      </c>
      <c r="Y1850" s="106" t="e">
        <f t="shared" si="535"/>
        <v>#DIV/0!</v>
      </c>
      <c r="Z1850" s="108" t="e">
        <f t="shared" si="523"/>
        <v>#DIV/0!</v>
      </c>
      <c r="AA1850" s="108" t="e">
        <f>('Input &amp; Results'!$E$40-R1850*7.48)/('Calcs active'!H1850*1440)</f>
        <v>#DIV/0!</v>
      </c>
    </row>
    <row r="1851" spans="2:27" x14ac:dyDescent="0.2">
      <c r="B1851" s="31">
        <f>B1717+1</f>
        <v>6</v>
      </c>
      <c r="C1851" s="31" t="s">
        <v>58</v>
      </c>
      <c r="D1851" s="106">
        <v>2068</v>
      </c>
      <c r="E1851" s="106" t="e">
        <f t="shared" si="524"/>
        <v>#DIV/0!</v>
      </c>
      <c r="F1851" s="106">
        <f>'Calcs Hist'!E1852</f>
        <v>0</v>
      </c>
      <c r="G1851" s="106" t="e">
        <f t="shared" si="525"/>
        <v>#DIV/0!</v>
      </c>
      <c r="H1851" s="107" t="e">
        <f t="shared" si="526"/>
        <v>#DIV/0!</v>
      </c>
      <c r="I1851" s="106" t="e">
        <f>IF(P1851&gt;0,('Input &amp; Results'!E$32/12*$C$3)*('Input &amp; Results'!$D$21),('Input &amp; Results'!E$32/12*$C$3)*('Input &amp; Results'!$D$22))</f>
        <v>#DIV/0!</v>
      </c>
      <c r="J1851" s="106" t="e">
        <f t="shared" si="527"/>
        <v>#DIV/0!</v>
      </c>
      <c r="K1851" s="106" t="e">
        <f>IF(H1851&gt;'Input &amp; Results'!$K$45,MIN('Input &amp; Results'!$K$34*(D1851-D1850),J1851-M1851),0)</f>
        <v>#DIV/0!</v>
      </c>
      <c r="L1851" s="106" t="e">
        <f t="shared" si="528"/>
        <v>#DIV/0!</v>
      </c>
      <c r="M1851" s="106" t="e">
        <f>IF(J1851&gt;0,MIN('Input &amp; Results'!$K$14*0.75/12*'Input &amp; Results'!$K$42*(D1851-D1850),J1851),0)</f>
        <v>#DIV/0!</v>
      </c>
      <c r="N1851" s="106" t="e">
        <f t="shared" si="529"/>
        <v>#DIV/0!</v>
      </c>
      <c r="O1851" s="106" t="e">
        <f t="shared" si="519"/>
        <v>#DIV/0!</v>
      </c>
      <c r="P1851" s="106" t="e">
        <f>IF(O1851&gt;'Input &amp; Results'!$E$49,MIN('Input &amp; Results'!$E$47*(D1851-D1850),O1851),0)</f>
        <v>#DIV/0!</v>
      </c>
      <c r="Q1851" s="106" t="e">
        <f t="shared" si="530"/>
        <v>#DIV/0!</v>
      </c>
      <c r="R1851" s="106" t="e">
        <f t="shared" si="521"/>
        <v>#DIV/0!</v>
      </c>
      <c r="S1851" s="106" t="e">
        <f t="shared" si="520"/>
        <v>#DIV/0!</v>
      </c>
      <c r="T1851" s="106" t="e">
        <f t="shared" si="531"/>
        <v>#DIV/0!</v>
      </c>
      <c r="U1851" s="124" t="e">
        <f t="shared" si="532"/>
        <v>#DIV/0!</v>
      </c>
      <c r="V1851" s="107" t="e">
        <f t="shared" si="533"/>
        <v>#DIV/0!</v>
      </c>
      <c r="W1851" s="106" t="e">
        <f t="shared" si="534"/>
        <v>#DIV/0!</v>
      </c>
      <c r="X1851" s="106" t="e">
        <f t="shared" si="522"/>
        <v>#DIV/0!</v>
      </c>
      <c r="Y1851" s="106" t="e">
        <f t="shared" si="535"/>
        <v>#DIV/0!</v>
      </c>
      <c r="Z1851" s="108" t="e">
        <f t="shared" si="523"/>
        <v>#DIV/0!</v>
      </c>
      <c r="AA1851" s="108" t="e">
        <f>('Input &amp; Results'!$E$40-R1851*7.48)/('Calcs active'!H1851*1440)</f>
        <v>#DIV/0!</v>
      </c>
    </row>
    <row r="1852" spans="2:27" x14ac:dyDescent="0.2">
      <c r="B1852" s="31">
        <f>B1747+1</f>
        <v>6</v>
      </c>
      <c r="C1852" s="31" t="s">
        <v>59</v>
      </c>
      <c r="D1852" s="106">
        <v>2098</v>
      </c>
      <c r="E1852" s="106" t="e">
        <f t="shared" si="524"/>
        <v>#DIV/0!</v>
      </c>
      <c r="F1852" s="106">
        <f>'Calcs Hist'!E1853</f>
        <v>0</v>
      </c>
      <c r="G1852" s="106" t="e">
        <f t="shared" si="525"/>
        <v>#DIV/0!</v>
      </c>
      <c r="H1852" s="107" t="e">
        <f t="shared" si="526"/>
        <v>#DIV/0!</v>
      </c>
      <c r="I1852" s="106" t="e">
        <f>IF(P1852&gt;0,('Input &amp; Results'!E$33/12*$C$3)*('Input &amp; Results'!$D$21),('Input &amp; Results'!E$33/12*$C$3)*('Input &amp; Results'!$D$22))</f>
        <v>#DIV/0!</v>
      </c>
      <c r="J1852" s="106" t="e">
        <f t="shared" si="527"/>
        <v>#DIV/0!</v>
      </c>
      <c r="K1852" s="106" t="e">
        <f>IF(H1852&gt;'Input &amp; Results'!$K$45,MIN('Input &amp; Results'!$K$35*(D1852-D1851),J1852-M1852),0)</f>
        <v>#DIV/0!</v>
      </c>
      <c r="L1852" s="106" t="e">
        <f t="shared" si="528"/>
        <v>#DIV/0!</v>
      </c>
      <c r="M1852" s="106" t="e">
        <f>IF(J1852&gt;0,MIN('Input &amp; Results'!$K$15*0.75/12*'Input &amp; Results'!$K$42*(D1852-D1851),J1852),0)</f>
        <v>#DIV/0!</v>
      </c>
      <c r="N1852" s="106" t="e">
        <f t="shared" si="529"/>
        <v>#DIV/0!</v>
      </c>
      <c r="O1852" s="106" t="e">
        <f t="shared" si="519"/>
        <v>#DIV/0!</v>
      </c>
      <c r="P1852" s="106" t="e">
        <f>IF(O1852&gt;'Input &amp; Results'!$E$49,MIN('Input &amp; Results'!$E$47*(D1852-D1851),O1852),0)</f>
        <v>#DIV/0!</v>
      </c>
      <c r="Q1852" s="106" t="e">
        <f t="shared" si="530"/>
        <v>#DIV/0!</v>
      </c>
      <c r="R1852" s="106" t="e">
        <f t="shared" si="521"/>
        <v>#DIV/0!</v>
      </c>
      <c r="S1852" s="106" t="e">
        <f t="shared" si="520"/>
        <v>#DIV/0!</v>
      </c>
      <c r="T1852" s="106" t="e">
        <f t="shared" si="531"/>
        <v>#DIV/0!</v>
      </c>
      <c r="U1852" s="124" t="e">
        <f t="shared" si="532"/>
        <v>#DIV/0!</v>
      </c>
      <c r="V1852" s="107" t="e">
        <f t="shared" si="533"/>
        <v>#DIV/0!</v>
      </c>
      <c r="W1852" s="106" t="e">
        <f t="shared" si="534"/>
        <v>#DIV/0!</v>
      </c>
      <c r="X1852" s="106" t="e">
        <f t="shared" si="522"/>
        <v>#DIV/0!</v>
      </c>
      <c r="Y1852" s="106" t="e">
        <f t="shared" si="535"/>
        <v>#DIV/0!</v>
      </c>
      <c r="Z1852" s="108" t="e">
        <f t="shared" si="523"/>
        <v>#DIV/0!</v>
      </c>
      <c r="AA1852" s="108" t="e">
        <f>('Input &amp; Results'!$E$40-R1852*7.48)/('Calcs active'!H1852*1440)</f>
        <v>#DIV/0!</v>
      </c>
    </row>
    <row r="1853" spans="2:27" x14ac:dyDescent="0.2">
      <c r="B1853" s="31">
        <f>B1778+1</f>
        <v>6</v>
      </c>
      <c r="C1853" s="31" t="s">
        <v>60</v>
      </c>
      <c r="D1853" s="106">
        <v>2129</v>
      </c>
      <c r="E1853" s="106" t="e">
        <f t="shared" si="524"/>
        <v>#DIV/0!</v>
      </c>
      <c r="F1853" s="106">
        <f>'Calcs Hist'!E1854</f>
        <v>0</v>
      </c>
      <c r="G1853" s="106" t="e">
        <f t="shared" si="525"/>
        <v>#DIV/0!</v>
      </c>
      <c r="H1853" s="107" t="e">
        <f t="shared" si="526"/>
        <v>#DIV/0!</v>
      </c>
      <c r="I1853" s="106" t="e">
        <f>IF(P1853&gt;0,('Input &amp; Results'!E$34/12*$C$3)*('Input &amp; Results'!$D$21),('Input &amp; Results'!E$34/12*$C$3)*('Input &amp; Results'!$D$22))</f>
        <v>#DIV/0!</v>
      </c>
      <c r="J1853" s="106" t="e">
        <f t="shared" si="527"/>
        <v>#DIV/0!</v>
      </c>
      <c r="K1853" s="106" t="e">
        <f>IF(H1853&gt;'Input &amp; Results'!$K$45,MIN('Input &amp; Results'!$K$36*(D1853-D1852),J1853-M1853),0)</f>
        <v>#DIV/0!</v>
      </c>
      <c r="L1853" s="106" t="e">
        <f t="shared" si="528"/>
        <v>#DIV/0!</v>
      </c>
      <c r="M1853" s="106" t="e">
        <f>IF(J1853&gt;0,MIN('Input &amp; Results'!$K$16*0.75/12*'Input &amp; Results'!$K$42*(D1853-D1852),J1853),0)</f>
        <v>#DIV/0!</v>
      </c>
      <c r="N1853" s="106" t="e">
        <f t="shared" si="529"/>
        <v>#DIV/0!</v>
      </c>
      <c r="O1853" s="106" t="e">
        <f t="shared" si="519"/>
        <v>#DIV/0!</v>
      </c>
      <c r="P1853" s="106" t="e">
        <f>IF(O1853&gt;'Input &amp; Results'!$E$49,MIN('Input &amp; Results'!$E$47*(D1853-D1852),O1853),0)</f>
        <v>#DIV/0!</v>
      </c>
      <c r="Q1853" s="106" t="e">
        <f t="shared" si="530"/>
        <v>#DIV/0!</v>
      </c>
      <c r="R1853" s="106" t="e">
        <f t="shared" si="521"/>
        <v>#DIV/0!</v>
      </c>
      <c r="S1853" s="106" t="e">
        <f t="shared" si="520"/>
        <v>#DIV/0!</v>
      </c>
      <c r="T1853" s="106" t="e">
        <f t="shared" si="531"/>
        <v>#DIV/0!</v>
      </c>
      <c r="U1853" s="124" t="e">
        <f t="shared" si="532"/>
        <v>#DIV/0!</v>
      </c>
      <c r="V1853" s="107" t="e">
        <f t="shared" si="533"/>
        <v>#DIV/0!</v>
      </c>
      <c r="W1853" s="106" t="e">
        <f t="shared" si="534"/>
        <v>#DIV/0!</v>
      </c>
      <c r="X1853" s="106" t="e">
        <f t="shared" si="522"/>
        <v>#DIV/0!</v>
      </c>
      <c r="Y1853" s="106" t="e">
        <f t="shared" si="535"/>
        <v>#DIV/0!</v>
      </c>
      <c r="Z1853" s="108" t="e">
        <f t="shared" si="523"/>
        <v>#DIV/0!</v>
      </c>
      <c r="AA1853" s="108" t="e">
        <f>('Input &amp; Results'!$E$40-R1853*7.48)/('Calcs active'!H1853*1440)</f>
        <v>#DIV/0!</v>
      </c>
    </row>
    <row r="1854" spans="2:27" x14ac:dyDescent="0.2">
      <c r="B1854" s="31">
        <f>B1808+1</f>
        <v>6</v>
      </c>
      <c r="C1854" s="31" t="s">
        <v>61</v>
      </c>
      <c r="D1854" s="106">
        <v>2159</v>
      </c>
      <c r="E1854" s="106" t="e">
        <f t="shared" si="524"/>
        <v>#DIV/0!</v>
      </c>
      <c r="F1854" s="106">
        <f>'Calcs Hist'!E1855</f>
        <v>0</v>
      </c>
      <c r="G1854" s="106" t="e">
        <f t="shared" si="525"/>
        <v>#DIV/0!</v>
      </c>
      <c r="H1854" s="107" t="e">
        <f t="shared" si="526"/>
        <v>#DIV/0!</v>
      </c>
      <c r="I1854" s="106" t="e">
        <f>IF(P1854&gt;0,('Input &amp; Results'!E$35/12*$C$3)*('Input &amp; Results'!$D$21),('Input &amp; Results'!E$35/12*$C$3)*('Input &amp; Results'!$D$22))</f>
        <v>#DIV/0!</v>
      </c>
      <c r="J1854" s="106" t="e">
        <f t="shared" si="527"/>
        <v>#DIV/0!</v>
      </c>
      <c r="K1854" s="106" t="e">
        <f>IF(H1854&gt;'Input &amp; Results'!$K$45,MIN('Input &amp; Results'!$K$37*(D1854-D1853),J1854-M1854),0)</f>
        <v>#DIV/0!</v>
      </c>
      <c r="L1854" s="106" t="e">
        <f t="shared" si="528"/>
        <v>#DIV/0!</v>
      </c>
      <c r="M1854" s="106" t="e">
        <f>IF(J1854&gt;0,MIN('Input &amp; Results'!$K$17*0.75/12*'Input &amp; Results'!$K$42*(D1854-D1853),J1854),0)</f>
        <v>#DIV/0!</v>
      </c>
      <c r="N1854" s="106" t="e">
        <f t="shared" si="529"/>
        <v>#DIV/0!</v>
      </c>
      <c r="O1854" s="106" t="e">
        <f t="shared" si="519"/>
        <v>#DIV/0!</v>
      </c>
      <c r="P1854" s="106" t="e">
        <f>IF(O1854&gt;'Input &amp; Results'!$E$49,MIN('Input &amp; Results'!$E$47*(D1854-D1853),O1854),0)</f>
        <v>#DIV/0!</v>
      </c>
      <c r="Q1854" s="106" t="e">
        <f t="shared" si="530"/>
        <v>#DIV/0!</v>
      </c>
      <c r="R1854" s="106" t="e">
        <f t="shared" si="521"/>
        <v>#DIV/0!</v>
      </c>
      <c r="S1854" s="106" t="e">
        <f t="shared" si="520"/>
        <v>#DIV/0!</v>
      </c>
      <c r="T1854" s="106" t="e">
        <f t="shared" si="531"/>
        <v>#DIV/0!</v>
      </c>
      <c r="U1854" s="124" t="e">
        <f t="shared" si="532"/>
        <v>#DIV/0!</v>
      </c>
      <c r="V1854" s="107" t="e">
        <f t="shared" si="533"/>
        <v>#DIV/0!</v>
      </c>
      <c r="W1854" s="106" t="e">
        <f t="shared" si="534"/>
        <v>#DIV/0!</v>
      </c>
      <c r="X1854" s="106" t="e">
        <f t="shared" si="522"/>
        <v>#DIV/0!</v>
      </c>
      <c r="Y1854" s="106" t="e">
        <f t="shared" si="535"/>
        <v>#DIV/0!</v>
      </c>
      <c r="Z1854" s="108" t="e">
        <f t="shared" si="523"/>
        <v>#DIV/0!</v>
      </c>
      <c r="AA1854" s="108" t="e">
        <f>('Input &amp; Results'!$E$40-R1854*7.48)/('Calcs active'!H1854*1440)</f>
        <v>#DIV/0!</v>
      </c>
    </row>
    <row r="1855" spans="2:27" x14ac:dyDescent="0.2">
      <c r="B1855" s="31">
        <f>B1839+1</f>
        <v>6</v>
      </c>
      <c r="C1855" s="31" t="s">
        <v>62</v>
      </c>
      <c r="D1855" s="106">
        <v>2190</v>
      </c>
      <c r="E1855" s="106" t="e">
        <f t="shared" si="524"/>
        <v>#DIV/0!</v>
      </c>
      <c r="F1855" s="106">
        <f>'Calcs Hist'!E1856</f>
        <v>0</v>
      </c>
      <c r="G1855" s="106" t="e">
        <f t="shared" si="525"/>
        <v>#DIV/0!</v>
      </c>
      <c r="H1855" s="107" t="e">
        <f t="shared" si="526"/>
        <v>#DIV/0!</v>
      </c>
      <c r="I1855" s="106" t="e">
        <f>IF(P1855&gt;0,('Input &amp; Results'!E$36/12*$C$3)*('Input &amp; Results'!$D$21),('Input &amp; Results'!E$36/12*$C$3)*('Input &amp; Results'!$D$22))</f>
        <v>#DIV/0!</v>
      </c>
      <c r="J1855" s="106" t="e">
        <f t="shared" si="527"/>
        <v>#DIV/0!</v>
      </c>
      <c r="K1855" s="106" t="e">
        <f>IF(H1855&gt;'Input &amp; Results'!$K$45,MIN('Input &amp; Results'!$K$38*(D1855-D1854),J1855-M1855),0)</f>
        <v>#DIV/0!</v>
      </c>
      <c r="L1855" s="106" t="e">
        <f t="shared" si="528"/>
        <v>#DIV/0!</v>
      </c>
      <c r="M1855" s="106" t="e">
        <f>IF(J1855&gt;0,MIN('Input &amp; Results'!$K$18*0.75/12*'Input &amp; Results'!$K$42*(D1855-D1854),J1855),0)</f>
        <v>#DIV/0!</v>
      </c>
      <c r="N1855" s="106" t="e">
        <f t="shared" si="529"/>
        <v>#DIV/0!</v>
      </c>
      <c r="O1855" s="106" t="e">
        <f t="shared" si="519"/>
        <v>#DIV/0!</v>
      </c>
      <c r="P1855" s="106" t="e">
        <f>IF(O1855&gt;'Input &amp; Results'!$E$49,MIN('Input &amp; Results'!$E$47*(D1855-D1854),O1855),0)</f>
        <v>#DIV/0!</v>
      </c>
      <c r="Q1855" s="106" t="e">
        <f t="shared" si="530"/>
        <v>#DIV/0!</v>
      </c>
      <c r="R1855" s="106" t="e">
        <f t="shared" si="521"/>
        <v>#DIV/0!</v>
      </c>
      <c r="S1855" s="106" t="e">
        <f t="shared" si="520"/>
        <v>#DIV/0!</v>
      </c>
      <c r="T1855" s="106" t="e">
        <f t="shared" si="531"/>
        <v>#DIV/0!</v>
      </c>
      <c r="U1855" s="124" t="e">
        <f t="shared" si="532"/>
        <v>#DIV/0!</v>
      </c>
      <c r="V1855" s="107" t="e">
        <f t="shared" si="533"/>
        <v>#DIV/0!</v>
      </c>
      <c r="W1855" s="106" t="e">
        <f t="shared" si="534"/>
        <v>#DIV/0!</v>
      </c>
      <c r="X1855" s="106" t="e">
        <f t="shared" si="522"/>
        <v>#DIV/0!</v>
      </c>
      <c r="Y1855" s="106" t="e">
        <f t="shared" si="535"/>
        <v>#DIV/0!</v>
      </c>
      <c r="Z1855" s="108" t="e">
        <f t="shared" si="523"/>
        <v>#DIV/0!</v>
      </c>
      <c r="AA1855" s="108" t="e">
        <f>('Input &amp; Results'!$E$40-R1855*7.48)/('Calcs active'!H1855*1440)</f>
        <v>#DIV/0!</v>
      </c>
    </row>
    <row r="1856" spans="2:27" x14ac:dyDescent="0.2">
      <c r="B1856" s="31">
        <f>B1844+1</f>
        <v>7</v>
      </c>
      <c r="C1856" s="31" t="str">
        <f>C1844</f>
        <v>January</v>
      </c>
      <c r="D1856" s="106">
        <f>D1844+365</f>
        <v>2221</v>
      </c>
      <c r="E1856" s="106" t="e">
        <f t="shared" si="524"/>
        <v>#DIV/0!</v>
      </c>
      <c r="F1856" s="106">
        <f>'Calcs Hist'!E1857</f>
        <v>0</v>
      </c>
      <c r="G1856" s="106" t="e">
        <f t="shared" si="525"/>
        <v>#DIV/0!</v>
      </c>
      <c r="H1856" s="107" t="e">
        <f t="shared" si="526"/>
        <v>#DIV/0!</v>
      </c>
      <c r="I1856" s="106" t="e">
        <f>IF(P1856&gt;0,('Input &amp; Results'!E$25/12*$C$3)*('Input &amp; Results'!$D$21),('Input &amp; Results'!E$25/12*$C$3)*('Input &amp; Results'!$D$22))</f>
        <v>#DIV/0!</v>
      </c>
      <c r="J1856" s="106" t="e">
        <f t="shared" si="527"/>
        <v>#DIV/0!</v>
      </c>
      <c r="K1856" s="106" t="e">
        <f>IF(H1856&gt;'Input &amp; Results'!$K$45,MIN('Input &amp; Results'!$K$27*(D1856-D1855),J1856-M1856),0)</f>
        <v>#DIV/0!</v>
      </c>
      <c r="L1856" s="106" t="e">
        <f t="shared" si="528"/>
        <v>#DIV/0!</v>
      </c>
      <c r="M1856" s="106" t="e">
        <f>IF(J1856&gt;0,MIN('Input &amp; Results'!$K$7*0.75/12*'Input &amp; Results'!$K$42*(D1856-D1855),J1856),0)</f>
        <v>#DIV/0!</v>
      </c>
      <c r="N1856" s="106" t="e">
        <f t="shared" si="529"/>
        <v>#DIV/0!</v>
      </c>
      <c r="O1856" s="106" t="e">
        <f t="shared" si="519"/>
        <v>#DIV/0!</v>
      </c>
      <c r="P1856" s="106" t="e">
        <f>IF(O1856&gt;'Input &amp; Results'!$E$49,MIN('Input &amp; Results'!$E$47*(D1856-D1855),O1856),0)</f>
        <v>#DIV/0!</v>
      </c>
      <c r="Q1856" s="106" t="e">
        <f t="shared" si="530"/>
        <v>#DIV/0!</v>
      </c>
      <c r="R1856" s="106" t="e">
        <f t="shared" si="521"/>
        <v>#DIV/0!</v>
      </c>
      <c r="S1856" s="106" t="e">
        <f t="shared" si="520"/>
        <v>#DIV/0!</v>
      </c>
      <c r="T1856" s="106" t="e">
        <f t="shared" si="531"/>
        <v>#DIV/0!</v>
      </c>
      <c r="U1856" s="124" t="e">
        <f t="shared" si="532"/>
        <v>#DIV/0!</v>
      </c>
      <c r="V1856" s="107" t="e">
        <f t="shared" si="533"/>
        <v>#DIV/0!</v>
      </c>
      <c r="W1856" s="106" t="e">
        <f t="shared" si="534"/>
        <v>#DIV/0!</v>
      </c>
      <c r="X1856" s="106" t="e">
        <f t="shared" si="522"/>
        <v>#DIV/0!</v>
      </c>
      <c r="Y1856" s="106" t="e">
        <f t="shared" si="535"/>
        <v>#DIV/0!</v>
      </c>
      <c r="Z1856" s="108" t="e">
        <f t="shared" si="523"/>
        <v>#DIV/0!</v>
      </c>
      <c r="AA1856" s="108" t="e">
        <f>('Input &amp; Results'!$E$40-R1856*7.48)/('Calcs active'!H1856*1440)</f>
        <v>#DIV/0!</v>
      </c>
    </row>
    <row r="1857" spans="2:27" x14ac:dyDescent="0.2">
      <c r="B1857" s="31">
        <f t="shared" ref="B1857:B1920" si="536">B1845+1</f>
        <v>7</v>
      </c>
      <c r="C1857" s="31" t="str">
        <f t="shared" ref="C1857:C1920" si="537">C1845</f>
        <v>February</v>
      </c>
      <c r="D1857" s="106">
        <f>D1845+365</f>
        <v>2249</v>
      </c>
      <c r="E1857" s="106" t="e">
        <f t="shared" si="524"/>
        <v>#DIV/0!</v>
      </c>
      <c r="F1857" s="106">
        <f>'Calcs Hist'!E1858</f>
        <v>0</v>
      </c>
      <c r="G1857" s="106" t="e">
        <f t="shared" si="525"/>
        <v>#DIV/0!</v>
      </c>
      <c r="H1857" s="107" t="e">
        <f t="shared" si="526"/>
        <v>#DIV/0!</v>
      </c>
      <c r="I1857" s="106" t="e">
        <f>IF(P1857&gt;0,('Input &amp; Results'!E$26/12*$C$3)*('Input &amp; Results'!$D$21),('Input &amp; Results'!E$26/12*$C$3)*('Input &amp; Results'!$D$22))</f>
        <v>#DIV/0!</v>
      </c>
      <c r="J1857" s="106" t="e">
        <f t="shared" si="527"/>
        <v>#DIV/0!</v>
      </c>
      <c r="K1857" s="106" t="e">
        <f>IF(H1857&gt;'Input &amp; Results'!$K$45,MIN('Input &amp; Results'!$K$28*(D1857-D1856),J1857-M1857),0)</f>
        <v>#DIV/0!</v>
      </c>
      <c r="L1857" s="106" t="e">
        <f t="shared" si="528"/>
        <v>#DIV/0!</v>
      </c>
      <c r="M1857" s="106" t="e">
        <f>IF(J1857&gt;0,MIN('Input &amp; Results'!$K$8*0.75/12*'Input &amp; Results'!$K$42*(D1857-D1856),J1857),0)</f>
        <v>#DIV/0!</v>
      </c>
      <c r="N1857" s="106" t="e">
        <f t="shared" si="529"/>
        <v>#DIV/0!</v>
      </c>
      <c r="O1857" s="106" t="e">
        <f t="shared" si="519"/>
        <v>#DIV/0!</v>
      </c>
      <c r="P1857" s="106" t="e">
        <f>IF(O1857&gt;'Input &amp; Results'!$E$49,MIN('Input &amp; Results'!$E$47*(D1857-D1856),O1857),0)</f>
        <v>#DIV/0!</v>
      </c>
      <c r="Q1857" s="106" t="e">
        <f t="shared" si="530"/>
        <v>#DIV/0!</v>
      </c>
      <c r="R1857" s="106" t="e">
        <f t="shared" si="521"/>
        <v>#DIV/0!</v>
      </c>
      <c r="S1857" s="106" t="e">
        <f t="shared" si="520"/>
        <v>#DIV/0!</v>
      </c>
      <c r="T1857" s="106" t="e">
        <f t="shared" si="531"/>
        <v>#DIV/0!</v>
      </c>
      <c r="U1857" s="124" t="e">
        <f t="shared" si="532"/>
        <v>#DIV/0!</v>
      </c>
      <c r="V1857" s="107" t="e">
        <f t="shared" si="533"/>
        <v>#DIV/0!</v>
      </c>
      <c r="W1857" s="106" t="e">
        <f t="shared" si="534"/>
        <v>#DIV/0!</v>
      </c>
      <c r="X1857" s="106" t="e">
        <f t="shared" si="522"/>
        <v>#DIV/0!</v>
      </c>
      <c r="Y1857" s="106" t="e">
        <f t="shared" si="535"/>
        <v>#DIV/0!</v>
      </c>
      <c r="Z1857" s="108" t="e">
        <f t="shared" si="523"/>
        <v>#DIV/0!</v>
      </c>
      <c r="AA1857" s="108" t="e">
        <f>('Input &amp; Results'!$E$40-R1857*7.48)/('Calcs active'!H1857*1440)</f>
        <v>#DIV/0!</v>
      </c>
    </row>
    <row r="1858" spans="2:27" x14ac:dyDescent="0.2">
      <c r="B1858" s="31">
        <f t="shared" si="536"/>
        <v>7</v>
      </c>
      <c r="C1858" s="31" t="str">
        <f t="shared" si="537"/>
        <v>March</v>
      </c>
      <c r="D1858" s="106">
        <f t="shared" ref="D1858:D1921" si="538">D1846+365</f>
        <v>2280</v>
      </c>
      <c r="E1858" s="106" t="e">
        <f t="shared" si="524"/>
        <v>#DIV/0!</v>
      </c>
      <c r="F1858" s="106">
        <f>'Calcs Hist'!E1859</f>
        <v>0</v>
      </c>
      <c r="G1858" s="106" t="e">
        <f t="shared" si="525"/>
        <v>#DIV/0!</v>
      </c>
      <c r="H1858" s="107" t="e">
        <f t="shared" si="526"/>
        <v>#DIV/0!</v>
      </c>
      <c r="I1858" s="106" t="e">
        <f>IF(P1858&gt;0,('Input &amp; Results'!E$27/12*$C$3)*('Input &amp; Results'!$D$21),('Input &amp; Results'!E$27/12*$C$3)*('Input &amp; Results'!$D$22))</f>
        <v>#DIV/0!</v>
      </c>
      <c r="J1858" s="106" t="e">
        <f t="shared" si="527"/>
        <v>#DIV/0!</v>
      </c>
      <c r="K1858" s="106" t="e">
        <f>IF(H1858&gt;'Input &amp; Results'!$K$45,MIN('Input &amp; Results'!$K$29*(D1858-D1857),J1858-M1858),0)</f>
        <v>#DIV/0!</v>
      </c>
      <c r="L1858" s="106" t="e">
        <f t="shared" si="528"/>
        <v>#DIV/0!</v>
      </c>
      <c r="M1858" s="106" t="e">
        <f>IF(J1858&gt;0,MIN('Input &amp; Results'!$K$9*0.75/12*'Input &amp; Results'!$K$42*(D1858-D1857),J1858),0)</f>
        <v>#DIV/0!</v>
      </c>
      <c r="N1858" s="106" t="e">
        <f t="shared" si="529"/>
        <v>#DIV/0!</v>
      </c>
      <c r="O1858" s="106" t="e">
        <f t="shared" si="519"/>
        <v>#DIV/0!</v>
      </c>
      <c r="P1858" s="106" t="e">
        <f>IF(O1858&gt;'Input &amp; Results'!$E$49,MIN('Input &amp; Results'!$E$47*(D1858-D1857),O1858),0)</f>
        <v>#DIV/0!</v>
      </c>
      <c r="Q1858" s="106" t="e">
        <f t="shared" si="530"/>
        <v>#DIV/0!</v>
      </c>
      <c r="R1858" s="106" t="e">
        <f t="shared" si="521"/>
        <v>#DIV/0!</v>
      </c>
      <c r="S1858" s="106" t="e">
        <f t="shared" si="520"/>
        <v>#DIV/0!</v>
      </c>
      <c r="T1858" s="106" t="e">
        <f t="shared" si="531"/>
        <v>#DIV/0!</v>
      </c>
      <c r="U1858" s="124" t="e">
        <f t="shared" si="532"/>
        <v>#DIV/0!</v>
      </c>
      <c r="V1858" s="107" t="e">
        <f t="shared" si="533"/>
        <v>#DIV/0!</v>
      </c>
      <c r="W1858" s="106" t="e">
        <f t="shared" si="534"/>
        <v>#DIV/0!</v>
      </c>
      <c r="X1858" s="106" t="e">
        <f t="shared" si="522"/>
        <v>#DIV/0!</v>
      </c>
      <c r="Y1858" s="106" t="e">
        <f t="shared" si="535"/>
        <v>#DIV/0!</v>
      </c>
      <c r="Z1858" s="108" t="e">
        <f t="shared" si="523"/>
        <v>#DIV/0!</v>
      </c>
      <c r="AA1858" s="108" t="e">
        <f>('Input &amp; Results'!$E$40-R1858*7.48)/('Calcs active'!H1858*1440)</f>
        <v>#DIV/0!</v>
      </c>
    </row>
    <row r="1859" spans="2:27" x14ac:dyDescent="0.2">
      <c r="B1859" s="31">
        <f t="shared" si="536"/>
        <v>7</v>
      </c>
      <c r="C1859" s="31" t="str">
        <f t="shared" si="537"/>
        <v>April</v>
      </c>
      <c r="D1859" s="106">
        <f t="shared" si="538"/>
        <v>2310</v>
      </c>
      <c r="E1859" s="106" t="e">
        <f t="shared" si="524"/>
        <v>#DIV/0!</v>
      </c>
      <c r="F1859" s="106">
        <f>'Calcs Hist'!E1860</f>
        <v>0</v>
      </c>
      <c r="G1859" s="106" t="e">
        <f t="shared" si="525"/>
        <v>#DIV/0!</v>
      </c>
      <c r="H1859" s="107" t="e">
        <f t="shared" si="526"/>
        <v>#DIV/0!</v>
      </c>
      <c r="I1859" s="106" t="e">
        <f>IF(P1859&gt;0,('Input &amp; Results'!E$28/12*$C$3)*('Input &amp; Results'!$D$21),('Input &amp; Results'!E$28/12*$C$3)*('Input &amp; Results'!$D$22))</f>
        <v>#DIV/0!</v>
      </c>
      <c r="J1859" s="106" t="e">
        <f t="shared" si="527"/>
        <v>#DIV/0!</v>
      </c>
      <c r="K1859" s="106" t="e">
        <f>IF(H1859&gt;'Input &amp; Results'!$K$45,MIN('Input &amp; Results'!$K$30*(D1859-D1858),J1859-M1859),0)</f>
        <v>#DIV/0!</v>
      </c>
      <c r="L1859" s="106" t="e">
        <f t="shared" si="528"/>
        <v>#DIV/0!</v>
      </c>
      <c r="M1859" s="106" t="e">
        <f>IF(J1859&gt;0,MIN('Input &amp; Results'!$K$10*0.75/12*'Input &amp; Results'!$K$42*(D1859-D1858),J1859),0)</f>
        <v>#DIV/0!</v>
      </c>
      <c r="N1859" s="106" t="e">
        <f t="shared" si="529"/>
        <v>#DIV/0!</v>
      </c>
      <c r="O1859" s="106" t="e">
        <f t="shared" si="519"/>
        <v>#DIV/0!</v>
      </c>
      <c r="P1859" s="106" t="e">
        <f>IF(O1859&gt;'Input &amp; Results'!$E$49,MIN('Input &amp; Results'!$E$47*(D1859-D1858),O1859),0)</f>
        <v>#DIV/0!</v>
      </c>
      <c r="Q1859" s="106" t="e">
        <f t="shared" si="530"/>
        <v>#DIV/0!</v>
      </c>
      <c r="R1859" s="106" t="e">
        <f t="shared" si="521"/>
        <v>#DIV/0!</v>
      </c>
      <c r="S1859" s="106" t="e">
        <f t="shared" si="520"/>
        <v>#DIV/0!</v>
      </c>
      <c r="T1859" s="106" t="e">
        <f t="shared" si="531"/>
        <v>#DIV/0!</v>
      </c>
      <c r="U1859" s="124" t="e">
        <f t="shared" si="532"/>
        <v>#DIV/0!</v>
      </c>
      <c r="V1859" s="107" t="e">
        <f t="shared" si="533"/>
        <v>#DIV/0!</v>
      </c>
      <c r="W1859" s="106" t="e">
        <f t="shared" si="534"/>
        <v>#DIV/0!</v>
      </c>
      <c r="X1859" s="106" t="e">
        <f t="shared" si="522"/>
        <v>#DIV/0!</v>
      </c>
      <c r="Y1859" s="106" t="e">
        <f t="shared" si="535"/>
        <v>#DIV/0!</v>
      </c>
      <c r="Z1859" s="108" t="e">
        <f t="shared" si="523"/>
        <v>#DIV/0!</v>
      </c>
      <c r="AA1859" s="108" t="e">
        <f>('Input &amp; Results'!$E$40-R1859*7.48)/('Calcs active'!H1859*1440)</f>
        <v>#DIV/0!</v>
      </c>
    </row>
    <row r="1860" spans="2:27" x14ac:dyDescent="0.2">
      <c r="B1860" s="31">
        <f t="shared" si="536"/>
        <v>7</v>
      </c>
      <c r="C1860" s="31" t="str">
        <f t="shared" si="537"/>
        <v>May</v>
      </c>
      <c r="D1860" s="106">
        <f t="shared" si="538"/>
        <v>2341</v>
      </c>
      <c r="E1860" s="106" t="e">
        <f t="shared" si="524"/>
        <v>#DIV/0!</v>
      </c>
      <c r="F1860" s="106">
        <f>'Calcs Hist'!E1861</f>
        <v>0</v>
      </c>
      <c r="G1860" s="106" t="e">
        <f t="shared" si="525"/>
        <v>#DIV/0!</v>
      </c>
      <c r="H1860" s="107" t="e">
        <f t="shared" si="526"/>
        <v>#DIV/0!</v>
      </c>
      <c r="I1860" s="106" t="e">
        <f>IF(P1860&gt;0,('Input &amp; Results'!E$29/12*$C$3)*('Input &amp; Results'!$D$21),('Input &amp; Results'!E$29/12*$C$3)*('Input &amp; Results'!$D$22))</f>
        <v>#DIV/0!</v>
      </c>
      <c r="J1860" s="106" t="e">
        <f t="shared" si="527"/>
        <v>#DIV/0!</v>
      </c>
      <c r="K1860" s="106" t="e">
        <f>IF(H1860&gt;'Input &amp; Results'!$K$45,MIN('Input &amp; Results'!$K$31*(D1860-D1859),J1860-M1860),0)</f>
        <v>#DIV/0!</v>
      </c>
      <c r="L1860" s="106" t="e">
        <f t="shared" si="528"/>
        <v>#DIV/0!</v>
      </c>
      <c r="M1860" s="106" t="e">
        <f>IF(J1860&gt;0,MIN('Input &amp; Results'!$K$11*0.75/12*'Input &amp; Results'!$K$42*(D1860-D1859),J1860),0)</f>
        <v>#DIV/0!</v>
      </c>
      <c r="N1860" s="106" t="e">
        <f t="shared" si="529"/>
        <v>#DIV/0!</v>
      </c>
      <c r="O1860" s="106" t="e">
        <f t="shared" si="519"/>
        <v>#DIV/0!</v>
      </c>
      <c r="P1860" s="106" t="e">
        <f>IF(O1860&gt;'Input &amp; Results'!$E$49,MIN('Input &amp; Results'!$E$47*(D1860-D1859),O1860),0)</f>
        <v>#DIV/0!</v>
      </c>
      <c r="Q1860" s="106" t="e">
        <f t="shared" si="530"/>
        <v>#DIV/0!</v>
      </c>
      <c r="R1860" s="106" t="e">
        <f t="shared" si="521"/>
        <v>#DIV/0!</v>
      </c>
      <c r="S1860" s="106" t="e">
        <f t="shared" si="520"/>
        <v>#DIV/0!</v>
      </c>
      <c r="T1860" s="106" t="e">
        <f t="shared" si="531"/>
        <v>#DIV/0!</v>
      </c>
      <c r="U1860" s="124" t="e">
        <f t="shared" si="532"/>
        <v>#DIV/0!</v>
      </c>
      <c r="V1860" s="107" t="e">
        <f t="shared" si="533"/>
        <v>#DIV/0!</v>
      </c>
      <c r="W1860" s="106" t="e">
        <f t="shared" si="534"/>
        <v>#DIV/0!</v>
      </c>
      <c r="X1860" s="106" t="e">
        <f t="shared" si="522"/>
        <v>#DIV/0!</v>
      </c>
      <c r="Y1860" s="106" t="e">
        <f t="shared" si="535"/>
        <v>#DIV/0!</v>
      </c>
      <c r="Z1860" s="108" t="e">
        <f t="shared" si="523"/>
        <v>#DIV/0!</v>
      </c>
      <c r="AA1860" s="108" t="e">
        <f>('Input &amp; Results'!$E$40-R1860*7.48)/('Calcs active'!H1860*1440)</f>
        <v>#DIV/0!</v>
      </c>
    </row>
    <row r="1861" spans="2:27" x14ac:dyDescent="0.2">
      <c r="B1861" s="31">
        <f t="shared" si="536"/>
        <v>7</v>
      </c>
      <c r="C1861" s="31" t="str">
        <f t="shared" si="537"/>
        <v>June</v>
      </c>
      <c r="D1861" s="106">
        <f t="shared" si="538"/>
        <v>2371</v>
      </c>
      <c r="E1861" s="106" t="e">
        <f t="shared" si="524"/>
        <v>#DIV/0!</v>
      </c>
      <c r="F1861" s="106">
        <f>'Calcs Hist'!E1862</f>
        <v>0</v>
      </c>
      <c r="G1861" s="106" t="e">
        <f t="shared" si="525"/>
        <v>#DIV/0!</v>
      </c>
      <c r="H1861" s="107" t="e">
        <f t="shared" si="526"/>
        <v>#DIV/0!</v>
      </c>
      <c r="I1861" s="106" t="e">
        <f>IF(P1861&gt;0,('Input &amp; Results'!E$30/12*$C$3)*('Input &amp; Results'!$D$21),('Input &amp; Results'!E$30/12*$C$3)*('Input &amp; Results'!$D$22))</f>
        <v>#DIV/0!</v>
      </c>
      <c r="J1861" s="106" t="e">
        <f t="shared" si="527"/>
        <v>#DIV/0!</v>
      </c>
      <c r="K1861" s="106" t="e">
        <f>IF(H1861&gt;'Input &amp; Results'!$K$45,MIN('Input &amp; Results'!$K$32*(D1861-D1860),J1861-M1861),0)</f>
        <v>#DIV/0!</v>
      </c>
      <c r="L1861" s="106" t="e">
        <f t="shared" si="528"/>
        <v>#DIV/0!</v>
      </c>
      <c r="M1861" s="106" t="e">
        <f>IF(J1861&gt;0,MIN('Input &amp; Results'!$K$12*0.75/12*'Input &amp; Results'!$K$42*(D1861-D1860),J1861),0)</f>
        <v>#DIV/0!</v>
      </c>
      <c r="N1861" s="106" t="e">
        <f t="shared" si="529"/>
        <v>#DIV/0!</v>
      </c>
      <c r="O1861" s="106" t="e">
        <f t="shared" si="519"/>
        <v>#DIV/0!</v>
      </c>
      <c r="P1861" s="106" t="e">
        <f>IF(O1861&gt;'Input &amp; Results'!$E$49,MIN('Input &amp; Results'!$E$47*(D1861-D1860),O1861),0)</f>
        <v>#DIV/0!</v>
      </c>
      <c r="Q1861" s="106" t="e">
        <f t="shared" si="530"/>
        <v>#DIV/0!</v>
      </c>
      <c r="R1861" s="106" t="e">
        <f t="shared" si="521"/>
        <v>#DIV/0!</v>
      </c>
      <c r="S1861" s="106" t="e">
        <f t="shared" si="520"/>
        <v>#DIV/0!</v>
      </c>
      <c r="T1861" s="106" t="e">
        <f t="shared" si="531"/>
        <v>#DIV/0!</v>
      </c>
      <c r="U1861" s="124" t="e">
        <f t="shared" si="532"/>
        <v>#DIV/0!</v>
      </c>
      <c r="V1861" s="107" t="e">
        <f t="shared" si="533"/>
        <v>#DIV/0!</v>
      </c>
      <c r="W1861" s="106" t="e">
        <f t="shared" si="534"/>
        <v>#DIV/0!</v>
      </c>
      <c r="X1861" s="106" t="e">
        <f t="shared" si="522"/>
        <v>#DIV/0!</v>
      </c>
      <c r="Y1861" s="106" t="e">
        <f t="shared" si="535"/>
        <v>#DIV/0!</v>
      </c>
      <c r="Z1861" s="108" t="e">
        <f t="shared" si="523"/>
        <v>#DIV/0!</v>
      </c>
      <c r="AA1861" s="108" t="e">
        <f>('Input &amp; Results'!$E$40-R1861*7.48)/('Calcs active'!H1861*1440)</f>
        <v>#DIV/0!</v>
      </c>
    </row>
    <row r="1862" spans="2:27" x14ac:dyDescent="0.2">
      <c r="B1862" s="31">
        <f t="shared" si="536"/>
        <v>7</v>
      </c>
      <c r="C1862" s="31" t="str">
        <f t="shared" si="537"/>
        <v>July</v>
      </c>
      <c r="D1862" s="106">
        <f t="shared" si="538"/>
        <v>2402</v>
      </c>
      <c r="E1862" s="106" t="e">
        <f t="shared" si="524"/>
        <v>#DIV/0!</v>
      </c>
      <c r="F1862" s="106">
        <f>'Calcs Hist'!E1863</f>
        <v>0</v>
      </c>
      <c r="G1862" s="106" t="e">
        <f t="shared" si="525"/>
        <v>#DIV/0!</v>
      </c>
      <c r="H1862" s="107" t="e">
        <f t="shared" si="526"/>
        <v>#DIV/0!</v>
      </c>
      <c r="I1862" s="106" t="e">
        <f>IF(P1862&gt;0,('Input &amp; Results'!E$31/12*$C$3)*('Input &amp; Results'!$D$21),('Input &amp; Results'!E$31/12*$C$3)*('Input &amp; Results'!$D$22))</f>
        <v>#DIV/0!</v>
      </c>
      <c r="J1862" s="106" t="e">
        <f t="shared" si="527"/>
        <v>#DIV/0!</v>
      </c>
      <c r="K1862" s="106" t="e">
        <f>IF(H1862&gt;'Input &amp; Results'!$K$45,MIN('Input &amp; Results'!$K$33*(D1862-D1861),J1862-M1862),0)</f>
        <v>#DIV/0!</v>
      </c>
      <c r="L1862" s="106" t="e">
        <f t="shared" si="528"/>
        <v>#DIV/0!</v>
      </c>
      <c r="M1862" s="106" t="e">
        <f>IF(J1862&gt;0,MIN('Input &amp; Results'!$K$13*0.75/12*'Input &amp; Results'!$K$42*(D1862-D1861),J1862),0)</f>
        <v>#DIV/0!</v>
      </c>
      <c r="N1862" s="106" t="e">
        <f t="shared" si="529"/>
        <v>#DIV/0!</v>
      </c>
      <c r="O1862" s="106" t="e">
        <f t="shared" si="519"/>
        <v>#DIV/0!</v>
      </c>
      <c r="P1862" s="106" t="e">
        <f>IF(O1862&gt;'Input &amp; Results'!$E$49,MIN('Input &amp; Results'!$E$47*(D1862-D1861),O1862),0)</f>
        <v>#DIV/0!</v>
      </c>
      <c r="Q1862" s="106" t="e">
        <f t="shared" si="530"/>
        <v>#DIV/0!</v>
      </c>
      <c r="R1862" s="106" t="e">
        <f t="shared" si="521"/>
        <v>#DIV/0!</v>
      </c>
      <c r="S1862" s="106" t="e">
        <f t="shared" si="520"/>
        <v>#DIV/0!</v>
      </c>
      <c r="T1862" s="106" t="e">
        <f t="shared" si="531"/>
        <v>#DIV/0!</v>
      </c>
      <c r="U1862" s="124" t="e">
        <f t="shared" si="532"/>
        <v>#DIV/0!</v>
      </c>
      <c r="V1862" s="107" t="e">
        <f t="shared" si="533"/>
        <v>#DIV/0!</v>
      </c>
      <c r="W1862" s="106" t="e">
        <f t="shared" si="534"/>
        <v>#DIV/0!</v>
      </c>
      <c r="X1862" s="106" t="e">
        <f t="shared" si="522"/>
        <v>#DIV/0!</v>
      </c>
      <c r="Y1862" s="106" t="e">
        <f t="shared" si="535"/>
        <v>#DIV/0!</v>
      </c>
      <c r="Z1862" s="108" t="e">
        <f t="shared" si="523"/>
        <v>#DIV/0!</v>
      </c>
      <c r="AA1862" s="108" t="e">
        <f>('Input &amp; Results'!$E$40-R1862*7.48)/('Calcs active'!H1862*1440)</f>
        <v>#DIV/0!</v>
      </c>
    </row>
    <row r="1863" spans="2:27" x14ac:dyDescent="0.2">
      <c r="B1863" s="31">
        <f t="shared" si="536"/>
        <v>7</v>
      </c>
      <c r="C1863" s="31" t="str">
        <f t="shared" si="537"/>
        <v>August</v>
      </c>
      <c r="D1863" s="106">
        <f t="shared" si="538"/>
        <v>2433</v>
      </c>
      <c r="E1863" s="106" t="e">
        <f t="shared" si="524"/>
        <v>#DIV/0!</v>
      </c>
      <c r="F1863" s="106">
        <f>'Calcs Hist'!E1864</f>
        <v>0</v>
      </c>
      <c r="G1863" s="106" t="e">
        <f t="shared" si="525"/>
        <v>#DIV/0!</v>
      </c>
      <c r="H1863" s="107" t="e">
        <f t="shared" si="526"/>
        <v>#DIV/0!</v>
      </c>
      <c r="I1863" s="106" t="e">
        <f>IF(P1863&gt;0,('Input &amp; Results'!E$32/12*$C$3)*('Input &amp; Results'!$D$21),('Input &amp; Results'!E$32/12*$C$3)*('Input &amp; Results'!$D$22))</f>
        <v>#DIV/0!</v>
      </c>
      <c r="J1863" s="106" t="e">
        <f t="shared" si="527"/>
        <v>#DIV/0!</v>
      </c>
      <c r="K1863" s="106" t="e">
        <f>IF(H1863&gt;'Input &amp; Results'!$K$45,MIN('Input &amp; Results'!$K$34*(D1863-D1862),J1863-M1863),0)</f>
        <v>#DIV/0!</v>
      </c>
      <c r="L1863" s="106" t="e">
        <f t="shared" si="528"/>
        <v>#DIV/0!</v>
      </c>
      <c r="M1863" s="106" t="e">
        <f>IF(J1863&gt;0,MIN('Input &amp; Results'!$K$14*0.75/12*'Input &amp; Results'!$K$42*(D1863-D1862),J1863),0)</f>
        <v>#DIV/0!</v>
      </c>
      <c r="N1863" s="106" t="e">
        <f t="shared" si="529"/>
        <v>#DIV/0!</v>
      </c>
      <c r="O1863" s="106" t="e">
        <f t="shared" si="519"/>
        <v>#DIV/0!</v>
      </c>
      <c r="P1863" s="106" t="e">
        <f>IF(O1863&gt;'Input &amp; Results'!$E$49,MIN('Input &amp; Results'!$E$47*(D1863-D1862),O1863),0)</f>
        <v>#DIV/0!</v>
      </c>
      <c r="Q1863" s="106" t="e">
        <f t="shared" si="530"/>
        <v>#DIV/0!</v>
      </c>
      <c r="R1863" s="106" t="e">
        <f t="shared" si="521"/>
        <v>#DIV/0!</v>
      </c>
      <c r="S1863" s="106" t="e">
        <f t="shared" si="520"/>
        <v>#DIV/0!</v>
      </c>
      <c r="T1863" s="106" t="e">
        <f t="shared" si="531"/>
        <v>#DIV/0!</v>
      </c>
      <c r="U1863" s="124" t="e">
        <f t="shared" si="532"/>
        <v>#DIV/0!</v>
      </c>
      <c r="V1863" s="107" t="e">
        <f t="shared" si="533"/>
        <v>#DIV/0!</v>
      </c>
      <c r="W1863" s="106" t="e">
        <f t="shared" si="534"/>
        <v>#DIV/0!</v>
      </c>
      <c r="X1863" s="106" t="e">
        <f t="shared" si="522"/>
        <v>#DIV/0!</v>
      </c>
      <c r="Y1863" s="106" t="e">
        <f t="shared" si="535"/>
        <v>#DIV/0!</v>
      </c>
      <c r="Z1863" s="108" t="e">
        <f t="shared" si="523"/>
        <v>#DIV/0!</v>
      </c>
      <c r="AA1863" s="108" t="e">
        <f>('Input &amp; Results'!$E$40-R1863*7.48)/('Calcs active'!H1863*1440)</f>
        <v>#DIV/0!</v>
      </c>
    </row>
    <row r="1864" spans="2:27" x14ac:dyDescent="0.2">
      <c r="B1864" s="31">
        <f t="shared" si="536"/>
        <v>7</v>
      </c>
      <c r="C1864" s="31" t="str">
        <f t="shared" si="537"/>
        <v>September</v>
      </c>
      <c r="D1864" s="106">
        <f t="shared" si="538"/>
        <v>2463</v>
      </c>
      <c r="E1864" s="106" t="e">
        <f t="shared" si="524"/>
        <v>#DIV/0!</v>
      </c>
      <c r="F1864" s="106">
        <f>'Calcs Hist'!E1865</f>
        <v>0</v>
      </c>
      <c r="G1864" s="106" t="e">
        <f t="shared" si="525"/>
        <v>#DIV/0!</v>
      </c>
      <c r="H1864" s="107" t="e">
        <f t="shared" si="526"/>
        <v>#DIV/0!</v>
      </c>
      <c r="I1864" s="106" t="e">
        <f>IF(P1864&gt;0,('Input &amp; Results'!E$33/12*$C$3)*('Input &amp; Results'!$D$21),('Input &amp; Results'!E$33/12*$C$3)*('Input &amp; Results'!$D$22))</f>
        <v>#DIV/0!</v>
      </c>
      <c r="J1864" s="106" t="e">
        <f t="shared" si="527"/>
        <v>#DIV/0!</v>
      </c>
      <c r="K1864" s="106" t="e">
        <f>IF(H1864&gt;'Input &amp; Results'!$K$45,MIN('Input &amp; Results'!$K$35*(D1864-D1863),J1864-M1864),0)</f>
        <v>#DIV/0!</v>
      </c>
      <c r="L1864" s="106" t="e">
        <f t="shared" si="528"/>
        <v>#DIV/0!</v>
      </c>
      <c r="M1864" s="106" t="e">
        <f>IF(J1864&gt;0,MIN('Input &amp; Results'!$K$15*0.75/12*'Input &amp; Results'!$K$42*(D1864-D1863),J1864),0)</f>
        <v>#DIV/0!</v>
      </c>
      <c r="N1864" s="106" t="e">
        <f t="shared" si="529"/>
        <v>#DIV/0!</v>
      </c>
      <c r="O1864" s="106" t="e">
        <f t="shared" si="519"/>
        <v>#DIV/0!</v>
      </c>
      <c r="P1864" s="106" t="e">
        <f>IF(O1864&gt;'Input &amp; Results'!$E$49,MIN('Input &amp; Results'!$E$47*(D1864-D1863),O1864),0)</f>
        <v>#DIV/0!</v>
      </c>
      <c r="Q1864" s="106" t="e">
        <f t="shared" si="530"/>
        <v>#DIV/0!</v>
      </c>
      <c r="R1864" s="106" t="e">
        <f t="shared" si="521"/>
        <v>#DIV/0!</v>
      </c>
      <c r="S1864" s="106" t="e">
        <f t="shared" si="520"/>
        <v>#DIV/0!</v>
      </c>
      <c r="T1864" s="106" t="e">
        <f t="shared" si="531"/>
        <v>#DIV/0!</v>
      </c>
      <c r="U1864" s="124" t="e">
        <f t="shared" si="532"/>
        <v>#DIV/0!</v>
      </c>
      <c r="V1864" s="107" t="e">
        <f t="shared" si="533"/>
        <v>#DIV/0!</v>
      </c>
      <c r="W1864" s="106" t="e">
        <f t="shared" si="534"/>
        <v>#DIV/0!</v>
      </c>
      <c r="X1864" s="106" t="e">
        <f t="shared" si="522"/>
        <v>#DIV/0!</v>
      </c>
      <c r="Y1864" s="106" t="e">
        <f t="shared" si="535"/>
        <v>#DIV/0!</v>
      </c>
      <c r="Z1864" s="108" t="e">
        <f t="shared" si="523"/>
        <v>#DIV/0!</v>
      </c>
      <c r="AA1864" s="108" t="e">
        <f>('Input &amp; Results'!$E$40-R1864*7.48)/('Calcs active'!H1864*1440)</f>
        <v>#DIV/0!</v>
      </c>
    </row>
    <row r="1865" spans="2:27" x14ac:dyDescent="0.2">
      <c r="B1865" s="31">
        <f t="shared" si="536"/>
        <v>7</v>
      </c>
      <c r="C1865" s="31" t="str">
        <f t="shared" si="537"/>
        <v>October</v>
      </c>
      <c r="D1865" s="106">
        <f t="shared" si="538"/>
        <v>2494</v>
      </c>
      <c r="E1865" s="106" t="e">
        <f t="shared" si="524"/>
        <v>#DIV/0!</v>
      </c>
      <c r="F1865" s="106">
        <f>'Calcs Hist'!E1866</f>
        <v>0</v>
      </c>
      <c r="G1865" s="106" t="e">
        <f t="shared" si="525"/>
        <v>#DIV/0!</v>
      </c>
      <c r="H1865" s="107" t="e">
        <f t="shared" si="526"/>
        <v>#DIV/0!</v>
      </c>
      <c r="I1865" s="106" t="e">
        <f>IF(P1865&gt;0,('Input &amp; Results'!E$34/12*$C$3)*('Input &amp; Results'!$D$21),('Input &amp; Results'!E$34/12*$C$3)*('Input &amp; Results'!$D$22))</f>
        <v>#DIV/0!</v>
      </c>
      <c r="J1865" s="106" t="e">
        <f t="shared" si="527"/>
        <v>#DIV/0!</v>
      </c>
      <c r="K1865" s="106" t="e">
        <f>IF(H1865&gt;'Input &amp; Results'!$K$45,MIN('Input &amp; Results'!$K$36*(D1865-D1864),J1865-M1865),0)</f>
        <v>#DIV/0!</v>
      </c>
      <c r="L1865" s="106" t="e">
        <f t="shared" si="528"/>
        <v>#DIV/0!</v>
      </c>
      <c r="M1865" s="106" t="e">
        <f>IF(J1865&gt;0,MIN('Input &amp; Results'!$K$16*0.75/12*'Input &amp; Results'!$K$42*(D1865-D1864),J1865),0)</f>
        <v>#DIV/0!</v>
      </c>
      <c r="N1865" s="106" t="e">
        <f t="shared" si="529"/>
        <v>#DIV/0!</v>
      </c>
      <c r="O1865" s="106" t="e">
        <f t="shared" si="519"/>
        <v>#DIV/0!</v>
      </c>
      <c r="P1865" s="106" t="e">
        <f>IF(O1865&gt;'Input &amp; Results'!$E$49,MIN('Input &amp; Results'!$E$47*(D1865-D1864),O1865),0)</f>
        <v>#DIV/0!</v>
      </c>
      <c r="Q1865" s="106" t="e">
        <f t="shared" si="530"/>
        <v>#DIV/0!</v>
      </c>
      <c r="R1865" s="106" t="e">
        <f t="shared" si="521"/>
        <v>#DIV/0!</v>
      </c>
      <c r="S1865" s="106" t="e">
        <f t="shared" si="520"/>
        <v>#DIV/0!</v>
      </c>
      <c r="T1865" s="106" t="e">
        <f t="shared" si="531"/>
        <v>#DIV/0!</v>
      </c>
      <c r="U1865" s="124" t="e">
        <f t="shared" si="532"/>
        <v>#DIV/0!</v>
      </c>
      <c r="V1865" s="107" t="e">
        <f t="shared" si="533"/>
        <v>#DIV/0!</v>
      </c>
      <c r="W1865" s="106" t="e">
        <f t="shared" si="534"/>
        <v>#DIV/0!</v>
      </c>
      <c r="X1865" s="106" t="e">
        <f t="shared" si="522"/>
        <v>#DIV/0!</v>
      </c>
      <c r="Y1865" s="106" t="e">
        <f t="shared" si="535"/>
        <v>#DIV/0!</v>
      </c>
      <c r="Z1865" s="108" t="e">
        <f t="shared" si="523"/>
        <v>#DIV/0!</v>
      </c>
      <c r="AA1865" s="108" t="e">
        <f>('Input &amp; Results'!$E$40-R1865*7.48)/('Calcs active'!H1865*1440)</f>
        <v>#DIV/0!</v>
      </c>
    </row>
    <row r="1866" spans="2:27" x14ac:dyDescent="0.2">
      <c r="B1866" s="31">
        <f t="shared" si="536"/>
        <v>7</v>
      </c>
      <c r="C1866" s="31" t="str">
        <f t="shared" si="537"/>
        <v>November</v>
      </c>
      <c r="D1866" s="106">
        <f t="shared" si="538"/>
        <v>2524</v>
      </c>
      <c r="E1866" s="106" t="e">
        <f t="shared" si="524"/>
        <v>#DIV/0!</v>
      </c>
      <c r="F1866" s="106">
        <f>'Calcs Hist'!E1867</f>
        <v>0</v>
      </c>
      <c r="G1866" s="106" t="e">
        <f t="shared" si="525"/>
        <v>#DIV/0!</v>
      </c>
      <c r="H1866" s="107" t="e">
        <f t="shared" si="526"/>
        <v>#DIV/0!</v>
      </c>
      <c r="I1866" s="106" t="e">
        <f>IF(P1866&gt;0,('Input &amp; Results'!E$35/12*$C$3)*('Input &amp; Results'!$D$21),('Input &amp; Results'!E$35/12*$C$3)*('Input &amp; Results'!$D$22))</f>
        <v>#DIV/0!</v>
      </c>
      <c r="J1866" s="106" t="e">
        <f t="shared" si="527"/>
        <v>#DIV/0!</v>
      </c>
      <c r="K1866" s="106" t="e">
        <f>IF(H1866&gt;'Input &amp; Results'!$K$45,MIN('Input &amp; Results'!$K$37*(D1866-D1865),J1866-M1866),0)</f>
        <v>#DIV/0!</v>
      </c>
      <c r="L1866" s="106" t="e">
        <f t="shared" si="528"/>
        <v>#DIV/0!</v>
      </c>
      <c r="M1866" s="106" t="e">
        <f>IF(J1866&gt;0,MIN('Input &amp; Results'!$K$17*0.75/12*'Input &amp; Results'!$K$42*(D1866-D1865),J1866),0)</f>
        <v>#DIV/0!</v>
      </c>
      <c r="N1866" s="106" t="e">
        <f t="shared" si="529"/>
        <v>#DIV/0!</v>
      </c>
      <c r="O1866" s="106" t="e">
        <f t="shared" si="519"/>
        <v>#DIV/0!</v>
      </c>
      <c r="P1866" s="106" t="e">
        <f>IF(O1866&gt;'Input &amp; Results'!$E$49,MIN('Input &amp; Results'!$E$47*(D1866-D1865),O1866),0)</f>
        <v>#DIV/0!</v>
      </c>
      <c r="Q1866" s="106" t="e">
        <f t="shared" si="530"/>
        <v>#DIV/0!</v>
      </c>
      <c r="R1866" s="106" t="e">
        <f t="shared" si="521"/>
        <v>#DIV/0!</v>
      </c>
      <c r="S1866" s="106" t="e">
        <f t="shared" si="520"/>
        <v>#DIV/0!</v>
      </c>
      <c r="T1866" s="106" t="e">
        <f t="shared" si="531"/>
        <v>#DIV/0!</v>
      </c>
      <c r="U1866" s="124" t="e">
        <f t="shared" si="532"/>
        <v>#DIV/0!</v>
      </c>
      <c r="V1866" s="107" t="e">
        <f t="shared" si="533"/>
        <v>#DIV/0!</v>
      </c>
      <c r="W1866" s="106" t="e">
        <f t="shared" si="534"/>
        <v>#DIV/0!</v>
      </c>
      <c r="X1866" s="106" t="e">
        <f t="shared" si="522"/>
        <v>#DIV/0!</v>
      </c>
      <c r="Y1866" s="106" t="e">
        <f t="shared" si="535"/>
        <v>#DIV/0!</v>
      </c>
      <c r="Z1866" s="108" t="e">
        <f t="shared" si="523"/>
        <v>#DIV/0!</v>
      </c>
      <c r="AA1866" s="108" t="e">
        <f>('Input &amp; Results'!$E$40-R1866*7.48)/('Calcs active'!H1866*1440)</f>
        <v>#DIV/0!</v>
      </c>
    </row>
    <row r="1867" spans="2:27" x14ac:dyDescent="0.2">
      <c r="B1867" s="31">
        <f t="shared" si="536"/>
        <v>7</v>
      </c>
      <c r="C1867" s="31" t="str">
        <f t="shared" si="537"/>
        <v>December</v>
      </c>
      <c r="D1867" s="106">
        <f t="shared" si="538"/>
        <v>2555</v>
      </c>
      <c r="E1867" s="106" t="e">
        <f t="shared" si="524"/>
        <v>#DIV/0!</v>
      </c>
      <c r="F1867" s="106">
        <f>'Calcs Hist'!E1868</f>
        <v>0</v>
      </c>
      <c r="G1867" s="106" t="e">
        <f t="shared" si="525"/>
        <v>#DIV/0!</v>
      </c>
      <c r="H1867" s="107" t="e">
        <f t="shared" si="526"/>
        <v>#DIV/0!</v>
      </c>
      <c r="I1867" s="106" t="e">
        <f>IF(P1867&gt;0,('Input &amp; Results'!E$36/12*$C$3)*('Input &amp; Results'!$D$21),('Input &amp; Results'!E$36/12*$C$3)*('Input &amp; Results'!$D$22))</f>
        <v>#DIV/0!</v>
      </c>
      <c r="J1867" s="106" t="e">
        <f t="shared" si="527"/>
        <v>#DIV/0!</v>
      </c>
      <c r="K1867" s="106" t="e">
        <f>IF(H1867&gt;'Input &amp; Results'!$K$45,MIN('Input &amp; Results'!$K$38*(D1867-D1866),J1867-M1867),0)</f>
        <v>#DIV/0!</v>
      </c>
      <c r="L1867" s="106" t="e">
        <f t="shared" si="528"/>
        <v>#DIV/0!</v>
      </c>
      <c r="M1867" s="106" t="e">
        <f>IF(J1867&gt;0,MIN('Input &amp; Results'!$K$18*0.75/12*'Input &amp; Results'!$K$42*(D1867-D1866),J1867),0)</f>
        <v>#DIV/0!</v>
      </c>
      <c r="N1867" s="106" t="e">
        <f t="shared" si="529"/>
        <v>#DIV/0!</v>
      </c>
      <c r="O1867" s="106" t="e">
        <f t="shared" si="519"/>
        <v>#DIV/0!</v>
      </c>
      <c r="P1867" s="106" t="e">
        <f>IF(O1867&gt;'Input &amp; Results'!$E$49,MIN('Input &amp; Results'!$E$47*(D1867-D1866),O1867),0)</f>
        <v>#DIV/0!</v>
      </c>
      <c r="Q1867" s="106" t="e">
        <f t="shared" si="530"/>
        <v>#DIV/0!</v>
      </c>
      <c r="R1867" s="106" t="e">
        <f t="shared" si="521"/>
        <v>#DIV/0!</v>
      </c>
      <c r="S1867" s="106" t="e">
        <f t="shared" si="520"/>
        <v>#DIV/0!</v>
      </c>
      <c r="T1867" s="106" t="e">
        <f t="shared" si="531"/>
        <v>#DIV/0!</v>
      </c>
      <c r="U1867" s="124" t="e">
        <f t="shared" si="532"/>
        <v>#DIV/0!</v>
      </c>
      <c r="V1867" s="107" t="e">
        <f t="shared" si="533"/>
        <v>#DIV/0!</v>
      </c>
      <c r="W1867" s="106" t="e">
        <f t="shared" si="534"/>
        <v>#DIV/0!</v>
      </c>
      <c r="X1867" s="106" t="e">
        <f t="shared" si="522"/>
        <v>#DIV/0!</v>
      </c>
      <c r="Y1867" s="106" t="e">
        <f t="shared" si="535"/>
        <v>#DIV/0!</v>
      </c>
      <c r="Z1867" s="108" t="e">
        <f t="shared" si="523"/>
        <v>#DIV/0!</v>
      </c>
      <c r="AA1867" s="108" t="e">
        <f>('Input &amp; Results'!$E$40-R1867*7.48)/('Calcs active'!H1867*1440)</f>
        <v>#DIV/0!</v>
      </c>
    </row>
    <row r="1868" spans="2:27" x14ac:dyDescent="0.2">
      <c r="B1868" s="31">
        <f t="shared" si="536"/>
        <v>8</v>
      </c>
      <c r="C1868" s="31" t="str">
        <f t="shared" si="537"/>
        <v>January</v>
      </c>
      <c r="D1868" s="106">
        <f t="shared" si="538"/>
        <v>2586</v>
      </c>
      <c r="E1868" s="106" t="e">
        <f t="shared" si="524"/>
        <v>#DIV/0!</v>
      </c>
      <c r="F1868" s="106">
        <f>'Calcs Hist'!E1869</f>
        <v>0</v>
      </c>
      <c r="G1868" s="106" t="e">
        <f t="shared" si="525"/>
        <v>#DIV/0!</v>
      </c>
      <c r="H1868" s="107" t="e">
        <f t="shared" si="526"/>
        <v>#DIV/0!</v>
      </c>
      <c r="I1868" s="106" t="e">
        <f>IF(P1868&gt;0,('Input &amp; Results'!E$25/12*$C$3)*('Input &amp; Results'!$D$21),('Input &amp; Results'!E$25/12*$C$3)*('Input &amp; Results'!$D$22))</f>
        <v>#DIV/0!</v>
      </c>
      <c r="J1868" s="106" t="e">
        <f t="shared" si="527"/>
        <v>#DIV/0!</v>
      </c>
      <c r="K1868" s="106" t="e">
        <f>IF(H1868&gt;'Input &amp; Results'!$K$45,MIN('Input &amp; Results'!$K$27*(D1868-D1867),J1868-M1868),0)</f>
        <v>#DIV/0!</v>
      </c>
      <c r="L1868" s="106" t="e">
        <f t="shared" si="528"/>
        <v>#DIV/0!</v>
      </c>
      <c r="M1868" s="106" t="e">
        <f>IF(J1868&gt;0,MIN('Input &amp; Results'!$K$7*0.75/12*'Input &amp; Results'!$K$42*(D1868-D1867),J1868),0)</f>
        <v>#DIV/0!</v>
      </c>
      <c r="N1868" s="106" t="e">
        <f t="shared" si="529"/>
        <v>#DIV/0!</v>
      </c>
      <c r="O1868" s="106" t="e">
        <f t="shared" si="519"/>
        <v>#DIV/0!</v>
      </c>
      <c r="P1868" s="106" t="e">
        <f>IF(O1868&gt;'Input &amp; Results'!$E$49,MIN('Input &amp; Results'!$E$47*(D1868-D1867),O1868),0)</f>
        <v>#DIV/0!</v>
      </c>
      <c r="Q1868" s="106" t="e">
        <f t="shared" si="530"/>
        <v>#DIV/0!</v>
      </c>
      <c r="R1868" s="106" t="e">
        <f t="shared" si="521"/>
        <v>#DIV/0!</v>
      </c>
      <c r="S1868" s="106" t="e">
        <f t="shared" si="520"/>
        <v>#DIV/0!</v>
      </c>
      <c r="T1868" s="106" t="e">
        <f t="shared" si="531"/>
        <v>#DIV/0!</v>
      </c>
      <c r="U1868" s="124" t="e">
        <f t="shared" si="532"/>
        <v>#DIV/0!</v>
      </c>
      <c r="V1868" s="107" t="e">
        <f t="shared" si="533"/>
        <v>#DIV/0!</v>
      </c>
      <c r="W1868" s="106" t="e">
        <f t="shared" si="534"/>
        <v>#DIV/0!</v>
      </c>
      <c r="X1868" s="106" t="e">
        <f t="shared" si="522"/>
        <v>#DIV/0!</v>
      </c>
      <c r="Y1868" s="106" t="e">
        <f t="shared" si="535"/>
        <v>#DIV/0!</v>
      </c>
      <c r="Z1868" s="108" t="e">
        <f t="shared" si="523"/>
        <v>#DIV/0!</v>
      </c>
      <c r="AA1868" s="108" t="e">
        <f>('Input &amp; Results'!$E$40-R1868*7.48)/('Calcs active'!H1868*1440)</f>
        <v>#DIV/0!</v>
      </c>
    </row>
    <row r="1869" spans="2:27" x14ac:dyDescent="0.2">
      <c r="B1869" s="31">
        <f t="shared" si="536"/>
        <v>8</v>
      </c>
      <c r="C1869" s="31" t="str">
        <f t="shared" si="537"/>
        <v>February</v>
      </c>
      <c r="D1869" s="106">
        <f t="shared" si="538"/>
        <v>2614</v>
      </c>
      <c r="E1869" s="106" t="e">
        <f t="shared" si="524"/>
        <v>#DIV/0!</v>
      </c>
      <c r="F1869" s="106">
        <f>'Calcs Hist'!E1870</f>
        <v>0</v>
      </c>
      <c r="G1869" s="106" t="e">
        <f t="shared" si="525"/>
        <v>#DIV/0!</v>
      </c>
      <c r="H1869" s="107" t="e">
        <f t="shared" si="526"/>
        <v>#DIV/0!</v>
      </c>
      <c r="I1869" s="106" t="e">
        <f>IF(P1869&gt;0,('Input &amp; Results'!E$26/12*$C$3)*('Input &amp; Results'!$D$21),('Input &amp; Results'!E$26/12*$C$3)*('Input &amp; Results'!$D$22))</f>
        <v>#DIV/0!</v>
      </c>
      <c r="J1869" s="106" t="e">
        <f t="shared" si="527"/>
        <v>#DIV/0!</v>
      </c>
      <c r="K1869" s="106" t="e">
        <f>IF(H1869&gt;'Input &amp; Results'!$K$45,MIN('Input &amp; Results'!$K$28*(D1869-D1868),J1869-M1869),0)</f>
        <v>#DIV/0!</v>
      </c>
      <c r="L1869" s="106" t="e">
        <f t="shared" si="528"/>
        <v>#DIV/0!</v>
      </c>
      <c r="M1869" s="106" t="e">
        <f>IF(J1869&gt;0,MIN('Input &amp; Results'!$K$8*0.75/12*'Input &amp; Results'!$K$42*(D1869-D1868),J1869),0)</f>
        <v>#DIV/0!</v>
      </c>
      <c r="N1869" s="106" t="e">
        <f t="shared" si="529"/>
        <v>#DIV/0!</v>
      </c>
      <c r="O1869" s="106" t="e">
        <f t="shared" si="519"/>
        <v>#DIV/0!</v>
      </c>
      <c r="P1869" s="106" t="e">
        <f>IF(O1869&gt;'Input &amp; Results'!$E$49,MIN('Input &amp; Results'!$E$47*(D1869-D1868),O1869),0)</f>
        <v>#DIV/0!</v>
      </c>
      <c r="Q1869" s="106" t="e">
        <f t="shared" si="530"/>
        <v>#DIV/0!</v>
      </c>
      <c r="R1869" s="106" t="e">
        <f t="shared" si="521"/>
        <v>#DIV/0!</v>
      </c>
      <c r="S1869" s="106" t="e">
        <f t="shared" si="520"/>
        <v>#DIV/0!</v>
      </c>
      <c r="T1869" s="106" t="e">
        <f t="shared" si="531"/>
        <v>#DIV/0!</v>
      </c>
      <c r="U1869" s="124" t="e">
        <f t="shared" si="532"/>
        <v>#DIV/0!</v>
      </c>
      <c r="V1869" s="107" t="e">
        <f t="shared" si="533"/>
        <v>#DIV/0!</v>
      </c>
      <c r="W1869" s="106" t="e">
        <f t="shared" si="534"/>
        <v>#DIV/0!</v>
      </c>
      <c r="X1869" s="106" t="e">
        <f t="shared" si="522"/>
        <v>#DIV/0!</v>
      </c>
      <c r="Y1869" s="106" t="e">
        <f t="shared" si="535"/>
        <v>#DIV/0!</v>
      </c>
      <c r="Z1869" s="108" t="e">
        <f t="shared" si="523"/>
        <v>#DIV/0!</v>
      </c>
      <c r="AA1869" s="108" t="e">
        <f>('Input &amp; Results'!$E$40-R1869*7.48)/('Calcs active'!H1869*1440)</f>
        <v>#DIV/0!</v>
      </c>
    </row>
    <row r="1870" spans="2:27" x14ac:dyDescent="0.2">
      <c r="B1870" s="31">
        <f t="shared" si="536"/>
        <v>8</v>
      </c>
      <c r="C1870" s="31" t="str">
        <f t="shared" si="537"/>
        <v>March</v>
      </c>
      <c r="D1870" s="106">
        <f t="shared" si="538"/>
        <v>2645</v>
      </c>
      <c r="E1870" s="106" t="e">
        <f t="shared" si="524"/>
        <v>#DIV/0!</v>
      </c>
      <c r="F1870" s="106">
        <f>'Calcs Hist'!E1871</f>
        <v>0</v>
      </c>
      <c r="G1870" s="106" t="e">
        <f t="shared" si="525"/>
        <v>#DIV/0!</v>
      </c>
      <c r="H1870" s="107" t="e">
        <f t="shared" si="526"/>
        <v>#DIV/0!</v>
      </c>
      <c r="I1870" s="106" t="e">
        <f>IF(P1870&gt;0,('Input &amp; Results'!E$27/12*$C$3)*('Input &amp; Results'!$D$21),('Input &amp; Results'!E$27/12*$C$3)*('Input &amp; Results'!$D$22))</f>
        <v>#DIV/0!</v>
      </c>
      <c r="J1870" s="106" t="e">
        <f t="shared" si="527"/>
        <v>#DIV/0!</v>
      </c>
      <c r="K1870" s="106" t="e">
        <f>IF(H1870&gt;'Input &amp; Results'!$K$45,MIN('Input &amp; Results'!$K$29*(D1870-D1869),J1870-M1870),0)</f>
        <v>#DIV/0!</v>
      </c>
      <c r="L1870" s="106" t="e">
        <f t="shared" si="528"/>
        <v>#DIV/0!</v>
      </c>
      <c r="M1870" s="106" t="e">
        <f>IF(J1870&gt;0,MIN('Input &amp; Results'!$K$9*0.75/12*'Input &amp; Results'!$K$42*(D1870-D1869),J1870),0)</f>
        <v>#DIV/0!</v>
      </c>
      <c r="N1870" s="106" t="e">
        <f t="shared" si="529"/>
        <v>#DIV/0!</v>
      </c>
      <c r="O1870" s="106" t="e">
        <f t="shared" si="519"/>
        <v>#DIV/0!</v>
      </c>
      <c r="P1870" s="106" t="e">
        <f>IF(O1870&gt;'Input &amp; Results'!$E$49,MIN('Input &amp; Results'!$E$47*(D1870-D1869),O1870),0)</f>
        <v>#DIV/0!</v>
      </c>
      <c r="Q1870" s="106" t="e">
        <f t="shared" si="530"/>
        <v>#DIV/0!</v>
      </c>
      <c r="R1870" s="106" t="e">
        <f t="shared" si="521"/>
        <v>#DIV/0!</v>
      </c>
      <c r="S1870" s="106" t="e">
        <f t="shared" si="520"/>
        <v>#DIV/0!</v>
      </c>
      <c r="T1870" s="106" t="e">
        <f t="shared" si="531"/>
        <v>#DIV/0!</v>
      </c>
      <c r="U1870" s="124" t="e">
        <f t="shared" si="532"/>
        <v>#DIV/0!</v>
      </c>
      <c r="V1870" s="107" t="e">
        <f t="shared" si="533"/>
        <v>#DIV/0!</v>
      </c>
      <c r="W1870" s="106" t="e">
        <f t="shared" si="534"/>
        <v>#DIV/0!</v>
      </c>
      <c r="X1870" s="106" t="e">
        <f t="shared" si="522"/>
        <v>#DIV/0!</v>
      </c>
      <c r="Y1870" s="106" t="e">
        <f t="shared" si="535"/>
        <v>#DIV/0!</v>
      </c>
      <c r="Z1870" s="108" t="e">
        <f t="shared" si="523"/>
        <v>#DIV/0!</v>
      </c>
      <c r="AA1870" s="108" t="e">
        <f>('Input &amp; Results'!$E$40-R1870*7.48)/('Calcs active'!H1870*1440)</f>
        <v>#DIV/0!</v>
      </c>
    </row>
    <row r="1871" spans="2:27" x14ac:dyDescent="0.2">
      <c r="B1871" s="31">
        <f t="shared" si="536"/>
        <v>8</v>
      </c>
      <c r="C1871" s="31" t="str">
        <f t="shared" si="537"/>
        <v>April</v>
      </c>
      <c r="D1871" s="106">
        <f t="shared" si="538"/>
        <v>2675</v>
      </c>
      <c r="E1871" s="106" t="e">
        <f t="shared" si="524"/>
        <v>#DIV/0!</v>
      </c>
      <c r="F1871" s="106">
        <f>'Calcs Hist'!E1872</f>
        <v>0</v>
      </c>
      <c r="G1871" s="106" t="e">
        <f t="shared" si="525"/>
        <v>#DIV/0!</v>
      </c>
      <c r="H1871" s="107" t="e">
        <f t="shared" si="526"/>
        <v>#DIV/0!</v>
      </c>
      <c r="I1871" s="106" t="e">
        <f>IF(P1871&gt;0,('Input &amp; Results'!E$28/12*$C$3)*('Input &amp; Results'!$D$21),('Input &amp; Results'!E$28/12*$C$3)*('Input &amp; Results'!$D$22))</f>
        <v>#DIV/0!</v>
      </c>
      <c r="J1871" s="106" t="e">
        <f t="shared" si="527"/>
        <v>#DIV/0!</v>
      </c>
      <c r="K1871" s="106" t="e">
        <f>IF(H1871&gt;'Input &amp; Results'!$K$45,MIN('Input &amp; Results'!$K$30*(D1871-D1870),J1871-M1871),0)</f>
        <v>#DIV/0!</v>
      </c>
      <c r="L1871" s="106" t="e">
        <f t="shared" si="528"/>
        <v>#DIV/0!</v>
      </c>
      <c r="M1871" s="106" t="e">
        <f>IF(J1871&gt;0,MIN('Input &amp; Results'!$K$10*0.75/12*'Input &amp; Results'!$K$42*(D1871-D1870),J1871),0)</f>
        <v>#DIV/0!</v>
      </c>
      <c r="N1871" s="106" t="e">
        <f t="shared" si="529"/>
        <v>#DIV/0!</v>
      </c>
      <c r="O1871" s="106" t="e">
        <f t="shared" si="519"/>
        <v>#DIV/0!</v>
      </c>
      <c r="P1871" s="106" t="e">
        <f>IF(O1871&gt;'Input &amp; Results'!$E$49,MIN('Input &amp; Results'!$E$47*(D1871-D1870),O1871),0)</f>
        <v>#DIV/0!</v>
      </c>
      <c r="Q1871" s="106" t="e">
        <f t="shared" si="530"/>
        <v>#DIV/0!</v>
      </c>
      <c r="R1871" s="106" t="e">
        <f t="shared" si="521"/>
        <v>#DIV/0!</v>
      </c>
      <c r="S1871" s="106" t="e">
        <f t="shared" si="520"/>
        <v>#DIV/0!</v>
      </c>
      <c r="T1871" s="106" t="e">
        <f t="shared" si="531"/>
        <v>#DIV/0!</v>
      </c>
      <c r="U1871" s="124" t="e">
        <f t="shared" si="532"/>
        <v>#DIV/0!</v>
      </c>
      <c r="V1871" s="107" t="e">
        <f t="shared" si="533"/>
        <v>#DIV/0!</v>
      </c>
      <c r="W1871" s="106" t="e">
        <f t="shared" si="534"/>
        <v>#DIV/0!</v>
      </c>
      <c r="X1871" s="106" t="e">
        <f t="shared" si="522"/>
        <v>#DIV/0!</v>
      </c>
      <c r="Y1871" s="106" t="e">
        <f t="shared" si="535"/>
        <v>#DIV/0!</v>
      </c>
      <c r="Z1871" s="108" t="e">
        <f t="shared" si="523"/>
        <v>#DIV/0!</v>
      </c>
      <c r="AA1871" s="108" t="e">
        <f>('Input &amp; Results'!$E$40-R1871*7.48)/('Calcs active'!H1871*1440)</f>
        <v>#DIV/0!</v>
      </c>
    </row>
    <row r="1872" spans="2:27" x14ac:dyDescent="0.2">
      <c r="B1872" s="31">
        <f t="shared" si="536"/>
        <v>8</v>
      </c>
      <c r="C1872" s="31" t="str">
        <f t="shared" si="537"/>
        <v>May</v>
      </c>
      <c r="D1872" s="106">
        <f t="shared" si="538"/>
        <v>2706</v>
      </c>
      <c r="E1872" s="106" t="e">
        <f t="shared" si="524"/>
        <v>#DIV/0!</v>
      </c>
      <c r="F1872" s="106">
        <f>'Calcs Hist'!E1873</f>
        <v>0</v>
      </c>
      <c r="G1872" s="106" t="e">
        <f t="shared" si="525"/>
        <v>#DIV/0!</v>
      </c>
      <c r="H1872" s="107" t="e">
        <f t="shared" si="526"/>
        <v>#DIV/0!</v>
      </c>
      <c r="I1872" s="106" t="e">
        <f>IF(P1872&gt;0,('Input &amp; Results'!E$29/12*$C$3)*('Input &amp; Results'!$D$21),('Input &amp; Results'!E$29/12*$C$3)*('Input &amp; Results'!$D$22))</f>
        <v>#DIV/0!</v>
      </c>
      <c r="J1872" s="106" t="e">
        <f t="shared" si="527"/>
        <v>#DIV/0!</v>
      </c>
      <c r="K1872" s="106" t="e">
        <f>IF(H1872&gt;'Input &amp; Results'!$K$45,MIN('Input &amp; Results'!$K$31*(D1872-D1871),J1872-M1872),0)</f>
        <v>#DIV/0!</v>
      </c>
      <c r="L1872" s="106" t="e">
        <f t="shared" si="528"/>
        <v>#DIV/0!</v>
      </c>
      <c r="M1872" s="106" t="e">
        <f>IF(J1872&gt;0,MIN('Input &amp; Results'!$K$11*0.75/12*'Input &amp; Results'!$K$42*(D1872-D1871),J1872),0)</f>
        <v>#DIV/0!</v>
      </c>
      <c r="N1872" s="106" t="e">
        <f t="shared" si="529"/>
        <v>#DIV/0!</v>
      </c>
      <c r="O1872" s="106" t="e">
        <f t="shared" si="519"/>
        <v>#DIV/0!</v>
      </c>
      <c r="P1872" s="106" t="e">
        <f>IF(O1872&gt;'Input &amp; Results'!$E$49,MIN('Input &amp; Results'!$E$47*(D1872-D1871),O1872),0)</f>
        <v>#DIV/0!</v>
      </c>
      <c r="Q1872" s="106" t="e">
        <f t="shared" si="530"/>
        <v>#DIV/0!</v>
      </c>
      <c r="R1872" s="106" t="e">
        <f t="shared" si="521"/>
        <v>#DIV/0!</v>
      </c>
      <c r="S1872" s="106" t="e">
        <f t="shared" si="520"/>
        <v>#DIV/0!</v>
      </c>
      <c r="T1872" s="106" t="e">
        <f t="shared" si="531"/>
        <v>#DIV/0!</v>
      </c>
      <c r="U1872" s="124" t="e">
        <f t="shared" si="532"/>
        <v>#DIV/0!</v>
      </c>
      <c r="V1872" s="107" t="e">
        <f t="shared" si="533"/>
        <v>#DIV/0!</v>
      </c>
      <c r="W1872" s="106" t="e">
        <f t="shared" si="534"/>
        <v>#DIV/0!</v>
      </c>
      <c r="X1872" s="106" t="e">
        <f t="shared" si="522"/>
        <v>#DIV/0!</v>
      </c>
      <c r="Y1872" s="106" t="e">
        <f t="shared" si="535"/>
        <v>#DIV/0!</v>
      </c>
      <c r="Z1872" s="108" t="e">
        <f t="shared" si="523"/>
        <v>#DIV/0!</v>
      </c>
      <c r="AA1872" s="108" t="e">
        <f>('Input &amp; Results'!$E$40-R1872*7.48)/('Calcs active'!H1872*1440)</f>
        <v>#DIV/0!</v>
      </c>
    </row>
    <row r="1873" spans="2:27" x14ac:dyDescent="0.2">
      <c r="B1873" s="31">
        <f t="shared" si="536"/>
        <v>8</v>
      </c>
      <c r="C1873" s="31" t="str">
        <f t="shared" si="537"/>
        <v>June</v>
      </c>
      <c r="D1873" s="106">
        <f t="shared" si="538"/>
        <v>2736</v>
      </c>
      <c r="E1873" s="106" t="e">
        <f t="shared" si="524"/>
        <v>#DIV/0!</v>
      </c>
      <c r="F1873" s="106">
        <f>'Calcs Hist'!E1874</f>
        <v>0</v>
      </c>
      <c r="G1873" s="106" t="e">
        <f t="shared" si="525"/>
        <v>#DIV/0!</v>
      </c>
      <c r="H1873" s="107" t="e">
        <f t="shared" si="526"/>
        <v>#DIV/0!</v>
      </c>
      <c r="I1873" s="106" t="e">
        <f>IF(P1873&gt;0,('Input &amp; Results'!E$30/12*$C$3)*('Input &amp; Results'!$D$21),('Input &amp; Results'!E$30/12*$C$3)*('Input &amp; Results'!$D$22))</f>
        <v>#DIV/0!</v>
      </c>
      <c r="J1873" s="106" t="e">
        <f t="shared" si="527"/>
        <v>#DIV/0!</v>
      </c>
      <c r="K1873" s="106" t="e">
        <f>IF(H1873&gt;'Input &amp; Results'!$K$45,MIN('Input &amp; Results'!$K$32*(D1873-D1872),J1873-M1873),0)</f>
        <v>#DIV/0!</v>
      </c>
      <c r="L1873" s="106" t="e">
        <f t="shared" si="528"/>
        <v>#DIV/0!</v>
      </c>
      <c r="M1873" s="106" t="e">
        <f>IF(J1873&gt;0,MIN('Input &amp; Results'!$K$12*0.75/12*'Input &amp; Results'!$K$42*(D1873-D1872),J1873),0)</f>
        <v>#DIV/0!</v>
      </c>
      <c r="N1873" s="106" t="e">
        <f t="shared" si="529"/>
        <v>#DIV/0!</v>
      </c>
      <c r="O1873" s="106" t="e">
        <f t="shared" si="519"/>
        <v>#DIV/0!</v>
      </c>
      <c r="P1873" s="106" t="e">
        <f>IF(O1873&gt;'Input &amp; Results'!$E$49,MIN('Input &amp; Results'!$E$47*(D1873-D1872),O1873),0)</f>
        <v>#DIV/0!</v>
      </c>
      <c r="Q1873" s="106" t="e">
        <f t="shared" si="530"/>
        <v>#DIV/0!</v>
      </c>
      <c r="R1873" s="106" t="e">
        <f t="shared" si="521"/>
        <v>#DIV/0!</v>
      </c>
      <c r="S1873" s="106" t="e">
        <f t="shared" si="520"/>
        <v>#DIV/0!</v>
      </c>
      <c r="T1873" s="106" t="e">
        <f t="shared" si="531"/>
        <v>#DIV/0!</v>
      </c>
      <c r="U1873" s="124" t="e">
        <f t="shared" si="532"/>
        <v>#DIV/0!</v>
      </c>
      <c r="V1873" s="107" t="e">
        <f t="shared" si="533"/>
        <v>#DIV/0!</v>
      </c>
      <c r="W1873" s="106" t="e">
        <f t="shared" si="534"/>
        <v>#DIV/0!</v>
      </c>
      <c r="X1873" s="106" t="e">
        <f t="shared" si="522"/>
        <v>#DIV/0!</v>
      </c>
      <c r="Y1873" s="106" t="e">
        <f t="shared" si="535"/>
        <v>#DIV/0!</v>
      </c>
      <c r="Z1873" s="108" t="e">
        <f t="shared" si="523"/>
        <v>#DIV/0!</v>
      </c>
      <c r="AA1873" s="108" t="e">
        <f>('Input &amp; Results'!$E$40-R1873*7.48)/('Calcs active'!H1873*1440)</f>
        <v>#DIV/0!</v>
      </c>
    </row>
    <row r="1874" spans="2:27" x14ac:dyDescent="0.2">
      <c r="B1874" s="31">
        <f t="shared" si="536"/>
        <v>8</v>
      </c>
      <c r="C1874" s="31" t="str">
        <f t="shared" si="537"/>
        <v>July</v>
      </c>
      <c r="D1874" s="106">
        <f t="shared" si="538"/>
        <v>2767</v>
      </c>
      <c r="E1874" s="106" t="e">
        <f t="shared" si="524"/>
        <v>#DIV/0!</v>
      </c>
      <c r="F1874" s="106">
        <f>'Calcs Hist'!E1875</f>
        <v>0</v>
      </c>
      <c r="G1874" s="106" t="e">
        <f t="shared" si="525"/>
        <v>#DIV/0!</v>
      </c>
      <c r="H1874" s="107" t="e">
        <f t="shared" si="526"/>
        <v>#DIV/0!</v>
      </c>
      <c r="I1874" s="106" t="e">
        <f>IF(P1874&gt;0,('Input &amp; Results'!E$31/12*$C$3)*('Input &amp; Results'!$D$21),('Input &amp; Results'!E$31/12*$C$3)*('Input &amp; Results'!$D$22))</f>
        <v>#DIV/0!</v>
      </c>
      <c r="J1874" s="106" t="e">
        <f t="shared" si="527"/>
        <v>#DIV/0!</v>
      </c>
      <c r="K1874" s="106" t="e">
        <f>IF(H1874&gt;'Input &amp; Results'!$K$45,MIN('Input &amp; Results'!$K$33*(D1874-D1873),J1874-M1874),0)</f>
        <v>#DIV/0!</v>
      </c>
      <c r="L1874" s="106" t="e">
        <f t="shared" si="528"/>
        <v>#DIV/0!</v>
      </c>
      <c r="M1874" s="106" t="e">
        <f>IF(J1874&gt;0,MIN('Input &amp; Results'!$K$13*0.75/12*'Input &amp; Results'!$K$42*(D1874-D1873),J1874),0)</f>
        <v>#DIV/0!</v>
      </c>
      <c r="N1874" s="106" t="e">
        <f t="shared" si="529"/>
        <v>#DIV/0!</v>
      </c>
      <c r="O1874" s="106" t="e">
        <f t="shared" si="519"/>
        <v>#DIV/0!</v>
      </c>
      <c r="P1874" s="106" t="e">
        <f>IF(O1874&gt;'Input &amp; Results'!$E$49,MIN('Input &amp; Results'!$E$47*(D1874-D1873),O1874),0)</f>
        <v>#DIV/0!</v>
      </c>
      <c r="Q1874" s="106" t="e">
        <f t="shared" si="530"/>
        <v>#DIV/0!</v>
      </c>
      <c r="R1874" s="106" t="e">
        <f t="shared" si="521"/>
        <v>#DIV/0!</v>
      </c>
      <c r="S1874" s="106" t="e">
        <f t="shared" si="520"/>
        <v>#DIV/0!</v>
      </c>
      <c r="T1874" s="106" t="e">
        <f t="shared" si="531"/>
        <v>#DIV/0!</v>
      </c>
      <c r="U1874" s="124" t="e">
        <f t="shared" si="532"/>
        <v>#DIV/0!</v>
      </c>
      <c r="V1874" s="107" t="e">
        <f t="shared" si="533"/>
        <v>#DIV/0!</v>
      </c>
      <c r="W1874" s="106" t="e">
        <f t="shared" si="534"/>
        <v>#DIV/0!</v>
      </c>
      <c r="X1874" s="106" t="e">
        <f t="shared" si="522"/>
        <v>#DIV/0!</v>
      </c>
      <c r="Y1874" s="106" t="e">
        <f t="shared" si="535"/>
        <v>#DIV/0!</v>
      </c>
      <c r="Z1874" s="108" t="e">
        <f t="shared" si="523"/>
        <v>#DIV/0!</v>
      </c>
      <c r="AA1874" s="108" t="e">
        <f>('Input &amp; Results'!$E$40-R1874*7.48)/('Calcs active'!H1874*1440)</f>
        <v>#DIV/0!</v>
      </c>
    </row>
    <row r="1875" spans="2:27" x14ac:dyDescent="0.2">
      <c r="B1875" s="31">
        <f t="shared" si="536"/>
        <v>8</v>
      </c>
      <c r="C1875" s="31" t="str">
        <f t="shared" si="537"/>
        <v>August</v>
      </c>
      <c r="D1875" s="106">
        <f t="shared" si="538"/>
        <v>2798</v>
      </c>
      <c r="E1875" s="106" t="e">
        <f t="shared" si="524"/>
        <v>#DIV/0!</v>
      </c>
      <c r="F1875" s="106">
        <f>'Calcs Hist'!E1876</f>
        <v>0</v>
      </c>
      <c r="G1875" s="106" t="e">
        <f t="shared" si="525"/>
        <v>#DIV/0!</v>
      </c>
      <c r="H1875" s="107" t="e">
        <f t="shared" si="526"/>
        <v>#DIV/0!</v>
      </c>
      <c r="I1875" s="106" t="e">
        <f>IF(P1875&gt;0,('Input &amp; Results'!E$32/12*$C$3)*('Input &amp; Results'!$D$21),('Input &amp; Results'!E$32/12*$C$3)*('Input &amp; Results'!$D$22))</f>
        <v>#DIV/0!</v>
      </c>
      <c r="J1875" s="106" t="e">
        <f t="shared" si="527"/>
        <v>#DIV/0!</v>
      </c>
      <c r="K1875" s="106" t="e">
        <f>IF(H1875&gt;'Input &amp; Results'!$K$45,MIN('Input &amp; Results'!$K$34*(D1875-D1874),J1875-M1875),0)</f>
        <v>#DIV/0!</v>
      </c>
      <c r="L1875" s="106" t="e">
        <f t="shared" si="528"/>
        <v>#DIV/0!</v>
      </c>
      <c r="M1875" s="106" t="e">
        <f>IF(J1875&gt;0,MIN('Input &amp; Results'!$K$14*0.75/12*'Input &amp; Results'!$K$42*(D1875-D1874),J1875),0)</f>
        <v>#DIV/0!</v>
      </c>
      <c r="N1875" s="106" t="e">
        <f t="shared" si="529"/>
        <v>#DIV/0!</v>
      </c>
      <c r="O1875" s="106" t="e">
        <f t="shared" si="519"/>
        <v>#DIV/0!</v>
      </c>
      <c r="P1875" s="106" t="e">
        <f>IF(O1875&gt;'Input &amp; Results'!$E$49,MIN('Input &amp; Results'!$E$47*(D1875-D1874),O1875),0)</f>
        <v>#DIV/0!</v>
      </c>
      <c r="Q1875" s="106" t="e">
        <f t="shared" si="530"/>
        <v>#DIV/0!</v>
      </c>
      <c r="R1875" s="106" t="e">
        <f t="shared" si="521"/>
        <v>#DIV/0!</v>
      </c>
      <c r="S1875" s="106" t="e">
        <f t="shared" si="520"/>
        <v>#DIV/0!</v>
      </c>
      <c r="T1875" s="106" t="e">
        <f t="shared" si="531"/>
        <v>#DIV/0!</v>
      </c>
      <c r="U1875" s="124" t="e">
        <f t="shared" si="532"/>
        <v>#DIV/0!</v>
      </c>
      <c r="V1875" s="107" t="e">
        <f t="shared" si="533"/>
        <v>#DIV/0!</v>
      </c>
      <c r="W1875" s="106" t="e">
        <f t="shared" si="534"/>
        <v>#DIV/0!</v>
      </c>
      <c r="X1875" s="106" t="e">
        <f t="shared" si="522"/>
        <v>#DIV/0!</v>
      </c>
      <c r="Y1875" s="106" t="e">
        <f t="shared" si="535"/>
        <v>#DIV/0!</v>
      </c>
      <c r="Z1875" s="108" t="e">
        <f t="shared" si="523"/>
        <v>#DIV/0!</v>
      </c>
      <c r="AA1875" s="108" t="e">
        <f>('Input &amp; Results'!$E$40-R1875*7.48)/('Calcs active'!H1875*1440)</f>
        <v>#DIV/0!</v>
      </c>
    </row>
    <row r="1876" spans="2:27" x14ac:dyDescent="0.2">
      <c r="B1876" s="31">
        <f t="shared" si="536"/>
        <v>8</v>
      </c>
      <c r="C1876" s="31" t="str">
        <f t="shared" si="537"/>
        <v>September</v>
      </c>
      <c r="D1876" s="106">
        <f t="shared" si="538"/>
        <v>2828</v>
      </c>
      <c r="E1876" s="106" t="e">
        <f t="shared" si="524"/>
        <v>#DIV/0!</v>
      </c>
      <c r="F1876" s="106">
        <f>'Calcs Hist'!E1877</f>
        <v>0</v>
      </c>
      <c r="G1876" s="106" t="e">
        <f t="shared" si="525"/>
        <v>#DIV/0!</v>
      </c>
      <c r="H1876" s="107" t="e">
        <f t="shared" si="526"/>
        <v>#DIV/0!</v>
      </c>
      <c r="I1876" s="106" t="e">
        <f>IF(P1876&gt;0,('Input &amp; Results'!E$33/12*$C$3)*('Input &amp; Results'!$D$21),('Input &amp; Results'!E$33/12*$C$3)*('Input &amp; Results'!$D$22))</f>
        <v>#DIV/0!</v>
      </c>
      <c r="J1876" s="106" t="e">
        <f t="shared" si="527"/>
        <v>#DIV/0!</v>
      </c>
      <c r="K1876" s="106" t="e">
        <f>IF(H1876&gt;'Input &amp; Results'!$K$45,MIN('Input &amp; Results'!$K$35*(D1876-D1875),J1876-M1876),0)</f>
        <v>#DIV/0!</v>
      </c>
      <c r="L1876" s="106" t="e">
        <f t="shared" si="528"/>
        <v>#DIV/0!</v>
      </c>
      <c r="M1876" s="106" t="e">
        <f>IF(J1876&gt;0,MIN('Input &amp; Results'!$K$15*0.75/12*'Input &amp; Results'!$K$42*(D1876-D1875),J1876),0)</f>
        <v>#DIV/0!</v>
      </c>
      <c r="N1876" s="106" t="e">
        <f t="shared" si="529"/>
        <v>#DIV/0!</v>
      </c>
      <c r="O1876" s="106" t="e">
        <f t="shared" si="519"/>
        <v>#DIV/0!</v>
      </c>
      <c r="P1876" s="106" t="e">
        <f>IF(O1876&gt;'Input &amp; Results'!$E$49,MIN('Input &amp; Results'!$E$47*(D1876-D1875),O1876),0)</f>
        <v>#DIV/0!</v>
      </c>
      <c r="Q1876" s="106" t="e">
        <f t="shared" si="530"/>
        <v>#DIV/0!</v>
      </c>
      <c r="R1876" s="106" t="e">
        <f t="shared" si="521"/>
        <v>#DIV/0!</v>
      </c>
      <c r="S1876" s="106" t="e">
        <f t="shared" si="520"/>
        <v>#DIV/0!</v>
      </c>
      <c r="T1876" s="106" t="e">
        <f t="shared" si="531"/>
        <v>#DIV/0!</v>
      </c>
      <c r="U1876" s="124" t="e">
        <f t="shared" si="532"/>
        <v>#DIV/0!</v>
      </c>
      <c r="V1876" s="107" t="e">
        <f t="shared" si="533"/>
        <v>#DIV/0!</v>
      </c>
      <c r="W1876" s="106" t="e">
        <f t="shared" si="534"/>
        <v>#DIV/0!</v>
      </c>
      <c r="X1876" s="106" t="e">
        <f t="shared" si="522"/>
        <v>#DIV/0!</v>
      </c>
      <c r="Y1876" s="106" t="e">
        <f t="shared" si="535"/>
        <v>#DIV/0!</v>
      </c>
      <c r="Z1876" s="108" t="e">
        <f t="shared" si="523"/>
        <v>#DIV/0!</v>
      </c>
      <c r="AA1876" s="108" t="e">
        <f>('Input &amp; Results'!$E$40-R1876*7.48)/('Calcs active'!H1876*1440)</f>
        <v>#DIV/0!</v>
      </c>
    </row>
    <row r="1877" spans="2:27" x14ac:dyDescent="0.2">
      <c r="B1877" s="31">
        <f t="shared" si="536"/>
        <v>8</v>
      </c>
      <c r="C1877" s="31" t="str">
        <f t="shared" si="537"/>
        <v>October</v>
      </c>
      <c r="D1877" s="106">
        <f t="shared" si="538"/>
        <v>2859</v>
      </c>
      <c r="E1877" s="106" t="e">
        <f t="shared" si="524"/>
        <v>#DIV/0!</v>
      </c>
      <c r="F1877" s="106">
        <f>'Calcs Hist'!E1878</f>
        <v>0</v>
      </c>
      <c r="G1877" s="106" t="e">
        <f t="shared" si="525"/>
        <v>#DIV/0!</v>
      </c>
      <c r="H1877" s="107" t="e">
        <f t="shared" si="526"/>
        <v>#DIV/0!</v>
      </c>
      <c r="I1877" s="106" t="e">
        <f>IF(P1877&gt;0,('Input &amp; Results'!E$34/12*$C$3)*('Input &amp; Results'!$D$21),('Input &amp; Results'!E$34/12*$C$3)*('Input &amp; Results'!$D$22))</f>
        <v>#DIV/0!</v>
      </c>
      <c r="J1877" s="106" t="e">
        <f t="shared" si="527"/>
        <v>#DIV/0!</v>
      </c>
      <c r="K1877" s="106" t="e">
        <f>IF(H1877&gt;'Input &amp; Results'!$K$45,MIN('Input &amp; Results'!$K$36*(D1877-D1876),J1877-M1877),0)</f>
        <v>#DIV/0!</v>
      </c>
      <c r="L1877" s="106" t="e">
        <f t="shared" si="528"/>
        <v>#DIV/0!</v>
      </c>
      <c r="M1877" s="106" t="e">
        <f>IF(J1877&gt;0,MIN('Input &amp; Results'!$K$16*0.75/12*'Input &amp; Results'!$K$42*(D1877-D1876),J1877),0)</f>
        <v>#DIV/0!</v>
      </c>
      <c r="N1877" s="106" t="e">
        <f t="shared" si="529"/>
        <v>#DIV/0!</v>
      </c>
      <c r="O1877" s="106" t="e">
        <f t="shared" si="519"/>
        <v>#DIV/0!</v>
      </c>
      <c r="P1877" s="106" t="e">
        <f>IF(O1877&gt;'Input &amp; Results'!$E$49,MIN('Input &amp; Results'!$E$47*(D1877-D1876),O1877),0)</f>
        <v>#DIV/0!</v>
      </c>
      <c r="Q1877" s="106" t="e">
        <f t="shared" si="530"/>
        <v>#DIV/0!</v>
      </c>
      <c r="R1877" s="106" t="e">
        <f t="shared" si="521"/>
        <v>#DIV/0!</v>
      </c>
      <c r="S1877" s="106" t="e">
        <f t="shared" si="520"/>
        <v>#DIV/0!</v>
      </c>
      <c r="T1877" s="106" t="e">
        <f t="shared" si="531"/>
        <v>#DIV/0!</v>
      </c>
      <c r="U1877" s="124" t="e">
        <f t="shared" si="532"/>
        <v>#DIV/0!</v>
      </c>
      <c r="V1877" s="107" t="e">
        <f t="shared" si="533"/>
        <v>#DIV/0!</v>
      </c>
      <c r="W1877" s="106" t="e">
        <f t="shared" si="534"/>
        <v>#DIV/0!</v>
      </c>
      <c r="X1877" s="106" t="e">
        <f t="shared" si="522"/>
        <v>#DIV/0!</v>
      </c>
      <c r="Y1877" s="106" t="e">
        <f t="shared" si="535"/>
        <v>#DIV/0!</v>
      </c>
      <c r="Z1877" s="108" t="e">
        <f t="shared" si="523"/>
        <v>#DIV/0!</v>
      </c>
      <c r="AA1877" s="108" t="e">
        <f>('Input &amp; Results'!$E$40-R1877*7.48)/('Calcs active'!H1877*1440)</f>
        <v>#DIV/0!</v>
      </c>
    </row>
    <row r="1878" spans="2:27" x14ac:dyDescent="0.2">
      <c r="B1878" s="31">
        <f t="shared" si="536"/>
        <v>8</v>
      </c>
      <c r="C1878" s="31" t="str">
        <f t="shared" si="537"/>
        <v>November</v>
      </c>
      <c r="D1878" s="106">
        <f t="shared" si="538"/>
        <v>2889</v>
      </c>
      <c r="E1878" s="106" t="e">
        <f t="shared" si="524"/>
        <v>#DIV/0!</v>
      </c>
      <c r="F1878" s="106">
        <f>'Calcs Hist'!E1879</f>
        <v>0</v>
      </c>
      <c r="G1878" s="106" t="e">
        <f t="shared" si="525"/>
        <v>#DIV/0!</v>
      </c>
      <c r="H1878" s="107" t="e">
        <f t="shared" si="526"/>
        <v>#DIV/0!</v>
      </c>
      <c r="I1878" s="106" t="e">
        <f>IF(P1878&gt;0,('Input &amp; Results'!E$35/12*$C$3)*('Input &amp; Results'!$D$21),('Input &amp; Results'!E$35/12*$C$3)*('Input &amp; Results'!$D$22))</f>
        <v>#DIV/0!</v>
      </c>
      <c r="J1878" s="106" t="e">
        <f t="shared" si="527"/>
        <v>#DIV/0!</v>
      </c>
      <c r="K1878" s="106" t="e">
        <f>IF(H1878&gt;'Input &amp; Results'!$K$45,MIN('Input &amp; Results'!$K$37*(D1878-D1877),J1878-M1878),0)</f>
        <v>#DIV/0!</v>
      </c>
      <c r="L1878" s="106" t="e">
        <f t="shared" si="528"/>
        <v>#DIV/0!</v>
      </c>
      <c r="M1878" s="106" t="e">
        <f>IF(J1878&gt;0,MIN('Input &amp; Results'!$K$17*0.75/12*'Input &amp; Results'!$K$42*(D1878-D1877),J1878),0)</f>
        <v>#DIV/0!</v>
      </c>
      <c r="N1878" s="106" t="e">
        <f t="shared" si="529"/>
        <v>#DIV/0!</v>
      </c>
      <c r="O1878" s="106" t="e">
        <f t="shared" si="519"/>
        <v>#DIV/0!</v>
      </c>
      <c r="P1878" s="106" t="e">
        <f>IF(O1878&gt;'Input &amp; Results'!$E$49,MIN('Input &amp; Results'!$E$47*(D1878-D1877),O1878),0)</f>
        <v>#DIV/0!</v>
      </c>
      <c r="Q1878" s="106" t="e">
        <f t="shared" si="530"/>
        <v>#DIV/0!</v>
      </c>
      <c r="R1878" s="106" t="e">
        <f t="shared" si="521"/>
        <v>#DIV/0!</v>
      </c>
      <c r="S1878" s="106" t="e">
        <f t="shared" si="520"/>
        <v>#DIV/0!</v>
      </c>
      <c r="T1878" s="106" t="e">
        <f t="shared" si="531"/>
        <v>#DIV/0!</v>
      </c>
      <c r="U1878" s="124" t="e">
        <f t="shared" si="532"/>
        <v>#DIV/0!</v>
      </c>
      <c r="V1878" s="107" t="e">
        <f t="shared" si="533"/>
        <v>#DIV/0!</v>
      </c>
      <c r="W1878" s="106" t="e">
        <f t="shared" si="534"/>
        <v>#DIV/0!</v>
      </c>
      <c r="X1878" s="106" t="e">
        <f t="shared" si="522"/>
        <v>#DIV/0!</v>
      </c>
      <c r="Y1878" s="106" t="e">
        <f t="shared" si="535"/>
        <v>#DIV/0!</v>
      </c>
      <c r="Z1878" s="108" t="e">
        <f t="shared" si="523"/>
        <v>#DIV/0!</v>
      </c>
      <c r="AA1878" s="108" t="e">
        <f>('Input &amp; Results'!$E$40-R1878*7.48)/('Calcs active'!H1878*1440)</f>
        <v>#DIV/0!</v>
      </c>
    </row>
    <row r="1879" spans="2:27" x14ac:dyDescent="0.2">
      <c r="B1879" s="31">
        <f t="shared" si="536"/>
        <v>8</v>
      </c>
      <c r="C1879" s="31" t="str">
        <f t="shared" si="537"/>
        <v>December</v>
      </c>
      <c r="D1879" s="106">
        <f t="shared" si="538"/>
        <v>2920</v>
      </c>
      <c r="E1879" s="106" t="e">
        <f t="shared" si="524"/>
        <v>#DIV/0!</v>
      </c>
      <c r="F1879" s="106">
        <f>'Calcs Hist'!E1880</f>
        <v>0</v>
      </c>
      <c r="G1879" s="106" t="e">
        <f t="shared" si="525"/>
        <v>#DIV/0!</v>
      </c>
      <c r="H1879" s="107" t="e">
        <f t="shared" si="526"/>
        <v>#DIV/0!</v>
      </c>
      <c r="I1879" s="106" t="e">
        <f>IF(P1879&gt;0,('Input &amp; Results'!E$36/12*$C$3)*('Input &amp; Results'!$D$21),('Input &amp; Results'!E$36/12*$C$3)*('Input &amp; Results'!$D$22))</f>
        <v>#DIV/0!</v>
      </c>
      <c r="J1879" s="106" t="e">
        <f t="shared" si="527"/>
        <v>#DIV/0!</v>
      </c>
      <c r="K1879" s="106" t="e">
        <f>IF(H1879&gt;'Input &amp; Results'!$K$45,MIN('Input &amp; Results'!$K$38*(D1879-D1878),J1879-M1879),0)</f>
        <v>#DIV/0!</v>
      </c>
      <c r="L1879" s="106" t="e">
        <f t="shared" si="528"/>
        <v>#DIV/0!</v>
      </c>
      <c r="M1879" s="106" t="e">
        <f>IF(J1879&gt;0,MIN('Input &amp; Results'!$K$18*0.75/12*'Input &amp; Results'!$K$42*(D1879-D1878),J1879),0)</f>
        <v>#DIV/0!</v>
      </c>
      <c r="N1879" s="106" t="e">
        <f t="shared" si="529"/>
        <v>#DIV/0!</v>
      </c>
      <c r="O1879" s="106" t="e">
        <f t="shared" si="519"/>
        <v>#DIV/0!</v>
      </c>
      <c r="P1879" s="106" t="e">
        <f>IF(O1879&gt;'Input &amp; Results'!$E$49,MIN('Input &amp; Results'!$E$47*(D1879-D1878),O1879),0)</f>
        <v>#DIV/0!</v>
      </c>
      <c r="Q1879" s="106" t="e">
        <f t="shared" si="530"/>
        <v>#DIV/0!</v>
      </c>
      <c r="R1879" s="106" t="e">
        <f t="shared" si="521"/>
        <v>#DIV/0!</v>
      </c>
      <c r="S1879" s="106" t="e">
        <f t="shared" si="520"/>
        <v>#DIV/0!</v>
      </c>
      <c r="T1879" s="106" t="e">
        <f t="shared" si="531"/>
        <v>#DIV/0!</v>
      </c>
      <c r="U1879" s="124" t="e">
        <f t="shared" si="532"/>
        <v>#DIV/0!</v>
      </c>
      <c r="V1879" s="107" t="e">
        <f t="shared" si="533"/>
        <v>#DIV/0!</v>
      </c>
      <c r="W1879" s="106" t="e">
        <f t="shared" si="534"/>
        <v>#DIV/0!</v>
      </c>
      <c r="X1879" s="106" t="e">
        <f t="shared" si="522"/>
        <v>#DIV/0!</v>
      </c>
      <c r="Y1879" s="106" t="e">
        <f t="shared" si="535"/>
        <v>#DIV/0!</v>
      </c>
      <c r="Z1879" s="108" t="e">
        <f t="shared" si="523"/>
        <v>#DIV/0!</v>
      </c>
      <c r="AA1879" s="108" t="e">
        <f>('Input &amp; Results'!$E$40-R1879*7.48)/('Calcs active'!H1879*1440)</f>
        <v>#DIV/0!</v>
      </c>
    </row>
    <row r="1880" spans="2:27" x14ac:dyDescent="0.2">
      <c r="B1880" s="31">
        <f t="shared" si="536"/>
        <v>9</v>
      </c>
      <c r="C1880" s="31" t="str">
        <f t="shared" si="537"/>
        <v>January</v>
      </c>
      <c r="D1880" s="106">
        <f t="shared" si="538"/>
        <v>2951</v>
      </c>
      <c r="E1880" s="106" t="e">
        <f t="shared" si="524"/>
        <v>#DIV/0!</v>
      </c>
      <c r="F1880" s="106">
        <f>'Calcs Hist'!E1881</f>
        <v>0</v>
      </c>
      <c r="G1880" s="106" t="e">
        <f t="shared" si="525"/>
        <v>#DIV/0!</v>
      </c>
      <c r="H1880" s="107" t="e">
        <f t="shared" si="526"/>
        <v>#DIV/0!</v>
      </c>
      <c r="I1880" s="106" t="e">
        <f>IF(P1880&gt;0,('Input &amp; Results'!E$25/12*$C$3)*('Input &amp; Results'!$D$21),('Input &amp; Results'!E$25/12*$C$3)*('Input &amp; Results'!$D$22))</f>
        <v>#DIV/0!</v>
      </c>
      <c r="J1880" s="106" t="e">
        <f t="shared" si="527"/>
        <v>#DIV/0!</v>
      </c>
      <c r="K1880" s="106" t="e">
        <f>IF(H1880&gt;'Input &amp; Results'!$K$45,MIN('Input &amp; Results'!$K$27*(D1880-D1879),J1880-M1880),0)</f>
        <v>#DIV/0!</v>
      </c>
      <c r="L1880" s="106" t="e">
        <f t="shared" si="528"/>
        <v>#DIV/0!</v>
      </c>
      <c r="M1880" s="106" t="e">
        <f>IF(J1880&gt;0,MIN('Input &amp; Results'!$K$7*0.75/12*'Input &amp; Results'!$K$42*(D1880-D1879),J1880),0)</f>
        <v>#DIV/0!</v>
      </c>
      <c r="N1880" s="106" t="e">
        <f t="shared" si="529"/>
        <v>#DIV/0!</v>
      </c>
      <c r="O1880" s="106" t="e">
        <f t="shared" si="519"/>
        <v>#DIV/0!</v>
      </c>
      <c r="P1880" s="106" t="e">
        <f>IF(O1880&gt;'Input &amp; Results'!$E$49,MIN('Input &amp; Results'!$E$47*(D1880-D1879),O1880),0)</f>
        <v>#DIV/0!</v>
      </c>
      <c r="Q1880" s="106" t="e">
        <f t="shared" si="530"/>
        <v>#DIV/0!</v>
      </c>
      <c r="R1880" s="106" t="e">
        <f t="shared" si="521"/>
        <v>#DIV/0!</v>
      </c>
      <c r="S1880" s="106" t="e">
        <f t="shared" si="520"/>
        <v>#DIV/0!</v>
      </c>
      <c r="T1880" s="106" t="e">
        <f t="shared" si="531"/>
        <v>#DIV/0!</v>
      </c>
      <c r="U1880" s="124" t="e">
        <f t="shared" si="532"/>
        <v>#DIV/0!</v>
      </c>
      <c r="V1880" s="107" t="e">
        <f t="shared" si="533"/>
        <v>#DIV/0!</v>
      </c>
      <c r="W1880" s="106" t="e">
        <f t="shared" si="534"/>
        <v>#DIV/0!</v>
      </c>
      <c r="X1880" s="106" t="e">
        <f t="shared" si="522"/>
        <v>#DIV/0!</v>
      </c>
      <c r="Y1880" s="106" t="e">
        <f t="shared" si="535"/>
        <v>#DIV/0!</v>
      </c>
      <c r="Z1880" s="108" t="e">
        <f t="shared" si="523"/>
        <v>#DIV/0!</v>
      </c>
      <c r="AA1880" s="108" t="e">
        <f>('Input &amp; Results'!$E$40-R1880*7.48)/('Calcs active'!H1880*1440)</f>
        <v>#DIV/0!</v>
      </c>
    </row>
    <row r="1881" spans="2:27" x14ac:dyDescent="0.2">
      <c r="B1881" s="31">
        <f t="shared" si="536"/>
        <v>9</v>
      </c>
      <c r="C1881" s="31" t="str">
        <f t="shared" si="537"/>
        <v>February</v>
      </c>
      <c r="D1881" s="106">
        <f t="shared" si="538"/>
        <v>2979</v>
      </c>
      <c r="E1881" s="106" t="e">
        <f t="shared" si="524"/>
        <v>#DIV/0!</v>
      </c>
      <c r="F1881" s="106">
        <f>'Calcs Hist'!E1882</f>
        <v>0</v>
      </c>
      <c r="G1881" s="106" t="e">
        <f t="shared" si="525"/>
        <v>#DIV/0!</v>
      </c>
      <c r="H1881" s="107" t="e">
        <f t="shared" si="526"/>
        <v>#DIV/0!</v>
      </c>
      <c r="I1881" s="106" t="e">
        <f>IF(P1881&gt;0,('Input &amp; Results'!E$26/12*$C$3)*('Input &amp; Results'!$D$21),('Input &amp; Results'!E$26/12*$C$3)*('Input &amp; Results'!$D$22))</f>
        <v>#DIV/0!</v>
      </c>
      <c r="J1881" s="106" t="e">
        <f t="shared" si="527"/>
        <v>#DIV/0!</v>
      </c>
      <c r="K1881" s="106" t="e">
        <f>IF(H1881&gt;'Input &amp; Results'!$K$45,MIN('Input &amp; Results'!$K$28*(D1881-D1880),J1881-M1881),0)</f>
        <v>#DIV/0!</v>
      </c>
      <c r="L1881" s="106" t="e">
        <f t="shared" si="528"/>
        <v>#DIV/0!</v>
      </c>
      <c r="M1881" s="106" t="e">
        <f>IF(J1881&gt;0,MIN('Input &amp; Results'!$K$8*0.75/12*'Input &amp; Results'!$K$42*(D1881-D1880),J1881),0)</f>
        <v>#DIV/0!</v>
      </c>
      <c r="N1881" s="106" t="e">
        <f t="shared" si="529"/>
        <v>#DIV/0!</v>
      </c>
      <c r="O1881" s="106" t="e">
        <f t="shared" si="519"/>
        <v>#DIV/0!</v>
      </c>
      <c r="P1881" s="106" t="e">
        <f>IF(O1881&gt;'Input &amp; Results'!$E$49,MIN('Input &amp; Results'!$E$47*(D1881-D1880),O1881),0)</f>
        <v>#DIV/0!</v>
      </c>
      <c r="Q1881" s="106" t="e">
        <f t="shared" si="530"/>
        <v>#DIV/0!</v>
      </c>
      <c r="R1881" s="106" t="e">
        <f t="shared" si="521"/>
        <v>#DIV/0!</v>
      </c>
      <c r="S1881" s="106" t="e">
        <f t="shared" si="520"/>
        <v>#DIV/0!</v>
      </c>
      <c r="T1881" s="106" t="e">
        <f t="shared" si="531"/>
        <v>#DIV/0!</v>
      </c>
      <c r="U1881" s="124" t="e">
        <f t="shared" si="532"/>
        <v>#DIV/0!</v>
      </c>
      <c r="V1881" s="107" t="e">
        <f t="shared" si="533"/>
        <v>#DIV/0!</v>
      </c>
      <c r="W1881" s="106" t="e">
        <f t="shared" si="534"/>
        <v>#DIV/0!</v>
      </c>
      <c r="X1881" s="106" t="e">
        <f t="shared" si="522"/>
        <v>#DIV/0!</v>
      </c>
      <c r="Y1881" s="106" t="e">
        <f t="shared" si="535"/>
        <v>#DIV/0!</v>
      </c>
      <c r="Z1881" s="108" t="e">
        <f t="shared" si="523"/>
        <v>#DIV/0!</v>
      </c>
      <c r="AA1881" s="108" t="e">
        <f>('Input &amp; Results'!$E$40-R1881*7.48)/('Calcs active'!H1881*1440)</f>
        <v>#DIV/0!</v>
      </c>
    </row>
    <row r="1882" spans="2:27" x14ac:dyDescent="0.2">
      <c r="B1882" s="31">
        <f t="shared" si="536"/>
        <v>9</v>
      </c>
      <c r="C1882" s="31" t="str">
        <f t="shared" si="537"/>
        <v>March</v>
      </c>
      <c r="D1882" s="106">
        <f t="shared" si="538"/>
        <v>3010</v>
      </c>
      <c r="E1882" s="106" t="e">
        <f t="shared" si="524"/>
        <v>#DIV/0!</v>
      </c>
      <c r="F1882" s="106">
        <f>'Calcs Hist'!E1883</f>
        <v>0</v>
      </c>
      <c r="G1882" s="106" t="e">
        <f t="shared" si="525"/>
        <v>#DIV/0!</v>
      </c>
      <c r="H1882" s="107" t="e">
        <f t="shared" si="526"/>
        <v>#DIV/0!</v>
      </c>
      <c r="I1882" s="106" t="e">
        <f>IF(P1882&gt;0,('Input &amp; Results'!E$27/12*$C$3)*('Input &amp; Results'!$D$21),('Input &amp; Results'!E$27/12*$C$3)*('Input &amp; Results'!$D$22))</f>
        <v>#DIV/0!</v>
      </c>
      <c r="J1882" s="106" t="e">
        <f t="shared" si="527"/>
        <v>#DIV/0!</v>
      </c>
      <c r="K1882" s="106" t="e">
        <f>IF(H1882&gt;'Input &amp; Results'!$K$45,MIN('Input &amp; Results'!$K$29*(D1882-D1881),J1882-M1882),0)</f>
        <v>#DIV/0!</v>
      </c>
      <c r="L1882" s="106" t="e">
        <f t="shared" si="528"/>
        <v>#DIV/0!</v>
      </c>
      <c r="M1882" s="106" t="e">
        <f>IF(J1882&gt;0,MIN('Input &amp; Results'!$K$9*0.75/12*'Input &amp; Results'!$K$42*(D1882-D1881),J1882),0)</f>
        <v>#DIV/0!</v>
      </c>
      <c r="N1882" s="106" t="e">
        <f t="shared" si="529"/>
        <v>#DIV/0!</v>
      </c>
      <c r="O1882" s="106" t="e">
        <f t="shared" si="519"/>
        <v>#DIV/0!</v>
      </c>
      <c r="P1882" s="106" t="e">
        <f>IF(O1882&gt;'Input &amp; Results'!$E$49,MIN('Input &amp; Results'!$E$47*(D1882-D1881),O1882),0)</f>
        <v>#DIV/0!</v>
      </c>
      <c r="Q1882" s="106" t="e">
        <f t="shared" si="530"/>
        <v>#DIV/0!</v>
      </c>
      <c r="R1882" s="106" t="e">
        <f t="shared" si="521"/>
        <v>#DIV/0!</v>
      </c>
      <c r="S1882" s="106" t="e">
        <f t="shared" si="520"/>
        <v>#DIV/0!</v>
      </c>
      <c r="T1882" s="106" t="e">
        <f t="shared" si="531"/>
        <v>#DIV/0!</v>
      </c>
      <c r="U1882" s="124" t="e">
        <f t="shared" si="532"/>
        <v>#DIV/0!</v>
      </c>
      <c r="V1882" s="107" t="e">
        <f t="shared" si="533"/>
        <v>#DIV/0!</v>
      </c>
      <c r="W1882" s="106" t="e">
        <f t="shared" si="534"/>
        <v>#DIV/0!</v>
      </c>
      <c r="X1882" s="106" t="e">
        <f t="shared" si="522"/>
        <v>#DIV/0!</v>
      </c>
      <c r="Y1882" s="106" t="e">
        <f t="shared" si="535"/>
        <v>#DIV/0!</v>
      </c>
      <c r="Z1882" s="108" t="e">
        <f t="shared" si="523"/>
        <v>#DIV/0!</v>
      </c>
      <c r="AA1882" s="108" t="e">
        <f>('Input &amp; Results'!$E$40-R1882*7.48)/('Calcs active'!H1882*1440)</f>
        <v>#DIV/0!</v>
      </c>
    </row>
    <row r="1883" spans="2:27" x14ac:dyDescent="0.2">
      <c r="B1883" s="31">
        <f t="shared" si="536"/>
        <v>9</v>
      </c>
      <c r="C1883" s="31" t="str">
        <f t="shared" si="537"/>
        <v>April</v>
      </c>
      <c r="D1883" s="106">
        <f t="shared" si="538"/>
        <v>3040</v>
      </c>
      <c r="E1883" s="106" t="e">
        <f t="shared" si="524"/>
        <v>#DIV/0!</v>
      </c>
      <c r="F1883" s="106">
        <f>'Calcs Hist'!E1884</f>
        <v>0</v>
      </c>
      <c r="G1883" s="106" t="e">
        <f t="shared" si="525"/>
        <v>#DIV/0!</v>
      </c>
      <c r="H1883" s="107" t="e">
        <f t="shared" si="526"/>
        <v>#DIV/0!</v>
      </c>
      <c r="I1883" s="106" t="e">
        <f>IF(P1883&gt;0,('Input &amp; Results'!E$28/12*$C$3)*('Input &amp; Results'!$D$21),('Input &amp; Results'!E$28/12*$C$3)*('Input &amp; Results'!$D$22))</f>
        <v>#DIV/0!</v>
      </c>
      <c r="J1883" s="106" t="e">
        <f t="shared" si="527"/>
        <v>#DIV/0!</v>
      </c>
      <c r="K1883" s="106" t="e">
        <f>IF(H1883&gt;'Input &amp; Results'!$K$45,MIN('Input &amp; Results'!$K$30*(D1883-D1882),J1883-M1883),0)</f>
        <v>#DIV/0!</v>
      </c>
      <c r="L1883" s="106" t="e">
        <f t="shared" si="528"/>
        <v>#DIV/0!</v>
      </c>
      <c r="M1883" s="106" t="e">
        <f>IF(J1883&gt;0,MIN('Input &amp; Results'!$K$10*0.75/12*'Input &amp; Results'!$K$42*(D1883-D1882),J1883),0)</f>
        <v>#DIV/0!</v>
      </c>
      <c r="N1883" s="106" t="e">
        <f t="shared" si="529"/>
        <v>#DIV/0!</v>
      </c>
      <c r="O1883" s="106" t="e">
        <f t="shared" si="519"/>
        <v>#DIV/0!</v>
      </c>
      <c r="P1883" s="106" t="e">
        <f>IF(O1883&gt;'Input &amp; Results'!$E$49,MIN('Input &amp; Results'!$E$47*(D1883-D1882),O1883),0)</f>
        <v>#DIV/0!</v>
      </c>
      <c r="Q1883" s="106" t="e">
        <f t="shared" si="530"/>
        <v>#DIV/0!</v>
      </c>
      <c r="R1883" s="106" t="e">
        <f t="shared" si="521"/>
        <v>#DIV/0!</v>
      </c>
      <c r="S1883" s="106" t="e">
        <f t="shared" si="520"/>
        <v>#DIV/0!</v>
      </c>
      <c r="T1883" s="106" t="e">
        <f t="shared" si="531"/>
        <v>#DIV/0!</v>
      </c>
      <c r="U1883" s="124" t="e">
        <f t="shared" si="532"/>
        <v>#DIV/0!</v>
      </c>
      <c r="V1883" s="107" t="e">
        <f t="shared" si="533"/>
        <v>#DIV/0!</v>
      </c>
      <c r="W1883" s="106" t="e">
        <f t="shared" si="534"/>
        <v>#DIV/0!</v>
      </c>
      <c r="X1883" s="106" t="e">
        <f t="shared" si="522"/>
        <v>#DIV/0!</v>
      </c>
      <c r="Y1883" s="106" t="e">
        <f t="shared" si="535"/>
        <v>#DIV/0!</v>
      </c>
      <c r="Z1883" s="108" t="e">
        <f t="shared" si="523"/>
        <v>#DIV/0!</v>
      </c>
      <c r="AA1883" s="108" t="e">
        <f>('Input &amp; Results'!$E$40-R1883*7.48)/('Calcs active'!H1883*1440)</f>
        <v>#DIV/0!</v>
      </c>
    </row>
    <row r="1884" spans="2:27" x14ac:dyDescent="0.2">
      <c r="B1884" s="31">
        <f t="shared" si="536"/>
        <v>9</v>
      </c>
      <c r="C1884" s="31" t="str">
        <f t="shared" si="537"/>
        <v>May</v>
      </c>
      <c r="D1884" s="106">
        <f t="shared" si="538"/>
        <v>3071</v>
      </c>
      <c r="E1884" s="106" t="e">
        <f t="shared" si="524"/>
        <v>#DIV/0!</v>
      </c>
      <c r="F1884" s="106">
        <f>'Calcs Hist'!E1885</f>
        <v>0</v>
      </c>
      <c r="G1884" s="106" t="e">
        <f t="shared" si="525"/>
        <v>#DIV/0!</v>
      </c>
      <c r="H1884" s="107" t="e">
        <f t="shared" si="526"/>
        <v>#DIV/0!</v>
      </c>
      <c r="I1884" s="106" t="e">
        <f>IF(P1884&gt;0,('Input &amp; Results'!E$29/12*$C$3)*('Input &amp; Results'!$D$21),('Input &amp; Results'!E$29/12*$C$3)*('Input &amp; Results'!$D$22))</f>
        <v>#DIV/0!</v>
      </c>
      <c r="J1884" s="106" t="e">
        <f t="shared" si="527"/>
        <v>#DIV/0!</v>
      </c>
      <c r="K1884" s="106" t="e">
        <f>IF(H1884&gt;'Input &amp; Results'!$K$45,MIN('Input &amp; Results'!$K$31*(D1884-D1883),J1884-M1884),0)</f>
        <v>#DIV/0!</v>
      </c>
      <c r="L1884" s="106" t="e">
        <f t="shared" si="528"/>
        <v>#DIV/0!</v>
      </c>
      <c r="M1884" s="106" t="e">
        <f>IF(J1884&gt;0,MIN('Input &amp; Results'!$K$11*0.75/12*'Input &amp; Results'!$K$42*(D1884-D1883),J1884),0)</f>
        <v>#DIV/0!</v>
      </c>
      <c r="N1884" s="106" t="e">
        <f t="shared" si="529"/>
        <v>#DIV/0!</v>
      </c>
      <c r="O1884" s="106" t="e">
        <f t="shared" si="519"/>
        <v>#DIV/0!</v>
      </c>
      <c r="P1884" s="106" t="e">
        <f>IF(O1884&gt;'Input &amp; Results'!$E$49,MIN('Input &amp; Results'!$E$47*(D1884-D1883),O1884),0)</f>
        <v>#DIV/0!</v>
      </c>
      <c r="Q1884" s="106" t="e">
        <f t="shared" si="530"/>
        <v>#DIV/0!</v>
      </c>
      <c r="R1884" s="106" t="e">
        <f t="shared" si="521"/>
        <v>#DIV/0!</v>
      </c>
      <c r="S1884" s="106" t="e">
        <f t="shared" si="520"/>
        <v>#DIV/0!</v>
      </c>
      <c r="T1884" s="106" t="e">
        <f t="shared" si="531"/>
        <v>#DIV/0!</v>
      </c>
      <c r="U1884" s="124" t="e">
        <f t="shared" si="532"/>
        <v>#DIV/0!</v>
      </c>
      <c r="V1884" s="107" t="e">
        <f t="shared" si="533"/>
        <v>#DIV/0!</v>
      </c>
      <c r="W1884" s="106" t="e">
        <f t="shared" si="534"/>
        <v>#DIV/0!</v>
      </c>
      <c r="X1884" s="106" t="e">
        <f t="shared" si="522"/>
        <v>#DIV/0!</v>
      </c>
      <c r="Y1884" s="106" t="e">
        <f t="shared" si="535"/>
        <v>#DIV/0!</v>
      </c>
      <c r="Z1884" s="108" t="e">
        <f t="shared" si="523"/>
        <v>#DIV/0!</v>
      </c>
      <c r="AA1884" s="108" t="e">
        <f>('Input &amp; Results'!$E$40-R1884*7.48)/('Calcs active'!H1884*1440)</f>
        <v>#DIV/0!</v>
      </c>
    </row>
    <row r="1885" spans="2:27" x14ac:dyDescent="0.2">
      <c r="B1885" s="31">
        <f t="shared" si="536"/>
        <v>9</v>
      </c>
      <c r="C1885" s="31" t="str">
        <f t="shared" si="537"/>
        <v>June</v>
      </c>
      <c r="D1885" s="106">
        <f t="shared" si="538"/>
        <v>3101</v>
      </c>
      <c r="E1885" s="106" t="e">
        <f t="shared" si="524"/>
        <v>#DIV/0!</v>
      </c>
      <c r="F1885" s="106">
        <f>'Calcs Hist'!E1886</f>
        <v>0</v>
      </c>
      <c r="G1885" s="106" t="e">
        <f t="shared" si="525"/>
        <v>#DIV/0!</v>
      </c>
      <c r="H1885" s="107" t="e">
        <f t="shared" si="526"/>
        <v>#DIV/0!</v>
      </c>
      <c r="I1885" s="106" t="e">
        <f>IF(P1885&gt;0,('Input &amp; Results'!E$30/12*$C$3)*('Input &amp; Results'!$D$21),('Input &amp; Results'!E$30/12*$C$3)*('Input &amp; Results'!$D$22))</f>
        <v>#DIV/0!</v>
      </c>
      <c r="J1885" s="106" t="e">
        <f t="shared" si="527"/>
        <v>#DIV/0!</v>
      </c>
      <c r="K1885" s="106" t="e">
        <f>IF(H1885&gt;'Input &amp; Results'!$K$45,MIN('Input &amp; Results'!$K$32*(D1885-D1884),J1885-M1885),0)</f>
        <v>#DIV/0!</v>
      </c>
      <c r="L1885" s="106" t="e">
        <f t="shared" si="528"/>
        <v>#DIV/0!</v>
      </c>
      <c r="M1885" s="106" t="e">
        <f>IF(J1885&gt;0,MIN('Input &amp; Results'!$K$12*0.75/12*'Input &amp; Results'!$K$42*(D1885-D1884),J1885),0)</f>
        <v>#DIV/0!</v>
      </c>
      <c r="N1885" s="106" t="e">
        <f t="shared" si="529"/>
        <v>#DIV/0!</v>
      </c>
      <c r="O1885" s="106" t="e">
        <f t="shared" si="519"/>
        <v>#DIV/0!</v>
      </c>
      <c r="P1885" s="106" t="e">
        <f>IF(O1885&gt;'Input &amp; Results'!$E$49,MIN('Input &amp; Results'!$E$47*(D1885-D1884),O1885),0)</f>
        <v>#DIV/0!</v>
      </c>
      <c r="Q1885" s="106" t="e">
        <f t="shared" si="530"/>
        <v>#DIV/0!</v>
      </c>
      <c r="R1885" s="106" t="e">
        <f t="shared" si="521"/>
        <v>#DIV/0!</v>
      </c>
      <c r="S1885" s="106" t="e">
        <f t="shared" si="520"/>
        <v>#DIV/0!</v>
      </c>
      <c r="T1885" s="106" t="e">
        <f t="shared" si="531"/>
        <v>#DIV/0!</v>
      </c>
      <c r="U1885" s="124" t="e">
        <f t="shared" si="532"/>
        <v>#DIV/0!</v>
      </c>
      <c r="V1885" s="107" t="e">
        <f t="shared" si="533"/>
        <v>#DIV/0!</v>
      </c>
      <c r="W1885" s="106" t="e">
        <f t="shared" si="534"/>
        <v>#DIV/0!</v>
      </c>
      <c r="X1885" s="106" t="e">
        <f t="shared" si="522"/>
        <v>#DIV/0!</v>
      </c>
      <c r="Y1885" s="106" t="e">
        <f t="shared" si="535"/>
        <v>#DIV/0!</v>
      </c>
      <c r="Z1885" s="108" t="e">
        <f t="shared" si="523"/>
        <v>#DIV/0!</v>
      </c>
      <c r="AA1885" s="108" t="e">
        <f>('Input &amp; Results'!$E$40-R1885*7.48)/('Calcs active'!H1885*1440)</f>
        <v>#DIV/0!</v>
      </c>
    </row>
    <row r="1886" spans="2:27" x14ac:dyDescent="0.2">
      <c r="B1886" s="31">
        <f t="shared" si="536"/>
        <v>9</v>
      </c>
      <c r="C1886" s="31" t="str">
        <f t="shared" si="537"/>
        <v>July</v>
      </c>
      <c r="D1886" s="106">
        <f t="shared" si="538"/>
        <v>3132</v>
      </c>
      <c r="E1886" s="106" t="e">
        <f t="shared" si="524"/>
        <v>#DIV/0!</v>
      </c>
      <c r="F1886" s="106">
        <f>'Calcs Hist'!E1887</f>
        <v>0</v>
      </c>
      <c r="G1886" s="106" t="e">
        <f t="shared" si="525"/>
        <v>#DIV/0!</v>
      </c>
      <c r="H1886" s="107" t="e">
        <f t="shared" si="526"/>
        <v>#DIV/0!</v>
      </c>
      <c r="I1886" s="106" t="e">
        <f>IF(P1886&gt;0,('Input &amp; Results'!E$31/12*$C$3)*('Input &amp; Results'!$D$21),('Input &amp; Results'!E$31/12*$C$3)*('Input &amp; Results'!$D$22))</f>
        <v>#DIV/0!</v>
      </c>
      <c r="J1886" s="106" t="e">
        <f t="shared" si="527"/>
        <v>#DIV/0!</v>
      </c>
      <c r="K1886" s="106" t="e">
        <f>IF(H1886&gt;'Input &amp; Results'!$K$45,MIN('Input &amp; Results'!$K$33*(D1886-D1885),J1886-M1886),0)</f>
        <v>#DIV/0!</v>
      </c>
      <c r="L1886" s="106" t="e">
        <f t="shared" si="528"/>
        <v>#DIV/0!</v>
      </c>
      <c r="M1886" s="106" t="e">
        <f>IF(J1886&gt;0,MIN('Input &amp; Results'!$K$13*0.75/12*'Input &amp; Results'!$K$42*(D1886-D1885),J1886),0)</f>
        <v>#DIV/0!</v>
      </c>
      <c r="N1886" s="106" t="e">
        <f t="shared" si="529"/>
        <v>#DIV/0!</v>
      </c>
      <c r="O1886" s="106" t="e">
        <f t="shared" si="519"/>
        <v>#DIV/0!</v>
      </c>
      <c r="P1886" s="106" t="e">
        <f>IF(O1886&gt;'Input &amp; Results'!$E$49,MIN('Input &amp; Results'!$E$47*(D1886-D1885),O1886),0)</f>
        <v>#DIV/0!</v>
      </c>
      <c r="Q1886" s="106" t="e">
        <f t="shared" si="530"/>
        <v>#DIV/0!</v>
      </c>
      <c r="R1886" s="106" t="e">
        <f t="shared" si="521"/>
        <v>#DIV/0!</v>
      </c>
      <c r="S1886" s="106" t="e">
        <f t="shared" si="520"/>
        <v>#DIV/0!</v>
      </c>
      <c r="T1886" s="106" t="e">
        <f t="shared" si="531"/>
        <v>#DIV/0!</v>
      </c>
      <c r="U1886" s="124" t="e">
        <f t="shared" si="532"/>
        <v>#DIV/0!</v>
      </c>
      <c r="V1886" s="107" t="e">
        <f t="shared" si="533"/>
        <v>#DIV/0!</v>
      </c>
      <c r="W1886" s="106" t="e">
        <f t="shared" si="534"/>
        <v>#DIV/0!</v>
      </c>
      <c r="X1886" s="106" t="e">
        <f t="shared" si="522"/>
        <v>#DIV/0!</v>
      </c>
      <c r="Y1886" s="106" t="e">
        <f t="shared" si="535"/>
        <v>#DIV/0!</v>
      </c>
      <c r="Z1886" s="108" t="e">
        <f t="shared" si="523"/>
        <v>#DIV/0!</v>
      </c>
      <c r="AA1886" s="108" t="e">
        <f>('Input &amp; Results'!$E$40-R1886*7.48)/('Calcs active'!H1886*1440)</f>
        <v>#DIV/0!</v>
      </c>
    </row>
    <row r="1887" spans="2:27" x14ac:dyDescent="0.2">
      <c r="B1887" s="31">
        <f t="shared" si="536"/>
        <v>9</v>
      </c>
      <c r="C1887" s="31" t="str">
        <f t="shared" si="537"/>
        <v>August</v>
      </c>
      <c r="D1887" s="106">
        <f t="shared" si="538"/>
        <v>3163</v>
      </c>
      <c r="E1887" s="106" t="e">
        <f t="shared" si="524"/>
        <v>#DIV/0!</v>
      </c>
      <c r="F1887" s="106">
        <f>'Calcs Hist'!E1888</f>
        <v>0</v>
      </c>
      <c r="G1887" s="106" t="e">
        <f t="shared" si="525"/>
        <v>#DIV/0!</v>
      </c>
      <c r="H1887" s="107" t="e">
        <f t="shared" si="526"/>
        <v>#DIV/0!</v>
      </c>
      <c r="I1887" s="106" t="e">
        <f>IF(P1887&gt;0,('Input &amp; Results'!E$32/12*$C$3)*('Input &amp; Results'!$D$21),('Input &amp; Results'!E$32/12*$C$3)*('Input &amp; Results'!$D$22))</f>
        <v>#DIV/0!</v>
      </c>
      <c r="J1887" s="106" t="e">
        <f t="shared" si="527"/>
        <v>#DIV/0!</v>
      </c>
      <c r="K1887" s="106" t="e">
        <f>IF(H1887&gt;'Input &amp; Results'!$K$45,MIN('Input &amp; Results'!$K$34*(D1887-D1886),J1887-M1887),0)</f>
        <v>#DIV/0!</v>
      </c>
      <c r="L1887" s="106" t="e">
        <f t="shared" si="528"/>
        <v>#DIV/0!</v>
      </c>
      <c r="M1887" s="106" t="e">
        <f>IF(J1887&gt;0,MIN('Input &amp; Results'!$K$14*0.75/12*'Input &amp; Results'!$K$42*(D1887-D1886),J1887),0)</f>
        <v>#DIV/0!</v>
      </c>
      <c r="N1887" s="106" t="e">
        <f t="shared" si="529"/>
        <v>#DIV/0!</v>
      </c>
      <c r="O1887" s="106" t="e">
        <f t="shared" si="519"/>
        <v>#DIV/0!</v>
      </c>
      <c r="P1887" s="106" t="e">
        <f>IF(O1887&gt;'Input &amp; Results'!$E$49,MIN('Input &amp; Results'!$E$47*(D1887-D1886),O1887),0)</f>
        <v>#DIV/0!</v>
      </c>
      <c r="Q1887" s="106" t="e">
        <f t="shared" si="530"/>
        <v>#DIV/0!</v>
      </c>
      <c r="R1887" s="106" t="e">
        <f t="shared" si="521"/>
        <v>#DIV/0!</v>
      </c>
      <c r="S1887" s="106" t="e">
        <f t="shared" si="520"/>
        <v>#DIV/0!</v>
      </c>
      <c r="T1887" s="106" t="e">
        <f t="shared" si="531"/>
        <v>#DIV/0!</v>
      </c>
      <c r="U1887" s="124" t="e">
        <f t="shared" si="532"/>
        <v>#DIV/0!</v>
      </c>
      <c r="V1887" s="107" t="e">
        <f t="shared" si="533"/>
        <v>#DIV/0!</v>
      </c>
      <c r="W1887" s="106" t="e">
        <f t="shared" si="534"/>
        <v>#DIV/0!</v>
      </c>
      <c r="X1887" s="106" t="e">
        <f t="shared" si="522"/>
        <v>#DIV/0!</v>
      </c>
      <c r="Y1887" s="106" t="e">
        <f t="shared" si="535"/>
        <v>#DIV/0!</v>
      </c>
      <c r="Z1887" s="108" t="e">
        <f t="shared" si="523"/>
        <v>#DIV/0!</v>
      </c>
      <c r="AA1887" s="108" t="e">
        <f>('Input &amp; Results'!$E$40-R1887*7.48)/('Calcs active'!H1887*1440)</f>
        <v>#DIV/0!</v>
      </c>
    </row>
    <row r="1888" spans="2:27" x14ac:dyDescent="0.2">
      <c r="B1888" s="31">
        <f t="shared" si="536"/>
        <v>9</v>
      </c>
      <c r="C1888" s="31" t="str">
        <f t="shared" si="537"/>
        <v>September</v>
      </c>
      <c r="D1888" s="106">
        <f t="shared" si="538"/>
        <v>3193</v>
      </c>
      <c r="E1888" s="106" t="e">
        <f t="shared" si="524"/>
        <v>#DIV/0!</v>
      </c>
      <c r="F1888" s="106">
        <f>'Calcs Hist'!E1889</f>
        <v>0</v>
      </c>
      <c r="G1888" s="106" t="e">
        <f t="shared" si="525"/>
        <v>#DIV/0!</v>
      </c>
      <c r="H1888" s="107" t="e">
        <f t="shared" si="526"/>
        <v>#DIV/0!</v>
      </c>
      <c r="I1888" s="106" t="e">
        <f>IF(P1888&gt;0,('Input &amp; Results'!E$33/12*$C$3)*('Input &amp; Results'!$D$21),('Input &amp; Results'!E$33/12*$C$3)*('Input &amp; Results'!$D$22))</f>
        <v>#DIV/0!</v>
      </c>
      <c r="J1888" s="106" t="e">
        <f t="shared" si="527"/>
        <v>#DIV/0!</v>
      </c>
      <c r="K1888" s="106" t="e">
        <f>IF(H1888&gt;'Input &amp; Results'!$K$45,MIN('Input &amp; Results'!$K$35*(D1888-D1887),J1888-M1888),0)</f>
        <v>#DIV/0!</v>
      </c>
      <c r="L1888" s="106" t="e">
        <f t="shared" si="528"/>
        <v>#DIV/0!</v>
      </c>
      <c r="M1888" s="106" t="e">
        <f>IF(J1888&gt;0,MIN('Input &amp; Results'!$K$15*0.75/12*'Input &amp; Results'!$K$42*(D1888-D1887),J1888),0)</f>
        <v>#DIV/0!</v>
      </c>
      <c r="N1888" s="106" t="e">
        <f t="shared" si="529"/>
        <v>#DIV/0!</v>
      </c>
      <c r="O1888" s="106" t="e">
        <f t="shared" si="519"/>
        <v>#DIV/0!</v>
      </c>
      <c r="P1888" s="106" t="e">
        <f>IF(O1888&gt;'Input &amp; Results'!$E$49,MIN('Input &amp; Results'!$E$47*(D1888-D1887),O1888),0)</f>
        <v>#DIV/0!</v>
      </c>
      <c r="Q1888" s="106" t="e">
        <f t="shared" si="530"/>
        <v>#DIV/0!</v>
      </c>
      <c r="R1888" s="106" t="e">
        <f t="shared" si="521"/>
        <v>#DIV/0!</v>
      </c>
      <c r="S1888" s="106" t="e">
        <f t="shared" si="520"/>
        <v>#DIV/0!</v>
      </c>
      <c r="T1888" s="106" t="e">
        <f t="shared" si="531"/>
        <v>#DIV/0!</v>
      </c>
      <c r="U1888" s="124" t="e">
        <f t="shared" si="532"/>
        <v>#DIV/0!</v>
      </c>
      <c r="V1888" s="107" t="e">
        <f t="shared" si="533"/>
        <v>#DIV/0!</v>
      </c>
      <c r="W1888" s="106" t="e">
        <f t="shared" si="534"/>
        <v>#DIV/0!</v>
      </c>
      <c r="X1888" s="106" t="e">
        <f t="shared" si="522"/>
        <v>#DIV/0!</v>
      </c>
      <c r="Y1888" s="106" t="e">
        <f t="shared" si="535"/>
        <v>#DIV/0!</v>
      </c>
      <c r="Z1888" s="108" t="e">
        <f t="shared" si="523"/>
        <v>#DIV/0!</v>
      </c>
      <c r="AA1888" s="108" t="e">
        <f>('Input &amp; Results'!$E$40-R1888*7.48)/('Calcs active'!H1888*1440)</f>
        <v>#DIV/0!</v>
      </c>
    </row>
    <row r="1889" spans="2:27" x14ac:dyDescent="0.2">
      <c r="B1889" s="31">
        <f t="shared" si="536"/>
        <v>9</v>
      </c>
      <c r="C1889" s="31" t="str">
        <f t="shared" si="537"/>
        <v>October</v>
      </c>
      <c r="D1889" s="106">
        <f t="shared" si="538"/>
        <v>3224</v>
      </c>
      <c r="E1889" s="106" t="e">
        <f t="shared" si="524"/>
        <v>#DIV/0!</v>
      </c>
      <c r="F1889" s="106">
        <f>'Calcs Hist'!E1890</f>
        <v>0</v>
      </c>
      <c r="G1889" s="106" t="e">
        <f t="shared" si="525"/>
        <v>#DIV/0!</v>
      </c>
      <c r="H1889" s="107" t="e">
        <f t="shared" si="526"/>
        <v>#DIV/0!</v>
      </c>
      <c r="I1889" s="106" t="e">
        <f>IF(P1889&gt;0,('Input &amp; Results'!E$34/12*$C$3)*('Input &amp; Results'!$D$21),('Input &amp; Results'!E$34/12*$C$3)*('Input &amp; Results'!$D$22))</f>
        <v>#DIV/0!</v>
      </c>
      <c r="J1889" s="106" t="e">
        <f t="shared" si="527"/>
        <v>#DIV/0!</v>
      </c>
      <c r="K1889" s="106" t="e">
        <f>IF(H1889&gt;'Input &amp; Results'!$K$45,MIN('Input &amp; Results'!$K$36*(D1889-D1888),J1889-M1889),0)</f>
        <v>#DIV/0!</v>
      </c>
      <c r="L1889" s="106" t="e">
        <f t="shared" si="528"/>
        <v>#DIV/0!</v>
      </c>
      <c r="M1889" s="106" t="e">
        <f>IF(J1889&gt;0,MIN('Input &amp; Results'!$K$16*0.75/12*'Input &amp; Results'!$K$42*(D1889-D1888),J1889),0)</f>
        <v>#DIV/0!</v>
      </c>
      <c r="N1889" s="106" t="e">
        <f t="shared" si="529"/>
        <v>#DIV/0!</v>
      </c>
      <c r="O1889" s="106" t="e">
        <f t="shared" si="519"/>
        <v>#DIV/0!</v>
      </c>
      <c r="P1889" s="106" t="e">
        <f>IF(O1889&gt;'Input &amp; Results'!$E$49,MIN('Input &amp; Results'!$E$47*(D1889-D1888),O1889),0)</f>
        <v>#DIV/0!</v>
      </c>
      <c r="Q1889" s="106" t="e">
        <f t="shared" si="530"/>
        <v>#DIV/0!</v>
      </c>
      <c r="R1889" s="106" t="e">
        <f t="shared" si="521"/>
        <v>#DIV/0!</v>
      </c>
      <c r="S1889" s="106" t="e">
        <f t="shared" si="520"/>
        <v>#DIV/0!</v>
      </c>
      <c r="T1889" s="106" t="e">
        <f t="shared" si="531"/>
        <v>#DIV/0!</v>
      </c>
      <c r="U1889" s="124" t="e">
        <f t="shared" si="532"/>
        <v>#DIV/0!</v>
      </c>
      <c r="V1889" s="107" t="e">
        <f t="shared" si="533"/>
        <v>#DIV/0!</v>
      </c>
      <c r="W1889" s="106" t="e">
        <f t="shared" si="534"/>
        <v>#DIV/0!</v>
      </c>
      <c r="X1889" s="106" t="e">
        <f t="shared" si="522"/>
        <v>#DIV/0!</v>
      </c>
      <c r="Y1889" s="106" t="e">
        <f t="shared" si="535"/>
        <v>#DIV/0!</v>
      </c>
      <c r="Z1889" s="108" t="e">
        <f t="shared" si="523"/>
        <v>#DIV/0!</v>
      </c>
      <c r="AA1889" s="108" t="e">
        <f>('Input &amp; Results'!$E$40-R1889*7.48)/('Calcs active'!H1889*1440)</f>
        <v>#DIV/0!</v>
      </c>
    </row>
    <row r="1890" spans="2:27" x14ac:dyDescent="0.2">
      <c r="B1890" s="31">
        <f t="shared" si="536"/>
        <v>9</v>
      </c>
      <c r="C1890" s="31" t="str">
        <f t="shared" si="537"/>
        <v>November</v>
      </c>
      <c r="D1890" s="106">
        <f t="shared" si="538"/>
        <v>3254</v>
      </c>
      <c r="E1890" s="106" t="e">
        <f t="shared" si="524"/>
        <v>#DIV/0!</v>
      </c>
      <c r="F1890" s="106">
        <f>'Calcs Hist'!E1891</f>
        <v>0</v>
      </c>
      <c r="G1890" s="106" t="e">
        <f t="shared" si="525"/>
        <v>#DIV/0!</v>
      </c>
      <c r="H1890" s="107" t="e">
        <f t="shared" si="526"/>
        <v>#DIV/0!</v>
      </c>
      <c r="I1890" s="106" t="e">
        <f>IF(P1890&gt;0,('Input &amp; Results'!E$35/12*$C$3)*('Input &amp; Results'!$D$21),('Input &amp; Results'!E$35/12*$C$3)*('Input &amp; Results'!$D$22))</f>
        <v>#DIV/0!</v>
      </c>
      <c r="J1890" s="106" t="e">
        <f t="shared" si="527"/>
        <v>#DIV/0!</v>
      </c>
      <c r="K1890" s="106" t="e">
        <f>IF(H1890&gt;'Input &amp; Results'!$K$45,MIN('Input &amp; Results'!$K$37*(D1890-D1889),J1890-M1890),0)</f>
        <v>#DIV/0!</v>
      </c>
      <c r="L1890" s="106" t="e">
        <f t="shared" si="528"/>
        <v>#DIV/0!</v>
      </c>
      <c r="M1890" s="106" t="e">
        <f>IF(J1890&gt;0,MIN('Input &amp; Results'!$K$17*0.75/12*'Input &amp; Results'!$K$42*(D1890-D1889),J1890),0)</f>
        <v>#DIV/0!</v>
      </c>
      <c r="N1890" s="106" t="e">
        <f t="shared" si="529"/>
        <v>#DIV/0!</v>
      </c>
      <c r="O1890" s="106" t="e">
        <f t="shared" si="519"/>
        <v>#DIV/0!</v>
      </c>
      <c r="P1890" s="106" t="e">
        <f>IF(O1890&gt;'Input &amp; Results'!$E$49,MIN('Input &amp; Results'!$E$47*(D1890-D1889),O1890),0)</f>
        <v>#DIV/0!</v>
      </c>
      <c r="Q1890" s="106" t="e">
        <f t="shared" si="530"/>
        <v>#DIV/0!</v>
      </c>
      <c r="R1890" s="106" t="e">
        <f t="shared" si="521"/>
        <v>#DIV/0!</v>
      </c>
      <c r="S1890" s="106" t="e">
        <f t="shared" si="520"/>
        <v>#DIV/0!</v>
      </c>
      <c r="T1890" s="106" t="e">
        <f t="shared" si="531"/>
        <v>#DIV/0!</v>
      </c>
      <c r="U1890" s="124" t="e">
        <f t="shared" si="532"/>
        <v>#DIV/0!</v>
      </c>
      <c r="V1890" s="107" t="e">
        <f t="shared" si="533"/>
        <v>#DIV/0!</v>
      </c>
      <c r="W1890" s="106" t="e">
        <f t="shared" si="534"/>
        <v>#DIV/0!</v>
      </c>
      <c r="X1890" s="106" t="e">
        <f t="shared" si="522"/>
        <v>#DIV/0!</v>
      </c>
      <c r="Y1890" s="106" t="e">
        <f t="shared" si="535"/>
        <v>#DIV/0!</v>
      </c>
      <c r="Z1890" s="108" t="e">
        <f t="shared" si="523"/>
        <v>#DIV/0!</v>
      </c>
      <c r="AA1890" s="108" t="e">
        <f>('Input &amp; Results'!$E$40-R1890*7.48)/('Calcs active'!H1890*1440)</f>
        <v>#DIV/0!</v>
      </c>
    </row>
    <row r="1891" spans="2:27" x14ac:dyDescent="0.2">
      <c r="B1891" s="31">
        <f t="shared" si="536"/>
        <v>9</v>
      </c>
      <c r="C1891" s="31" t="str">
        <f t="shared" si="537"/>
        <v>December</v>
      </c>
      <c r="D1891" s="106">
        <f t="shared" si="538"/>
        <v>3285</v>
      </c>
      <c r="E1891" s="106" t="e">
        <f t="shared" si="524"/>
        <v>#DIV/0!</v>
      </c>
      <c r="F1891" s="106">
        <f>'Calcs Hist'!E1892</f>
        <v>0</v>
      </c>
      <c r="G1891" s="106" t="e">
        <f t="shared" si="525"/>
        <v>#DIV/0!</v>
      </c>
      <c r="H1891" s="107" t="e">
        <f t="shared" si="526"/>
        <v>#DIV/0!</v>
      </c>
      <c r="I1891" s="106" t="e">
        <f>IF(P1891&gt;0,('Input &amp; Results'!E$36/12*$C$3)*('Input &amp; Results'!$D$21),('Input &amp; Results'!E$36/12*$C$3)*('Input &amp; Results'!$D$22))</f>
        <v>#DIV/0!</v>
      </c>
      <c r="J1891" s="106" t="e">
        <f t="shared" si="527"/>
        <v>#DIV/0!</v>
      </c>
      <c r="K1891" s="106" t="e">
        <f>IF(H1891&gt;'Input &amp; Results'!$K$45,MIN('Input &amp; Results'!$K$38*(D1891-D1890),J1891-M1891),0)</f>
        <v>#DIV/0!</v>
      </c>
      <c r="L1891" s="106" t="e">
        <f t="shared" si="528"/>
        <v>#DIV/0!</v>
      </c>
      <c r="M1891" s="106" t="e">
        <f>IF(J1891&gt;0,MIN('Input &amp; Results'!$K$18*0.75/12*'Input &amp; Results'!$K$42*(D1891-D1890),J1891),0)</f>
        <v>#DIV/0!</v>
      </c>
      <c r="N1891" s="106" t="e">
        <f t="shared" si="529"/>
        <v>#DIV/0!</v>
      </c>
      <c r="O1891" s="106" t="e">
        <f t="shared" si="519"/>
        <v>#DIV/0!</v>
      </c>
      <c r="P1891" s="106" t="e">
        <f>IF(O1891&gt;'Input &amp; Results'!$E$49,MIN('Input &amp; Results'!$E$47*(D1891-D1890),O1891),0)</f>
        <v>#DIV/0!</v>
      </c>
      <c r="Q1891" s="106" t="e">
        <f t="shared" si="530"/>
        <v>#DIV/0!</v>
      </c>
      <c r="R1891" s="106" t="e">
        <f t="shared" si="521"/>
        <v>#DIV/0!</v>
      </c>
      <c r="S1891" s="106" t="e">
        <f t="shared" si="520"/>
        <v>#DIV/0!</v>
      </c>
      <c r="T1891" s="106" t="e">
        <f t="shared" si="531"/>
        <v>#DIV/0!</v>
      </c>
      <c r="U1891" s="124" t="e">
        <f t="shared" si="532"/>
        <v>#DIV/0!</v>
      </c>
      <c r="V1891" s="107" t="e">
        <f t="shared" si="533"/>
        <v>#DIV/0!</v>
      </c>
      <c r="W1891" s="106" t="e">
        <f t="shared" si="534"/>
        <v>#DIV/0!</v>
      </c>
      <c r="X1891" s="106" t="e">
        <f t="shared" si="522"/>
        <v>#DIV/0!</v>
      </c>
      <c r="Y1891" s="106" t="e">
        <f t="shared" si="535"/>
        <v>#DIV/0!</v>
      </c>
      <c r="Z1891" s="108" t="e">
        <f t="shared" si="523"/>
        <v>#DIV/0!</v>
      </c>
      <c r="AA1891" s="108" t="e">
        <f>('Input &amp; Results'!$E$40-R1891*7.48)/('Calcs active'!H1891*1440)</f>
        <v>#DIV/0!</v>
      </c>
    </row>
    <row r="1892" spans="2:27" x14ac:dyDescent="0.2">
      <c r="B1892" s="31">
        <f t="shared" si="536"/>
        <v>10</v>
      </c>
      <c r="C1892" s="31" t="str">
        <f t="shared" si="537"/>
        <v>January</v>
      </c>
      <c r="D1892" s="106">
        <f t="shared" si="538"/>
        <v>3316</v>
      </c>
      <c r="E1892" s="106" t="e">
        <f t="shared" si="524"/>
        <v>#DIV/0!</v>
      </c>
      <c r="F1892" s="106">
        <f>'Calcs Hist'!E1893</f>
        <v>0</v>
      </c>
      <c r="G1892" s="106" t="e">
        <f t="shared" si="525"/>
        <v>#DIV/0!</v>
      </c>
      <c r="H1892" s="107" t="e">
        <f t="shared" si="526"/>
        <v>#DIV/0!</v>
      </c>
      <c r="I1892" s="106" t="e">
        <f>IF(P1892&gt;0,('Input &amp; Results'!E$25/12*$C$3)*('Input &amp; Results'!$D$21),('Input &amp; Results'!E$25/12*$C$3)*('Input &amp; Results'!$D$22))</f>
        <v>#DIV/0!</v>
      </c>
      <c r="J1892" s="106" t="e">
        <f t="shared" si="527"/>
        <v>#DIV/0!</v>
      </c>
      <c r="K1892" s="106" t="e">
        <f>IF(H1892&gt;'Input &amp; Results'!$K$45,MIN('Input &amp; Results'!$K$27*(D1892-D1891),J1892-M1892),0)</f>
        <v>#DIV/0!</v>
      </c>
      <c r="L1892" s="106" t="e">
        <f t="shared" si="528"/>
        <v>#DIV/0!</v>
      </c>
      <c r="M1892" s="106" t="e">
        <f>IF(J1892&gt;0,MIN('Input &amp; Results'!$K$7*0.75/12*'Input &amp; Results'!$K$42*(D1892-D1891),J1892),0)</f>
        <v>#DIV/0!</v>
      </c>
      <c r="N1892" s="106" t="e">
        <f t="shared" si="529"/>
        <v>#DIV/0!</v>
      </c>
      <c r="O1892" s="106" t="e">
        <f t="shared" si="519"/>
        <v>#DIV/0!</v>
      </c>
      <c r="P1892" s="106" t="e">
        <f>IF(O1892&gt;'Input &amp; Results'!$E$49,MIN('Input &amp; Results'!$E$47*(D1892-D1891),O1892),0)</f>
        <v>#DIV/0!</v>
      </c>
      <c r="Q1892" s="106" t="e">
        <f t="shared" si="530"/>
        <v>#DIV/0!</v>
      </c>
      <c r="R1892" s="106" t="e">
        <f t="shared" si="521"/>
        <v>#DIV/0!</v>
      </c>
      <c r="S1892" s="106" t="e">
        <f t="shared" si="520"/>
        <v>#DIV/0!</v>
      </c>
      <c r="T1892" s="106" t="e">
        <f t="shared" si="531"/>
        <v>#DIV/0!</v>
      </c>
      <c r="U1892" s="124" t="e">
        <f t="shared" si="532"/>
        <v>#DIV/0!</v>
      </c>
      <c r="V1892" s="107" t="e">
        <f t="shared" si="533"/>
        <v>#DIV/0!</v>
      </c>
      <c r="W1892" s="106" t="e">
        <f t="shared" si="534"/>
        <v>#DIV/0!</v>
      </c>
      <c r="X1892" s="106" t="e">
        <f t="shared" si="522"/>
        <v>#DIV/0!</v>
      </c>
      <c r="Y1892" s="106" t="e">
        <f t="shared" si="535"/>
        <v>#DIV/0!</v>
      </c>
      <c r="Z1892" s="108" t="e">
        <f t="shared" si="523"/>
        <v>#DIV/0!</v>
      </c>
      <c r="AA1892" s="108" t="e">
        <f>('Input &amp; Results'!$E$40-R1892*7.48)/('Calcs active'!H1892*1440)</f>
        <v>#DIV/0!</v>
      </c>
    </row>
    <row r="1893" spans="2:27" x14ac:dyDescent="0.2">
      <c r="B1893" s="31">
        <f t="shared" si="536"/>
        <v>10</v>
      </c>
      <c r="C1893" s="31" t="str">
        <f t="shared" si="537"/>
        <v>February</v>
      </c>
      <c r="D1893" s="106">
        <f t="shared" si="538"/>
        <v>3344</v>
      </c>
      <c r="E1893" s="106" t="e">
        <f t="shared" si="524"/>
        <v>#DIV/0!</v>
      </c>
      <c r="F1893" s="106">
        <f>'Calcs Hist'!E1894</f>
        <v>0</v>
      </c>
      <c r="G1893" s="106" t="e">
        <f t="shared" si="525"/>
        <v>#DIV/0!</v>
      </c>
      <c r="H1893" s="107" t="e">
        <f t="shared" si="526"/>
        <v>#DIV/0!</v>
      </c>
      <c r="I1893" s="106" t="e">
        <f>IF(P1893&gt;0,('Input &amp; Results'!E$26/12*$C$3)*('Input &amp; Results'!$D$21),('Input &amp; Results'!E$26/12*$C$3)*('Input &amp; Results'!$D$22))</f>
        <v>#DIV/0!</v>
      </c>
      <c r="J1893" s="106" t="e">
        <f t="shared" si="527"/>
        <v>#DIV/0!</v>
      </c>
      <c r="K1893" s="106" t="e">
        <f>IF(H1893&gt;'Input &amp; Results'!$K$45,MIN('Input &amp; Results'!$K$28*(D1893-D1892),J1893-M1893),0)</f>
        <v>#DIV/0!</v>
      </c>
      <c r="L1893" s="106" t="e">
        <f t="shared" si="528"/>
        <v>#DIV/0!</v>
      </c>
      <c r="M1893" s="106" t="e">
        <f>IF(J1893&gt;0,MIN('Input &amp; Results'!$K$8*0.75/12*'Input &amp; Results'!$K$42*(D1893-D1892),J1893),0)</f>
        <v>#DIV/0!</v>
      </c>
      <c r="N1893" s="106" t="e">
        <f t="shared" si="529"/>
        <v>#DIV/0!</v>
      </c>
      <c r="O1893" s="106" t="e">
        <f t="shared" si="519"/>
        <v>#DIV/0!</v>
      </c>
      <c r="P1893" s="106" t="e">
        <f>IF(O1893&gt;'Input &amp; Results'!$E$49,MIN('Input &amp; Results'!$E$47*(D1893-D1892),O1893),0)</f>
        <v>#DIV/0!</v>
      </c>
      <c r="Q1893" s="106" t="e">
        <f t="shared" si="530"/>
        <v>#DIV/0!</v>
      </c>
      <c r="R1893" s="106" t="e">
        <f t="shared" si="521"/>
        <v>#DIV/0!</v>
      </c>
      <c r="S1893" s="106" t="e">
        <f t="shared" si="520"/>
        <v>#DIV/0!</v>
      </c>
      <c r="T1893" s="106" t="e">
        <f t="shared" si="531"/>
        <v>#DIV/0!</v>
      </c>
      <c r="U1893" s="124" t="e">
        <f t="shared" si="532"/>
        <v>#DIV/0!</v>
      </c>
      <c r="V1893" s="107" t="e">
        <f t="shared" si="533"/>
        <v>#DIV/0!</v>
      </c>
      <c r="W1893" s="106" t="e">
        <f t="shared" si="534"/>
        <v>#DIV/0!</v>
      </c>
      <c r="X1893" s="106" t="e">
        <f t="shared" si="522"/>
        <v>#DIV/0!</v>
      </c>
      <c r="Y1893" s="106" t="e">
        <f t="shared" si="535"/>
        <v>#DIV/0!</v>
      </c>
      <c r="Z1893" s="108" t="e">
        <f t="shared" si="523"/>
        <v>#DIV/0!</v>
      </c>
      <c r="AA1893" s="108" t="e">
        <f>('Input &amp; Results'!$E$40-R1893*7.48)/('Calcs active'!H1893*1440)</f>
        <v>#DIV/0!</v>
      </c>
    </row>
    <row r="1894" spans="2:27" x14ac:dyDescent="0.2">
      <c r="B1894" s="31">
        <f t="shared" si="536"/>
        <v>10</v>
      </c>
      <c r="C1894" s="31" t="str">
        <f t="shared" si="537"/>
        <v>March</v>
      </c>
      <c r="D1894" s="106">
        <f t="shared" si="538"/>
        <v>3375</v>
      </c>
      <c r="E1894" s="106" t="e">
        <f t="shared" si="524"/>
        <v>#DIV/0!</v>
      </c>
      <c r="F1894" s="106">
        <f>'Calcs Hist'!E1895</f>
        <v>0</v>
      </c>
      <c r="G1894" s="106" t="e">
        <f t="shared" si="525"/>
        <v>#DIV/0!</v>
      </c>
      <c r="H1894" s="107" t="e">
        <f t="shared" si="526"/>
        <v>#DIV/0!</v>
      </c>
      <c r="I1894" s="106" t="e">
        <f>IF(P1894&gt;0,('Input &amp; Results'!E$27/12*$C$3)*('Input &amp; Results'!$D$21),('Input &amp; Results'!E$27/12*$C$3)*('Input &amp; Results'!$D$22))</f>
        <v>#DIV/0!</v>
      </c>
      <c r="J1894" s="106" t="e">
        <f t="shared" si="527"/>
        <v>#DIV/0!</v>
      </c>
      <c r="K1894" s="106" t="e">
        <f>IF(H1894&gt;'Input &amp; Results'!$K$45,MIN('Input &amp; Results'!$K$29*(D1894-D1893),J1894-M1894),0)</f>
        <v>#DIV/0!</v>
      </c>
      <c r="L1894" s="106" t="e">
        <f t="shared" si="528"/>
        <v>#DIV/0!</v>
      </c>
      <c r="M1894" s="106" t="e">
        <f>IF(J1894&gt;0,MIN('Input &amp; Results'!$K$9*0.75/12*'Input &amp; Results'!$K$42*(D1894-D1893),J1894),0)</f>
        <v>#DIV/0!</v>
      </c>
      <c r="N1894" s="106" t="e">
        <f t="shared" si="529"/>
        <v>#DIV/0!</v>
      </c>
      <c r="O1894" s="106" t="e">
        <f t="shared" si="519"/>
        <v>#DIV/0!</v>
      </c>
      <c r="P1894" s="106" t="e">
        <f>IF(O1894&gt;'Input &amp; Results'!$E$49,MIN('Input &amp; Results'!$E$47*(D1894-D1893),O1894),0)</f>
        <v>#DIV/0!</v>
      </c>
      <c r="Q1894" s="106" t="e">
        <f t="shared" si="530"/>
        <v>#DIV/0!</v>
      </c>
      <c r="R1894" s="106" t="e">
        <f t="shared" si="521"/>
        <v>#DIV/0!</v>
      </c>
      <c r="S1894" s="106" t="e">
        <f t="shared" si="520"/>
        <v>#DIV/0!</v>
      </c>
      <c r="T1894" s="106" t="e">
        <f t="shared" si="531"/>
        <v>#DIV/0!</v>
      </c>
      <c r="U1894" s="124" t="e">
        <f t="shared" si="532"/>
        <v>#DIV/0!</v>
      </c>
      <c r="V1894" s="107" t="e">
        <f t="shared" si="533"/>
        <v>#DIV/0!</v>
      </c>
      <c r="W1894" s="106" t="e">
        <f t="shared" si="534"/>
        <v>#DIV/0!</v>
      </c>
      <c r="X1894" s="106" t="e">
        <f t="shared" si="522"/>
        <v>#DIV/0!</v>
      </c>
      <c r="Y1894" s="106" t="e">
        <f t="shared" si="535"/>
        <v>#DIV/0!</v>
      </c>
      <c r="Z1894" s="108" t="e">
        <f t="shared" si="523"/>
        <v>#DIV/0!</v>
      </c>
      <c r="AA1894" s="108" t="e">
        <f>('Input &amp; Results'!$E$40-R1894*7.48)/('Calcs active'!H1894*1440)</f>
        <v>#DIV/0!</v>
      </c>
    </row>
    <row r="1895" spans="2:27" x14ac:dyDescent="0.2">
      <c r="B1895" s="31">
        <f t="shared" si="536"/>
        <v>10</v>
      </c>
      <c r="C1895" s="31" t="str">
        <f t="shared" si="537"/>
        <v>April</v>
      </c>
      <c r="D1895" s="106">
        <f t="shared" si="538"/>
        <v>3405</v>
      </c>
      <c r="E1895" s="106" t="e">
        <f t="shared" si="524"/>
        <v>#DIV/0!</v>
      </c>
      <c r="F1895" s="106">
        <f>'Calcs Hist'!E1896</f>
        <v>0</v>
      </c>
      <c r="G1895" s="106" t="e">
        <f t="shared" si="525"/>
        <v>#DIV/0!</v>
      </c>
      <c r="H1895" s="107" t="e">
        <f t="shared" si="526"/>
        <v>#DIV/0!</v>
      </c>
      <c r="I1895" s="106" t="e">
        <f>IF(P1895&gt;0,('Input &amp; Results'!E$28/12*$C$3)*('Input &amp; Results'!$D$21),('Input &amp; Results'!E$28/12*$C$3)*('Input &amp; Results'!$D$22))</f>
        <v>#DIV/0!</v>
      </c>
      <c r="J1895" s="106" t="e">
        <f t="shared" si="527"/>
        <v>#DIV/0!</v>
      </c>
      <c r="K1895" s="106" t="e">
        <f>IF(H1895&gt;'Input &amp; Results'!$K$45,MIN('Input &amp; Results'!$K$30*(D1895-D1894),J1895-M1895),0)</f>
        <v>#DIV/0!</v>
      </c>
      <c r="L1895" s="106" t="e">
        <f t="shared" si="528"/>
        <v>#DIV/0!</v>
      </c>
      <c r="M1895" s="106" t="e">
        <f>IF(J1895&gt;0,MIN('Input &amp; Results'!$K$10*0.75/12*'Input &amp; Results'!$K$42*(D1895-D1894),J1895),0)</f>
        <v>#DIV/0!</v>
      </c>
      <c r="N1895" s="106" t="e">
        <f t="shared" si="529"/>
        <v>#DIV/0!</v>
      </c>
      <c r="O1895" s="106" t="e">
        <f t="shared" si="519"/>
        <v>#DIV/0!</v>
      </c>
      <c r="P1895" s="106" t="e">
        <f>IF(O1895&gt;'Input &amp; Results'!$E$49,MIN('Input &amp; Results'!$E$47*(D1895-D1894),O1895),0)</f>
        <v>#DIV/0!</v>
      </c>
      <c r="Q1895" s="106" t="e">
        <f t="shared" si="530"/>
        <v>#DIV/0!</v>
      </c>
      <c r="R1895" s="106" t="e">
        <f t="shared" si="521"/>
        <v>#DIV/0!</v>
      </c>
      <c r="S1895" s="106" t="e">
        <f t="shared" si="520"/>
        <v>#DIV/0!</v>
      </c>
      <c r="T1895" s="106" t="e">
        <f t="shared" si="531"/>
        <v>#DIV/0!</v>
      </c>
      <c r="U1895" s="124" t="e">
        <f t="shared" si="532"/>
        <v>#DIV/0!</v>
      </c>
      <c r="V1895" s="107" t="e">
        <f t="shared" si="533"/>
        <v>#DIV/0!</v>
      </c>
      <c r="W1895" s="106" t="e">
        <f t="shared" si="534"/>
        <v>#DIV/0!</v>
      </c>
      <c r="X1895" s="106" t="e">
        <f t="shared" si="522"/>
        <v>#DIV/0!</v>
      </c>
      <c r="Y1895" s="106" t="e">
        <f t="shared" si="535"/>
        <v>#DIV/0!</v>
      </c>
      <c r="Z1895" s="108" t="e">
        <f t="shared" si="523"/>
        <v>#DIV/0!</v>
      </c>
      <c r="AA1895" s="108" t="e">
        <f>('Input &amp; Results'!$E$40-R1895*7.48)/('Calcs active'!H1895*1440)</f>
        <v>#DIV/0!</v>
      </c>
    </row>
    <row r="1896" spans="2:27" x14ac:dyDescent="0.2">
      <c r="B1896" s="31">
        <f t="shared" si="536"/>
        <v>10</v>
      </c>
      <c r="C1896" s="31" t="str">
        <f t="shared" si="537"/>
        <v>May</v>
      </c>
      <c r="D1896" s="106">
        <f t="shared" si="538"/>
        <v>3436</v>
      </c>
      <c r="E1896" s="106" t="e">
        <f t="shared" si="524"/>
        <v>#DIV/0!</v>
      </c>
      <c r="F1896" s="106">
        <f>'Calcs Hist'!E1897</f>
        <v>0</v>
      </c>
      <c r="G1896" s="106" t="e">
        <f t="shared" si="525"/>
        <v>#DIV/0!</v>
      </c>
      <c r="H1896" s="107" t="e">
        <f t="shared" si="526"/>
        <v>#DIV/0!</v>
      </c>
      <c r="I1896" s="106" t="e">
        <f>IF(P1896&gt;0,('Input &amp; Results'!E$29/12*$C$3)*('Input &amp; Results'!$D$21),('Input &amp; Results'!E$29/12*$C$3)*('Input &amp; Results'!$D$22))</f>
        <v>#DIV/0!</v>
      </c>
      <c r="J1896" s="106" t="e">
        <f t="shared" si="527"/>
        <v>#DIV/0!</v>
      </c>
      <c r="K1896" s="106" t="e">
        <f>IF(H1896&gt;'Input &amp; Results'!$K$45,MIN('Input &amp; Results'!$K$31*(D1896-D1895),J1896-M1896),0)</f>
        <v>#DIV/0!</v>
      </c>
      <c r="L1896" s="106" t="e">
        <f t="shared" si="528"/>
        <v>#DIV/0!</v>
      </c>
      <c r="M1896" s="106" t="e">
        <f>IF(J1896&gt;0,MIN('Input &amp; Results'!$K$11*0.75/12*'Input &amp; Results'!$K$42*(D1896-D1895),J1896),0)</f>
        <v>#DIV/0!</v>
      </c>
      <c r="N1896" s="106" t="e">
        <f t="shared" si="529"/>
        <v>#DIV/0!</v>
      </c>
      <c r="O1896" s="106" t="e">
        <f t="shared" si="519"/>
        <v>#DIV/0!</v>
      </c>
      <c r="P1896" s="106" t="e">
        <f>IF(O1896&gt;'Input &amp; Results'!$E$49,MIN('Input &amp; Results'!$E$47*(D1896-D1895),O1896),0)</f>
        <v>#DIV/0!</v>
      </c>
      <c r="Q1896" s="106" t="e">
        <f t="shared" si="530"/>
        <v>#DIV/0!</v>
      </c>
      <c r="R1896" s="106" t="e">
        <f t="shared" si="521"/>
        <v>#DIV/0!</v>
      </c>
      <c r="S1896" s="106" t="e">
        <f t="shared" si="520"/>
        <v>#DIV/0!</v>
      </c>
      <c r="T1896" s="106" t="e">
        <f t="shared" si="531"/>
        <v>#DIV/0!</v>
      </c>
      <c r="U1896" s="124" t="e">
        <f t="shared" si="532"/>
        <v>#DIV/0!</v>
      </c>
      <c r="V1896" s="107" t="e">
        <f t="shared" si="533"/>
        <v>#DIV/0!</v>
      </c>
      <c r="W1896" s="106" t="e">
        <f t="shared" si="534"/>
        <v>#DIV/0!</v>
      </c>
      <c r="X1896" s="106" t="e">
        <f t="shared" si="522"/>
        <v>#DIV/0!</v>
      </c>
      <c r="Y1896" s="106" t="e">
        <f t="shared" si="535"/>
        <v>#DIV/0!</v>
      </c>
      <c r="Z1896" s="108" t="e">
        <f t="shared" si="523"/>
        <v>#DIV/0!</v>
      </c>
      <c r="AA1896" s="108" t="e">
        <f>('Input &amp; Results'!$E$40-R1896*7.48)/('Calcs active'!H1896*1440)</f>
        <v>#DIV/0!</v>
      </c>
    </row>
    <row r="1897" spans="2:27" x14ac:dyDescent="0.2">
      <c r="B1897" s="31">
        <f t="shared" si="536"/>
        <v>10</v>
      </c>
      <c r="C1897" s="31" t="str">
        <f t="shared" si="537"/>
        <v>June</v>
      </c>
      <c r="D1897" s="106">
        <f t="shared" si="538"/>
        <v>3466</v>
      </c>
      <c r="E1897" s="106" t="e">
        <f t="shared" si="524"/>
        <v>#DIV/0!</v>
      </c>
      <c r="F1897" s="106">
        <f>'Calcs Hist'!E1898</f>
        <v>0</v>
      </c>
      <c r="G1897" s="106" t="e">
        <f t="shared" si="525"/>
        <v>#DIV/0!</v>
      </c>
      <c r="H1897" s="107" t="e">
        <f t="shared" si="526"/>
        <v>#DIV/0!</v>
      </c>
      <c r="I1897" s="106" t="e">
        <f>IF(P1897&gt;0,('Input &amp; Results'!E$30/12*$C$3)*('Input &amp; Results'!$D$21),('Input &amp; Results'!E$30/12*$C$3)*('Input &amp; Results'!$D$22))</f>
        <v>#DIV/0!</v>
      </c>
      <c r="J1897" s="106" t="e">
        <f t="shared" si="527"/>
        <v>#DIV/0!</v>
      </c>
      <c r="K1897" s="106" t="e">
        <f>IF(H1897&gt;'Input &amp; Results'!$K$45,MIN('Input &amp; Results'!$K$32*(D1897-D1896),J1897-M1897),0)</f>
        <v>#DIV/0!</v>
      </c>
      <c r="L1897" s="106" t="e">
        <f t="shared" si="528"/>
        <v>#DIV/0!</v>
      </c>
      <c r="M1897" s="106" t="e">
        <f>IF(J1897&gt;0,MIN('Input &amp; Results'!$K$12*0.75/12*'Input &amp; Results'!$K$42*(D1897-D1896),J1897),0)</f>
        <v>#DIV/0!</v>
      </c>
      <c r="N1897" s="106" t="e">
        <f t="shared" si="529"/>
        <v>#DIV/0!</v>
      </c>
      <c r="O1897" s="106" t="e">
        <f t="shared" si="519"/>
        <v>#DIV/0!</v>
      </c>
      <c r="P1897" s="106" t="e">
        <f>IF(O1897&gt;'Input &amp; Results'!$E$49,MIN('Input &amp; Results'!$E$47*(D1897-D1896),O1897),0)</f>
        <v>#DIV/0!</v>
      </c>
      <c r="Q1897" s="106" t="e">
        <f t="shared" si="530"/>
        <v>#DIV/0!</v>
      </c>
      <c r="R1897" s="106" t="e">
        <f t="shared" si="521"/>
        <v>#DIV/0!</v>
      </c>
      <c r="S1897" s="106" t="e">
        <f t="shared" si="520"/>
        <v>#DIV/0!</v>
      </c>
      <c r="T1897" s="106" t="e">
        <f t="shared" si="531"/>
        <v>#DIV/0!</v>
      </c>
      <c r="U1897" s="124" t="e">
        <f t="shared" si="532"/>
        <v>#DIV/0!</v>
      </c>
      <c r="V1897" s="107" t="e">
        <f t="shared" si="533"/>
        <v>#DIV/0!</v>
      </c>
      <c r="W1897" s="106" t="e">
        <f t="shared" si="534"/>
        <v>#DIV/0!</v>
      </c>
      <c r="X1897" s="106" t="e">
        <f t="shared" si="522"/>
        <v>#DIV/0!</v>
      </c>
      <c r="Y1897" s="106" t="e">
        <f t="shared" si="535"/>
        <v>#DIV/0!</v>
      </c>
      <c r="Z1897" s="108" t="e">
        <f t="shared" si="523"/>
        <v>#DIV/0!</v>
      </c>
      <c r="AA1897" s="108" t="e">
        <f>('Input &amp; Results'!$E$40-R1897*7.48)/('Calcs active'!H1897*1440)</f>
        <v>#DIV/0!</v>
      </c>
    </row>
    <row r="1898" spans="2:27" x14ac:dyDescent="0.2">
      <c r="B1898" s="31">
        <f t="shared" si="536"/>
        <v>10</v>
      </c>
      <c r="C1898" s="31" t="str">
        <f t="shared" si="537"/>
        <v>July</v>
      </c>
      <c r="D1898" s="106">
        <f t="shared" si="538"/>
        <v>3497</v>
      </c>
      <c r="E1898" s="106" t="e">
        <f t="shared" si="524"/>
        <v>#DIV/0!</v>
      </c>
      <c r="F1898" s="106">
        <f>'Calcs Hist'!E1899</f>
        <v>0</v>
      </c>
      <c r="G1898" s="106" t="e">
        <f t="shared" si="525"/>
        <v>#DIV/0!</v>
      </c>
      <c r="H1898" s="107" t="e">
        <f t="shared" si="526"/>
        <v>#DIV/0!</v>
      </c>
      <c r="I1898" s="106" t="e">
        <f>IF(P1898&gt;0,('Input &amp; Results'!E$31/12*$C$3)*('Input &amp; Results'!$D$21),('Input &amp; Results'!E$31/12*$C$3)*('Input &amp; Results'!$D$22))</f>
        <v>#DIV/0!</v>
      </c>
      <c r="J1898" s="106" t="e">
        <f t="shared" si="527"/>
        <v>#DIV/0!</v>
      </c>
      <c r="K1898" s="106" t="e">
        <f>IF(H1898&gt;'Input &amp; Results'!$K$45,MIN('Input &amp; Results'!$K$33*(D1898-D1897),J1898-M1898),0)</f>
        <v>#DIV/0!</v>
      </c>
      <c r="L1898" s="106" t="e">
        <f t="shared" si="528"/>
        <v>#DIV/0!</v>
      </c>
      <c r="M1898" s="106" t="e">
        <f>IF(J1898&gt;0,MIN('Input &amp; Results'!$K$13*0.75/12*'Input &amp; Results'!$K$42*(D1898-D1897),J1898),0)</f>
        <v>#DIV/0!</v>
      </c>
      <c r="N1898" s="106" t="e">
        <f t="shared" si="529"/>
        <v>#DIV/0!</v>
      </c>
      <c r="O1898" s="106" t="e">
        <f t="shared" si="519"/>
        <v>#DIV/0!</v>
      </c>
      <c r="P1898" s="106" t="e">
        <f>IF(O1898&gt;'Input &amp; Results'!$E$49,MIN('Input &amp; Results'!$E$47*(D1898-D1897),O1898),0)</f>
        <v>#DIV/0!</v>
      </c>
      <c r="Q1898" s="106" t="e">
        <f t="shared" si="530"/>
        <v>#DIV/0!</v>
      </c>
      <c r="R1898" s="106" t="e">
        <f t="shared" si="521"/>
        <v>#DIV/0!</v>
      </c>
      <c r="S1898" s="106" t="e">
        <f t="shared" si="520"/>
        <v>#DIV/0!</v>
      </c>
      <c r="T1898" s="106" t="e">
        <f t="shared" si="531"/>
        <v>#DIV/0!</v>
      </c>
      <c r="U1898" s="124" t="e">
        <f t="shared" si="532"/>
        <v>#DIV/0!</v>
      </c>
      <c r="V1898" s="107" t="e">
        <f t="shared" si="533"/>
        <v>#DIV/0!</v>
      </c>
      <c r="W1898" s="106" t="e">
        <f t="shared" si="534"/>
        <v>#DIV/0!</v>
      </c>
      <c r="X1898" s="106" t="e">
        <f t="shared" si="522"/>
        <v>#DIV/0!</v>
      </c>
      <c r="Y1898" s="106" t="e">
        <f t="shared" si="535"/>
        <v>#DIV/0!</v>
      </c>
      <c r="Z1898" s="108" t="e">
        <f t="shared" si="523"/>
        <v>#DIV/0!</v>
      </c>
      <c r="AA1898" s="108" t="e">
        <f>('Input &amp; Results'!$E$40-R1898*7.48)/('Calcs active'!H1898*1440)</f>
        <v>#DIV/0!</v>
      </c>
    </row>
    <row r="1899" spans="2:27" x14ac:dyDescent="0.2">
      <c r="B1899" s="31">
        <f t="shared" si="536"/>
        <v>10</v>
      </c>
      <c r="C1899" s="31" t="str">
        <f t="shared" si="537"/>
        <v>August</v>
      </c>
      <c r="D1899" s="106">
        <f t="shared" si="538"/>
        <v>3528</v>
      </c>
      <c r="E1899" s="106" t="e">
        <f t="shared" si="524"/>
        <v>#DIV/0!</v>
      </c>
      <c r="F1899" s="106">
        <f>'Calcs Hist'!E1900</f>
        <v>0</v>
      </c>
      <c r="G1899" s="106" t="e">
        <f t="shared" si="525"/>
        <v>#DIV/0!</v>
      </c>
      <c r="H1899" s="107" t="e">
        <f t="shared" si="526"/>
        <v>#DIV/0!</v>
      </c>
      <c r="I1899" s="106" t="e">
        <f>IF(P1899&gt;0,('Input &amp; Results'!E$32/12*$C$3)*('Input &amp; Results'!$D$21),('Input &amp; Results'!E$32/12*$C$3)*('Input &amp; Results'!$D$22))</f>
        <v>#DIV/0!</v>
      </c>
      <c r="J1899" s="106" t="e">
        <f t="shared" si="527"/>
        <v>#DIV/0!</v>
      </c>
      <c r="K1899" s="106" t="e">
        <f>IF(H1899&gt;'Input &amp; Results'!$K$45,MIN('Input &amp; Results'!$K$34*(D1899-D1898),J1899-M1899),0)</f>
        <v>#DIV/0!</v>
      </c>
      <c r="L1899" s="106" t="e">
        <f t="shared" si="528"/>
        <v>#DIV/0!</v>
      </c>
      <c r="M1899" s="106" t="e">
        <f>IF(J1899&gt;0,MIN('Input &amp; Results'!$K$14*0.75/12*'Input &amp; Results'!$K$42*(D1899-D1898),J1899),0)</f>
        <v>#DIV/0!</v>
      </c>
      <c r="N1899" s="106" t="e">
        <f t="shared" si="529"/>
        <v>#DIV/0!</v>
      </c>
      <c r="O1899" s="106" t="e">
        <f t="shared" si="519"/>
        <v>#DIV/0!</v>
      </c>
      <c r="P1899" s="106" t="e">
        <f>IF(O1899&gt;'Input &amp; Results'!$E$49,MIN('Input &amp; Results'!$E$47*(D1899-D1898),O1899),0)</f>
        <v>#DIV/0!</v>
      </c>
      <c r="Q1899" s="106" t="e">
        <f t="shared" si="530"/>
        <v>#DIV/0!</v>
      </c>
      <c r="R1899" s="106" t="e">
        <f t="shared" si="521"/>
        <v>#DIV/0!</v>
      </c>
      <c r="S1899" s="106" t="e">
        <f t="shared" si="520"/>
        <v>#DIV/0!</v>
      </c>
      <c r="T1899" s="106" t="e">
        <f t="shared" si="531"/>
        <v>#DIV/0!</v>
      </c>
      <c r="U1899" s="124" t="e">
        <f t="shared" si="532"/>
        <v>#DIV/0!</v>
      </c>
      <c r="V1899" s="107" t="e">
        <f t="shared" si="533"/>
        <v>#DIV/0!</v>
      </c>
      <c r="W1899" s="106" t="e">
        <f t="shared" si="534"/>
        <v>#DIV/0!</v>
      </c>
      <c r="X1899" s="106" t="e">
        <f t="shared" si="522"/>
        <v>#DIV/0!</v>
      </c>
      <c r="Y1899" s="106" t="e">
        <f t="shared" si="535"/>
        <v>#DIV/0!</v>
      </c>
      <c r="Z1899" s="108" t="e">
        <f t="shared" si="523"/>
        <v>#DIV/0!</v>
      </c>
      <c r="AA1899" s="108" t="e">
        <f>('Input &amp; Results'!$E$40-R1899*7.48)/('Calcs active'!H1899*1440)</f>
        <v>#DIV/0!</v>
      </c>
    </row>
    <row r="1900" spans="2:27" x14ac:dyDescent="0.2">
      <c r="B1900" s="31">
        <f t="shared" si="536"/>
        <v>10</v>
      </c>
      <c r="C1900" s="31" t="str">
        <f t="shared" si="537"/>
        <v>September</v>
      </c>
      <c r="D1900" s="106">
        <f t="shared" si="538"/>
        <v>3558</v>
      </c>
      <c r="E1900" s="106" t="e">
        <f t="shared" si="524"/>
        <v>#DIV/0!</v>
      </c>
      <c r="F1900" s="106">
        <f>'Calcs Hist'!E1901</f>
        <v>0</v>
      </c>
      <c r="G1900" s="106" t="e">
        <f t="shared" si="525"/>
        <v>#DIV/0!</v>
      </c>
      <c r="H1900" s="107" t="e">
        <f t="shared" si="526"/>
        <v>#DIV/0!</v>
      </c>
      <c r="I1900" s="106" t="e">
        <f>IF(P1900&gt;0,('Input &amp; Results'!E$33/12*$C$3)*('Input &amp; Results'!$D$21),('Input &amp; Results'!E$33/12*$C$3)*('Input &amp; Results'!$D$22))</f>
        <v>#DIV/0!</v>
      </c>
      <c r="J1900" s="106" t="e">
        <f t="shared" si="527"/>
        <v>#DIV/0!</v>
      </c>
      <c r="K1900" s="106" t="e">
        <f>IF(H1900&gt;'Input &amp; Results'!$K$45,MIN('Input &amp; Results'!$K$35*(D1900-D1899),J1900-M1900),0)</f>
        <v>#DIV/0!</v>
      </c>
      <c r="L1900" s="106" t="e">
        <f t="shared" si="528"/>
        <v>#DIV/0!</v>
      </c>
      <c r="M1900" s="106" t="e">
        <f>IF(J1900&gt;0,MIN('Input &amp; Results'!$K$15*0.75/12*'Input &amp; Results'!$K$42*(D1900-D1899),J1900),0)</f>
        <v>#DIV/0!</v>
      </c>
      <c r="N1900" s="106" t="e">
        <f t="shared" si="529"/>
        <v>#DIV/0!</v>
      </c>
      <c r="O1900" s="106" t="e">
        <f t="shared" si="519"/>
        <v>#DIV/0!</v>
      </c>
      <c r="P1900" s="106" t="e">
        <f>IF(O1900&gt;'Input &amp; Results'!$E$49,MIN('Input &amp; Results'!$E$47*(D1900-D1899),O1900),0)</f>
        <v>#DIV/0!</v>
      </c>
      <c r="Q1900" s="106" t="e">
        <f t="shared" si="530"/>
        <v>#DIV/0!</v>
      </c>
      <c r="R1900" s="106" t="e">
        <f t="shared" si="521"/>
        <v>#DIV/0!</v>
      </c>
      <c r="S1900" s="106" t="e">
        <f t="shared" si="520"/>
        <v>#DIV/0!</v>
      </c>
      <c r="T1900" s="106" t="e">
        <f t="shared" si="531"/>
        <v>#DIV/0!</v>
      </c>
      <c r="U1900" s="124" t="e">
        <f t="shared" si="532"/>
        <v>#DIV/0!</v>
      </c>
      <c r="V1900" s="107" t="e">
        <f t="shared" si="533"/>
        <v>#DIV/0!</v>
      </c>
      <c r="W1900" s="106" t="e">
        <f t="shared" si="534"/>
        <v>#DIV/0!</v>
      </c>
      <c r="X1900" s="106" t="e">
        <f t="shared" si="522"/>
        <v>#DIV/0!</v>
      </c>
      <c r="Y1900" s="106" t="e">
        <f t="shared" si="535"/>
        <v>#DIV/0!</v>
      </c>
      <c r="Z1900" s="108" t="e">
        <f t="shared" si="523"/>
        <v>#DIV/0!</v>
      </c>
      <c r="AA1900" s="108" t="e">
        <f>('Input &amp; Results'!$E$40-R1900*7.48)/('Calcs active'!H1900*1440)</f>
        <v>#DIV/0!</v>
      </c>
    </row>
    <row r="1901" spans="2:27" x14ac:dyDescent="0.2">
      <c r="B1901" s="31">
        <f t="shared" si="536"/>
        <v>10</v>
      </c>
      <c r="C1901" s="31" t="str">
        <f t="shared" si="537"/>
        <v>October</v>
      </c>
      <c r="D1901" s="106">
        <f t="shared" si="538"/>
        <v>3589</v>
      </c>
      <c r="E1901" s="106" t="e">
        <f t="shared" si="524"/>
        <v>#DIV/0!</v>
      </c>
      <c r="F1901" s="106">
        <f>'Calcs Hist'!E1902</f>
        <v>0</v>
      </c>
      <c r="G1901" s="106" t="e">
        <f t="shared" si="525"/>
        <v>#DIV/0!</v>
      </c>
      <c r="H1901" s="107" t="e">
        <f t="shared" si="526"/>
        <v>#DIV/0!</v>
      </c>
      <c r="I1901" s="106" t="e">
        <f>IF(P1901&gt;0,('Input &amp; Results'!E$34/12*$C$3)*('Input &amp; Results'!$D$21),('Input &amp; Results'!E$34/12*$C$3)*('Input &amp; Results'!$D$22))</f>
        <v>#DIV/0!</v>
      </c>
      <c r="J1901" s="106" t="e">
        <f t="shared" si="527"/>
        <v>#DIV/0!</v>
      </c>
      <c r="K1901" s="106" t="e">
        <f>IF(H1901&gt;'Input &amp; Results'!$K$45,MIN('Input &amp; Results'!$K$36*(D1901-D1900),J1901-M1901),0)</f>
        <v>#DIV/0!</v>
      </c>
      <c r="L1901" s="106" t="e">
        <f t="shared" si="528"/>
        <v>#DIV/0!</v>
      </c>
      <c r="M1901" s="106" t="e">
        <f>IF(J1901&gt;0,MIN('Input &amp; Results'!$K$16*0.75/12*'Input &amp; Results'!$K$42*(D1901-D1900),J1901),0)</f>
        <v>#DIV/0!</v>
      </c>
      <c r="N1901" s="106" t="e">
        <f t="shared" si="529"/>
        <v>#DIV/0!</v>
      </c>
      <c r="O1901" s="106" t="e">
        <f t="shared" si="519"/>
        <v>#DIV/0!</v>
      </c>
      <c r="P1901" s="106" t="e">
        <f>IF(O1901&gt;'Input &amp; Results'!$E$49,MIN('Input &amp; Results'!$E$47*(D1901-D1900),O1901),0)</f>
        <v>#DIV/0!</v>
      </c>
      <c r="Q1901" s="106" t="e">
        <f t="shared" si="530"/>
        <v>#DIV/0!</v>
      </c>
      <c r="R1901" s="106" t="e">
        <f t="shared" si="521"/>
        <v>#DIV/0!</v>
      </c>
      <c r="S1901" s="106" t="e">
        <f t="shared" si="520"/>
        <v>#DIV/0!</v>
      </c>
      <c r="T1901" s="106" t="e">
        <f t="shared" si="531"/>
        <v>#DIV/0!</v>
      </c>
      <c r="U1901" s="124" t="e">
        <f t="shared" si="532"/>
        <v>#DIV/0!</v>
      </c>
      <c r="V1901" s="107" t="e">
        <f t="shared" si="533"/>
        <v>#DIV/0!</v>
      </c>
      <c r="W1901" s="106" t="e">
        <f t="shared" si="534"/>
        <v>#DIV/0!</v>
      </c>
      <c r="X1901" s="106" t="e">
        <f t="shared" si="522"/>
        <v>#DIV/0!</v>
      </c>
      <c r="Y1901" s="106" t="e">
        <f t="shared" si="535"/>
        <v>#DIV/0!</v>
      </c>
      <c r="Z1901" s="108" t="e">
        <f t="shared" si="523"/>
        <v>#DIV/0!</v>
      </c>
      <c r="AA1901" s="108" t="e">
        <f>('Input &amp; Results'!$E$40-R1901*7.48)/('Calcs active'!H1901*1440)</f>
        <v>#DIV/0!</v>
      </c>
    </row>
    <row r="1902" spans="2:27" x14ac:dyDescent="0.2">
      <c r="B1902" s="31">
        <f t="shared" si="536"/>
        <v>10</v>
      </c>
      <c r="C1902" s="31" t="str">
        <f t="shared" si="537"/>
        <v>November</v>
      </c>
      <c r="D1902" s="106">
        <f t="shared" si="538"/>
        <v>3619</v>
      </c>
      <c r="E1902" s="106" t="e">
        <f t="shared" si="524"/>
        <v>#DIV/0!</v>
      </c>
      <c r="F1902" s="106">
        <f>'Calcs Hist'!E1903</f>
        <v>0</v>
      </c>
      <c r="G1902" s="106" t="e">
        <f t="shared" si="525"/>
        <v>#DIV/0!</v>
      </c>
      <c r="H1902" s="107" t="e">
        <f t="shared" si="526"/>
        <v>#DIV/0!</v>
      </c>
      <c r="I1902" s="106" t="e">
        <f>IF(P1902&gt;0,('Input &amp; Results'!E$35/12*$C$3)*('Input &amp; Results'!$D$21),('Input &amp; Results'!E$35/12*$C$3)*('Input &amp; Results'!$D$22))</f>
        <v>#DIV/0!</v>
      </c>
      <c r="J1902" s="106" t="e">
        <f t="shared" si="527"/>
        <v>#DIV/0!</v>
      </c>
      <c r="K1902" s="106" t="e">
        <f>IF(H1902&gt;'Input &amp; Results'!$K$45,MIN('Input &amp; Results'!$K$37*(D1902-D1901),J1902-M1902),0)</f>
        <v>#DIV/0!</v>
      </c>
      <c r="L1902" s="106" t="e">
        <f t="shared" si="528"/>
        <v>#DIV/0!</v>
      </c>
      <c r="M1902" s="106" t="e">
        <f>IF(J1902&gt;0,MIN('Input &amp; Results'!$K$17*0.75/12*'Input &amp; Results'!$K$42*(D1902-D1901),J1902),0)</f>
        <v>#DIV/0!</v>
      </c>
      <c r="N1902" s="106" t="e">
        <f t="shared" si="529"/>
        <v>#DIV/0!</v>
      </c>
      <c r="O1902" s="106" t="e">
        <f t="shared" si="519"/>
        <v>#DIV/0!</v>
      </c>
      <c r="P1902" s="106" t="e">
        <f>IF(O1902&gt;'Input &amp; Results'!$E$49,MIN('Input &amp; Results'!$E$47*(D1902-D1901),O1902),0)</f>
        <v>#DIV/0!</v>
      </c>
      <c r="Q1902" s="106" t="e">
        <f t="shared" si="530"/>
        <v>#DIV/0!</v>
      </c>
      <c r="R1902" s="106" t="e">
        <f t="shared" si="521"/>
        <v>#DIV/0!</v>
      </c>
      <c r="S1902" s="106" t="e">
        <f t="shared" si="520"/>
        <v>#DIV/0!</v>
      </c>
      <c r="T1902" s="106" t="e">
        <f t="shared" si="531"/>
        <v>#DIV/0!</v>
      </c>
      <c r="U1902" s="124" t="e">
        <f t="shared" si="532"/>
        <v>#DIV/0!</v>
      </c>
      <c r="V1902" s="107" t="e">
        <f t="shared" si="533"/>
        <v>#DIV/0!</v>
      </c>
      <c r="W1902" s="106" t="e">
        <f t="shared" si="534"/>
        <v>#DIV/0!</v>
      </c>
      <c r="X1902" s="106" t="e">
        <f t="shared" si="522"/>
        <v>#DIV/0!</v>
      </c>
      <c r="Y1902" s="106" t="e">
        <f t="shared" si="535"/>
        <v>#DIV/0!</v>
      </c>
      <c r="Z1902" s="108" t="e">
        <f t="shared" si="523"/>
        <v>#DIV/0!</v>
      </c>
      <c r="AA1902" s="108" t="e">
        <f>('Input &amp; Results'!$E$40-R1902*7.48)/('Calcs active'!H1902*1440)</f>
        <v>#DIV/0!</v>
      </c>
    </row>
    <row r="1903" spans="2:27" x14ac:dyDescent="0.2">
      <c r="B1903" s="31">
        <f t="shared" si="536"/>
        <v>10</v>
      </c>
      <c r="C1903" s="31" t="str">
        <f t="shared" si="537"/>
        <v>December</v>
      </c>
      <c r="D1903" s="106">
        <f t="shared" si="538"/>
        <v>3650</v>
      </c>
      <c r="E1903" s="106" t="e">
        <f t="shared" si="524"/>
        <v>#DIV/0!</v>
      </c>
      <c r="F1903" s="106">
        <f>'Calcs Hist'!E1904</f>
        <v>0</v>
      </c>
      <c r="G1903" s="106" t="e">
        <f t="shared" si="525"/>
        <v>#DIV/0!</v>
      </c>
      <c r="H1903" s="107" t="e">
        <f t="shared" si="526"/>
        <v>#DIV/0!</v>
      </c>
      <c r="I1903" s="106" t="e">
        <f>IF(P1903&gt;0,('Input &amp; Results'!E$36/12*$C$3)*('Input &amp; Results'!$D$21),('Input &amp; Results'!E$36/12*$C$3)*('Input &amp; Results'!$D$22))</f>
        <v>#DIV/0!</v>
      </c>
      <c r="J1903" s="106" t="e">
        <f t="shared" si="527"/>
        <v>#DIV/0!</v>
      </c>
      <c r="K1903" s="106" t="e">
        <f>IF(H1903&gt;'Input &amp; Results'!$K$45,MIN('Input &amp; Results'!$K$38*(D1903-D1902),J1903-M1903),0)</f>
        <v>#DIV/0!</v>
      </c>
      <c r="L1903" s="106" t="e">
        <f t="shared" si="528"/>
        <v>#DIV/0!</v>
      </c>
      <c r="M1903" s="106" t="e">
        <f>IF(J1903&gt;0,MIN('Input &amp; Results'!$K$18*0.75/12*'Input &amp; Results'!$K$42*(D1903-D1902),J1903),0)</f>
        <v>#DIV/0!</v>
      </c>
      <c r="N1903" s="106" t="e">
        <f t="shared" si="529"/>
        <v>#DIV/0!</v>
      </c>
      <c r="O1903" s="106" t="e">
        <f t="shared" si="519"/>
        <v>#DIV/0!</v>
      </c>
      <c r="P1903" s="106" t="e">
        <f>IF(O1903&gt;'Input &amp; Results'!$E$49,MIN('Input &amp; Results'!$E$47*(D1903-D1902),O1903),0)</f>
        <v>#DIV/0!</v>
      </c>
      <c r="Q1903" s="106" t="e">
        <f t="shared" si="530"/>
        <v>#DIV/0!</v>
      </c>
      <c r="R1903" s="106" t="e">
        <f t="shared" si="521"/>
        <v>#DIV/0!</v>
      </c>
      <c r="S1903" s="106" t="e">
        <f t="shared" si="520"/>
        <v>#DIV/0!</v>
      </c>
      <c r="T1903" s="106" t="e">
        <f t="shared" si="531"/>
        <v>#DIV/0!</v>
      </c>
      <c r="U1903" s="124" t="e">
        <f t="shared" si="532"/>
        <v>#DIV/0!</v>
      </c>
      <c r="V1903" s="107" t="e">
        <f t="shared" si="533"/>
        <v>#DIV/0!</v>
      </c>
      <c r="W1903" s="106" t="e">
        <f t="shared" si="534"/>
        <v>#DIV/0!</v>
      </c>
      <c r="X1903" s="106" t="e">
        <f t="shared" si="522"/>
        <v>#DIV/0!</v>
      </c>
      <c r="Y1903" s="106" t="e">
        <f t="shared" si="535"/>
        <v>#DIV/0!</v>
      </c>
      <c r="Z1903" s="108" t="e">
        <f t="shared" si="523"/>
        <v>#DIV/0!</v>
      </c>
      <c r="AA1903" s="108" t="e">
        <f>('Input &amp; Results'!$E$40-R1903*7.48)/('Calcs active'!H1903*1440)</f>
        <v>#DIV/0!</v>
      </c>
    </row>
    <row r="1904" spans="2:27" x14ac:dyDescent="0.2">
      <c r="B1904" s="31">
        <f t="shared" si="536"/>
        <v>11</v>
      </c>
      <c r="C1904" s="31" t="str">
        <f t="shared" si="537"/>
        <v>January</v>
      </c>
      <c r="D1904" s="106">
        <f t="shared" si="538"/>
        <v>3681</v>
      </c>
      <c r="E1904" s="106" t="e">
        <f t="shared" si="524"/>
        <v>#DIV/0!</v>
      </c>
      <c r="F1904" s="106">
        <f>'Calcs Hist'!E1905</f>
        <v>0</v>
      </c>
      <c r="G1904" s="106" t="e">
        <f t="shared" si="525"/>
        <v>#DIV/0!</v>
      </c>
      <c r="H1904" s="107" t="e">
        <f t="shared" si="526"/>
        <v>#DIV/0!</v>
      </c>
      <c r="I1904" s="106" t="e">
        <f>IF(P1904&gt;0,('Input &amp; Results'!E$25/12*$C$3)*('Input &amp; Results'!$D$21),('Input &amp; Results'!E$25/12*$C$3)*('Input &amp; Results'!$D$22))</f>
        <v>#DIV/0!</v>
      </c>
      <c r="J1904" s="106" t="e">
        <f t="shared" si="527"/>
        <v>#DIV/0!</v>
      </c>
      <c r="K1904" s="106" t="e">
        <f>IF(H1904&gt;'Input &amp; Results'!$K$45,MIN('Input &amp; Results'!$K$27*(D1904-D1903),J1904-M1904),0)</f>
        <v>#DIV/0!</v>
      </c>
      <c r="L1904" s="106" t="e">
        <f t="shared" si="528"/>
        <v>#DIV/0!</v>
      </c>
      <c r="M1904" s="106" t="e">
        <f>IF(J1904&gt;0,MIN('Input &amp; Results'!$K$7*0.75/12*'Input &amp; Results'!$K$42*(D1904-D1903),J1904),0)</f>
        <v>#DIV/0!</v>
      </c>
      <c r="N1904" s="106" t="e">
        <f t="shared" si="529"/>
        <v>#DIV/0!</v>
      </c>
      <c r="O1904" s="106" t="e">
        <f t="shared" si="519"/>
        <v>#DIV/0!</v>
      </c>
      <c r="P1904" s="106" t="e">
        <f>IF(O1904&gt;'Input &amp; Results'!$E$49,MIN('Input &amp; Results'!$E$47*(D1904-D1903),O1904),0)</f>
        <v>#DIV/0!</v>
      </c>
      <c r="Q1904" s="106" t="e">
        <f t="shared" si="530"/>
        <v>#DIV/0!</v>
      </c>
      <c r="R1904" s="106" t="e">
        <f t="shared" si="521"/>
        <v>#DIV/0!</v>
      </c>
      <c r="S1904" s="106" t="e">
        <f t="shared" si="520"/>
        <v>#DIV/0!</v>
      </c>
      <c r="T1904" s="106" t="e">
        <f t="shared" si="531"/>
        <v>#DIV/0!</v>
      </c>
      <c r="U1904" s="124" t="e">
        <f t="shared" si="532"/>
        <v>#DIV/0!</v>
      </c>
      <c r="V1904" s="107" t="e">
        <f t="shared" si="533"/>
        <v>#DIV/0!</v>
      </c>
      <c r="W1904" s="106" t="e">
        <f t="shared" si="534"/>
        <v>#DIV/0!</v>
      </c>
      <c r="X1904" s="106" t="e">
        <f t="shared" si="522"/>
        <v>#DIV/0!</v>
      </c>
      <c r="Y1904" s="106" t="e">
        <f t="shared" si="535"/>
        <v>#DIV/0!</v>
      </c>
      <c r="Z1904" s="108" t="e">
        <f t="shared" si="523"/>
        <v>#DIV/0!</v>
      </c>
      <c r="AA1904" s="108" t="e">
        <f>('Input &amp; Results'!$E$40-R1904*7.48)/('Calcs active'!H1904*1440)</f>
        <v>#DIV/0!</v>
      </c>
    </row>
    <row r="1905" spans="2:27" x14ac:dyDescent="0.2">
      <c r="B1905" s="31">
        <f t="shared" si="536"/>
        <v>11</v>
      </c>
      <c r="C1905" s="31" t="str">
        <f t="shared" si="537"/>
        <v>February</v>
      </c>
      <c r="D1905" s="106">
        <f t="shared" si="538"/>
        <v>3709</v>
      </c>
      <c r="E1905" s="106" t="e">
        <f t="shared" si="524"/>
        <v>#DIV/0!</v>
      </c>
      <c r="F1905" s="106">
        <f>'Calcs Hist'!E1906</f>
        <v>0</v>
      </c>
      <c r="G1905" s="106" t="e">
        <f t="shared" si="525"/>
        <v>#DIV/0!</v>
      </c>
      <c r="H1905" s="107" t="e">
        <f t="shared" si="526"/>
        <v>#DIV/0!</v>
      </c>
      <c r="I1905" s="106" t="e">
        <f>IF(P1905&gt;0,('Input &amp; Results'!E$26/12*$C$3)*('Input &amp; Results'!$D$21),('Input &amp; Results'!E$26/12*$C$3)*('Input &amp; Results'!$D$22))</f>
        <v>#DIV/0!</v>
      </c>
      <c r="J1905" s="106" t="e">
        <f t="shared" si="527"/>
        <v>#DIV/0!</v>
      </c>
      <c r="K1905" s="106" t="e">
        <f>IF(H1905&gt;'Input &amp; Results'!$K$45,MIN('Input &amp; Results'!$K$28*(D1905-D1904),J1905-M1905),0)</f>
        <v>#DIV/0!</v>
      </c>
      <c r="L1905" s="106" t="e">
        <f t="shared" si="528"/>
        <v>#DIV/0!</v>
      </c>
      <c r="M1905" s="106" t="e">
        <f>IF(J1905&gt;0,MIN('Input &amp; Results'!$K$8*0.75/12*'Input &amp; Results'!$K$42*(D1905-D1904),J1905),0)</f>
        <v>#DIV/0!</v>
      </c>
      <c r="N1905" s="106" t="e">
        <f t="shared" si="529"/>
        <v>#DIV/0!</v>
      </c>
      <c r="O1905" s="106" t="e">
        <f t="shared" si="519"/>
        <v>#DIV/0!</v>
      </c>
      <c r="P1905" s="106" t="e">
        <f>IF(O1905&gt;'Input &amp; Results'!$E$49,MIN('Input &amp; Results'!$E$47*(D1905-D1904),O1905),0)</f>
        <v>#DIV/0!</v>
      </c>
      <c r="Q1905" s="106" t="e">
        <f t="shared" si="530"/>
        <v>#DIV/0!</v>
      </c>
      <c r="R1905" s="106" t="e">
        <f t="shared" si="521"/>
        <v>#DIV/0!</v>
      </c>
      <c r="S1905" s="106" t="e">
        <f t="shared" si="520"/>
        <v>#DIV/0!</v>
      </c>
      <c r="T1905" s="106" t="e">
        <f t="shared" si="531"/>
        <v>#DIV/0!</v>
      </c>
      <c r="U1905" s="124" t="e">
        <f t="shared" si="532"/>
        <v>#DIV/0!</v>
      </c>
      <c r="V1905" s="107" t="e">
        <f t="shared" si="533"/>
        <v>#DIV/0!</v>
      </c>
      <c r="W1905" s="106" t="e">
        <f t="shared" si="534"/>
        <v>#DIV/0!</v>
      </c>
      <c r="X1905" s="106" t="e">
        <f t="shared" si="522"/>
        <v>#DIV/0!</v>
      </c>
      <c r="Y1905" s="106" t="e">
        <f t="shared" si="535"/>
        <v>#DIV/0!</v>
      </c>
      <c r="Z1905" s="108" t="e">
        <f t="shared" si="523"/>
        <v>#DIV/0!</v>
      </c>
      <c r="AA1905" s="108" t="e">
        <f>('Input &amp; Results'!$E$40-R1905*7.48)/('Calcs active'!H1905*1440)</f>
        <v>#DIV/0!</v>
      </c>
    </row>
    <row r="1906" spans="2:27" x14ac:dyDescent="0.2">
      <c r="B1906" s="31">
        <f t="shared" si="536"/>
        <v>11</v>
      </c>
      <c r="C1906" s="31" t="str">
        <f t="shared" si="537"/>
        <v>March</v>
      </c>
      <c r="D1906" s="106">
        <f t="shared" si="538"/>
        <v>3740</v>
      </c>
      <c r="E1906" s="106" t="e">
        <f t="shared" si="524"/>
        <v>#DIV/0!</v>
      </c>
      <c r="F1906" s="106">
        <f>'Calcs Hist'!E1907</f>
        <v>0</v>
      </c>
      <c r="G1906" s="106" t="e">
        <f t="shared" si="525"/>
        <v>#DIV/0!</v>
      </c>
      <c r="H1906" s="107" t="e">
        <f t="shared" si="526"/>
        <v>#DIV/0!</v>
      </c>
      <c r="I1906" s="106" t="e">
        <f>IF(P1906&gt;0,('Input &amp; Results'!E$27/12*$C$3)*('Input &amp; Results'!$D$21),('Input &amp; Results'!E$27/12*$C$3)*('Input &amp; Results'!$D$22))</f>
        <v>#DIV/0!</v>
      </c>
      <c r="J1906" s="106" t="e">
        <f t="shared" si="527"/>
        <v>#DIV/0!</v>
      </c>
      <c r="K1906" s="106" t="e">
        <f>IF(H1906&gt;'Input &amp; Results'!$K$45,MIN('Input &amp; Results'!$K$29*(D1906-D1905),J1906-M1906),0)</f>
        <v>#DIV/0!</v>
      </c>
      <c r="L1906" s="106" t="e">
        <f t="shared" si="528"/>
        <v>#DIV/0!</v>
      </c>
      <c r="M1906" s="106" t="e">
        <f>IF(J1906&gt;0,MIN('Input &amp; Results'!$K$9*0.75/12*'Input &amp; Results'!$K$42*(D1906-D1905),J1906),0)</f>
        <v>#DIV/0!</v>
      </c>
      <c r="N1906" s="106" t="e">
        <f t="shared" si="529"/>
        <v>#DIV/0!</v>
      </c>
      <c r="O1906" s="106" t="e">
        <f t="shared" si="519"/>
        <v>#DIV/0!</v>
      </c>
      <c r="P1906" s="106" t="e">
        <f>IF(O1906&gt;'Input &amp; Results'!$E$49,MIN('Input &amp; Results'!$E$47*(D1906-D1905),O1906),0)</f>
        <v>#DIV/0!</v>
      </c>
      <c r="Q1906" s="106" t="e">
        <f t="shared" si="530"/>
        <v>#DIV/0!</v>
      </c>
      <c r="R1906" s="106" t="e">
        <f t="shared" si="521"/>
        <v>#DIV/0!</v>
      </c>
      <c r="S1906" s="106" t="e">
        <f t="shared" si="520"/>
        <v>#DIV/0!</v>
      </c>
      <c r="T1906" s="106" t="e">
        <f t="shared" si="531"/>
        <v>#DIV/0!</v>
      </c>
      <c r="U1906" s="124" t="e">
        <f t="shared" si="532"/>
        <v>#DIV/0!</v>
      </c>
      <c r="V1906" s="107" t="e">
        <f t="shared" si="533"/>
        <v>#DIV/0!</v>
      </c>
      <c r="W1906" s="106" t="e">
        <f t="shared" si="534"/>
        <v>#DIV/0!</v>
      </c>
      <c r="X1906" s="106" t="e">
        <f t="shared" si="522"/>
        <v>#DIV/0!</v>
      </c>
      <c r="Y1906" s="106" t="e">
        <f t="shared" si="535"/>
        <v>#DIV/0!</v>
      </c>
      <c r="Z1906" s="108" t="e">
        <f t="shared" si="523"/>
        <v>#DIV/0!</v>
      </c>
      <c r="AA1906" s="108" t="e">
        <f>('Input &amp; Results'!$E$40-R1906*7.48)/('Calcs active'!H1906*1440)</f>
        <v>#DIV/0!</v>
      </c>
    </row>
    <row r="1907" spans="2:27" x14ac:dyDescent="0.2">
      <c r="B1907" s="31">
        <f t="shared" si="536"/>
        <v>11</v>
      </c>
      <c r="C1907" s="31" t="str">
        <f t="shared" si="537"/>
        <v>April</v>
      </c>
      <c r="D1907" s="106">
        <f t="shared" si="538"/>
        <v>3770</v>
      </c>
      <c r="E1907" s="106" t="e">
        <f t="shared" si="524"/>
        <v>#DIV/0!</v>
      </c>
      <c r="F1907" s="106">
        <f>'Calcs Hist'!E1908</f>
        <v>0</v>
      </c>
      <c r="G1907" s="106" t="e">
        <f t="shared" si="525"/>
        <v>#DIV/0!</v>
      </c>
      <c r="H1907" s="107" t="e">
        <f t="shared" si="526"/>
        <v>#DIV/0!</v>
      </c>
      <c r="I1907" s="106" t="e">
        <f>IF(P1907&gt;0,('Input &amp; Results'!E$28/12*$C$3)*('Input &amp; Results'!$D$21),('Input &amp; Results'!E$28/12*$C$3)*('Input &amp; Results'!$D$22))</f>
        <v>#DIV/0!</v>
      </c>
      <c r="J1907" s="106" t="e">
        <f t="shared" si="527"/>
        <v>#DIV/0!</v>
      </c>
      <c r="K1907" s="106" t="e">
        <f>IF(H1907&gt;'Input &amp; Results'!$K$45,MIN('Input &amp; Results'!$K$30*(D1907-D1906),J1907-M1907),0)</f>
        <v>#DIV/0!</v>
      </c>
      <c r="L1907" s="106" t="e">
        <f t="shared" si="528"/>
        <v>#DIV/0!</v>
      </c>
      <c r="M1907" s="106" t="e">
        <f>IF(J1907&gt;0,MIN('Input &amp; Results'!$K$10*0.75/12*'Input &amp; Results'!$K$42*(D1907-D1906),J1907),0)</f>
        <v>#DIV/0!</v>
      </c>
      <c r="N1907" s="106" t="e">
        <f t="shared" si="529"/>
        <v>#DIV/0!</v>
      </c>
      <c r="O1907" s="106" t="e">
        <f t="shared" si="519"/>
        <v>#DIV/0!</v>
      </c>
      <c r="P1907" s="106" t="e">
        <f>IF(O1907&gt;'Input &amp; Results'!$E$49,MIN('Input &amp; Results'!$E$47*(D1907-D1906),O1907),0)</f>
        <v>#DIV/0!</v>
      </c>
      <c r="Q1907" s="106" t="e">
        <f t="shared" si="530"/>
        <v>#DIV/0!</v>
      </c>
      <c r="R1907" s="106" t="e">
        <f t="shared" si="521"/>
        <v>#DIV/0!</v>
      </c>
      <c r="S1907" s="106" t="e">
        <f>I1907-E1907+P1907</f>
        <v>#DIV/0!</v>
      </c>
      <c r="T1907" s="106" t="e">
        <f t="shared" si="531"/>
        <v>#DIV/0!</v>
      </c>
      <c r="U1907" s="124" t="e">
        <f t="shared" si="532"/>
        <v>#DIV/0!</v>
      </c>
      <c r="V1907" s="107" t="e">
        <f t="shared" si="533"/>
        <v>#DIV/0!</v>
      </c>
      <c r="W1907" s="106" t="e">
        <f t="shared" si="534"/>
        <v>#DIV/0!</v>
      </c>
      <c r="X1907" s="106" t="e">
        <f t="shared" si="522"/>
        <v>#DIV/0!</v>
      </c>
      <c r="Y1907" s="106" t="e">
        <f t="shared" si="535"/>
        <v>#DIV/0!</v>
      </c>
      <c r="Z1907" s="108" t="e">
        <f t="shared" si="523"/>
        <v>#DIV/0!</v>
      </c>
      <c r="AA1907" s="108" t="e">
        <f>('Input &amp; Results'!$E$40-R1907*7.48)/('Calcs active'!H1907*1440)</f>
        <v>#DIV/0!</v>
      </c>
    </row>
    <row r="1908" spans="2:27" x14ac:dyDescent="0.2">
      <c r="B1908" s="31">
        <f t="shared" si="536"/>
        <v>11</v>
      </c>
      <c r="C1908" s="31" t="str">
        <f t="shared" si="537"/>
        <v>May</v>
      </c>
      <c r="D1908" s="106">
        <f t="shared" si="538"/>
        <v>3801</v>
      </c>
      <c r="E1908" s="106" t="e">
        <f t="shared" si="524"/>
        <v>#DIV/0!</v>
      </c>
      <c r="F1908" s="106">
        <f>'Calcs Hist'!E1909</f>
        <v>0</v>
      </c>
      <c r="G1908" s="106" t="e">
        <f t="shared" si="525"/>
        <v>#DIV/0!</v>
      </c>
      <c r="H1908" s="107" t="e">
        <f t="shared" si="526"/>
        <v>#DIV/0!</v>
      </c>
      <c r="I1908" s="106" t="e">
        <f>IF(P1908&gt;0,('Input &amp; Results'!E$29/12*$C$3)*('Input &amp; Results'!$D$21),('Input &amp; Results'!E$29/12*$C$3)*('Input &amp; Results'!$D$22))</f>
        <v>#DIV/0!</v>
      </c>
      <c r="J1908" s="106" t="e">
        <f t="shared" si="527"/>
        <v>#DIV/0!</v>
      </c>
      <c r="K1908" s="106" t="e">
        <f>IF(H1908&gt;'Input &amp; Results'!$K$45,MIN('Input &amp; Results'!$K$31*(D1908-D1907),J1908-M1908),0)</f>
        <v>#DIV/0!</v>
      </c>
      <c r="L1908" s="106" t="e">
        <f t="shared" si="528"/>
        <v>#DIV/0!</v>
      </c>
      <c r="M1908" s="106" t="e">
        <f>IF(J1908&gt;0,MIN('Input &amp; Results'!$K$11*0.75/12*'Input &amp; Results'!$K$42*(D1908-D1907),J1908),0)</f>
        <v>#DIV/0!</v>
      </c>
      <c r="N1908" s="106" t="e">
        <f t="shared" si="529"/>
        <v>#DIV/0!</v>
      </c>
      <c r="O1908" s="106" t="e">
        <f t="shared" ref="O1908:O1971" si="539">J1908-K1908-M1908</f>
        <v>#DIV/0!</v>
      </c>
      <c r="P1908" s="106" t="e">
        <f>IF(O1908&gt;'Input &amp; Results'!$E$49,MIN('Input &amp; Results'!$E$47*(D1908-D1907),O1908),0)</f>
        <v>#DIV/0!</v>
      </c>
      <c r="Q1908" s="106" t="e">
        <f t="shared" si="530"/>
        <v>#DIV/0!</v>
      </c>
      <c r="R1908" s="106" t="e">
        <f t="shared" si="521"/>
        <v>#DIV/0!</v>
      </c>
      <c r="S1908" s="106" t="e">
        <f t="shared" ref="S1908:S1971" si="540">I1908-E1908+P1908</f>
        <v>#DIV/0!</v>
      </c>
      <c r="T1908" s="106" t="e">
        <f t="shared" si="531"/>
        <v>#DIV/0!</v>
      </c>
      <c r="U1908" s="124" t="e">
        <f t="shared" si="532"/>
        <v>#DIV/0!</v>
      </c>
      <c r="V1908" s="107" t="e">
        <f t="shared" ref="V1908:V1971" si="541">U1908/($C$3*$C$4)</f>
        <v>#DIV/0!</v>
      </c>
      <c r="W1908" s="106" t="e">
        <f t="shared" si="534"/>
        <v>#DIV/0!</v>
      </c>
      <c r="X1908" s="106" t="e">
        <f t="shared" si="522"/>
        <v>#DIV/0!</v>
      </c>
      <c r="Y1908" s="106" t="e">
        <f t="shared" si="535"/>
        <v>#DIV/0!</v>
      </c>
      <c r="Z1908" s="108" t="e">
        <f t="shared" si="523"/>
        <v>#DIV/0!</v>
      </c>
      <c r="AA1908" s="108" t="e">
        <f>('Input &amp; Results'!$E$40-R1908*7.48)/('Calcs active'!H1908*1440)</f>
        <v>#DIV/0!</v>
      </c>
    </row>
    <row r="1909" spans="2:27" x14ac:dyDescent="0.2">
      <c r="B1909" s="31">
        <f t="shared" si="536"/>
        <v>11</v>
      </c>
      <c r="C1909" s="31" t="str">
        <f t="shared" si="537"/>
        <v>June</v>
      </c>
      <c r="D1909" s="106">
        <f t="shared" si="538"/>
        <v>3831</v>
      </c>
      <c r="E1909" s="106" t="e">
        <f t="shared" si="524"/>
        <v>#DIV/0!</v>
      </c>
      <c r="F1909" s="106">
        <f>'Calcs Hist'!E1910</f>
        <v>0</v>
      </c>
      <c r="G1909" s="106" t="e">
        <f t="shared" ref="G1909:G1972" si="542">E1909+F1909</f>
        <v>#DIV/0!</v>
      </c>
      <c r="H1909" s="107" t="e">
        <f t="shared" si="526"/>
        <v>#DIV/0!</v>
      </c>
      <c r="I1909" s="106" t="e">
        <f>IF(P1909&gt;0,('Input &amp; Results'!E$30/12*$C$3)*('Input &amp; Results'!$D$21),('Input &amp; Results'!E$30/12*$C$3)*('Input &amp; Results'!$D$22))</f>
        <v>#DIV/0!</v>
      </c>
      <c r="J1909" s="106" t="e">
        <f t="shared" si="527"/>
        <v>#DIV/0!</v>
      </c>
      <c r="K1909" s="106" t="e">
        <f>IF(H1909&gt;'Input &amp; Results'!$K$45,MIN('Input &amp; Results'!$K$32*(D1909-D1908),J1909-M1909),0)</f>
        <v>#DIV/0!</v>
      </c>
      <c r="L1909" s="106" t="e">
        <f t="shared" si="528"/>
        <v>#DIV/0!</v>
      </c>
      <c r="M1909" s="106" t="e">
        <f>IF(J1909&gt;0,MIN('Input &amp; Results'!$K$12*0.75/12*'Input &amp; Results'!$K$42*(D1909-D1908),J1909),0)</f>
        <v>#DIV/0!</v>
      </c>
      <c r="N1909" s="106" t="e">
        <f t="shared" si="529"/>
        <v>#DIV/0!</v>
      </c>
      <c r="O1909" s="106" t="e">
        <f t="shared" si="539"/>
        <v>#DIV/0!</v>
      </c>
      <c r="P1909" s="106" t="e">
        <f>IF(O1909&gt;'Input &amp; Results'!$E$49,MIN('Input &amp; Results'!$E$47*(D1909-D1908),O1909),0)</f>
        <v>#DIV/0!</v>
      </c>
      <c r="Q1909" s="106" t="e">
        <f t="shared" si="530"/>
        <v>#DIV/0!</v>
      </c>
      <c r="R1909" s="106" t="e">
        <f t="shared" ref="R1909:R1972" si="543">O1909-P1909</f>
        <v>#DIV/0!</v>
      </c>
      <c r="S1909" s="106" t="e">
        <f t="shared" si="540"/>
        <v>#DIV/0!</v>
      </c>
      <c r="T1909" s="106" t="e">
        <f t="shared" si="531"/>
        <v>#DIV/0!</v>
      </c>
      <c r="U1909" s="124" t="e">
        <f t="shared" si="532"/>
        <v>#DIV/0!</v>
      </c>
      <c r="V1909" s="107" t="e">
        <f t="shared" si="541"/>
        <v>#DIV/0!</v>
      </c>
      <c r="W1909" s="106" t="e">
        <f t="shared" si="534"/>
        <v>#DIV/0!</v>
      </c>
      <c r="X1909" s="106" t="e">
        <f t="shared" ref="X1909:X1972" si="544">W1909*7.48</f>
        <v>#DIV/0!</v>
      </c>
      <c r="Y1909" s="106" t="e">
        <f t="shared" si="535"/>
        <v>#DIV/0!</v>
      </c>
      <c r="Z1909" s="108" t="e">
        <f t="shared" ref="Z1909:Z1972" si="545">Z1908+Q1909</f>
        <v>#DIV/0!</v>
      </c>
      <c r="AA1909" s="108" t="e">
        <f>('Input &amp; Results'!$E$40-R1909*7.48)/('Calcs active'!H1909*1440)</f>
        <v>#DIV/0!</v>
      </c>
    </row>
    <row r="1910" spans="2:27" x14ac:dyDescent="0.2">
      <c r="B1910" s="31">
        <f t="shared" si="536"/>
        <v>11</v>
      </c>
      <c r="C1910" s="31" t="str">
        <f t="shared" si="537"/>
        <v>July</v>
      </c>
      <c r="D1910" s="106">
        <f t="shared" si="538"/>
        <v>3862</v>
      </c>
      <c r="E1910" s="106" t="e">
        <f t="shared" ref="E1910:E1973" si="546">($C$3*($C$10*(D1910-D1909))*(T1909/$C$7)^$C$11)</f>
        <v>#DIV/0!</v>
      </c>
      <c r="F1910" s="106">
        <f>'Calcs Hist'!E1911</f>
        <v>0</v>
      </c>
      <c r="G1910" s="106" t="e">
        <f t="shared" si="542"/>
        <v>#DIV/0!</v>
      </c>
      <c r="H1910" s="107" t="e">
        <f t="shared" ref="H1910:H1973" si="547">G1910*7.48/(D1910-D1909)/1440</f>
        <v>#DIV/0!</v>
      </c>
      <c r="I1910" s="106" t="e">
        <f>IF(P1910&gt;0,('Input &amp; Results'!E$31/12*$C$3)*('Input &amp; Results'!$D$21),('Input &amp; Results'!E$31/12*$C$3)*('Input &amp; Results'!$D$22))</f>
        <v>#DIV/0!</v>
      </c>
      <c r="J1910" s="106" t="e">
        <f t="shared" ref="J1910:J1973" si="548">R1909+G1910</f>
        <v>#DIV/0!</v>
      </c>
      <c r="K1910" s="106" t="e">
        <f>IF(H1910&gt;'Input &amp; Results'!$K$45,MIN('Input &amp; Results'!$K$33*(D1910-D1909),J1910-M1910),0)</f>
        <v>#DIV/0!</v>
      </c>
      <c r="L1910" s="106" t="e">
        <f t="shared" ref="L1910:L1973" si="549">(K1910*7.48)/(D1910-D1909)</f>
        <v>#DIV/0!</v>
      </c>
      <c r="M1910" s="106" t="e">
        <f>IF(J1910&gt;0,MIN('Input &amp; Results'!$K$13*0.75/12*'Input &amp; Results'!$K$42*(D1910-D1909),J1910),0)</f>
        <v>#DIV/0!</v>
      </c>
      <c r="N1910" s="106" t="e">
        <f t="shared" ref="N1910:N1973" si="550">(M1910*7.48)/(D1910-D1909)</f>
        <v>#DIV/0!</v>
      </c>
      <c r="O1910" s="106" t="e">
        <f t="shared" si="539"/>
        <v>#DIV/0!</v>
      </c>
      <c r="P1910" s="106" t="e">
        <f>IF(O1910&gt;'Input &amp; Results'!$E$49,MIN('Input &amp; Results'!$E$47*(D1910-D1909),O1910),0)</f>
        <v>#DIV/0!</v>
      </c>
      <c r="Q1910" s="106" t="e">
        <f t="shared" ref="Q1910:Q1973" si="551">(P1910*7.48)/(D1910-D1909)</f>
        <v>#DIV/0!</v>
      </c>
      <c r="R1910" s="106" t="e">
        <f t="shared" si="543"/>
        <v>#DIV/0!</v>
      </c>
      <c r="S1910" s="106" t="e">
        <f t="shared" si="540"/>
        <v>#DIV/0!</v>
      </c>
      <c r="T1910" s="106" t="e">
        <f t="shared" ref="T1910:T1973" si="552">T1909+S1910</f>
        <v>#DIV/0!</v>
      </c>
      <c r="U1910" s="124" t="e">
        <f t="shared" ref="U1910:U1973" si="553">U1909+S1910</f>
        <v>#DIV/0!</v>
      </c>
      <c r="V1910" s="107" t="e">
        <f t="shared" si="541"/>
        <v>#DIV/0!</v>
      </c>
      <c r="W1910" s="106" t="e">
        <f t="shared" ref="W1910:W1973" si="554">G1910+W1909</f>
        <v>#DIV/0!</v>
      </c>
      <c r="X1910" s="106" t="e">
        <f t="shared" si="544"/>
        <v>#DIV/0!</v>
      </c>
      <c r="Y1910" s="106" t="e">
        <f t="shared" ref="Y1910:Y1973" si="555">Y1909+L1910</f>
        <v>#DIV/0!</v>
      </c>
      <c r="Z1910" s="108" t="e">
        <f t="shared" si="545"/>
        <v>#DIV/0!</v>
      </c>
      <c r="AA1910" s="108" t="e">
        <f>('Input &amp; Results'!$E$40-R1910*7.48)/('Calcs active'!H1910*1440)</f>
        <v>#DIV/0!</v>
      </c>
    </row>
    <row r="1911" spans="2:27" x14ac:dyDescent="0.2">
      <c r="B1911" s="31">
        <f t="shared" si="536"/>
        <v>11</v>
      </c>
      <c r="C1911" s="31" t="str">
        <f t="shared" si="537"/>
        <v>August</v>
      </c>
      <c r="D1911" s="106">
        <f t="shared" si="538"/>
        <v>3893</v>
      </c>
      <c r="E1911" s="106" t="e">
        <f t="shared" si="546"/>
        <v>#DIV/0!</v>
      </c>
      <c r="F1911" s="106">
        <f>'Calcs Hist'!E1912</f>
        <v>0</v>
      </c>
      <c r="G1911" s="106" t="e">
        <f t="shared" si="542"/>
        <v>#DIV/0!</v>
      </c>
      <c r="H1911" s="107" t="e">
        <f t="shared" si="547"/>
        <v>#DIV/0!</v>
      </c>
      <c r="I1911" s="106" t="e">
        <f>IF(P1911&gt;0,('Input &amp; Results'!E$32/12*$C$3)*('Input &amp; Results'!$D$21),('Input &amp; Results'!E$32/12*$C$3)*('Input &amp; Results'!$D$22))</f>
        <v>#DIV/0!</v>
      </c>
      <c r="J1911" s="106" t="e">
        <f t="shared" si="548"/>
        <v>#DIV/0!</v>
      </c>
      <c r="K1911" s="106" t="e">
        <f>IF(H1911&gt;'Input &amp; Results'!$K$45,MIN('Input &amp; Results'!$K$34*(D1911-D1910),J1911-M1911),0)</f>
        <v>#DIV/0!</v>
      </c>
      <c r="L1911" s="106" t="e">
        <f t="shared" si="549"/>
        <v>#DIV/0!</v>
      </c>
      <c r="M1911" s="106" t="e">
        <f>IF(J1911&gt;0,MIN('Input &amp; Results'!$K$14*0.75/12*'Input &amp; Results'!$K$42*(D1911-D1910),J1911),0)</f>
        <v>#DIV/0!</v>
      </c>
      <c r="N1911" s="106" t="e">
        <f t="shared" si="550"/>
        <v>#DIV/0!</v>
      </c>
      <c r="O1911" s="106" t="e">
        <f t="shared" si="539"/>
        <v>#DIV/0!</v>
      </c>
      <c r="P1911" s="106" t="e">
        <f>IF(O1911&gt;'Input &amp; Results'!$E$49,MIN('Input &amp; Results'!$E$47*(D1911-D1910),O1911),0)</f>
        <v>#DIV/0!</v>
      </c>
      <c r="Q1911" s="106" t="e">
        <f t="shared" si="551"/>
        <v>#DIV/0!</v>
      </c>
      <c r="R1911" s="106" t="e">
        <f t="shared" si="543"/>
        <v>#DIV/0!</v>
      </c>
      <c r="S1911" s="106" t="e">
        <f t="shared" si="540"/>
        <v>#DIV/0!</v>
      </c>
      <c r="T1911" s="106" t="e">
        <f t="shared" si="552"/>
        <v>#DIV/0!</v>
      </c>
      <c r="U1911" s="124" t="e">
        <f t="shared" si="553"/>
        <v>#DIV/0!</v>
      </c>
      <c r="V1911" s="107" t="e">
        <f t="shared" si="541"/>
        <v>#DIV/0!</v>
      </c>
      <c r="W1911" s="106" t="e">
        <f t="shared" si="554"/>
        <v>#DIV/0!</v>
      </c>
      <c r="X1911" s="106" t="e">
        <f t="shared" si="544"/>
        <v>#DIV/0!</v>
      </c>
      <c r="Y1911" s="106" t="e">
        <f t="shared" si="555"/>
        <v>#DIV/0!</v>
      </c>
      <c r="Z1911" s="108" t="e">
        <f t="shared" si="545"/>
        <v>#DIV/0!</v>
      </c>
      <c r="AA1911" s="108" t="e">
        <f>('Input &amp; Results'!$E$40-R1911*7.48)/('Calcs active'!H1911*1440)</f>
        <v>#DIV/0!</v>
      </c>
    </row>
    <row r="1912" spans="2:27" x14ac:dyDescent="0.2">
      <c r="B1912" s="31">
        <f t="shared" si="536"/>
        <v>11</v>
      </c>
      <c r="C1912" s="31" t="str">
        <f t="shared" si="537"/>
        <v>September</v>
      </c>
      <c r="D1912" s="106">
        <f t="shared" si="538"/>
        <v>3923</v>
      </c>
      <c r="E1912" s="106" t="e">
        <f t="shared" si="546"/>
        <v>#DIV/0!</v>
      </c>
      <c r="F1912" s="106">
        <f>'Calcs Hist'!E1913</f>
        <v>0</v>
      </c>
      <c r="G1912" s="106" t="e">
        <f t="shared" si="542"/>
        <v>#DIV/0!</v>
      </c>
      <c r="H1912" s="107" t="e">
        <f t="shared" si="547"/>
        <v>#DIV/0!</v>
      </c>
      <c r="I1912" s="106" t="e">
        <f>IF(P1912&gt;0,('Input &amp; Results'!E$33/12*$C$3)*('Input &amp; Results'!$D$21),('Input &amp; Results'!E$33/12*$C$3)*('Input &amp; Results'!$D$22))</f>
        <v>#DIV/0!</v>
      </c>
      <c r="J1912" s="106" t="e">
        <f t="shared" si="548"/>
        <v>#DIV/0!</v>
      </c>
      <c r="K1912" s="106" t="e">
        <f>IF(H1912&gt;'Input &amp; Results'!$K$45,MIN('Input &amp; Results'!$K$35*(D1912-D1911),J1912-M1912),0)</f>
        <v>#DIV/0!</v>
      </c>
      <c r="L1912" s="106" t="e">
        <f t="shared" si="549"/>
        <v>#DIV/0!</v>
      </c>
      <c r="M1912" s="106" t="e">
        <f>IF(J1912&gt;0,MIN('Input &amp; Results'!$K$15*0.75/12*'Input &amp; Results'!$K$42*(D1912-D1911),J1912),0)</f>
        <v>#DIV/0!</v>
      </c>
      <c r="N1912" s="106" t="e">
        <f t="shared" si="550"/>
        <v>#DIV/0!</v>
      </c>
      <c r="O1912" s="106" t="e">
        <f t="shared" si="539"/>
        <v>#DIV/0!</v>
      </c>
      <c r="P1912" s="106" t="e">
        <f>IF(O1912&gt;'Input &amp; Results'!$E$49,MIN('Input &amp; Results'!$E$47*(D1912-D1911),O1912),0)</f>
        <v>#DIV/0!</v>
      </c>
      <c r="Q1912" s="106" t="e">
        <f t="shared" si="551"/>
        <v>#DIV/0!</v>
      </c>
      <c r="R1912" s="106" t="e">
        <f t="shared" si="543"/>
        <v>#DIV/0!</v>
      </c>
      <c r="S1912" s="106" t="e">
        <f t="shared" si="540"/>
        <v>#DIV/0!</v>
      </c>
      <c r="T1912" s="106" t="e">
        <f t="shared" si="552"/>
        <v>#DIV/0!</v>
      </c>
      <c r="U1912" s="124" t="e">
        <f t="shared" si="553"/>
        <v>#DIV/0!</v>
      </c>
      <c r="V1912" s="107" t="e">
        <f t="shared" si="541"/>
        <v>#DIV/0!</v>
      </c>
      <c r="W1912" s="106" t="e">
        <f t="shared" si="554"/>
        <v>#DIV/0!</v>
      </c>
      <c r="X1912" s="106" t="e">
        <f t="shared" si="544"/>
        <v>#DIV/0!</v>
      </c>
      <c r="Y1912" s="106" t="e">
        <f t="shared" si="555"/>
        <v>#DIV/0!</v>
      </c>
      <c r="Z1912" s="108" t="e">
        <f t="shared" si="545"/>
        <v>#DIV/0!</v>
      </c>
      <c r="AA1912" s="108" t="e">
        <f>('Input &amp; Results'!$E$40-R1912*7.48)/('Calcs active'!H1912*1440)</f>
        <v>#DIV/0!</v>
      </c>
    </row>
    <row r="1913" spans="2:27" x14ac:dyDescent="0.2">
      <c r="B1913" s="31">
        <f t="shared" si="536"/>
        <v>11</v>
      </c>
      <c r="C1913" s="31" t="str">
        <f t="shared" si="537"/>
        <v>October</v>
      </c>
      <c r="D1913" s="106">
        <f t="shared" si="538"/>
        <v>3954</v>
      </c>
      <c r="E1913" s="106" t="e">
        <f t="shared" si="546"/>
        <v>#DIV/0!</v>
      </c>
      <c r="F1913" s="106">
        <f>'Calcs Hist'!E1914</f>
        <v>0</v>
      </c>
      <c r="G1913" s="106" t="e">
        <f t="shared" si="542"/>
        <v>#DIV/0!</v>
      </c>
      <c r="H1913" s="107" t="e">
        <f t="shared" si="547"/>
        <v>#DIV/0!</v>
      </c>
      <c r="I1913" s="106" t="e">
        <f>IF(P1913&gt;0,('Input &amp; Results'!E$34/12*$C$3)*('Input &amp; Results'!$D$21),('Input &amp; Results'!E$34/12*$C$3)*('Input &amp; Results'!$D$22))</f>
        <v>#DIV/0!</v>
      </c>
      <c r="J1913" s="106" t="e">
        <f t="shared" si="548"/>
        <v>#DIV/0!</v>
      </c>
      <c r="K1913" s="106" t="e">
        <f>IF(H1913&gt;'Input &amp; Results'!$K$45,MIN('Input &amp; Results'!$K$36*(D1913-D1912),J1913-M1913),0)</f>
        <v>#DIV/0!</v>
      </c>
      <c r="L1913" s="106" t="e">
        <f t="shared" si="549"/>
        <v>#DIV/0!</v>
      </c>
      <c r="M1913" s="106" t="e">
        <f>IF(J1913&gt;0,MIN('Input &amp; Results'!$K$16*0.75/12*'Input &amp; Results'!$K$42*(D1913-D1912),J1913),0)</f>
        <v>#DIV/0!</v>
      </c>
      <c r="N1913" s="106" t="e">
        <f t="shared" si="550"/>
        <v>#DIV/0!</v>
      </c>
      <c r="O1913" s="106" t="e">
        <f t="shared" si="539"/>
        <v>#DIV/0!</v>
      </c>
      <c r="P1913" s="106" t="e">
        <f>IF(O1913&gt;'Input &amp; Results'!$E$49,MIN('Input &amp; Results'!$E$47*(D1913-D1912),O1913),0)</f>
        <v>#DIV/0!</v>
      </c>
      <c r="Q1913" s="106" t="e">
        <f t="shared" si="551"/>
        <v>#DIV/0!</v>
      </c>
      <c r="R1913" s="106" t="e">
        <f t="shared" si="543"/>
        <v>#DIV/0!</v>
      </c>
      <c r="S1913" s="106" t="e">
        <f t="shared" si="540"/>
        <v>#DIV/0!</v>
      </c>
      <c r="T1913" s="106" t="e">
        <f t="shared" si="552"/>
        <v>#DIV/0!</v>
      </c>
      <c r="U1913" s="124" t="e">
        <f t="shared" si="553"/>
        <v>#DIV/0!</v>
      </c>
      <c r="V1913" s="107" t="e">
        <f t="shared" si="541"/>
        <v>#DIV/0!</v>
      </c>
      <c r="W1913" s="106" t="e">
        <f t="shared" si="554"/>
        <v>#DIV/0!</v>
      </c>
      <c r="X1913" s="106" t="e">
        <f t="shared" si="544"/>
        <v>#DIV/0!</v>
      </c>
      <c r="Y1913" s="106" t="e">
        <f t="shared" si="555"/>
        <v>#DIV/0!</v>
      </c>
      <c r="Z1913" s="108" t="e">
        <f t="shared" si="545"/>
        <v>#DIV/0!</v>
      </c>
      <c r="AA1913" s="108" t="e">
        <f>('Input &amp; Results'!$E$40-R1913*7.48)/('Calcs active'!H1913*1440)</f>
        <v>#DIV/0!</v>
      </c>
    </row>
    <row r="1914" spans="2:27" x14ac:dyDescent="0.2">
      <c r="B1914" s="31">
        <f t="shared" si="536"/>
        <v>11</v>
      </c>
      <c r="C1914" s="31" t="str">
        <f t="shared" si="537"/>
        <v>November</v>
      </c>
      <c r="D1914" s="106">
        <f t="shared" si="538"/>
        <v>3984</v>
      </c>
      <c r="E1914" s="106" t="e">
        <f t="shared" si="546"/>
        <v>#DIV/0!</v>
      </c>
      <c r="F1914" s="106">
        <f>'Calcs Hist'!E1915</f>
        <v>0</v>
      </c>
      <c r="G1914" s="106" t="e">
        <f t="shared" si="542"/>
        <v>#DIV/0!</v>
      </c>
      <c r="H1914" s="107" t="e">
        <f t="shared" si="547"/>
        <v>#DIV/0!</v>
      </c>
      <c r="I1914" s="106" t="e">
        <f>IF(P1914&gt;0,('Input &amp; Results'!E$35/12*$C$3)*('Input &amp; Results'!$D$21),('Input &amp; Results'!E$35/12*$C$3)*('Input &amp; Results'!$D$22))</f>
        <v>#DIV/0!</v>
      </c>
      <c r="J1914" s="106" t="e">
        <f t="shared" si="548"/>
        <v>#DIV/0!</v>
      </c>
      <c r="K1914" s="106" t="e">
        <f>IF(H1914&gt;'Input &amp; Results'!$K$45,MIN('Input &amp; Results'!$K$37*(D1914-D1913),J1914-M1914),0)</f>
        <v>#DIV/0!</v>
      </c>
      <c r="L1914" s="106" t="e">
        <f t="shared" si="549"/>
        <v>#DIV/0!</v>
      </c>
      <c r="M1914" s="106" t="e">
        <f>IF(J1914&gt;0,MIN('Input &amp; Results'!$K$17*0.75/12*'Input &amp; Results'!$K$42*(D1914-D1913),J1914),0)</f>
        <v>#DIV/0!</v>
      </c>
      <c r="N1914" s="106" t="e">
        <f t="shared" si="550"/>
        <v>#DIV/0!</v>
      </c>
      <c r="O1914" s="106" t="e">
        <f t="shared" si="539"/>
        <v>#DIV/0!</v>
      </c>
      <c r="P1914" s="106" t="e">
        <f>IF(O1914&gt;'Input &amp; Results'!$E$49,MIN('Input &amp; Results'!$E$47*(D1914-D1913),O1914),0)</f>
        <v>#DIV/0!</v>
      </c>
      <c r="Q1914" s="106" t="e">
        <f t="shared" si="551"/>
        <v>#DIV/0!</v>
      </c>
      <c r="R1914" s="106" t="e">
        <f t="shared" si="543"/>
        <v>#DIV/0!</v>
      </c>
      <c r="S1914" s="106" t="e">
        <f t="shared" si="540"/>
        <v>#DIV/0!</v>
      </c>
      <c r="T1914" s="106" t="e">
        <f t="shared" si="552"/>
        <v>#DIV/0!</v>
      </c>
      <c r="U1914" s="124" t="e">
        <f t="shared" si="553"/>
        <v>#DIV/0!</v>
      </c>
      <c r="V1914" s="107" t="e">
        <f t="shared" si="541"/>
        <v>#DIV/0!</v>
      </c>
      <c r="W1914" s="106" t="e">
        <f t="shared" si="554"/>
        <v>#DIV/0!</v>
      </c>
      <c r="X1914" s="106" t="e">
        <f t="shared" si="544"/>
        <v>#DIV/0!</v>
      </c>
      <c r="Y1914" s="106" t="e">
        <f t="shared" si="555"/>
        <v>#DIV/0!</v>
      </c>
      <c r="Z1914" s="108" t="e">
        <f t="shared" si="545"/>
        <v>#DIV/0!</v>
      </c>
      <c r="AA1914" s="108" t="e">
        <f>('Input &amp; Results'!$E$40-R1914*7.48)/('Calcs active'!H1914*1440)</f>
        <v>#DIV/0!</v>
      </c>
    </row>
    <row r="1915" spans="2:27" x14ac:dyDescent="0.2">
      <c r="B1915" s="31">
        <f t="shared" si="536"/>
        <v>11</v>
      </c>
      <c r="C1915" s="31" t="str">
        <f t="shared" si="537"/>
        <v>December</v>
      </c>
      <c r="D1915" s="106">
        <f t="shared" si="538"/>
        <v>4015</v>
      </c>
      <c r="E1915" s="106" t="e">
        <f t="shared" si="546"/>
        <v>#DIV/0!</v>
      </c>
      <c r="F1915" s="106">
        <f>'Calcs Hist'!E1916</f>
        <v>0</v>
      </c>
      <c r="G1915" s="106" t="e">
        <f t="shared" si="542"/>
        <v>#DIV/0!</v>
      </c>
      <c r="H1915" s="107" t="e">
        <f t="shared" si="547"/>
        <v>#DIV/0!</v>
      </c>
      <c r="I1915" s="106" t="e">
        <f>IF(P1915&gt;0,('Input &amp; Results'!E$36/12*$C$3)*('Input &amp; Results'!$D$21),('Input &amp; Results'!E$36/12*$C$3)*('Input &amp; Results'!$D$22))</f>
        <v>#DIV/0!</v>
      </c>
      <c r="J1915" s="106" t="e">
        <f t="shared" si="548"/>
        <v>#DIV/0!</v>
      </c>
      <c r="K1915" s="106" t="e">
        <f>IF(H1915&gt;'Input &amp; Results'!$K$45,MIN('Input &amp; Results'!$K$38*(D1915-D1914),J1915-M1915),0)</f>
        <v>#DIV/0!</v>
      </c>
      <c r="L1915" s="106" t="e">
        <f t="shared" si="549"/>
        <v>#DIV/0!</v>
      </c>
      <c r="M1915" s="106" t="e">
        <f>IF(J1915&gt;0,MIN('Input &amp; Results'!$K$18*0.75/12*'Input &amp; Results'!$K$42*(D1915-D1914),J1915),0)</f>
        <v>#DIV/0!</v>
      </c>
      <c r="N1915" s="106" t="e">
        <f t="shared" si="550"/>
        <v>#DIV/0!</v>
      </c>
      <c r="O1915" s="106" t="e">
        <f t="shared" si="539"/>
        <v>#DIV/0!</v>
      </c>
      <c r="P1915" s="106" t="e">
        <f>IF(O1915&gt;'Input &amp; Results'!$E$49,MIN('Input &amp; Results'!$E$47*(D1915-D1914),O1915),0)</f>
        <v>#DIV/0!</v>
      </c>
      <c r="Q1915" s="106" t="e">
        <f t="shared" si="551"/>
        <v>#DIV/0!</v>
      </c>
      <c r="R1915" s="106" t="e">
        <f t="shared" si="543"/>
        <v>#DIV/0!</v>
      </c>
      <c r="S1915" s="106" t="e">
        <f t="shared" si="540"/>
        <v>#DIV/0!</v>
      </c>
      <c r="T1915" s="106" t="e">
        <f t="shared" si="552"/>
        <v>#DIV/0!</v>
      </c>
      <c r="U1915" s="124" t="e">
        <f t="shared" si="553"/>
        <v>#DIV/0!</v>
      </c>
      <c r="V1915" s="107" t="e">
        <f t="shared" si="541"/>
        <v>#DIV/0!</v>
      </c>
      <c r="W1915" s="106" t="e">
        <f t="shared" si="554"/>
        <v>#DIV/0!</v>
      </c>
      <c r="X1915" s="106" t="e">
        <f t="shared" si="544"/>
        <v>#DIV/0!</v>
      </c>
      <c r="Y1915" s="106" t="e">
        <f t="shared" si="555"/>
        <v>#DIV/0!</v>
      </c>
      <c r="Z1915" s="108" t="e">
        <f t="shared" si="545"/>
        <v>#DIV/0!</v>
      </c>
      <c r="AA1915" s="108" t="e">
        <f>('Input &amp; Results'!$E$40-R1915*7.48)/('Calcs active'!H1915*1440)</f>
        <v>#DIV/0!</v>
      </c>
    </row>
    <row r="1916" spans="2:27" x14ac:dyDescent="0.2">
      <c r="B1916" s="31">
        <f t="shared" si="536"/>
        <v>12</v>
      </c>
      <c r="C1916" s="31" t="str">
        <f t="shared" si="537"/>
        <v>January</v>
      </c>
      <c r="D1916" s="106">
        <f t="shared" si="538"/>
        <v>4046</v>
      </c>
      <c r="E1916" s="106" t="e">
        <f t="shared" si="546"/>
        <v>#DIV/0!</v>
      </c>
      <c r="F1916" s="106">
        <f>'Calcs Hist'!E1917</f>
        <v>0</v>
      </c>
      <c r="G1916" s="106" t="e">
        <f t="shared" si="542"/>
        <v>#DIV/0!</v>
      </c>
      <c r="H1916" s="107" t="e">
        <f t="shared" si="547"/>
        <v>#DIV/0!</v>
      </c>
      <c r="I1916" s="106" t="e">
        <f>IF(P1916&gt;0,('Input &amp; Results'!E$25/12*$C$3)*('Input &amp; Results'!$D$21),('Input &amp; Results'!E$25/12*$C$3)*('Input &amp; Results'!$D$22))</f>
        <v>#DIV/0!</v>
      </c>
      <c r="J1916" s="106" t="e">
        <f t="shared" si="548"/>
        <v>#DIV/0!</v>
      </c>
      <c r="K1916" s="106" t="e">
        <f>IF(H1916&gt;'Input &amp; Results'!$K$45,MIN('Input &amp; Results'!$K$27*(D1916-D1915),J1916-M1916),0)</f>
        <v>#DIV/0!</v>
      </c>
      <c r="L1916" s="106" t="e">
        <f t="shared" si="549"/>
        <v>#DIV/0!</v>
      </c>
      <c r="M1916" s="106" t="e">
        <f>IF(J1916&gt;0,MIN('Input &amp; Results'!$K$7*0.75/12*'Input &amp; Results'!$K$42*(D1916-D1915),J1916),0)</f>
        <v>#DIV/0!</v>
      </c>
      <c r="N1916" s="106" t="e">
        <f t="shared" si="550"/>
        <v>#DIV/0!</v>
      </c>
      <c r="O1916" s="106" t="e">
        <f t="shared" si="539"/>
        <v>#DIV/0!</v>
      </c>
      <c r="P1916" s="106" t="e">
        <f>IF(O1916&gt;'Input &amp; Results'!$E$49,MIN('Input &amp; Results'!$E$47*(D1916-D1915),O1916),0)</f>
        <v>#DIV/0!</v>
      </c>
      <c r="Q1916" s="106" t="e">
        <f t="shared" si="551"/>
        <v>#DIV/0!</v>
      </c>
      <c r="R1916" s="106" t="e">
        <f t="shared" si="543"/>
        <v>#DIV/0!</v>
      </c>
      <c r="S1916" s="106" t="e">
        <f t="shared" si="540"/>
        <v>#DIV/0!</v>
      </c>
      <c r="T1916" s="106" t="e">
        <f t="shared" si="552"/>
        <v>#DIV/0!</v>
      </c>
      <c r="U1916" s="124" t="e">
        <f t="shared" si="553"/>
        <v>#DIV/0!</v>
      </c>
      <c r="V1916" s="107" t="e">
        <f t="shared" si="541"/>
        <v>#DIV/0!</v>
      </c>
      <c r="W1916" s="106" t="e">
        <f t="shared" si="554"/>
        <v>#DIV/0!</v>
      </c>
      <c r="X1916" s="106" t="e">
        <f t="shared" si="544"/>
        <v>#DIV/0!</v>
      </c>
      <c r="Y1916" s="106" t="e">
        <f t="shared" si="555"/>
        <v>#DIV/0!</v>
      </c>
      <c r="Z1916" s="108" t="e">
        <f t="shared" si="545"/>
        <v>#DIV/0!</v>
      </c>
      <c r="AA1916" s="108" t="e">
        <f>('Input &amp; Results'!$E$40-R1916*7.48)/('Calcs active'!H1916*1440)</f>
        <v>#DIV/0!</v>
      </c>
    </row>
    <row r="1917" spans="2:27" x14ac:dyDescent="0.2">
      <c r="B1917" s="31">
        <f t="shared" si="536"/>
        <v>12</v>
      </c>
      <c r="C1917" s="31" t="str">
        <f t="shared" si="537"/>
        <v>February</v>
      </c>
      <c r="D1917" s="106">
        <f t="shared" si="538"/>
        <v>4074</v>
      </c>
      <c r="E1917" s="106" t="e">
        <f t="shared" si="546"/>
        <v>#DIV/0!</v>
      </c>
      <c r="F1917" s="106">
        <f>'Calcs Hist'!E1918</f>
        <v>0</v>
      </c>
      <c r="G1917" s="106" t="e">
        <f t="shared" si="542"/>
        <v>#DIV/0!</v>
      </c>
      <c r="H1917" s="107" t="e">
        <f t="shared" si="547"/>
        <v>#DIV/0!</v>
      </c>
      <c r="I1917" s="106" t="e">
        <f>IF(P1917&gt;0,('Input &amp; Results'!E$26/12*$C$3)*('Input &amp; Results'!$D$21),('Input &amp; Results'!E$26/12*$C$3)*('Input &amp; Results'!$D$22))</f>
        <v>#DIV/0!</v>
      </c>
      <c r="J1917" s="106" t="e">
        <f t="shared" si="548"/>
        <v>#DIV/0!</v>
      </c>
      <c r="K1917" s="106" t="e">
        <f>IF(H1917&gt;'Input &amp; Results'!$K$45,MIN('Input &amp; Results'!$K$28*(D1917-D1916),J1917-M1917),0)</f>
        <v>#DIV/0!</v>
      </c>
      <c r="L1917" s="106" t="e">
        <f t="shared" si="549"/>
        <v>#DIV/0!</v>
      </c>
      <c r="M1917" s="106" t="e">
        <f>IF(J1917&gt;0,MIN('Input &amp; Results'!$K$8*0.75/12*'Input &amp; Results'!$K$42*(D1917-D1916),J1917),0)</f>
        <v>#DIV/0!</v>
      </c>
      <c r="N1917" s="106" t="e">
        <f t="shared" si="550"/>
        <v>#DIV/0!</v>
      </c>
      <c r="O1917" s="106" t="e">
        <f t="shared" si="539"/>
        <v>#DIV/0!</v>
      </c>
      <c r="P1917" s="106" t="e">
        <f>IF(O1917&gt;'Input &amp; Results'!$E$49,MIN('Input &amp; Results'!$E$47*(D1917-D1916),O1917),0)</f>
        <v>#DIV/0!</v>
      </c>
      <c r="Q1917" s="106" t="e">
        <f t="shared" si="551"/>
        <v>#DIV/0!</v>
      </c>
      <c r="R1917" s="106" t="e">
        <f t="shared" si="543"/>
        <v>#DIV/0!</v>
      </c>
      <c r="S1917" s="106" t="e">
        <f t="shared" si="540"/>
        <v>#DIV/0!</v>
      </c>
      <c r="T1917" s="106" t="e">
        <f t="shared" si="552"/>
        <v>#DIV/0!</v>
      </c>
      <c r="U1917" s="124" t="e">
        <f t="shared" si="553"/>
        <v>#DIV/0!</v>
      </c>
      <c r="V1917" s="107" t="e">
        <f t="shared" si="541"/>
        <v>#DIV/0!</v>
      </c>
      <c r="W1917" s="106" t="e">
        <f t="shared" si="554"/>
        <v>#DIV/0!</v>
      </c>
      <c r="X1917" s="106" t="e">
        <f t="shared" si="544"/>
        <v>#DIV/0!</v>
      </c>
      <c r="Y1917" s="106" t="e">
        <f t="shared" si="555"/>
        <v>#DIV/0!</v>
      </c>
      <c r="Z1917" s="108" t="e">
        <f t="shared" si="545"/>
        <v>#DIV/0!</v>
      </c>
      <c r="AA1917" s="108" t="e">
        <f>('Input &amp; Results'!$E$40-R1917*7.48)/('Calcs active'!H1917*1440)</f>
        <v>#DIV/0!</v>
      </c>
    </row>
    <row r="1918" spans="2:27" x14ac:dyDescent="0.2">
      <c r="B1918" s="31">
        <f t="shared" si="536"/>
        <v>12</v>
      </c>
      <c r="C1918" s="31" t="str">
        <f t="shared" si="537"/>
        <v>March</v>
      </c>
      <c r="D1918" s="106">
        <f t="shared" si="538"/>
        <v>4105</v>
      </c>
      <c r="E1918" s="106" t="e">
        <f t="shared" si="546"/>
        <v>#DIV/0!</v>
      </c>
      <c r="F1918" s="106">
        <f>'Calcs Hist'!E1919</f>
        <v>0</v>
      </c>
      <c r="G1918" s="106" t="e">
        <f t="shared" si="542"/>
        <v>#DIV/0!</v>
      </c>
      <c r="H1918" s="107" t="e">
        <f t="shared" si="547"/>
        <v>#DIV/0!</v>
      </c>
      <c r="I1918" s="106" t="e">
        <f>IF(P1918&gt;0,('Input &amp; Results'!E$27/12*$C$3)*('Input &amp; Results'!$D$21),('Input &amp; Results'!E$27/12*$C$3)*('Input &amp; Results'!$D$22))</f>
        <v>#DIV/0!</v>
      </c>
      <c r="J1918" s="106" t="e">
        <f t="shared" si="548"/>
        <v>#DIV/0!</v>
      </c>
      <c r="K1918" s="106" t="e">
        <f>IF(H1918&gt;'Input &amp; Results'!$K$45,MIN('Input &amp; Results'!$K$29*(D1918-D1917),J1918-M1918),0)</f>
        <v>#DIV/0!</v>
      </c>
      <c r="L1918" s="106" t="e">
        <f t="shared" si="549"/>
        <v>#DIV/0!</v>
      </c>
      <c r="M1918" s="106" t="e">
        <f>IF(J1918&gt;0,MIN('Input &amp; Results'!$K$9*0.75/12*'Input &amp; Results'!$K$42*(D1918-D1917),J1918),0)</f>
        <v>#DIV/0!</v>
      </c>
      <c r="N1918" s="106" t="e">
        <f t="shared" si="550"/>
        <v>#DIV/0!</v>
      </c>
      <c r="O1918" s="106" t="e">
        <f t="shared" si="539"/>
        <v>#DIV/0!</v>
      </c>
      <c r="P1918" s="106" t="e">
        <f>IF(O1918&gt;'Input &amp; Results'!$E$49,MIN('Input &amp; Results'!$E$47*(D1918-D1917),O1918),0)</f>
        <v>#DIV/0!</v>
      </c>
      <c r="Q1918" s="106" t="e">
        <f t="shared" si="551"/>
        <v>#DIV/0!</v>
      </c>
      <c r="R1918" s="106" t="e">
        <f t="shared" si="543"/>
        <v>#DIV/0!</v>
      </c>
      <c r="S1918" s="106" t="e">
        <f t="shared" si="540"/>
        <v>#DIV/0!</v>
      </c>
      <c r="T1918" s="106" t="e">
        <f t="shared" si="552"/>
        <v>#DIV/0!</v>
      </c>
      <c r="U1918" s="124" t="e">
        <f t="shared" si="553"/>
        <v>#DIV/0!</v>
      </c>
      <c r="V1918" s="107" t="e">
        <f t="shared" si="541"/>
        <v>#DIV/0!</v>
      </c>
      <c r="W1918" s="106" t="e">
        <f t="shared" si="554"/>
        <v>#DIV/0!</v>
      </c>
      <c r="X1918" s="106" t="e">
        <f t="shared" si="544"/>
        <v>#DIV/0!</v>
      </c>
      <c r="Y1918" s="106" t="e">
        <f t="shared" si="555"/>
        <v>#DIV/0!</v>
      </c>
      <c r="Z1918" s="108" t="e">
        <f t="shared" si="545"/>
        <v>#DIV/0!</v>
      </c>
      <c r="AA1918" s="108" t="e">
        <f>('Input &amp; Results'!$E$40-R1918*7.48)/('Calcs active'!H1918*1440)</f>
        <v>#DIV/0!</v>
      </c>
    </row>
    <row r="1919" spans="2:27" x14ac:dyDescent="0.2">
      <c r="B1919" s="31">
        <f t="shared" si="536"/>
        <v>12</v>
      </c>
      <c r="C1919" s="31" t="str">
        <f t="shared" si="537"/>
        <v>April</v>
      </c>
      <c r="D1919" s="106">
        <f t="shared" si="538"/>
        <v>4135</v>
      </c>
      <c r="E1919" s="106" t="e">
        <f t="shared" si="546"/>
        <v>#DIV/0!</v>
      </c>
      <c r="F1919" s="106">
        <f>'Calcs Hist'!E1920</f>
        <v>0</v>
      </c>
      <c r="G1919" s="106" t="e">
        <f t="shared" si="542"/>
        <v>#DIV/0!</v>
      </c>
      <c r="H1919" s="107" t="e">
        <f t="shared" si="547"/>
        <v>#DIV/0!</v>
      </c>
      <c r="I1919" s="106" t="e">
        <f>IF(P1919&gt;0,('Input &amp; Results'!E$28/12*$C$3)*('Input &amp; Results'!$D$21),('Input &amp; Results'!E$28/12*$C$3)*('Input &amp; Results'!$D$22))</f>
        <v>#DIV/0!</v>
      </c>
      <c r="J1919" s="106" t="e">
        <f t="shared" si="548"/>
        <v>#DIV/0!</v>
      </c>
      <c r="K1919" s="106" t="e">
        <f>IF(H1919&gt;'Input &amp; Results'!$K$45,MIN('Input &amp; Results'!$K$30*(D1919-D1918),J1919-M1919),0)</f>
        <v>#DIV/0!</v>
      </c>
      <c r="L1919" s="106" t="e">
        <f t="shared" si="549"/>
        <v>#DIV/0!</v>
      </c>
      <c r="M1919" s="106" t="e">
        <f>IF(J1919&gt;0,MIN('Input &amp; Results'!$K$10*0.75/12*'Input &amp; Results'!$K$42*(D1919-D1918),J1919),0)</f>
        <v>#DIV/0!</v>
      </c>
      <c r="N1919" s="106" t="e">
        <f t="shared" si="550"/>
        <v>#DIV/0!</v>
      </c>
      <c r="O1919" s="106" t="e">
        <f t="shared" si="539"/>
        <v>#DIV/0!</v>
      </c>
      <c r="P1919" s="106" t="e">
        <f>IF(O1919&gt;'Input &amp; Results'!$E$49,MIN('Input &amp; Results'!$E$47*(D1919-D1918),O1919),0)</f>
        <v>#DIV/0!</v>
      </c>
      <c r="Q1919" s="106" t="e">
        <f t="shared" si="551"/>
        <v>#DIV/0!</v>
      </c>
      <c r="R1919" s="106" t="e">
        <f t="shared" si="543"/>
        <v>#DIV/0!</v>
      </c>
      <c r="S1919" s="106" t="e">
        <f t="shared" si="540"/>
        <v>#DIV/0!</v>
      </c>
      <c r="T1919" s="106" t="e">
        <f t="shared" si="552"/>
        <v>#DIV/0!</v>
      </c>
      <c r="U1919" s="124" t="e">
        <f t="shared" si="553"/>
        <v>#DIV/0!</v>
      </c>
      <c r="V1919" s="107" t="e">
        <f t="shared" si="541"/>
        <v>#DIV/0!</v>
      </c>
      <c r="W1919" s="106" t="e">
        <f t="shared" si="554"/>
        <v>#DIV/0!</v>
      </c>
      <c r="X1919" s="106" t="e">
        <f t="shared" si="544"/>
        <v>#DIV/0!</v>
      </c>
      <c r="Y1919" s="106" t="e">
        <f t="shared" si="555"/>
        <v>#DIV/0!</v>
      </c>
      <c r="Z1919" s="108" t="e">
        <f t="shared" si="545"/>
        <v>#DIV/0!</v>
      </c>
      <c r="AA1919" s="108" t="e">
        <f>('Input &amp; Results'!$E$40-R1919*7.48)/('Calcs active'!H1919*1440)</f>
        <v>#DIV/0!</v>
      </c>
    </row>
    <row r="1920" spans="2:27" x14ac:dyDescent="0.2">
      <c r="B1920" s="31">
        <f t="shared" si="536"/>
        <v>12</v>
      </c>
      <c r="C1920" s="31" t="str">
        <f t="shared" si="537"/>
        <v>May</v>
      </c>
      <c r="D1920" s="106">
        <f t="shared" si="538"/>
        <v>4166</v>
      </c>
      <c r="E1920" s="106" t="e">
        <f t="shared" si="546"/>
        <v>#DIV/0!</v>
      </c>
      <c r="F1920" s="106">
        <f>'Calcs Hist'!E1921</f>
        <v>0</v>
      </c>
      <c r="G1920" s="106" t="e">
        <f t="shared" si="542"/>
        <v>#DIV/0!</v>
      </c>
      <c r="H1920" s="107" t="e">
        <f t="shared" si="547"/>
        <v>#DIV/0!</v>
      </c>
      <c r="I1920" s="106" t="e">
        <f>IF(P1920&gt;0,('Input &amp; Results'!E$29/12*$C$3)*('Input &amp; Results'!$D$21),('Input &amp; Results'!E$29/12*$C$3)*('Input &amp; Results'!$D$22))</f>
        <v>#DIV/0!</v>
      </c>
      <c r="J1920" s="106" t="e">
        <f t="shared" si="548"/>
        <v>#DIV/0!</v>
      </c>
      <c r="K1920" s="106" t="e">
        <f>IF(H1920&gt;'Input &amp; Results'!$K$45,MIN('Input &amp; Results'!$K$31*(D1920-D1919),J1920-M1920),0)</f>
        <v>#DIV/0!</v>
      </c>
      <c r="L1920" s="106" t="e">
        <f t="shared" si="549"/>
        <v>#DIV/0!</v>
      </c>
      <c r="M1920" s="106" t="e">
        <f>IF(J1920&gt;0,MIN('Input &amp; Results'!$K$11*0.75/12*'Input &amp; Results'!$K$42*(D1920-D1919),J1920),0)</f>
        <v>#DIV/0!</v>
      </c>
      <c r="N1920" s="106" t="e">
        <f t="shared" si="550"/>
        <v>#DIV/0!</v>
      </c>
      <c r="O1920" s="106" t="e">
        <f t="shared" si="539"/>
        <v>#DIV/0!</v>
      </c>
      <c r="P1920" s="106" t="e">
        <f>IF(O1920&gt;'Input &amp; Results'!$E$49,MIN('Input &amp; Results'!$E$47*(D1920-D1919),O1920),0)</f>
        <v>#DIV/0!</v>
      </c>
      <c r="Q1920" s="106" t="e">
        <f t="shared" si="551"/>
        <v>#DIV/0!</v>
      </c>
      <c r="R1920" s="106" t="e">
        <f t="shared" si="543"/>
        <v>#DIV/0!</v>
      </c>
      <c r="S1920" s="106" t="e">
        <f t="shared" si="540"/>
        <v>#DIV/0!</v>
      </c>
      <c r="T1920" s="106" t="e">
        <f t="shared" si="552"/>
        <v>#DIV/0!</v>
      </c>
      <c r="U1920" s="124" t="e">
        <f t="shared" si="553"/>
        <v>#DIV/0!</v>
      </c>
      <c r="V1920" s="107" t="e">
        <f t="shared" si="541"/>
        <v>#DIV/0!</v>
      </c>
      <c r="W1920" s="106" t="e">
        <f t="shared" si="554"/>
        <v>#DIV/0!</v>
      </c>
      <c r="X1920" s="106" t="e">
        <f t="shared" si="544"/>
        <v>#DIV/0!</v>
      </c>
      <c r="Y1920" s="106" t="e">
        <f t="shared" si="555"/>
        <v>#DIV/0!</v>
      </c>
      <c r="Z1920" s="108" t="e">
        <f t="shared" si="545"/>
        <v>#DIV/0!</v>
      </c>
      <c r="AA1920" s="108" t="e">
        <f>('Input &amp; Results'!$E$40-R1920*7.48)/('Calcs active'!H1920*1440)</f>
        <v>#DIV/0!</v>
      </c>
    </row>
    <row r="1921" spans="2:27" x14ac:dyDescent="0.2">
      <c r="B1921" s="31">
        <f t="shared" ref="B1921:B1984" si="556">B1909+1</f>
        <v>12</v>
      </c>
      <c r="C1921" s="31" t="str">
        <f t="shared" ref="C1921:C1984" si="557">C1909</f>
        <v>June</v>
      </c>
      <c r="D1921" s="106">
        <f t="shared" si="538"/>
        <v>4196</v>
      </c>
      <c r="E1921" s="106" t="e">
        <f t="shared" si="546"/>
        <v>#DIV/0!</v>
      </c>
      <c r="F1921" s="106">
        <f>'Calcs Hist'!E1922</f>
        <v>0</v>
      </c>
      <c r="G1921" s="106" t="e">
        <f t="shared" si="542"/>
        <v>#DIV/0!</v>
      </c>
      <c r="H1921" s="107" t="e">
        <f t="shared" si="547"/>
        <v>#DIV/0!</v>
      </c>
      <c r="I1921" s="106" t="e">
        <f>IF(P1921&gt;0,('Input &amp; Results'!E$30/12*$C$3)*('Input &amp; Results'!$D$21),('Input &amp; Results'!E$30/12*$C$3)*('Input &amp; Results'!$D$22))</f>
        <v>#DIV/0!</v>
      </c>
      <c r="J1921" s="106" t="e">
        <f t="shared" si="548"/>
        <v>#DIV/0!</v>
      </c>
      <c r="K1921" s="106" t="e">
        <f>IF(H1921&gt;'Input &amp; Results'!$K$45,MIN('Input &amp; Results'!$K$32*(D1921-D1920),J1921-M1921),0)</f>
        <v>#DIV/0!</v>
      </c>
      <c r="L1921" s="106" t="e">
        <f t="shared" si="549"/>
        <v>#DIV/0!</v>
      </c>
      <c r="M1921" s="106" t="e">
        <f>IF(J1921&gt;0,MIN('Input &amp; Results'!$K$12*0.75/12*'Input &amp; Results'!$K$42*(D1921-D1920),J1921),0)</f>
        <v>#DIV/0!</v>
      </c>
      <c r="N1921" s="106" t="e">
        <f t="shared" si="550"/>
        <v>#DIV/0!</v>
      </c>
      <c r="O1921" s="106" t="e">
        <f t="shared" si="539"/>
        <v>#DIV/0!</v>
      </c>
      <c r="P1921" s="106" t="e">
        <f>IF(O1921&gt;'Input &amp; Results'!$E$49,MIN('Input &amp; Results'!$E$47*(D1921-D1920),O1921),0)</f>
        <v>#DIV/0!</v>
      </c>
      <c r="Q1921" s="106" t="e">
        <f t="shared" si="551"/>
        <v>#DIV/0!</v>
      </c>
      <c r="R1921" s="106" t="e">
        <f t="shared" si="543"/>
        <v>#DIV/0!</v>
      </c>
      <c r="S1921" s="106" t="e">
        <f t="shared" si="540"/>
        <v>#DIV/0!</v>
      </c>
      <c r="T1921" s="106" t="e">
        <f t="shared" si="552"/>
        <v>#DIV/0!</v>
      </c>
      <c r="U1921" s="124" t="e">
        <f t="shared" si="553"/>
        <v>#DIV/0!</v>
      </c>
      <c r="V1921" s="107" t="e">
        <f t="shared" si="541"/>
        <v>#DIV/0!</v>
      </c>
      <c r="W1921" s="106" t="e">
        <f t="shared" si="554"/>
        <v>#DIV/0!</v>
      </c>
      <c r="X1921" s="106" t="e">
        <f t="shared" si="544"/>
        <v>#DIV/0!</v>
      </c>
      <c r="Y1921" s="106" t="e">
        <f t="shared" si="555"/>
        <v>#DIV/0!</v>
      </c>
      <c r="Z1921" s="108" t="e">
        <f t="shared" si="545"/>
        <v>#DIV/0!</v>
      </c>
      <c r="AA1921" s="108" t="e">
        <f>('Input &amp; Results'!$E$40-R1921*7.48)/('Calcs active'!H1921*1440)</f>
        <v>#DIV/0!</v>
      </c>
    </row>
    <row r="1922" spans="2:27" x14ac:dyDescent="0.2">
      <c r="B1922" s="31">
        <f t="shared" si="556"/>
        <v>12</v>
      </c>
      <c r="C1922" s="31" t="str">
        <f t="shared" si="557"/>
        <v>July</v>
      </c>
      <c r="D1922" s="106">
        <f t="shared" ref="D1922:D1985" si="558">D1910+365</f>
        <v>4227</v>
      </c>
      <c r="E1922" s="106" t="e">
        <f t="shared" si="546"/>
        <v>#DIV/0!</v>
      </c>
      <c r="F1922" s="106">
        <f>'Calcs Hist'!E1923</f>
        <v>0</v>
      </c>
      <c r="G1922" s="106" t="e">
        <f t="shared" si="542"/>
        <v>#DIV/0!</v>
      </c>
      <c r="H1922" s="107" t="e">
        <f t="shared" si="547"/>
        <v>#DIV/0!</v>
      </c>
      <c r="I1922" s="106" t="e">
        <f>IF(P1922&gt;0,('Input &amp; Results'!E$31/12*$C$3)*('Input &amp; Results'!$D$21),('Input &amp; Results'!E$31/12*$C$3)*('Input &amp; Results'!$D$22))</f>
        <v>#DIV/0!</v>
      </c>
      <c r="J1922" s="106" t="e">
        <f t="shared" si="548"/>
        <v>#DIV/0!</v>
      </c>
      <c r="K1922" s="106" t="e">
        <f>IF(H1922&gt;'Input &amp; Results'!$K$45,MIN('Input &amp; Results'!$K$33*(D1922-D1921),J1922-M1922),0)</f>
        <v>#DIV/0!</v>
      </c>
      <c r="L1922" s="106" t="e">
        <f t="shared" si="549"/>
        <v>#DIV/0!</v>
      </c>
      <c r="M1922" s="106" t="e">
        <f>IF(J1922&gt;0,MIN('Input &amp; Results'!$K$13*0.75/12*'Input &amp; Results'!$K$42*(D1922-D1921),J1922),0)</f>
        <v>#DIV/0!</v>
      </c>
      <c r="N1922" s="106" t="e">
        <f t="shared" si="550"/>
        <v>#DIV/0!</v>
      </c>
      <c r="O1922" s="106" t="e">
        <f t="shared" si="539"/>
        <v>#DIV/0!</v>
      </c>
      <c r="P1922" s="106" t="e">
        <f>IF(O1922&gt;'Input &amp; Results'!$E$49,MIN('Input &amp; Results'!$E$47*(D1922-D1921),O1922),0)</f>
        <v>#DIV/0!</v>
      </c>
      <c r="Q1922" s="106" t="e">
        <f t="shared" si="551"/>
        <v>#DIV/0!</v>
      </c>
      <c r="R1922" s="106" t="e">
        <f t="shared" si="543"/>
        <v>#DIV/0!</v>
      </c>
      <c r="S1922" s="106" t="e">
        <f t="shared" si="540"/>
        <v>#DIV/0!</v>
      </c>
      <c r="T1922" s="106" t="e">
        <f t="shared" si="552"/>
        <v>#DIV/0!</v>
      </c>
      <c r="U1922" s="124" t="e">
        <f t="shared" si="553"/>
        <v>#DIV/0!</v>
      </c>
      <c r="V1922" s="107" t="e">
        <f t="shared" si="541"/>
        <v>#DIV/0!</v>
      </c>
      <c r="W1922" s="106" t="e">
        <f t="shared" si="554"/>
        <v>#DIV/0!</v>
      </c>
      <c r="X1922" s="106" t="e">
        <f t="shared" si="544"/>
        <v>#DIV/0!</v>
      </c>
      <c r="Y1922" s="106" t="e">
        <f t="shared" si="555"/>
        <v>#DIV/0!</v>
      </c>
      <c r="Z1922" s="108" t="e">
        <f t="shared" si="545"/>
        <v>#DIV/0!</v>
      </c>
      <c r="AA1922" s="108" t="e">
        <f>('Input &amp; Results'!$E$40-R1922*7.48)/('Calcs active'!H1922*1440)</f>
        <v>#DIV/0!</v>
      </c>
    </row>
    <row r="1923" spans="2:27" x14ac:dyDescent="0.2">
      <c r="B1923" s="31">
        <f t="shared" si="556"/>
        <v>12</v>
      </c>
      <c r="C1923" s="31" t="str">
        <f t="shared" si="557"/>
        <v>August</v>
      </c>
      <c r="D1923" s="106">
        <f t="shared" si="558"/>
        <v>4258</v>
      </c>
      <c r="E1923" s="106" t="e">
        <f t="shared" si="546"/>
        <v>#DIV/0!</v>
      </c>
      <c r="F1923" s="106">
        <f>'Calcs Hist'!E1924</f>
        <v>0</v>
      </c>
      <c r="G1923" s="106" t="e">
        <f t="shared" si="542"/>
        <v>#DIV/0!</v>
      </c>
      <c r="H1923" s="107" t="e">
        <f t="shared" si="547"/>
        <v>#DIV/0!</v>
      </c>
      <c r="I1923" s="106" t="e">
        <f>IF(P1923&gt;0,('Input &amp; Results'!E$32/12*$C$3)*('Input &amp; Results'!$D$21),('Input &amp; Results'!E$32/12*$C$3)*('Input &amp; Results'!$D$22))</f>
        <v>#DIV/0!</v>
      </c>
      <c r="J1923" s="106" t="e">
        <f t="shared" si="548"/>
        <v>#DIV/0!</v>
      </c>
      <c r="K1923" s="106" t="e">
        <f>IF(H1923&gt;'Input &amp; Results'!$K$45,MIN('Input &amp; Results'!$K$34*(D1923-D1922),J1923-M1923),0)</f>
        <v>#DIV/0!</v>
      </c>
      <c r="L1923" s="106" t="e">
        <f t="shared" si="549"/>
        <v>#DIV/0!</v>
      </c>
      <c r="M1923" s="106" t="e">
        <f>IF(J1923&gt;0,MIN('Input &amp; Results'!$K$14*0.75/12*'Input &amp; Results'!$K$42*(D1923-D1922),J1923),0)</f>
        <v>#DIV/0!</v>
      </c>
      <c r="N1923" s="106" t="e">
        <f t="shared" si="550"/>
        <v>#DIV/0!</v>
      </c>
      <c r="O1923" s="106" t="e">
        <f t="shared" si="539"/>
        <v>#DIV/0!</v>
      </c>
      <c r="P1923" s="106" t="e">
        <f>IF(O1923&gt;'Input &amp; Results'!$E$49,MIN('Input &amp; Results'!$E$47*(D1923-D1922),O1923),0)</f>
        <v>#DIV/0!</v>
      </c>
      <c r="Q1923" s="106" t="e">
        <f t="shared" si="551"/>
        <v>#DIV/0!</v>
      </c>
      <c r="R1923" s="106" t="e">
        <f t="shared" si="543"/>
        <v>#DIV/0!</v>
      </c>
      <c r="S1923" s="106" t="e">
        <f t="shared" si="540"/>
        <v>#DIV/0!</v>
      </c>
      <c r="T1923" s="106" t="e">
        <f t="shared" si="552"/>
        <v>#DIV/0!</v>
      </c>
      <c r="U1923" s="124" t="e">
        <f t="shared" si="553"/>
        <v>#DIV/0!</v>
      </c>
      <c r="V1923" s="107" t="e">
        <f t="shared" si="541"/>
        <v>#DIV/0!</v>
      </c>
      <c r="W1923" s="106" t="e">
        <f t="shared" si="554"/>
        <v>#DIV/0!</v>
      </c>
      <c r="X1923" s="106" t="e">
        <f t="shared" si="544"/>
        <v>#DIV/0!</v>
      </c>
      <c r="Y1923" s="106" t="e">
        <f t="shared" si="555"/>
        <v>#DIV/0!</v>
      </c>
      <c r="Z1923" s="108" t="e">
        <f t="shared" si="545"/>
        <v>#DIV/0!</v>
      </c>
      <c r="AA1923" s="108" t="e">
        <f>('Input &amp; Results'!$E$40-R1923*7.48)/('Calcs active'!H1923*1440)</f>
        <v>#DIV/0!</v>
      </c>
    </row>
    <row r="1924" spans="2:27" x14ac:dyDescent="0.2">
      <c r="B1924" s="31">
        <f t="shared" si="556"/>
        <v>12</v>
      </c>
      <c r="C1924" s="31" t="str">
        <f t="shared" si="557"/>
        <v>September</v>
      </c>
      <c r="D1924" s="106">
        <f t="shared" si="558"/>
        <v>4288</v>
      </c>
      <c r="E1924" s="106" t="e">
        <f t="shared" si="546"/>
        <v>#DIV/0!</v>
      </c>
      <c r="F1924" s="106">
        <f>'Calcs Hist'!E1925</f>
        <v>0</v>
      </c>
      <c r="G1924" s="106" t="e">
        <f t="shared" si="542"/>
        <v>#DIV/0!</v>
      </c>
      <c r="H1924" s="107" t="e">
        <f t="shared" si="547"/>
        <v>#DIV/0!</v>
      </c>
      <c r="I1924" s="106" t="e">
        <f>IF(P1924&gt;0,('Input &amp; Results'!E$33/12*$C$3)*('Input &amp; Results'!$D$21),('Input &amp; Results'!E$33/12*$C$3)*('Input &amp; Results'!$D$22))</f>
        <v>#DIV/0!</v>
      </c>
      <c r="J1924" s="106" t="e">
        <f t="shared" si="548"/>
        <v>#DIV/0!</v>
      </c>
      <c r="K1924" s="106" t="e">
        <f>IF(H1924&gt;'Input &amp; Results'!$K$45,MIN('Input &amp; Results'!$K$35*(D1924-D1923),J1924-M1924),0)</f>
        <v>#DIV/0!</v>
      </c>
      <c r="L1924" s="106" t="e">
        <f t="shared" si="549"/>
        <v>#DIV/0!</v>
      </c>
      <c r="M1924" s="106" t="e">
        <f>IF(J1924&gt;0,MIN('Input &amp; Results'!$K$15*0.75/12*'Input &amp; Results'!$K$42*(D1924-D1923),J1924),0)</f>
        <v>#DIV/0!</v>
      </c>
      <c r="N1924" s="106" t="e">
        <f t="shared" si="550"/>
        <v>#DIV/0!</v>
      </c>
      <c r="O1924" s="106" t="e">
        <f t="shared" si="539"/>
        <v>#DIV/0!</v>
      </c>
      <c r="P1924" s="106" t="e">
        <f>IF(O1924&gt;'Input &amp; Results'!$E$49,MIN('Input &amp; Results'!$E$47*(D1924-D1923),O1924),0)</f>
        <v>#DIV/0!</v>
      </c>
      <c r="Q1924" s="106" t="e">
        <f t="shared" si="551"/>
        <v>#DIV/0!</v>
      </c>
      <c r="R1924" s="106" t="e">
        <f t="shared" si="543"/>
        <v>#DIV/0!</v>
      </c>
      <c r="S1924" s="106" t="e">
        <f t="shared" si="540"/>
        <v>#DIV/0!</v>
      </c>
      <c r="T1924" s="106" t="e">
        <f t="shared" si="552"/>
        <v>#DIV/0!</v>
      </c>
      <c r="U1924" s="124" t="e">
        <f t="shared" si="553"/>
        <v>#DIV/0!</v>
      </c>
      <c r="V1924" s="107" t="e">
        <f t="shared" si="541"/>
        <v>#DIV/0!</v>
      </c>
      <c r="W1924" s="106" t="e">
        <f t="shared" si="554"/>
        <v>#DIV/0!</v>
      </c>
      <c r="X1924" s="106" t="e">
        <f t="shared" si="544"/>
        <v>#DIV/0!</v>
      </c>
      <c r="Y1924" s="106" t="e">
        <f t="shared" si="555"/>
        <v>#DIV/0!</v>
      </c>
      <c r="Z1924" s="108" t="e">
        <f t="shared" si="545"/>
        <v>#DIV/0!</v>
      </c>
      <c r="AA1924" s="108" t="e">
        <f>('Input &amp; Results'!$E$40-R1924*7.48)/('Calcs active'!H1924*1440)</f>
        <v>#DIV/0!</v>
      </c>
    </row>
    <row r="1925" spans="2:27" x14ac:dyDescent="0.2">
      <c r="B1925" s="31">
        <f t="shared" si="556"/>
        <v>12</v>
      </c>
      <c r="C1925" s="31" t="str">
        <f t="shared" si="557"/>
        <v>October</v>
      </c>
      <c r="D1925" s="106">
        <f t="shared" si="558"/>
        <v>4319</v>
      </c>
      <c r="E1925" s="106" t="e">
        <f t="shared" si="546"/>
        <v>#DIV/0!</v>
      </c>
      <c r="F1925" s="106">
        <f>'Calcs Hist'!E1926</f>
        <v>0</v>
      </c>
      <c r="G1925" s="106" t="e">
        <f t="shared" si="542"/>
        <v>#DIV/0!</v>
      </c>
      <c r="H1925" s="107" t="e">
        <f t="shared" si="547"/>
        <v>#DIV/0!</v>
      </c>
      <c r="I1925" s="106" t="e">
        <f>IF(P1925&gt;0,('Input &amp; Results'!E$34/12*$C$3)*('Input &amp; Results'!$D$21),('Input &amp; Results'!E$34/12*$C$3)*('Input &amp; Results'!$D$22))</f>
        <v>#DIV/0!</v>
      </c>
      <c r="J1925" s="106" t="e">
        <f t="shared" si="548"/>
        <v>#DIV/0!</v>
      </c>
      <c r="K1925" s="106" t="e">
        <f>IF(H1925&gt;'Input &amp; Results'!$K$45,MIN('Input &amp; Results'!$K$36*(D1925-D1924),J1925-M1925),0)</f>
        <v>#DIV/0!</v>
      </c>
      <c r="L1925" s="106" t="e">
        <f t="shared" si="549"/>
        <v>#DIV/0!</v>
      </c>
      <c r="M1925" s="106" t="e">
        <f>IF(J1925&gt;0,MIN('Input &amp; Results'!$K$16*0.75/12*'Input &amp; Results'!$K$42*(D1925-D1924),J1925),0)</f>
        <v>#DIV/0!</v>
      </c>
      <c r="N1925" s="106" t="e">
        <f t="shared" si="550"/>
        <v>#DIV/0!</v>
      </c>
      <c r="O1925" s="106" t="e">
        <f t="shared" si="539"/>
        <v>#DIV/0!</v>
      </c>
      <c r="P1925" s="106" t="e">
        <f>IF(O1925&gt;'Input &amp; Results'!$E$49,MIN('Input &amp; Results'!$E$47*(D1925-D1924),O1925),0)</f>
        <v>#DIV/0!</v>
      </c>
      <c r="Q1925" s="106" t="e">
        <f t="shared" si="551"/>
        <v>#DIV/0!</v>
      </c>
      <c r="R1925" s="106" t="e">
        <f t="shared" si="543"/>
        <v>#DIV/0!</v>
      </c>
      <c r="S1925" s="106" t="e">
        <f t="shared" si="540"/>
        <v>#DIV/0!</v>
      </c>
      <c r="T1925" s="106" t="e">
        <f t="shared" si="552"/>
        <v>#DIV/0!</v>
      </c>
      <c r="U1925" s="124" t="e">
        <f t="shared" si="553"/>
        <v>#DIV/0!</v>
      </c>
      <c r="V1925" s="107" t="e">
        <f t="shared" si="541"/>
        <v>#DIV/0!</v>
      </c>
      <c r="W1925" s="106" t="e">
        <f t="shared" si="554"/>
        <v>#DIV/0!</v>
      </c>
      <c r="X1925" s="106" t="e">
        <f t="shared" si="544"/>
        <v>#DIV/0!</v>
      </c>
      <c r="Y1925" s="106" t="e">
        <f t="shared" si="555"/>
        <v>#DIV/0!</v>
      </c>
      <c r="Z1925" s="108" t="e">
        <f t="shared" si="545"/>
        <v>#DIV/0!</v>
      </c>
      <c r="AA1925" s="108" t="e">
        <f>('Input &amp; Results'!$E$40-R1925*7.48)/('Calcs active'!H1925*1440)</f>
        <v>#DIV/0!</v>
      </c>
    </row>
    <row r="1926" spans="2:27" x14ac:dyDescent="0.2">
      <c r="B1926" s="31">
        <f t="shared" si="556"/>
        <v>12</v>
      </c>
      <c r="C1926" s="31" t="str">
        <f t="shared" si="557"/>
        <v>November</v>
      </c>
      <c r="D1926" s="106">
        <f t="shared" si="558"/>
        <v>4349</v>
      </c>
      <c r="E1926" s="106" t="e">
        <f t="shared" si="546"/>
        <v>#DIV/0!</v>
      </c>
      <c r="F1926" s="106">
        <f>'Calcs Hist'!E1927</f>
        <v>0</v>
      </c>
      <c r="G1926" s="106" t="e">
        <f t="shared" si="542"/>
        <v>#DIV/0!</v>
      </c>
      <c r="H1926" s="107" t="e">
        <f t="shared" si="547"/>
        <v>#DIV/0!</v>
      </c>
      <c r="I1926" s="106" t="e">
        <f>IF(P1926&gt;0,('Input &amp; Results'!E$35/12*$C$3)*('Input &amp; Results'!$D$21),('Input &amp; Results'!E$35/12*$C$3)*('Input &amp; Results'!$D$22))</f>
        <v>#DIV/0!</v>
      </c>
      <c r="J1926" s="106" t="e">
        <f t="shared" si="548"/>
        <v>#DIV/0!</v>
      </c>
      <c r="K1926" s="106" t="e">
        <f>IF(H1926&gt;'Input &amp; Results'!$K$45,MIN('Input &amp; Results'!$K$37*(D1926-D1925),J1926-M1926),0)</f>
        <v>#DIV/0!</v>
      </c>
      <c r="L1926" s="106" t="e">
        <f t="shared" si="549"/>
        <v>#DIV/0!</v>
      </c>
      <c r="M1926" s="106" t="e">
        <f>IF(J1926&gt;0,MIN('Input &amp; Results'!$K$17*0.75/12*'Input &amp; Results'!$K$42*(D1926-D1925),J1926),0)</f>
        <v>#DIV/0!</v>
      </c>
      <c r="N1926" s="106" t="e">
        <f t="shared" si="550"/>
        <v>#DIV/0!</v>
      </c>
      <c r="O1926" s="106" t="e">
        <f t="shared" si="539"/>
        <v>#DIV/0!</v>
      </c>
      <c r="P1926" s="106" t="e">
        <f>IF(O1926&gt;'Input &amp; Results'!$E$49,MIN('Input &amp; Results'!$E$47*(D1926-D1925),O1926),0)</f>
        <v>#DIV/0!</v>
      </c>
      <c r="Q1926" s="106" t="e">
        <f t="shared" si="551"/>
        <v>#DIV/0!</v>
      </c>
      <c r="R1926" s="106" t="e">
        <f t="shared" si="543"/>
        <v>#DIV/0!</v>
      </c>
      <c r="S1926" s="106" t="e">
        <f t="shared" si="540"/>
        <v>#DIV/0!</v>
      </c>
      <c r="T1926" s="106" t="e">
        <f t="shared" si="552"/>
        <v>#DIV/0!</v>
      </c>
      <c r="U1926" s="124" t="e">
        <f t="shared" si="553"/>
        <v>#DIV/0!</v>
      </c>
      <c r="V1926" s="107" t="e">
        <f t="shared" si="541"/>
        <v>#DIV/0!</v>
      </c>
      <c r="W1926" s="106" t="e">
        <f t="shared" si="554"/>
        <v>#DIV/0!</v>
      </c>
      <c r="X1926" s="106" t="e">
        <f t="shared" si="544"/>
        <v>#DIV/0!</v>
      </c>
      <c r="Y1926" s="106" t="e">
        <f t="shared" si="555"/>
        <v>#DIV/0!</v>
      </c>
      <c r="Z1926" s="108" t="e">
        <f t="shared" si="545"/>
        <v>#DIV/0!</v>
      </c>
      <c r="AA1926" s="108" t="e">
        <f>('Input &amp; Results'!$E$40-R1926*7.48)/('Calcs active'!H1926*1440)</f>
        <v>#DIV/0!</v>
      </c>
    </row>
    <row r="1927" spans="2:27" x14ac:dyDescent="0.2">
      <c r="B1927" s="31">
        <f t="shared" si="556"/>
        <v>12</v>
      </c>
      <c r="C1927" s="31" t="str">
        <f t="shared" si="557"/>
        <v>December</v>
      </c>
      <c r="D1927" s="106">
        <f t="shared" si="558"/>
        <v>4380</v>
      </c>
      <c r="E1927" s="106" t="e">
        <f t="shared" si="546"/>
        <v>#DIV/0!</v>
      </c>
      <c r="F1927" s="106">
        <f>'Calcs Hist'!E1928</f>
        <v>0</v>
      </c>
      <c r="G1927" s="106" t="e">
        <f t="shared" si="542"/>
        <v>#DIV/0!</v>
      </c>
      <c r="H1927" s="107" t="e">
        <f t="shared" si="547"/>
        <v>#DIV/0!</v>
      </c>
      <c r="I1927" s="106" t="e">
        <f>IF(P1927&gt;0,('Input &amp; Results'!E$36/12*$C$3)*('Input &amp; Results'!$D$21),('Input &amp; Results'!E$36/12*$C$3)*('Input &amp; Results'!$D$22))</f>
        <v>#DIV/0!</v>
      </c>
      <c r="J1927" s="106" t="e">
        <f t="shared" si="548"/>
        <v>#DIV/0!</v>
      </c>
      <c r="K1927" s="106" t="e">
        <f>IF(H1927&gt;'Input &amp; Results'!$K$45,MIN('Input &amp; Results'!$K$38*(D1927-D1926),J1927-M1927),0)</f>
        <v>#DIV/0!</v>
      </c>
      <c r="L1927" s="106" t="e">
        <f t="shared" si="549"/>
        <v>#DIV/0!</v>
      </c>
      <c r="M1927" s="106" t="e">
        <f>IF(J1927&gt;0,MIN('Input &amp; Results'!$K$18*0.75/12*'Input &amp; Results'!$K$42*(D1927-D1926),J1927),0)</f>
        <v>#DIV/0!</v>
      </c>
      <c r="N1927" s="106" t="e">
        <f t="shared" si="550"/>
        <v>#DIV/0!</v>
      </c>
      <c r="O1927" s="106" t="e">
        <f t="shared" si="539"/>
        <v>#DIV/0!</v>
      </c>
      <c r="P1927" s="106" t="e">
        <f>IF(O1927&gt;'Input &amp; Results'!$E$49,MIN('Input &amp; Results'!$E$47*(D1927-D1926),O1927),0)</f>
        <v>#DIV/0!</v>
      </c>
      <c r="Q1927" s="106" t="e">
        <f t="shared" si="551"/>
        <v>#DIV/0!</v>
      </c>
      <c r="R1927" s="106" t="e">
        <f t="shared" si="543"/>
        <v>#DIV/0!</v>
      </c>
      <c r="S1927" s="106" t="e">
        <f t="shared" si="540"/>
        <v>#DIV/0!</v>
      </c>
      <c r="T1927" s="106" t="e">
        <f t="shared" si="552"/>
        <v>#DIV/0!</v>
      </c>
      <c r="U1927" s="124" t="e">
        <f t="shared" si="553"/>
        <v>#DIV/0!</v>
      </c>
      <c r="V1927" s="107" t="e">
        <f t="shared" si="541"/>
        <v>#DIV/0!</v>
      </c>
      <c r="W1927" s="106" t="e">
        <f t="shared" si="554"/>
        <v>#DIV/0!</v>
      </c>
      <c r="X1927" s="106" t="e">
        <f t="shared" si="544"/>
        <v>#DIV/0!</v>
      </c>
      <c r="Y1927" s="106" t="e">
        <f t="shared" si="555"/>
        <v>#DIV/0!</v>
      </c>
      <c r="Z1927" s="108" t="e">
        <f t="shared" si="545"/>
        <v>#DIV/0!</v>
      </c>
      <c r="AA1927" s="108" t="e">
        <f>('Input &amp; Results'!$E$40-R1927*7.48)/('Calcs active'!H1927*1440)</f>
        <v>#DIV/0!</v>
      </c>
    </row>
    <row r="1928" spans="2:27" x14ac:dyDescent="0.2">
      <c r="B1928" s="31">
        <f t="shared" si="556"/>
        <v>13</v>
      </c>
      <c r="C1928" s="31" t="str">
        <f t="shared" si="557"/>
        <v>January</v>
      </c>
      <c r="D1928" s="106">
        <f t="shared" si="558"/>
        <v>4411</v>
      </c>
      <c r="E1928" s="106" t="e">
        <f t="shared" si="546"/>
        <v>#DIV/0!</v>
      </c>
      <c r="F1928" s="106">
        <f>'Calcs Hist'!E1929</f>
        <v>0</v>
      </c>
      <c r="G1928" s="106" t="e">
        <f t="shared" si="542"/>
        <v>#DIV/0!</v>
      </c>
      <c r="H1928" s="107" t="e">
        <f t="shared" si="547"/>
        <v>#DIV/0!</v>
      </c>
      <c r="I1928" s="106" t="e">
        <f>IF(P1928&gt;0,('Input &amp; Results'!E$25/12*$C$3)*('Input &amp; Results'!$D$21),('Input &amp; Results'!E$25/12*$C$3)*('Input &amp; Results'!$D$22))</f>
        <v>#DIV/0!</v>
      </c>
      <c r="J1928" s="106" t="e">
        <f t="shared" si="548"/>
        <v>#DIV/0!</v>
      </c>
      <c r="K1928" s="106" t="e">
        <f>IF(H1928&gt;'Input &amp; Results'!$K$45,MIN('Input &amp; Results'!$K$27*(D1928-D1927),J1928-M1928),0)</f>
        <v>#DIV/0!</v>
      </c>
      <c r="L1928" s="106" t="e">
        <f t="shared" si="549"/>
        <v>#DIV/0!</v>
      </c>
      <c r="M1928" s="106" t="e">
        <f>IF(J1928&gt;0,MIN('Input &amp; Results'!$K$7*0.75/12*'Input &amp; Results'!$K$42*(D1928-D1927),J1928),0)</f>
        <v>#DIV/0!</v>
      </c>
      <c r="N1928" s="106" t="e">
        <f t="shared" si="550"/>
        <v>#DIV/0!</v>
      </c>
      <c r="O1928" s="106" t="e">
        <f t="shared" si="539"/>
        <v>#DIV/0!</v>
      </c>
      <c r="P1928" s="106" t="e">
        <f>IF(O1928&gt;'Input &amp; Results'!$E$49,MIN('Input &amp; Results'!$E$47*(D1928-D1927),O1928),0)</f>
        <v>#DIV/0!</v>
      </c>
      <c r="Q1928" s="106" t="e">
        <f t="shared" si="551"/>
        <v>#DIV/0!</v>
      </c>
      <c r="R1928" s="106" t="e">
        <f t="shared" si="543"/>
        <v>#DIV/0!</v>
      </c>
      <c r="S1928" s="106" t="e">
        <f t="shared" si="540"/>
        <v>#DIV/0!</v>
      </c>
      <c r="T1928" s="106" t="e">
        <f t="shared" si="552"/>
        <v>#DIV/0!</v>
      </c>
      <c r="U1928" s="124" t="e">
        <f t="shared" si="553"/>
        <v>#DIV/0!</v>
      </c>
      <c r="V1928" s="107" t="e">
        <f t="shared" si="541"/>
        <v>#DIV/0!</v>
      </c>
      <c r="W1928" s="106" t="e">
        <f t="shared" si="554"/>
        <v>#DIV/0!</v>
      </c>
      <c r="X1928" s="106" t="e">
        <f t="shared" si="544"/>
        <v>#DIV/0!</v>
      </c>
      <c r="Y1928" s="106" t="e">
        <f t="shared" si="555"/>
        <v>#DIV/0!</v>
      </c>
      <c r="Z1928" s="108" t="e">
        <f t="shared" si="545"/>
        <v>#DIV/0!</v>
      </c>
      <c r="AA1928" s="108" t="e">
        <f>('Input &amp; Results'!$E$40-R1928*7.48)/('Calcs active'!H1928*1440)</f>
        <v>#DIV/0!</v>
      </c>
    </row>
    <row r="1929" spans="2:27" x14ac:dyDescent="0.2">
      <c r="B1929" s="31">
        <f t="shared" si="556"/>
        <v>13</v>
      </c>
      <c r="C1929" s="31" t="str">
        <f t="shared" si="557"/>
        <v>February</v>
      </c>
      <c r="D1929" s="106">
        <f t="shared" si="558"/>
        <v>4439</v>
      </c>
      <c r="E1929" s="106" t="e">
        <f t="shared" si="546"/>
        <v>#DIV/0!</v>
      </c>
      <c r="F1929" s="106">
        <f>'Calcs Hist'!E1930</f>
        <v>0</v>
      </c>
      <c r="G1929" s="106" t="e">
        <f t="shared" si="542"/>
        <v>#DIV/0!</v>
      </c>
      <c r="H1929" s="107" t="e">
        <f t="shared" si="547"/>
        <v>#DIV/0!</v>
      </c>
      <c r="I1929" s="106" t="e">
        <f>IF(P1929&gt;0,('Input &amp; Results'!E$26/12*$C$3)*('Input &amp; Results'!$D$21),('Input &amp; Results'!E$26/12*$C$3)*('Input &amp; Results'!$D$22))</f>
        <v>#DIV/0!</v>
      </c>
      <c r="J1929" s="106" t="e">
        <f t="shared" si="548"/>
        <v>#DIV/0!</v>
      </c>
      <c r="K1929" s="106" t="e">
        <f>IF(H1929&gt;'Input &amp; Results'!$K$45,MIN('Input &amp; Results'!$K$28*(D1929-D1928),J1929-M1929),0)</f>
        <v>#DIV/0!</v>
      </c>
      <c r="L1929" s="106" t="e">
        <f t="shared" si="549"/>
        <v>#DIV/0!</v>
      </c>
      <c r="M1929" s="106" t="e">
        <f>IF(J1929&gt;0,MIN('Input &amp; Results'!$K$8*0.75/12*'Input &amp; Results'!$K$42*(D1929-D1928),J1929),0)</f>
        <v>#DIV/0!</v>
      </c>
      <c r="N1929" s="106" t="e">
        <f t="shared" si="550"/>
        <v>#DIV/0!</v>
      </c>
      <c r="O1929" s="106" t="e">
        <f t="shared" si="539"/>
        <v>#DIV/0!</v>
      </c>
      <c r="P1929" s="106" t="e">
        <f>IF(O1929&gt;'Input &amp; Results'!$E$49,MIN('Input &amp; Results'!$E$47*(D1929-D1928),O1929),0)</f>
        <v>#DIV/0!</v>
      </c>
      <c r="Q1929" s="106" t="e">
        <f t="shared" si="551"/>
        <v>#DIV/0!</v>
      </c>
      <c r="R1929" s="106" t="e">
        <f t="shared" si="543"/>
        <v>#DIV/0!</v>
      </c>
      <c r="S1929" s="106" t="e">
        <f t="shared" si="540"/>
        <v>#DIV/0!</v>
      </c>
      <c r="T1929" s="106" t="e">
        <f t="shared" si="552"/>
        <v>#DIV/0!</v>
      </c>
      <c r="U1929" s="124" t="e">
        <f t="shared" si="553"/>
        <v>#DIV/0!</v>
      </c>
      <c r="V1929" s="107" t="e">
        <f t="shared" si="541"/>
        <v>#DIV/0!</v>
      </c>
      <c r="W1929" s="106" t="e">
        <f t="shared" si="554"/>
        <v>#DIV/0!</v>
      </c>
      <c r="X1929" s="106" t="e">
        <f t="shared" si="544"/>
        <v>#DIV/0!</v>
      </c>
      <c r="Y1929" s="106" t="e">
        <f t="shared" si="555"/>
        <v>#DIV/0!</v>
      </c>
      <c r="Z1929" s="108" t="e">
        <f t="shared" si="545"/>
        <v>#DIV/0!</v>
      </c>
      <c r="AA1929" s="108" t="e">
        <f>('Input &amp; Results'!$E$40-R1929*7.48)/('Calcs active'!H1929*1440)</f>
        <v>#DIV/0!</v>
      </c>
    </row>
    <row r="1930" spans="2:27" x14ac:dyDescent="0.2">
      <c r="B1930" s="31">
        <f t="shared" si="556"/>
        <v>13</v>
      </c>
      <c r="C1930" s="31" t="str">
        <f t="shared" si="557"/>
        <v>March</v>
      </c>
      <c r="D1930" s="106">
        <f t="shared" si="558"/>
        <v>4470</v>
      </c>
      <c r="E1930" s="106" t="e">
        <f t="shared" si="546"/>
        <v>#DIV/0!</v>
      </c>
      <c r="F1930" s="106">
        <f>'Calcs Hist'!E1931</f>
        <v>0</v>
      </c>
      <c r="G1930" s="106" t="e">
        <f t="shared" si="542"/>
        <v>#DIV/0!</v>
      </c>
      <c r="H1930" s="107" t="e">
        <f t="shared" si="547"/>
        <v>#DIV/0!</v>
      </c>
      <c r="I1930" s="106" t="e">
        <f>IF(P1930&gt;0,('Input &amp; Results'!E$27/12*$C$3)*('Input &amp; Results'!$D$21),('Input &amp; Results'!E$27/12*$C$3)*('Input &amp; Results'!$D$22))</f>
        <v>#DIV/0!</v>
      </c>
      <c r="J1930" s="106" t="e">
        <f t="shared" si="548"/>
        <v>#DIV/0!</v>
      </c>
      <c r="K1930" s="106" t="e">
        <f>IF(H1930&gt;'Input &amp; Results'!$K$45,MIN('Input &amp; Results'!$K$29*(D1930-D1929),J1930-M1930),0)</f>
        <v>#DIV/0!</v>
      </c>
      <c r="L1930" s="106" t="e">
        <f t="shared" si="549"/>
        <v>#DIV/0!</v>
      </c>
      <c r="M1930" s="106" t="e">
        <f>IF(J1930&gt;0,MIN('Input &amp; Results'!$K$9*0.75/12*'Input &amp; Results'!$K$42*(D1930-D1929),J1930),0)</f>
        <v>#DIV/0!</v>
      </c>
      <c r="N1930" s="106" t="e">
        <f t="shared" si="550"/>
        <v>#DIV/0!</v>
      </c>
      <c r="O1930" s="106" t="e">
        <f t="shared" si="539"/>
        <v>#DIV/0!</v>
      </c>
      <c r="P1930" s="106" t="e">
        <f>IF(O1930&gt;'Input &amp; Results'!$E$49,MIN('Input &amp; Results'!$E$47*(D1930-D1929),O1930),0)</f>
        <v>#DIV/0!</v>
      </c>
      <c r="Q1930" s="106" t="e">
        <f t="shared" si="551"/>
        <v>#DIV/0!</v>
      </c>
      <c r="R1930" s="106" t="e">
        <f t="shared" si="543"/>
        <v>#DIV/0!</v>
      </c>
      <c r="S1930" s="106" t="e">
        <f t="shared" si="540"/>
        <v>#DIV/0!</v>
      </c>
      <c r="T1930" s="106" t="e">
        <f t="shared" si="552"/>
        <v>#DIV/0!</v>
      </c>
      <c r="U1930" s="124" t="e">
        <f t="shared" si="553"/>
        <v>#DIV/0!</v>
      </c>
      <c r="V1930" s="107" t="e">
        <f t="shared" si="541"/>
        <v>#DIV/0!</v>
      </c>
      <c r="W1930" s="106" t="e">
        <f t="shared" si="554"/>
        <v>#DIV/0!</v>
      </c>
      <c r="X1930" s="106" t="e">
        <f t="shared" si="544"/>
        <v>#DIV/0!</v>
      </c>
      <c r="Y1930" s="106" t="e">
        <f t="shared" si="555"/>
        <v>#DIV/0!</v>
      </c>
      <c r="Z1930" s="108" t="e">
        <f t="shared" si="545"/>
        <v>#DIV/0!</v>
      </c>
      <c r="AA1930" s="108" t="e">
        <f>('Input &amp; Results'!$E$40-R1930*7.48)/('Calcs active'!H1930*1440)</f>
        <v>#DIV/0!</v>
      </c>
    </row>
    <row r="1931" spans="2:27" x14ac:dyDescent="0.2">
      <c r="B1931" s="31">
        <f t="shared" si="556"/>
        <v>13</v>
      </c>
      <c r="C1931" s="31" t="str">
        <f t="shared" si="557"/>
        <v>April</v>
      </c>
      <c r="D1931" s="106">
        <f t="shared" si="558"/>
        <v>4500</v>
      </c>
      <c r="E1931" s="106" t="e">
        <f t="shared" si="546"/>
        <v>#DIV/0!</v>
      </c>
      <c r="F1931" s="106">
        <f>'Calcs Hist'!E1932</f>
        <v>0</v>
      </c>
      <c r="G1931" s="106" t="e">
        <f t="shared" si="542"/>
        <v>#DIV/0!</v>
      </c>
      <c r="H1931" s="107" t="e">
        <f t="shared" si="547"/>
        <v>#DIV/0!</v>
      </c>
      <c r="I1931" s="106" t="e">
        <f>IF(P1931&gt;0,('Input &amp; Results'!E$28/12*$C$3)*('Input &amp; Results'!$D$21),('Input &amp; Results'!E$28/12*$C$3)*('Input &amp; Results'!$D$22))</f>
        <v>#DIV/0!</v>
      </c>
      <c r="J1931" s="106" t="e">
        <f t="shared" si="548"/>
        <v>#DIV/0!</v>
      </c>
      <c r="K1931" s="106" t="e">
        <f>IF(H1931&gt;'Input &amp; Results'!$K$45,MIN('Input &amp; Results'!$K$30*(D1931-D1930),J1931-M1931),0)</f>
        <v>#DIV/0!</v>
      </c>
      <c r="L1931" s="106" t="e">
        <f t="shared" si="549"/>
        <v>#DIV/0!</v>
      </c>
      <c r="M1931" s="106" t="e">
        <f>IF(J1931&gt;0,MIN('Input &amp; Results'!$K$10*0.75/12*'Input &amp; Results'!$K$42*(D1931-D1930),J1931),0)</f>
        <v>#DIV/0!</v>
      </c>
      <c r="N1931" s="106" t="e">
        <f t="shared" si="550"/>
        <v>#DIV/0!</v>
      </c>
      <c r="O1931" s="106" t="e">
        <f t="shared" si="539"/>
        <v>#DIV/0!</v>
      </c>
      <c r="P1931" s="106" t="e">
        <f>IF(O1931&gt;'Input &amp; Results'!$E$49,MIN('Input &amp; Results'!$E$47*(D1931-D1930),O1931),0)</f>
        <v>#DIV/0!</v>
      </c>
      <c r="Q1931" s="106" t="e">
        <f t="shared" si="551"/>
        <v>#DIV/0!</v>
      </c>
      <c r="R1931" s="106" t="e">
        <f t="shared" si="543"/>
        <v>#DIV/0!</v>
      </c>
      <c r="S1931" s="106" t="e">
        <f t="shared" si="540"/>
        <v>#DIV/0!</v>
      </c>
      <c r="T1931" s="106" t="e">
        <f t="shared" si="552"/>
        <v>#DIV/0!</v>
      </c>
      <c r="U1931" s="124" t="e">
        <f t="shared" si="553"/>
        <v>#DIV/0!</v>
      </c>
      <c r="V1931" s="107" t="e">
        <f t="shared" si="541"/>
        <v>#DIV/0!</v>
      </c>
      <c r="W1931" s="106" t="e">
        <f t="shared" si="554"/>
        <v>#DIV/0!</v>
      </c>
      <c r="X1931" s="106" t="e">
        <f t="shared" si="544"/>
        <v>#DIV/0!</v>
      </c>
      <c r="Y1931" s="106" t="e">
        <f t="shared" si="555"/>
        <v>#DIV/0!</v>
      </c>
      <c r="Z1931" s="108" t="e">
        <f t="shared" si="545"/>
        <v>#DIV/0!</v>
      </c>
      <c r="AA1931" s="108" t="e">
        <f>('Input &amp; Results'!$E$40-R1931*7.48)/('Calcs active'!H1931*1440)</f>
        <v>#DIV/0!</v>
      </c>
    </row>
    <row r="1932" spans="2:27" x14ac:dyDescent="0.2">
      <c r="B1932" s="31">
        <f t="shared" si="556"/>
        <v>13</v>
      </c>
      <c r="C1932" s="31" t="str">
        <f t="shared" si="557"/>
        <v>May</v>
      </c>
      <c r="D1932" s="106">
        <f t="shared" si="558"/>
        <v>4531</v>
      </c>
      <c r="E1932" s="106" t="e">
        <f t="shared" si="546"/>
        <v>#DIV/0!</v>
      </c>
      <c r="F1932" s="106">
        <f>'Calcs Hist'!E1933</f>
        <v>0</v>
      </c>
      <c r="G1932" s="106" t="e">
        <f t="shared" si="542"/>
        <v>#DIV/0!</v>
      </c>
      <c r="H1932" s="107" t="e">
        <f t="shared" si="547"/>
        <v>#DIV/0!</v>
      </c>
      <c r="I1932" s="106" t="e">
        <f>IF(P1932&gt;0,('Input &amp; Results'!E$29/12*$C$3)*('Input &amp; Results'!$D$21),('Input &amp; Results'!E$29/12*$C$3)*('Input &amp; Results'!$D$22))</f>
        <v>#DIV/0!</v>
      </c>
      <c r="J1932" s="106" t="e">
        <f t="shared" si="548"/>
        <v>#DIV/0!</v>
      </c>
      <c r="K1932" s="106" t="e">
        <f>IF(H1932&gt;'Input &amp; Results'!$K$45,MIN('Input &amp; Results'!$K$31*(D1932-D1931),J1932-M1932),0)</f>
        <v>#DIV/0!</v>
      </c>
      <c r="L1932" s="106" t="e">
        <f t="shared" si="549"/>
        <v>#DIV/0!</v>
      </c>
      <c r="M1932" s="106" t="e">
        <f>IF(J1932&gt;0,MIN('Input &amp; Results'!$K$11*0.75/12*'Input &amp; Results'!$K$42*(D1932-D1931),J1932),0)</f>
        <v>#DIV/0!</v>
      </c>
      <c r="N1932" s="106" t="e">
        <f t="shared" si="550"/>
        <v>#DIV/0!</v>
      </c>
      <c r="O1932" s="106" t="e">
        <f t="shared" si="539"/>
        <v>#DIV/0!</v>
      </c>
      <c r="P1932" s="106" t="e">
        <f>IF(O1932&gt;'Input &amp; Results'!$E$49,MIN('Input &amp; Results'!$E$47*(D1932-D1931),O1932),0)</f>
        <v>#DIV/0!</v>
      </c>
      <c r="Q1932" s="106" t="e">
        <f t="shared" si="551"/>
        <v>#DIV/0!</v>
      </c>
      <c r="R1932" s="106" t="e">
        <f t="shared" si="543"/>
        <v>#DIV/0!</v>
      </c>
      <c r="S1932" s="106" t="e">
        <f t="shared" si="540"/>
        <v>#DIV/0!</v>
      </c>
      <c r="T1932" s="106" t="e">
        <f t="shared" si="552"/>
        <v>#DIV/0!</v>
      </c>
      <c r="U1932" s="124" t="e">
        <f t="shared" si="553"/>
        <v>#DIV/0!</v>
      </c>
      <c r="V1932" s="107" t="e">
        <f t="shared" si="541"/>
        <v>#DIV/0!</v>
      </c>
      <c r="W1932" s="106" t="e">
        <f t="shared" si="554"/>
        <v>#DIV/0!</v>
      </c>
      <c r="X1932" s="106" t="e">
        <f t="shared" si="544"/>
        <v>#DIV/0!</v>
      </c>
      <c r="Y1932" s="106" t="e">
        <f t="shared" si="555"/>
        <v>#DIV/0!</v>
      </c>
      <c r="Z1932" s="108" t="e">
        <f t="shared" si="545"/>
        <v>#DIV/0!</v>
      </c>
      <c r="AA1932" s="108" t="e">
        <f>('Input &amp; Results'!$E$40-R1932*7.48)/('Calcs active'!H1932*1440)</f>
        <v>#DIV/0!</v>
      </c>
    </row>
    <row r="1933" spans="2:27" x14ac:dyDescent="0.2">
      <c r="B1933" s="31">
        <f t="shared" si="556"/>
        <v>13</v>
      </c>
      <c r="C1933" s="31" t="str">
        <f t="shared" si="557"/>
        <v>June</v>
      </c>
      <c r="D1933" s="106">
        <f t="shared" si="558"/>
        <v>4561</v>
      </c>
      <c r="E1933" s="106" t="e">
        <f t="shared" si="546"/>
        <v>#DIV/0!</v>
      </c>
      <c r="F1933" s="106">
        <f>'Calcs Hist'!E1934</f>
        <v>0</v>
      </c>
      <c r="G1933" s="106" t="e">
        <f t="shared" si="542"/>
        <v>#DIV/0!</v>
      </c>
      <c r="H1933" s="107" t="e">
        <f t="shared" si="547"/>
        <v>#DIV/0!</v>
      </c>
      <c r="I1933" s="106" t="e">
        <f>IF(P1933&gt;0,('Input &amp; Results'!E$30/12*$C$3)*('Input &amp; Results'!$D$21),('Input &amp; Results'!E$30/12*$C$3)*('Input &amp; Results'!$D$22))</f>
        <v>#DIV/0!</v>
      </c>
      <c r="J1933" s="106" t="e">
        <f t="shared" si="548"/>
        <v>#DIV/0!</v>
      </c>
      <c r="K1933" s="106" t="e">
        <f>IF(H1933&gt;'Input &amp; Results'!$K$45,MIN('Input &amp; Results'!$K$32*(D1933-D1932),J1933-M1933),0)</f>
        <v>#DIV/0!</v>
      </c>
      <c r="L1933" s="106" t="e">
        <f t="shared" si="549"/>
        <v>#DIV/0!</v>
      </c>
      <c r="M1933" s="106" t="e">
        <f>IF(J1933&gt;0,MIN('Input &amp; Results'!$K$12*0.75/12*'Input &amp; Results'!$K$42*(D1933-D1932),J1933),0)</f>
        <v>#DIV/0!</v>
      </c>
      <c r="N1933" s="106" t="e">
        <f t="shared" si="550"/>
        <v>#DIV/0!</v>
      </c>
      <c r="O1933" s="106" t="e">
        <f t="shared" si="539"/>
        <v>#DIV/0!</v>
      </c>
      <c r="P1933" s="106" t="e">
        <f>IF(O1933&gt;'Input &amp; Results'!$E$49,MIN('Input &amp; Results'!$E$47*(D1933-D1932),O1933),0)</f>
        <v>#DIV/0!</v>
      </c>
      <c r="Q1933" s="106" t="e">
        <f t="shared" si="551"/>
        <v>#DIV/0!</v>
      </c>
      <c r="R1933" s="106" t="e">
        <f t="shared" si="543"/>
        <v>#DIV/0!</v>
      </c>
      <c r="S1933" s="106" t="e">
        <f t="shared" si="540"/>
        <v>#DIV/0!</v>
      </c>
      <c r="T1933" s="106" t="e">
        <f t="shared" si="552"/>
        <v>#DIV/0!</v>
      </c>
      <c r="U1933" s="124" t="e">
        <f t="shared" si="553"/>
        <v>#DIV/0!</v>
      </c>
      <c r="V1933" s="107" t="e">
        <f t="shared" si="541"/>
        <v>#DIV/0!</v>
      </c>
      <c r="W1933" s="106" t="e">
        <f t="shared" si="554"/>
        <v>#DIV/0!</v>
      </c>
      <c r="X1933" s="106" t="e">
        <f t="shared" si="544"/>
        <v>#DIV/0!</v>
      </c>
      <c r="Y1933" s="106" t="e">
        <f t="shared" si="555"/>
        <v>#DIV/0!</v>
      </c>
      <c r="Z1933" s="108" t="e">
        <f t="shared" si="545"/>
        <v>#DIV/0!</v>
      </c>
      <c r="AA1933" s="108" t="e">
        <f>('Input &amp; Results'!$E$40-R1933*7.48)/('Calcs active'!H1933*1440)</f>
        <v>#DIV/0!</v>
      </c>
    </row>
    <row r="1934" spans="2:27" x14ac:dyDescent="0.2">
      <c r="B1934" s="31">
        <f t="shared" si="556"/>
        <v>13</v>
      </c>
      <c r="C1934" s="31" t="str">
        <f t="shared" si="557"/>
        <v>July</v>
      </c>
      <c r="D1934" s="106">
        <f t="shared" si="558"/>
        <v>4592</v>
      </c>
      <c r="E1934" s="106" t="e">
        <f t="shared" si="546"/>
        <v>#DIV/0!</v>
      </c>
      <c r="F1934" s="106">
        <f>'Calcs Hist'!E1935</f>
        <v>0</v>
      </c>
      <c r="G1934" s="106" t="e">
        <f t="shared" si="542"/>
        <v>#DIV/0!</v>
      </c>
      <c r="H1934" s="107" t="e">
        <f t="shared" si="547"/>
        <v>#DIV/0!</v>
      </c>
      <c r="I1934" s="106" t="e">
        <f>IF(P1934&gt;0,('Input &amp; Results'!E$31/12*$C$3)*('Input &amp; Results'!$D$21),('Input &amp; Results'!E$31/12*$C$3)*('Input &amp; Results'!$D$22))</f>
        <v>#DIV/0!</v>
      </c>
      <c r="J1934" s="106" t="e">
        <f t="shared" si="548"/>
        <v>#DIV/0!</v>
      </c>
      <c r="K1934" s="106" t="e">
        <f>IF(H1934&gt;'Input &amp; Results'!$K$45,MIN('Input &amp; Results'!$K$33*(D1934-D1933),J1934-M1934),0)</f>
        <v>#DIV/0!</v>
      </c>
      <c r="L1934" s="106" t="e">
        <f t="shared" si="549"/>
        <v>#DIV/0!</v>
      </c>
      <c r="M1934" s="106" t="e">
        <f>IF(J1934&gt;0,MIN('Input &amp; Results'!$K$13*0.75/12*'Input &amp; Results'!$K$42*(D1934-D1933),J1934),0)</f>
        <v>#DIV/0!</v>
      </c>
      <c r="N1934" s="106" t="e">
        <f t="shared" si="550"/>
        <v>#DIV/0!</v>
      </c>
      <c r="O1934" s="106" t="e">
        <f t="shared" si="539"/>
        <v>#DIV/0!</v>
      </c>
      <c r="P1934" s="106" t="e">
        <f>IF(O1934&gt;'Input &amp; Results'!$E$49,MIN('Input &amp; Results'!$E$47*(D1934-D1933),O1934),0)</f>
        <v>#DIV/0!</v>
      </c>
      <c r="Q1934" s="106" t="e">
        <f t="shared" si="551"/>
        <v>#DIV/0!</v>
      </c>
      <c r="R1934" s="106" t="e">
        <f t="shared" si="543"/>
        <v>#DIV/0!</v>
      </c>
      <c r="S1934" s="106" t="e">
        <f t="shared" si="540"/>
        <v>#DIV/0!</v>
      </c>
      <c r="T1934" s="106" t="e">
        <f t="shared" si="552"/>
        <v>#DIV/0!</v>
      </c>
      <c r="U1934" s="124" t="e">
        <f t="shared" si="553"/>
        <v>#DIV/0!</v>
      </c>
      <c r="V1934" s="107" t="e">
        <f t="shared" si="541"/>
        <v>#DIV/0!</v>
      </c>
      <c r="W1934" s="106" t="e">
        <f t="shared" si="554"/>
        <v>#DIV/0!</v>
      </c>
      <c r="X1934" s="106" t="e">
        <f t="shared" si="544"/>
        <v>#DIV/0!</v>
      </c>
      <c r="Y1934" s="106" t="e">
        <f t="shared" si="555"/>
        <v>#DIV/0!</v>
      </c>
      <c r="Z1934" s="108" t="e">
        <f t="shared" si="545"/>
        <v>#DIV/0!</v>
      </c>
      <c r="AA1934" s="108" t="e">
        <f>('Input &amp; Results'!$E$40-R1934*7.48)/('Calcs active'!H1934*1440)</f>
        <v>#DIV/0!</v>
      </c>
    </row>
    <row r="1935" spans="2:27" x14ac:dyDescent="0.2">
      <c r="B1935" s="31">
        <f t="shared" si="556"/>
        <v>13</v>
      </c>
      <c r="C1935" s="31" t="str">
        <f t="shared" si="557"/>
        <v>August</v>
      </c>
      <c r="D1935" s="106">
        <f t="shared" si="558"/>
        <v>4623</v>
      </c>
      <c r="E1935" s="106" t="e">
        <f t="shared" si="546"/>
        <v>#DIV/0!</v>
      </c>
      <c r="F1935" s="106">
        <f>'Calcs Hist'!E1936</f>
        <v>0</v>
      </c>
      <c r="G1935" s="106" t="e">
        <f t="shared" si="542"/>
        <v>#DIV/0!</v>
      </c>
      <c r="H1935" s="107" t="e">
        <f t="shared" si="547"/>
        <v>#DIV/0!</v>
      </c>
      <c r="I1935" s="106" t="e">
        <f>IF(P1935&gt;0,('Input &amp; Results'!E$32/12*$C$3)*('Input &amp; Results'!$D$21),('Input &amp; Results'!E$32/12*$C$3)*('Input &amp; Results'!$D$22))</f>
        <v>#DIV/0!</v>
      </c>
      <c r="J1935" s="106" t="e">
        <f t="shared" si="548"/>
        <v>#DIV/0!</v>
      </c>
      <c r="K1935" s="106" t="e">
        <f>IF(H1935&gt;'Input &amp; Results'!$K$45,MIN('Input &amp; Results'!$K$34*(D1935-D1934),J1935-M1935),0)</f>
        <v>#DIV/0!</v>
      </c>
      <c r="L1935" s="106" t="e">
        <f t="shared" si="549"/>
        <v>#DIV/0!</v>
      </c>
      <c r="M1935" s="106" t="e">
        <f>IF(J1935&gt;0,MIN('Input &amp; Results'!$K$14*0.75/12*'Input &amp; Results'!$K$42*(D1935-D1934),J1935),0)</f>
        <v>#DIV/0!</v>
      </c>
      <c r="N1935" s="106" t="e">
        <f t="shared" si="550"/>
        <v>#DIV/0!</v>
      </c>
      <c r="O1935" s="106" t="e">
        <f t="shared" si="539"/>
        <v>#DIV/0!</v>
      </c>
      <c r="P1935" s="106" t="e">
        <f>IF(O1935&gt;'Input &amp; Results'!$E$49,MIN('Input &amp; Results'!$E$47*(D1935-D1934),O1935),0)</f>
        <v>#DIV/0!</v>
      </c>
      <c r="Q1935" s="106" t="e">
        <f t="shared" si="551"/>
        <v>#DIV/0!</v>
      </c>
      <c r="R1935" s="106" t="e">
        <f t="shared" si="543"/>
        <v>#DIV/0!</v>
      </c>
      <c r="S1935" s="106" t="e">
        <f t="shared" si="540"/>
        <v>#DIV/0!</v>
      </c>
      <c r="T1935" s="106" t="e">
        <f t="shared" si="552"/>
        <v>#DIV/0!</v>
      </c>
      <c r="U1935" s="124" t="e">
        <f t="shared" si="553"/>
        <v>#DIV/0!</v>
      </c>
      <c r="V1935" s="107" t="e">
        <f t="shared" si="541"/>
        <v>#DIV/0!</v>
      </c>
      <c r="W1935" s="106" t="e">
        <f t="shared" si="554"/>
        <v>#DIV/0!</v>
      </c>
      <c r="X1935" s="106" t="e">
        <f t="shared" si="544"/>
        <v>#DIV/0!</v>
      </c>
      <c r="Y1935" s="106" t="e">
        <f t="shared" si="555"/>
        <v>#DIV/0!</v>
      </c>
      <c r="Z1935" s="108" t="e">
        <f t="shared" si="545"/>
        <v>#DIV/0!</v>
      </c>
      <c r="AA1935" s="108" t="e">
        <f>('Input &amp; Results'!$E$40-R1935*7.48)/('Calcs active'!H1935*1440)</f>
        <v>#DIV/0!</v>
      </c>
    </row>
    <row r="1936" spans="2:27" x14ac:dyDescent="0.2">
      <c r="B1936" s="31">
        <f t="shared" si="556"/>
        <v>13</v>
      </c>
      <c r="C1936" s="31" t="str">
        <f t="shared" si="557"/>
        <v>September</v>
      </c>
      <c r="D1936" s="106">
        <f t="shared" si="558"/>
        <v>4653</v>
      </c>
      <c r="E1936" s="106" t="e">
        <f t="shared" si="546"/>
        <v>#DIV/0!</v>
      </c>
      <c r="F1936" s="106">
        <f>'Calcs Hist'!E1937</f>
        <v>0</v>
      </c>
      <c r="G1936" s="106" t="e">
        <f t="shared" si="542"/>
        <v>#DIV/0!</v>
      </c>
      <c r="H1936" s="107" t="e">
        <f t="shared" si="547"/>
        <v>#DIV/0!</v>
      </c>
      <c r="I1936" s="106" t="e">
        <f>IF(P1936&gt;0,('Input &amp; Results'!E$33/12*$C$3)*('Input &amp; Results'!$D$21),('Input &amp; Results'!E$33/12*$C$3)*('Input &amp; Results'!$D$22))</f>
        <v>#DIV/0!</v>
      </c>
      <c r="J1936" s="106" t="e">
        <f t="shared" si="548"/>
        <v>#DIV/0!</v>
      </c>
      <c r="K1936" s="106" t="e">
        <f>IF(H1936&gt;'Input &amp; Results'!$K$45,MIN('Input &amp; Results'!$K$35*(D1936-D1935),J1936-M1936),0)</f>
        <v>#DIV/0!</v>
      </c>
      <c r="L1936" s="106" t="e">
        <f t="shared" si="549"/>
        <v>#DIV/0!</v>
      </c>
      <c r="M1936" s="106" t="e">
        <f>IF(J1936&gt;0,MIN('Input &amp; Results'!$K$15*0.75/12*'Input &amp; Results'!$K$42*(D1936-D1935),J1936),0)</f>
        <v>#DIV/0!</v>
      </c>
      <c r="N1936" s="106" t="e">
        <f t="shared" si="550"/>
        <v>#DIV/0!</v>
      </c>
      <c r="O1936" s="106" t="e">
        <f t="shared" si="539"/>
        <v>#DIV/0!</v>
      </c>
      <c r="P1936" s="106" t="e">
        <f>IF(O1936&gt;'Input &amp; Results'!$E$49,MIN('Input &amp; Results'!$E$47*(D1936-D1935),O1936),0)</f>
        <v>#DIV/0!</v>
      </c>
      <c r="Q1936" s="106" t="e">
        <f t="shared" si="551"/>
        <v>#DIV/0!</v>
      </c>
      <c r="R1936" s="106" t="e">
        <f t="shared" si="543"/>
        <v>#DIV/0!</v>
      </c>
      <c r="S1936" s="106" t="e">
        <f t="shared" si="540"/>
        <v>#DIV/0!</v>
      </c>
      <c r="T1936" s="106" t="e">
        <f t="shared" si="552"/>
        <v>#DIV/0!</v>
      </c>
      <c r="U1936" s="124" t="e">
        <f t="shared" si="553"/>
        <v>#DIV/0!</v>
      </c>
      <c r="V1936" s="107" t="e">
        <f t="shared" si="541"/>
        <v>#DIV/0!</v>
      </c>
      <c r="W1936" s="106" t="e">
        <f t="shared" si="554"/>
        <v>#DIV/0!</v>
      </c>
      <c r="X1936" s="106" t="e">
        <f t="shared" si="544"/>
        <v>#DIV/0!</v>
      </c>
      <c r="Y1936" s="106" t="e">
        <f t="shared" si="555"/>
        <v>#DIV/0!</v>
      </c>
      <c r="Z1936" s="108" t="e">
        <f t="shared" si="545"/>
        <v>#DIV/0!</v>
      </c>
      <c r="AA1936" s="108" t="e">
        <f>('Input &amp; Results'!$E$40-R1936*7.48)/('Calcs active'!H1936*1440)</f>
        <v>#DIV/0!</v>
      </c>
    </row>
    <row r="1937" spans="2:27" x14ac:dyDescent="0.2">
      <c r="B1937" s="31">
        <f t="shared" si="556"/>
        <v>13</v>
      </c>
      <c r="C1937" s="31" t="str">
        <f t="shared" si="557"/>
        <v>October</v>
      </c>
      <c r="D1937" s="106">
        <f t="shared" si="558"/>
        <v>4684</v>
      </c>
      <c r="E1937" s="106" t="e">
        <f t="shared" si="546"/>
        <v>#DIV/0!</v>
      </c>
      <c r="F1937" s="106">
        <f>'Calcs Hist'!E1938</f>
        <v>0</v>
      </c>
      <c r="G1937" s="106" t="e">
        <f t="shared" si="542"/>
        <v>#DIV/0!</v>
      </c>
      <c r="H1937" s="107" t="e">
        <f t="shared" si="547"/>
        <v>#DIV/0!</v>
      </c>
      <c r="I1937" s="106" t="e">
        <f>IF(P1937&gt;0,('Input &amp; Results'!E$34/12*$C$3)*('Input &amp; Results'!$D$21),('Input &amp; Results'!E$34/12*$C$3)*('Input &amp; Results'!$D$22))</f>
        <v>#DIV/0!</v>
      </c>
      <c r="J1937" s="106" t="e">
        <f t="shared" si="548"/>
        <v>#DIV/0!</v>
      </c>
      <c r="K1937" s="106" t="e">
        <f>IF(H1937&gt;'Input &amp; Results'!$K$45,MIN('Input &amp; Results'!$K$36*(D1937-D1936),J1937-M1937),0)</f>
        <v>#DIV/0!</v>
      </c>
      <c r="L1937" s="106" t="e">
        <f t="shared" si="549"/>
        <v>#DIV/0!</v>
      </c>
      <c r="M1937" s="106" t="e">
        <f>IF(J1937&gt;0,MIN('Input &amp; Results'!$K$16*0.75/12*'Input &amp; Results'!$K$42*(D1937-D1936),J1937),0)</f>
        <v>#DIV/0!</v>
      </c>
      <c r="N1937" s="106" t="e">
        <f t="shared" si="550"/>
        <v>#DIV/0!</v>
      </c>
      <c r="O1937" s="106" t="e">
        <f t="shared" si="539"/>
        <v>#DIV/0!</v>
      </c>
      <c r="P1937" s="106" t="e">
        <f>IF(O1937&gt;'Input &amp; Results'!$E$49,MIN('Input &amp; Results'!$E$47*(D1937-D1936),O1937),0)</f>
        <v>#DIV/0!</v>
      </c>
      <c r="Q1937" s="106" t="e">
        <f t="shared" si="551"/>
        <v>#DIV/0!</v>
      </c>
      <c r="R1937" s="106" t="e">
        <f t="shared" si="543"/>
        <v>#DIV/0!</v>
      </c>
      <c r="S1937" s="106" t="e">
        <f t="shared" si="540"/>
        <v>#DIV/0!</v>
      </c>
      <c r="T1937" s="106" t="e">
        <f t="shared" si="552"/>
        <v>#DIV/0!</v>
      </c>
      <c r="U1937" s="124" t="e">
        <f t="shared" si="553"/>
        <v>#DIV/0!</v>
      </c>
      <c r="V1937" s="107" t="e">
        <f t="shared" si="541"/>
        <v>#DIV/0!</v>
      </c>
      <c r="W1937" s="106" t="e">
        <f t="shared" si="554"/>
        <v>#DIV/0!</v>
      </c>
      <c r="X1937" s="106" t="e">
        <f t="shared" si="544"/>
        <v>#DIV/0!</v>
      </c>
      <c r="Y1937" s="106" t="e">
        <f t="shared" si="555"/>
        <v>#DIV/0!</v>
      </c>
      <c r="Z1937" s="108" t="e">
        <f t="shared" si="545"/>
        <v>#DIV/0!</v>
      </c>
      <c r="AA1937" s="108" t="e">
        <f>('Input &amp; Results'!$E$40-R1937*7.48)/('Calcs active'!H1937*1440)</f>
        <v>#DIV/0!</v>
      </c>
    </row>
    <row r="1938" spans="2:27" x14ac:dyDescent="0.2">
      <c r="B1938" s="31">
        <f t="shared" si="556"/>
        <v>13</v>
      </c>
      <c r="C1938" s="31" t="str">
        <f t="shared" si="557"/>
        <v>November</v>
      </c>
      <c r="D1938" s="106">
        <f t="shared" si="558"/>
        <v>4714</v>
      </c>
      <c r="E1938" s="106" t="e">
        <f t="shared" si="546"/>
        <v>#DIV/0!</v>
      </c>
      <c r="F1938" s="106">
        <f>'Calcs Hist'!E1939</f>
        <v>0</v>
      </c>
      <c r="G1938" s="106" t="e">
        <f t="shared" si="542"/>
        <v>#DIV/0!</v>
      </c>
      <c r="H1938" s="107" t="e">
        <f t="shared" si="547"/>
        <v>#DIV/0!</v>
      </c>
      <c r="I1938" s="106" t="e">
        <f>IF(P1938&gt;0,('Input &amp; Results'!E$35/12*$C$3)*('Input &amp; Results'!$D$21),('Input &amp; Results'!E$35/12*$C$3)*('Input &amp; Results'!$D$22))</f>
        <v>#DIV/0!</v>
      </c>
      <c r="J1938" s="106" t="e">
        <f t="shared" si="548"/>
        <v>#DIV/0!</v>
      </c>
      <c r="K1938" s="106" t="e">
        <f>IF(H1938&gt;'Input &amp; Results'!$K$45,MIN('Input &amp; Results'!$K$37*(D1938-D1937),J1938-M1938),0)</f>
        <v>#DIV/0!</v>
      </c>
      <c r="L1938" s="106" t="e">
        <f t="shared" si="549"/>
        <v>#DIV/0!</v>
      </c>
      <c r="M1938" s="106" t="e">
        <f>IF(J1938&gt;0,MIN('Input &amp; Results'!$K$17*0.75/12*'Input &amp; Results'!$K$42*(D1938-D1937),J1938),0)</f>
        <v>#DIV/0!</v>
      </c>
      <c r="N1938" s="106" t="e">
        <f t="shared" si="550"/>
        <v>#DIV/0!</v>
      </c>
      <c r="O1938" s="106" t="e">
        <f t="shared" si="539"/>
        <v>#DIV/0!</v>
      </c>
      <c r="P1938" s="106" t="e">
        <f>IF(O1938&gt;'Input &amp; Results'!$E$49,MIN('Input &amp; Results'!$E$47*(D1938-D1937),O1938),0)</f>
        <v>#DIV/0!</v>
      </c>
      <c r="Q1938" s="106" t="e">
        <f t="shared" si="551"/>
        <v>#DIV/0!</v>
      </c>
      <c r="R1938" s="106" t="e">
        <f t="shared" si="543"/>
        <v>#DIV/0!</v>
      </c>
      <c r="S1938" s="106" t="e">
        <f t="shared" si="540"/>
        <v>#DIV/0!</v>
      </c>
      <c r="T1938" s="106" t="e">
        <f t="shared" si="552"/>
        <v>#DIV/0!</v>
      </c>
      <c r="U1938" s="124" t="e">
        <f t="shared" si="553"/>
        <v>#DIV/0!</v>
      </c>
      <c r="V1938" s="107" t="e">
        <f t="shared" si="541"/>
        <v>#DIV/0!</v>
      </c>
      <c r="W1938" s="106" t="e">
        <f t="shared" si="554"/>
        <v>#DIV/0!</v>
      </c>
      <c r="X1938" s="106" t="e">
        <f t="shared" si="544"/>
        <v>#DIV/0!</v>
      </c>
      <c r="Y1938" s="106" t="e">
        <f t="shared" si="555"/>
        <v>#DIV/0!</v>
      </c>
      <c r="Z1938" s="108" t="e">
        <f t="shared" si="545"/>
        <v>#DIV/0!</v>
      </c>
      <c r="AA1938" s="108" t="e">
        <f>('Input &amp; Results'!$E$40-R1938*7.48)/('Calcs active'!H1938*1440)</f>
        <v>#DIV/0!</v>
      </c>
    </row>
    <row r="1939" spans="2:27" x14ac:dyDescent="0.2">
      <c r="B1939" s="31">
        <f t="shared" si="556"/>
        <v>13</v>
      </c>
      <c r="C1939" s="31" t="str">
        <f t="shared" si="557"/>
        <v>December</v>
      </c>
      <c r="D1939" s="106">
        <f t="shared" si="558"/>
        <v>4745</v>
      </c>
      <c r="E1939" s="106" t="e">
        <f t="shared" si="546"/>
        <v>#DIV/0!</v>
      </c>
      <c r="F1939" s="106">
        <f>'Calcs Hist'!E1940</f>
        <v>0</v>
      </c>
      <c r="G1939" s="106" t="e">
        <f t="shared" si="542"/>
        <v>#DIV/0!</v>
      </c>
      <c r="H1939" s="107" t="e">
        <f t="shared" si="547"/>
        <v>#DIV/0!</v>
      </c>
      <c r="I1939" s="106" t="e">
        <f>IF(P1939&gt;0,('Input &amp; Results'!E$36/12*$C$3)*('Input &amp; Results'!$D$21),('Input &amp; Results'!E$36/12*$C$3)*('Input &amp; Results'!$D$22))</f>
        <v>#DIV/0!</v>
      </c>
      <c r="J1939" s="106" t="e">
        <f t="shared" si="548"/>
        <v>#DIV/0!</v>
      </c>
      <c r="K1939" s="106" t="e">
        <f>IF(H1939&gt;'Input &amp; Results'!$K$45,MIN('Input &amp; Results'!$K$38*(D1939-D1938),J1939-M1939),0)</f>
        <v>#DIV/0!</v>
      </c>
      <c r="L1939" s="106" t="e">
        <f t="shared" si="549"/>
        <v>#DIV/0!</v>
      </c>
      <c r="M1939" s="106" t="e">
        <f>IF(J1939&gt;0,MIN('Input &amp; Results'!$K$18*0.75/12*'Input &amp; Results'!$K$42*(D1939-D1938),J1939),0)</f>
        <v>#DIV/0!</v>
      </c>
      <c r="N1939" s="106" t="e">
        <f t="shared" si="550"/>
        <v>#DIV/0!</v>
      </c>
      <c r="O1939" s="106" t="e">
        <f t="shared" si="539"/>
        <v>#DIV/0!</v>
      </c>
      <c r="P1939" s="106" t="e">
        <f>IF(O1939&gt;'Input &amp; Results'!$E$49,MIN('Input &amp; Results'!$E$47*(D1939-D1938),O1939),0)</f>
        <v>#DIV/0!</v>
      </c>
      <c r="Q1939" s="106" t="e">
        <f t="shared" si="551"/>
        <v>#DIV/0!</v>
      </c>
      <c r="R1939" s="106" t="e">
        <f t="shared" si="543"/>
        <v>#DIV/0!</v>
      </c>
      <c r="S1939" s="106" t="e">
        <f t="shared" si="540"/>
        <v>#DIV/0!</v>
      </c>
      <c r="T1939" s="106" t="e">
        <f t="shared" si="552"/>
        <v>#DIV/0!</v>
      </c>
      <c r="U1939" s="124" t="e">
        <f t="shared" si="553"/>
        <v>#DIV/0!</v>
      </c>
      <c r="V1939" s="107" t="e">
        <f t="shared" si="541"/>
        <v>#DIV/0!</v>
      </c>
      <c r="W1939" s="106" t="e">
        <f t="shared" si="554"/>
        <v>#DIV/0!</v>
      </c>
      <c r="X1939" s="106" t="e">
        <f t="shared" si="544"/>
        <v>#DIV/0!</v>
      </c>
      <c r="Y1939" s="106" t="e">
        <f t="shared" si="555"/>
        <v>#DIV/0!</v>
      </c>
      <c r="Z1939" s="108" t="e">
        <f t="shared" si="545"/>
        <v>#DIV/0!</v>
      </c>
      <c r="AA1939" s="108" t="e">
        <f>('Input &amp; Results'!$E$40-R1939*7.48)/('Calcs active'!H1939*1440)</f>
        <v>#DIV/0!</v>
      </c>
    </row>
    <row r="1940" spans="2:27" x14ac:dyDescent="0.2">
      <c r="B1940" s="31">
        <f t="shared" si="556"/>
        <v>14</v>
      </c>
      <c r="C1940" s="31" t="str">
        <f t="shared" si="557"/>
        <v>January</v>
      </c>
      <c r="D1940" s="106">
        <f t="shared" si="558"/>
        <v>4776</v>
      </c>
      <c r="E1940" s="106" t="e">
        <f t="shared" si="546"/>
        <v>#DIV/0!</v>
      </c>
      <c r="F1940" s="106">
        <f>'Calcs Hist'!E1941</f>
        <v>0</v>
      </c>
      <c r="G1940" s="106" t="e">
        <f t="shared" si="542"/>
        <v>#DIV/0!</v>
      </c>
      <c r="H1940" s="107" t="e">
        <f t="shared" si="547"/>
        <v>#DIV/0!</v>
      </c>
      <c r="I1940" s="106" t="e">
        <f>IF(P1940&gt;0,('Input &amp; Results'!E$25/12*$C$3)*('Input &amp; Results'!$D$21),('Input &amp; Results'!E$25/12*$C$3)*('Input &amp; Results'!$D$22))</f>
        <v>#DIV/0!</v>
      </c>
      <c r="J1940" s="106" t="e">
        <f t="shared" si="548"/>
        <v>#DIV/0!</v>
      </c>
      <c r="K1940" s="106" t="e">
        <f>IF(H1940&gt;'Input &amp; Results'!$K$45,MIN('Input &amp; Results'!$K$27*(D1940-D1939),J1940-M1940),0)</f>
        <v>#DIV/0!</v>
      </c>
      <c r="L1940" s="106" t="e">
        <f t="shared" si="549"/>
        <v>#DIV/0!</v>
      </c>
      <c r="M1940" s="106" t="e">
        <f>IF(J1940&gt;0,MIN('Input &amp; Results'!$K$7*0.75/12*'Input &amp; Results'!$K$42*(D1940-D1939),J1940),0)</f>
        <v>#DIV/0!</v>
      </c>
      <c r="N1940" s="106" t="e">
        <f t="shared" si="550"/>
        <v>#DIV/0!</v>
      </c>
      <c r="O1940" s="106" t="e">
        <f t="shared" si="539"/>
        <v>#DIV/0!</v>
      </c>
      <c r="P1940" s="106" t="e">
        <f>IF(O1940&gt;'Input &amp; Results'!$E$49,MIN('Input &amp; Results'!$E$47*(D1940-D1939),O1940),0)</f>
        <v>#DIV/0!</v>
      </c>
      <c r="Q1940" s="106" t="e">
        <f t="shared" si="551"/>
        <v>#DIV/0!</v>
      </c>
      <c r="R1940" s="106" t="e">
        <f t="shared" si="543"/>
        <v>#DIV/0!</v>
      </c>
      <c r="S1940" s="106" t="e">
        <f t="shared" si="540"/>
        <v>#DIV/0!</v>
      </c>
      <c r="T1940" s="106" t="e">
        <f t="shared" si="552"/>
        <v>#DIV/0!</v>
      </c>
      <c r="U1940" s="124" t="e">
        <f t="shared" si="553"/>
        <v>#DIV/0!</v>
      </c>
      <c r="V1940" s="107" t="e">
        <f t="shared" si="541"/>
        <v>#DIV/0!</v>
      </c>
      <c r="W1940" s="106" t="e">
        <f t="shared" si="554"/>
        <v>#DIV/0!</v>
      </c>
      <c r="X1940" s="106" t="e">
        <f t="shared" si="544"/>
        <v>#DIV/0!</v>
      </c>
      <c r="Y1940" s="106" t="e">
        <f t="shared" si="555"/>
        <v>#DIV/0!</v>
      </c>
      <c r="Z1940" s="108" t="e">
        <f t="shared" si="545"/>
        <v>#DIV/0!</v>
      </c>
      <c r="AA1940" s="108" t="e">
        <f>('Input &amp; Results'!$E$40-R1940*7.48)/('Calcs active'!H1940*1440)</f>
        <v>#DIV/0!</v>
      </c>
    </row>
    <row r="1941" spans="2:27" x14ac:dyDescent="0.2">
      <c r="B1941" s="31">
        <f t="shared" si="556"/>
        <v>14</v>
      </c>
      <c r="C1941" s="31" t="str">
        <f t="shared" si="557"/>
        <v>February</v>
      </c>
      <c r="D1941" s="106">
        <f t="shared" si="558"/>
        <v>4804</v>
      </c>
      <c r="E1941" s="106" t="e">
        <f t="shared" si="546"/>
        <v>#DIV/0!</v>
      </c>
      <c r="F1941" s="106">
        <f>'Calcs Hist'!E1942</f>
        <v>0</v>
      </c>
      <c r="G1941" s="106" t="e">
        <f t="shared" si="542"/>
        <v>#DIV/0!</v>
      </c>
      <c r="H1941" s="107" t="e">
        <f t="shared" si="547"/>
        <v>#DIV/0!</v>
      </c>
      <c r="I1941" s="106" t="e">
        <f>IF(P1941&gt;0,('Input &amp; Results'!E$26/12*$C$3)*('Input &amp; Results'!$D$21),('Input &amp; Results'!E$26/12*$C$3)*('Input &amp; Results'!$D$22))</f>
        <v>#DIV/0!</v>
      </c>
      <c r="J1941" s="106" t="e">
        <f t="shared" si="548"/>
        <v>#DIV/0!</v>
      </c>
      <c r="K1941" s="106" t="e">
        <f>IF(H1941&gt;'Input &amp; Results'!$K$45,MIN('Input &amp; Results'!$K$28*(D1941-D1940),J1941-M1941),0)</f>
        <v>#DIV/0!</v>
      </c>
      <c r="L1941" s="106" t="e">
        <f t="shared" si="549"/>
        <v>#DIV/0!</v>
      </c>
      <c r="M1941" s="106" t="e">
        <f>IF(J1941&gt;0,MIN('Input &amp; Results'!$K$8*0.75/12*'Input &amp; Results'!$K$42*(D1941-D1940),J1941),0)</f>
        <v>#DIV/0!</v>
      </c>
      <c r="N1941" s="106" t="e">
        <f t="shared" si="550"/>
        <v>#DIV/0!</v>
      </c>
      <c r="O1941" s="106" t="e">
        <f t="shared" si="539"/>
        <v>#DIV/0!</v>
      </c>
      <c r="P1941" s="106" t="e">
        <f>IF(O1941&gt;'Input &amp; Results'!$E$49,MIN('Input &amp; Results'!$E$47*(D1941-D1940),O1941),0)</f>
        <v>#DIV/0!</v>
      </c>
      <c r="Q1941" s="106" t="e">
        <f t="shared" si="551"/>
        <v>#DIV/0!</v>
      </c>
      <c r="R1941" s="106" t="e">
        <f t="shared" si="543"/>
        <v>#DIV/0!</v>
      </c>
      <c r="S1941" s="106" t="e">
        <f t="shared" si="540"/>
        <v>#DIV/0!</v>
      </c>
      <c r="T1941" s="106" t="e">
        <f t="shared" si="552"/>
        <v>#DIV/0!</v>
      </c>
      <c r="U1941" s="124" t="e">
        <f t="shared" si="553"/>
        <v>#DIV/0!</v>
      </c>
      <c r="V1941" s="107" t="e">
        <f t="shared" si="541"/>
        <v>#DIV/0!</v>
      </c>
      <c r="W1941" s="106" t="e">
        <f t="shared" si="554"/>
        <v>#DIV/0!</v>
      </c>
      <c r="X1941" s="106" t="e">
        <f t="shared" si="544"/>
        <v>#DIV/0!</v>
      </c>
      <c r="Y1941" s="106" t="e">
        <f t="shared" si="555"/>
        <v>#DIV/0!</v>
      </c>
      <c r="Z1941" s="108" t="e">
        <f t="shared" si="545"/>
        <v>#DIV/0!</v>
      </c>
      <c r="AA1941" s="108" t="e">
        <f>('Input &amp; Results'!$E$40-R1941*7.48)/('Calcs active'!H1941*1440)</f>
        <v>#DIV/0!</v>
      </c>
    </row>
    <row r="1942" spans="2:27" x14ac:dyDescent="0.2">
      <c r="B1942" s="31">
        <f t="shared" si="556"/>
        <v>14</v>
      </c>
      <c r="C1942" s="31" t="str">
        <f t="shared" si="557"/>
        <v>March</v>
      </c>
      <c r="D1942" s="106">
        <f t="shared" si="558"/>
        <v>4835</v>
      </c>
      <c r="E1942" s="106" t="e">
        <f t="shared" si="546"/>
        <v>#DIV/0!</v>
      </c>
      <c r="F1942" s="106">
        <f>'Calcs Hist'!E1943</f>
        <v>0</v>
      </c>
      <c r="G1942" s="106" t="e">
        <f t="shared" si="542"/>
        <v>#DIV/0!</v>
      </c>
      <c r="H1942" s="107" t="e">
        <f t="shared" si="547"/>
        <v>#DIV/0!</v>
      </c>
      <c r="I1942" s="106" t="e">
        <f>IF(P1942&gt;0,('Input &amp; Results'!E$27/12*$C$3)*('Input &amp; Results'!$D$21),('Input &amp; Results'!E$27/12*$C$3)*('Input &amp; Results'!$D$22))</f>
        <v>#DIV/0!</v>
      </c>
      <c r="J1942" s="106" t="e">
        <f t="shared" si="548"/>
        <v>#DIV/0!</v>
      </c>
      <c r="K1942" s="106" t="e">
        <f>IF(H1942&gt;'Input &amp; Results'!$K$45,MIN('Input &amp; Results'!$K$29*(D1942-D1941),J1942-M1942),0)</f>
        <v>#DIV/0!</v>
      </c>
      <c r="L1942" s="106" t="e">
        <f t="shared" si="549"/>
        <v>#DIV/0!</v>
      </c>
      <c r="M1942" s="106" t="e">
        <f>IF(J1942&gt;0,MIN('Input &amp; Results'!$K$9*0.75/12*'Input &amp; Results'!$K$42*(D1942-D1941),J1942),0)</f>
        <v>#DIV/0!</v>
      </c>
      <c r="N1942" s="106" t="e">
        <f t="shared" si="550"/>
        <v>#DIV/0!</v>
      </c>
      <c r="O1942" s="106" t="e">
        <f t="shared" si="539"/>
        <v>#DIV/0!</v>
      </c>
      <c r="P1942" s="106" t="e">
        <f>IF(O1942&gt;'Input &amp; Results'!$E$49,MIN('Input &amp; Results'!$E$47*(D1942-D1941),O1942),0)</f>
        <v>#DIV/0!</v>
      </c>
      <c r="Q1942" s="106" t="e">
        <f t="shared" si="551"/>
        <v>#DIV/0!</v>
      </c>
      <c r="R1942" s="106" t="e">
        <f t="shared" si="543"/>
        <v>#DIV/0!</v>
      </c>
      <c r="S1942" s="106" t="e">
        <f t="shared" si="540"/>
        <v>#DIV/0!</v>
      </c>
      <c r="T1942" s="106" t="e">
        <f t="shared" si="552"/>
        <v>#DIV/0!</v>
      </c>
      <c r="U1942" s="124" t="e">
        <f t="shared" si="553"/>
        <v>#DIV/0!</v>
      </c>
      <c r="V1942" s="107" t="e">
        <f t="shared" si="541"/>
        <v>#DIV/0!</v>
      </c>
      <c r="W1942" s="106" t="e">
        <f t="shared" si="554"/>
        <v>#DIV/0!</v>
      </c>
      <c r="X1942" s="106" t="e">
        <f t="shared" si="544"/>
        <v>#DIV/0!</v>
      </c>
      <c r="Y1942" s="106" t="e">
        <f t="shared" si="555"/>
        <v>#DIV/0!</v>
      </c>
      <c r="Z1942" s="108" t="e">
        <f t="shared" si="545"/>
        <v>#DIV/0!</v>
      </c>
      <c r="AA1942" s="108" t="e">
        <f>('Input &amp; Results'!$E$40-R1942*7.48)/('Calcs active'!H1942*1440)</f>
        <v>#DIV/0!</v>
      </c>
    </row>
    <row r="1943" spans="2:27" x14ac:dyDescent="0.2">
      <c r="B1943" s="31">
        <f t="shared" si="556"/>
        <v>14</v>
      </c>
      <c r="C1943" s="31" t="str">
        <f t="shared" si="557"/>
        <v>April</v>
      </c>
      <c r="D1943" s="106">
        <f t="shared" si="558"/>
        <v>4865</v>
      </c>
      <c r="E1943" s="106" t="e">
        <f t="shared" si="546"/>
        <v>#DIV/0!</v>
      </c>
      <c r="F1943" s="106">
        <f>'Calcs Hist'!E1944</f>
        <v>0</v>
      </c>
      <c r="G1943" s="106" t="e">
        <f t="shared" si="542"/>
        <v>#DIV/0!</v>
      </c>
      <c r="H1943" s="107" t="e">
        <f t="shared" si="547"/>
        <v>#DIV/0!</v>
      </c>
      <c r="I1943" s="106" t="e">
        <f>IF(P1943&gt;0,('Input &amp; Results'!E$28/12*$C$3)*('Input &amp; Results'!$D$21),('Input &amp; Results'!E$28/12*$C$3)*('Input &amp; Results'!$D$22))</f>
        <v>#DIV/0!</v>
      </c>
      <c r="J1943" s="106" t="e">
        <f t="shared" si="548"/>
        <v>#DIV/0!</v>
      </c>
      <c r="K1943" s="106" t="e">
        <f>IF(H1943&gt;'Input &amp; Results'!$K$45,MIN('Input &amp; Results'!$K$30*(D1943-D1942),J1943-M1943),0)</f>
        <v>#DIV/0!</v>
      </c>
      <c r="L1943" s="106" t="e">
        <f t="shared" si="549"/>
        <v>#DIV/0!</v>
      </c>
      <c r="M1943" s="106" t="e">
        <f>IF(J1943&gt;0,MIN('Input &amp; Results'!$K$10*0.75/12*'Input &amp; Results'!$K$42*(D1943-D1942),J1943),0)</f>
        <v>#DIV/0!</v>
      </c>
      <c r="N1943" s="106" t="e">
        <f t="shared" si="550"/>
        <v>#DIV/0!</v>
      </c>
      <c r="O1943" s="106" t="e">
        <f t="shared" si="539"/>
        <v>#DIV/0!</v>
      </c>
      <c r="P1943" s="106" t="e">
        <f>IF(O1943&gt;'Input &amp; Results'!$E$49,MIN('Input &amp; Results'!$E$47*(D1943-D1942),O1943),0)</f>
        <v>#DIV/0!</v>
      </c>
      <c r="Q1943" s="106" t="e">
        <f t="shared" si="551"/>
        <v>#DIV/0!</v>
      </c>
      <c r="R1943" s="106" t="e">
        <f t="shared" si="543"/>
        <v>#DIV/0!</v>
      </c>
      <c r="S1943" s="106" t="e">
        <f t="shared" si="540"/>
        <v>#DIV/0!</v>
      </c>
      <c r="T1943" s="106" t="e">
        <f t="shared" si="552"/>
        <v>#DIV/0!</v>
      </c>
      <c r="U1943" s="124" t="e">
        <f t="shared" si="553"/>
        <v>#DIV/0!</v>
      </c>
      <c r="V1943" s="107" t="e">
        <f t="shared" si="541"/>
        <v>#DIV/0!</v>
      </c>
      <c r="W1943" s="106" t="e">
        <f t="shared" si="554"/>
        <v>#DIV/0!</v>
      </c>
      <c r="X1943" s="106" t="e">
        <f t="shared" si="544"/>
        <v>#DIV/0!</v>
      </c>
      <c r="Y1943" s="106" t="e">
        <f t="shared" si="555"/>
        <v>#DIV/0!</v>
      </c>
      <c r="Z1943" s="108" t="e">
        <f t="shared" si="545"/>
        <v>#DIV/0!</v>
      </c>
      <c r="AA1943" s="108" t="e">
        <f>('Input &amp; Results'!$E$40-R1943*7.48)/('Calcs active'!H1943*1440)</f>
        <v>#DIV/0!</v>
      </c>
    </row>
    <row r="1944" spans="2:27" x14ac:dyDescent="0.2">
      <c r="B1944" s="31">
        <f t="shared" si="556"/>
        <v>14</v>
      </c>
      <c r="C1944" s="31" t="str">
        <f t="shared" si="557"/>
        <v>May</v>
      </c>
      <c r="D1944" s="106">
        <f t="shared" si="558"/>
        <v>4896</v>
      </c>
      <c r="E1944" s="106" t="e">
        <f t="shared" si="546"/>
        <v>#DIV/0!</v>
      </c>
      <c r="F1944" s="106">
        <f>'Calcs Hist'!E1945</f>
        <v>0</v>
      </c>
      <c r="G1944" s="106" t="e">
        <f t="shared" si="542"/>
        <v>#DIV/0!</v>
      </c>
      <c r="H1944" s="107" t="e">
        <f t="shared" si="547"/>
        <v>#DIV/0!</v>
      </c>
      <c r="I1944" s="106" t="e">
        <f>IF(P1944&gt;0,('Input &amp; Results'!E$29/12*$C$3)*('Input &amp; Results'!$D$21),('Input &amp; Results'!E$29/12*$C$3)*('Input &amp; Results'!$D$22))</f>
        <v>#DIV/0!</v>
      </c>
      <c r="J1944" s="106" t="e">
        <f t="shared" si="548"/>
        <v>#DIV/0!</v>
      </c>
      <c r="K1944" s="106" t="e">
        <f>IF(H1944&gt;'Input &amp; Results'!$K$45,MIN('Input &amp; Results'!$K$31*(D1944-D1943),J1944-M1944),0)</f>
        <v>#DIV/0!</v>
      </c>
      <c r="L1944" s="106" t="e">
        <f t="shared" si="549"/>
        <v>#DIV/0!</v>
      </c>
      <c r="M1944" s="106" t="e">
        <f>IF(J1944&gt;0,MIN('Input &amp; Results'!$K$11*0.75/12*'Input &amp; Results'!$K$42*(D1944-D1943),J1944),0)</f>
        <v>#DIV/0!</v>
      </c>
      <c r="N1944" s="106" t="e">
        <f t="shared" si="550"/>
        <v>#DIV/0!</v>
      </c>
      <c r="O1944" s="106" t="e">
        <f t="shared" si="539"/>
        <v>#DIV/0!</v>
      </c>
      <c r="P1944" s="106" t="e">
        <f>IF(O1944&gt;'Input &amp; Results'!$E$49,MIN('Input &amp; Results'!$E$47*(D1944-D1943),O1944),0)</f>
        <v>#DIV/0!</v>
      </c>
      <c r="Q1944" s="106" t="e">
        <f t="shared" si="551"/>
        <v>#DIV/0!</v>
      </c>
      <c r="R1944" s="106" t="e">
        <f t="shared" si="543"/>
        <v>#DIV/0!</v>
      </c>
      <c r="S1944" s="106" t="e">
        <f t="shared" si="540"/>
        <v>#DIV/0!</v>
      </c>
      <c r="T1944" s="106" t="e">
        <f t="shared" si="552"/>
        <v>#DIV/0!</v>
      </c>
      <c r="U1944" s="124" t="e">
        <f t="shared" si="553"/>
        <v>#DIV/0!</v>
      </c>
      <c r="V1944" s="107" t="e">
        <f t="shared" si="541"/>
        <v>#DIV/0!</v>
      </c>
      <c r="W1944" s="106" t="e">
        <f t="shared" si="554"/>
        <v>#DIV/0!</v>
      </c>
      <c r="X1944" s="106" t="e">
        <f t="shared" si="544"/>
        <v>#DIV/0!</v>
      </c>
      <c r="Y1944" s="106" t="e">
        <f t="shared" si="555"/>
        <v>#DIV/0!</v>
      </c>
      <c r="Z1944" s="108" t="e">
        <f t="shared" si="545"/>
        <v>#DIV/0!</v>
      </c>
      <c r="AA1944" s="108" t="e">
        <f>('Input &amp; Results'!$E$40-R1944*7.48)/('Calcs active'!H1944*1440)</f>
        <v>#DIV/0!</v>
      </c>
    </row>
    <row r="1945" spans="2:27" x14ac:dyDescent="0.2">
      <c r="B1945" s="31">
        <f t="shared" si="556"/>
        <v>14</v>
      </c>
      <c r="C1945" s="31" t="str">
        <f t="shared" si="557"/>
        <v>June</v>
      </c>
      <c r="D1945" s="106">
        <f t="shared" si="558"/>
        <v>4926</v>
      </c>
      <c r="E1945" s="106" t="e">
        <f t="shared" si="546"/>
        <v>#DIV/0!</v>
      </c>
      <c r="F1945" s="106">
        <f>'Calcs Hist'!E1946</f>
        <v>0</v>
      </c>
      <c r="G1945" s="106" t="e">
        <f t="shared" si="542"/>
        <v>#DIV/0!</v>
      </c>
      <c r="H1945" s="107" t="e">
        <f t="shared" si="547"/>
        <v>#DIV/0!</v>
      </c>
      <c r="I1945" s="106" t="e">
        <f>IF(P1945&gt;0,('Input &amp; Results'!E$30/12*$C$3)*('Input &amp; Results'!$D$21),('Input &amp; Results'!E$30/12*$C$3)*('Input &amp; Results'!$D$22))</f>
        <v>#DIV/0!</v>
      </c>
      <c r="J1945" s="106" t="e">
        <f t="shared" si="548"/>
        <v>#DIV/0!</v>
      </c>
      <c r="K1945" s="106" t="e">
        <f>IF(H1945&gt;'Input &amp; Results'!$K$45,MIN('Input &amp; Results'!$K$32*(D1945-D1944),J1945-M1945),0)</f>
        <v>#DIV/0!</v>
      </c>
      <c r="L1945" s="106" t="e">
        <f t="shared" si="549"/>
        <v>#DIV/0!</v>
      </c>
      <c r="M1945" s="106" t="e">
        <f>IF(J1945&gt;0,MIN('Input &amp; Results'!$K$12*0.75/12*'Input &amp; Results'!$K$42*(D1945-D1944),J1945),0)</f>
        <v>#DIV/0!</v>
      </c>
      <c r="N1945" s="106" t="e">
        <f t="shared" si="550"/>
        <v>#DIV/0!</v>
      </c>
      <c r="O1945" s="106" t="e">
        <f t="shared" si="539"/>
        <v>#DIV/0!</v>
      </c>
      <c r="P1945" s="106" t="e">
        <f>IF(O1945&gt;'Input &amp; Results'!$E$49,MIN('Input &amp; Results'!$E$47*(D1945-D1944),O1945),0)</f>
        <v>#DIV/0!</v>
      </c>
      <c r="Q1945" s="106" t="e">
        <f t="shared" si="551"/>
        <v>#DIV/0!</v>
      </c>
      <c r="R1945" s="106" t="e">
        <f t="shared" si="543"/>
        <v>#DIV/0!</v>
      </c>
      <c r="S1945" s="106" t="e">
        <f t="shared" si="540"/>
        <v>#DIV/0!</v>
      </c>
      <c r="T1945" s="106" t="e">
        <f t="shared" si="552"/>
        <v>#DIV/0!</v>
      </c>
      <c r="U1945" s="124" t="e">
        <f t="shared" si="553"/>
        <v>#DIV/0!</v>
      </c>
      <c r="V1945" s="107" t="e">
        <f t="shared" si="541"/>
        <v>#DIV/0!</v>
      </c>
      <c r="W1945" s="106" t="e">
        <f t="shared" si="554"/>
        <v>#DIV/0!</v>
      </c>
      <c r="X1945" s="106" t="e">
        <f t="shared" si="544"/>
        <v>#DIV/0!</v>
      </c>
      <c r="Y1945" s="106" t="e">
        <f t="shared" si="555"/>
        <v>#DIV/0!</v>
      </c>
      <c r="Z1945" s="108" t="e">
        <f t="shared" si="545"/>
        <v>#DIV/0!</v>
      </c>
      <c r="AA1945" s="108" t="e">
        <f>('Input &amp; Results'!$E$40-R1945*7.48)/('Calcs active'!H1945*1440)</f>
        <v>#DIV/0!</v>
      </c>
    </row>
    <row r="1946" spans="2:27" x14ac:dyDescent="0.2">
      <c r="B1946" s="31">
        <f t="shared" si="556"/>
        <v>14</v>
      </c>
      <c r="C1946" s="31" t="str">
        <f t="shared" si="557"/>
        <v>July</v>
      </c>
      <c r="D1946" s="106">
        <f t="shared" si="558"/>
        <v>4957</v>
      </c>
      <c r="E1946" s="106" t="e">
        <f t="shared" si="546"/>
        <v>#DIV/0!</v>
      </c>
      <c r="F1946" s="106">
        <f>'Calcs Hist'!E1947</f>
        <v>0</v>
      </c>
      <c r="G1946" s="106" t="e">
        <f t="shared" si="542"/>
        <v>#DIV/0!</v>
      </c>
      <c r="H1946" s="107" t="e">
        <f t="shared" si="547"/>
        <v>#DIV/0!</v>
      </c>
      <c r="I1946" s="106" t="e">
        <f>IF(P1946&gt;0,('Input &amp; Results'!E$31/12*$C$3)*('Input &amp; Results'!$D$21),('Input &amp; Results'!E$31/12*$C$3)*('Input &amp; Results'!$D$22))</f>
        <v>#DIV/0!</v>
      </c>
      <c r="J1946" s="106" t="e">
        <f t="shared" si="548"/>
        <v>#DIV/0!</v>
      </c>
      <c r="K1946" s="106" t="e">
        <f>IF(H1946&gt;'Input &amp; Results'!$K$45,MIN('Input &amp; Results'!$K$33*(D1946-D1945),J1946-M1946),0)</f>
        <v>#DIV/0!</v>
      </c>
      <c r="L1946" s="106" t="e">
        <f t="shared" si="549"/>
        <v>#DIV/0!</v>
      </c>
      <c r="M1946" s="106" t="e">
        <f>IF(J1946&gt;0,MIN('Input &amp; Results'!$K$13*0.75/12*'Input &amp; Results'!$K$42*(D1946-D1945),J1946),0)</f>
        <v>#DIV/0!</v>
      </c>
      <c r="N1946" s="106" t="e">
        <f t="shared" si="550"/>
        <v>#DIV/0!</v>
      </c>
      <c r="O1946" s="106" t="e">
        <f t="shared" si="539"/>
        <v>#DIV/0!</v>
      </c>
      <c r="P1946" s="106" t="e">
        <f>IF(O1946&gt;'Input &amp; Results'!$E$49,MIN('Input &amp; Results'!$E$47*(D1946-D1945),O1946),0)</f>
        <v>#DIV/0!</v>
      </c>
      <c r="Q1946" s="106" t="e">
        <f t="shared" si="551"/>
        <v>#DIV/0!</v>
      </c>
      <c r="R1946" s="106" t="e">
        <f t="shared" si="543"/>
        <v>#DIV/0!</v>
      </c>
      <c r="S1946" s="106" t="e">
        <f t="shared" si="540"/>
        <v>#DIV/0!</v>
      </c>
      <c r="T1946" s="106" t="e">
        <f t="shared" si="552"/>
        <v>#DIV/0!</v>
      </c>
      <c r="U1946" s="124" t="e">
        <f t="shared" si="553"/>
        <v>#DIV/0!</v>
      </c>
      <c r="V1946" s="107" t="e">
        <f t="shared" si="541"/>
        <v>#DIV/0!</v>
      </c>
      <c r="W1946" s="106" t="e">
        <f t="shared" si="554"/>
        <v>#DIV/0!</v>
      </c>
      <c r="X1946" s="106" t="e">
        <f t="shared" si="544"/>
        <v>#DIV/0!</v>
      </c>
      <c r="Y1946" s="106" t="e">
        <f t="shared" si="555"/>
        <v>#DIV/0!</v>
      </c>
      <c r="Z1946" s="108" t="e">
        <f t="shared" si="545"/>
        <v>#DIV/0!</v>
      </c>
      <c r="AA1946" s="108" t="e">
        <f>('Input &amp; Results'!$E$40-R1946*7.48)/('Calcs active'!H1946*1440)</f>
        <v>#DIV/0!</v>
      </c>
    </row>
    <row r="1947" spans="2:27" x14ac:dyDescent="0.2">
      <c r="B1947" s="31">
        <f t="shared" si="556"/>
        <v>14</v>
      </c>
      <c r="C1947" s="31" t="str">
        <f t="shared" si="557"/>
        <v>August</v>
      </c>
      <c r="D1947" s="106">
        <f t="shared" si="558"/>
        <v>4988</v>
      </c>
      <c r="E1947" s="106" t="e">
        <f t="shared" si="546"/>
        <v>#DIV/0!</v>
      </c>
      <c r="F1947" s="106">
        <f>'Calcs Hist'!E1948</f>
        <v>0</v>
      </c>
      <c r="G1947" s="106" t="e">
        <f t="shared" si="542"/>
        <v>#DIV/0!</v>
      </c>
      <c r="H1947" s="107" t="e">
        <f t="shared" si="547"/>
        <v>#DIV/0!</v>
      </c>
      <c r="I1947" s="106" t="e">
        <f>IF(P1947&gt;0,('Input &amp; Results'!E$32/12*$C$3)*('Input &amp; Results'!$D$21),('Input &amp; Results'!E$32/12*$C$3)*('Input &amp; Results'!$D$22))</f>
        <v>#DIV/0!</v>
      </c>
      <c r="J1947" s="106" t="e">
        <f t="shared" si="548"/>
        <v>#DIV/0!</v>
      </c>
      <c r="K1947" s="106" t="e">
        <f>IF(H1947&gt;'Input &amp; Results'!$K$45,MIN('Input &amp; Results'!$K$34*(D1947-D1946),J1947-M1947),0)</f>
        <v>#DIV/0!</v>
      </c>
      <c r="L1947" s="106" t="e">
        <f t="shared" si="549"/>
        <v>#DIV/0!</v>
      </c>
      <c r="M1947" s="106" t="e">
        <f>IF(J1947&gt;0,MIN('Input &amp; Results'!$K$14*0.75/12*'Input &amp; Results'!$K$42*(D1947-D1946),J1947),0)</f>
        <v>#DIV/0!</v>
      </c>
      <c r="N1947" s="106" t="e">
        <f t="shared" si="550"/>
        <v>#DIV/0!</v>
      </c>
      <c r="O1947" s="106" t="e">
        <f t="shared" si="539"/>
        <v>#DIV/0!</v>
      </c>
      <c r="P1947" s="106" t="e">
        <f>IF(O1947&gt;'Input &amp; Results'!$E$49,MIN('Input &amp; Results'!$E$47*(D1947-D1946),O1947),0)</f>
        <v>#DIV/0!</v>
      </c>
      <c r="Q1947" s="106" t="e">
        <f t="shared" si="551"/>
        <v>#DIV/0!</v>
      </c>
      <c r="R1947" s="106" t="e">
        <f t="shared" si="543"/>
        <v>#DIV/0!</v>
      </c>
      <c r="S1947" s="106" t="e">
        <f t="shared" si="540"/>
        <v>#DIV/0!</v>
      </c>
      <c r="T1947" s="106" t="e">
        <f t="shared" si="552"/>
        <v>#DIV/0!</v>
      </c>
      <c r="U1947" s="124" t="e">
        <f t="shared" si="553"/>
        <v>#DIV/0!</v>
      </c>
      <c r="V1947" s="107" t="e">
        <f t="shared" si="541"/>
        <v>#DIV/0!</v>
      </c>
      <c r="W1947" s="106" t="e">
        <f t="shared" si="554"/>
        <v>#DIV/0!</v>
      </c>
      <c r="X1947" s="106" t="e">
        <f t="shared" si="544"/>
        <v>#DIV/0!</v>
      </c>
      <c r="Y1947" s="106" t="e">
        <f t="shared" si="555"/>
        <v>#DIV/0!</v>
      </c>
      <c r="Z1947" s="108" t="e">
        <f t="shared" si="545"/>
        <v>#DIV/0!</v>
      </c>
      <c r="AA1947" s="108" t="e">
        <f>('Input &amp; Results'!$E$40-R1947*7.48)/('Calcs active'!H1947*1440)</f>
        <v>#DIV/0!</v>
      </c>
    </row>
    <row r="1948" spans="2:27" x14ac:dyDescent="0.2">
      <c r="B1948" s="31">
        <f t="shared" si="556"/>
        <v>14</v>
      </c>
      <c r="C1948" s="31" t="str">
        <f t="shared" si="557"/>
        <v>September</v>
      </c>
      <c r="D1948" s="106">
        <f t="shared" si="558"/>
        <v>5018</v>
      </c>
      <c r="E1948" s="106" t="e">
        <f t="shared" si="546"/>
        <v>#DIV/0!</v>
      </c>
      <c r="F1948" s="106">
        <f>'Calcs Hist'!E1949</f>
        <v>0</v>
      </c>
      <c r="G1948" s="106" t="e">
        <f t="shared" si="542"/>
        <v>#DIV/0!</v>
      </c>
      <c r="H1948" s="107" t="e">
        <f t="shared" si="547"/>
        <v>#DIV/0!</v>
      </c>
      <c r="I1948" s="106" t="e">
        <f>IF(P1948&gt;0,('Input &amp; Results'!E$33/12*$C$3)*('Input &amp; Results'!$D$21),('Input &amp; Results'!E$33/12*$C$3)*('Input &amp; Results'!$D$22))</f>
        <v>#DIV/0!</v>
      </c>
      <c r="J1948" s="106" t="e">
        <f t="shared" si="548"/>
        <v>#DIV/0!</v>
      </c>
      <c r="K1948" s="106" t="e">
        <f>IF(H1948&gt;'Input &amp; Results'!$K$45,MIN('Input &amp; Results'!$K$35*(D1948-D1947),J1948-M1948),0)</f>
        <v>#DIV/0!</v>
      </c>
      <c r="L1948" s="106" t="e">
        <f t="shared" si="549"/>
        <v>#DIV/0!</v>
      </c>
      <c r="M1948" s="106" t="e">
        <f>IF(J1948&gt;0,MIN('Input &amp; Results'!$K$15*0.75/12*'Input &amp; Results'!$K$42*(D1948-D1947),J1948),0)</f>
        <v>#DIV/0!</v>
      </c>
      <c r="N1948" s="106" t="e">
        <f t="shared" si="550"/>
        <v>#DIV/0!</v>
      </c>
      <c r="O1948" s="106" t="e">
        <f t="shared" si="539"/>
        <v>#DIV/0!</v>
      </c>
      <c r="P1948" s="106" t="e">
        <f>IF(O1948&gt;'Input &amp; Results'!$E$49,MIN('Input &amp; Results'!$E$47*(D1948-D1947),O1948),0)</f>
        <v>#DIV/0!</v>
      </c>
      <c r="Q1948" s="106" t="e">
        <f t="shared" si="551"/>
        <v>#DIV/0!</v>
      </c>
      <c r="R1948" s="106" t="e">
        <f t="shared" si="543"/>
        <v>#DIV/0!</v>
      </c>
      <c r="S1948" s="106" t="e">
        <f t="shared" si="540"/>
        <v>#DIV/0!</v>
      </c>
      <c r="T1948" s="106" t="e">
        <f t="shared" si="552"/>
        <v>#DIV/0!</v>
      </c>
      <c r="U1948" s="124" t="e">
        <f t="shared" si="553"/>
        <v>#DIV/0!</v>
      </c>
      <c r="V1948" s="107" t="e">
        <f t="shared" si="541"/>
        <v>#DIV/0!</v>
      </c>
      <c r="W1948" s="106" t="e">
        <f t="shared" si="554"/>
        <v>#DIV/0!</v>
      </c>
      <c r="X1948" s="106" t="e">
        <f t="shared" si="544"/>
        <v>#DIV/0!</v>
      </c>
      <c r="Y1948" s="106" t="e">
        <f t="shared" si="555"/>
        <v>#DIV/0!</v>
      </c>
      <c r="Z1948" s="108" t="e">
        <f t="shared" si="545"/>
        <v>#DIV/0!</v>
      </c>
      <c r="AA1948" s="108" t="e">
        <f>('Input &amp; Results'!$E$40-R1948*7.48)/('Calcs active'!H1948*1440)</f>
        <v>#DIV/0!</v>
      </c>
    </row>
    <row r="1949" spans="2:27" x14ac:dyDescent="0.2">
      <c r="B1949" s="31">
        <f t="shared" si="556"/>
        <v>14</v>
      </c>
      <c r="C1949" s="31" t="str">
        <f t="shared" si="557"/>
        <v>October</v>
      </c>
      <c r="D1949" s="106">
        <f t="shared" si="558"/>
        <v>5049</v>
      </c>
      <c r="E1949" s="106" t="e">
        <f t="shared" si="546"/>
        <v>#DIV/0!</v>
      </c>
      <c r="F1949" s="106">
        <f>'Calcs Hist'!E1950</f>
        <v>0</v>
      </c>
      <c r="G1949" s="106" t="e">
        <f t="shared" si="542"/>
        <v>#DIV/0!</v>
      </c>
      <c r="H1949" s="107" t="e">
        <f t="shared" si="547"/>
        <v>#DIV/0!</v>
      </c>
      <c r="I1949" s="106" t="e">
        <f>IF(P1949&gt;0,('Input &amp; Results'!E$34/12*$C$3)*('Input &amp; Results'!$D$21),('Input &amp; Results'!E$34/12*$C$3)*('Input &amp; Results'!$D$22))</f>
        <v>#DIV/0!</v>
      </c>
      <c r="J1949" s="106" t="e">
        <f t="shared" si="548"/>
        <v>#DIV/0!</v>
      </c>
      <c r="K1949" s="106" t="e">
        <f>IF(H1949&gt;'Input &amp; Results'!$K$45,MIN('Input &amp; Results'!$K$36*(D1949-D1948),J1949-M1949),0)</f>
        <v>#DIV/0!</v>
      </c>
      <c r="L1949" s="106" t="e">
        <f t="shared" si="549"/>
        <v>#DIV/0!</v>
      </c>
      <c r="M1949" s="106" t="e">
        <f>IF(J1949&gt;0,MIN('Input &amp; Results'!$K$16*0.75/12*'Input &amp; Results'!$K$42*(D1949-D1948),J1949),0)</f>
        <v>#DIV/0!</v>
      </c>
      <c r="N1949" s="106" t="e">
        <f t="shared" si="550"/>
        <v>#DIV/0!</v>
      </c>
      <c r="O1949" s="106" t="e">
        <f t="shared" si="539"/>
        <v>#DIV/0!</v>
      </c>
      <c r="P1949" s="106" t="e">
        <f>IF(O1949&gt;'Input &amp; Results'!$E$49,MIN('Input &amp; Results'!$E$47*(D1949-D1948),O1949),0)</f>
        <v>#DIV/0!</v>
      </c>
      <c r="Q1949" s="106" t="e">
        <f t="shared" si="551"/>
        <v>#DIV/0!</v>
      </c>
      <c r="R1949" s="106" t="e">
        <f t="shared" si="543"/>
        <v>#DIV/0!</v>
      </c>
      <c r="S1949" s="106" t="e">
        <f t="shared" si="540"/>
        <v>#DIV/0!</v>
      </c>
      <c r="T1949" s="106" t="e">
        <f t="shared" si="552"/>
        <v>#DIV/0!</v>
      </c>
      <c r="U1949" s="124" t="e">
        <f t="shared" si="553"/>
        <v>#DIV/0!</v>
      </c>
      <c r="V1949" s="107" t="e">
        <f t="shared" si="541"/>
        <v>#DIV/0!</v>
      </c>
      <c r="W1949" s="106" t="e">
        <f t="shared" si="554"/>
        <v>#DIV/0!</v>
      </c>
      <c r="X1949" s="106" t="e">
        <f t="shared" si="544"/>
        <v>#DIV/0!</v>
      </c>
      <c r="Y1949" s="106" t="e">
        <f t="shared" si="555"/>
        <v>#DIV/0!</v>
      </c>
      <c r="Z1949" s="108" t="e">
        <f t="shared" si="545"/>
        <v>#DIV/0!</v>
      </c>
      <c r="AA1949" s="108" t="e">
        <f>('Input &amp; Results'!$E$40-R1949*7.48)/('Calcs active'!H1949*1440)</f>
        <v>#DIV/0!</v>
      </c>
    </row>
    <row r="1950" spans="2:27" x14ac:dyDescent="0.2">
      <c r="B1950" s="31">
        <f t="shared" si="556"/>
        <v>14</v>
      </c>
      <c r="C1950" s="31" t="str">
        <f t="shared" si="557"/>
        <v>November</v>
      </c>
      <c r="D1950" s="106">
        <f t="shared" si="558"/>
        <v>5079</v>
      </c>
      <c r="E1950" s="106" t="e">
        <f t="shared" si="546"/>
        <v>#DIV/0!</v>
      </c>
      <c r="F1950" s="106">
        <f>'Calcs Hist'!E1951</f>
        <v>0</v>
      </c>
      <c r="G1950" s="106" t="e">
        <f t="shared" si="542"/>
        <v>#DIV/0!</v>
      </c>
      <c r="H1950" s="107" t="e">
        <f t="shared" si="547"/>
        <v>#DIV/0!</v>
      </c>
      <c r="I1950" s="106" t="e">
        <f>IF(P1950&gt;0,('Input &amp; Results'!E$35/12*$C$3)*('Input &amp; Results'!$D$21),('Input &amp; Results'!E$35/12*$C$3)*('Input &amp; Results'!$D$22))</f>
        <v>#DIV/0!</v>
      </c>
      <c r="J1950" s="106" t="e">
        <f t="shared" si="548"/>
        <v>#DIV/0!</v>
      </c>
      <c r="K1950" s="106" t="e">
        <f>IF(H1950&gt;'Input &amp; Results'!$K$45,MIN('Input &amp; Results'!$K$37*(D1950-D1949),J1950-M1950),0)</f>
        <v>#DIV/0!</v>
      </c>
      <c r="L1950" s="106" t="e">
        <f t="shared" si="549"/>
        <v>#DIV/0!</v>
      </c>
      <c r="M1950" s="106" t="e">
        <f>IF(J1950&gt;0,MIN('Input &amp; Results'!$K$17*0.75/12*'Input &amp; Results'!$K$42*(D1950-D1949),J1950),0)</f>
        <v>#DIV/0!</v>
      </c>
      <c r="N1950" s="106" t="e">
        <f t="shared" si="550"/>
        <v>#DIV/0!</v>
      </c>
      <c r="O1950" s="106" t="e">
        <f t="shared" si="539"/>
        <v>#DIV/0!</v>
      </c>
      <c r="P1950" s="106" t="e">
        <f>IF(O1950&gt;'Input &amp; Results'!$E$49,MIN('Input &amp; Results'!$E$47*(D1950-D1949),O1950),0)</f>
        <v>#DIV/0!</v>
      </c>
      <c r="Q1950" s="106" t="e">
        <f t="shared" si="551"/>
        <v>#DIV/0!</v>
      </c>
      <c r="R1950" s="106" t="e">
        <f t="shared" si="543"/>
        <v>#DIV/0!</v>
      </c>
      <c r="S1950" s="106" t="e">
        <f t="shared" si="540"/>
        <v>#DIV/0!</v>
      </c>
      <c r="T1950" s="106" t="e">
        <f t="shared" si="552"/>
        <v>#DIV/0!</v>
      </c>
      <c r="U1950" s="124" t="e">
        <f t="shared" si="553"/>
        <v>#DIV/0!</v>
      </c>
      <c r="V1950" s="107" t="e">
        <f t="shared" si="541"/>
        <v>#DIV/0!</v>
      </c>
      <c r="W1950" s="106" t="e">
        <f t="shared" si="554"/>
        <v>#DIV/0!</v>
      </c>
      <c r="X1950" s="106" t="e">
        <f t="shared" si="544"/>
        <v>#DIV/0!</v>
      </c>
      <c r="Y1950" s="106" t="e">
        <f t="shared" si="555"/>
        <v>#DIV/0!</v>
      </c>
      <c r="Z1950" s="108" t="e">
        <f t="shared" si="545"/>
        <v>#DIV/0!</v>
      </c>
      <c r="AA1950" s="108" t="e">
        <f>('Input &amp; Results'!$E$40-R1950*7.48)/('Calcs active'!H1950*1440)</f>
        <v>#DIV/0!</v>
      </c>
    </row>
    <row r="1951" spans="2:27" x14ac:dyDescent="0.2">
      <c r="B1951" s="31">
        <f t="shared" si="556"/>
        <v>14</v>
      </c>
      <c r="C1951" s="31" t="str">
        <f t="shared" si="557"/>
        <v>December</v>
      </c>
      <c r="D1951" s="106">
        <f t="shared" si="558"/>
        <v>5110</v>
      </c>
      <c r="E1951" s="106" t="e">
        <f t="shared" si="546"/>
        <v>#DIV/0!</v>
      </c>
      <c r="F1951" s="106">
        <f>'Calcs Hist'!E1952</f>
        <v>0</v>
      </c>
      <c r="G1951" s="106" t="e">
        <f t="shared" si="542"/>
        <v>#DIV/0!</v>
      </c>
      <c r="H1951" s="107" t="e">
        <f t="shared" si="547"/>
        <v>#DIV/0!</v>
      </c>
      <c r="I1951" s="106" t="e">
        <f>IF(P1951&gt;0,('Input &amp; Results'!E$36/12*$C$3)*('Input &amp; Results'!$D$21),('Input &amp; Results'!E$36/12*$C$3)*('Input &amp; Results'!$D$22))</f>
        <v>#DIV/0!</v>
      </c>
      <c r="J1951" s="106" t="e">
        <f t="shared" si="548"/>
        <v>#DIV/0!</v>
      </c>
      <c r="K1951" s="106" t="e">
        <f>IF(H1951&gt;'Input &amp; Results'!$K$45,MIN('Input &amp; Results'!$K$38*(D1951-D1950),J1951-M1951),0)</f>
        <v>#DIV/0!</v>
      </c>
      <c r="L1951" s="106" t="e">
        <f t="shared" si="549"/>
        <v>#DIV/0!</v>
      </c>
      <c r="M1951" s="106" t="e">
        <f>IF(J1951&gt;0,MIN('Input &amp; Results'!$K$18*0.75/12*'Input &amp; Results'!$K$42*(D1951-D1950),J1951),0)</f>
        <v>#DIV/0!</v>
      </c>
      <c r="N1951" s="106" t="e">
        <f t="shared" si="550"/>
        <v>#DIV/0!</v>
      </c>
      <c r="O1951" s="106" t="e">
        <f t="shared" si="539"/>
        <v>#DIV/0!</v>
      </c>
      <c r="P1951" s="106" t="e">
        <f>IF(O1951&gt;'Input &amp; Results'!$E$49,MIN('Input &amp; Results'!$E$47*(D1951-D1950),O1951),0)</f>
        <v>#DIV/0!</v>
      </c>
      <c r="Q1951" s="106" t="e">
        <f t="shared" si="551"/>
        <v>#DIV/0!</v>
      </c>
      <c r="R1951" s="106" t="e">
        <f t="shared" si="543"/>
        <v>#DIV/0!</v>
      </c>
      <c r="S1951" s="106" t="e">
        <f t="shared" si="540"/>
        <v>#DIV/0!</v>
      </c>
      <c r="T1951" s="106" t="e">
        <f t="shared" si="552"/>
        <v>#DIV/0!</v>
      </c>
      <c r="U1951" s="124" t="e">
        <f t="shared" si="553"/>
        <v>#DIV/0!</v>
      </c>
      <c r="V1951" s="107" t="e">
        <f t="shared" si="541"/>
        <v>#DIV/0!</v>
      </c>
      <c r="W1951" s="106" t="e">
        <f t="shared" si="554"/>
        <v>#DIV/0!</v>
      </c>
      <c r="X1951" s="106" t="e">
        <f t="shared" si="544"/>
        <v>#DIV/0!</v>
      </c>
      <c r="Y1951" s="106" t="e">
        <f t="shared" si="555"/>
        <v>#DIV/0!</v>
      </c>
      <c r="Z1951" s="108" t="e">
        <f t="shared" si="545"/>
        <v>#DIV/0!</v>
      </c>
      <c r="AA1951" s="108" t="e">
        <f>('Input &amp; Results'!$E$40-R1951*7.48)/('Calcs active'!H1951*1440)</f>
        <v>#DIV/0!</v>
      </c>
    </row>
    <row r="1952" spans="2:27" x14ac:dyDescent="0.2">
      <c r="B1952" s="31">
        <f t="shared" si="556"/>
        <v>15</v>
      </c>
      <c r="C1952" s="31" t="str">
        <f t="shared" si="557"/>
        <v>January</v>
      </c>
      <c r="D1952" s="106">
        <f t="shared" si="558"/>
        <v>5141</v>
      </c>
      <c r="E1952" s="106" t="e">
        <f t="shared" si="546"/>
        <v>#DIV/0!</v>
      </c>
      <c r="F1952" s="106">
        <f>'Calcs Hist'!E1953</f>
        <v>0</v>
      </c>
      <c r="G1952" s="106" t="e">
        <f t="shared" si="542"/>
        <v>#DIV/0!</v>
      </c>
      <c r="H1952" s="107" t="e">
        <f t="shared" si="547"/>
        <v>#DIV/0!</v>
      </c>
      <c r="I1952" s="106" t="e">
        <f>IF(P1952&gt;0,('Input &amp; Results'!E$25/12*$C$3)*('Input &amp; Results'!$D$21),('Input &amp; Results'!E$25/12*$C$3)*('Input &amp; Results'!$D$22))</f>
        <v>#DIV/0!</v>
      </c>
      <c r="J1952" s="106" t="e">
        <f t="shared" si="548"/>
        <v>#DIV/0!</v>
      </c>
      <c r="K1952" s="106" t="e">
        <f>IF(H1952&gt;'Input &amp; Results'!$K$45,MIN('Input &amp; Results'!$K$27*(D1952-D1951),J1952-M1952),0)</f>
        <v>#DIV/0!</v>
      </c>
      <c r="L1952" s="106" t="e">
        <f t="shared" si="549"/>
        <v>#DIV/0!</v>
      </c>
      <c r="M1952" s="106" t="e">
        <f>IF(J1952&gt;0,MIN('Input &amp; Results'!$K$7*0.75/12*'Input &amp; Results'!$K$42*(D1952-D1951),J1952),0)</f>
        <v>#DIV/0!</v>
      </c>
      <c r="N1952" s="106" t="e">
        <f t="shared" si="550"/>
        <v>#DIV/0!</v>
      </c>
      <c r="O1952" s="106" t="e">
        <f t="shared" si="539"/>
        <v>#DIV/0!</v>
      </c>
      <c r="P1952" s="106" t="e">
        <f>IF(O1952&gt;'Input &amp; Results'!$E$49,MIN('Input &amp; Results'!$E$47*(D1952-D1951),O1952),0)</f>
        <v>#DIV/0!</v>
      </c>
      <c r="Q1952" s="106" t="e">
        <f t="shared" si="551"/>
        <v>#DIV/0!</v>
      </c>
      <c r="R1952" s="106" t="e">
        <f t="shared" si="543"/>
        <v>#DIV/0!</v>
      </c>
      <c r="S1952" s="106" t="e">
        <f t="shared" si="540"/>
        <v>#DIV/0!</v>
      </c>
      <c r="T1952" s="106" t="e">
        <f t="shared" si="552"/>
        <v>#DIV/0!</v>
      </c>
      <c r="U1952" s="124" t="e">
        <f t="shared" si="553"/>
        <v>#DIV/0!</v>
      </c>
      <c r="V1952" s="107" t="e">
        <f t="shared" si="541"/>
        <v>#DIV/0!</v>
      </c>
      <c r="W1952" s="106" t="e">
        <f t="shared" si="554"/>
        <v>#DIV/0!</v>
      </c>
      <c r="X1952" s="106" t="e">
        <f t="shared" si="544"/>
        <v>#DIV/0!</v>
      </c>
      <c r="Y1952" s="106" t="e">
        <f t="shared" si="555"/>
        <v>#DIV/0!</v>
      </c>
      <c r="Z1952" s="108" t="e">
        <f t="shared" si="545"/>
        <v>#DIV/0!</v>
      </c>
      <c r="AA1952" s="108" t="e">
        <f>('Input &amp; Results'!$E$40-R1952*7.48)/('Calcs active'!H1952*1440)</f>
        <v>#DIV/0!</v>
      </c>
    </row>
    <row r="1953" spans="2:27" x14ac:dyDescent="0.2">
      <c r="B1953" s="31">
        <f t="shared" si="556"/>
        <v>15</v>
      </c>
      <c r="C1953" s="31" t="str">
        <f t="shared" si="557"/>
        <v>February</v>
      </c>
      <c r="D1953" s="106">
        <f t="shared" si="558"/>
        <v>5169</v>
      </c>
      <c r="E1953" s="106" t="e">
        <f t="shared" si="546"/>
        <v>#DIV/0!</v>
      </c>
      <c r="F1953" s="106">
        <f>'Calcs Hist'!E1954</f>
        <v>0</v>
      </c>
      <c r="G1953" s="106" t="e">
        <f t="shared" si="542"/>
        <v>#DIV/0!</v>
      </c>
      <c r="H1953" s="107" t="e">
        <f t="shared" si="547"/>
        <v>#DIV/0!</v>
      </c>
      <c r="I1953" s="106" t="e">
        <f>IF(P1953&gt;0,('Input &amp; Results'!E$26/12*$C$3)*('Input &amp; Results'!$D$21),('Input &amp; Results'!E$26/12*$C$3)*('Input &amp; Results'!$D$22))</f>
        <v>#DIV/0!</v>
      </c>
      <c r="J1953" s="106" t="e">
        <f t="shared" si="548"/>
        <v>#DIV/0!</v>
      </c>
      <c r="K1953" s="106" t="e">
        <f>IF(H1953&gt;'Input &amp; Results'!$K$45,MIN('Input &amp; Results'!$K$28*(D1953-D1952),J1953-M1953),0)</f>
        <v>#DIV/0!</v>
      </c>
      <c r="L1953" s="106" t="e">
        <f t="shared" si="549"/>
        <v>#DIV/0!</v>
      </c>
      <c r="M1953" s="106" t="e">
        <f>IF(J1953&gt;0,MIN('Input &amp; Results'!$K$8*0.75/12*'Input &amp; Results'!$K$42*(D1953-D1952),J1953),0)</f>
        <v>#DIV/0!</v>
      </c>
      <c r="N1953" s="106" t="e">
        <f t="shared" si="550"/>
        <v>#DIV/0!</v>
      </c>
      <c r="O1953" s="106" t="e">
        <f t="shared" si="539"/>
        <v>#DIV/0!</v>
      </c>
      <c r="P1953" s="106" t="e">
        <f>IF(O1953&gt;'Input &amp; Results'!$E$49,MIN('Input &amp; Results'!$E$47*(D1953-D1952),O1953),0)</f>
        <v>#DIV/0!</v>
      </c>
      <c r="Q1953" s="106" t="e">
        <f t="shared" si="551"/>
        <v>#DIV/0!</v>
      </c>
      <c r="R1953" s="106" t="e">
        <f t="shared" si="543"/>
        <v>#DIV/0!</v>
      </c>
      <c r="S1953" s="106" t="e">
        <f t="shared" si="540"/>
        <v>#DIV/0!</v>
      </c>
      <c r="T1953" s="106" t="e">
        <f t="shared" si="552"/>
        <v>#DIV/0!</v>
      </c>
      <c r="U1953" s="124" t="e">
        <f t="shared" si="553"/>
        <v>#DIV/0!</v>
      </c>
      <c r="V1953" s="107" t="e">
        <f t="shared" si="541"/>
        <v>#DIV/0!</v>
      </c>
      <c r="W1953" s="106" t="e">
        <f t="shared" si="554"/>
        <v>#DIV/0!</v>
      </c>
      <c r="X1953" s="106" t="e">
        <f t="shared" si="544"/>
        <v>#DIV/0!</v>
      </c>
      <c r="Y1953" s="106" t="e">
        <f t="shared" si="555"/>
        <v>#DIV/0!</v>
      </c>
      <c r="Z1953" s="108" t="e">
        <f t="shared" si="545"/>
        <v>#DIV/0!</v>
      </c>
      <c r="AA1953" s="108" t="e">
        <f>('Input &amp; Results'!$E$40-R1953*7.48)/('Calcs active'!H1953*1440)</f>
        <v>#DIV/0!</v>
      </c>
    </row>
    <row r="1954" spans="2:27" x14ac:dyDescent="0.2">
      <c r="B1954" s="31">
        <f t="shared" si="556"/>
        <v>15</v>
      </c>
      <c r="C1954" s="31" t="str">
        <f t="shared" si="557"/>
        <v>March</v>
      </c>
      <c r="D1954" s="106">
        <f t="shared" si="558"/>
        <v>5200</v>
      </c>
      <c r="E1954" s="106" t="e">
        <f t="shared" si="546"/>
        <v>#DIV/0!</v>
      </c>
      <c r="F1954" s="106">
        <f>'Calcs Hist'!E1955</f>
        <v>0</v>
      </c>
      <c r="G1954" s="106" t="e">
        <f t="shared" si="542"/>
        <v>#DIV/0!</v>
      </c>
      <c r="H1954" s="107" t="e">
        <f t="shared" si="547"/>
        <v>#DIV/0!</v>
      </c>
      <c r="I1954" s="106" t="e">
        <f>IF(P1954&gt;0,('Input &amp; Results'!E$27/12*$C$3)*('Input &amp; Results'!$D$21),('Input &amp; Results'!E$27/12*$C$3)*('Input &amp; Results'!$D$22))</f>
        <v>#DIV/0!</v>
      </c>
      <c r="J1954" s="106" t="e">
        <f t="shared" si="548"/>
        <v>#DIV/0!</v>
      </c>
      <c r="K1954" s="106" t="e">
        <f>IF(H1954&gt;'Input &amp; Results'!$K$45,MIN('Input &amp; Results'!$K$29*(D1954-D1953),J1954-M1954),0)</f>
        <v>#DIV/0!</v>
      </c>
      <c r="L1954" s="106" t="e">
        <f t="shared" si="549"/>
        <v>#DIV/0!</v>
      </c>
      <c r="M1954" s="106" t="e">
        <f>IF(J1954&gt;0,MIN('Input &amp; Results'!$K$9*0.75/12*'Input &amp; Results'!$K$42*(D1954-D1953),J1954),0)</f>
        <v>#DIV/0!</v>
      </c>
      <c r="N1954" s="106" t="e">
        <f t="shared" si="550"/>
        <v>#DIV/0!</v>
      </c>
      <c r="O1954" s="106" t="e">
        <f t="shared" si="539"/>
        <v>#DIV/0!</v>
      </c>
      <c r="P1954" s="106" t="e">
        <f>IF(O1954&gt;'Input &amp; Results'!$E$49,MIN('Input &amp; Results'!$E$47*(D1954-D1953),O1954),0)</f>
        <v>#DIV/0!</v>
      </c>
      <c r="Q1954" s="106" t="e">
        <f t="shared" si="551"/>
        <v>#DIV/0!</v>
      </c>
      <c r="R1954" s="106" t="e">
        <f t="shared" si="543"/>
        <v>#DIV/0!</v>
      </c>
      <c r="S1954" s="106" t="e">
        <f t="shared" si="540"/>
        <v>#DIV/0!</v>
      </c>
      <c r="T1954" s="106" t="e">
        <f t="shared" si="552"/>
        <v>#DIV/0!</v>
      </c>
      <c r="U1954" s="124" t="e">
        <f t="shared" si="553"/>
        <v>#DIV/0!</v>
      </c>
      <c r="V1954" s="107" t="e">
        <f t="shared" si="541"/>
        <v>#DIV/0!</v>
      </c>
      <c r="W1954" s="106" t="e">
        <f t="shared" si="554"/>
        <v>#DIV/0!</v>
      </c>
      <c r="X1954" s="106" t="e">
        <f t="shared" si="544"/>
        <v>#DIV/0!</v>
      </c>
      <c r="Y1954" s="106" t="e">
        <f t="shared" si="555"/>
        <v>#DIV/0!</v>
      </c>
      <c r="Z1954" s="108" t="e">
        <f t="shared" si="545"/>
        <v>#DIV/0!</v>
      </c>
      <c r="AA1954" s="108" t="e">
        <f>('Input &amp; Results'!$E$40-R1954*7.48)/('Calcs active'!H1954*1440)</f>
        <v>#DIV/0!</v>
      </c>
    </row>
    <row r="1955" spans="2:27" x14ac:dyDescent="0.2">
      <c r="B1955" s="31">
        <f t="shared" si="556"/>
        <v>15</v>
      </c>
      <c r="C1955" s="31" t="str">
        <f t="shared" si="557"/>
        <v>April</v>
      </c>
      <c r="D1955" s="106">
        <f t="shared" si="558"/>
        <v>5230</v>
      </c>
      <c r="E1955" s="106" t="e">
        <f t="shared" si="546"/>
        <v>#DIV/0!</v>
      </c>
      <c r="F1955" s="106">
        <f>'Calcs Hist'!E1956</f>
        <v>0</v>
      </c>
      <c r="G1955" s="106" t="e">
        <f t="shared" si="542"/>
        <v>#DIV/0!</v>
      </c>
      <c r="H1955" s="107" t="e">
        <f t="shared" si="547"/>
        <v>#DIV/0!</v>
      </c>
      <c r="I1955" s="106" t="e">
        <f>IF(P1955&gt;0,('Input &amp; Results'!E$28/12*$C$3)*('Input &amp; Results'!$D$21),('Input &amp; Results'!E$28/12*$C$3)*('Input &amp; Results'!$D$22))</f>
        <v>#DIV/0!</v>
      </c>
      <c r="J1955" s="106" t="e">
        <f t="shared" si="548"/>
        <v>#DIV/0!</v>
      </c>
      <c r="K1955" s="106" t="e">
        <f>IF(H1955&gt;'Input &amp; Results'!$K$45,MIN('Input &amp; Results'!$K$30*(D1955-D1954),J1955-M1955),0)</f>
        <v>#DIV/0!</v>
      </c>
      <c r="L1955" s="106" t="e">
        <f t="shared" si="549"/>
        <v>#DIV/0!</v>
      </c>
      <c r="M1955" s="106" t="e">
        <f>IF(J1955&gt;0,MIN('Input &amp; Results'!$K$10*0.75/12*'Input &amp; Results'!$K$42*(D1955-D1954),J1955),0)</f>
        <v>#DIV/0!</v>
      </c>
      <c r="N1955" s="106" t="e">
        <f t="shared" si="550"/>
        <v>#DIV/0!</v>
      </c>
      <c r="O1955" s="106" t="e">
        <f t="shared" si="539"/>
        <v>#DIV/0!</v>
      </c>
      <c r="P1955" s="106" t="e">
        <f>IF(O1955&gt;'Input &amp; Results'!$E$49,MIN('Input &amp; Results'!$E$47*(D1955-D1954),O1955),0)</f>
        <v>#DIV/0!</v>
      </c>
      <c r="Q1955" s="106" t="e">
        <f t="shared" si="551"/>
        <v>#DIV/0!</v>
      </c>
      <c r="R1955" s="106" t="e">
        <f t="shared" si="543"/>
        <v>#DIV/0!</v>
      </c>
      <c r="S1955" s="106" t="e">
        <f t="shared" si="540"/>
        <v>#DIV/0!</v>
      </c>
      <c r="T1955" s="106" t="e">
        <f t="shared" si="552"/>
        <v>#DIV/0!</v>
      </c>
      <c r="U1955" s="124" t="e">
        <f t="shared" si="553"/>
        <v>#DIV/0!</v>
      </c>
      <c r="V1955" s="107" t="e">
        <f t="shared" si="541"/>
        <v>#DIV/0!</v>
      </c>
      <c r="W1955" s="106" t="e">
        <f t="shared" si="554"/>
        <v>#DIV/0!</v>
      </c>
      <c r="X1955" s="106" t="e">
        <f t="shared" si="544"/>
        <v>#DIV/0!</v>
      </c>
      <c r="Y1955" s="106" t="e">
        <f t="shared" si="555"/>
        <v>#DIV/0!</v>
      </c>
      <c r="Z1955" s="108" t="e">
        <f t="shared" si="545"/>
        <v>#DIV/0!</v>
      </c>
      <c r="AA1955" s="108" t="e">
        <f>('Input &amp; Results'!$E$40-R1955*7.48)/('Calcs active'!H1955*1440)</f>
        <v>#DIV/0!</v>
      </c>
    </row>
    <row r="1956" spans="2:27" x14ac:dyDescent="0.2">
      <c r="B1956" s="31">
        <f t="shared" si="556"/>
        <v>15</v>
      </c>
      <c r="C1956" s="31" t="str">
        <f t="shared" si="557"/>
        <v>May</v>
      </c>
      <c r="D1956" s="106">
        <f t="shared" si="558"/>
        <v>5261</v>
      </c>
      <c r="E1956" s="106" t="e">
        <f t="shared" si="546"/>
        <v>#DIV/0!</v>
      </c>
      <c r="F1956" s="106">
        <f>'Calcs Hist'!E1957</f>
        <v>0</v>
      </c>
      <c r="G1956" s="106" t="e">
        <f t="shared" si="542"/>
        <v>#DIV/0!</v>
      </c>
      <c r="H1956" s="107" t="e">
        <f t="shared" si="547"/>
        <v>#DIV/0!</v>
      </c>
      <c r="I1956" s="106" t="e">
        <f>IF(P1956&gt;0,('Input &amp; Results'!E$29/12*$C$3)*('Input &amp; Results'!$D$21),('Input &amp; Results'!E$29/12*$C$3)*('Input &amp; Results'!$D$22))</f>
        <v>#DIV/0!</v>
      </c>
      <c r="J1956" s="106" t="e">
        <f t="shared" si="548"/>
        <v>#DIV/0!</v>
      </c>
      <c r="K1956" s="106" t="e">
        <f>IF(H1956&gt;'Input &amp; Results'!$K$45,MIN('Input &amp; Results'!$K$31*(D1956-D1955),J1956-M1956),0)</f>
        <v>#DIV/0!</v>
      </c>
      <c r="L1956" s="106" t="e">
        <f t="shared" si="549"/>
        <v>#DIV/0!</v>
      </c>
      <c r="M1956" s="106" t="e">
        <f>IF(J1956&gt;0,MIN('Input &amp; Results'!$K$11*0.75/12*'Input &amp; Results'!$K$42*(D1956-D1955),J1956),0)</f>
        <v>#DIV/0!</v>
      </c>
      <c r="N1956" s="106" t="e">
        <f t="shared" si="550"/>
        <v>#DIV/0!</v>
      </c>
      <c r="O1956" s="106" t="e">
        <f t="shared" si="539"/>
        <v>#DIV/0!</v>
      </c>
      <c r="P1956" s="106" t="e">
        <f>IF(O1956&gt;'Input &amp; Results'!$E$49,MIN('Input &amp; Results'!$E$47*(D1956-D1955),O1956),0)</f>
        <v>#DIV/0!</v>
      </c>
      <c r="Q1956" s="106" t="e">
        <f t="shared" si="551"/>
        <v>#DIV/0!</v>
      </c>
      <c r="R1956" s="106" t="e">
        <f t="shared" si="543"/>
        <v>#DIV/0!</v>
      </c>
      <c r="S1956" s="106" t="e">
        <f t="shared" si="540"/>
        <v>#DIV/0!</v>
      </c>
      <c r="T1956" s="106" t="e">
        <f t="shared" si="552"/>
        <v>#DIV/0!</v>
      </c>
      <c r="U1956" s="124" t="e">
        <f t="shared" si="553"/>
        <v>#DIV/0!</v>
      </c>
      <c r="V1956" s="107" t="e">
        <f t="shared" si="541"/>
        <v>#DIV/0!</v>
      </c>
      <c r="W1956" s="106" t="e">
        <f t="shared" si="554"/>
        <v>#DIV/0!</v>
      </c>
      <c r="X1956" s="106" t="e">
        <f t="shared" si="544"/>
        <v>#DIV/0!</v>
      </c>
      <c r="Y1956" s="106" t="e">
        <f t="shared" si="555"/>
        <v>#DIV/0!</v>
      </c>
      <c r="Z1956" s="108" t="e">
        <f t="shared" si="545"/>
        <v>#DIV/0!</v>
      </c>
      <c r="AA1956" s="108" t="e">
        <f>('Input &amp; Results'!$E$40-R1956*7.48)/('Calcs active'!H1956*1440)</f>
        <v>#DIV/0!</v>
      </c>
    </row>
    <row r="1957" spans="2:27" x14ac:dyDescent="0.2">
      <c r="B1957" s="31">
        <f t="shared" si="556"/>
        <v>15</v>
      </c>
      <c r="C1957" s="31" t="str">
        <f t="shared" si="557"/>
        <v>June</v>
      </c>
      <c r="D1957" s="106">
        <f t="shared" si="558"/>
        <v>5291</v>
      </c>
      <c r="E1957" s="106" t="e">
        <f t="shared" si="546"/>
        <v>#DIV/0!</v>
      </c>
      <c r="F1957" s="106">
        <f>'Calcs Hist'!E1958</f>
        <v>0</v>
      </c>
      <c r="G1957" s="106" t="e">
        <f t="shared" si="542"/>
        <v>#DIV/0!</v>
      </c>
      <c r="H1957" s="107" t="e">
        <f t="shared" si="547"/>
        <v>#DIV/0!</v>
      </c>
      <c r="I1957" s="106" t="e">
        <f>IF(P1957&gt;0,('Input &amp; Results'!E$30/12*$C$3)*('Input &amp; Results'!$D$21),('Input &amp; Results'!E$30/12*$C$3)*('Input &amp; Results'!$D$22))</f>
        <v>#DIV/0!</v>
      </c>
      <c r="J1957" s="106" t="e">
        <f t="shared" si="548"/>
        <v>#DIV/0!</v>
      </c>
      <c r="K1957" s="106" t="e">
        <f>IF(H1957&gt;'Input &amp; Results'!$K$45,MIN('Input &amp; Results'!$K$32*(D1957-D1956),J1957-M1957),0)</f>
        <v>#DIV/0!</v>
      </c>
      <c r="L1957" s="106" t="e">
        <f t="shared" si="549"/>
        <v>#DIV/0!</v>
      </c>
      <c r="M1957" s="106" t="e">
        <f>IF(J1957&gt;0,MIN('Input &amp; Results'!$K$12*0.75/12*'Input &amp; Results'!$K$42*(D1957-D1956),J1957),0)</f>
        <v>#DIV/0!</v>
      </c>
      <c r="N1957" s="106" t="e">
        <f t="shared" si="550"/>
        <v>#DIV/0!</v>
      </c>
      <c r="O1957" s="106" t="e">
        <f t="shared" si="539"/>
        <v>#DIV/0!</v>
      </c>
      <c r="P1957" s="106" t="e">
        <f>IF(O1957&gt;'Input &amp; Results'!$E$49,MIN('Input &amp; Results'!$E$47*(D1957-D1956),O1957),0)</f>
        <v>#DIV/0!</v>
      </c>
      <c r="Q1957" s="106" t="e">
        <f t="shared" si="551"/>
        <v>#DIV/0!</v>
      </c>
      <c r="R1957" s="106" t="e">
        <f t="shared" si="543"/>
        <v>#DIV/0!</v>
      </c>
      <c r="S1957" s="106" t="e">
        <f t="shared" si="540"/>
        <v>#DIV/0!</v>
      </c>
      <c r="T1957" s="106" t="e">
        <f t="shared" si="552"/>
        <v>#DIV/0!</v>
      </c>
      <c r="U1957" s="124" t="e">
        <f t="shared" si="553"/>
        <v>#DIV/0!</v>
      </c>
      <c r="V1957" s="107" t="e">
        <f t="shared" si="541"/>
        <v>#DIV/0!</v>
      </c>
      <c r="W1957" s="106" t="e">
        <f t="shared" si="554"/>
        <v>#DIV/0!</v>
      </c>
      <c r="X1957" s="106" t="e">
        <f t="shared" si="544"/>
        <v>#DIV/0!</v>
      </c>
      <c r="Y1957" s="106" t="e">
        <f t="shared" si="555"/>
        <v>#DIV/0!</v>
      </c>
      <c r="Z1957" s="108" t="e">
        <f t="shared" si="545"/>
        <v>#DIV/0!</v>
      </c>
      <c r="AA1957" s="108" t="e">
        <f>('Input &amp; Results'!$E$40-R1957*7.48)/('Calcs active'!H1957*1440)</f>
        <v>#DIV/0!</v>
      </c>
    </row>
    <row r="1958" spans="2:27" x14ac:dyDescent="0.2">
      <c r="B1958" s="31">
        <f t="shared" si="556"/>
        <v>15</v>
      </c>
      <c r="C1958" s="31" t="str">
        <f t="shared" si="557"/>
        <v>July</v>
      </c>
      <c r="D1958" s="106">
        <f t="shared" si="558"/>
        <v>5322</v>
      </c>
      <c r="E1958" s="106" t="e">
        <f t="shared" si="546"/>
        <v>#DIV/0!</v>
      </c>
      <c r="F1958" s="106">
        <f>'Calcs Hist'!E1959</f>
        <v>0</v>
      </c>
      <c r="G1958" s="106" t="e">
        <f t="shared" si="542"/>
        <v>#DIV/0!</v>
      </c>
      <c r="H1958" s="107" t="e">
        <f t="shared" si="547"/>
        <v>#DIV/0!</v>
      </c>
      <c r="I1958" s="106" t="e">
        <f>IF(P1958&gt;0,('Input &amp; Results'!E$31/12*$C$3)*('Input &amp; Results'!$D$21),('Input &amp; Results'!E$31/12*$C$3)*('Input &amp; Results'!$D$22))</f>
        <v>#DIV/0!</v>
      </c>
      <c r="J1958" s="106" t="e">
        <f t="shared" si="548"/>
        <v>#DIV/0!</v>
      </c>
      <c r="K1958" s="106" t="e">
        <f>IF(H1958&gt;'Input &amp; Results'!$K$45,MIN('Input &amp; Results'!$K$33*(D1958-D1957),J1958-M1958),0)</f>
        <v>#DIV/0!</v>
      </c>
      <c r="L1958" s="106" t="e">
        <f t="shared" si="549"/>
        <v>#DIV/0!</v>
      </c>
      <c r="M1958" s="106" t="e">
        <f>IF(J1958&gt;0,MIN('Input &amp; Results'!$K$13*0.75/12*'Input &amp; Results'!$K$42*(D1958-D1957),J1958),0)</f>
        <v>#DIV/0!</v>
      </c>
      <c r="N1958" s="106" t="e">
        <f t="shared" si="550"/>
        <v>#DIV/0!</v>
      </c>
      <c r="O1958" s="106" t="e">
        <f t="shared" si="539"/>
        <v>#DIV/0!</v>
      </c>
      <c r="P1958" s="106" t="e">
        <f>IF(O1958&gt;'Input &amp; Results'!$E$49,MIN('Input &amp; Results'!$E$47*(D1958-D1957),O1958),0)</f>
        <v>#DIV/0!</v>
      </c>
      <c r="Q1958" s="106" t="e">
        <f t="shared" si="551"/>
        <v>#DIV/0!</v>
      </c>
      <c r="R1958" s="106" t="e">
        <f t="shared" si="543"/>
        <v>#DIV/0!</v>
      </c>
      <c r="S1958" s="106" t="e">
        <f t="shared" si="540"/>
        <v>#DIV/0!</v>
      </c>
      <c r="T1958" s="106" t="e">
        <f t="shared" si="552"/>
        <v>#DIV/0!</v>
      </c>
      <c r="U1958" s="124" t="e">
        <f t="shared" si="553"/>
        <v>#DIV/0!</v>
      </c>
      <c r="V1958" s="107" t="e">
        <f t="shared" si="541"/>
        <v>#DIV/0!</v>
      </c>
      <c r="W1958" s="106" t="e">
        <f t="shared" si="554"/>
        <v>#DIV/0!</v>
      </c>
      <c r="X1958" s="106" t="e">
        <f t="shared" si="544"/>
        <v>#DIV/0!</v>
      </c>
      <c r="Y1958" s="106" t="e">
        <f t="shared" si="555"/>
        <v>#DIV/0!</v>
      </c>
      <c r="Z1958" s="108" t="e">
        <f t="shared" si="545"/>
        <v>#DIV/0!</v>
      </c>
      <c r="AA1958" s="108" t="e">
        <f>('Input &amp; Results'!$E$40-R1958*7.48)/('Calcs active'!H1958*1440)</f>
        <v>#DIV/0!</v>
      </c>
    </row>
    <row r="1959" spans="2:27" x14ac:dyDescent="0.2">
      <c r="B1959" s="31">
        <f t="shared" si="556"/>
        <v>15</v>
      </c>
      <c r="C1959" s="31" t="str">
        <f t="shared" si="557"/>
        <v>August</v>
      </c>
      <c r="D1959" s="106">
        <f t="shared" si="558"/>
        <v>5353</v>
      </c>
      <c r="E1959" s="106" t="e">
        <f t="shared" si="546"/>
        <v>#DIV/0!</v>
      </c>
      <c r="F1959" s="106">
        <f>'Calcs Hist'!E1960</f>
        <v>0</v>
      </c>
      <c r="G1959" s="106" t="e">
        <f t="shared" si="542"/>
        <v>#DIV/0!</v>
      </c>
      <c r="H1959" s="107" t="e">
        <f t="shared" si="547"/>
        <v>#DIV/0!</v>
      </c>
      <c r="I1959" s="106" t="e">
        <f>IF(P1959&gt;0,('Input &amp; Results'!E$32/12*$C$3)*('Input &amp; Results'!$D$21),('Input &amp; Results'!E$32/12*$C$3)*('Input &amp; Results'!$D$22))</f>
        <v>#DIV/0!</v>
      </c>
      <c r="J1959" s="106" t="e">
        <f t="shared" si="548"/>
        <v>#DIV/0!</v>
      </c>
      <c r="K1959" s="106" t="e">
        <f>IF(H1959&gt;'Input &amp; Results'!$K$45,MIN('Input &amp; Results'!$K$34*(D1959-D1958),J1959-M1959),0)</f>
        <v>#DIV/0!</v>
      </c>
      <c r="L1959" s="106" t="e">
        <f t="shared" si="549"/>
        <v>#DIV/0!</v>
      </c>
      <c r="M1959" s="106" t="e">
        <f>IF(J1959&gt;0,MIN('Input &amp; Results'!$K$14*0.75/12*'Input &amp; Results'!$K$42*(D1959-D1958),J1959),0)</f>
        <v>#DIV/0!</v>
      </c>
      <c r="N1959" s="106" t="e">
        <f t="shared" si="550"/>
        <v>#DIV/0!</v>
      </c>
      <c r="O1959" s="106" t="e">
        <f t="shared" si="539"/>
        <v>#DIV/0!</v>
      </c>
      <c r="P1959" s="106" t="e">
        <f>IF(O1959&gt;'Input &amp; Results'!$E$49,MIN('Input &amp; Results'!$E$47*(D1959-D1958),O1959),0)</f>
        <v>#DIV/0!</v>
      </c>
      <c r="Q1959" s="106" t="e">
        <f t="shared" si="551"/>
        <v>#DIV/0!</v>
      </c>
      <c r="R1959" s="106" t="e">
        <f t="shared" si="543"/>
        <v>#DIV/0!</v>
      </c>
      <c r="S1959" s="106" t="e">
        <f t="shared" si="540"/>
        <v>#DIV/0!</v>
      </c>
      <c r="T1959" s="106" t="e">
        <f t="shared" si="552"/>
        <v>#DIV/0!</v>
      </c>
      <c r="U1959" s="124" t="e">
        <f t="shared" si="553"/>
        <v>#DIV/0!</v>
      </c>
      <c r="V1959" s="107" t="e">
        <f t="shared" si="541"/>
        <v>#DIV/0!</v>
      </c>
      <c r="W1959" s="106" t="e">
        <f t="shared" si="554"/>
        <v>#DIV/0!</v>
      </c>
      <c r="X1959" s="106" t="e">
        <f t="shared" si="544"/>
        <v>#DIV/0!</v>
      </c>
      <c r="Y1959" s="106" t="e">
        <f t="shared" si="555"/>
        <v>#DIV/0!</v>
      </c>
      <c r="Z1959" s="108" t="e">
        <f t="shared" si="545"/>
        <v>#DIV/0!</v>
      </c>
      <c r="AA1959" s="108" t="e">
        <f>('Input &amp; Results'!$E$40-R1959*7.48)/('Calcs active'!H1959*1440)</f>
        <v>#DIV/0!</v>
      </c>
    </row>
    <row r="1960" spans="2:27" x14ac:dyDescent="0.2">
      <c r="B1960" s="31">
        <f t="shared" si="556"/>
        <v>15</v>
      </c>
      <c r="C1960" s="31" t="str">
        <f t="shared" si="557"/>
        <v>September</v>
      </c>
      <c r="D1960" s="106">
        <f t="shared" si="558"/>
        <v>5383</v>
      </c>
      <c r="E1960" s="106" t="e">
        <f t="shared" si="546"/>
        <v>#DIV/0!</v>
      </c>
      <c r="F1960" s="106">
        <f>'Calcs Hist'!E1961</f>
        <v>0</v>
      </c>
      <c r="G1960" s="106" t="e">
        <f t="shared" si="542"/>
        <v>#DIV/0!</v>
      </c>
      <c r="H1960" s="107" t="e">
        <f t="shared" si="547"/>
        <v>#DIV/0!</v>
      </c>
      <c r="I1960" s="106" t="e">
        <f>IF(P1960&gt;0,('Input &amp; Results'!E$33/12*$C$3)*('Input &amp; Results'!$D$21),('Input &amp; Results'!E$33/12*$C$3)*('Input &amp; Results'!$D$22))</f>
        <v>#DIV/0!</v>
      </c>
      <c r="J1960" s="106" t="e">
        <f t="shared" si="548"/>
        <v>#DIV/0!</v>
      </c>
      <c r="K1960" s="106" t="e">
        <f>IF(H1960&gt;'Input &amp; Results'!$K$45,MIN('Input &amp; Results'!$K$35*(D1960-D1959),J1960-M1960),0)</f>
        <v>#DIV/0!</v>
      </c>
      <c r="L1960" s="106" t="e">
        <f t="shared" si="549"/>
        <v>#DIV/0!</v>
      </c>
      <c r="M1960" s="106" t="e">
        <f>IF(J1960&gt;0,MIN('Input &amp; Results'!$K$15*0.75/12*'Input &amp; Results'!$K$42*(D1960-D1959),J1960),0)</f>
        <v>#DIV/0!</v>
      </c>
      <c r="N1960" s="106" t="e">
        <f t="shared" si="550"/>
        <v>#DIV/0!</v>
      </c>
      <c r="O1960" s="106" t="e">
        <f t="shared" si="539"/>
        <v>#DIV/0!</v>
      </c>
      <c r="P1960" s="106" t="e">
        <f>IF(O1960&gt;'Input &amp; Results'!$E$49,MIN('Input &amp; Results'!$E$47*(D1960-D1959),O1960),0)</f>
        <v>#DIV/0!</v>
      </c>
      <c r="Q1960" s="106" t="e">
        <f t="shared" si="551"/>
        <v>#DIV/0!</v>
      </c>
      <c r="R1960" s="106" t="e">
        <f t="shared" si="543"/>
        <v>#DIV/0!</v>
      </c>
      <c r="S1960" s="106" t="e">
        <f t="shared" si="540"/>
        <v>#DIV/0!</v>
      </c>
      <c r="T1960" s="106" t="e">
        <f t="shared" si="552"/>
        <v>#DIV/0!</v>
      </c>
      <c r="U1960" s="124" t="e">
        <f t="shared" si="553"/>
        <v>#DIV/0!</v>
      </c>
      <c r="V1960" s="107" t="e">
        <f t="shared" si="541"/>
        <v>#DIV/0!</v>
      </c>
      <c r="W1960" s="106" t="e">
        <f t="shared" si="554"/>
        <v>#DIV/0!</v>
      </c>
      <c r="X1960" s="106" t="e">
        <f t="shared" si="544"/>
        <v>#DIV/0!</v>
      </c>
      <c r="Y1960" s="106" t="e">
        <f t="shared" si="555"/>
        <v>#DIV/0!</v>
      </c>
      <c r="Z1960" s="108" t="e">
        <f t="shared" si="545"/>
        <v>#DIV/0!</v>
      </c>
      <c r="AA1960" s="108" t="e">
        <f>('Input &amp; Results'!$E$40-R1960*7.48)/('Calcs active'!H1960*1440)</f>
        <v>#DIV/0!</v>
      </c>
    </row>
    <row r="1961" spans="2:27" x14ac:dyDescent="0.2">
      <c r="B1961" s="31">
        <f t="shared" si="556"/>
        <v>15</v>
      </c>
      <c r="C1961" s="31" t="str">
        <f t="shared" si="557"/>
        <v>October</v>
      </c>
      <c r="D1961" s="106">
        <f t="shared" si="558"/>
        <v>5414</v>
      </c>
      <c r="E1961" s="106" t="e">
        <f t="shared" si="546"/>
        <v>#DIV/0!</v>
      </c>
      <c r="F1961" s="106">
        <f>'Calcs Hist'!E1962</f>
        <v>0</v>
      </c>
      <c r="G1961" s="106" t="e">
        <f t="shared" si="542"/>
        <v>#DIV/0!</v>
      </c>
      <c r="H1961" s="107" t="e">
        <f t="shared" si="547"/>
        <v>#DIV/0!</v>
      </c>
      <c r="I1961" s="106" t="e">
        <f>IF(P1961&gt;0,('Input &amp; Results'!E$34/12*$C$3)*('Input &amp; Results'!$D$21),('Input &amp; Results'!E$34/12*$C$3)*('Input &amp; Results'!$D$22))</f>
        <v>#DIV/0!</v>
      </c>
      <c r="J1961" s="106" t="e">
        <f t="shared" si="548"/>
        <v>#DIV/0!</v>
      </c>
      <c r="K1961" s="106" t="e">
        <f>IF(H1961&gt;'Input &amp; Results'!$K$45,MIN('Input &amp; Results'!$K$36*(D1961-D1960),J1961-M1961),0)</f>
        <v>#DIV/0!</v>
      </c>
      <c r="L1961" s="106" t="e">
        <f t="shared" si="549"/>
        <v>#DIV/0!</v>
      </c>
      <c r="M1961" s="106" t="e">
        <f>IF(J1961&gt;0,MIN('Input &amp; Results'!$K$16*0.75/12*'Input &amp; Results'!$K$42*(D1961-D1960),J1961),0)</f>
        <v>#DIV/0!</v>
      </c>
      <c r="N1961" s="106" t="e">
        <f t="shared" si="550"/>
        <v>#DIV/0!</v>
      </c>
      <c r="O1961" s="106" t="e">
        <f t="shared" si="539"/>
        <v>#DIV/0!</v>
      </c>
      <c r="P1961" s="106" t="e">
        <f>IF(O1961&gt;'Input &amp; Results'!$E$49,MIN('Input &amp; Results'!$E$47*(D1961-D1960),O1961),0)</f>
        <v>#DIV/0!</v>
      </c>
      <c r="Q1961" s="106" t="e">
        <f t="shared" si="551"/>
        <v>#DIV/0!</v>
      </c>
      <c r="R1961" s="106" t="e">
        <f t="shared" si="543"/>
        <v>#DIV/0!</v>
      </c>
      <c r="S1961" s="106" t="e">
        <f t="shared" si="540"/>
        <v>#DIV/0!</v>
      </c>
      <c r="T1961" s="106" t="e">
        <f t="shared" si="552"/>
        <v>#DIV/0!</v>
      </c>
      <c r="U1961" s="124" t="e">
        <f t="shared" si="553"/>
        <v>#DIV/0!</v>
      </c>
      <c r="V1961" s="107" t="e">
        <f t="shared" si="541"/>
        <v>#DIV/0!</v>
      </c>
      <c r="W1961" s="106" t="e">
        <f t="shared" si="554"/>
        <v>#DIV/0!</v>
      </c>
      <c r="X1961" s="106" t="e">
        <f t="shared" si="544"/>
        <v>#DIV/0!</v>
      </c>
      <c r="Y1961" s="106" t="e">
        <f t="shared" si="555"/>
        <v>#DIV/0!</v>
      </c>
      <c r="Z1961" s="108" t="e">
        <f t="shared" si="545"/>
        <v>#DIV/0!</v>
      </c>
      <c r="AA1961" s="108" t="e">
        <f>('Input &amp; Results'!$E$40-R1961*7.48)/('Calcs active'!H1961*1440)</f>
        <v>#DIV/0!</v>
      </c>
    </row>
    <row r="1962" spans="2:27" x14ac:dyDescent="0.2">
      <c r="B1962" s="31">
        <f t="shared" si="556"/>
        <v>15</v>
      </c>
      <c r="C1962" s="31" t="str">
        <f t="shared" si="557"/>
        <v>November</v>
      </c>
      <c r="D1962" s="106">
        <f t="shared" si="558"/>
        <v>5444</v>
      </c>
      <c r="E1962" s="106" t="e">
        <f t="shared" si="546"/>
        <v>#DIV/0!</v>
      </c>
      <c r="F1962" s="106">
        <f>'Calcs Hist'!E1963</f>
        <v>0</v>
      </c>
      <c r="G1962" s="106" t="e">
        <f t="shared" si="542"/>
        <v>#DIV/0!</v>
      </c>
      <c r="H1962" s="107" t="e">
        <f t="shared" si="547"/>
        <v>#DIV/0!</v>
      </c>
      <c r="I1962" s="106" t="e">
        <f>IF(P1962&gt;0,('Input &amp; Results'!E$35/12*$C$3)*('Input &amp; Results'!$D$21),('Input &amp; Results'!E$35/12*$C$3)*('Input &amp; Results'!$D$22))</f>
        <v>#DIV/0!</v>
      </c>
      <c r="J1962" s="106" t="e">
        <f t="shared" si="548"/>
        <v>#DIV/0!</v>
      </c>
      <c r="K1962" s="106" t="e">
        <f>IF(H1962&gt;'Input &amp; Results'!$K$45,MIN('Input &amp; Results'!$K$37*(D1962-D1961),J1962-M1962),0)</f>
        <v>#DIV/0!</v>
      </c>
      <c r="L1962" s="106" t="e">
        <f t="shared" si="549"/>
        <v>#DIV/0!</v>
      </c>
      <c r="M1962" s="106" t="e">
        <f>IF(J1962&gt;0,MIN('Input &amp; Results'!$K$17*0.75/12*'Input &amp; Results'!$K$42*(D1962-D1961),J1962),0)</f>
        <v>#DIV/0!</v>
      </c>
      <c r="N1962" s="106" t="e">
        <f t="shared" si="550"/>
        <v>#DIV/0!</v>
      </c>
      <c r="O1962" s="106" t="e">
        <f t="shared" si="539"/>
        <v>#DIV/0!</v>
      </c>
      <c r="P1962" s="106" t="e">
        <f>IF(O1962&gt;'Input &amp; Results'!$E$49,MIN('Input &amp; Results'!$E$47*(D1962-D1961),O1962),0)</f>
        <v>#DIV/0!</v>
      </c>
      <c r="Q1962" s="106" t="e">
        <f t="shared" si="551"/>
        <v>#DIV/0!</v>
      </c>
      <c r="R1962" s="106" t="e">
        <f t="shared" si="543"/>
        <v>#DIV/0!</v>
      </c>
      <c r="S1962" s="106" t="e">
        <f t="shared" si="540"/>
        <v>#DIV/0!</v>
      </c>
      <c r="T1962" s="106" t="e">
        <f t="shared" si="552"/>
        <v>#DIV/0!</v>
      </c>
      <c r="U1962" s="124" t="e">
        <f t="shared" si="553"/>
        <v>#DIV/0!</v>
      </c>
      <c r="V1962" s="107" t="e">
        <f t="shared" si="541"/>
        <v>#DIV/0!</v>
      </c>
      <c r="W1962" s="106" t="e">
        <f t="shared" si="554"/>
        <v>#DIV/0!</v>
      </c>
      <c r="X1962" s="106" t="e">
        <f t="shared" si="544"/>
        <v>#DIV/0!</v>
      </c>
      <c r="Y1962" s="106" t="e">
        <f t="shared" si="555"/>
        <v>#DIV/0!</v>
      </c>
      <c r="Z1962" s="108" t="e">
        <f t="shared" si="545"/>
        <v>#DIV/0!</v>
      </c>
      <c r="AA1962" s="108" t="e">
        <f>('Input &amp; Results'!$E$40-R1962*7.48)/('Calcs active'!H1962*1440)</f>
        <v>#DIV/0!</v>
      </c>
    </row>
    <row r="1963" spans="2:27" x14ac:dyDescent="0.2">
      <c r="B1963" s="31">
        <f t="shared" si="556"/>
        <v>15</v>
      </c>
      <c r="C1963" s="31" t="str">
        <f t="shared" si="557"/>
        <v>December</v>
      </c>
      <c r="D1963" s="106">
        <f t="shared" si="558"/>
        <v>5475</v>
      </c>
      <c r="E1963" s="106" t="e">
        <f t="shared" si="546"/>
        <v>#DIV/0!</v>
      </c>
      <c r="F1963" s="106">
        <f>'Calcs Hist'!E1964</f>
        <v>0</v>
      </c>
      <c r="G1963" s="106" t="e">
        <f t="shared" si="542"/>
        <v>#DIV/0!</v>
      </c>
      <c r="H1963" s="107" t="e">
        <f t="shared" si="547"/>
        <v>#DIV/0!</v>
      </c>
      <c r="I1963" s="106" t="e">
        <f>IF(P1963&gt;0,('Input &amp; Results'!E$36/12*$C$3)*('Input &amp; Results'!$D$21),('Input &amp; Results'!E$36/12*$C$3)*('Input &amp; Results'!$D$22))</f>
        <v>#DIV/0!</v>
      </c>
      <c r="J1963" s="106" t="e">
        <f t="shared" si="548"/>
        <v>#DIV/0!</v>
      </c>
      <c r="K1963" s="106" t="e">
        <f>IF(H1963&gt;'Input &amp; Results'!$K$45,MIN('Input &amp; Results'!$K$38*(D1963-D1962),J1963-M1963),0)</f>
        <v>#DIV/0!</v>
      </c>
      <c r="L1963" s="106" t="e">
        <f t="shared" si="549"/>
        <v>#DIV/0!</v>
      </c>
      <c r="M1963" s="106" t="e">
        <f>IF(J1963&gt;0,MIN('Input &amp; Results'!$K$18*0.75/12*'Input &amp; Results'!$K$42*(D1963-D1962),J1963),0)</f>
        <v>#DIV/0!</v>
      </c>
      <c r="N1963" s="106" t="e">
        <f t="shared" si="550"/>
        <v>#DIV/0!</v>
      </c>
      <c r="O1963" s="106" t="e">
        <f t="shared" si="539"/>
        <v>#DIV/0!</v>
      </c>
      <c r="P1963" s="106" t="e">
        <f>IF(O1963&gt;'Input &amp; Results'!$E$49,MIN('Input &amp; Results'!$E$47*(D1963-D1962),O1963),0)</f>
        <v>#DIV/0!</v>
      </c>
      <c r="Q1963" s="106" t="e">
        <f t="shared" si="551"/>
        <v>#DIV/0!</v>
      </c>
      <c r="R1963" s="106" t="e">
        <f t="shared" si="543"/>
        <v>#DIV/0!</v>
      </c>
      <c r="S1963" s="106" t="e">
        <f t="shared" si="540"/>
        <v>#DIV/0!</v>
      </c>
      <c r="T1963" s="106" t="e">
        <f t="shared" si="552"/>
        <v>#DIV/0!</v>
      </c>
      <c r="U1963" s="124" t="e">
        <f t="shared" si="553"/>
        <v>#DIV/0!</v>
      </c>
      <c r="V1963" s="107" t="e">
        <f t="shared" si="541"/>
        <v>#DIV/0!</v>
      </c>
      <c r="W1963" s="106" t="e">
        <f t="shared" si="554"/>
        <v>#DIV/0!</v>
      </c>
      <c r="X1963" s="106" t="e">
        <f t="shared" si="544"/>
        <v>#DIV/0!</v>
      </c>
      <c r="Y1963" s="106" t="e">
        <f t="shared" si="555"/>
        <v>#DIV/0!</v>
      </c>
      <c r="Z1963" s="108" t="e">
        <f t="shared" si="545"/>
        <v>#DIV/0!</v>
      </c>
      <c r="AA1963" s="108" t="e">
        <f>('Input &amp; Results'!$E$40-R1963*7.48)/('Calcs active'!H1963*1440)</f>
        <v>#DIV/0!</v>
      </c>
    </row>
    <row r="1964" spans="2:27" x14ac:dyDescent="0.2">
      <c r="B1964" s="31">
        <f t="shared" si="556"/>
        <v>16</v>
      </c>
      <c r="C1964" s="31" t="str">
        <f t="shared" si="557"/>
        <v>January</v>
      </c>
      <c r="D1964" s="106">
        <f t="shared" si="558"/>
        <v>5506</v>
      </c>
      <c r="E1964" s="106" t="e">
        <f t="shared" si="546"/>
        <v>#DIV/0!</v>
      </c>
      <c r="F1964" s="106">
        <f>'Calcs Hist'!E1965</f>
        <v>0</v>
      </c>
      <c r="G1964" s="106" t="e">
        <f t="shared" si="542"/>
        <v>#DIV/0!</v>
      </c>
      <c r="H1964" s="107" t="e">
        <f t="shared" si="547"/>
        <v>#DIV/0!</v>
      </c>
      <c r="I1964" s="106" t="e">
        <f>IF(P1964&gt;0,('Input &amp; Results'!E$25/12*$C$3)*('Input &amp; Results'!$D$21),('Input &amp; Results'!E$25/12*$C$3)*('Input &amp; Results'!$D$22))</f>
        <v>#DIV/0!</v>
      </c>
      <c r="J1964" s="106" t="e">
        <f t="shared" si="548"/>
        <v>#DIV/0!</v>
      </c>
      <c r="K1964" s="106" t="e">
        <f>IF(H1964&gt;'Input &amp; Results'!$K$45,MIN('Input &amp; Results'!$K$27*(D1964-D1963),J1964-M1964),0)</f>
        <v>#DIV/0!</v>
      </c>
      <c r="L1964" s="106" t="e">
        <f t="shared" si="549"/>
        <v>#DIV/0!</v>
      </c>
      <c r="M1964" s="106" t="e">
        <f>IF(J1964&gt;0,MIN('Input &amp; Results'!$K$7*0.75/12*'Input &amp; Results'!$K$42*(D1964-D1963),J1964),0)</f>
        <v>#DIV/0!</v>
      </c>
      <c r="N1964" s="106" t="e">
        <f t="shared" si="550"/>
        <v>#DIV/0!</v>
      </c>
      <c r="O1964" s="106" t="e">
        <f t="shared" si="539"/>
        <v>#DIV/0!</v>
      </c>
      <c r="P1964" s="106" t="e">
        <f>IF(O1964&gt;'Input &amp; Results'!$E$49,MIN('Input &amp; Results'!$E$47*(D1964-D1963),O1964),0)</f>
        <v>#DIV/0!</v>
      </c>
      <c r="Q1964" s="106" t="e">
        <f t="shared" si="551"/>
        <v>#DIV/0!</v>
      </c>
      <c r="R1964" s="106" t="e">
        <f t="shared" si="543"/>
        <v>#DIV/0!</v>
      </c>
      <c r="S1964" s="106" t="e">
        <f t="shared" si="540"/>
        <v>#DIV/0!</v>
      </c>
      <c r="T1964" s="106" t="e">
        <f t="shared" si="552"/>
        <v>#DIV/0!</v>
      </c>
      <c r="U1964" s="124" t="e">
        <f t="shared" si="553"/>
        <v>#DIV/0!</v>
      </c>
      <c r="V1964" s="107" t="e">
        <f t="shared" si="541"/>
        <v>#DIV/0!</v>
      </c>
      <c r="W1964" s="106" t="e">
        <f t="shared" si="554"/>
        <v>#DIV/0!</v>
      </c>
      <c r="X1964" s="106" t="e">
        <f t="shared" si="544"/>
        <v>#DIV/0!</v>
      </c>
      <c r="Y1964" s="106" t="e">
        <f t="shared" si="555"/>
        <v>#DIV/0!</v>
      </c>
      <c r="Z1964" s="108" t="e">
        <f t="shared" si="545"/>
        <v>#DIV/0!</v>
      </c>
      <c r="AA1964" s="108" t="e">
        <f>('Input &amp; Results'!$E$40-R1964*7.48)/('Calcs active'!H1964*1440)</f>
        <v>#DIV/0!</v>
      </c>
    </row>
    <row r="1965" spans="2:27" x14ac:dyDescent="0.2">
      <c r="B1965" s="31">
        <f t="shared" si="556"/>
        <v>16</v>
      </c>
      <c r="C1965" s="31" t="str">
        <f t="shared" si="557"/>
        <v>February</v>
      </c>
      <c r="D1965" s="106">
        <f t="shared" si="558"/>
        <v>5534</v>
      </c>
      <c r="E1965" s="106" t="e">
        <f t="shared" si="546"/>
        <v>#DIV/0!</v>
      </c>
      <c r="F1965" s="106">
        <f>'Calcs Hist'!E1966</f>
        <v>0</v>
      </c>
      <c r="G1965" s="106" t="e">
        <f t="shared" si="542"/>
        <v>#DIV/0!</v>
      </c>
      <c r="H1965" s="107" t="e">
        <f t="shared" si="547"/>
        <v>#DIV/0!</v>
      </c>
      <c r="I1965" s="106" t="e">
        <f>IF(P1965&gt;0,('Input &amp; Results'!E$26/12*$C$3)*('Input &amp; Results'!$D$21),('Input &amp; Results'!E$26/12*$C$3)*('Input &amp; Results'!$D$22))</f>
        <v>#DIV/0!</v>
      </c>
      <c r="J1965" s="106" t="e">
        <f t="shared" si="548"/>
        <v>#DIV/0!</v>
      </c>
      <c r="K1965" s="106" t="e">
        <f>IF(H1965&gt;'Input &amp; Results'!$K$45,MIN('Input &amp; Results'!$K$28*(D1965-D1964),J1965-M1965),0)</f>
        <v>#DIV/0!</v>
      </c>
      <c r="L1965" s="106" t="e">
        <f t="shared" si="549"/>
        <v>#DIV/0!</v>
      </c>
      <c r="M1965" s="106" t="e">
        <f>IF(J1965&gt;0,MIN('Input &amp; Results'!$K$8*0.75/12*'Input &amp; Results'!$K$42*(D1965-D1964),J1965),0)</f>
        <v>#DIV/0!</v>
      </c>
      <c r="N1965" s="106" t="e">
        <f t="shared" si="550"/>
        <v>#DIV/0!</v>
      </c>
      <c r="O1965" s="106" t="e">
        <f t="shared" si="539"/>
        <v>#DIV/0!</v>
      </c>
      <c r="P1965" s="106" t="e">
        <f>IF(O1965&gt;'Input &amp; Results'!$E$49,MIN('Input &amp; Results'!$E$47*(D1965-D1964),O1965),0)</f>
        <v>#DIV/0!</v>
      </c>
      <c r="Q1965" s="106" t="e">
        <f t="shared" si="551"/>
        <v>#DIV/0!</v>
      </c>
      <c r="R1965" s="106" t="e">
        <f t="shared" si="543"/>
        <v>#DIV/0!</v>
      </c>
      <c r="S1965" s="106" t="e">
        <f t="shared" si="540"/>
        <v>#DIV/0!</v>
      </c>
      <c r="T1965" s="106" t="e">
        <f t="shared" si="552"/>
        <v>#DIV/0!</v>
      </c>
      <c r="U1965" s="124" t="e">
        <f t="shared" si="553"/>
        <v>#DIV/0!</v>
      </c>
      <c r="V1965" s="107" t="e">
        <f t="shared" si="541"/>
        <v>#DIV/0!</v>
      </c>
      <c r="W1965" s="106" t="e">
        <f t="shared" si="554"/>
        <v>#DIV/0!</v>
      </c>
      <c r="X1965" s="106" t="e">
        <f t="shared" si="544"/>
        <v>#DIV/0!</v>
      </c>
      <c r="Y1965" s="106" t="e">
        <f t="shared" si="555"/>
        <v>#DIV/0!</v>
      </c>
      <c r="Z1965" s="108" t="e">
        <f t="shared" si="545"/>
        <v>#DIV/0!</v>
      </c>
      <c r="AA1965" s="108" t="e">
        <f>('Input &amp; Results'!$E$40-R1965*7.48)/('Calcs active'!H1965*1440)</f>
        <v>#DIV/0!</v>
      </c>
    </row>
    <row r="1966" spans="2:27" x14ac:dyDescent="0.2">
      <c r="B1966" s="31">
        <f t="shared" si="556"/>
        <v>16</v>
      </c>
      <c r="C1966" s="31" t="str">
        <f t="shared" si="557"/>
        <v>March</v>
      </c>
      <c r="D1966" s="106">
        <f t="shared" si="558"/>
        <v>5565</v>
      </c>
      <c r="E1966" s="106" t="e">
        <f t="shared" si="546"/>
        <v>#DIV/0!</v>
      </c>
      <c r="F1966" s="106">
        <f>'Calcs Hist'!E1967</f>
        <v>0</v>
      </c>
      <c r="G1966" s="106" t="e">
        <f t="shared" si="542"/>
        <v>#DIV/0!</v>
      </c>
      <c r="H1966" s="107" t="e">
        <f t="shared" si="547"/>
        <v>#DIV/0!</v>
      </c>
      <c r="I1966" s="106" t="e">
        <f>IF(P1966&gt;0,('Input &amp; Results'!E$27/12*$C$3)*('Input &amp; Results'!$D$21),('Input &amp; Results'!E$27/12*$C$3)*('Input &amp; Results'!$D$22))</f>
        <v>#DIV/0!</v>
      </c>
      <c r="J1966" s="106" t="e">
        <f t="shared" si="548"/>
        <v>#DIV/0!</v>
      </c>
      <c r="K1966" s="106" t="e">
        <f>IF(H1966&gt;'Input &amp; Results'!$K$45,MIN('Input &amp; Results'!$K$29*(D1966-D1965),J1966-M1966),0)</f>
        <v>#DIV/0!</v>
      </c>
      <c r="L1966" s="106" t="e">
        <f t="shared" si="549"/>
        <v>#DIV/0!</v>
      </c>
      <c r="M1966" s="106" t="e">
        <f>IF(J1966&gt;0,MIN('Input &amp; Results'!$K$9*0.75/12*'Input &amp; Results'!$K$42*(D1966-D1965),J1966),0)</f>
        <v>#DIV/0!</v>
      </c>
      <c r="N1966" s="106" t="e">
        <f t="shared" si="550"/>
        <v>#DIV/0!</v>
      </c>
      <c r="O1966" s="106" t="e">
        <f t="shared" si="539"/>
        <v>#DIV/0!</v>
      </c>
      <c r="P1966" s="106" t="e">
        <f>IF(O1966&gt;'Input &amp; Results'!$E$49,MIN('Input &amp; Results'!$E$47*(D1966-D1965),O1966),0)</f>
        <v>#DIV/0!</v>
      </c>
      <c r="Q1966" s="106" t="e">
        <f t="shared" si="551"/>
        <v>#DIV/0!</v>
      </c>
      <c r="R1966" s="106" t="e">
        <f t="shared" si="543"/>
        <v>#DIV/0!</v>
      </c>
      <c r="S1966" s="106" t="e">
        <f t="shared" si="540"/>
        <v>#DIV/0!</v>
      </c>
      <c r="T1966" s="106" t="e">
        <f t="shared" si="552"/>
        <v>#DIV/0!</v>
      </c>
      <c r="U1966" s="124" t="e">
        <f t="shared" si="553"/>
        <v>#DIV/0!</v>
      </c>
      <c r="V1966" s="107" t="e">
        <f t="shared" si="541"/>
        <v>#DIV/0!</v>
      </c>
      <c r="W1966" s="106" t="e">
        <f t="shared" si="554"/>
        <v>#DIV/0!</v>
      </c>
      <c r="X1966" s="106" t="e">
        <f t="shared" si="544"/>
        <v>#DIV/0!</v>
      </c>
      <c r="Y1966" s="106" t="e">
        <f t="shared" si="555"/>
        <v>#DIV/0!</v>
      </c>
      <c r="Z1966" s="108" t="e">
        <f t="shared" si="545"/>
        <v>#DIV/0!</v>
      </c>
      <c r="AA1966" s="108" t="e">
        <f>('Input &amp; Results'!$E$40-R1966*7.48)/('Calcs active'!H1966*1440)</f>
        <v>#DIV/0!</v>
      </c>
    </row>
    <row r="1967" spans="2:27" x14ac:dyDescent="0.2">
      <c r="B1967" s="31">
        <f t="shared" si="556"/>
        <v>16</v>
      </c>
      <c r="C1967" s="31" t="str">
        <f t="shared" si="557"/>
        <v>April</v>
      </c>
      <c r="D1967" s="106">
        <f t="shared" si="558"/>
        <v>5595</v>
      </c>
      <c r="E1967" s="106" t="e">
        <f t="shared" si="546"/>
        <v>#DIV/0!</v>
      </c>
      <c r="F1967" s="106">
        <f>'Calcs Hist'!E1968</f>
        <v>0</v>
      </c>
      <c r="G1967" s="106" t="e">
        <f t="shared" si="542"/>
        <v>#DIV/0!</v>
      </c>
      <c r="H1967" s="107" t="e">
        <f t="shared" si="547"/>
        <v>#DIV/0!</v>
      </c>
      <c r="I1967" s="106" t="e">
        <f>IF(P1967&gt;0,('Input &amp; Results'!E$28/12*$C$3)*('Input &amp; Results'!$D$21),('Input &amp; Results'!E$28/12*$C$3)*('Input &amp; Results'!$D$22))</f>
        <v>#DIV/0!</v>
      </c>
      <c r="J1967" s="106" t="e">
        <f t="shared" si="548"/>
        <v>#DIV/0!</v>
      </c>
      <c r="K1967" s="106" t="e">
        <f>IF(H1967&gt;'Input &amp; Results'!$K$45,MIN('Input &amp; Results'!$K$30*(D1967-D1966),J1967-M1967),0)</f>
        <v>#DIV/0!</v>
      </c>
      <c r="L1967" s="106" t="e">
        <f t="shared" si="549"/>
        <v>#DIV/0!</v>
      </c>
      <c r="M1967" s="106" t="e">
        <f>IF(J1967&gt;0,MIN('Input &amp; Results'!$K$10*0.75/12*'Input &amp; Results'!$K$42*(D1967-D1966),J1967),0)</f>
        <v>#DIV/0!</v>
      </c>
      <c r="N1967" s="106" t="e">
        <f t="shared" si="550"/>
        <v>#DIV/0!</v>
      </c>
      <c r="O1967" s="106" t="e">
        <f t="shared" si="539"/>
        <v>#DIV/0!</v>
      </c>
      <c r="P1967" s="106" t="e">
        <f>IF(O1967&gt;'Input &amp; Results'!$E$49,MIN('Input &amp; Results'!$E$47*(D1967-D1966),O1967),0)</f>
        <v>#DIV/0!</v>
      </c>
      <c r="Q1967" s="106" t="e">
        <f t="shared" si="551"/>
        <v>#DIV/0!</v>
      </c>
      <c r="R1967" s="106" t="e">
        <f t="shared" si="543"/>
        <v>#DIV/0!</v>
      </c>
      <c r="S1967" s="106" t="e">
        <f t="shared" si="540"/>
        <v>#DIV/0!</v>
      </c>
      <c r="T1967" s="106" t="e">
        <f t="shared" si="552"/>
        <v>#DIV/0!</v>
      </c>
      <c r="U1967" s="124" t="e">
        <f t="shared" si="553"/>
        <v>#DIV/0!</v>
      </c>
      <c r="V1967" s="107" t="e">
        <f t="shared" si="541"/>
        <v>#DIV/0!</v>
      </c>
      <c r="W1967" s="106" t="e">
        <f t="shared" si="554"/>
        <v>#DIV/0!</v>
      </c>
      <c r="X1967" s="106" t="e">
        <f t="shared" si="544"/>
        <v>#DIV/0!</v>
      </c>
      <c r="Y1967" s="106" t="e">
        <f t="shared" si="555"/>
        <v>#DIV/0!</v>
      </c>
      <c r="Z1967" s="108" t="e">
        <f t="shared" si="545"/>
        <v>#DIV/0!</v>
      </c>
      <c r="AA1967" s="108" t="e">
        <f>('Input &amp; Results'!$E$40-R1967*7.48)/('Calcs active'!H1967*1440)</f>
        <v>#DIV/0!</v>
      </c>
    </row>
    <row r="1968" spans="2:27" x14ac:dyDescent="0.2">
      <c r="B1968" s="31">
        <f t="shared" si="556"/>
        <v>16</v>
      </c>
      <c r="C1968" s="31" t="str">
        <f t="shared" si="557"/>
        <v>May</v>
      </c>
      <c r="D1968" s="106">
        <f t="shared" si="558"/>
        <v>5626</v>
      </c>
      <c r="E1968" s="106" t="e">
        <f t="shared" si="546"/>
        <v>#DIV/0!</v>
      </c>
      <c r="F1968" s="106">
        <f>'Calcs Hist'!E1969</f>
        <v>0</v>
      </c>
      <c r="G1968" s="106" t="e">
        <f t="shared" si="542"/>
        <v>#DIV/0!</v>
      </c>
      <c r="H1968" s="107" t="e">
        <f t="shared" si="547"/>
        <v>#DIV/0!</v>
      </c>
      <c r="I1968" s="106" t="e">
        <f>IF(P1968&gt;0,('Input &amp; Results'!E$29/12*$C$3)*('Input &amp; Results'!$D$21),('Input &amp; Results'!E$29/12*$C$3)*('Input &amp; Results'!$D$22))</f>
        <v>#DIV/0!</v>
      </c>
      <c r="J1968" s="106" t="e">
        <f t="shared" si="548"/>
        <v>#DIV/0!</v>
      </c>
      <c r="K1968" s="106" t="e">
        <f>IF(H1968&gt;'Input &amp; Results'!$K$45,MIN('Input &amp; Results'!$K$31*(D1968-D1967),J1968-M1968),0)</f>
        <v>#DIV/0!</v>
      </c>
      <c r="L1968" s="106" t="e">
        <f t="shared" si="549"/>
        <v>#DIV/0!</v>
      </c>
      <c r="M1968" s="106" t="e">
        <f>IF(J1968&gt;0,MIN('Input &amp; Results'!$K$11*0.75/12*'Input &amp; Results'!$K$42*(D1968-D1967),J1968),0)</f>
        <v>#DIV/0!</v>
      </c>
      <c r="N1968" s="106" t="e">
        <f t="shared" si="550"/>
        <v>#DIV/0!</v>
      </c>
      <c r="O1968" s="106" t="e">
        <f t="shared" si="539"/>
        <v>#DIV/0!</v>
      </c>
      <c r="P1968" s="106" t="e">
        <f>IF(O1968&gt;'Input &amp; Results'!$E$49,MIN('Input &amp; Results'!$E$47*(D1968-D1967),O1968),0)</f>
        <v>#DIV/0!</v>
      </c>
      <c r="Q1968" s="106" t="e">
        <f t="shared" si="551"/>
        <v>#DIV/0!</v>
      </c>
      <c r="R1968" s="106" t="e">
        <f t="shared" si="543"/>
        <v>#DIV/0!</v>
      </c>
      <c r="S1968" s="106" t="e">
        <f t="shared" si="540"/>
        <v>#DIV/0!</v>
      </c>
      <c r="T1968" s="106" t="e">
        <f t="shared" si="552"/>
        <v>#DIV/0!</v>
      </c>
      <c r="U1968" s="124" t="e">
        <f t="shared" si="553"/>
        <v>#DIV/0!</v>
      </c>
      <c r="V1968" s="107" t="e">
        <f t="shared" si="541"/>
        <v>#DIV/0!</v>
      </c>
      <c r="W1968" s="106" t="e">
        <f t="shared" si="554"/>
        <v>#DIV/0!</v>
      </c>
      <c r="X1968" s="106" t="e">
        <f t="shared" si="544"/>
        <v>#DIV/0!</v>
      </c>
      <c r="Y1968" s="106" t="e">
        <f t="shared" si="555"/>
        <v>#DIV/0!</v>
      </c>
      <c r="Z1968" s="108" t="e">
        <f t="shared" si="545"/>
        <v>#DIV/0!</v>
      </c>
      <c r="AA1968" s="108" t="e">
        <f>('Input &amp; Results'!$E$40-R1968*7.48)/('Calcs active'!H1968*1440)</f>
        <v>#DIV/0!</v>
      </c>
    </row>
    <row r="1969" spans="2:27" x14ac:dyDescent="0.2">
      <c r="B1969" s="31">
        <f t="shared" si="556"/>
        <v>16</v>
      </c>
      <c r="C1969" s="31" t="str">
        <f t="shared" si="557"/>
        <v>June</v>
      </c>
      <c r="D1969" s="106">
        <f t="shared" si="558"/>
        <v>5656</v>
      </c>
      <c r="E1969" s="106" t="e">
        <f t="shared" si="546"/>
        <v>#DIV/0!</v>
      </c>
      <c r="F1969" s="106">
        <f>'Calcs Hist'!E1970</f>
        <v>0</v>
      </c>
      <c r="G1969" s="106" t="e">
        <f t="shared" si="542"/>
        <v>#DIV/0!</v>
      </c>
      <c r="H1969" s="107" t="e">
        <f t="shared" si="547"/>
        <v>#DIV/0!</v>
      </c>
      <c r="I1969" s="106" t="e">
        <f>IF(P1969&gt;0,('Input &amp; Results'!E$30/12*$C$3)*('Input &amp; Results'!$D$21),('Input &amp; Results'!E$30/12*$C$3)*('Input &amp; Results'!$D$22))</f>
        <v>#DIV/0!</v>
      </c>
      <c r="J1969" s="106" t="e">
        <f t="shared" si="548"/>
        <v>#DIV/0!</v>
      </c>
      <c r="K1969" s="106" t="e">
        <f>IF(H1969&gt;'Input &amp; Results'!$K$45,MIN('Input &amp; Results'!$K$32*(D1969-D1968),J1969-M1969),0)</f>
        <v>#DIV/0!</v>
      </c>
      <c r="L1969" s="106" t="e">
        <f t="shared" si="549"/>
        <v>#DIV/0!</v>
      </c>
      <c r="M1969" s="106" t="e">
        <f>IF(J1969&gt;0,MIN('Input &amp; Results'!$K$12*0.75/12*'Input &amp; Results'!$K$42*(D1969-D1968),J1969),0)</f>
        <v>#DIV/0!</v>
      </c>
      <c r="N1969" s="106" t="e">
        <f t="shared" si="550"/>
        <v>#DIV/0!</v>
      </c>
      <c r="O1969" s="106" t="e">
        <f t="shared" si="539"/>
        <v>#DIV/0!</v>
      </c>
      <c r="P1969" s="106" t="e">
        <f>IF(O1969&gt;'Input &amp; Results'!$E$49,MIN('Input &amp; Results'!$E$47*(D1969-D1968),O1969),0)</f>
        <v>#DIV/0!</v>
      </c>
      <c r="Q1969" s="106" t="e">
        <f t="shared" si="551"/>
        <v>#DIV/0!</v>
      </c>
      <c r="R1969" s="106" t="e">
        <f t="shared" si="543"/>
        <v>#DIV/0!</v>
      </c>
      <c r="S1969" s="106" t="e">
        <f t="shared" si="540"/>
        <v>#DIV/0!</v>
      </c>
      <c r="T1969" s="106" t="e">
        <f t="shared" si="552"/>
        <v>#DIV/0!</v>
      </c>
      <c r="U1969" s="124" t="e">
        <f t="shared" si="553"/>
        <v>#DIV/0!</v>
      </c>
      <c r="V1969" s="107" t="e">
        <f t="shared" si="541"/>
        <v>#DIV/0!</v>
      </c>
      <c r="W1969" s="106" t="e">
        <f t="shared" si="554"/>
        <v>#DIV/0!</v>
      </c>
      <c r="X1969" s="106" t="e">
        <f t="shared" si="544"/>
        <v>#DIV/0!</v>
      </c>
      <c r="Y1969" s="106" t="e">
        <f t="shared" si="555"/>
        <v>#DIV/0!</v>
      </c>
      <c r="Z1969" s="108" t="e">
        <f t="shared" si="545"/>
        <v>#DIV/0!</v>
      </c>
      <c r="AA1969" s="108" t="e">
        <f>('Input &amp; Results'!$E$40-R1969*7.48)/('Calcs active'!H1969*1440)</f>
        <v>#DIV/0!</v>
      </c>
    </row>
    <row r="1970" spans="2:27" x14ac:dyDescent="0.2">
      <c r="B1970" s="31">
        <f t="shared" si="556"/>
        <v>16</v>
      </c>
      <c r="C1970" s="31" t="str">
        <f t="shared" si="557"/>
        <v>July</v>
      </c>
      <c r="D1970" s="106">
        <f t="shared" si="558"/>
        <v>5687</v>
      </c>
      <c r="E1970" s="106" t="e">
        <f t="shared" si="546"/>
        <v>#DIV/0!</v>
      </c>
      <c r="F1970" s="106">
        <f>'Calcs Hist'!E1971</f>
        <v>0</v>
      </c>
      <c r="G1970" s="106" t="e">
        <f t="shared" si="542"/>
        <v>#DIV/0!</v>
      </c>
      <c r="H1970" s="107" t="e">
        <f t="shared" si="547"/>
        <v>#DIV/0!</v>
      </c>
      <c r="I1970" s="106" t="e">
        <f>IF(P1970&gt;0,('Input &amp; Results'!E$31/12*$C$3)*('Input &amp; Results'!$D$21),('Input &amp; Results'!E$31/12*$C$3)*('Input &amp; Results'!$D$22))</f>
        <v>#DIV/0!</v>
      </c>
      <c r="J1970" s="106" t="e">
        <f t="shared" si="548"/>
        <v>#DIV/0!</v>
      </c>
      <c r="K1970" s="106" t="e">
        <f>IF(H1970&gt;'Input &amp; Results'!$K$45,MIN('Input &amp; Results'!$K$33*(D1970-D1969),J1970-M1970),0)</f>
        <v>#DIV/0!</v>
      </c>
      <c r="L1970" s="106" t="e">
        <f t="shared" si="549"/>
        <v>#DIV/0!</v>
      </c>
      <c r="M1970" s="106" t="e">
        <f>IF(J1970&gt;0,MIN('Input &amp; Results'!$K$13*0.75/12*'Input &amp; Results'!$K$42*(D1970-D1969),J1970),0)</f>
        <v>#DIV/0!</v>
      </c>
      <c r="N1970" s="106" t="e">
        <f t="shared" si="550"/>
        <v>#DIV/0!</v>
      </c>
      <c r="O1970" s="106" t="e">
        <f t="shared" si="539"/>
        <v>#DIV/0!</v>
      </c>
      <c r="P1970" s="106" t="e">
        <f>IF(O1970&gt;'Input &amp; Results'!$E$49,MIN('Input &amp; Results'!$E$47*(D1970-D1969),O1970),0)</f>
        <v>#DIV/0!</v>
      </c>
      <c r="Q1970" s="106" t="e">
        <f t="shared" si="551"/>
        <v>#DIV/0!</v>
      </c>
      <c r="R1970" s="106" t="e">
        <f t="shared" si="543"/>
        <v>#DIV/0!</v>
      </c>
      <c r="S1970" s="106" t="e">
        <f t="shared" si="540"/>
        <v>#DIV/0!</v>
      </c>
      <c r="T1970" s="106" t="e">
        <f t="shared" si="552"/>
        <v>#DIV/0!</v>
      </c>
      <c r="U1970" s="124" t="e">
        <f t="shared" si="553"/>
        <v>#DIV/0!</v>
      </c>
      <c r="V1970" s="107" t="e">
        <f t="shared" si="541"/>
        <v>#DIV/0!</v>
      </c>
      <c r="W1970" s="106" t="e">
        <f t="shared" si="554"/>
        <v>#DIV/0!</v>
      </c>
      <c r="X1970" s="106" t="e">
        <f t="shared" si="544"/>
        <v>#DIV/0!</v>
      </c>
      <c r="Y1970" s="106" t="e">
        <f t="shared" si="555"/>
        <v>#DIV/0!</v>
      </c>
      <c r="Z1970" s="108" t="e">
        <f t="shared" si="545"/>
        <v>#DIV/0!</v>
      </c>
      <c r="AA1970" s="108" t="e">
        <f>('Input &amp; Results'!$E$40-R1970*7.48)/('Calcs active'!H1970*1440)</f>
        <v>#DIV/0!</v>
      </c>
    </row>
    <row r="1971" spans="2:27" x14ac:dyDescent="0.2">
      <c r="B1971" s="31">
        <f t="shared" si="556"/>
        <v>16</v>
      </c>
      <c r="C1971" s="31" t="str">
        <f t="shared" si="557"/>
        <v>August</v>
      </c>
      <c r="D1971" s="106">
        <f t="shared" si="558"/>
        <v>5718</v>
      </c>
      <c r="E1971" s="106" t="e">
        <f t="shared" si="546"/>
        <v>#DIV/0!</v>
      </c>
      <c r="F1971" s="106">
        <f>'Calcs Hist'!E1972</f>
        <v>0</v>
      </c>
      <c r="G1971" s="106" t="e">
        <f t="shared" si="542"/>
        <v>#DIV/0!</v>
      </c>
      <c r="H1971" s="107" t="e">
        <f t="shared" si="547"/>
        <v>#DIV/0!</v>
      </c>
      <c r="I1971" s="106" t="e">
        <f>IF(P1971&gt;0,('Input &amp; Results'!E$32/12*$C$3)*('Input &amp; Results'!$D$21),('Input &amp; Results'!E$32/12*$C$3)*('Input &amp; Results'!$D$22))</f>
        <v>#DIV/0!</v>
      </c>
      <c r="J1971" s="106" t="e">
        <f t="shared" si="548"/>
        <v>#DIV/0!</v>
      </c>
      <c r="K1971" s="106" t="e">
        <f>IF(H1971&gt;'Input &amp; Results'!$K$45,MIN('Input &amp; Results'!$K$34*(D1971-D1970),J1971-M1971),0)</f>
        <v>#DIV/0!</v>
      </c>
      <c r="L1971" s="106" t="e">
        <f t="shared" si="549"/>
        <v>#DIV/0!</v>
      </c>
      <c r="M1971" s="106" t="e">
        <f>IF(J1971&gt;0,MIN('Input &amp; Results'!$K$14*0.75/12*'Input &amp; Results'!$K$42*(D1971-D1970),J1971),0)</f>
        <v>#DIV/0!</v>
      </c>
      <c r="N1971" s="106" t="e">
        <f t="shared" si="550"/>
        <v>#DIV/0!</v>
      </c>
      <c r="O1971" s="106" t="e">
        <f t="shared" si="539"/>
        <v>#DIV/0!</v>
      </c>
      <c r="P1971" s="106" t="e">
        <f>IF(O1971&gt;'Input &amp; Results'!$E$49,MIN('Input &amp; Results'!$E$47*(D1971-D1970),O1971),0)</f>
        <v>#DIV/0!</v>
      </c>
      <c r="Q1971" s="106" t="e">
        <f t="shared" si="551"/>
        <v>#DIV/0!</v>
      </c>
      <c r="R1971" s="106" t="e">
        <f t="shared" si="543"/>
        <v>#DIV/0!</v>
      </c>
      <c r="S1971" s="106" t="e">
        <f t="shared" si="540"/>
        <v>#DIV/0!</v>
      </c>
      <c r="T1971" s="106" t="e">
        <f t="shared" si="552"/>
        <v>#DIV/0!</v>
      </c>
      <c r="U1971" s="124" t="e">
        <f t="shared" si="553"/>
        <v>#DIV/0!</v>
      </c>
      <c r="V1971" s="107" t="e">
        <f t="shared" si="541"/>
        <v>#DIV/0!</v>
      </c>
      <c r="W1971" s="106" t="e">
        <f t="shared" si="554"/>
        <v>#DIV/0!</v>
      </c>
      <c r="X1971" s="106" t="e">
        <f t="shared" si="544"/>
        <v>#DIV/0!</v>
      </c>
      <c r="Y1971" s="106" t="e">
        <f t="shared" si="555"/>
        <v>#DIV/0!</v>
      </c>
      <c r="Z1971" s="108" t="e">
        <f t="shared" si="545"/>
        <v>#DIV/0!</v>
      </c>
      <c r="AA1971" s="108" t="e">
        <f>('Input &amp; Results'!$E$40-R1971*7.48)/('Calcs active'!H1971*1440)</f>
        <v>#DIV/0!</v>
      </c>
    </row>
    <row r="1972" spans="2:27" x14ac:dyDescent="0.2">
      <c r="B1972" s="31">
        <f t="shared" si="556"/>
        <v>16</v>
      </c>
      <c r="C1972" s="31" t="str">
        <f t="shared" si="557"/>
        <v>September</v>
      </c>
      <c r="D1972" s="106">
        <f t="shared" si="558"/>
        <v>5748</v>
      </c>
      <c r="E1972" s="106" t="e">
        <f t="shared" si="546"/>
        <v>#DIV/0!</v>
      </c>
      <c r="F1972" s="106">
        <f>'Calcs Hist'!E1973</f>
        <v>0</v>
      </c>
      <c r="G1972" s="106" t="e">
        <f t="shared" si="542"/>
        <v>#DIV/0!</v>
      </c>
      <c r="H1972" s="107" t="e">
        <f t="shared" si="547"/>
        <v>#DIV/0!</v>
      </c>
      <c r="I1972" s="106" t="e">
        <f>IF(P1972&gt;0,('Input &amp; Results'!E$33/12*$C$3)*('Input &amp; Results'!$D$21),('Input &amp; Results'!E$33/12*$C$3)*('Input &amp; Results'!$D$22))</f>
        <v>#DIV/0!</v>
      </c>
      <c r="J1972" s="106" t="e">
        <f t="shared" si="548"/>
        <v>#DIV/0!</v>
      </c>
      <c r="K1972" s="106" t="e">
        <f>IF(H1972&gt;'Input &amp; Results'!$K$45,MIN('Input &amp; Results'!$K$35*(D1972-D1971),J1972-M1972),0)</f>
        <v>#DIV/0!</v>
      </c>
      <c r="L1972" s="106" t="e">
        <f t="shared" si="549"/>
        <v>#DIV/0!</v>
      </c>
      <c r="M1972" s="106" t="e">
        <f>IF(J1972&gt;0,MIN('Input &amp; Results'!$K$15*0.75/12*'Input &amp; Results'!$K$42*(D1972-D1971),J1972),0)</f>
        <v>#DIV/0!</v>
      </c>
      <c r="N1972" s="106" t="e">
        <f t="shared" si="550"/>
        <v>#DIV/0!</v>
      </c>
      <c r="O1972" s="106" t="e">
        <f t="shared" ref="O1972:O2035" si="559">J1972-K1972-M1972</f>
        <v>#DIV/0!</v>
      </c>
      <c r="P1972" s="106" t="e">
        <f>IF(O1972&gt;'Input &amp; Results'!$E$49,MIN('Input &amp; Results'!$E$47*(D1972-D1971),O1972),0)</f>
        <v>#DIV/0!</v>
      </c>
      <c r="Q1972" s="106" t="e">
        <f t="shared" si="551"/>
        <v>#DIV/0!</v>
      </c>
      <c r="R1972" s="106" t="e">
        <f t="shared" si="543"/>
        <v>#DIV/0!</v>
      </c>
      <c r="S1972" s="106" t="e">
        <f t="shared" ref="S1972:S2035" si="560">I1972-E1972+P1972</f>
        <v>#DIV/0!</v>
      </c>
      <c r="T1972" s="106" t="e">
        <f t="shared" si="552"/>
        <v>#DIV/0!</v>
      </c>
      <c r="U1972" s="124" t="e">
        <f t="shared" si="553"/>
        <v>#DIV/0!</v>
      </c>
      <c r="V1972" s="107" t="e">
        <f t="shared" ref="V1972:V2035" si="561">U1972/($C$3*$C$4)</f>
        <v>#DIV/0!</v>
      </c>
      <c r="W1972" s="106" t="e">
        <f t="shared" si="554"/>
        <v>#DIV/0!</v>
      </c>
      <c r="X1972" s="106" t="e">
        <f t="shared" si="544"/>
        <v>#DIV/0!</v>
      </c>
      <c r="Y1972" s="106" t="e">
        <f t="shared" si="555"/>
        <v>#DIV/0!</v>
      </c>
      <c r="Z1972" s="108" t="e">
        <f t="shared" si="545"/>
        <v>#DIV/0!</v>
      </c>
      <c r="AA1972" s="108" t="e">
        <f>('Input &amp; Results'!$E$40-R1972*7.48)/('Calcs active'!H1972*1440)</f>
        <v>#DIV/0!</v>
      </c>
    </row>
    <row r="1973" spans="2:27" x14ac:dyDescent="0.2">
      <c r="B1973" s="31">
        <f t="shared" si="556"/>
        <v>16</v>
      </c>
      <c r="C1973" s="31" t="str">
        <f t="shared" si="557"/>
        <v>October</v>
      </c>
      <c r="D1973" s="106">
        <f t="shared" si="558"/>
        <v>5779</v>
      </c>
      <c r="E1973" s="106" t="e">
        <f t="shared" si="546"/>
        <v>#DIV/0!</v>
      </c>
      <c r="F1973" s="106">
        <f>'Calcs Hist'!E1974</f>
        <v>0</v>
      </c>
      <c r="G1973" s="106" t="e">
        <f t="shared" ref="G1973:G2036" si="562">E1973+F1973</f>
        <v>#DIV/0!</v>
      </c>
      <c r="H1973" s="107" t="e">
        <f t="shared" si="547"/>
        <v>#DIV/0!</v>
      </c>
      <c r="I1973" s="106" t="e">
        <f>IF(P1973&gt;0,('Input &amp; Results'!E$34/12*$C$3)*('Input &amp; Results'!$D$21),('Input &amp; Results'!E$34/12*$C$3)*('Input &amp; Results'!$D$22))</f>
        <v>#DIV/0!</v>
      </c>
      <c r="J1973" s="106" t="e">
        <f t="shared" si="548"/>
        <v>#DIV/0!</v>
      </c>
      <c r="K1973" s="106" t="e">
        <f>IF(H1973&gt;'Input &amp; Results'!$K$45,MIN('Input &amp; Results'!$K$36*(D1973-D1972),J1973-M1973),0)</f>
        <v>#DIV/0!</v>
      </c>
      <c r="L1973" s="106" t="e">
        <f t="shared" si="549"/>
        <v>#DIV/0!</v>
      </c>
      <c r="M1973" s="106" t="e">
        <f>IF(J1973&gt;0,MIN('Input &amp; Results'!$K$16*0.75/12*'Input &amp; Results'!$K$42*(D1973-D1972),J1973),0)</f>
        <v>#DIV/0!</v>
      </c>
      <c r="N1973" s="106" t="e">
        <f t="shared" si="550"/>
        <v>#DIV/0!</v>
      </c>
      <c r="O1973" s="106" t="e">
        <f t="shared" si="559"/>
        <v>#DIV/0!</v>
      </c>
      <c r="P1973" s="106" t="e">
        <f>IF(O1973&gt;'Input &amp; Results'!$E$49,MIN('Input &amp; Results'!$E$47*(D1973-D1972),O1973),0)</f>
        <v>#DIV/0!</v>
      </c>
      <c r="Q1973" s="106" t="e">
        <f t="shared" si="551"/>
        <v>#DIV/0!</v>
      </c>
      <c r="R1973" s="106" t="e">
        <f t="shared" ref="R1973:R2036" si="563">O1973-P1973</f>
        <v>#DIV/0!</v>
      </c>
      <c r="S1973" s="106" t="e">
        <f t="shared" si="560"/>
        <v>#DIV/0!</v>
      </c>
      <c r="T1973" s="106" t="e">
        <f t="shared" si="552"/>
        <v>#DIV/0!</v>
      </c>
      <c r="U1973" s="124" t="e">
        <f t="shared" si="553"/>
        <v>#DIV/0!</v>
      </c>
      <c r="V1973" s="107" t="e">
        <f t="shared" si="561"/>
        <v>#DIV/0!</v>
      </c>
      <c r="W1973" s="106" t="e">
        <f t="shared" si="554"/>
        <v>#DIV/0!</v>
      </c>
      <c r="X1973" s="106" t="e">
        <f t="shared" ref="X1973:X2036" si="564">W1973*7.48</f>
        <v>#DIV/0!</v>
      </c>
      <c r="Y1973" s="106" t="e">
        <f t="shared" si="555"/>
        <v>#DIV/0!</v>
      </c>
      <c r="Z1973" s="108" t="e">
        <f t="shared" ref="Z1973:Z2036" si="565">Z1972+Q1973</f>
        <v>#DIV/0!</v>
      </c>
      <c r="AA1973" s="108" t="e">
        <f>('Input &amp; Results'!$E$40-R1973*7.48)/('Calcs active'!H1973*1440)</f>
        <v>#DIV/0!</v>
      </c>
    </row>
    <row r="1974" spans="2:27" x14ac:dyDescent="0.2">
      <c r="B1974" s="31">
        <f t="shared" si="556"/>
        <v>16</v>
      </c>
      <c r="C1974" s="31" t="str">
        <f t="shared" si="557"/>
        <v>November</v>
      </c>
      <c r="D1974" s="106">
        <f t="shared" si="558"/>
        <v>5809</v>
      </c>
      <c r="E1974" s="106" t="e">
        <f t="shared" ref="E1974:E2037" si="566">($C$3*($C$10*(D1974-D1973))*(T1973/$C$7)^$C$11)</f>
        <v>#DIV/0!</v>
      </c>
      <c r="F1974" s="106">
        <f>'Calcs Hist'!E1975</f>
        <v>0</v>
      </c>
      <c r="G1974" s="106" t="e">
        <f t="shared" si="562"/>
        <v>#DIV/0!</v>
      </c>
      <c r="H1974" s="107" t="e">
        <f t="shared" ref="H1974:H2037" si="567">G1974*7.48/(D1974-D1973)/1440</f>
        <v>#DIV/0!</v>
      </c>
      <c r="I1974" s="106" t="e">
        <f>IF(P1974&gt;0,('Input &amp; Results'!E$35/12*$C$3)*('Input &amp; Results'!$D$21),('Input &amp; Results'!E$35/12*$C$3)*('Input &amp; Results'!$D$22))</f>
        <v>#DIV/0!</v>
      </c>
      <c r="J1974" s="106" t="e">
        <f t="shared" ref="J1974:J2037" si="568">R1973+G1974</f>
        <v>#DIV/0!</v>
      </c>
      <c r="K1974" s="106" t="e">
        <f>IF(H1974&gt;'Input &amp; Results'!$K$45,MIN('Input &amp; Results'!$K$37*(D1974-D1973),J1974-M1974),0)</f>
        <v>#DIV/0!</v>
      </c>
      <c r="L1974" s="106" t="e">
        <f t="shared" ref="L1974:L2037" si="569">(K1974*7.48)/(D1974-D1973)</f>
        <v>#DIV/0!</v>
      </c>
      <c r="M1974" s="106" t="e">
        <f>IF(J1974&gt;0,MIN('Input &amp; Results'!$K$17*0.75/12*'Input &amp; Results'!$K$42*(D1974-D1973),J1974),0)</f>
        <v>#DIV/0!</v>
      </c>
      <c r="N1974" s="106" t="e">
        <f t="shared" ref="N1974:N2037" si="570">(M1974*7.48)/(D1974-D1973)</f>
        <v>#DIV/0!</v>
      </c>
      <c r="O1974" s="106" t="e">
        <f t="shared" si="559"/>
        <v>#DIV/0!</v>
      </c>
      <c r="P1974" s="106" t="e">
        <f>IF(O1974&gt;'Input &amp; Results'!$E$49,MIN('Input &amp; Results'!$E$47*(D1974-D1973),O1974),0)</f>
        <v>#DIV/0!</v>
      </c>
      <c r="Q1974" s="106" t="e">
        <f t="shared" ref="Q1974:Q2037" si="571">(P1974*7.48)/(D1974-D1973)</f>
        <v>#DIV/0!</v>
      </c>
      <c r="R1974" s="106" t="e">
        <f t="shared" si="563"/>
        <v>#DIV/0!</v>
      </c>
      <c r="S1974" s="106" t="e">
        <f t="shared" si="560"/>
        <v>#DIV/0!</v>
      </c>
      <c r="T1974" s="106" t="e">
        <f t="shared" ref="T1974:T2037" si="572">T1973+S1974</f>
        <v>#DIV/0!</v>
      </c>
      <c r="U1974" s="124" t="e">
        <f t="shared" ref="U1974:U2037" si="573">U1973+S1974</f>
        <v>#DIV/0!</v>
      </c>
      <c r="V1974" s="107" t="e">
        <f t="shared" si="561"/>
        <v>#DIV/0!</v>
      </c>
      <c r="W1974" s="106" t="e">
        <f t="shared" ref="W1974:W2037" si="574">G1974+W1973</f>
        <v>#DIV/0!</v>
      </c>
      <c r="X1974" s="106" t="e">
        <f t="shared" si="564"/>
        <v>#DIV/0!</v>
      </c>
      <c r="Y1974" s="106" t="e">
        <f t="shared" ref="Y1974:Y2037" si="575">Y1973+L1974</f>
        <v>#DIV/0!</v>
      </c>
      <c r="Z1974" s="108" t="e">
        <f t="shared" si="565"/>
        <v>#DIV/0!</v>
      </c>
      <c r="AA1974" s="108" t="e">
        <f>('Input &amp; Results'!$E$40-R1974*7.48)/('Calcs active'!H1974*1440)</f>
        <v>#DIV/0!</v>
      </c>
    </row>
    <row r="1975" spans="2:27" x14ac:dyDescent="0.2">
      <c r="B1975" s="31">
        <f t="shared" si="556"/>
        <v>16</v>
      </c>
      <c r="C1975" s="31" t="str">
        <f t="shared" si="557"/>
        <v>December</v>
      </c>
      <c r="D1975" s="106">
        <f t="shared" si="558"/>
        <v>5840</v>
      </c>
      <c r="E1975" s="106" t="e">
        <f t="shared" si="566"/>
        <v>#DIV/0!</v>
      </c>
      <c r="F1975" s="106">
        <f>'Calcs Hist'!E1976</f>
        <v>0</v>
      </c>
      <c r="G1975" s="106" t="e">
        <f t="shared" si="562"/>
        <v>#DIV/0!</v>
      </c>
      <c r="H1975" s="107" t="e">
        <f t="shared" si="567"/>
        <v>#DIV/0!</v>
      </c>
      <c r="I1975" s="106" t="e">
        <f>IF(P1975&gt;0,('Input &amp; Results'!E$36/12*$C$3)*('Input &amp; Results'!$D$21),('Input &amp; Results'!E$36/12*$C$3)*('Input &amp; Results'!$D$22))</f>
        <v>#DIV/0!</v>
      </c>
      <c r="J1975" s="106" t="e">
        <f t="shared" si="568"/>
        <v>#DIV/0!</v>
      </c>
      <c r="K1975" s="106" t="e">
        <f>IF(H1975&gt;'Input &amp; Results'!$K$45,MIN('Input &amp; Results'!$K$38*(D1975-D1974),J1975-M1975),0)</f>
        <v>#DIV/0!</v>
      </c>
      <c r="L1975" s="106" t="e">
        <f t="shared" si="569"/>
        <v>#DIV/0!</v>
      </c>
      <c r="M1975" s="106" t="e">
        <f>IF(J1975&gt;0,MIN('Input &amp; Results'!$K$18*0.75/12*'Input &amp; Results'!$K$42*(D1975-D1974),J1975),0)</f>
        <v>#DIV/0!</v>
      </c>
      <c r="N1975" s="106" t="e">
        <f t="shared" si="570"/>
        <v>#DIV/0!</v>
      </c>
      <c r="O1975" s="106" t="e">
        <f t="shared" si="559"/>
        <v>#DIV/0!</v>
      </c>
      <c r="P1975" s="106" t="e">
        <f>IF(O1975&gt;'Input &amp; Results'!$E$49,MIN('Input &amp; Results'!$E$47*(D1975-D1974),O1975),0)</f>
        <v>#DIV/0!</v>
      </c>
      <c r="Q1975" s="106" t="e">
        <f t="shared" si="571"/>
        <v>#DIV/0!</v>
      </c>
      <c r="R1975" s="106" t="e">
        <f t="shared" si="563"/>
        <v>#DIV/0!</v>
      </c>
      <c r="S1975" s="106" t="e">
        <f t="shared" si="560"/>
        <v>#DIV/0!</v>
      </c>
      <c r="T1975" s="106" t="e">
        <f t="shared" si="572"/>
        <v>#DIV/0!</v>
      </c>
      <c r="U1975" s="124" t="e">
        <f t="shared" si="573"/>
        <v>#DIV/0!</v>
      </c>
      <c r="V1975" s="107" t="e">
        <f t="shared" si="561"/>
        <v>#DIV/0!</v>
      </c>
      <c r="W1975" s="106" t="e">
        <f t="shared" si="574"/>
        <v>#DIV/0!</v>
      </c>
      <c r="X1975" s="106" t="e">
        <f t="shared" si="564"/>
        <v>#DIV/0!</v>
      </c>
      <c r="Y1975" s="106" t="e">
        <f t="shared" si="575"/>
        <v>#DIV/0!</v>
      </c>
      <c r="Z1975" s="108" t="e">
        <f t="shared" si="565"/>
        <v>#DIV/0!</v>
      </c>
      <c r="AA1975" s="108" t="e">
        <f>('Input &amp; Results'!$E$40-R1975*7.48)/('Calcs active'!H1975*1440)</f>
        <v>#DIV/0!</v>
      </c>
    </row>
    <row r="1976" spans="2:27" x14ac:dyDescent="0.2">
      <c r="B1976" s="31">
        <f t="shared" si="556"/>
        <v>17</v>
      </c>
      <c r="C1976" s="31" t="str">
        <f t="shared" si="557"/>
        <v>January</v>
      </c>
      <c r="D1976" s="106">
        <f t="shared" si="558"/>
        <v>5871</v>
      </c>
      <c r="E1976" s="106" t="e">
        <f t="shared" si="566"/>
        <v>#DIV/0!</v>
      </c>
      <c r="F1976" s="106">
        <f>'Calcs Hist'!E1977</f>
        <v>0</v>
      </c>
      <c r="G1976" s="106" t="e">
        <f t="shared" si="562"/>
        <v>#DIV/0!</v>
      </c>
      <c r="H1976" s="107" t="e">
        <f t="shared" si="567"/>
        <v>#DIV/0!</v>
      </c>
      <c r="I1976" s="106" t="e">
        <f>IF(P1976&gt;0,('Input &amp; Results'!E$25/12*$C$3)*('Input &amp; Results'!$D$21),('Input &amp; Results'!E$25/12*$C$3)*('Input &amp; Results'!$D$22))</f>
        <v>#DIV/0!</v>
      </c>
      <c r="J1976" s="106" t="e">
        <f t="shared" si="568"/>
        <v>#DIV/0!</v>
      </c>
      <c r="K1976" s="106" t="e">
        <f>IF(H1976&gt;'Input &amp; Results'!$K$45,MIN('Input &amp; Results'!$K$27*(D1976-D1975),J1976-M1976),0)</f>
        <v>#DIV/0!</v>
      </c>
      <c r="L1976" s="106" t="e">
        <f t="shared" si="569"/>
        <v>#DIV/0!</v>
      </c>
      <c r="M1976" s="106" t="e">
        <f>IF(J1976&gt;0,MIN('Input &amp; Results'!$K$7*0.75/12*'Input &amp; Results'!$K$42*(D1976-D1975),J1976),0)</f>
        <v>#DIV/0!</v>
      </c>
      <c r="N1976" s="106" t="e">
        <f t="shared" si="570"/>
        <v>#DIV/0!</v>
      </c>
      <c r="O1976" s="106" t="e">
        <f t="shared" si="559"/>
        <v>#DIV/0!</v>
      </c>
      <c r="P1976" s="106" t="e">
        <f>IF(O1976&gt;'Input &amp; Results'!$E$49,MIN('Input &amp; Results'!$E$47*(D1976-D1975),O1976),0)</f>
        <v>#DIV/0!</v>
      </c>
      <c r="Q1976" s="106" t="e">
        <f t="shared" si="571"/>
        <v>#DIV/0!</v>
      </c>
      <c r="R1976" s="106" t="e">
        <f t="shared" si="563"/>
        <v>#DIV/0!</v>
      </c>
      <c r="S1976" s="106" t="e">
        <f t="shared" si="560"/>
        <v>#DIV/0!</v>
      </c>
      <c r="T1976" s="106" t="e">
        <f t="shared" si="572"/>
        <v>#DIV/0!</v>
      </c>
      <c r="U1976" s="124" t="e">
        <f t="shared" si="573"/>
        <v>#DIV/0!</v>
      </c>
      <c r="V1976" s="107" t="e">
        <f t="shared" si="561"/>
        <v>#DIV/0!</v>
      </c>
      <c r="W1976" s="106" t="e">
        <f t="shared" si="574"/>
        <v>#DIV/0!</v>
      </c>
      <c r="X1976" s="106" t="e">
        <f t="shared" si="564"/>
        <v>#DIV/0!</v>
      </c>
      <c r="Y1976" s="106" t="e">
        <f t="shared" si="575"/>
        <v>#DIV/0!</v>
      </c>
      <c r="Z1976" s="108" t="e">
        <f t="shared" si="565"/>
        <v>#DIV/0!</v>
      </c>
      <c r="AA1976" s="108" t="e">
        <f>('Input &amp; Results'!$E$40-R1976*7.48)/('Calcs active'!H1976*1440)</f>
        <v>#DIV/0!</v>
      </c>
    </row>
    <row r="1977" spans="2:27" x14ac:dyDescent="0.2">
      <c r="B1977" s="31">
        <f t="shared" si="556"/>
        <v>17</v>
      </c>
      <c r="C1977" s="31" t="str">
        <f t="shared" si="557"/>
        <v>February</v>
      </c>
      <c r="D1977" s="106">
        <f t="shared" si="558"/>
        <v>5899</v>
      </c>
      <c r="E1977" s="106" t="e">
        <f t="shared" si="566"/>
        <v>#DIV/0!</v>
      </c>
      <c r="F1977" s="106">
        <f>'Calcs Hist'!E1978</f>
        <v>0</v>
      </c>
      <c r="G1977" s="106" t="e">
        <f t="shared" si="562"/>
        <v>#DIV/0!</v>
      </c>
      <c r="H1977" s="107" t="e">
        <f t="shared" si="567"/>
        <v>#DIV/0!</v>
      </c>
      <c r="I1977" s="106" t="e">
        <f>IF(P1977&gt;0,('Input &amp; Results'!E$26/12*$C$3)*('Input &amp; Results'!$D$21),('Input &amp; Results'!E$26/12*$C$3)*('Input &amp; Results'!$D$22))</f>
        <v>#DIV/0!</v>
      </c>
      <c r="J1977" s="106" t="e">
        <f t="shared" si="568"/>
        <v>#DIV/0!</v>
      </c>
      <c r="K1977" s="106" t="e">
        <f>IF(H1977&gt;'Input &amp; Results'!$K$45,MIN('Input &amp; Results'!$K$28*(D1977-D1976),J1977-M1977),0)</f>
        <v>#DIV/0!</v>
      </c>
      <c r="L1977" s="106" t="e">
        <f t="shared" si="569"/>
        <v>#DIV/0!</v>
      </c>
      <c r="M1977" s="106" t="e">
        <f>IF(J1977&gt;0,MIN('Input &amp; Results'!$K$8*0.75/12*'Input &amp; Results'!$K$42*(D1977-D1976),J1977),0)</f>
        <v>#DIV/0!</v>
      </c>
      <c r="N1977" s="106" t="e">
        <f t="shared" si="570"/>
        <v>#DIV/0!</v>
      </c>
      <c r="O1977" s="106" t="e">
        <f t="shared" si="559"/>
        <v>#DIV/0!</v>
      </c>
      <c r="P1977" s="106" t="e">
        <f>IF(O1977&gt;'Input &amp; Results'!$E$49,MIN('Input &amp; Results'!$E$47*(D1977-D1976),O1977),0)</f>
        <v>#DIV/0!</v>
      </c>
      <c r="Q1977" s="106" t="e">
        <f t="shared" si="571"/>
        <v>#DIV/0!</v>
      </c>
      <c r="R1977" s="106" t="e">
        <f t="shared" si="563"/>
        <v>#DIV/0!</v>
      </c>
      <c r="S1977" s="106" t="e">
        <f t="shared" si="560"/>
        <v>#DIV/0!</v>
      </c>
      <c r="T1977" s="106" t="e">
        <f t="shared" si="572"/>
        <v>#DIV/0!</v>
      </c>
      <c r="U1977" s="124" t="e">
        <f t="shared" si="573"/>
        <v>#DIV/0!</v>
      </c>
      <c r="V1977" s="107" t="e">
        <f t="shared" si="561"/>
        <v>#DIV/0!</v>
      </c>
      <c r="W1977" s="106" t="e">
        <f t="shared" si="574"/>
        <v>#DIV/0!</v>
      </c>
      <c r="X1977" s="106" t="e">
        <f t="shared" si="564"/>
        <v>#DIV/0!</v>
      </c>
      <c r="Y1977" s="106" t="e">
        <f t="shared" si="575"/>
        <v>#DIV/0!</v>
      </c>
      <c r="Z1977" s="108" t="e">
        <f t="shared" si="565"/>
        <v>#DIV/0!</v>
      </c>
      <c r="AA1977" s="108" t="e">
        <f>('Input &amp; Results'!$E$40-R1977*7.48)/('Calcs active'!H1977*1440)</f>
        <v>#DIV/0!</v>
      </c>
    </row>
    <row r="1978" spans="2:27" x14ac:dyDescent="0.2">
      <c r="B1978" s="31">
        <f t="shared" si="556"/>
        <v>17</v>
      </c>
      <c r="C1978" s="31" t="str">
        <f t="shared" si="557"/>
        <v>March</v>
      </c>
      <c r="D1978" s="106">
        <f t="shared" si="558"/>
        <v>5930</v>
      </c>
      <c r="E1978" s="106" t="e">
        <f t="shared" si="566"/>
        <v>#DIV/0!</v>
      </c>
      <c r="F1978" s="106">
        <f>'Calcs Hist'!E1979</f>
        <v>0</v>
      </c>
      <c r="G1978" s="106" t="e">
        <f t="shared" si="562"/>
        <v>#DIV/0!</v>
      </c>
      <c r="H1978" s="107" t="e">
        <f t="shared" si="567"/>
        <v>#DIV/0!</v>
      </c>
      <c r="I1978" s="106" t="e">
        <f>IF(P1978&gt;0,('Input &amp; Results'!E$27/12*$C$3)*('Input &amp; Results'!$D$21),('Input &amp; Results'!E$27/12*$C$3)*('Input &amp; Results'!$D$22))</f>
        <v>#DIV/0!</v>
      </c>
      <c r="J1978" s="106" t="e">
        <f t="shared" si="568"/>
        <v>#DIV/0!</v>
      </c>
      <c r="K1978" s="106" t="e">
        <f>IF(H1978&gt;'Input &amp; Results'!$K$45,MIN('Input &amp; Results'!$K$29*(D1978-D1977),J1978-M1978),0)</f>
        <v>#DIV/0!</v>
      </c>
      <c r="L1978" s="106" t="e">
        <f t="shared" si="569"/>
        <v>#DIV/0!</v>
      </c>
      <c r="M1978" s="106" t="e">
        <f>IF(J1978&gt;0,MIN('Input &amp; Results'!$K$9*0.75/12*'Input &amp; Results'!$K$42*(D1978-D1977),J1978),0)</f>
        <v>#DIV/0!</v>
      </c>
      <c r="N1978" s="106" t="e">
        <f t="shared" si="570"/>
        <v>#DIV/0!</v>
      </c>
      <c r="O1978" s="106" t="e">
        <f t="shared" si="559"/>
        <v>#DIV/0!</v>
      </c>
      <c r="P1978" s="106" t="e">
        <f>IF(O1978&gt;'Input &amp; Results'!$E$49,MIN('Input &amp; Results'!$E$47*(D1978-D1977),O1978),0)</f>
        <v>#DIV/0!</v>
      </c>
      <c r="Q1978" s="106" t="e">
        <f t="shared" si="571"/>
        <v>#DIV/0!</v>
      </c>
      <c r="R1978" s="106" t="e">
        <f t="shared" si="563"/>
        <v>#DIV/0!</v>
      </c>
      <c r="S1978" s="106" t="e">
        <f t="shared" si="560"/>
        <v>#DIV/0!</v>
      </c>
      <c r="T1978" s="106" t="e">
        <f t="shared" si="572"/>
        <v>#DIV/0!</v>
      </c>
      <c r="U1978" s="124" t="e">
        <f t="shared" si="573"/>
        <v>#DIV/0!</v>
      </c>
      <c r="V1978" s="107" t="e">
        <f t="shared" si="561"/>
        <v>#DIV/0!</v>
      </c>
      <c r="W1978" s="106" t="e">
        <f t="shared" si="574"/>
        <v>#DIV/0!</v>
      </c>
      <c r="X1978" s="106" t="e">
        <f t="shared" si="564"/>
        <v>#DIV/0!</v>
      </c>
      <c r="Y1978" s="106" t="e">
        <f t="shared" si="575"/>
        <v>#DIV/0!</v>
      </c>
      <c r="Z1978" s="108" t="e">
        <f t="shared" si="565"/>
        <v>#DIV/0!</v>
      </c>
      <c r="AA1978" s="108" t="e">
        <f>('Input &amp; Results'!$E$40-R1978*7.48)/('Calcs active'!H1978*1440)</f>
        <v>#DIV/0!</v>
      </c>
    </row>
    <row r="1979" spans="2:27" x14ac:dyDescent="0.2">
      <c r="B1979" s="31">
        <f t="shared" si="556"/>
        <v>17</v>
      </c>
      <c r="C1979" s="31" t="str">
        <f t="shared" si="557"/>
        <v>April</v>
      </c>
      <c r="D1979" s="106">
        <f t="shared" si="558"/>
        <v>5960</v>
      </c>
      <c r="E1979" s="106" t="e">
        <f t="shared" si="566"/>
        <v>#DIV/0!</v>
      </c>
      <c r="F1979" s="106">
        <f>'Calcs Hist'!E1980</f>
        <v>0</v>
      </c>
      <c r="G1979" s="106" t="e">
        <f t="shared" si="562"/>
        <v>#DIV/0!</v>
      </c>
      <c r="H1979" s="107" t="e">
        <f t="shared" si="567"/>
        <v>#DIV/0!</v>
      </c>
      <c r="I1979" s="106" t="e">
        <f>IF(P1979&gt;0,('Input &amp; Results'!E$28/12*$C$3)*('Input &amp; Results'!$D$21),('Input &amp; Results'!E$28/12*$C$3)*('Input &amp; Results'!$D$22))</f>
        <v>#DIV/0!</v>
      </c>
      <c r="J1979" s="106" t="e">
        <f t="shared" si="568"/>
        <v>#DIV/0!</v>
      </c>
      <c r="K1979" s="106" t="e">
        <f>IF(H1979&gt;'Input &amp; Results'!$K$45,MIN('Input &amp; Results'!$K$30*(D1979-D1978),J1979-M1979),0)</f>
        <v>#DIV/0!</v>
      </c>
      <c r="L1979" s="106" t="e">
        <f t="shared" si="569"/>
        <v>#DIV/0!</v>
      </c>
      <c r="M1979" s="106" t="e">
        <f>IF(J1979&gt;0,MIN('Input &amp; Results'!$K$10*0.75/12*'Input &amp; Results'!$K$42*(D1979-D1978),J1979),0)</f>
        <v>#DIV/0!</v>
      </c>
      <c r="N1979" s="106" t="e">
        <f t="shared" si="570"/>
        <v>#DIV/0!</v>
      </c>
      <c r="O1979" s="106" t="e">
        <f t="shared" si="559"/>
        <v>#DIV/0!</v>
      </c>
      <c r="P1979" s="106" t="e">
        <f>IF(O1979&gt;'Input &amp; Results'!$E$49,MIN('Input &amp; Results'!$E$47*(D1979-D1978),O1979),0)</f>
        <v>#DIV/0!</v>
      </c>
      <c r="Q1979" s="106" t="e">
        <f t="shared" si="571"/>
        <v>#DIV/0!</v>
      </c>
      <c r="R1979" s="106" t="e">
        <f t="shared" si="563"/>
        <v>#DIV/0!</v>
      </c>
      <c r="S1979" s="106" t="e">
        <f t="shared" si="560"/>
        <v>#DIV/0!</v>
      </c>
      <c r="T1979" s="106" t="e">
        <f t="shared" si="572"/>
        <v>#DIV/0!</v>
      </c>
      <c r="U1979" s="124" t="e">
        <f t="shared" si="573"/>
        <v>#DIV/0!</v>
      </c>
      <c r="V1979" s="107" t="e">
        <f t="shared" si="561"/>
        <v>#DIV/0!</v>
      </c>
      <c r="W1979" s="106" t="e">
        <f t="shared" si="574"/>
        <v>#DIV/0!</v>
      </c>
      <c r="X1979" s="106" t="e">
        <f t="shared" si="564"/>
        <v>#DIV/0!</v>
      </c>
      <c r="Y1979" s="106" t="e">
        <f t="shared" si="575"/>
        <v>#DIV/0!</v>
      </c>
      <c r="Z1979" s="108" t="e">
        <f t="shared" si="565"/>
        <v>#DIV/0!</v>
      </c>
      <c r="AA1979" s="108" t="e">
        <f>('Input &amp; Results'!$E$40-R1979*7.48)/('Calcs active'!H1979*1440)</f>
        <v>#DIV/0!</v>
      </c>
    </row>
    <row r="1980" spans="2:27" x14ac:dyDescent="0.2">
      <c r="B1980" s="31">
        <f t="shared" si="556"/>
        <v>17</v>
      </c>
      <c r="C1980" s="31" t="str">
        <f t="shared" si="557"/>
        <v>May</v>
      </c>
      <c r="D1980" s="106">
        <f t="shared" si="558"/>
        <v>5991</v>
      </c>
      <c r="E1980" s="106" t="e">
        <f t="shared" si="566"/>
        <v>#DIV/0!</v>
      </c>
      <c r="F1980" s="106">
        <f>'Calcs Hist'!E1981</f>
        <v>0</v>
      </c>
      <c r="G1980" s="106" t="e">
        <f t="shared" si="562"/>
        <v>#DIV/0!</v>
      </c>
      <c r="H1980" s="107" t="e">
        <f t="shared" si="567"/>
        <v>#DIV/0!</v>
      </c>
      <c r="I1980" s="106" t="e">
        <f>IF(P1980&gt;0,('Input &amp; Results'!E$29/12*$C$3)*('Input &amp; Results'!$D$21),('Input &amp; Results'!E$29/12*$C$3)*('Input &amp; Results'!$D$22))</f>
        <v>#DIV/0!</v>
      </c>
      <c r="J1980" s="106" t="e">
        <f t="shared" si="568"/>
        <v>#DIV/0!</v>
      </c>
      <c r="K1980" s="106" t="e">
        <f>IF(H1980&gt;'Input &amp; Results'!$K$45,MIN('Input &amp; Results'!$K$31*(D1980-D1979),J1980-M1980),0)</f>
        <v>#DIV/0!</v>
      </c>
      <c r="L1980" s="106" t="e">
        <f t="shared" si="569"/>
        <v>#DIV/0!</v>
      </c>
      <c r="M1980" s="106" t="e">
        <f>IF(J1980&gt;0,MIN('Input &amp; Results'!$K$11*0.75/12*'Input &amp; Results'!$K$42*(D1980-D1979),J1980),0)</f>
        <v>#DIV/0!</v>
      </c>
      <c r="N1980" s="106" t="e">
        <f t="shared" si="570"/>
        <v>#DIV/0!</v>
      </c>
      <c r="O1980" s="106" t="e">
        <f t="shared" si="559"/>
        <v>#DIV/0!</v>
      </c>
      <c r="P1980" s="106" t="e">
        <f>IF(O1980&gt;'Input &amp; Results'!$E$49,MIN('Input &amp; Results'!$E$47*(D1980-D1979),O1980),0)</f>
        <v>#DIV/0!</v>
      </c>
      <c r="Q1980" s="106" t="e">
        <f t="shared" si="571"/>
        <v>#DIV/0!</v>
      </c>
      <c r="R1980" s="106" t="e">
        <f t="shared" si="563"/>
        <v>#DIV/0!</v>
      </c>
      <c r="S1980" s="106" t="e">
        <f t="shared" si="560"/>
        <v>#DIV/0!</v>
      </c>
      <c r="T1980" s="106" t="e">
        <f t="shared" si="572"/>
        <v>#DIV/0!</v>
      </c>
      <c r="U1980" s="124" t="e">
        <f t="shared" si="573"/>
        <v>#DIV/0!</v>
      </c>
      <c r="V1980" s="107" t="e">
        <f t="shared" si="561"/>
        <v>#DIV/0!</v>
      </c>
      <c r="W1980" s="106" t="e">
        <f t="shared" si="574"/>
        <v>#DIV/0!</v>
      </c>
      <c r="X1980" s="106" t="e">
        <f t="shared" si="564"/>
        <v>#DIV/0!</v>
      </c>
      <c r="Y1980" s="106" t="e">
        <f t="shared" si="575"/>
        <v>#DIV/0!</v>
      </c>
      <c r="Z1980" s="108" t="e">
        <f t="shared" si="565"/>
        <v>#DIV/0!</v>
      </c>
      <c r="AA1980" s="108" t="e">
        <f>('Input &amp; Results'!$E$40-R1980*7.48)/('Calcs active'!H1980*1440)</f>
        <v>#DIV/0!</v>
      </c>
    </row>
    <row r="1981" spans="2:27" x14ac:dyDescent="0.2">
      <c r="B1981" s="31">
        <f t="shared" si="556"/>
        <v>17</v>
      </c>
      <c r="C1981" s="31" t="str">
        <f t="shared" si="557"/>
        <v>June</v>
      </c>
      <c r="D1981" s="106">
        <f t="shared" si="558"/>
        <v>6021</v>
      </c>
      <c r="E1981" s="106" t="e">
        <f t="shared" si="566"/>
        <v>#DIV/0!</v>
      </c>
      <c r="F1981" s="106">
        <f>'Calcs Hist'!E1982</f>
        <v>0</v>
      </c>
      <c r="G1981" s="106" t="e">
        <f t="shared" si="562"/>
        <v>#DIV/0!</v>
      </c>
      <c r="H1981" s="107" t="e">
        <f t="shared" si="567"/>
        <v>#DIV/0!</v>
      </c>
      <c r="I1981" s="106" t="e">
        <f>IF(P1981&gt;0,('Input &amp; Results'!E$30/12*$C$3)*('Input &amp; Results'!$D$21),('Input &amp; Results'!E$30/12*$C$3)*('Input &amp; Results'!$D$22))</f>
        <v>#DIV/0!</v>
      </c>
      <c r="J1981" s="106" t="e">
        <f t="shared" si="568"/>
        <v>#DIV/0!</v>
      </c>
      <c r="K1981" s="106" t="e">
        <f>IF(H1981&gt;'Input &amp; Results'!$K$45,MIN('Input &amp; Results'!$K$32*(D1981-D1980),J1981-M1981),0)</f>
        <v>#DIV/0!</v>
      </c>
      <c r="L1981" s="106" t="e">
        <f t="shared" si="569"/>
        <v>#DIV/0!</v>
      </c>
      <c r="M1981" s="106" t="e">
        <f>IF(J1981&gt;0,MIN('Input &amp; Results'!$K$12*0.75/12*'Input &amp; Results'!$K$42*(D1981-D1980),J1981),0)</f>
        <v>#DIV/0!</v>
      </c>
      <c r="N1981" s="106" t="e">
        <f t="shared" si="570"/>
        <v>#DIV/0!</v>
      </c>
      <c r="O1981" s="106" t="e">
        <f t="shared" si="559"/>
        <v>#DIV/0!</v>
      </c>
      <c r="P1981" s="106" t="e">
        <f>IF(O1981&gt;'Input &amp; Results'!$E$49,MIN('Input &amp; Results'!$E$47*(D1981-D1980),O1981),0)</f>
        <v>#DIV/0!</v>
      </c>
      <c r="Q1981" s="106" t="e">
        <f t="shared" si="571"/>
        <v>#DIV/0!</v>
      </c>
      <c r="R1981" s="106" t="e">
        <f t="shared" si="563"/>
        <v>#DIV/0!</v>
      </c>
      <c r="S1981" s="106" t="e">
        <f t="shared" si="560"/>
        <v>#DIV/0!</v>
      </c>
      <c r="T1981" s="106" t="e">
        <f t="shared" si="572"/>
        <v>#DIV/0!</v>
      </c>
      <c r="U1981" s="124" t="e">
        <f t="shared" si="573"/>
        <v>#DIV/0!</v>
      </c>
      <c r="V1981" s="107" t="e">
        <f t="shared" si="561"/>
        <v>#DIV/0!</v>
      </c>
      <c r="W1981" s="106" t="e">
        <f t="shared" si="574"/>
        <v>#DIV/0!</v>
      </c>
      <c r="X1981" s="106" t="e">
        <f t="shared" si="564"/>
        <v>#DIV/0!</v>
      </c>
      <c r="Y1981" s="106" t="e">
        <f t="shared" si="575"/>
        <v>#DIV/0!</v>
      </c>
      <c r="Z1981" s="108" t="e">
        <f t="shared" si="565"/>
        <v>#DIV/0!</v>
      </c>
      <c r="AA1981" s="108" t="e">
        <f>('Input &amp; Results'!$E$40-R1981*7.48)/('Calcs active'!H1981*1440)</f>
        <v>#DIV/0!</v>
      </c>
    </row>
    <row r="1982" spans="2:27" x14ac:dyDescent="0.2">
      <c r="B1982" s="31">
        <f t="shared" si="556"/>
        <v>17</v>
      </c>
      <c r="C1982" s="31" t="str">
        <f t="shared" si="557"/>
        <v>July</v>
      </c>
      <c r="D1982" s="106">
        <f t="shared" si="558"/>
        <v>6052</v>
      </c>
      <c r="E1982" s="106" t="e">
        <f t="shared" si="566"/>
        <v>#DIV/0!</v>
      </c>
      <c r="F1982" s="106">
        <f>'Calcs Hist'!E1983</f>
        <v>0</v>
      </c>
      <c r="G1982" s="106" t="e">
        <f t="shared" si="562"/>
        <v>#DIV/0!</v>
      </c>
      <c r="H1982" s="107" t="e">
        <f t="shared" si="567"/>
        <v>#DIV/0!</v>
      </c>
      <c r="I1982" s="106" t="e">
        <f>IF(P1982&gt;0,('Input &amp; Results'!E$31/12*$C$3)*('Input &amp; Results'!$D$21),('Input &amp; Results'!E$31/12*$C$3)*('Input &amp; Results'!$D$22))</f>
        <v>#DIV/0!</v>
      </c>
      <c r="J1982" s="106" t="e">
        <f t="shared" si="568"/>
        <v>#DIV/0!</v>
      </c>
      <c r="K1982" s="106" t="e">
        <f>IF(H1982&gt;'Input &amp; Results'!$K$45,MIN('Input &amp; Results'!$K$33*(D1982-D1981),J1982-M1982),0)</f>
        <v>#DIV/0!</v>
      </c>
      <c r="L1982" s="106" t="e">
        <f t="shared" si="569"/>
        <v>#DIV/0!</v>
      </c>
      <c r="M1982" s="106" t="e">
        <f>IF(J1982&gt;0,MIN('Input &amp; Results'!$K$13*0.75/12*'Input &amp; Results'!$K$42*(D1982-D1981),J1982),0)</f>
        <v>#DIV/0!</v>
      </c>
      <c r="N1982" s="106" t="e">
        <f t="shared" si="570"/>
        <v>#DIV/0!</v>
      </c>
      <c r="O1982" s="106" t="e">
        <f t="shared" si="559"/>
        <v>#DIV/0!</v>
      </c>
      <c r="P1982" s="106" t="e">
        <f>IF(O1982&gt;'Input &amp; Results'!$E$49,MIN('Input &amp; Results'!$E$47*(D1982-D1981),O1982),0)</f>
        <v>#DIV/0!</v>
      </c>
      <c r="Q1982" s="106" t="e">
        <f t="shared" si="571"/>
        <v>#DIV/0!</v>
      </c>
      <c r="R1982" s="106" t="e">
        <f t="shared" si="563"/>
        <v>#DIV/0!</v>
      </c>
      <c r="S1982" s="106" t="e">
        <f t="shared" si="560"/>
        <v>#DIV/0!</v>
      </c>
      <c r="T1982" s="106" t="e">
        <f t="shared" si="572"/>
        <v>#DIV/0!</v>
      </c>
      <c r="U1982" s="124" t="e">
        <f t="shared" si="573"/>
        <v>#DIV/0!</v>
      </c>
      <c r="V1982" s="107" t="e">
        <f t="shared" si="561"/>
        <v>#DIV/0!</v>
      </c>
      <c r="W1982" s="106" t="e">
        <f t="shared" si="574"/>
        <v>#DIV/0!</v>
      </c>
      <c r="X1982" s="106" t="e">
        <f t="shared" si="564"/>
        <v>#DIV/0!</v>
      </c>
      <c r="Y1982" s="106" t="e">
        <f t="shared" si="575"/>
        <v>#DIV/0!</v>
      </c>
      <c r="Z1982" s="108" t="e">
        <f t="shared" si="565"/>
        <v>#DIV/0!</v>
      </c>
      <c r="AA1982" s="108" t="e">
        <f>('Input &amp; Results'!$E$40-R1982*7.48)/('Calcs active'!H1982*1440)</f>
        <v>#DIV/0!</v>
      </c>
    </row>
    <row r="1983" spans="2:27" x14ac:dyDescent="0.2">
      <c r="B1983" s="31">
        <f t="shared" si="556"/>
        <v>17</v>
      </c>
      <c r="C1983" s="31" t="str">
        <f t="shared" si="557"/>
        <v>August</v>
      </c>
      <c r="D1983" s="106">
        <f t="shared" si="558"/>
        <v>6083</v>
      </c>
      <c r="E1983" s="106" t="e">
        <f t="shared" si="566"/>
        <v>#DIV/0!</v>
      </c>
      <c r="F1983" s="106">
        <f>'Calcs Hist'!E1984</f>
        <v>0</v>
      </c>
      <c r="G1983" s="106" t="e">
        <f t="shared" si="562"/>
        <v>#DIV/0!</v>
      </c>
      <c r="H1983" s="107" t="e">
        <f t="shared" si="567"/>
        <v>#DIV/0!</v>
      </c>
      <c r="I1983" s="106" t="e">
        <f>IF(P1983&gt;0,('Input &amp; Results'!E$32/12*$C$3)*('Input &amp; Results'!$D$21),('Input &amp; Results'!E$32/12*$C$3)*('Input &amp; Results'!$D$22))</f>
        <v>#DIV/0!</v>
      </c>
      <c r="J1983" s="106" t="e">
        <f t="shared" si="568"/>
        <v>#DIV/0!</v>
      </c>
      <c r="K1983" s="106" t="e">
        <f>IF(H1983&gt;'Input &amp; Results'!$K$45,MIN('Input &amp; Results'!$K$34*(D1983-D1982),J1983-M1983),0)</f>
        <v>#DIV/0!</v>
      </c>
      <c r="L1983" s="106" t="e">
        <f t="shared" si="569"/>
        <v>#DIV/0!</v>
      </c>
      <c r="M1983" s="106" t="e">
        <f>IF(J1983&gt;0,MIN('Input &amp; Results'!$K$14*0.75/12*'Input &amp; Results'!$K$42*(D1983-D1982),J1983),0)</f>
        <v>#DIV/0!</v>
      </c>
      <c r="N1983" s="106" t="e">
        <f t="shared" si="570"/>
        <v>#DIV/0!</v>
      </c>
      <c r="O1983" s="106" t="e">
        <f t="shared" si="559"/>
        <v>#DIV/0!</v>
      </c>
      <c r="P1983" s="106" t="e">
        <f>IF(O1983&gt;'Input &amp; Results'!$E$49,MIN('Input &amp; Results'!$E$47*(D1983-D1982),O1983),0)</f>
        <v>#DIV/0!</v>
      </c>
      <c r="Q1983" s="106" t="e">
        <f t="shared" si="571"/>
        <v>#DIV/0!</v>
      </c>
      <c r="R1983" s="106" t="e">
        <f t="shared" si="563"/>
        <v>#DIV/0!</v>
      </c>
      <c r="S1983" s="106" t="e">
        <f t="shared" si="560"/>
        <v>#DIV/0!</v>
      </c>
      <c r="T1983" s="106" t="e">
        <f t="shared" si="572"/>
        <v>#DIV/0!</v>
      </c>
      <c r="U1983" s="124" t="e">
        <f t="shared" si="573"/>
        <v>#DIV/0!</v>
      </c>
      <c r="V1983" s="107" t="e">
        <f t="shared" si="561"/>
        <v>#DIV/0!</v>
      </c>
      <c r="W1983" s="106" t="e">
        <f t="shared" si="574"/>
        <v>#DIV/0!</v>
      </c>
      <c r="X1983" s="106" t="e">
        <f t="shared" si="564"/>
        <v>#DIV/0!</v>
      </c>
      <c r="Y1983" s="106" t="e">
        <f t="shared" si="575"/>
        <v>#DIV/0!</v>
      </c>
      <c r="Z1983" s="108" t="e">
        <f t="shared" si="565"/>
        <v>#DIV/0!</v>
      </c>
      <c r="AA1983" s="108" t="e">
        <f>('Input &amp; Results'!$E$40-R1983*7.48)/('Calcs active'!H1983*1440)</f>
        <v>#DIV/0!</v>
      </c>
    </row>
    <row r="1984" spans="2:27" x14ac:dyDescent="0.2">
      <c r="B1984" s="31">
        <f t="shared" si="556"/>
        <v>17</v>
      </c>
      <c r="C1984" s="31" t="str">
        <f t="shared" si="557"/>
        <v>September</v>
      </c>
      <c r="D1984" s="106">
        <f t="shared" si="558"/>
        <v>6113</v>
      </c>
      <c r="E1984" s="106" t="e">
        <f t="shared" si="566"/>
        <v>#DIV/0!</v>
      </c>
      <c r="F1984" s="106">
        <f>'Calcs Hist'!E1985</f>
        <v>0</v>
      </c>
      <c r="G1984" s="106" t="e">
        <f t="shared" si="562"/>
        <v>#DIV/0!</v>
      </c>
      <c r="H1984" s="107" t="e">
        <f t="shared" si="567"/>
        <v>#DIV/0!</v>
      </c>
      <c r="I1984" s="106" t="e">
        <f>IF(P1984&gt;0,('Input &amp; Results'!E$33/12*$C$3)*('Input &amp; Results'!$D$21),('Input &amp; Results'!E$33/12*$C$3)*('Input &amp; Results'!$D$22))</f>
        <v>#DIV/0!</v>
      </c>
      <c r="J1984" s="106" t="e">
        <f t="shared" si="568"/>
        <v>#DIV/0!</v>
      </c>
      <c r="K1984" s="106" t="e">
        <f>IF(H1984&gt;'Input &amp; Results'!$K$45,MIN('Input &amp; Results'!$K$35*(D1984-D1983),J1984-M1984),0)</f>
        <v>#DIV/0!</v>
      </c>
      <c r="L1984" s="106" t="e">
        <f t="shared" si="569"/>
        <v>#DIV/0!</v>
      </c>
      <c r="M1984" s="106" t="e">
        <f>IF(J1984&gt;0,MIN('Input &amp; Results'!$K$15*0.75/12*'Input &amp; Results'!$K$42*(D1984-D1983),J1984),0)</f>
        <v>#DIV/0!</v>
      </c>
      <c r="N1984" s="106" t="e">
        <f t="shared" si="570"/>
        <v>#DIV/0!</v>
      </c>
      <c r="O1984" s="106" t="e">
        <f t="shared" si="559"/>
        <v>#DIV/0!</v>
      </c>
      <c r="P1984" s="106" t="e">
        <f>IF(O1984&gt;'Input &amp; Results'!$E$49,MIN('Input &amp; Results'!$E$47*(D1984-D1983),O1984),0)</f>
        <v>#DIV/0!</v>
      </c>
      <c r="Q1984" s="106" t="e">
        <f t="shared" si="571"/>
        <v>#DIV/0!</v>
      </c>
      <c r="R1984" s="106" t="e">
        <f t="shared" si="563"/>
        <v>#DIV/0!</v>
      </c>
      <c r="S1984" s="106" t="e">
        <f t="shared" si="560"/>
        <v>#DIV/0!</v>
      </c>
      <c r="T1984" s="106" t="e">
        <f t="shared" si="572"/>
        <v>#DIV/0!</v>
      </c>
      <c r="U1984" s="124" t="e">
        <f t="shared" si="573"/>
        <v>#DIV/0!</v>
      </c>
      <c r="V1984" s="107" t="e">
        <f t="shared" si="561"/>
        <v>#DIV/0!</v>
      </c>
      <c r="W1984" s="106" t="e">
        <f t="shared" si="574"/>
        <v>#DIV/0!</v>
      </c>
      <c r="X1984" s="106" t="e">
        <f t="shared" si="564"/>
        <v>#DIV/0!</v>
      </c>
      <c r="Y1984" s="106" t="e">
        <f t="shared" si="575"/>
        <v>#DIV/0!</v>
      </c>
      <c r="Z1984" s="108" t="e">
        <f t="shared" si="565"/>
        <v>#DIV/0!</v>
      </c>
      <c r="AA1984" s="108" t="e">
        <f>('Input &amp; Results'!$E$40-R1984*7.48)/('Calcs active'!H1984*1440)</f>
        <v>#DIV/0!</v>
      </c>
    </row>
    <row r="1985" spans="2:27" x14ac:dyDescent="0.2">
      <c r="B1985" s="31">
        <f t="shared" ref="B1985:B2048" si="576">B1973+1</f>
        <v>17</v>
      </c>
      <c r="C1985" s="31" t="str">
        <f t="shared" ref="C1985:C2048" si="577">C1973</f>
        <v>October</v>
      </c>
      <c r="D1985" s="106">
        <f t="shared" si="558"/>
        <v>6144</v>
      </c>
      <c r="E1985" s="106" t="e">
        <f t="shared" si="566"/>
        <v>#DIV/0!</v>
      </c>
      <c r="F1985" s="106">
        <f>'Calcs Hist'!E1986</f>
        <v>0</v>
      </c>
      <c r="G1985" s="106" t="e">
        <f t="shared" si="562"/>
        <v>#DIV/0!</v>
      </c>
      <c r="H1985" s="107" t="e">
        <f t="shared" si="567"/>
        <v>#DIV/0!</v>
      </c>
      <c r="I1985" s="106" t="e">
        <f>IF(P1985&gt;0,('Input &amp; Results'!E$34/12*$C$3)*('Input &amp; Results'!$D$21),('Input &amp; Results'!E$34/12*$C$3)*('Input &amp; Results'!$D$22))</f>
        <v>#DIV/0!</v>
      </c>
      <c r="J1985" s="106" t="e">
        <f t="shared" si="568"/>
        <v>#DIV/0!</v>
      </c>
      <c r="K1985" s="106" t="e">
        <f>IF(H1985&gt;'Input &amp; Results'!$K$45,MIN('Input &amp; Results'!$K$36*(D1985-D1984),J1985-M1985),0)</f>
        <v>#DIV/0!</v>
      </c>
      <c r="L1985" s="106" t="e">
        <f t="shared" si="569"/>
        <v>#DIV/0!</v>
      </c>
      <c r="M1985" s="106" t="e">
        <f>IF(J1985&gt;0,MIN('Input &amp; Results'!$K$16*0.75/12*'Input &amp; Results'!$K$42*(D1985-D1984),J1985),0)</f>
        <v>#DIV/0!</v>
      </c>
      <c r="N1985" s="106" t="e">
        <f t="shared" si="570"/>
        <v>#DIV/0!</v>
      </c>
      <c r="O1985" s="106" t="e">
        <f t="shared" si="559"/>
        <v>#DIV/0!</v>
      </c>
      <c r="P1985" s="106" t="e">
        <f>IF(O1985&gt;'Input &amp; Results'!$E$49,MIN('Input &amp; Results'!$E$47*(D1985-D1984),O1985),0)</f>
        <v>#DIV/0!</v>
      </c>
      <c r="Q1985" s="106" t="e">
        <f t="shared" si="571"/>
        <v>#DIV/0!</v>
      </c>
      <c r="R1985" s="106" t="e">
        <f t="shared" si="563"/>
        <v>#DIV/0!</v>
      </c>
      <c r="S1985" s="106" t="e">
        <f t="shared" si="560"/>
        <v>#DIV/0!</v>
      </c>
      <c r="T1985" s="106" t="e">
        <f t="shared" si="572"/>
        <v>#DIV/0!</v>
      </c>
      <c r="U1985" s="124" t="e">
        <f t="shared" si="573"/>
        <v>#DIV/0!</v>
      </c>
      <c r="V1985" s="107" t="e">
        <f t="shared" si="561"/>
        <v>#DIV/0!</v>
      </c>
      <c r="W1985" s="106" t="e">
        <f t="shared" si="574"/>
        <v>#DIV/0!</v>
      </c>
      <c r="X1985" s="106" t="e">
        <f t="shared" si="564"/>
        <v>#DIV/0!</v>
      </c>
      <c r="Y1985" s="106" t="e">
        <f t="shared" si="575"/>
        <v>#DIV/0!</v>
      </c>
      <c r="Z1985" s="108" t="e">
        <f t="shared" si="565"/>
        <v>#DIV/0!</v>
      </c>
      <c r="AA1985" s="108" t="e">
        <f>('Input &amp; Results'!$E$40-R1985*7.48)/('Calcs active'!H1985*1440)</f>
        <v>#DIV/0!</v>
      </c>
    </row>
    <row r="1986" spans="2:27" x14ac:dyDescent="0.2">
      <c r="B1986" s="31">
        <f t="shared" si="576"/>
        <v>17</v>
      </c>
      <c r="C1986" s="31" t="str">
        <f t="shared" si="577"/>
        <v>November</v>
      </c>
      <c r="D1986" s="106">
        <f t="shared" ref="D1986:D2049" si="578">D1974+365</f>
        <v>6174</v>
      </c>
      <c r="E1986" s="106" t="e">
        <f t="shared" si="566"/>
        <v>#DIV/0!</v>
      </c>
      <c r="F1986" s="106">
        <f>'Calcs Hist'!E1987</f>
        <v>0</v>
      </c>
      <c r="G1986" s="106" t="e">
        <f t="shared" si="562"/>
        <v>#DIV/0!</v>
      </c>
      <c r="H1986" s="107" t="e">
        <f t="shared" si="567"/>
        <v>#DIV/0!</v>
      </c>
      <c r="I1986" s="106" t="e">
        <f>IF(P1986&gt;0,('Input &amp; Results'!E$35/12*$C$3)*('Input &amp; Results'!$D$21),('Input &amp; Results'!E$35/12*$C$3)*('Input &amp; Results'!$D$22))</f>
        <v>#DIV/0!</v>
      </c>
      <c r="J1986" s="106" t="e">
        <f t="shared" si="568"/>
        <v>#DIV/0!</v>
      </c>
      <c r="K1986" s="106" t="e">
        <f>IF(H1986&gt;'Input &amp; Results'!$K$45,MIN('Input &amp; Results'!$K$37*(D1986-D1985),J1986-M1986),0)</f>
        <v>#DIV/0!</v>
      </c>
      <c r="L1986" s="106" t="e">
        <f t="shared" si="569"/>
        <v>#DIV/0!</v>
      </c>
      <c r="M1986" s="106" t="e">
        <f>IF(J1986&gt;0,MIN('Input &amp; Results'!$K$17*0.75/12*'Input &amp; Results'!$K$42*(D1986-D1985),J1986),0)</f>
        <v>#DIV/0!</v>
      </c>
      <c r="N1986" s="106" t="e">
        <f t="shared" si="570"/>
        <v>#DIV/0!</v>
      </c>
      <c r="O1986" s="106" t="e">
        <f t="shared" si="559"/>
        <v>#DIV/0!</v>
      </c>
      <c r="P1986" s="106" t="e">
        <f>IF(O1986&gt;'Input &amp; Results'!$E$49,MIN('Input &amp; Results'!$E$47*(D1986-D1985),O1986),0)</f>
        <v>#DIV/0!</v>
      </c>
      <c r="Q1986" s="106" t="e">
        <f t="shared" si="571"/>
        <v>#DIV/0!</v>
      </c>
      <c r="R1986" s="106" t="e">
        <f t="shared" si="563"/>
        <v>#DIV/0!</v>
      </c>
      <c r="S1986" s="106" t="e">
        <f t="shared" si="560"/>
        <v>#DIV/0!</v>
      </c>
      <c r="T1986" s="106" t="e">
        <f t="shared" si="572"/>
        <v>#DIV/0!</v>
      </c>
      <c r="U1986" s="124" t="e">
        <f t="shared" si="573"/>
        <v>#DIV/0!</v>
      </c>
      <c r="V1986" s="107" t="e">
        <f t="shared" si="561"/>
        <v>#DIV/0!</v>
      </c>
      <c r="W1986" s="106" t="e">
        <f t="shared" si="574"/>
        <v>#DIV/0!</v>
      </c>
      <c r="X1986" s="106" t="e">
        <f t="shared" si="564"/>
        <v>#DIV/0!</v>
      </c>
      <c r="Y1986" s="106" t="e">
        <f t="shared" si="575"/>
        <v>#DIV/0!</v>
      </c>
      <c r="Z1986" s="108" t="e">
        <f t="shared" si="565"/>
        <v>#DIV/0!</v>
      </c>
      <c r="AA1986" s="108" t="e">
        <f>('Input &amp; Results'!$E$40-R1986*7.48)/('Calcs active'!H1986*1440)</f>
        <v>#DIV/0!</v>
      </c>
    </row>
    <row r="1987" spans="2:27" x14ac:dyDescent="0.2">
      <c r="B1987" s="31">
        <f t="shared" si="576"/>
        <v>17</v>
      </c>
      <c r="C1987" s="31" t="str">
        <f t="shared" si="577"/>
        <v>December</v>
      </c>
      <c r="D1987" s="106">
        <f t="shared" si="578"/>
        <v>6205</v>
      </c>
      <c r="E1987" s="106" t="e">
        <f t="shared" si="566"/>
        <v>#DIV/0!</v>
      </c>
      <c r="F1987" s="106">
        <f>'Calcs Hist'!E1988</f>
        <v>0</v>
      </c>
      <c r="G1987" s="106" t="e">
        <f t="shared" si="562"/>
        <v>#DIV/0!</v>
      </c>
      <c r="H1987" s="107" t="e">
        <f t="shared" si="567"/>
        <v>#DIV/0!</v>
      </c>
      <c r="I1987" s="106" t="e">
        <f>IF(P1987&gt;0,('Input &amp; Results'!E$36/12*$C$3)*('Input &amp; Results'!$D$21),('Input &amp; Results'!E$36/12*$C$3)*('Input &amp; Results'!$D$22))</f>
        <v>#DIV/0!</v>
      </c>
      <c r="J1987" s="106" t="e">
        <f t="shared" si="568"/>
        <v>#DIV/0!</v>
      </c>
      <c r="K1987" s="106" t="e">
        <f>IF(H1987&gt;'Input &amp; Results'!$K$45,MIN('Input &amp; Results'!$K$38*(D1987-D1986),J1987-M1987),0)</f>
        <v>#DIV/0!</v>
      </c>
      <c r="L1987" s="106" t="e">
        <f t="shared" si="569"/>
        <v>#DIV/0!</v>
      </c>
      <c r="M1987" s="106" t="e">
        <f>IF(J1987&gt;0,MIN('Input &amp; Results'!$K$18*0.75/12*'Input &amp; Results'!$K$42*(D1987-D1986),J1987),0)</f>
        <v>#DIV/0!</v>
      </c>
      <c r="N1987" s="106" t="e">
        <f t="shared" si="570"/>
        <v>#DIV/0!</v>
      </c>
      <c r="O1987" s="106" t="e">
        <f t="shared" si="559"/>
        <v>#DIV/0!</v>
      </c>
      <c r="P1987" s="106" t="e">
        <f>IF(O1987&gt;'Input &amp; Results'!$E$49,MIN('Input &amp; Results'!$E$47*(D1987-D1986),O1987),0)</f>
        <v>#DIV/0!</v>
      </c>
      <c r="Q1987" s="106" t="e">
        <f t="shared" si="571"/>
        <v>#DIV/0!</v>
      </c>
      <c r="R1987" s="106" t="e">
        <f t="shared" si="563"/>
        <v>#DIV/0!</v>
      </c>
      <c r="S1987" s="106" t="e">
        <f t="shared" si="560"/>
        <v>#DIV/0!</v>
      </c>
      <c r="T1987" s="106" t="e">
        <f t="shared" si="572"/>
        <v>#DIV/0!</v>
      </c>
      <c r="U1987" s="124" t="e">
        <f t="shared" si="573"/>
        <v>#DIV/0!</v>
      </c>
      <c r="V1987" s="107" t="e">
        <f t="shared" si="561"/>
        <v>#DIV/0!</v>
      </c>
      <c r="W1987" s="106" t="e">
        <f t="shared" si="574"/>
        <v>#DIV/0!</v>
      </c>
      <c r="X1987" s="106" t="e">
        <f t="shared" si="564"/>
        <v>#DIV/0!</v>
      </c>
      <c r="Y1987" s="106" t="e">
        <f t="shared" si="575"/>
        <v>#DIV/0!</v>
      </c>
      <c r="Z1987" s="108" t="e">
        <f t="shared" si="565"/>
        <v>#DIV/0!</v>
      </c>
      <c r="AA1987" s="108" t="e">
        <f>('Input &amp; Results'!$E$40-R1987*7.48)/('Calcs active'!H1987*1440)</f>
        <v>#DIV/0!</v>
      </c>
    </row>
    <row r="1988" spans="2:27" x14ac:dyDescent="0.2">
      <c r="B1988" s="31">
        <f t="shared" si="576"/>
        <v>18</v>
      </c>
      <c r="C1988" s="31" t="str">
        <f t="shared" si="577"/>
        <v>January</v>
      </c>
      <c r="D1988" s="106">
        <f t="shared" si="578"/>
        <v>6236</v>
      </c>
      <c r="E1988" s="106" t="e">
        <f t="shared" si="566"/>
        <v>#DIV/0!</v>
      </c>
      <c r="F1988" s="106">
        <f>'Calcs Hist'!E1989</f>
        <v>0</v>
      </c>
      <c r="G1988" s="106" t="e">
        <f t="shared" si="562"/>
        <v>#DIV/0!</v>
      </c>
      <c r="H1988" s="107" t="e">
        <f t="shared" si="567"/>
        <v>#DIV/0!</v>
      </c>
      <c r="I1988" s="106" t="e">
        <f>IF(P1988&gt;0,('Input &amp; Results'!E$25/12*$C$3)*('Input &amp; Results'!$D$21),('Input &amp; Results'!E$25/12*$C$3)*('Input &amp; Results'!$D$22))</f>
        <v>#DIV/0!</v>
      </c>
      <c r="J1988" s="106" t="e">
        <f t="shared" si="568"/>
        <v>#DIV/0!</v>
      </c>
      <c r="K1988" s="106" t="e">
        <f>IF(H1988&gt;'Input &amp; Results'!$K$45,MIN('Input &amp; Results'!$K$27*(D1988-D1987),J1988-M1988),0)</f>
        <v>#DIV/0!</v>
      </c>
      <c r="L1988" s="106" t="e">
        <f t="shared" si="569"/>
        <v>#DIV/0!</v>
      </c>
      <c r="M1988" s="106" t="e">
        <f>IF(J1988&gt;0,MIN('Input &amp; Results'!$K$7*0.75/12*'Input &amp; Results'!$K$42*(D1988-D1987),J1988),0)</f>
        <v>#DIV/0!</v>
      </c>
      <c r="N1988" s="106" t="e">
        <f t="shared" si="570"/>
        <v>#DIV/0!</v>
      </c>
      <c r="O1988" s="106" t="e">
        <f t="shared" si="559"/>
        <v>#DIV/0!</v>
      </c>
      <c r="P1988" s="106" t="e">
        <f>IF(O1988&gt;'Input &amp; Results'!$E$49,MIN('Input &amp; Results'!$E$47*(D1988-D1987),O1988),0)</f>
        <v>#DIV/0!</v>
      </c>
      <c r="Q1988" s="106" t="e">
        <f t="shared" si="571"/>
        <v>#DIV/0!</v>
      </c>
      <c r="R1988" s="106" t="e">
        <f t="shared" si="563"/>
        <v>#DIV/0!</v>
      </c>
      <c r="S1988" s="106" t="e">
        <f t="shared" si="560"/>
        <v>#DIV/0!</v>
      </c>
      <c r="T1988" s="106" t="e">
        <f t="shared" si="572"/>
        <v>#DIV/0!</v>
      </c>
      <c r="U1988" s="124" t="e">
        <f t="shared" si="573"/>
        <v>#DIV/0!</v>
      </c>
      <c r="V1988" s="107" t="e">
        <f t="shared" si="561"/>
        <v>#DIV/0!</v>
      </c>
      <c r="W1988" s="106" t="e">
        <f t="shared" si="574"/>
        <v>#DIV/0!</v>
      </c>
      <c r="X1988" s="106" t="e">
        <f t="shared" si="564"/>
        <v>#DIV/0!</v>
      </c>
      <c r="Y1988" s="106" t="e">
        <f t="shared" si="575"/>
        <v>#DIV/0!</v>
      </c>
      <c r="Z1988" s="108" t="e">
        <f t="shared" si="565"/>
        <v>#DIV/0!</v>
      </c>
      <c r="AA1988" s="108" t="e">
        <f>('Input &amp; Results'!$E$40-R1988*7.48)/('Calcs active'!H1988*1440)</f>
        <v>#DIV/0!</v>
      </c>
    </row>
    <row r="1989" spans="2:27" x14ac:dyDescent="0.2">
      <c r="B1989" s="31">
        <f t="shared" si="576"/>
        <v>18</v>
      </c>
      <c r="C1989" s="31" t="str">
        <f t="shared" si="577"/>
        <v>February</v>
      </c>
      <c r="D1989" s="106">
        <f t="shared" si="578"/>
        <v>6264</v>
      </c>
      <c r="E1989" s="106" t="e">
        <f t="shared" si="566"/>
        <v>#DIV/0!</v>
      </c>
      <c r="F1989" s="106">
        <f>'Calcs Hist'!E1990</f>
        <v>0</v>
      </c>
      <c r="G1989" s="106" t="e">
        <f t="shared" si="562"/>
        <v>#DIV/0!</v>
      </c>
      <c r="H1989" s="107" t="e">
        <f t="shared" si="567"/>
        <v>#DIV/0!</v>
      </c>
      <c r="I1989" s="106" t="e">
        <f>IF(P1989&gt;0,('Input &amp; Results'!E$26/12*$C$3)*('Input &amp; Results'!$D$21),('Input &amp; Results'!E$26/12*$C$3)*('Input &amp; Results'!$D$22))</f>
        <v>#DIV/0!</v>
      </c>
      <c r="J1989" s="106" t="e">
        <f t="shared" si="568"/>
        <v>#DIV/0!</v>
      </c>
      <c r="K1989" s="106" t="e">
        <f>IF(H1989&gt;'Input &amp; Results'!$K$45,MIN('Input &amp; Results'!$K$28*(D1989-D1988),J1989-M1989),0)</f>
        <v>#DIV/0!</v>
      </c>
      <c r="L1989" s="106" t="e">
        <f t="shared" si="569"/>
        <v>#DIV/0!</v>
      </c>
      <c r="M1989" s="106" t="e">
        <f>IF(J1989&gt;0,MIN('Input &amp; Results'!$K$8*0.75/12*'Input &amp; Results'!$K$42*(D1989-D1988),J1989),0)</f>
        <v>#DIV/0!</v>
      </c>
      <c r="N1989" s="106" t="e">
        <f t="shared" si="570"/>
        <v>#DIV/0!</v>
      </c>
      <c r="O1989" s="106" t="e">
        <f t="shared" si="559"/>
        <v>#DIV/0!</v>
      </c>
      <c r="P1989" s="106" t="e">
        <f>IF(O1989&gt;'Input &amp; Results'!$E$49,MIN('Input &amp; Results'!$E$47*(D1989-D1988),O1989),0)</f>
        <v>#DIV/0!</v>
      </c>
      <c r="Q1989" s="106" t="e">
        <f t="shared" si="571"/>
        <v>#DIV/0!</v>
      </c>
      <c r="R1989" s="106" t="e">
        <f t="shared" si="563"/>
        <v>#DIV/0!</v>
      </c>
      <c r="S1989" s="106" t="e">
        <f t="shared" si="560"/>
        <v>#DIV/0!</v>
      </c>
      <c r="T1989" s="106" t="e">
        <f t="shared" si="572"/>
        <v>#DIV/0!</v>
      </c>
      <c r="U1989" s="124" t="e">
        <f t="shared" si="573"/>
        <v>#DIV/0!</v>
      </c>
      <c r="V1989" s="107" t="e">
        <f t="shared" si="561"/>
        <v>#DIV/0!</v>
      </c>
      <c r="W1989" s="106" t="e">
        <f t="shared" si="574"/>
        <v>#DIV/0!</v>
      </c>
      <c r="X1989" s="106" t="e">
        <f t="shared" si="564"/>
        <v>#DIV/0!</v>
      </c>
      <c r="Y1989" s="106" t="e">
        <f t="shared" si="575"/>
        <v>#DIV/0!</v>
      </c>
      <c r="Z1989" s="108" t="e">
        <f t="shared" si="565"/>
        <v>#DIV/0!</v>
      </c>
      <c r="AA1989" s="108" t="e">
        <f>('Input &amp; Results'!$E$40-R1989*7.48)/('Calcs active'!H1989*1440)</f>
        <v>#DIV/0!</v>
      </c>
    </row>
    <row r="1990" spans="2:27" x14ac:dyDescent="0.2">
      <c r="B1990" s="31">
        <f t="shared" si="576"/>
        <v>18</v>
      </c>
      <c r="C1990" s="31" t="str">
        <f t="shared" si="577"/>
        <v>March</v>
      </c>
      <c r="D1990" s="106">
        <f t="shared" si="578"/>
        <v>6295</v>
      </c>
      <c r="E1990" s="106" t="e">
        <f t="shared" si="566"/>
        <v>#DIV/0!</v>
      </c>
      <c r="F1990" s="106">
        <f>'Calcs Hist'!E1991</f>
        <v>0</v>
      </c>
      <c r="G1990" s="106" t="e">
        <f t="shared" si="562"/>
        <v>#DIV/0!</v>
      </c>
      <c r="H1990" s="107" t="e">
        <f t="shared" si="567"/>
        <v>#DIV/0!</v>
      </c>
      <c r="I1990" s="106" t="e">
        <f>IF(P1990&gt;0,('Input &amp; Results'!E$27/12*$C$3)*('Input &amp; Results'!$D$21),('Input &amp; Results'!E$27/12*$C$3)*('Input &amp; Results'!$D$22))</f>
        <v>#DIV/0!</v>
      </c>
      <c r="J1990" s="106" t="e">
        <f t="shared" si="568"/>
        <v>#DIV/0!</v>
      </c>
      <c r="K1990" s="106" t="e">
        <f>IF(H1990&gt;'Input &amp; Results'!$K$45,MIN('Input &amp; Results'!$K$29*(D1990-D1989),J1990-M1990),0)</f>
        <v>#DIV/0!</v>
      </c>
      <c r="L1990" s="106" t="e">
        <f t="shared" si="569"/>
        <v>#DIV/0!</v>
      </c>
      <c r="M1990" s="106" t="e">
        <f>IF(J1990&gt;0,MIN('Input &amp; Results'!$K$9*0.75/12*'Input &amp; Results'!$K$42*(D1990-D1989),J1990),0)</f>
        <v>#DIV/0!</v>
      </c>
      <c r="N1990" s="106" t="e">
        <f t="shared" si="570"/>
        <v>#DIV/0!</v>
      </c>
      <c r="O1990" s="106" t="e">
        <f t="shared" si="559"/>
        <v>#DIV/0!</v>
      </c>
      <c r="P1990" s="106" t="e">
        <f>IF(O1990&gt;'Input &amp; Results'!$E$49,MIN('Input &amp; Results'!$E$47*(D1990-D1989),O1990),0)</f>
        <v>#DIV/0!</v>
      </c>
      <c r="Q1990" s="106" t="e">
        <f t="shared" si="571"/>
        <v>#DIV/0!</v>
      </c>
      <c r="R1990" s="106" t="e">
        <f t="shared" si="563"/>
        <v>#DIV/0!</v>
      </c>
      <c r="S1990" s="106" t="e">
        <f t="shared" si="560"/>
        <v>#DIV/0!</v>
      </c>
      <c r="T1990" s="106" t="e">
        <f t="shared" si="572"/>
        <v>#DIV/0!</v>
      </c>
      <c r="U1990" s="124" t="e">
        <f t="shared" si="573"/>
        <v>#DIV/0!</v>
      </c>
      <c r="V1990" s="107" t="e">
        <f t="shared" si="561"/>
        <v>#DIV/0!</v>
      </c>
      <c r="W1990" s="106" t="e">
        <f t="shared" si="574"/>
        <v>#DIV/0!</v>
      </c>
      <c r="X1990" s="106" t="e">
        <f t="shared" si="564"/>
        <v>#DIV/0!</v>
      </c>
      <c r="Y1990" s="106" t="e">
        <f t="shared" si="575"/>
        <v>#DIV/0!</v>
      </c>
      <c r="Z1990" s="108" t="e">
        <f t="shared" si="565"/>
        <v>#DIV/0!</v>
      </c>
      <c r="AA1990" s="108" t="e">
        <f>('Input &amp; Results'!$E$40-R1990*7.48)/('Calcs active'!H1990*1440)</f>
        <v>#DIV/0!</v>
      </c>
    </row>
    <row r="1991" spans="2:27" x14ac:dyDescent="0.2">
      <c r="B1991" s="31">
        <f t="shared" si="576"/>
        <v>18</v>
      </c>
      <c r="C1991" s="31" t="str">
        <f t="shared" si="577"/>
        <v>April</v>
      </c>
      <c r="D1991" s="106">
        <f t="shared" si="578"/>
        <v>6325</v>
      </c>
      <c r="E1991" s="106" t="e">
        <f t="shared" si="566"/>
        <v>#DIV/0!</v>
      </c>
      <c r="F1991" s="106">
        <f>'Calcs Hist'!E1992</f>
        <v>0</v>
      </c>
      <c r="G1991" s="106" t="e">
        <f t="shared" si="562"/>
        <v>#DIV/0!</v>
      </c>
      <c r="H1991" s="107" t="e">
        <f t="shared" si="567"/>
        <v>#DIV/0!</v>
      </c>
      <c r="I1991" s="106" t="e">
        <f>IF(P1991&gt;0,('Input &amp; Results'!E$28/12*$C$3)*('Input &amp; Results'!$D$21),('Input &amp; Results'!E$28/12*$C$3)*('Input &amp; Results'!$D$22))</f>
        <v>#DIV/0!</v>
      </c>
      <c r="J1991" s="106" t="e">
        <f t="shared" si="568"/>
        <v>#DIV/0!</v>
      </c>
      <c r="K1991" s="106" t="e">
        <f>IF(H1991&gt;'Input &amp; Results'!$K$45,MIN('Input &amp; Results'!$K$30*(D1991-D1990),J1991-M1991),0)</f>
        <v>#DIV/0!</v>
      </c>
      <c r="L1991" s="106" t="e">
        <f t="shared" si="569"/>
        <v>#DIV/0!</v>
      </c>
      <c r="M1991" s="106" t="e">
        <f>IF(J1991&gt;0,MIN('Input &amp; Results'!$K$10*0.75/12*'Input &amp; Results'!$K$42*(D1991-D1990),J1991),0)</f>
        <v>#DIV/0!</v>
      </c>
      <c r="N1991" s="106" t="e">
        <f t="shared" si="570"/>
        <v>#DIV/0!</v>
      </c>
      <c r="O1991" s="106" t="e">
        <f t="shared" si="559"/>
        <v>#DIV/0!</v>
      </c>
      <c r="P1991" s="106" t="e">
        <f>IF(O1991&gt;'Input &amp; Results'!$E$49,MIN('Input &amp; Results'!$E$47*(D1991-D1990),O1991),0)</f>
        <v>#DIV/0!</v>
      </c>
      <c r="Q1991" s="106" t="e">
        <f t="shared" si="571"/>
        <v>#DIV/0!</v>
      </c>
      <c r="R1991" s="106" t="e">
        <f t="shared" si="563"/>
        <v>#DIV/0!</v>
      </c>
      <c r="S1991" s="106" t="e">
        <f t="shared" si="560"/>
        <v>#DIV/0!</v>
      </c>
      <c r="T1991" s="106" t="e">
        <f t="shared" si="572"/>
        <v>#DIV/0!</v>
      </c>
      <c r="U1991" s="124" t="e">
        <f t="shared" si="573"/>
        <v>#DIV/0!</v>
      </c>
      <c r="V1991" s="107" t="e">
        <f t="shared" si="561"/>
        <v>#DIV/0!</v>
      </c>
      <c r="W1991" s="106" t="e">
        <f t="shared" si="574"/>
        <v>#DIV/0!</v>
      </c>
      <c r="X1991" s="106" t="e">
        <f t="shared" si="564"/>
        <v>#DIV/0!</v>
      </c>
      <c r="Y1991" s="106" t="e">
        <f t="shared" si="575"/>
        <v>#DIV/0!</v>
      </c>
      <c r="Z1991" s="108" t="e">
        <f t="shared" si="565"/>
        <v>#DIV/0!</v>
      </c>
      <c r="AA1991" s="108" t="e">
        <f>('Input &amp; Results'!$E$40-R1991*7.48)/('Calcs active'!H1991*1440)</f>
        <v>#DIV/0!</v>
      </c>
    </row>
    <row r="1992" spans="2:27" x14ac:dyDescent="0.2">
      <c r="B1992" s="31">
        <f t="shared" si="576"/>
        <v>18</v>
      </c>
      <c r="C1992" s="31" t="str">
        <f t="shared" si="577"/>
        <v>May</v>
      </c>
      <c r="D1992" s="106">
        <f t="shared" si="578"/>
        <v>6356</v>
      </c>
      <c r="E1992" s="106" t="e">
        <f t="shared" si="566"/>
        <v>#DIV/0!</v>
      </c>
      <c r="F1992" s="106">
        <f>'Calcs Hist'!E1993</f>
        <v>0</v>
      </c>
      <c r="G1992" s="106" t="e">
        <f t="shared" si="562"/>
        <v>#DIV/0!</v>
      </c>
      <c r="H1992" s="107" t="e">
        <f t="shared" si="567"/>
        <v>#DIV/0!</v>
      </c>
      <c r="I1992" s="106" t="e">
        <f>IF(P1992&gt;0,('Input &amp; Results'!E$29/12*$C$3)*('Input &amp; Results'!$D$21),('Input &amp; Results'!E$29/12*$C$3)*('Input &amp; Results'!$D$22))</f>
        <v>#DIV/0!</v>
      </c>
      <c r="J1992" s="106" t="e">
        <f t="shared" si="568"/>
        <v>#DIV/0!</v>
      </c>
      <c r="K1992" s="106" t="e">
        <f>IF(H1992&gt;'Input &amp; Results'!$K$45,MIN('Input &amp; Results'!$K$31*(D1992-D1991),J1992-M1992),0)</f>
        <v>#DIV/0!</v>
      </c>
      <c r="L1992" s="106" t="e">
        <f t="shared" si="569"/>
        <v>#DIV/0!</v>
      </c>
      <c r="M1992" s="106" t="e">
        <f>IF(J1992&gt;0,MIN('Input &amp; Results'!$K$11*0.75/12*'Input &amp; Results'!$K$42*(D1992-D1991),J1992),0)</f>
        <v>#DIV/0!</v>
      </c>
      <c r="N1992" s="106" t="e">
        <f t="shared" si="570"/>
        <v>#DIV/0!</v>
      </c>
      <c r="O1992" s="106" t="e">
        <f t="shared" si="559"/>
        <v>#DIV/0!</v>
      </c>
      <c r="P1992" s="106" t="e">
        <f>IF(O1992&gt;'Input &amp; Results'!$E$49,MIN('Input &amp; Results'!$E$47*(D1992-D1991),O1992),0)</f>
        <v>#DIV/0!</v>
      </c>
      <c r="Q1992" s="106" t="e">
        <f t="shared" si="571"/>
        <v>#DIV/0!</v>
      </c>
      <c r="R1992" s="106" t="e">
        <f t="shared" si="563"/>
        <v>#DIV/0!</v>
      </c>
      <c r="S1992" s="106" t="e">
        <f t="shared" si="560"/>
        <v>#DIV/0!</v>
      </c>
      <c r="T1992" s="106" t="e">
        <f t="shared" si="572"/>
        <v>#DIV/0!</v>
      </c>
      <c r="U1992" s="124" t="e">
        <f t="shared" si="573"/>
        <v>#DIV/0!</v>
      </c>
      <c r="V1992" s="107" t="e">
        <f t="shared" si="561"/>
        <v>#DIV/0!</v>
      </c>
      <c r="W1992" s="106" t="e">
        <f t="shared" si="574"/>
        <v>#DIV/0!</v>
      </c>
      <c r="X1992" s="106" t="e">
        <f t="shared" si="564"/>
        <v>#DIV/0!</v>
      </c>
      <c r="Y1992" s="106" t="e">
        <f t="shared" si="575"/>
        <v>#DIV/0!</v>
      </c>
      <c r="Z1992" s="108" t="e">
        <f t="shared" si="565"/>
        <v>#DIV/0!</v>
      </c>
      <c r="AA1992" s="108" t="e">
        <f>('Input &amp; Results'!$E$40-R1992*7.48)/('Calcs active'!H1992*1440)</f>
        <v>#DIV/0!</v>
      </c>
    </row>
    <row r="1993" spans="2:27" x14ac:dyDescent="0.2">
      <c r="B1993" s="31">
        <f t="shared" si="576"/>
        <v>18</v>
      </c>
      <c r="C1993" s="31" t="str">
        <f t="shared" si="577"/>
        <v>June</v>
      </c>
      <c r="D1993" s="106">
        <f t="shared" si="578"/>
        <v>6386</v>
      </c>
      <c r="E1993" s="106" t="e">
        <f t="shared" si="566"/>
        <v>#DIV/0!</v>
      </c>
      <c r="F1993" s="106">
        <f>'Calcs Hist'!E1994</f>
        <v>0</v>
      </c>
      <c r="G1993" s="106" t="e">
        <f t="shared" si="562"/>
        <v>#DIV/0!</v>
      </c>
      <c r="H1993" s="107" t="e">
        <f t="shared" si="567"/>
        <v>#DIV/0!</v>
      </c>
      <c r="I1993" s="106" t="e">
        <f>IF(P1993&gt;0,('Input &amp; Results'!E$30/12*$C$3)*('Input &amp; Results'!$D$21),('Input &amp; Results'!E$30/12*$C$3)*('Input &amp; Results'!$D$22))</f>
        <v>#DIV/0!</v>
      </c>
      <c r="J1993" s="106" t="e">
        <f t="shared" si="568"/>
        <v>#DIV/0!</v>
      </c>
      <c r="K1993" s="106" t="e">
        <f>IF(H1993&gt;'Input &amp; Results'!$K$45,MIN('Input &amp; Results'!$K$32*(D1993-D1992),J1993-M1993),0)</f>
        <v>#DIV/0!</v>
      </c>
      <c r="L1993" s="106" t="e">
        <f t="shared" si="569"/>
        <v>#DIV/0!</v>
      </c>
      <c r="M1993" s="106" t="e">
        <f>IF(J1993&gt;0,MIN('Input &amp; Results'!$K$12*0.75/12*'Input &amp; Results'!$K$42*(D1993-D1992),J1993),0)</f>
        <v>#DIV/0!</v>
      </c>
      <c r="N1993" s="106" t="e">
        <f t="shared" si="570"/>
        <v>#DIV/0!</v>
      </c>
      <c r="O1993" s="106" t="e">
        <f t="shared" si="559"/>
        <v>#DIV/0!</v>
      </c>
      <c r="P1993" s="106" t="e">
        <f>IF(O1993&gt;'Input &amp; Results'!$E$49,MIN('Input &amp; Results'!$E$47*(D1993-D1992),O1993),0)</f>
        <v>#DIV/0!</v>
      </c>
      <c r="Q1993" s="106" t="e">
        <f t="shared" si="571"/>
        <v>#DIV/0!</v>
      </c>
      <c r="R1993" s="106" t="e">
        <f t="shared" si="563"/>
        <v>#DIV/0!</v>
      </c>
      <c r="S1993" s="106" t="e">
        <f t="shared" si="560"/>
        <v>#DIV/0!</v>
      </c>
      <c r="T1993" s="106" t="e">
        <f t="shared" si="572"/>
        <v>#DIV/0!</v>
      </c>
      <c r="U1993" s="124" t="e">
        <f t="shared" si="573"/>
        <v>#DIV/0!</v>
      </c>
      <c r="V1993" s="107" t="e">
        <f t="shared" si="561"/>
        <v>#DIV/0!</v>
      </c>
      <c r="W1993" s="106" t="e">
        <f t="shared" si="574"/>
        <v>#DIV/0!</v>
      </c>
      <c r="X1993" s="106" t="e">
        <f t="shared" si="564"/>
        <v>#DIV/0!</v>
      </c>
      <c r="Y1993" s="106" t="e">
        <f t="shared" si="575"/>
        <v>#DIV/0!</v>
      </c>
      <c r="Z1993" s="108" t="e">
        <f t="shared" si="565"/>
        <v>#DIV/0!</v>
      </c>
      <c r="AA1993" s="108" t="e">
        <f>('Input &amp; Results'!$E$40-R1993*7.48)/('Calcs active'!H1993*1440)</f>
        <v>#DIV/0!</v>
      </c>
    </row>
    <row r="1994" spans="2:27" x14ac:dyDescent="0.2">
      <c r="B1994" s="31">
        <f t="shared" si="576"/>
        <v>18</v>
      </c>
      <c r="C1994" s="31" t="str">
        <f t="shared" si="577"/>
        <v>July</v>
      </c>
      <c r="D1994" s="106">
        <f t="shared" si="578"/>
        <v>6417</v>
      </c>
      <c r="E1994" s="106" t="e">
        <f t="shared" si="566"/>
        <v>#DIV/0!</v>
      </c>
      <c r="F1994" s="106">
        <f>'Calcs Hist'!E1995</f>
        <v>0</v>
      </c>
      <c r="G1994" s="106" t="e">
        <f t="shared" si="562"/>
        <v>#DIV/0!</v>
      </c>
      <c r="H1994" s="107" t="e">
        <f t="shared" si="567"/>
        <v>#DIV/0!</v>
      </c>
      <c r="I1994" s="106" t="e">
        <f>IF(P1994&gt;0,('Input &amp; Results'!E$31/12*$C$3)*('Input &amp; Results'!$D$21),('Input &amp; Results'!E$31/12*$C$3)*('Input &amp; Results'!$D$22))</f>
        <v>#DIV/0!</v>
      </c>
      <c r="J1994" s="106" t="e">
        <f t="shared" si="568"/>
        <v>#DIV/0!</v>
      </c>
      <c r="K1994" s="106" t="e">
        <f>IF(H1994&gt;'Input &amp; Results'!$K$45,MIN('Input &amp; Results'!$K$33*(D1994-D1993),J1994-M1994),0)</f>
        <v>#DIV/0!</v>
      </c>
      <c r="L1994" s="106" t="e">
        <f t="shared" si="569"/>
        <v>#DIV/0!</v>
      </c>
      <c r="M1994" s="106" t="e">
        <f>IF(J1994&gt;0,MIN('Input &amp; Results'!$K$13*0.75/12*'Input &amp; Results'!$K$42*(D1994-D1993),J1994),0)</f>
        <v>#DIV/0!</v>
      </c>
      <c r="N1994" s="106" t="e">
        <f t="shared" si="570"/>
        <v>#DIV/0!</v>
      </c>
      <c r="O1994" s="106" t="e">
        <f t="shared" si="559"/>
        <v>#DIV/0!</v>
      </c>
      <c r="P1994" s="106" t="e">
        <f>IF(O1994&gt;'Input &amp; Results'!$E$49,MIN('Input &amp; Results'!$E$47*(D1994-D1993),O1994),0)</f>
        <v>#DIV/0!</v>
      </c>
      <c r="Q1994" s="106" t="e">
        <f t="shared" si="571"/>
        <v>#DIV/0!</v>
      </c>
      <c r="R1994" s="106" t="e">
        <f t="shared" si="563"/>
        <v>#DIV/0!</v>
      </c>
      <c r="S1994" s="106" t="e">
        <f t="shared" si="560"/>
        <v>#DIV/0!</v>
      </c>
      <c r="T1994" s="106" t="e">
        <f t="shared" si="572"/>
        <v>#DIV/0!</v>
      </c>
      <c r="U1994" s="124" t="e">
        <f t="shared" si="573"/>
        <v>#DIV/0!</v>
      </c>
      <c r="V1994" s="107" t="e">
        <f t="shared" si="561"/>
        <v>#DIV/0!</v>
      </c>
      <c r="W1994" s="106" t="e">
        <f t="shared" si="574"/>
        <v>#DIV/0!</v>
      </c>
      <c r="X1994" s="106" t="e">
        <f t="shared" si="564"/>
        <v>#DIV/0!</v>
      </c>
      <c r="Y1994" s="106" t="e">
        <f t="shared" si="575"/>
        <v>#DIV/0!</v>
      </c>
      <c r="Z1994" s="108" t="e">
        <f t="shared" si="565"/>
        <v>#DIV/0!</v>
      </c>
      <c r="AA1994" s="108" t="e">
        <f>('Input &amp; Results'!$E$40-R1994*7.48)/('Calcs active'!H1994*1440)</f>
        <v>#DIV/0!</v>
      </c>
    </row>
    <row r="1995" spans="2:27" x14ac:dyDescent="0.2">
      <c r="B1995" s="31">
        <f t="shared" si="576"/>
        <v>18</v>
      </c>
      <c r="C1995" s="31" t="str">
        <f t="shared" si="577"/>
        <v>August</v>
      </c>
      <c r="D1995" s="106">
        <f t="shared" si="578"/>
        <v>6448</v>
      </c>
      <c r="E1995" s="106" t="e">
        <f t="shared" si="566"/>
        <v>#DIV/0!</v>
      </c>
      <c r="F1995" s="106">
        <f>'Calcs Hist'!E1996</f>
        <v>0</v>
      </c>
      <c r="G1995" s="106" t="e">
        <f t="shared" si="562"/>
        <v>#DIV/0!</v>
      </c>
      <c r="H1995" s="107" t="e">
        <f t="shared" si="567"/>
        <v>#DIV/0!</v>
      </c>
      <c r="I1995" s="106" t="e">
        <f>IF(P1995&gt;0,('Input &amp; Results'!E$32/12*$C$3)*('Input &amp; Results'!$D$21),('Input &amp; Results'!E$32/12*$C$3)*('Input &amp; Results'!$D$22))</f>
        <v>#DIV/0!</v>
      </c>
      <c r="J1995" s="106" t="e">
        <f t="shared" si="568"/>
        <v>#DIV/0!</v>
      </c>
      <c r="K1995" s="106" t="e">
        <f>IF(H1995&gt;'Input &amp; Results'!$K$45,MIN('Input &amp; Results'!$K$34*(D1995-D1994),J1995-M1995),0)</f>
        <v>#DIV/0!</v>
      </c>
      <c r="L1995" s="106" t="e">
        <f t="shared" si="569"/>
        <v>#DIV/0!</v>
      </c>
      <c r="M1995" s="106" t="e">
        <f>IF(J1995&gt;0,MIN('Input &amp; Results'!$K$14*0.75/12*'Input &amp; Results'!$K$42*(D1995-D1994),J1995),0)</f>
        <v>#DIV/0!</v>
      </c>
      <c r="N1995" s="106" t="e">
        <f t="shared" si="570"/>
        <v>#DIV/0!</v>
      </c>
      <c r="O1995" s="106" t="e">
        <f t="shared" si="559"/>
        <v>#DIV/0!</v>
      </c>
      <c r="P1995" s="106" t="e">
        <f>IF(O1995&gt;'Input &amp; Results'!$E$49,MIN('Input &amp; Results'!$E$47*(D1995-D1994),O1995),0)</f>
        <v>#DIV/0!</v>
      </c>
      <c r="Q1995" s="106" t="e">
        <f t="shared" si="571"/>
        <v>#DIV/0!</v>
      </c>
      <c r="R1995" s="106" t="e">
        <f t="shared" si="563"/>
        <v>#DIV/0!</v>
      </c>
      <c r="S1995" s="106" t="e">
        <f t="shared" si="560"/>
        <v>#DIV/0!</v>
      </c>
      <c r="T1995" s="106" t="e">
        <f t="shared" si="572"/>
        <v>#DIV/0!</v>
      </c>
      <c r="U1995" s="124" t="e">
        <f t="shared" si="573"/>
        <v>#DIV/0!</v>
      </c>
      <c r="V1995" s="107" t="e">
        <f t="shared" si="561"/>
        <v>#DIV/0!</v>
      </c>
      <c r="W1995" s="106" t="e">
        <f t="shared" si="574"/>
        <v>#DIV/0!</v>
      </c>
      <c r="X1995" s="106" t="e">
        <f t="shared" si="564"/>
        <v>#DIV/0!</v>
      </c>
      <c r="Y1995" s="106" t="e">
        <f t="shared" si="575"/>
        <v>#DIV/0!</v>
      </c>
      <c r="Z1995" s="108" t="e">
        <f t="shared" si="565"/>
        <v>#DIV/0!</v>
      </c>
      <c r="AA1995" s="108" t="e">
        <f>('Input &amp; Results'!$E$40-R1995*7.48)/('Calcs active'!H1995*1440)</f>
        <v>#DIV/0!</v>
      </c>
    </row>
    <row r="1996" spans="2:27" x14ac:dyDescent="0.2">
      <c r="B1996" s="31">
        <f t="shared" si="576"/>
        <v>18</v>
      </c>
      <c r="C1996" s="31" t="str">
        <f t="shared" si="577"/>
        <v>September</v>
      </c>
      <c r="D1996" s="106">
        <f t="shared" si="578"/>
        <v>6478</v>
      </c>
      <c r="E1996" s="106" t="e">
        <f t="shared" si="566"/>
        <v>#DIV/0!</v>
      </c>
      <c r="F1996" s="106">
        <f>'Calcs Hist'!E1997</f>
        <v>0</v>
      </c>
      <c r="G1996" s="106" t="e">
        <f t="shared" si="562"/>
        <v>#DIV/0!</v>
      </c>
      <c r="H1996" s="107" t="e">
        <f t="shared" si="567"/>
        <v>#DIV/0!</v>
      </c>
      <c r="I1996" s="106" t="e">
        <f>IF(P1996&gt;0,('Input &amp; Results'!E$33/12*$C$3)*('Input &amp; Results'!$D$21),('Input &amp; Results'!E$33/12*$C$3)*('Input &amp; Results'!$D$22))</f>
        <v>#DIV/0!</v>
      </c>
      <c r="J1996" s="106" t="e">
        <f t="shared" si="568"/>
        <v>#DIV/0!</v>
      </c>
      <c r="K1996" s="106" t="e">
        <f>IF(H1996&gt;'Input &amp; Results'!$K$45,MIN('Input &amp; Results'!$K$35*(D1996-D1995),J1996-M1996),0)</f>
        <v>#DIV/0!</v>
      </c>
      <c r="L1996" s="106" t="e">
        <f t="shared" si="569"/>
        <v>#DIV/0!</v>
      </c>
      <c r="M1996" s="106" t="e">
        <f>IF(J1996&gt;0,MIN('Input &amp; Results'!$K$15*0.75/12*'Input &amp; Results'!$K$42*(D1996-D1995),J1996),0)</f>
        <v>#DIV/0!</v>
      </c>
      <c r="N1996" s="106" t="e">
        <f t="shared" si="570"/>
        <v>#DIV/0!</v>
      </c>
      <c r="O1996" s="106" t="e">
        <f t="shared" si="559"/>
        <v>#DIV/0!</v>
      </c>
      <c r="P1996" s="106" t="e">
        <f>IF(O1996&gt;'Input &amp; Results'!$E$49,MIN('Input &amp; Results'!$E$47*(D1996-D1995),O1996),0)</f>
        <v>#DIV/0!</v>
      </c>
      <c r="Q1996" s="106" t="e">
        <f t="shared" si="571"/>
        <v>#DIV/0!</v>
      </c>
      <c r="R1996" s="106" t="e">
        <f t="shared" si="563"/>
        <v>#DIV/0!</v>
      </c>
      <c r="S1996" s="106" t="e">
        <f t="shared" si="560"/>
        <v>#DIV/0!</v>
      </c>
      <c r="T1996" s="106" t="e">
        <f t="shared" si="572"/>
        <v>#DIV/0!</v>
      </c>
      <c r="U1996" s="124" t="e">
        <f t="shared" si="573"/>
        <v>#DIV/0!</v>
      </c>
      <c r="V1996" s="107" t="e">
        <f t="shared" si="561"/>
        <v>#DIV/0!</v>
      </c>
      <c r="W1996" s="106" t="e">
        <f t="shared" si="574"/>
        <v>#DIV/0!</v>
      </c>
      <c r="X1996" s="106" t="e">
        <f t="shared" si="564"/>
        <v>#DIV/0!</v>
      </c>
      <c r="Y1996" s="106" t="e">
        <f t="shared" si="575"/>
        <v>#DIV/0!</v>
      </c>
      <c r="Z1996" s="108" t="e">
        <f t="shared" si="565"/>
        <v>#DIV/0!</v>
      </c>
      <c r="AA1996" s="108" t="e">
        <f>('Input &amp; Results'!$E$40-R1996*7.48)/('Calcs active'!H1996*1440)</f>
        <v>#DIV/0!</v>
      </c>
    </row>
    <row r="1997" spans="2:27" x14ac:dyDescent="0.2">
      <c r="B1997" s="31">
        <f t="shared" si="576"/>
        <v>18</v>
      </c>
      <c r="C1997" s="31" t="str">
        <f t="shared" si="577"/>
        <v>October</v>
      </c>
      <c r="D1997" s="106">
        <f t="shared" si="578"/>
        <v>6509</v>
      </c>
      <c r="E1997" s="106" t="e">
        <f t="shared" si="566"/>
        <v>#DIV/0!</v>
      </c>
      <c r="F1997" s="106">
        <f>'Calcs Hist'!E1998</f>
        <v>0</v>
      </c>
      <c r="G1997" s="106" t="e">
        <f t="shared" si="562"/>
        <v>#DIV/0!</v>
      </c>
      <c r="H1997" s="107" t="e">
        <f t="shared" si="567"/>
        <v>#DIV/0!</v>
      </c>
      <c r="I1997" s="106" t="e">
        <f>IF(P1997&gt;0,('Input &amp; Results'!E$34/12*$C$3)*('Input &amp; Results'!$D$21),('Input &amp; Results'!E$34/12*$C$3)*('Input &amp; Results'!$D$22))</f>
        <v>#DIV/0!</v>
      </c>
      <c r="J1997" s="106" t="e">
        <f t="shared" si="568"/>
        <v>#DIV/0!</v>
      </c>
      <c r="K1997" s="106" t="e">
        <f>IF(H1997&gt;'Input &amp; Results'!$K$45,MIN('Input &amp; Results'!$K$36*(D1997-D1996),J1997-M1997),0)</f>
        <v>#DIV/0!</v>
      </c>
      <c r="L1997" s="106" t="e">
        <f t="shared" si="569"/>
        <v>#DIV/0!</v>
      </c>
      <c r="M1997" s="106" t="e">
        <f>IF(J1997&gt;0,MIN('Input &amp; Results'!$K$16*0.75/12*'Input &amp; Results'!$K$42*(D1997-D1996),J1997),0)</f>
        <v>#DIV/0!</v>
      </c>
      <c r="N1997" s="106" t="e">
        <f t="shared" si="570"/>
        <v>#DIV/0!</v>
      </c>
      <c r="O1997" s="106" t="e">
        <f t="shared" si="559"/>
        <v>#DIV/0!</v>
      </c>
      <c r="P1997" s="106" t="e">
        <f>IF(O1997&gt;'Input &amp; Results'!$E$49,MIN('Input &amp; Results'!$E$47*(D1997-D1996),O1997),0)</f>
        <v>#DIV/0!</v>
      </c>
      <c r="Q1997" s="106" t="e">
        <f t="shared" si="571"/>
        <v>#DIV/0!</v>
      </c>
      <c r="R1997" s="106" t="e">
        <f t="shared" si="563"/>
        <v>#DIV/0!</v>
      </c>
      <c r="S1997" s="106" t="e">
        <f t="shared" si="560"/>
        <v>#DIV/0!</v>
      </c>
      <c r="T1997" s="106" t="e">
        <f t="shared" si="572"/>
        <v>#DIV/0!</v>
      </c>
      <c r="U1997" s="124" t="e">
        <f t="shared" si="573"/>
        <v>#DIV/0!</v>
      </c>
      <c r="V1997" s="107" t="e">
        <f t="shared" si="561"/>
        <v>#DIV/0!</v>
      </c>
      <c r="W1997" s="106" t="e">
        <f t="shared" si="574"/>
        <v>#DIV/0!</v>
      </c>
      <c r="X1997" s="106" t="e">
        <f t="shared" si="564"/>
        <v>#DIV/0!</v>
      </c>
      <c r="Y1997" s="106" t="e">
        <f t="shared" si="575"/>
        <v>#DIV/0!</v>
      </c>
      <c r="Z1997" s="108" t="e">
        <f t="shared" si="565"/>
        <v>#DIV/0!</v>
      </c>
      <c r="AA1997" s="108" t="e">
        <f>('Input &amp; Results'!$E$40-R1997*7.48)/('Calcs active'!H1997*1440)</f>
        <v>#DIV/0!</v>
      </c>
    </row>
    <row r="1998" spans="2:27" x14ac:dyDescent="0.2">
      <c r="B1998" s="31">
        <f t="shared" si="576"/>
        <v>18</v>
      </c>
      <c r="C1998" s="31" t="str">
        <f t="shared" si="577"/>
        <v>November</v>
      </c>
      <c r="D1998" s="106">
        <f t="shared" si="578"/>
        <v>6539</v>
      </c>
      <c r="E1998" s="106" t="e">
        <f t="shared" si="566"/>
        <v>#DIV/0!</v>
      </c>
      <c r="F1998" s="106">
        <f>'Calcs Hist'!E1999</f>
        <v>0</v>
      </c>
      <c r="G1998" s="106" t="e">
        <f t="shared" si="562"/>
        <v>#DIV/0!</v>
      </c>
      <c r="H1998" s="107" t="e">
        <f t="shared" si="567"/>
        <v>#DIV/0!</v>
      </c>
      <c r="I1998" s="106" t="e">
        <f>IF(P1998&gt;0,('Input &amp; Results'!E$35/12*$C$3)*('Input &amp; Results'!$D$21),('Input &amp; Results'!E$35/12*$C$3)*('Input &amp; Results'!$D$22))</f>
        <v>#DIV/0!</v>
      </c>
      <c r="J1998" s="106" t="e">
        <f t="shared" si="568"/>
        <v>#DIV/0!</v>
      </c>
      <c r="K1998" s="106" t="e">
        <f>IF(H1998&gt;'Input &amp; Results'!$K$45,MIN('Input &amp; Results'!$K$37*(D1998-D1997),J1998-M1998),0)</f>
        <v>#DIV/0!</v>
      </c>
      <c r="L1998" s="106" t="e">
        <f t="shared" si="569"/>
        <v>#DIV/0!</v>
      </c>
      <c r="M1998" s="106" t="e">
        <f>IF(J1998&gt;0,MIN('Input &amp; Results'!$K$17*0.75/12*'Input &amp; Results'!$K$42*(D1998-D1997),J1998),0)</f>
        <v>#DIV/0!</v>
      </c>
      <c r="N1998" s="106" t="e">
        <f t="shared" si="570"/>
        <v>#DIV/0!</v>
      </c>
      <c r="O1998" s="106" t="e">
        <f t="shared" si="559"/>
        <v>#DIV/0!</v>
      </c>
      <c r="P1998" s="106" t="e">
        <f>IF(O1998&gt;'Input &amp; Results'!$E$49,MIN('Input &amp; Results'!$E$47*(D1998-D1997),O1998),0)</f>
        <v>#DIV/0!</v>
      </c>
      <c r="Q1998" s="106" t="e">
        <f t="shared" si="571"/>
        <v>#DIV/0!</v>
      </c>
      <c r="R1998" s="106" t="e">
        <f t="shared" si="563"/>
        <v>#DIV/0!</v>
      </c>
      <c r="S1998" s="106" t="e">
        <f t="shared" si="560"/>
        <v>#DIV/0!</v>
      </c>
      <c r="T1998" s="106" t="e">
        <f t="shared" si="572"/>
        <v>#DIV/0!</v>
      </c>
      <c r="U1998" s="124" t="e">
        <f t="shared" si="573"/>
        <v>#DIV/0!</v>
      </c>
      <c r="V1998" s="107" t="e">
        <f t="shared" si="561"/>
        <v>#DIV/0!</v>
      </c>
      <c r="W1998" s="106" t="e">
        <f t="shared" si="574"/>
        <v>#DIV/0!</v>
      </c>
      <c r="X1998" s="106" t="e">
        <f t="shared" si="564"/>
        <v>#DIV/0!</v>
      </c>
      <c r="Y1998" s="106" t="e">
        <f t="shared" si="575"/>
        <v>#DIV/0!</v>
      </c>
      <c r="Z1998" s="108" t="e">
        <f t="shared" si="565"/>
        <v>#DIV/0!</v>
      </c>
      <c r="AA1998" s="108" t="e">
        <f>('Input &amp; Results'!$E$40-R1998*7.48)/('Calcs active'!H1998*1440)</f>
        <v>#DIV/0!</v>
      </c>
    </row>
    <row r="1999" spans="2:27" x14ac:dyDescent="0.2">
      <c r="B1999" s="31">
        <f t="shared" si="576"/>
        <v>18</v>
      </c>
      <c r="C1999" s="31" t="str">
        <f t="shared" si="577"/>
        <v>December</v>
      </c>
      <c r="D1999" s="106">
        <f t="shared" si="578"/>
        <v>6570</v>
      </c>
      <c r="E1999" s="106" t="e">
        <f t="shared" si="566"/>
        <v>#DIV/0!</v>
      </c>
      <c r="F1999" s="106">
        <f>'Calcs Hist'!E2000</f>
        <v>0</v>
      </c>
      <c r="G1999" s="106" t="e">
        <f t="shared" si="562"/>
        <v>#DIV/0!</v>
      </c>
      <c r="H1999" s="107" t="e">
        <f t="shared" si="567"/>
        <v>#DIV/0!</v>
      </c>
      <c r="I1999" s="106" t="e">
        <f>IF(P1999&gt;0,('Input &amp; Results'!E$36/12*$C$3)*('Input &amp; Results'!$D$21),('Input &amp; Results'!E$36/12*$C$3)*('Input &amp; Results'!$D$22))</f>
        <v>#DIV/0!</v>
      </c>
      <c r="J1999" s="106" t="e">
        <f t="shared" si="568"/>
        <v>#DIV/0!</v>
      </c>
      <c r="K1999" s="106" t="e">
        <f>IF(H1999&gt;'Input &amp; Results'!$K$45,MIN('Input &amp; Results'!$K$38*(D1999-D1998),J1999-M1999),0)</f>
        <v>#DIV/0!</v>
      </c>
      <c r="L1999" s="106" t="e">
        <f t="shared" si="569"/>
        <v>#DIV/0!</v>
      </c>
      <c r="M1999" s="106" t="e">
        <f>IF(J1999&gt;0,MIN('Input &amp; Results'!$K$18*0.75/12*'Input &amp; Results'!$K$42*(D1999-D1998),J1999),0)</f>
        <v>#DIV/0!</v>
      </c>
      <c r="N1999" s="106" t="e">
        <f t="shared" si="570"/>
        <v>#DIV/0!</v>
      </c>
      <c r="O1999" s="106" t="e">
        <f t="shared" si="559"/>
        <v>#DIV/0!</v>
      </c>
      <c r="P1999" s="106" t="e">
        <f>IF(O1999&gt;'Input &amp; Results'!$E$49,MIN('Input &amp; Results'!$E$47*(D1999-D1998),O1999),0)</f>
        <v>#DIV/0!</v>
      </c>
      <c r="Q1999" s="106" t="e">
        <f t="shared" si="571"/>
        <v>#DIV/0!</v>
      </c>
      <c r="R1999" s="106" t="e">
        <f t="shared" si="563"/>
        <v>#DIV/0!</v>
      </c>
      <c r="S1999" s="106" t="e">
        <f t="shared" si="560"/>
        <v>#DIV/0!</v>
      </c>
      <c r="T1999" s="106" t="e">
        <f t="shared" si="572"/>
        <v>#DIV/0!</v>
      </c>
      <c r="U1999" s="124" t="e">
        <f t="shared" si="573"/>
        <v>#DIV/0!</v>
      </c>
      <c r="V1999" s="107" t="e">
        <f t="shared" si="561"/>
        <v>#DIV/0!</v>
      </c>
      <c r="W1999" s="106" t="e">
        <f t="shared" si="574"/>
        <v>#DIV/0!</v>
      </c>
      <c r="X1999" s="106" t="e">
        <f t="shared" si="564"/>
        <v>#DIV/0!</v>
      </c>
      <c r="Y1999" s="106" t="e">
        <f t="shared" si="575"/>
        <v>#DIV/0!</v>
      </c>
      <c r="Z1999" s="108" t="e">
        <f t="shared" si="565"/>
        <v>#DIV/0!</v>
      </c>
      <c r="AA1999" s="108" t="e">
        <f>('Input &amp; Results'!$E$40-R1999*7.48)/('Calcs active'!H1999*1440)</f>
        <v>#DIV/0!</v>
      </c>
    </row>
    <row r="2000" spans="2:27" x14ac:dyDescent="0.2">
      <c r="B2000" s="31">
        <f t="shared" si="576"/>
        <v>19</v>
      </c>
      <c r="C2000" s="31" t="str">
        <f t="shared" si="577"/>
        <v>January</v>
      </c>
      <c r="D2000" s="106">
        <f t="shared" si="578"/>
        <v>6601</v>
      </c>
      <c r="E2000" s="106" t="e">
        <f t="shared" si="566"/>
        <v>#DIV/0!</v>
      </c>
      <c r="F2000" s="106">
        <f>'Calcs Hist'!E2001</f>
        <v>0</v>
      </c>
      <c r="G2000" s="106" t="e">
        <f t="shared" si="562"/>
        <v>#DIV/0!</v>
      </c>
      <c r="H2000" s="107" t="e">
        <f t="shared" si="567"/>
        <v>#DIV/0!</v>
      </c>
      <c r="I2000" s="106" t="e">
        <f>IF(P2000&gt;0,('Input &amp; Results'!E$25/12*$C$3)*('Input &amp; Results'!$D$21),('Input &amp; Results'!E$25/12*$C$3)*('Input &amp; Results'!$D$22))</f>
        <v>#DIV/0!</v>
      </c>
      <c r="J2000" s="106" t="e">
        <f t="shared" si="568"/>
        <v>#DIV/0!</v>
      </c>
      <c r="K2000" s="106" t="e">
        <f>IF(H2000&gt;'Input &amp; Results'!$K$45,MIN('Input &amp; Results'!$K$27*(D2000-D1999),J2000-M2000),0)</f>
        <v>#DIV/0!</v>
      </c>
      <c r="L2000" s="106" t="e">
        <f t="shared" si="569"/>
        <v>#DIV/0!</v>
      </c>
      <c r="M2000" s="106" t="e">
        <f>IF(J2000&gt;0,MIN('Input &amp; Results'!$K$7*0.75/12*'Input &amp; Results'!$K$42*(D2000-D1999),J2000),0)</f>
        <v>#DIV/0!</v>
      </c>
      <c r="N2000" s="106" t="e">
        <f t="shared" si="570"/>
        <v>#DIV/0!</v>
      </c>
      <c r="O2000" s="106" t="e">
        <f t="shared" si="559"/>
        <v>#DIV/0!</v>
      </c>
      <c r="P2000" s="106" t="e">
        <f>IF(O2000&gt;'Input &amp; Results'!$E$49,MIN('Input &amp; Results'!$E$47*(D2000-D1999),O2000),0)</f>
        <v>#DIV/0!</v>
      </c>
      <c r="Q2000" s="106" t="e">
        <f t="shared" si="571"/>
        <v>#DIV/0!</v>
      </c>
      <c r="R2000" s="106" t="e">
        <f t="shared" si="563"/>
        <v>#DIV/0!</v>
      </c>
      <c r="S2000" s="106" t="e">
        <f t="shared" si="560"/>
        <v>#DIV/0!</v>
      </c>
      <c r="T2000" s="106" t="e">
        <f t="shared" si="572"/>
        <v>#DIV/0!</v>
      </c>
      <c r="U2000" s="124" t="e">
        <f t="shared" si="573"/>
        <v>#DIV/0!</v>
      </c>
      <c r="V2000" s="107" t="e">
        <f t="shared" si="561"/>
        <v>#DIV/0!</v>
      </c>
      <c r="W2000" s="106" t="e">
        <f t="shared" si="574"/>
        <v>#DIV/0!</v>
      </c>
      <c r="X2000" s="106" t="e">
        <f t="shared" si="564"/>
        <v>#DIV/0!</v>
      </c>
      <c r="Y2000" s="106" t="e">
        <f t="shared" si="575"/>
        <v>#DIV/0!</v>
      </c>
      <c r="Z2000" s="108" t="e">
        <f t="shared" si="565"/>
        <v>#DIV/0!</v>
      </c>
      <c r="AA2000" s="108" t="e">
        <f>('Input &amp; Results'!$E$40-R2000*7.48)/('Calcs active'!H2000*1440)</f>
        <v>#DIV/0!</v>
      </c>
    </row>
    <row r="2001" spans="2:27" x14ac:dyDescent="0.2">
      <c r="B2001" s="31">
        <f t="shared" si="576"/>
        <v>19</v>
      </c>
      <c r="C2001" s="31" t="str">
        <f t="shared" si="577"/>
        <v>February</v>
      </c>
      <c r="D2001" s="106">
        <f t="shared" si="578"/>
        <v>6629</v>
      </c>
      <c r="E2001" s="106" t="e">
        <f t="shared" si="566"/>
        <v>#DIV/0!</v>
      </c>
      <c r="F2001" s="106">
        <f>'Calcs Hist'!E2002</f>
        <v>0</v>
      </c>
      <c r="G2001" s="106" t="e">
        <f t="shared" si="562"/>
        <v>#DIV/0!</v>
      </c>
      <c r="H2001" s="107" t="e">
        <f t="shared" si="567"/>
        <v>#DIV/0!</v>
      </c>
      <c r="I2001" s="106" t="e">
        <f>IF(P2001&gt;0,('Input &amp; Results'!E$26/12*$C$3)*('Input &amp; Results'!$D$21),('Input &amp; Results'!E$26/12*$C$3)*('Input &amp; Results'!$D$22))</f>
        <v>#DIV/0!</v>
      </c>
      <c r="J2001" s="106" t="e">
        <f t="shared" si="568"/>
        <v>#DIV/0!</v>
      </c>
      <c r="K2001" s="106" t="e">
        <f>IF(H2001&gt;'Input &amp; Results'!$K$45,MIN('Input &amp; Results'!$K$28*(D2001-D2000),J2001-M2001),0)</f>
        <v>#DIV/0!</v>
      </c>
      <c r="L2001" s="106" t="e">
        <f t="shared" si="569"/>
        <v>#DIV/0!</v>
      </c>
      <c r="M2001" s="106" t="e">
        <f>IF(J2001&gt;0,MIN('Input &amp; Results'!$K$8*0.75/12*'Input &amp; Results'!$K$42*(D2001-D2000),J2001),0)</f>
        <v>#DIV/0!</v>
      </c>
      <c r="N2001" s="106" t="e">
        <f t="shared" si="570"/>
        <v>#DIV/0!</v>
      </c>
      <c r="O2001" s="106" t="e">
        <f t="shared" si="559"/>
        <v>#DIV/0!</v>
      </c>
      <c r="P2001" s="106" t="e">
        <f>IF(O2001&gt;'Input &amp; Results'!$E$49,MIN('Input &amp; Results'!$E$47*(D2001-D2000),O2001),0)</f>
        <v>#DIV/0!</v>
      </c>
      <c r="Q2001" s="106" t="e">
        <f t="shared" si="571"/>
        <v>#DIV/0!</v>
      </c>
      <c r="R2001" s="106" t="e">
        <f t="shared" si="563"/>
        <v>#DIV/0!</v>
      </c>
      <c r="S2001" s="106" t="e">
        <f t="shared" si="560"/>
        <v>#DIV/0!</v>
      </c>
      <c r="T2001" s="106" t="e">
        <f t="shared" si="572"/>
        <v>#DIV/0!</v>
      </c>
      <c r="U2001" s="124" t="e">
        <f t="shared" si="573"/>
        <v>#DIV/0!</v>
      </c>
      <c r="V2001" s="107" t="e">
        <f t="shared" si="561"/>
        <v>#DIV/0!</v>
      </c>
      <c r="W2001" s="106" t="e">
        <f t="shared" si="574"/>
        <v>#DIV/0!</v>
      </c>
      <c r="X2001" s="106" t="e">
        <f t="shared" si="564"/>
        <v>#DIV/0!</v>
      </c>
      <c r="Y2001" s="106" t="e">
        <f t="shared" si="575"/>
        <v>#DIV/0!</v>
      </c>
      <c r="Z2001" s="108" t="e">
        <f t="shared" si="565"/>
        <v>#DIV/0!</v>
      </c>
      <c r="AA2001" s="108" t="e">
        <f>('Input &amp; Results'!$E$40-R2001*7.48)/('Calcs active'!H2001*1440)</f>
        <v>#DIV/0!</v>
      </c>
    </row>
    <row r="2002" spans="2:27" x14ac:dyDescent="0.2">
      <c r="B2002" s="31">
        <f t="shared" si="576"/>
        <v>19</v>
      </c>
      <c r="C2002" s="31" t="str">
        <f t="shared" si="577"/>
        <v>March</v>
      </c>
      <c r="D2002" s="106">
        <f t="shared" si="578"/>
        <v>6660</v>
      </c>
      <c r="E2002" s="106" t="e">
        <f t="shared" si="566"/>
        <v>#DIV/0!</v>
      </c>
      <c r="F2002" s="106">
        <f>'Calcs Hist'!E2003</f>
        <v>0</v>
      </c>
      <c r="G2002" s="106" t="e">
        <f t="shared" si="562"/>
        <v>#DIV/0!</v>
      </c>
      <c r="H2002" s="107" t="e">
        <f t="shared" si="567"/>
        <v>#DIV/0!</v>
      </c>
      <c r="I2002" s="106" t="e">
        <f>IF(P2002&gt;0,('Input &amp; Results'!E$27/12*$C$3)*('Input &amp; Results'!$D$21),('Input &amp; Results'!E$27/12*$C$3)*('Input &amp; Results'!$D$22))</f>
        <v>#DIV/0!</v>
      </c>
      <c r="J2002" s="106" t="e">
        <f t="shared" si="568"/>
        <v>#DIV/0!</v>
      </c>
      <c r="K2002" s="106" t="e">
        <f>IF(H2002&gt;'Input &amp; Results'!$K$45,MIN('Input &amp; Results'!$K$29*(D2002-D2001),J2002-M2002),0)</f>
        <v>#DIV/0!</v>
      </c>
      <c r="L2002" s="106" t="e">
        <f t="shared" si="569"/>
        <v>#DIV/0!</v>
      </c>
      <c r="M2002" s="106" t="e">
        <f>IF(J2002&gt;0,MIN('Input &amp; Results'!$K$9*0.75/12*'Input &amp; Results'!$K$42*(D2002-D2001),J2002),0)</f>
        <v>#DIV/0!</v>
      </c>
      <c r="N2002" s="106" t="e">
        <f t="shared" si="570"/>
        <v>#DIV/0!</v>
      </c>
      <c r="O2002" s="106" t="e">
        <f t="shared" si="559"/>
        <v>#DIV/0!</v>
      </c>
      <c r="P2002" s="106" t="e">
        <f>IF(O2002&gt;'Input &amp; Results'!$E$49,MIN('Input &amp; Results'!$E$47*(D2002-D2001),O2002),0)</f>
        <v>#DIV/0!</v>
      </c>
      <c r="Q2002" s="106" t="e">
        <f t="shared" si="571"/>
        <v>#DIV/0!</v>
      </c>
      <c r="R2002" s="106" t="e">
        <f t="shared" si="563"/>
        <v>#DIV/0!</v>
      </c>
      <c r="S2002" s="106" t="e">
        <f t="shared" si="560"/>
        <v>#DIV/0!</v>
      </c>
      <c r="T2002" s="106" t="e">
        <f t="shared" si="572"/>
        <v>#DIV/0!</v>
      </c>
      <c r="U2002" s="124" t="e">
        <f t="shared" si="573"/>
        <v>#DIV/0!</v>
      </c>
      <c r="V2002" s="107" t="e">
        <f t="shared" si="561"/>
        <v>#DIV/0!</v>
      </c>
      <c r="W2002" s="106" t="e">
        <f t="shared" si="574"/>
        <v>#DIV/0!</v>
      </c>
      <c r="X2002" s="106" t="e">
        <f t="shared" si="564"/>
        <v>#DIV/0!</v>
      </c>
      <c r="Y2002" s="106" t="e">
        <f t="shared" si="575"/>
        <v>#DIV/0!</v>
      </c>
      <c r="Z2002" s="108" t="e">
        <f t="shared" si="565"/>
        <v>#DIV/0!</v>
      </c>
      <c r="AA2002" s="108" t="e">
        <f>('Input &amp; Results'!$E$40-R2002*7.48)/('Calcs active'!H2002*1440)</f>
        <v>#DIV/0!</v>
      </c>
    </row>
    <row r="2003" spans="2:27" x14ac:dyDescent="0.2">
      <c r="B2003" s="31">
        <f t="shared" si="576"/>
        <v>19</v>
      </c>
      <c r="C2003" s="31" t="str">
        <f t="shared" si="577"/>
        <v>April</v>
      </c>
      <c r="D2003" s="106">
        <f t="shared" si="578"/>
        <v>6690</v>
      </c>
      <c r="E2003" s="106" t="e">
        <f t="shared" si="566"/>
        <v>#DIV/0!</v>
      </c>
      <c r="F2003" s="106">
        <f>'Calcs Hist'!E2004</f>
        <v>0</v>
      </c>
      <c r="G2003" s="106" t="e">
        <f t="shared" si="562"/>
        <v>#DIV/0!</v>
      </c>
      <c r="H2003" s="107" t="e">
        <f t="shared" si="567"/>
        <v>#DIV/0!</v>
      </c>
      <c r="I2003" s="106" t="e">
        <f>IF(P2003&gt;0,('Input &amp; Results'!E$28/12*$C$3)*('Input &amp; Results'!$D$21),('Input &amp; Results'!E$28/12*$C$3)*('Input &amp; Results'!$D$22))</f>
        <v>#DIV/0!</v>
      </c>
      <c r="J2003" s="106" t="e">
        <f t="shared" si="568"/>
        <v>#DIV/0!</v>
      </c>
      <c r="K2003" s="106" t="e">
        <f>IF(H2003&gt;'Input &amp; Results'!$K$45,MIN('Input &amp; Results'!$K$30*(D2003-D2002),J2003-M2003),0)</f>
        <v>#DIV/0!</v>
      </c>
      <c r="L2003" s="106" t="e">
        <f t="shared" si="569"/>
        <v>#DIV/0!</v>
      </c>
      <c r="M2003" s="106" t="e">
        <f>IF(J2003&gt;0,MIN('Input &amp; Results'!$K$10*0.75/12*'Input &amp; Results'!$K$42*(D2003-D2002),J2003),0)</f>
        <v>#DIV/0!</v>
      </c>
      <c r="N2003" s="106" t="e">
        <f t="shared" si="570"/>
        <v>#DIV/0!</v>
      </c>
      <c r="O2003" s="106" t="e">
        <f t="shared" si="559"/>
        <v>#DIV/0!</v>
      </c>
      <c r="P2003" s="106" t="e">
        <f>IF(O2003&gt;'Input &amp; Results'!$E$49,MIN('Input &amp; Results'!$E$47*(D2003-D2002),O2003),0)</f>
        <v>#DIV/0!</v>
      </c>
      <c r="Q2003" s="106" t="e">
        <f t="shared" si="571"/>
        <v>#DIV/0!</v>
      </c>
      <c r="R2003" s="106" t="e">
        <f t="shared" si="563"/>
        <v>#DIV/0!</v>
      </c>
      <c r="S2003" s="106" t="e">
        <f t="shared" si="560"/>
        <v>#DIV/0!</v>
      </c>
      <c r="T2003" s="106" t="e">
        <f t="shared" si="572"/>
        <v>#DIV/0!</v>
      </c>
      <c r="U2003" s="124" t="e">
        <f t="shared" si="573"/>
        <v>#DIV/0!</v>
      </c>
      <c r="V2003" s="107" t="e">
        <f t="shared" si="561"/>
        <v>#DIV/0!</v>
      </c>
      <c r="W2003" s="106" t="e">
        <f t="shared" si="574"/>
        <v>#DIV/0!</v>
      </c>
      <c r="X2003" s="106" t="e">
        <f t="shared" si="564"/>
        <v>#DIV/0!</v>
      </c>
      <c r="Y2003" s="106" t="e">
        <f t="shared" si="575"/>
        <v>#DIV/0!</v>
      </c>
      <c r="Z2003" s="108" t="e">
        <f t="shared" si="565"/>
        <v>#DIV/0!</v>
      </c>
      <c r="AA2003" s="108" t="e">
        <f>('Input &amp; Results'!$E$40-R2003*7.48)/('Calcs active'!H2003*1440)</f>
        <v>#DIV/0!</v>
      </c>
    </row>
    <row r="2004" spans="2:27" x14ac:dyDescent="0.2">
      <c r="B2004" s="31">
        <f t="shared" si="576"/>
        <v>19</v>
      </c>
      <c r="C2004" s="31" t="str">
        <f t="shared" si="577"/>
        <v>May</v>
      </c>
      <c r="D2004" s="106">
        <f t="shared" si="578"/>
        <v>6721</v>
      </c>
      <c r="E2004" s="106" t="e">
        <f t="shared" si="566"/>
        <v>#DIV/0!</v>
      </c>
      <c r="F2004" s="106">
        <f>'Calcs Hist'!E2005</f>
        <v>0</v>
      </c>
      <c r="G2004" s="106" t="e">
        <f t="shared" si="562"/>
        <v>#DIV/0!</v>
      </c>
      <c r="H2004" s="107" t="e">
        <f t="shared" si="567"/>
        <v>#DIV/0!</v>
      </c>
      <c r="I2004" s="106" t="e">
        <f>IF(P2004&gt;0,('Input &amp; Results'!E$29/12*$C$3)*('Input &amp; Results'!$D$21),('Input &amp; Results'!E$29/12*$C$3)*('Input &amp; Results'!$D$22))</f>
        <v>#DIV/0!</v>
      </c>
      <c r="J2004" s="106" t="e">
        <f t="shared" si="568"/>
        <v>#DIV/0!</v>
      </c>
      <c r="K2004" s="106" t="e">
        <f>IF(H2004&gt;'Input &amp; Results'!$K$45,MIN('Input &amp; Results'!$K$31*(D2004-D2003),J2004-M2004),0)</f>
        <v>#DIV/0!</v>
      </c>
      <c r="L2004" s="106" t="e">
        <f t="shared" si="569"/>
        <v>#DIV/0!</v>
      </c>
      <c r="M2004" s="106" t="e">
        <f>IF(J2004&gt;0,MIN('Input &amp; Results'!$K$11*0.75/12*'Input &amp; Results'!$K$42*(D2004-D2003),J2004),0)</f>
        <v>#DIV/0!</v>
      </c>
      <c r="N2004" s="106" t="e">
        <f t="shared" si="570"/>
        <v>#DIV/0!</v>
      </c>
      <c r="O2004" s="106" t="e">
        <f t="shared" si="559"/>
        <v>#DIV/0!</v>
      </c>
      <c r="P2004" s="106" t="e">
        <f>IF(O2004&gt;'Input &amp; Results'!$E$49,MIN('Input &amp; Results'!$E$47*(D2004-D2003),O2004),0)</f>
        <v>#DIV/0!</v>
      </c>
      <c r="Q2004" s="106" t="e">
        <f t="shared" si="571"/>
        <v>#DIV/0!</v>
      </c>
      <c r="R2004" s="106" t="e">
        <f t="shared" si="563"/>
        <v>#DIV/0!</v>
      </c>
      <c r="S2004" s="106" t="e">
        <f t="shared" si="560"/>
        <v>#DIV/0!</v>
      </c>
      <c r="T2004" s="106" t="e">
        <f t="shared" si="572"/>
        <v>#DIV/0!</v>
      </c>
      <c r="U2004" s="124" t="e">
        <f t="shared" si="573"/>
        <v>#DIV/0!</v>
      </c>
      <c r="V2004" s="107" t="e">
        <f t="shared" si="561"/>
        <v>#DIV/0!</v>
      </c>
      <c r="W2004" s="106" t="e">
        <f t="shared" si="574"/>
        <v>#DIV/0!</v>
      </c>
      <c r="X2004" s="106" t="e">
        <f t="shared" si="564"/>
        <v>#DIV/0!</v>
      </c>
      <c r="Y2004" s="106" t="e">
        <f t="shared" si="575"/>
        <v>#DIV/0!</v>
      </c>
      <c r="Z2004" s="108" t="e">
        <f t="shared" si="565"/>
        <v>#DIV/0!</v>
      </c>
      <c r="AA2004" s="108" t="e">
        <f>('Input &amp; Results'!$E$40-R2004*7.48)/('Calcs active'!H2004*1440)</f>
        <v>#DIV/0!</v>
      </c>
    </row>
    <row r="2005" spans="2:27" x14ac:dyDescent="0.2">
      <c r="B2005" s="31">
        <f t="shared" si="576"/>
        <v>19</v>
      </c>
      <c r="C2005" s="31" t="str">
        <f t="shared" si="577"/>
        <v>June</v>
      </c>
      <c r="D2005" s="106">
        <f t="shared" si="578"/>
        <v>6751</v>
      </c>
      <c r="E2005" s="106" t="e">
        <f t="shared" si="566"/>
        <v>#DIV/0!</v>
      </c>
      <c r="F2005" s="106">
        <f>'Calcs Hist'!E2006</f>
        <v>0</v>
      </c>
      <c r="G2005" s="106" t="e">
        <f t="shared" si="562"/>
        <v>#DIV/0!</v>
      </c>
      <c r="H2005" s="107" t="e">
        <f t="shared" si="567"/>
        <v>#DIV/0!</v>
      </c>
      <c r="I2005" s="106" t="e">
        <f>IF(P2005&gt;0,('Input &amp; Results'!E$30/12*$C$3)*('Input &amp; Results'!$D$21),('Input &amp; Results'!E$30/12*$C$3)*('Input &amp; Results'!$D$22))</f>
        <v>#DIV/0!</v>
      </c>
      <c r="J2005" s="106" t="e">
        <f t="shared" si="568"/>
        <v>#DIV/0!</v>
      </c>
      <c r="K2005" s="106" t="e">
        <f>IF(H2005&gt;'Input &amp; Results'!$K$45,MIN('Input &amp; Results'!$K$32*(D2005-D2004),J2005-M2005),0)</f>
        <v>#DIV/0!</v>
      </c>
      <c r="L2005" s="106" t="e">
        <f t="shared" si="569"/>
        <v>#DIV/0!</v>
      </c>
      <c r="M2005" s="106" t="e">
        <f>IF(J2005&gt;0,MIN('Input &amp; Results'!$K$12*0.75/12*'Input &amp; Results'!$K$42*(D2005-D2004),J2005),0)</f>
        <v>#DIV/0!</v>
      </c>
      <c r="N2005" s="106" t="e">
        <f t="shared" si="570"/>
        <v>#DIV/0!</v>
      </c>
      <c r="O2005" s="106" t="e">
        <f t="shared" si="559"/>
        <v>#DIV/0!</v>
      </c>
      <c r="P2005" s="106" t="e">
        <f>IF(O2005&gt;'Input &amp; Results'!$E$49,MIN('Input &amp; Results'!$E$47*(D2005-D2004),O2005),0)</f>
        <v>#DIV/0!</v>
      </c>
      <c r="Q2005" s="106" t="e">
        <f t="shared" si="571"/>
        <v>#DIV/0!</v>
      </c>
      <c r="R2005" s="106" t="e">
        <f t="shared" si="563"/>
        <v>#DIV/0!</v>
      </c>
      <c r="S2005" s="106" t="e">
        <f t="shared" si="560"/>
        <v>#DIV/0!</v>
      </c>
      <c r="T2005" s="106" t="e">
        <f t="shared" si="572"/>
        <v>#DIV/0!</v>
      </c>
      <c r="U2005" s="124" t="e">
        <f t="shared" si="573"/>
        <v>#DIV/0!</v>
      </c>
      <c r="V2005" s="107" t="e">
        <f t="shared" si="561"/>
        <v>#DIV/0!</v>
      </c>
      <c r="W2005" s="106" t="e">
        <f t="shared" si="574"/>
        <v>#DIV/0!</v>
      </c>
      <c r="X2005" s="106" t="e">
        <f t="shared" si="564"/>
        <v>#DIV/0!</v>
      </c>
      <c r="Y2005" s="106" t="e">
        <f t="shared" si="575"/>
        <v>#DIV/0!</v>
      </c>
      <c r="Z2005" s="108" t="e">
        <f t="shared" si="565"/>
        <v>#DIV/0!</v>
      </c>
      <c r="AA2005" s="108" t="e">
        <f>('Input &amp; Results'!$E$40-R2005*7.48)/('Calcs active'!H2005*1440)</f>
        <v>#DIV/0!</v>
      </c>
    </row>
    <row r="2006" spans="2:27" x14ac:dyDescent="0.2">
      <c r="B2006" s="31">
        <f t="shared" si="576"/>
        <v>19</v>
      </c>
      <c r="C2006" s="31" t="str">
        <f t="shared" si="577"/>
        <v>July</v>
      </c>
      <c r="D2006" s="106">
        <f t="shared" si="578"/>
        <v>6782</v>
      </c>
      <c r="E2006" s="106" t="e">
        <f t="shared" si="566"/>
        <v>#DIV/0!</v>
      </c>
      <c r="F2006" s="106">
        <f>'Calcs Hist'!E2007</f>
        <v>0</v>
      </c>
      <c r="G2006" s="106" t="e">
        <f t="shared" si="562"/>
        <v>#DIV/0!</v>
      </c>
      <c r="H2006" s="107" t="e">
        <f t="shared" si="567"/>
        <v>#DIV/0!</v>
      </c>
      <c r="I2006" s="106" t="e">
        <f>IF(P2006&gt;0,('Input &amp; Results'!E$31/12*$C$3)*('Input &amp; Results'!$D$21),('Input &amp; Results'!E$31/12*$C$3)*('Input &amp; Results'!$D$22))</f>
        <v>#DIV/0!</v>
      </c>
      <c r="J2006" s="106" t="e">
        <f t="shared" si="568"/>
        <v>#DIV/0!</v>
      </c>
      <c r="K2006" s="106" t="e">
        <f>IF(H2006&gt;'Input &amp; Results'!$K$45,MIN('Input &amp; Results'!$K$33*(D2006-D2005),J2006-M2006),0)</f>
        <v>#DIV/0!</v>
      </c>
      <c r="L2006" s="106" t="e">
        <f t="shared" si="569"/>
        <v>#DIV/0!</v>
      </c>
      <c r="M2006" s="106" t="e">
        <f>IF(J2006&gt;0,MIN('Input &amp; Results'!$K$13*0.75/12*'Input &amp; Results'!$K$42*(D2006-D2005),J2006),0)</f>
        <v>#DIV/0!</v>
      </c>
      <c r="N2006" s="106" t="e">
        <f t="shared" si="570"/>
        <v>#DIV/0!</v>
      </c>
      <c r="O2006" s="106" t="e">
        <f t="shared" si="559"/>
        <v>#DIV/0!</v>
      </c>
      <c r="P2006" s="106" t="e">
        <f>IF(O2006&gt;'Input &amp; Results'!$E$49,MIN('Input &amp; Results'!$E$47*(D2006-D2005),O2006),0)</f>
        <v>#DIV/0!</v>
      </c>
      <c r="Q2006" s="106" t="e">
        <f t="shared" si="571"/>
        <v>#DIV/0!</v>
      </c>
      <c r="R2006" s="106" t="e">
        <f t="shared" si="563"/>
        <v>#DIV/0!</v>
      </c>
      <c r="S2006" s="106" t="e">
        <f t="shared" si="560"/>
        <v>#DIV/0!</v>
      </c>
      <c r="T2006" s="106" t="e">
        <f t="shared" si="572"/>
        <v>#DIV/0!</v>
      </c>
      <c r="U2006" s="124" t="e">
        <f t="shared" si="573"/>
        <v>#DIV/0!</v>
      </c>
      <c r="V2006" s="107" t="e">
        <f t="shared" si="561"/>
        <v>#DIV/0!</v>
      </c>
      <c r="W2006" s="106" t="e">
        <f t="shared" si="574"/>
        <v>#DIV/0!</v>
      </c>
      <c r="X2006" s="106" t="e">
        <f t="shared" si="564"/>
        <v>#DIV/0!</v>
      </c>
      <c r="Y2006" s="106" t="e">
        <f t="shared" si="575"/>
        <v>#DIV/0!</v>
      </c>
      <c r="Z2006" s="108" t="e">
        <f t="shared" si="565"/>
        <v>#DIV/0!</v>
      </c>
      <c r="AA2006" s="108" t="e">
        <f>('Input &amp; Results'!$E$40-R2006*7.48)/('Calcs active'!H2006*1440)</f>
        <v>#DIV/0!</v>
      </c>
    </row>
    <row r="2007" spans="2:27" x14ac:dyDescent="0.2">
      <c r="B2007" s="31">
        <f t="shared" si="576"/>
        <v>19</v>
      </c>
      <c r="C2007" s="31" t="str">
        <f t="shared" si="577"/>
        <v>August</v>
      </c>
      <c r="D2007" s="106">
        <f t="shared" si="578"/>
        <v>6813</v>
      </c>
      <c r="E2007" s="106" t="e">
        <f t="shared" si="566"/>
        <v>#DIV/0!</v>
      </c>
      <c r="F2007" s="106">
        <f>'Calcs Hist'!E2008</f>
        <v>0</v>
      </c>
      <c r="G2007" s="106" t="e">
        <f t="shared" si="562"/>
        <v>#DIV/0!</v>
      </c>
      <c r="H2007" s="107" t="e">
        <f t="shared" si="567"/>
        <v>#DIV/0!</v>
      </c>
      <c r="I2007" s="106" t="e">
        <f>IF(P2007&gt;0,('Input &amp; Results'!E$32/12*$C$3)*('Input &amp; Results'!$D$21),('Input &amp; Results'!E$32/12*$C$3)*('Input &amp; Results'!$D$22))</f>
        <v>#DIV/0!</v>
      </c>
      <c r="J2007" s="106" t="e">
        <f t="shared" si="568"/>
        <v>#DIV/0!</v>
      </c>
      <c r="K2007" s="106" t="e">
        <f>IF(H2007&gt;'Input &amp; Results'!$K$45,MIN('Input &amp; Results'!$K$34*(D2007-D2006),J2007-M2007),0)</f>
        <v>#DIV/0!</v>
      </c>
      <c r="L2007" s="106" t="e">
        <f t="shared" si="569"/>
        <v>#DIV/0!</v>
      </c>
      <c r="M2007" s="106" t="e">
        <f>IF(J2007&gt;0,MIN('Input &amp; Results'!$K$14*0.75/12*'Input &amp; Results'!$K$42*(D2007-D2006),J2007),0)</f>
        <v>#DIV/0!</v>
      </c>
      <c r="N2007" s="106" t="e">
        <f t="shared" si="570"/>
        <v>#DIV/0!</v>
      </c>
      <c r="O2007" s="106" t="e">
        <f t="shared" si="559"/>
        <v>#DIV/0!</v>
      </c>
      <c r="P2007" s="106" t="e">
        <f>IF(O2007&gt;'Input &amp; Results'!$E$49,MIN('Input &amp; Results'!$E$47*(D2007-D2006),O2007),0)</f>
        <v>#DIV/0!</v>
      </c>
      <c r="Q2007" s="106" t="e">
        <f t="shared" si="571"/>
        <v>#DIV/0!</v>
      </c>
      <c r="R2007" s="106" t="e">
        <f t="shared" si="563"/>
        <v>#DIV/0!</v>
      </c>
      <c r="S2007" s="106" t="e">
        <f t="shared" si="560"/>
        <v>#DIV/0!</v>
      </c>
      <c r="T2007" s="106" t="e">
        <f t="shared" si="572"/>
        <v>#DIV/0!</v>
      </c>
      <c r="U2007" s="124" t="e">
        <f t="shared" si="573"/>
        <v>#DIV/0!</v>
      </c>
      <c r="V2007" s="107" t="e">
        <f t="shared" si="561"/>
        <v>#DIV/0!</v>
      </c>
      <c r="W2007" s="106" t="e">
        <f t="shared" si="574"/>
        <v>#DIV/0!</v>
      </c>
      <c r="X2007" s="106" t="e">
        <f t="shared" si="564"/>
        <v>#DIV/0!</v>
      </c>
      <c r="Y2007" s="106" t="e">
        <f t="shared" si="575"/>
        <v>#DIV/0!</v>
      </c>
      <c r="Z2007" s="108" t="e">
        <f t="shared" si="565"/>
        <v>#DIV/0!</v>
      </c>
      <c r="AA2007" s="108" t="e">
        <f>('Input &amp; Results'!$E$40-R2007*7.48)/('Calcs active'!H2007*1440)</f>
        <v>#DIV/0!</v>
      </c>
    </row>
    <row r="2008" spans="2:27" x14ac:dyDescent="0.2">
      <c r="B2008" s="31">
        <f t="shared" si="576"/>
        <v>19</v>
      </c>
      <c r="C2008" s="31" t="str">
        <f t="shared" si="577"/>
        <v>September</v>
      </c>
      <c r="D2008" s="106">
        <f t="shared" si="578"/>
        <v>6843</v>
      </c>
      <c r="E2008" s="106" t="e">
        <f t="shared" si="566"/>
        <v>#DIV/0!</v>
      </c>
      <c r="F2008" s="106">
        <f>'Calcs Hist'!E2009</f>
        <v>0</v>
      </c>
      <c r="G2008" s="106" t="e">
        <f t="shared" si="562"/>
        <v>#DIV/0!</v>
      </c>
      <c r="H2008" s="107" t="e">
        <f t="shared" si="567"/>
        <v>#DIV/0!</v>
      </c>
      <c r="I2008" s="106" t="e">
        <f>IF(P2008&gt;0,('Input &amp; Results'!E$33/12*$C$3)*('Input &amp; Results'!$D$21),('Input &amp; Results'!E$33/12*$C$3)*('Input &amp; Results'!$D$22))</f>
        <v>#DIV/0!</v>
      </c>
      <c r="J2008" s="106" t="e">
        <f t="shared" si="568"/>
        <v>#DIV/0!</v>
      </c>
      <c r="K2008" s="106" t="e">
        <f>IF(H2008&gt;'Input &amp; Results'!$K$45,MIN('Input &amp; Results'!$K$35*(D2008-D2007),J2008-M2008),0)</f>
        <v>#DIV/0!</v>
      </c>
      <c r="L2008" s="106" t="e">
        <f t="shared" si="569"/>
        <v>#DIV/0!</v>
      </c>
      <c r="M2008" s="106" t="e">
        <f>IF(J2008&gt;0,MIN('Input &amp; Results'!$K$15*0.75/12*'Input &amp; Results'!$K$42*(D2008-D2007),J2008),0)</f>
        <v>#DIV/0!</v>
      </c>
      <c r="N2008" s="106" t="e">
        <f t="shared" si="570"/>
        <v>#DIV/0!</v>
      </c>
      <c r="O2008" s="106" t="e">
        <f t="shared" si="559"/>
        <v>#DIV/0!</v>
      </c>
      <c r="P2008" s="106" t="e">
        <f>IF(O2008&gt;'Input &amp; Results'!$E$49,MIN('Input &amp; Results'!$E$47*(D2008-D2007),O2008),0)</f>
        <v>#DIV/0!</v>
      </c>
      <c r="Q2008" s="106" t="e">
        <f t="shared" si="571"/>
        <v>#DIV/0!</v>
      </c>
      <c r="R2008" s="106" t="e">
        <f t="shared" si="563"/>
        <v>#DIV/0!</v>
      </c>
      <c r="S2008" s="106" t="e">
        <f t="shared" si="560"/>
        <v>#DIV/0!</v>
      </c>
      <c r="T2008" s="106" t="e">
        <f t="shared" si="572"/>
        <v>#DIV/0!</v>
      </c>
      <c r="U2008" s="124" t="e">
        <f t="shared" si="573"/>
        <v>#DIV/0!</v>
      </c>
      <c r="V2008" s="107" t="e">
        <f t="shared" si="561"/>
        <v>#DIV/0!</v>
      </c>
      <c r="W2008" s="106" t="e">
        <f t="shared" si="574"/>
        <v>#DIV/0!</v>
      </c>
      <c r="X2008" s="106" t="e">
        <f t="shared" si="564"/>
        <v>#DIV/0!</v>
      </c>
      <c r="Y2008" s="106" t="e">
        <f t="shared" si="575"/>
        <v>#DIV/0!</v>
      </c>
      <c r="Z2008" s="108" t="e">
        <f t="shared" si="565"/>
        <v>#DIV/0!</v>
      </c>
      <c r="AA2008" s="108" t="e">
        <f>('Input &amp; Results'!$E$40-R2008*7.48)/('Calcs active'!H2008*1440)</f>
        <v>#DIV/0!</v>
      </c>
    </row>
    <row r="2009" spans="2:27" x14ac:dyDescent="0.2">
      <c r="B2009" s="31">
        <f t="shared" si="576"/>
        <v>19</v>
      </c>
      <c r="C2009" s="31" t="str">
        <f t="shared" si="577"/>
        <v>October</v>
      </c>
      <c r="D2009" s="106">
        <f t="shared" si="578"/>
        <v>6874</v>
      </c>
      <c r="E2009" s="106" t="e">
        <f t="shared" si="566"/>
        <v>#DIV/0!</v>
      </c>
      <c r="F2009" s="106">
        <f>'Calcs Hist'!E2010</f>
        <v>0</v>
      </c>
      <c r="G2009" s="106" t="e">
        <f t="shared" si="562"/>
        <v>#DIV/0!</v>
      </c>
      <c r="H2009" s="107" t="e">
        <f t="shared" si="567"/>
        <v>#DIV/0!</v>
      </c>
      <c r="I2009" s="106" t="e">
        <f>IF(P2009&gt;0,('Input &amp; Results'!E$34/12*$C$3)*('Input &amp; Results'!$D$21),('Input &amp; Results'!E$34/12*$C$3)*('Input &amp; Results'!$D$22))</f>
        <v>#DIV/0!</v>
      </c>
      <c r="J2009" s="106" t="e">
        <f t="shared" si="568"/>
        <v>#DIV/0!</v>
      </c>
      <c r="K2009" s="106" t="e">
        <f>IF(H2009&gt;'Input &amp; Results'!$K$45,MIN('Input &amp; Results'!$K$36*(D2009-D2008),J2009-M2009),0)</f>
        <v>#DIV/0!</v>
      </c>
      <c r="L2009" s="106" t="e">
        <f t="shared" si="569"/>
        <v>#DIV/0!</v>
      </c>
      <c r="M2009" s="106" t="e">
        <f>IF(J2009&gt;0,MIN('Input &amp; Results'!$K$16*0.75/12*'Input &amp; Results'!$K$42*(D2009-D2008),J2009),0)</f>
        <v>#DIV/0!</v>
      </c>
      <c r="N2009" s="106" t="e">
        <f t="shared" si="570"/>
        <v>#DIV/0!</v>
      </c>
      <c r="O2009" s="106" t="e">
        <f t="shared" si="559"/>
        <v>#DIV/0!</v>
      </c>
      <c r="P2009" s="106" t="e">
        <f>IF(O2009&gt;'Input &amp; Results'!$E$49,MIN('Input &amp; Results'!$E$47*(D2009-D2008),O2009),0)</f>
        <v>#DIV/0!</v>
      </c>
      <c r="Q2009" s="106" t="e">
        <f t="shared" si="571"/>
        <v>#DIV/0!</v>
      </c>
      <c r="R2009" s="106" t="e">
        <f t="shared" si="563"/>
        <v>#DIV/0!</v>
      </c>
      <c r="S2009" s="106" t="e">
        <f t="shared" si="560"/>
        <v>#DIV/0!</v>
      </c>
      <c r="T2009" s="106" t="e">
        <f t="shared" si="572"/>
        <v>#DIV/0!</v>
      </c>
      <c r="U2009" s="124" t="e">
        <f t="shared" si="573"/>
        <v>#DIV/0!</v>
      </c>
      <c r="V2009" s="107" t="e">
        <f t="shared" si="561"/>
        <v>#DIV/0!</v>
      </c>
      <c r="W2009" s="106" t="e">
        <f t="shared" si="574"/>
        <v>#DIV/0!</v>
      </c>
      <c r="X2009" s="106" t="e">
        <f t="shared" si="564"/>
        <v>#DIV/0!</v>
      </c>
      <c r="Y2009" s="106" t="e">
        <f t="shared" si="575"/>
        <v>#DIV/0!</v>
      </c>
      <c r="Z2009" s="108" t="e">
        <f t="shared" si="565"/>
        <v>#DIV/0!</v>
      </c>
      <c r="AA2009" s="108" t="e">
        <f>('Input &amp; Results'!$E$40-R2009*7.48)/('Calcs active'!H2009*1440)</f>
        <v>#DIV/0!</v>
      </c>
    </row>
    <row r="2010" spans="2:27" x14ac:dyDescent="0.2">
      <c r="B2010" s="31">
        <f t="shared" si="576"/>
        <v>19</v>
      </c>
      <c r="C2010" s="31" t="str">
        <f t="shared" si="577"/>
        <v>November</v>
      </c>
      <c r="D2010" s="106">
        <f t="shared" si="578"/>
        <v>6904</v>
      </c>
      <c r="E2010" s="106" t="e">
        <f t="shared" si="566"/>
        <v>#DIV/0!</v>
      </c>
      <c r="F2010" s="106">
        <f>'Calcs Hist'!E2011</f>
        <v>0</v>
      </c>
      <c r="G2010" s="106" t="e">
        <f t="shared" si="562"/>
        <v>#DIV/0!</v>
      </c>
      <c r="H2010" s="107" t="e">
        <f t="shared" si="567"/>
        <v>#DIV/0!</v>
      </c>
      <c r="I2010" s="106" t="e">
        <f>IF(P2010&gt;0,('Input &amp; Results'!E$35/12*$C$3)*('Input &amp; Results'!$D$21),('Input &amp; Results'!E$35/12*$C$3)*('Input &amp; Results'!$D$22))</f>
        <v>#DIV/0!</v>
      </c>
      <c r="J2010" s="106" t="e">
        <f t="shared" si="568"/>
        <v>#DIV/0!</v>
      </c>
      <c r="K2010" s="106" t="e">
        <f>IF(H2010&gt;'Input &amp; Results'!$K$45,MIN('Input &amp; Results'!$K$37*(D2010-D2009),J2010-M2010),0)</f>
        <v>#DIV/0!</v>
      </c>
      <c r="L2010" s="106" t="e">
        <f t="shared" si="569"/>
        <v>#DIV/0!</v>
      </c>
      <c r="M2010" s="106" t="e">
        <f>IF(J2010&gt;0,MIN('Input &amp; Results'!$K$17*0.75/12*'Input &amp; Results'!$K$42*(D2010-D2009),J2010),0)</f>
        <v>#DIV/0!</v>
      </c>
      <c r="N2010" s="106" t="e">
        <f t="shared" si="570"/>
        <v>#DIV/0!</v>
      </c>
      <c r="O2010" s="106" t="e">
        <f t="shared" si="559"/>
        <v>#DIV/0!</v>
      </c>
      <c r="P2010" s="106" t="e">
        <f>IF(O2010&gt;'Input &amp; Results'!$E$49,MIN('Input &amp; Results'!$E$47*(D2010-D2009),O2010),0)</f>
        <v>#DIV/0!</v>
      </c>
      <c r="Q2010" s="106" t="e">
        <f t="shared" si="571"/>
        <v>#DIV/0!</v>
      </c>
      <c r="R2010" s="106" t="e">
        <f t="shared" si="563"/>
        <v>#DIV/0!</v>
      </c>
      <c r="S2010" s="106" t="e">
        <f t="shared" si="560"/>
        <v>#DIV/0!</v>
      </c>
      <c r="T2010" s="106" t="e">
        <f t="shared" si="572"/>
        <v>#DIV/0!</v>
      </c>
      <c r="U2010" s="124" t="e">
        <f t="shared" si="573"/>
        <v>#DIV/0!</v>
      </c>
      <c r="V2010" s="107" t="e">
        <f t="shared" si="561"/>
        <v>#DIV/0!</v>
      </c>
      <c r="W2010" s="106" t="e">
        <f t="shared" si="574"/>
        <v>#DIV/0!</v>
      </c>
      <c r="X2010" s="106" t="e">
        <f t="shared" si="564"/>
        <v>#DIV/0!</v>
      </c>
      <c r="Y2010" s="106" t="e">
        <f t="shared" si="575"/>
        <v>#DIV/0!</v>
      </c>
      <c r="Z2010" s="108" t="e">
        <f t="shared" si="565"/>
        <v>#DIV/0!</v>
      </c>
      <c r="AA2010" s="108" t="e">
        <f>('Input &amp; Results'!$E$40-R2010*7.48)/('Calcs active'!H2010*1440)</f>
        <v>#DIV/0!</v>
      </c>
    </row>
    <row r="2011" spans="2:27" x14ac:dyDescent="0.2">
      <c r="B2011" s="31">
        <f t="shared" si="576"/>
        <v>19</v>
      </c>
      <c r="C2011" s="31" t="str">
        <f t="shared" si="577"/>
        <v>December</v>
      </c>
      <c r="D2011" s="106">
        <f t="shared" si="578"/>
        <v>6935</v>
      </c>
      <c r="E2011" s="106" t="e">
        <f t="shared" si="566"/>
        <v>#DIV/0!</v>
      </c>
      <c r="F2011" s="106">
        <f>'Calcs Hist'!E2012</f>
        <v>0</v>
      </c>
      <c r="G2011" s="106" t="e">
        <f t="shared" si="562"/>
        <v>#DIV/0!</v>
      </c>
      <c r="H2011" s="107" t="e">
        <f t="shared" si="567"/>
        <v>#DIV/0!</v>
      </c>
      <c r="I2011" s="106" t="e">
        <f>IF(P2011&gt;0,('Input &amp; Results'!E$36/12*$C$3)*('Input &amp; Results'!$D$21),('Input &amp; Results'!E$36/12*$C$3)*('Input &amp; Results'!$D$22))</f>
        <v>#DIV/0!</v>
      </c>
      <c r="J2011" s="106" t="e">
        <f t="shared" si="568"/>
        <v>#DIV/0!</v>
      </c>
      <c r="K2011" s="106" t="e">
        <f>IF(H2011&gt;'Input &amp; Results'!$K$45,MIN('Input &amp; Results'!$K$38*(D2011-D2010),J2011-M2011),0)</f>
        <v>#DIV/0!</v>
      </c>
      <c r="L2011" s="106" t="e">
        <f t="shared" si="569"/>
        <v>#DIV/0!</v>
      </c>
      <c r="M2011" s="106" t="e">
        <f>IF(J2011&gt;0,MIN('Input &amp; Results'!$K$18*0.75/12*'Input &amp; Results'!$K$42*(D2011-D2010),J2011),0)</f>
        <v>#DIV/0!</v>
      </c>
      <c r="N2011" s="106" t="e">
        <f t="shared" si="570"/>
        <v>#DIV/0!</v>
      </c>
      <c r="O2011" s="106" t="e">
        <f t="shared" si="559"/>
        <v>#DIV/0!</v>
      </c>
      <c r="P2011" s="106" t="e">
        <f>IF(O2011&gt;'Input &amp; Results'!$E$49,MIN('Input &amp; Results'!$E$47*(D2011-D2010),O2011),0)</f>
        <v>#DIV/0!</v>
      </c>
      <c r="Q2011" s="106" t="e">
        <f t="shared" si="571"/>
        <v>#DIV/0!</v>
      </c>
      <c r="R2011" s="106" t="e">
        <f t="shared" si="563"/>
        <v>#DIV/0!</v>
      </c>
      <c r="S2011" s="106" t="e">
        <f t="shared" si="560"/>
        <v>#DIV/0!</v>
      </c>
      <c r="T2011" s="106" t="e">
        <f t="shared" si="572"/>
        <v>#DIV/0!</v>
      </c>
      <c r="U2011" s="124" t="e">
        <f t="shared" si="573"/>
        <v>#DIV/0!</v>
      </c>
      <c r="V2011" s="107" t="e">
        <f t="shared" si="561"/>
        <v>#DIV/0!</v>
      </c>
      <c r="W2011" s="106" t="e">
        <f t="shared" si="574"/>
        <v>#DIV/0!</v>
      </c>
      <c r="X2011" s="106" t="e">
        <f t="shared" si="564"/>
        <v>#DIV/0!</v>
      </c>
      <c r="Y2011" s="106" t="e">
        <f t="shared" si="575"/>
        <v>#DIV/0!</v>
      </c>
      <c r="Z2011" s="108" t="e">
        <f t="shared" si="565"/>
        <v>#DIV/0!</v>
      </c>
      <c r="AA2011" s="108" t="e">
        <f>('Input &amp; Results'!$E$40-R2011*7.48)/('Calcs active'!H2011*1440)</f>
        <v>#DIV/0!</v>
      </c>
    </row>
    <row r="2012" spans="2:27" x14ac:dyDescent="0.2">
      <c r="B2012" s="31">
        <f t="shared" si="576"/>
        <v>20</v>
      </c>
      <c r="C2012" s="31" t="str">
        <f t="shared" si="577"/>
        <v>January</v>
      </c>
      <c r="D2012" s="106">
        <f t="shared" si="578"/>
        <v>6966</v>
      </c>
      <c r="E2012" s="106" t="e">
        <f t="shared" si="566"/>
        <v>#DIV/0!</v>
      </c>
      <c r="F2012" s="106">
        <f>'Calcs Hist'!E2013</f>
        <v>0</v>
      </c>
      <c r="G2012" s="106" t="e">
        <f t="shared" si="562"/>
        <v>#DIV/0!</v>
      </c>
      <c r="H2012" s="107" t="e">
        <f t="shared" si="567"/>
        <v>#DIV/0!</v>
      </c>
      <c r="I2012" s="106" t="e">
        <f>IF(P2012&gt;0,('Input &amp; Results'!E$25/12*$C$3)*('Input &amp; Results'!$D$21),('Input &amp; Results'!E$25/12*$C$3)*('Input &amp; Results'!$D$22))</f>
        <v>#DIV/0!</v>
      </c>
      <c r="J2012" s="106" t="e">
        <f t="shared" si="568"/>
        <v>#DIV/0!</v>
      </c>
      <c r="K2012" s="106" t="e">
        <f>IF(H2012&gt;'Input &amp; Results'!$K$45,MIN('Input &amp; Results'!$K$27*(D2012-D2011),J2012-M2012),0)</f>
        <v>#DIV/0!</v>
      </c>
      <c r="L2012" s="106" t="e">
        <f t="shared" si="569"/>
        <v>#DIV/0!</v>
      </c>
      <c r="M2012" s="106" t="e">
        <f>IF(J2012&gt;0,MIN('Input &amp; Results'!$K$7*0.75/12*'Input &amp; Results'!$K$42*(D2012-D2011),J2012),0)</f>
        <v>#DIV/0!</v>
      </c>
      <c r="N2012" s="106" t="e">
        <f t="shared" si="570"/>
        <v>#DIV/0!</v>
      </c>
      <c r="O2012" s="106" t="e">
        <f t="shared" si="559"/>
        <v>#DIV/0!</v>
      </c>
      <c r="P2012" s="106" t="e">
        <f>IF(O2012&gt;'Input &amp; Results'!$E$49,MIN('Input &amp; Results'!$E$47*(D2012-D2011),O2012),0)</f>
        <v>#DIV/0!</v>
      </c>
      <c r="Q2012" s="106" t="e">
        <f t="shared" si="571"/>
        <v>#DIV/0!</v>
      </c>
      <c r="R2012" s="106" t="e">
        <f t="shared" si="563"/>
        <v>#DIV/0!</v>
      </c>
      <c r="S2012" s="106" t="e">
        <f t="shared" si="560"/>
        <v>#DIV/0!</v>
      </c>
      <c r="T2012" s="106" t="e">
        <f t="shared" si="572"/>
        <v>#DIV/0!</v>
      </c>
      <c r="U2012" s="124" t="e">
        <f t="shared" si="573"/>
        <v>#DIV/0!</v>
      </c>
      <c r="V2012" s="107" t="e">
        <f t="shared" si="561"/>
        <v>#DIV/0!</v>
      </c>
      <c r="W2012" s="106" t="e">
        <f t="shared" si="574"/>
        <v>#DIV/0!</v>
      </c>
      <c r="X2012" s="106" t="e">
        <f t="shared" si="564"/>
        <v>#DIV/0!</v>
      </c>
      <c r="Y2012" s="106" t="e">
        <f t="shared" si="575"/>
        <v>#DIV/0!</v>
      </c>
      <c r="Z2012" s="108" t="e">
        <f t="shared" si="565"/>
        <v>#DIV/0!</v>
      </c>
      <c r="AA2012" s="108" t="e">
        <f>('Input &amp; Results'!$E$40-R2012*7.48)/('Calcs active'!H2012*1440)</f>
        <v>#DIV/0!</v>
      </c>
    </row>
    <row r="2013" spans="2:27" x14ac:dyDescent="0.2">
      <c r="B2013" s="31">
        <f t="shared" si="576"/>
        <v>20</v>
      </c>
      <c r="C2013" s="31" t="str">
        <f t="shared" si="577"/>
        <v>February</v>
      </c>
      <c r="D2013" s="106">
        <f t="shared" si="578"/>
        <v>6994</v>
      </c>
      <c r="E2013" s="106" t="e">
        <f t="shared" si="566"/>
        <v>#DIV/0!</v>
      </c>
      <c r="F2013" s="106">
        <f>'Calcs Hist'!E2014</f>
        <v>0</v>
      </c>
      <c r="G2013" s="106" t="e">
        <f t="shared" si="562"/>
        <v>#DIV/0!</v>
      </c>
      <c r="H2013" s="107" t="e">
        <f t="shared" si="567"/>
        <v>#DIV/0!</v>
      </c>
      <c r="I2013" s="106" t="e">
        <f>IF(P2013&gt;0,('Input &amp; Results'!E$26/12*$C$3)*('Input &amp; Results'!$D$21),('Input &amp; Results'!E$26/12*$C$3)*('Input &amp; Results'!$D$22))</f>
        <v>#DIV/0!</v>
      </c>
      <c r="J2013" s="106" t="e">
        <f t="shared" si="568"/>
        <v>#DIV/0!</v>
      </c>
      <c r="K2013" s="106" t="e">
        <f>IF(H2013&gt;'Input &amp; Results'!$K$45,MIN('Input &amp; Results'!$K$28*(D2013-D2012),J2013-M2013),0)</f>
        <v>#DIV/0!</v>
      </c>
      <c r="L2013" s="106" t="e">
        <f t="shared" si="569"/>
        <v>#DIV/0!</v>
      </c>
      <c r="M2013" s="106" t="e">
        <f>IF(J2013&gt;0,MIN('Input &amp; Results'!$K$8*0.75/12*'Input &amp; Results'!$K$42*(D2013-D2012),J2013),0)</f>
        <v>#DIV/0!</v>
      </c>
      <c r="N2013" s="106" t="e">
        <f t="shared" si="570"/>
        <v>#DIV/0!</v>
      </c>
      <c r="O2013" s="106" t="e">
        <f t="shared" si="559"/>
        <v>#DIV/0!</v>
      </c>
      <c r="P2013" s="106" t="e">
        <f>IF(O2013&gt;'Input &amp; Results'!$E$49,MIN('Input &amp; Results'!$E$47*(D2013-D2012),O2013),0)</f>
        <v>#DIV/0!</v>
      </c>
      <c r="Q2013" s="106" t="e">
        <f t="shared" si="571"/>
        <v>#DIV/0!</v>
      </c>
      <c r="R2013" s="106" t="e">
        <f t="shared" si="563"/>
        <v>#DIV/0!</v>
      </c>
      <c r="S2013" s="106" t="e">
        <f t="shared" si="560"/>
        <v>#DIV/0!</v>
      </c>
      <c r="T2013" s="106" t="e">
        <f t="shared" si="572"/>
        <v>#DIV/0!</v>
      </c>
      <c r="U2013" s="124" t="e">
        <f t="shared" si="573"/>
        <v>#DIV/0!</v>
      </c>
      <c r="V2013" s="107" t="e">
        <f t="shared" si="561"/>
        <v>#DIV/0!</v>
      </c>
      <c r="W2013" s="106" t="e">
        <f t="shared" si="574"/>
        <v>#DIV/0!</v>
      </c>
      <c r="X2013" s="106" t="e">
        <f t="shared" si="564"/>
        <v>#DIV/0!</v>
      </c>
      <c r="Y2013" s="106" t="e">
        <f t="shared" si="575"/>
        <v>#DIV/0!</v>
      </c>
      <c r="Z2013" s="108" t="e">
        <f t="shared" si="565"/>
        <v>#DIV/0!</v>
      </c>
      <c r="AA2013" s="108" t="e">
        <f>('Input &amp; Results'!$E$40-R2013*7.48)/('Calcs active'!H2013*1440)</f>
        <v>#DIV/0!</v>
      </c>
    </row>
    <row r="2014" spans="2:27" x14ac:dyDescent="0.2">
      <c r="B2014" s="31">
        <f t="shared" si="576"/>
        <v>20</v>
      </c>
      <c r="C2014" s="31" t="str">
        <f t="shared" si="577"/>
        <v>March</v>
      </c>
      <c r="D2014" s="106">
        <f t="shared" si="578"/>
        <v>7025</v>
      </c>
      <c r="E2014" s="106" t="e">
        <f t="shared" si="566"/>
        <v>#DIV/0!</v>
      </c>
      <c r="F2014" s="106">
        <f>'Calcs Hist'!E2015</f>
        <v>0</v>
      </c>
      <c r="G2014" s="106" t="e">
        <f t="shared" si="562"/>
        <v>#DIV/0!</v>
      </c>
      <c r="H2014" s="107" t="e">
        <f t="shared" si="567"/>
        <v>#DIV/0!</v>
      </c>
      <c r="I2014" s="106" t="e">
        <f>IF(P2014&gt;0,('Input &amp; Results'!E$27/12*$C$3)*('Input &amp; Results'!$D$21),('Input &amp; Results'!E$27/12*$C$3)*('Input &amp; Results'!$D$22))</f>
        <v>#DIV/0!</v>
      </c>
      <c r="J2014" s="106" t="e">
        <f t="shared" si="568"/>
        <v>#DIV/0!</v>
      </c>
      <c r="K2014" s="106" t="e">
        <f>IF(H2014&gt;'Input &amp; Results'!$K$45,MIN('Input &amp; Results'!$K$29*(D2014-D2013),J2014-M2014),0)</f>
        <v>#DIV/0!</v>
      </c>
      <c r="L2014" s="106" t="e">
        <f t="shared" si="569"/>
        <v>#DIV/0!</v>
      </c>
      <c r="M2014" s="106" t="e">
        <f>IF(J2014&gt;0,MIN('Input &amp; Results'!$K$9*0.75/12*'Input &amp; Results'!$K$42*(D2014-D2013),J2014),0)</f>
        <v>#DIV/0!</v>
      </c>
      <c r="N2014" s="106" t="e">
        <f t="shared" si="570"/>
        <v>#DIV/0!</v>
      </c>
      <c r="O2014" s="106" t="e">
        <f t="shared" si="559"/>
        <v>#DIV/0!</v>
      </c>
      <c r="P2014" s="106" t="e">
        <f>IF(O2014&gt;'Input &amp; Results'!$E$49,MIN('Input &amp; Results'!$E$47*(D2014-D2013),O2014),0)</f>
        <v>#DIV/0!</v>
      </c>
      <c r="Q2014" s="106" t="e">
        <f t="shared" si="571"/>
        <v>#DIV/0!</v>
      </c>
      <c r="R2014" s="106" t="e">
        <f t="shared" si="563"/>
        <v>#DIV/0!</v>
      </c>
      <c r="S2014" s="106" t="e">
        <f t="shared" si="560"/>
        <v>#DIV/0!</v>
      </c>
      <c r="T2014" s="106" t="e">
        <f t="shared" si="572"/>
        <v>#DIV/0!</v>
      </c>
      <c r="U2014" s="124" t="e">
        <f t="shared" si="573"/>
        <v>#DIV/0!</v>
      </c>
      <c r="V2014" s="107" t="e">
        <f t="shared" si="561"/>
        <v>#DIV/0!</v>
      </c>
      <c r="W2014" s="106" t="e">
        <f t="shared" si="574"/>
        <v>#DIV/0!</v>
      </c>
      <c r="X2014" s="106" t="e">
        <f t="shared" si="564"/>
        <v>#DIV/0!</v>
      </c>
      <c r="Y2014" s="106" t="e">
        <f t="shared" si="575"/>
        <v>#DIV/0!</v>
      </c>
      <c r="Z2014" s="108" t="e">
        <f t="shared" si="565"/>
        <v>#DIV/0!</v>
      </c>
      <c r="AA2014" s="108" t="e">
        <f>('Input &amp; Results'!$E$40-R2014*7.48)/('Calcs active'!H2014*1440)</f>
        <v>#DIV/0!</v>
      </c>
    </row>
    <row r="2015" spans="2:27" x14ac:dyDescent="0.2">
      <c r="B2015" s="31">
        <f t="shared" si="576"/>
        <v>20</v>
      </c>
      <c r="C2015" s="31" t="str">
        <f t="shared" si="577"/>
        <v>April</v>
      </c>
      <c r="D2015" s="106">
        <f t="shared" si="578"/>
        <v>7055</v>
      </c>
      <c r="E2015" s="106" t="e">
        <f t="shared" si="566"/>
        <v>#DIV/0!</v>
      </c>
      <c r="F2015" s="106">
        <f>'Calcs Hist'!E2016</f>
        <v>0</v>
      </c>
      <c r="G2015" s="106" t="e">
        <f t="shared" si="562"/>
        <v>#DIV/0!</v>
      </c>
      <c r="H2015" s="107" t="e">
        <f t="shared" si="567"/>
        <v>#DIV/0!</v>
      </c>
      <c r="I2015" s="106" t="e">
        <f>IF(P2015&gt;0,('Input &amp; Results'!E$28/12*$C$3)*('Input &amp; Results'!$D$21),('Input &amp; Results'!E$28/12*$C$3)*('Input &amp; Results'!$D$22))</f>
        <v>#DIV/0!</v>
      </c>
      <c r="J2015" s="106" t="e">
        <f t="shared" si="568"/>
        <v>#DIV/0!</v>
      </c>
      <c r="K2015" s="106" t="e">
        <f>IF(H2015&gt;'Input &amp; Results'!$K$45,MIN('Input &amp; Results'!$K$30*(D2015-D2014),J2015-M2015),0)</f>
        <v>#DIV/0!</v>
      </c>
      <c r="L2015" s="106" t="e">
        <f t="shared" si="569"/>
        <v>#DIV/0!</v>
      </c>
      <c r="M2015" s="106" t="e">
        <f>IF(J2015&gt;0,MIN('Input &amp; Results'!$K$10*0.75/12*'Input &amp; Results'!$K$42*(D2015-D2014),J2015),0)</f>
        <v>#DIV/0!</v>
      </c>
      <c r="N2015" s="106" t="e">
        <f t="shared" si="570"/>
        <v>#DIV/0!</v>
      </c>
      <c r="O2015" s="106" t="e">
        <f t="shared" si="559"/>
        <v>#DIV/0!</v>
      </c>
      <c r="P2015" s="106" t="e">
        <f>IF(O2015&gt;'Input &amp; Results'!$E$49,MIN('Input &amp; Results'!$E$47*(D2015-D2014),O2015),0)</f>
        <v>#DIV/0!</v>
      </c>
      <c r="Q2015" s="106" t="e">
        <f t="shared" si="571"/>
        <v>#DIV/0!</v>
      </c>
      <c r="R2015" s="106" t="e">
        <f t="shared" si="563"/>
        <v>#DIV/0!</v>
      </c>
      <c r="S2015" s="106" t="e">
        <f t="shared" si="560"/>
        <v>#DIV/0!</v>
      </c>
      <c r="T2015" s="106" t="e">
        <f t="shared" si="572"/>
        <v>#DIV/0!</v>
      </c>
      <c r="U2015" s="124" t="e">
        <f t="shared" si="573"/>
        <v>#DIV/0!</v>
      </c>
      <c r="V2015" s="107" t="e">
        <f t="shared" si="561"/>
        <v>#DIV/0!</v>
      </c>
      <c r="W2015" s="106" t="e">
        <f t="shared" si="574"/>
        <v>#DIV/0!</v>
      </c>
      <c r="X2015" s="106" t="e">
        <f t="shared" si="564"/>
        <v>#DIV/0!</v>
      </c>
      <c r="Y2015" s="106" t="e">
        <f t="shared" si="575"/>
        <v>#DIV/0!</v>
      </c>
      <c r="Z2015" s="108" t="e">
        <f t="shared" si="565"/>
        <v>#DIV/0!</v>
      </c>
      <c r="AA2015" s="108" t="e">
        <f>('Input &amp; Results'!$E$40-R2015*7.48)/('Calcs active'!H2015*1440)</f>
        <v>#DIV/0!</v>
      </c>
    </row>
    <row r="2016" spans="2:27" x14ac:dyDescent="0.2">
      <c r="B2016" s="31">
        <f t="shared" si="576"/>
        <v>20</v>
      </c>
      <c r="C2016" s="31" t="str">
        <f t="shared" si="577"/>
        <v>May</v>
      </c>
      <c r="D2016" s="106">
        <f t="shared" si="578"/>
        <v>7086</v>
      </c>
      <c r="E2016" s="106" t="e">
        <f t="shared" si="566"/>
        <v>#DIV/0!</v>
      </c>
      <c r="F2016" s="106">
        <f>'Calcs Hist'!E2017</f>
        <v>0</v>
      </c>
      <c r="G2016" s="106" t="e">
        <f t="shared" si="562"/>
        <v>#DIV/0!</v>
      </c>
      <c r="H2016" s="107" t="e">
        <f t="shared" si="567"/>
        <v>#DIV/0!</v>
      </c>
      <c r="I2016" s="106" t="e">
        <f>IF(P2016&gt;0,('Input &amp; Results'!E$29/12*$C$3)*('Input &amp; Results'!$D$21),('Input &amp; Results'!E$29/12*$C$3)*('Input &amp; Results'!$D$22))</f>
        <v>#DIV/0!</v>
      </c>
      <c r="J2016" s="106" t="e">
        <f t="shared" si="568"/>
        <v>#DIV/0!</v>
      </c>
      <c r="K2016" s="106" t="e">
        <f>IF(H2016&gt;'Input &amp; Results'!$K$45,MIN('Input &amp; Results'!$K$31*(D2016-D2015),J2016-M2016),0)</f>
        <v>#DIV/0!</v>
      </c>
      <c r="L2016" s="106" t="e">
        <f t="shared" si="569"/>
        <v>#DIV/0!</v>
      </c>
      <c r="M2016" s="106" t="e">
        <f>IF(J2016&gt;0,MIN('Input &amp; Results'!$K$11*0.75/12*'Input &amp; Results'!$K$42*(D2016-D2015),J2016),0)</f>
        <v>#DIV/0!</v>
      </c>
      <c r="N2016" s="106" t="e">
        <f t="shared" si="570"/>
        <v>#DIV/0!</v>
      </c>
      <c r="O2016" s="106" t="e">
        <f t="shared" si="559"/>
        <v>#DIV/0!</v>
      </c>
      <c r="P2016" s="106" t="e">
        <f>IF(O2016&gt;'Input &amp; Results'!$E$49,MIN('Input &amp; Results'!$E$47*(D2016-D2015),O2016),0)</f>
        <v>#DIV/0!</v>
      </c>
      <c r="Q2016" s="106" t="e">
        <f t="shared" si="571"/>
        <v>#DIV/0!</v>
      </c>
      <c r="R2016" s="106" t="e">
        <f t="shared" si="563"/>
        <v>#DIV/0!</v>
      </c>
      <c r="S2016" s="106" t="e">
        <f t="shared" si="560"/>
        <v>#DIV/0!</v>
      </c>
      <c r="T2016" s="106" t="e">
        <f t="shared" si="572"/>
        <v>#DIV/0!</v>
      </c>
      <c r="U2016" s="124" t="e">
        <f t="shared" si="573"/>
        <v>#DIV/0!</v>
      </c>
      <c r="V2016" s="107" t="e">
        <f t="shared" si="561"/>
        <v>#DIV/0!</v>
      </c>
      <c r="W2016" s="106" t="e">
        <f t="shared" si="574"/>
        <v>#DIV/0!</v>
      </c>
      <c r="X2016" s="106" t="e">
        <f t="shared" si="564"/>
        <v>#DIV/0!</v>
      </c>
      <c r="Y2016" s="106" t="e">
        <f t="shared" si="575"/>
        <v>#DIV/0!</v>
      </c>
      <c r="Z2016" s="108" t="e">
        <f t="shared" si="565"/>
        <v>#DIV/0!</v>
      </c>
      <c r="AA2016" s="108" t="e">
        <f>('Input &amp; Results'!$E$40-R2016*7.48)/('Calcs active'!H2016*1440)</f>
        <v>#DIV/0!</v>
      </c>
    </row>
    <row r="2017" spans="2:27" x14ac:dyDescent="0.2">
      <c r="B2017" s="31">
        <f t="shared" si="576"/>
        <v>20</v>
      </c>
      <c r="C2017" s="31" t="str">
        <f t="shared" si="577"/>
        <v>June</v>
      </c>
      <c r="D2017" s="106">
        <f t="shared" si="578"/>
        <v>7116</v>
      </c>
      <c r="E2017" s="106" t="e">
        <f t="shared" si="566"/>
        <v>#DIV/0!</v>
      </c>
      <c r="F2017" s="106">
        <f>'Calcs Hist'!E2018</f>
        <v>0</v>
      </c>
      <c r="G2017" s="106" t="e">
        <f t="shared" si="562"/>
        <v>#DIV/0!</v>
      </c>
      <c r="H2017" s="107" t="e">
        <f t="shared" si="567"/>
        <v>#DIV/0!</v>
      </c>
      <c r="I2017" s="106" t="e">
        <f>IF(P2017&gt;0,('Input &amp; Results'!E$30/12*$C$3)*('Input &amp; Results'!$D$21),('Input &amp; Results'!E$30/12*$C$3)*('Input &amp; Results'!$D$22))</f>
        <v>#DIV/0!</v>
      </c>
      <c r="J2017" s="106" t="e">
        <f t="shared" si="568"/>
        <v>#DIV/0!</v>
      </c>
      <c r="K2017" s="106" t="e">
        <f>IF(H2017&gt;'Input &amp; Results'!$K$45,MIN('Input &amp; Results'!$K$32*(D2017-D2016),J2017-M2017),0)</f>
        <v>#DIV/0!</v>
      </c>
      <c r="L2017" s="106" t="e">
        <f t="shared" si="569"/>
        <v>#DIV/0!</v>
      </c>
      <c r="M2017" s="106" t="e">
        <f>IF(J2017&gt;0,MIN('Input &amp; Results'!$K$12*0.75/12*'Input &amp; Results'!$K$42*(D2017-D2016),J2017),0)</f>
        <v>#DIV/0!</v>
      </c>
      <c r="N2017" s="106" t="e">
        <f t="shared" si="570"/>
        <v>#DIV/0!</v>
      </c>
      <c r="O2017" s="106" t="e">
        <f t="shared" si="559"/>
        <v>#DIV/0!</v>
      </c>
      <c r="P2017" s="106" t="e">
        <f>IF(O2017&gt;'Input &amp; Results'!$E$49,MIN('Input &amp; Results'!$E$47*(D2017-D2016),O2017),0)</f>
        <v>#DIV/0!</v>
      </c>
      <c r="Q2017" s="106" t="e">
        <f t="shared" si="571"/>
        <v>#DIV/0!</v>
      </c>
      <c r="R2017" s="106" t="e">
        <f t="shared" si="563"/>
        <v>#DIV/0!</v>
      </c>
      <c r="S2017" s="106" t="e">
        <f t="shared" si="560"/>
        <v>#DIV/0!</v>
      </c>
      <c r="T2017" s="106" t="e">
        <f t="shared" si="572"/>
        <v>#DIV/0!</v>
      </c>
      <c r="U2017" s="124" t="e">
        <f t="shared" si="573"/>
        <v>#DIV/0!</v>
      </c>
      <c r="V2017" s="107" t="e">
        <f t="shared" si="561"/>
        <v>#DIV/0!</v>
      </c>
      <c r="W2017" s="106" t="e">
        <f t="shared" si="574"/>
        <v>#DIV/0!</v>
      </c>
      <c r="X2017" s="106" t="e">
        <f t="shared" si="564"/>
        <v>#DIV/0!</v>
      </c>
      <c r="Y2017" s="106" t="e">
        <f t="shared" si="575"/>
        <v>#DIV/0!</v>
      </c>
      <c r="Z2017" s="108" t="e">
        <f t="shared" si="565"/>
        <v>#DIV/0!</v>
      </c>
      <c r="AA2017" s="108" t="e">
        <f>('Input &amp; Results'!$E$40-R2017*7.48)/('Calcs active'!H2017*1440)</f>
        <v>#DIV/0!</v>
      </c>
    </row>
    <row r="2018" spans="2:27" x14ac:dyDescent="0.2">
      <c r="B2018" s="31">
        <f t="shared" si="576"/>
        <v>20</v>
      </c>
      <c r="C2018" s="31" t="str">
        <f t="shared" si="577"/>
        <v>July</v>
      </c>
      <c r="D2018" s="106">
        <f t="shared" si="578"/>
        <v>7147</v>
      </c>
      <c r="E2018" s="106" t="e">
        <f t="shared" si="566"/>
        <v>#DIV/0!</v>
      </c>
      <c r="F2018" s="106">
        <f>'Calcs Hist'!E2019</f>
        <v>0</v>
      </c>
      <c r="G2018" s="106" t="e">
        <f t="shared" si="562"/>
        <v>#DIV/0!</v>
      </c>
      <c r="H2018" s="107" t="e">
        <f t="shared" si="567"/>
        <v>#DIV/0!</v>
      </c>
      <c r="I2018" s="106" t="e">
        <f>IF(P2018&gt;0,('Input &amp; Results'!E$31/12*$C$3)*('Input &amp; Results'!$D$21),('Input &amp; Results'!E$31/12*$C$3)*('Input &amp; Results'!$D$22))</f>
        <v>#DIV/0!</v>
      </c>
      <c r="J2018" s="106" t="e">
        <f t="shared" si="568"/>
        <v>#DIV/0!</v>
      </c>
      <c r="K2018" s="106" t="e">
        <f>IF(H2018&gt;'Input &amp; Results'!$K$45,MIN('Input &amp; Results'!$K$33*(D2018-D2017),J2018-M2018),0)</f>
        <v>#DIV/0!</v>
      </c>
      <c r="L2018" s="106" t="e">
        <f t="shared" si="569"/>
        <v>#DIV/0!</v>
      </c>
      <c r="M2018" s="106" t="e">
        <f>IF(J2018&gt;0,MIN('Input &amp; Results'!$K$13*0.75/12*'Input &amp; Results'!$K$42*(D2018-D2017),J2018),0)</f>
        <v>#DIV/0!</v>
      </c>
      <c r="N2018" s="106" t="e">
        <f t="shared" si="570"/>
        <v>#DIV/0!</v>
      </c>
      <c r="O2018" s="106" t="e">
        <f t="shared" si="559"/>
        <v>#DIV/0!</v>
      </c>
      <c r="P2018" s="106" t="e">
        <f>IF(O2018&gt;'Input &amp; Results'!$E$49,MIN('Input &amp; Results'!$E$47*(D2018-D2017),O2018),0)</f>
        <v>#DIV/0!</v>
      </c>
      <c r="Q2018" s="106" t="e">
        <f t="shared" si="571"/>
        <v>#DIV/0!</v>
      </c>
      <c r="R2018" s="106" t="e">
        <f t="shared" si="563"/>
        <v>#DIV/0!</v>
      </c>
      <c r="S2018" s="106" t="e">
        <f t="shared" si="560"/>
        <v>#DIV/0!</v>
      </c>
      <c r="T2018" s="106" t="e">
        <f t="shared" si="572"/>
        <v>#DIV/0!</v>
      </c>
      <c r="U2018" s="124" t="e">
        <f t="shared" si="573"/>
        <v>#DIV/0!</v>
      </c>
      <c r="V2018" s="107" t="e">
        <f t="shared" si="561"/>
        <v>#DIV/0!</v>
      </c>
      <c r="W2018" s="106" t="e">
        <f t="shared" si="574"/>
        <v>#DIV/0!</v>
      </c>
      <c r="X2018" s="106" t="e">
        <f t="shared" si="564"/>
        <v>#DIV/0!</v>
      </c>
      <c r="Y2018" s="106" t="e">
        <f t="shared" si="575"/>
        <v>#DIV/0!</v>
      </c>
      <c r="Z2018" s="108" t="e">
        <f t="shared" si="565"/>
        <v>#DIV/0!</v>
      </c>
      <c r="AA2018" s="108" t="e">
        <f>('Input &amp; Results'!$E$40-R2018*7.48)/('Calcs active'!H2018*1440)</f>
        <v>#DIV/0!</v>
      </c>
    </row>
    <row r="2019" spans="2:27" x14ac:dyDescent="0.2">
      <c r="B2019" s="31">
        <f t="shared" si="576"/>
        <v>20</v>
      </c>
      <c r="C2019" s="31" t="str">
        <f t="shared" si="577"/>
        <v>August</v>
      </c>
      <c r="D2019" s="106">
        <f t="shared" si="578"/>
        <v>7178</v>
      </c>
      <c r="E2019" s="106" t="e">
        <f t="shared" si="566"/>
        <v>#DIV/0!</v>
      </c>
      <c r="F2019" s="106">
        <f>'Calcs Hist'!E2020</f>
        <v>0</v>
      </c>
      <c r="G2019" s="106" t="e">
        <f t="shared" si="562"/>
        <v>#DIV/0!</v>
      </c>
      <c r="H2019" s="107" t="e">
        <f t="shared" si="567"/>
        <v>#DIV/0!</v>
      </c>
      <c r="I2019" s="106" t="e">
        <f>IF(P2019&gt;0,('Input &amp; Results'!E$32/12*$C$3)*('Input &amp; Results'!$D$21),('Input &amp; Results'!E$32/12*$C$3)*('Input &amp; Results'!$D$22))</f>
        <v>#DIV/0!</v>
      </c>
      <c r="J2019" s="106" t="e">
        <f t="shared" si="568"/>
        <v>#DIV/0!</v>
      </c>
      <c r="K2019" s="106" t="e">
        <f>IF(H2019&gt;'Input &amp; Results'!$K$45,MIN('Input &amp; Results'!$K$34*(D2019-D2018),J2019-M2019),0)</f>
        <v>#DIV/0!</v>
      </c>
      <c r="L2019" s="106" t="e">
        <f t="shared" si="569"/>
        <v>#DIV/0!</v>
      </c>
      <c r="M2019" s="106" t="e">
        <f>IF(J2019&gt;0,MIN('Input &amp; Results'!$K$14*0.75/12*'Input &amp; Results'!$K$42*(D2019-D2018),J2019),0)</f>
        <v>#DIV/0!</v>
      </c>
      <c r="N2019" s="106" t="e">
        <f t="shared" si="570"/>
        <v>#DIV/0!</v>
      </c>
      <c r="O2019" s="106" t="e">
        <f t="shared" si="559"/>
        <v>#DIV/0!</v>
      </c>
      <c r="P2019" s="106" t="e">
        <f>IF(O2019&gt;'Input &amp; Results'!$E$49,MIN('Input &amp; Results'!$E$47*(D2019-D2018),O2019),0)</f>
        <v>#DIV/0!</v>
      </c>
      <c r="Q2019" s="106" t="e">
        <f t="shared" si="571"/>
        <v>#DIV/0!</v>
      </c>
      <c r="R2019" s="106" t="e">
        <f t="shared" si="563"/>
        <v>#DIV/0!</v>
      </c>
      <c r="S2019" s="106" t="e">
        <f t="shared" si="560"/>
        <v>#DIV/0!</v>
      </c>
      <c r="T2019" s="106" t="e">
        <f t="shared" si="572"/>
        <v>#DIV/0!</v>
      </c>
      <c r="U2019" s="124" t="e">
        <f t="shared" si="573"/>
        <v>#DIV/0!</v>
      </c>
      <c r="V2019" s="107" t="e">
        <f t="shared" si="561"/>
        <v>#DIV/0!</v>
      </c>
      <c r="W2019" s="106" t="e">
        <f t="shared" si="574"/>
        <v>#DIV/0!</v>
      </c>
      <c r="X2019" s="106" t="e">
        <f t="shared" si="564"/>
        <v>#DIV/0!</v>
      </c>
      <c r="Y2019" s="106" t="e">
        <f t="shared" si="575"/>
        <v>#DIV/0!</v>
      </c>
      <c r="Z2019" s="108" t="e">
        <f t="shared" si="565"/>
        <v>#DIV/0!</v>
      </c>
      <c r="AA2019" s="108" t="e">
        <f>('Input &amp; Results'!$E$40-R2019*7.48)/('Calcs active'!H2019*1440)</f>
        <v>#DIV/0!</v>
      </c>
    </row>
    <row r="2020" spans="2:27" x14ac:dyDescent="0.2">
      <c r="B2020" s="31">
        <f t="shared" si="576"/>
        <v>20</v>
      </c>
      <c r="C2020" s="31" t="str">
        <f t="shared" si="577"/>
        <v>September</v>
      </c>
      <c r="D2020" s="106">
        <f t="shared" si="578"/>
        <v>7208</v>
      </c>
      <c r="E2020" s="106" t="e">
        <f t="shared" si="566"/>
        <v>#DIV/0!</v>
      </c>
      <c r="F2020" s="106">
        <f>'Calcs Hist'!E2021</f>
        <v>0</v>
      </c>
      <c r="G2020" s="106" t="e">
        <f t="shared" si="562"/>
        <v>#DIV/0!</v>
      </c>
      <c r="H2020" s="107" t="e">
        <f t="shared" si="567"/>
        <v>#DIV/0!</v>
      </c>
      <c r="I2020" s="106" t="e">
        <f>IF(P2020&gt;0,('Input &amp; Results'!E$33/12*$C$3)*('Input &amp; Results'!$D$21),('Input &amp; Results'!E$33/12*$C$3)*('Input &amp; Results'!$D$22))</f>
        <v>#DIV/0!</v>
      </c>
      <c r="J2020" s="106" t="e">
        <f t="shared" si="568"/>
        <v>#DIV/0!</v>
      </c>
      <c r="K2020" s="106" t="e">
        <f>IF(H2020&gt;'Input &amp; Results'!$K$45,MIN('Input &amp; Results'!$K$35*(D2020-D2019),J2020-M2020),0)</f>
        <v>#DIV/0!</v>
      </c>
      <c r="L2020" s="106" t="e">
        <f t="shared" si="569"/>
        <v>#DIV/0!</v>
      </c>
      <c r="M2020" s="106" t="e">
        <f>IF(J2020&gt;0,MIN('Input &amp; Results'!$K$15*0.75/12*'Input &amp; Results'!$K$42*(D2020-D2019),J2020),0)</f>
        <v>#DIV/0!</v>
      </c>
      <c r="N2020" s="106" t="e">
        <f t="shared" si="570"/>
        <v>#DIV/0!</v>
      </c>
      <c r="O2020" s="106" t="e">
        <f t="shared" si="559"/>
        <v>#DIV/0!</v>
      </c>
      <c r="P2020" s="106" t="e">
        <f>IF(O2020&gt;'Input &amp; Results'!$E$49,MIN('Input &amp; Results'!$E$47*(D2020-D2019),O2020),0)</f>
        <v>#DIV/0!</v>
      </c>
      <c r="Q2020" s="106" t="e">
        <f t="shared" si="571"/>
        <v>#DIV/0!</v>
      </c>
      <c r="R2020" s="106" t="e">
        <f t="shared" si="563"/>
        <v>#DIV/0!</v>
      </c>
      <c r="S2020" s="106" t="e">
        <f t="shared" si="560"/>
        <v>#DIV/0!</v>
      </c>
      <c r="T2020" s="106" t="e">
        <f t="shared" si="572"/>
        <v>#DIV/0!</v>
      </c>
      <c r="U2020" s="124" t="e">
        <f t="shared" si="573"/>
        <v>#DIV/0!</v>
      </c>
      <c r="V2020" s="107" t="e">
        <f t="shared" si="561"/>
        <v>#DIV/0!</v>
      </c>
      <c r="W2020" s="106" t="e">
        <f t="shared" si="574"/>
        <v>#DIV/0!</v>
      </c>
      <c r="X2020" s="106" t="e">
        <f t="shared" si="564"/>
        <v>#DIV/0!</v>
      </c>
      <c r="Y2020" s="106" t="e">
        <f t="shared" si="575"/>
        <v>#DIV/0!</v>
      </c>
      <c r="Z2020" s="108" t="e">
        <f t="shared" si="565"/>
        <v>#DIV/0!</v>
      </c>
      <c r="AA2020" s="108" t="e">
        <f>('Input &amp; Results'!$E$40-R2020*7.48)/('Calcs active'!H2020*1440)</f>
        <v>#DIV/0!</v>
      </c>
    </row>
    <row r="2021" spans="2:27" x14ac:dyDescent="0.2">
      <c r="B2021" s="31">
        <f t="shared" si="576"/>
        <v>20</v>
      </c>
      <c r="C2021" s="31" t="str">
        <f t="shared" si="577"/>
        <v>October</v>
      </c>
      <c r="D2021" s="106">
        <f t="shared" si="578"/>
        <v>7239</v>
      </c>
      <c r="E2021" s="106" t="e">
        <f t="shared" si="566"/>
        <v>#DIV/0!</v>
      </c>
      <c r="F2021" s="106">
        <f>'Calcs Hist'!E2022</f>
        <v>0</v>
      </c>
      <c r="G2021" s="106" t="e">
        <f t="shared" si="562"/>
        <v>#DIV/0!</v>
      </c>
      <c r="H2021" s="107" t="e">
        <f t="shared" si="567"/>
        <v>#DIV/0!</v>
      </c>
      <c r="I2021" s="106" t="e">
        <f>IF(P2021&gt;0,('Input &amp; Results'!E$34/12*$C$3)*('Input &amp; Results'!$D$21),('Input &amp; Results'!E$34/12*$C$3)*('Input &amp; Results'!$D$22))</f>
        <v>#DIV/0!</v>
      </c>
      <c r="J2021" s="106" t="e">
        <f t="shared" si="568"/>
        <v>#DIV/0!</v>
      </c>
      <c r="K2021" s="106" t="e">
        <f>IF(H2021&gt;'Input &amp; Results'!$K$45,MIN('Input &amp; Results'!$K$36*(D2021-D2020),J2021-M2021),0)</f>
        <v>#DIV/0!</v>
      </c>
      <c r="L2021" s="106" t="e">
        <f t="shared" si="569"/>
        <v>#DIV/0!</v>
      </c>
      <c r="M2021" s="106" t="e">
        <f>IF(J2021&gt;0,MIN('Input &amp; Results'!$K$16*0.75/12*'Input &amp; Results'!$K$42*(D2021-D2020),J2021),0)</f>
        <v>#DIV/0!</v>
      </c>
      <c r="N2021" s="106" t="e">
        <f t="shared" si="570"/>
        <v>#DIV/0!</v>
      </c>
      <c r="O2021" s="106" t="e">
        <f t="shared" si="559"/>
        <v>#DIV/0!</v>
      </c>
      <c r="P2021" s="106" t="e">
        <f>IF(O2021&gt;'Input &amp; Results'!$E$49,MIN('Input &amp; Results'!$E$47*(D2021-D2020),O2021),0)</f>
        <v>#DIV/0!</v>
      </c>
      <c r="Q2021" s="106" t="e">
        <f t="shared" si="571"/>
        <v>#DIV/0!</v>
      </c>
      <c r="R2021" s="106" t="e">
        <f t="shared" si="563"/>
        <v>#DIV/0!</v>
      </c>
      <c r="S2021" s="106" t="e">
        <f t="shared" si="560"/>
        <v>#DIV/0!</v>
      </c>
      <c r="T2021" s="106" t="e">
        <f t="shared" si="572"/>
        <v>#DIV/0!</v>
      </c>
      <c r="U2021" s="124" t="e">
        <f t="shared" si="573"/>
        <v>#DIV/0!</v>
      </c>
      <c r="V2021" s="107" t="e">
        <f t="shared" si="561"/>
        <v>#DIV/0!</v>
      </c>
      <c r="W2021" s="106" t="e">
        <f t="shared" si="574"/>
        <v>#DIV/0!</v>
      </c>
      <c r="X2021" s="106" t="e">
        <f t="shared" si="564"/>
        <v>#DIV/0!</v>
      </c>
      <c r="Y2021" s="106" t="e">
        <f t="shared" si="575"/>
        <v>#DIV/0!</v>
      </c>
      <c r="Z2021" s="108" t="e">
        <f t="shared" si="565"/>
        <v>#DIV/0!</v>
      </c>
      <c r="AA2021" s="108" t="e">
        <f>('Input &amp; Results'!$E$40-R2021*7.48)/('Calcs active'!H2021*1440)</f>
        <v>#DIV/0!</v>
      </c>
    </row>
    <row r="2022" spans="2:27" x14ac:dyDescent="0.2">
      <c r="B2022" s="31">
        <f t="shared" si="576"/>
        <v>20</v>
      </c>
      <c r="C2022" s="31" t="str">
        <f t="shared" si="577"/>
        <v>November</v>
      </c>
      <c r="D2022" s="106">
        <f t="shared" si="578"/>
        <v>7269</v>
      </c>
      <c r="E2022" s="106" t="e">
        <f t="shared" si="566"/>
        <v>#DIV/0!</v>
      </c>
      <c r="F2022" s="106">
        <f>'Calcs Hist'!E2023</f>
        <v>0</v>
      </c>
      <c r="G2022" s="106" t="e">
        <f t="shared" si="562"/>
        <v>#DIV/0!</v>
      </c>
      <c r="H2022" s="107" t="e">
        <f t="shared" si="567"/>
        <v>#DIV/0!</v>
      </c>
      <c r="I2022" s="106" t="e">
        <f>IF(P2022&gt;0,('Input &amp; Results'!E$35/12*$C$3)*('Input &amp; Results'!$D$21),('Input &amp; Results'!E$35/12*$C$3)*('Input &amp; Results'!$D$22))</f>
        <v>#DIV/0!</v>
      </c>
      <c r="J2022" s="106" t="e">
        <f t="shared" si="568"/>
        <v>#DIV/0!</v>
      </c>
      <c r="K2022" s="106" t="e">
        <f>IF(H2022&gt;'Input &amp; Results'!$K$45,MIN('Input &amp; Results'!$K$37*(D2022-D2021),J2022-M2022),0)</f>
        <v>#DIV/0!</v>
      </c>
      <c r="L2022" s="106" t="e">
        <f t="shared" si="569"/>
        <v>#DIV/0!</v>
      </c>
      <c r="M2022" s="106" t="e">
        <f>IF(J2022&gt;0,MIN('Input &amp; Results'!$K$17*0.75/12*'Input &amp; Results'!$K$42*(D2022-D2021),J2022),0)</f>
        <v>#DIV/0!</v>
      </c>
      <c r="N2022" s="106" t="e">
        <f t="shared" si="570"/>
        <v>#DIV/0!</v>
      </c>
      <c r="O2022" s="106" t="e">
        <f t="shared" si="559"/>
        <v>#DIV/0!</v>
      </c>
      <c r="P2022" s="106" t="e">
        <f>IF(O2022&gt;'Input &amp; Results'!$E$49,MIN('Input &amp; Results'!$E$47*(D2022-D2021),O2022),0)</f>
        <v>#DIV/0!</v>
      </c>
      <c r="Q2022" s="106" t="e">
        <f t="shared" si="571"/>
        <v>#DIV/0!</v>
      </c>
      <c r="R2022" s="106" t="e">
        <f t="shared" si="563"/>
        <v>#DIV/0!</v>
      </c>
      <c r="S2022" s="106" t="e">
        <f t="shared" si="560"/>
        <v>#DIV/0!</v>
      </c>
      <c r="T2022" s="106" t="e">
        <f t="shared" si="572"/>
        <v>#DIV/0!</v>
      </c>
      <c r="U2022" s="124" t="e">
        <f t="shared" si="573"/>
        <v>#DIV/0!</v>
      </c>
      <c r="V2022" s="107" t="e">
        <f t="shared" si="561"/>
        <v>#DIV/0!</v>
      </c>
      <c r="W2022" s="106" t="e">
        <f t="shared" si="574"/>
        <v>#DIV/0!</v>
      </c>
      <c r="X2022" s="106" t="e">
        <f t="shared" si="564"/>
        <v>#DIV/0!</v>
      </c>
      <c r="Y2022" s="106" t="e">
        <f t="shared" si="575"/>
        <v>#DIV/0!</v>
      </c>
      <c r="Z2022" s="108" t="e">
        <f t="shared" si="565"/>
        <v>#DIV/0!</v>
      </c>
      <c r="AA2022" s="108" t="e">
        <f>('Input &amp; Results'!$E$40-R2022*7.48)/('Calcs active'!H2022*1440)</f>
        <v>#DIV/0!</v>
      </c>
    </row>
    <row r="2023" spans="2:27" x14ac:dyDescent="0.2">
      <c r="B2023" s="31">
        <f t="shared" si="576"/>
        <v>20</v>
      </c>
      <c r="C2023" s="31" t="str">
        <f t="shared" si="577"/>
        <v>December</v>
      </c>
      <c r="D2023" s="106">
        <f t="shared" si="578"/>
        <v>7300</v>
      </c>
      <c r="E2023" s="106" t="e">
        <f t="shared" si="566"/>
        <v>#DIV/0!</v>
      </c>
      <c r="F2023" s="106">
        <f>'Calcs Hist'!E2024</f>
        <v>0</v>
      </c>
      <c r="G2023" s="106" t="e">
        <f t="shared" si="562"/>
        <v>#DIV/0!</v>
      </c>
      <c r="H2023" s="107" t="e">
        <f t="shared" si="567"/>
        <v>#DIV/0!</v>
      </c>
      <c r="I2023" s="106" t="e">
        <f>IF(P2023&gt;0,('Input &amp; Results'!E$36/12*$C$3)*('Input &amp; Results'!$D$21),('Input &amp; Results'!E$36/12*$C$3)*('Input &amp; Results'!$D$22))</f>
        <v>#DIV/0!</v>
      </c>
      <c r="J2023" s="106" t="e">
        <f t="shared" si="568"/>
        <v>#DIV/0!</v>
      </c>
      <c r="K2023" s="106" t="e">
        <f>IF(H2023&gt;'Input &amp; Results'!$K$45,MIN('Input &amp; Results'!$K$38*(D2023-D2022),J2023-M2023),0)</f>
        <v>#DIV/0!</v>
      </c>
      <c r="L2023" s="106" t="e">
        <f t="shared" si="569"/>
        <v>#DIV/0!</v>
      </c>
      <c r="M2023" s="106" t="e">
        <f>IF(J2023&gt;0,MIN('Input &amp; Results'!$K$18*0.75/12*'Input &amp; Results'!$K$42*(D2023-D2022),J2023),0)</f>
        <v>#DIV/0!</v>
      </c>
      <c r="N2023" s="106" t="e">
        <f t="shared" si="570"/>
        <v>#DIV/0!</v>
      </c>
      <c r="O2023" s="106" t="e">
        <f t="shared" si="559"/>
        <v>#DIV/0!</v>
      </c>
      <c r="P2023" s="106" t="e">
        <f>IF(O2023&gt;'Input &amp; Results'!$E$49,MIN('Input &amp; Results'!$E$47*(D2023-D2022),O2023),0)</f>
        <v>#DIV/0!</v>
      </c>
      <c r="Q2023" s="106" t="e">
        <f t="shared" si="571"/>
        <v>#DIV/0!</v>
      </c>
      <c r="R2023" s="106" t="e">
        <f t="shared" si="563"/>
        <v>#DIV/0!</v>
      </c>
      <c r="S2023" s="106" t="e">
        <f t="shared" si="560"/>
        <v>#DIV/0!</v>
      </c>
      <c r="T2023" s="106" t="e">
        <f t="shared" si="572"/>
        <v>#DIV/0!</v>
      </c>
      <c r="U2023" s="124" t="e">
        <f t="shared" si="573"/>
        <v>#DIV/0!</v>
      </c>
      <c r="V2023" s="107" t="e">
        <f t="shared" si="561"/>
        <v>#DIV/0!</v>
      </c>
      <c r="W2023" s="106" t="e">
        <f t="shared" si="574"/>
        <v>#DIV/0!</v>
      </c>
      <c r="X2023" s="106" t="e">
        <f t="shared" si="564"/>
        <v>#DIV/0!</v>
      </c>
      <c r="Y2023" s="106" t="e">
        <f t="shared" si="575"/>
        <v>#DIV/0!</v>
      </c>
      <c r="Z2023" s="108" t="e">
        <f t="shared" si="565"/>
        <v>#DIV/0!</v>
      </c>
      <c r="AA2023" s="108" t="e">
        <f>('Input &amp; Results'!$E$40-R2023*7.48)/('Calcs active'!H2023*1440)</f>
        <v>#DIV/0!</v>
      </c>
    </row>
    <row r="2024" spans="2:27" x14ac:dyDescent="0.2">
      <c r="B2024" s="31">
        <f t="shared" si="576"/>
        <v>21</v>
      </c>
      <c r="C2024" s="31" t="str">
        <f t="shared" si="577"/>
        <v>January</v>
      </c>
      <c r="D2024" s="106">
        <f t="shared" si="578"/>
        <v>7331</v>
      </c>
      <c r="E2024" s="106" t="e">
        <f t="shared" si="566"/>
        <v>#DIV/0!</v>
      </c>
      <c r="F2024" s="106">
        <f>'Calcs Hist'!E2025</f>
        <v>0</v>
      </c>
      <c r="G2024" s="106" t="e">
        <f t="shared" si="562"/>
        <v>#DIV/0!</v>
      </c>
      <c r="H2024" s="107" t="e">
        <f t="shared" si="567"/>
        <v>#DIV/0!</v>
      </c>
      <c r="I2024" s="106" t="e">
        <f>IF(P2024&gt;0,('Input &amp; Results'!E$25/12*$C$3)*('Input &amp; Results'!$D$21),('Input &amp; Results'!E$25/12*$C$3)*('Input &amp; Results'!$D$22))</f>
        <v>#DIV/0!</v>
      </c>
      <c r="J2024" s="106" t="e">
        <f t="shared" si="568"/>
        <v>#DIV/0!</v>
      </c>
      <c r="K2024" s="106" t="e">
        <f>IF(H2024&gt;'Input &amp; Results'!$K$45,MIN('Input &amp; Results'!$K$27*(D2024-D2023),J2024-M2024),0)</f>
        <v>#DIV/0!</v>
      </c>
      <c r="L2024" s="106" t="e">
        <f t="shared" si="569"/>
        <v>#DIV/0!</v>
      </c>
      <c r="M2024" s="106" t="e">
        <f>IF(J2024&gt;0,MIN('Input &amp; Results'!$K$7*0.75/12*'Input &amp; Results'!$K$42*(D2024-D2023),J2024),0)</f>
        <v>#DIV/0!</v>
      </c>
      <c r="N2024" s="106" t="e">
        <f t="shared" si="570"/>
        <v>#DIV/0!</v>
      </c>
      <c r="O2024" s="106" t="e">
        <f t="shared" si="559"/>
        <v>#DIV/0!</v>
      </c>
      <c r="P2024" s="106" t="e">
        <f>IF(O2024&gt;'Input &amp; Results'!$E$49,MIN('Input &amp; Results'!$E$47*(D2024-D2023),O2024),0)</f>
        <v>#DIV/0!</v>
      </c>
      <c r="Q2024" s="106" t="e">
        <f t="shared" si="571"/>
        <v>#DIV/0!</v>
      </c>
      <c r="R2024" s="106" t="e">
        <f t="shared" si="563"/>
        <v>#DIV/0!</v>
      </c>
      <c r="S2024" s="106" t="e">
        <f t="shared" si="560"/>
        <v>#DIV/0!</v>
      </c>
      <c r="T2024" s="106" t="e">
        <f t="shared" si="572"/>
        <v>#DIV/0!</v>
      </c>
      <c r="U2024" s="124" t="e">
        <f t="shared" si="573"/>
        <v>#DIV/0!</v>
      </c>
      <c r="V2024" s="107" t="e">
        <f t="shared" si="561"/>
        <v>#DIV/0!</v>
      </c>
      <c r="W2024" s="106" t="e">
        <f t="shared" si="574"/>
        <v>#DIV/0!</v>
      </c>
      <c r="X2024" s="106" t="e">
        <f t="shared" si="564"/>
        <v>#DIV/0!</v>
      </c>
      <c r="Y2024" s="106" t="e">
        <f t="shared" si="575"/>
        <v>#DIV/0!</v>
      </c>
      <c r="Z2024" s="108" t="e">
        <f t="shared" si="565"/>
        <v>#DIV/0!</v>
      </c>
      <c r="AA2024" s="108" t="e">
        <f>('Input &amp; Results'!$E$40-R2024*7.48)/('Calcs active'!H2024*1440)</f>
        <v>#DIV/0!</v>
      </c>
    </row>
    <row r="2025" spans="2:27" x14ac:dyDescent="0.2">
      <c r="B2025" s="31">
        <f t="shared" si="576"/>
        <v>21</v>
      </c>
      <c r="C2025" s="31" t="str">
        <f t="shared" si="577"/>
        <v>February</v>
      </c>
      <c r="D2025" s="106">
        <f t="shared" si="578"/>
        <v>7359</v>
      </c>
      <c r="E2025" s="106" t="e">
        <f t="shared" si="566"/>
        <v>#DIV/0!</v>
      </c>
      <c r="F2025" s="106">
        <f>'Calcs Hist'!E2026</f>
        <v>0</v>
      </c>
      <c r="G2025" s="106" t="e">
        <f t="shared" si="562"/>
        <v>#DIV/0!</v>
      </c>
      <c r="H2025" s="107" t="e">
        <f t="shared" si="567"/>
        <v>#DIV/0!</v>
      </c>
      <c r="I2025" s="106" t="e">
        <f>IF(P2025&gt;0,('Input &amp; Results'!E$26/12*$C$3)*('Input &amp; Results'!$D$21),('Input &amp; Results'!E$26/12*$C$3)*('Input &amp; Results'!$D$22))</f>
        <v>#DIV/0!</v>
      </c>
      <c r="J2025" s="106" t="e">
        <f t="shared" si="568"/>
        <v>#DIV/0!</v>
      </c>
      <c r="K2025" s="106" t="e">
        <f>IF(H2025&gt;'Input &amp; Results'!$K$45,MIN('Input &amp; Results'!$K$28*(D2025-D2024),J2025-M2025),0)</f>
        <v>#DIV/0!</v>
      </c>
      <c r="L2025" s="106" t="e">
        <f t="shared" si="569"/>
        <v>#DIV/0!</v>
      </c>
      <c r="M2025" s="106" t="e">
        <f>IF(J2025&gt;0,MIN('Input &amp; Results'!$K$8*0.75/12*'Input &amp; Results'!$K$42*(D2025-D2024),J2025),0)</f>
        <v>#DIV/0!</v>
      </c>
      <c r="N2025" s="106" t="e">
        <f t="shared" si="570"/>
        <v>#DIV/0!</v>
      </c>
      <c r="O2025" s="106" t="e">
        <f t="shared" si="559"/>
        <v>#DIV/0!</v>
      </c>
      <c r="P2025" s="106" t="e">
        <f>IF(O2025&gt;'Input &amp; Results'!$E$49,MIN('Input &amp; Results'!$E$47*(D2025-D2024),O2025),0)</f>
        <v>#DIV/0!</v>
      </c>
      <c r="Q2025" s="106" t="e">
        <f t="shared" si="571"/>
        <v>#DIV/0!</v>
      </c>
      <c r="R2025" s="106" t="e">
        <f t="shared" si="563"/>
        <v>#DIV/0!</v>
      </c>
      <c r="S2025" s="106" t="e">
        <f t="shared" si="560"/>
        <v>#DIV/0!</v>
      </c>
      <c r="T2025" s="106" t="e">
        <f t="shared" si="572"/>
        <v>#DIV/0!</v>
      </c>
      <c r="U2025" s="124" t="e">
        <f t="shared" si="573"/>
        <v>#DIV/0!</v>
      </c>
      <c r="V2025" s="107" t="e">
        <f t="shared" si="561"/>
        <v>#DIV/0!</v>
      </c>
      <c r="W2025" s="106" t="e">
        <f t="shared" si="574"/>
        <v>#DIV/0!</v>
      </c>
      <c r="X2025" s="106" t="e">
        <f t="shared" si="564"/>
        <v>#DIV/0!</v>
      </c>
      <c r="Y2025" s="106" t="e">
        <f t="shared" si="575"/>
        <v>#DIV/0!</v>
      </c>
      <c r="Z2025" s="108" t="e">
        <f t="shared" si="565"/>
        <v>#DIV/0!</v>
      </c>
      <c r="AA2025" s="108" t="e">
        <f>('Input &amp; Results'!$E$40-R2025*7.48)/('Calcs active'!H2025*1440)</f>
        <v>#DIV/0!</v>
      </c>
    </row>
    <row r="2026" spans="2:27" x14ac:dyDescent="0.2">
      <c r="B2026" s="31">
        <f t="shared" si="576"/>
        <v>21</v>
      </c>
      <c r="C2026" s="31" t="str">
        <f t="shared" si="577"/>
        <v>March</v>
      </c>
      <c r="D2026" s="106">
        <f t="shared" si="578"/>
        <v>7390</v>
      </c>
      <c r="E2026" s="106" t="e">
        <f t="shared" si="566"/>
        <v>#DIV/0!</v>
      </c>
      <c r="F2026" s="106">
        <f>'Calcs Hist'!E2027</f>
        <v>0</v>
      </c>
      <c r="G2026" s="106" t="e">
        <f t="shared" si="562"/>
        <v>#DIV/0!</v>
      </c>
      <c r="H2026" s="107" t="e">
        <f t="shared" si="567"/>
        <v>#DIV/0!</v>
      </c>
      <c r="I2026" s="106" t="e">
        <f>IF(P2026&gt;0,('Input &amp; Results'!E$27/12*$C$3)*('Input &amp; Results'!$D$21),('Input &amp; Results'!E$27/12*$C$3)*('Input &amp; Results'!$D$22))</f>
        <v>#DIV/0!</v>
      </c>
      <c r="J2026" s="106" t="e">
        <f t="shared" si="568"/>
        <v>#DIV/0!</v>
      </c>
      <c r="K2026" s="106" t="e">
        <f>IF(H2026&gt;'Input &amp; Results'!$K$45,MIN('Input &amp; Results'!$K$29*(D2026-D2025),J2026-M2026),0)</f>
        <v>#DIV/0!</v>
      </c>
      <c r="L2026" s="106" t="e">
        <f t="shared" si="569"/>
        <v>#DIV/0!</v>
      </c>
      <c r="M2026" s="106" t="e">
        <f>IF(J2026&gt;0,MIN('Input &amp; Results'!$K$9*0.75/12*'Input &amp; Results'!$K$42*(D2026-D2025),J2026),0)</f>
        <v>#DIV/0!</v>
      </c>
      <c r="N2026" s="106" t="e">
        <f t="shared" si="570"/>
        <v>#DIV/0!</v>
      </c>
      <c r="O2026" s="106" t="e">
        <f t="shared" si="559"/>
        <v>#DIV/0!</v>
      </c>
      <c r="P2026" s="106" t="e">
        <f>IF(O2026&gt;'Input &amp; Results'!$E$49,MIN('Input &amp; Results'!$E$47*(D2026-D2025),O2026),0)</f>
        <v>#DIV/0!</v>
      </c>
      <c r="Q2026" s="106" t="e">
        <f t="shared" si="571"/>
        <v>#DIV/0!</v>
      </c>
      <c r="R2026" s="106" t="e">
        <f t="shared" si="563"/>
        <v>#DIV/0!</v>
      </c>
      <c r="S2026" s="106" t="e">
        <f t="shared" si="560"/>
        <v>#DIV/0!</v>
      </c>
      <c r="T2026" s="106" t="e">
        <f t="shared" si="572"/>
        <v>#DIV/0!</v>
      </c>
      <c r="U2026" s="124" t="e">
        <f t="shared" si="573"/>
        <v>#DIV/0!</v>
      </c>
      <c r="V2026" s="107" t="e">
        <f t="shared" si="561"/>
        <v>#DIV/0!</v>
      </c>
      <c r="W2026" s="106" t="e">
        <f t="shared" si="574"/>
        <v>#DIV/0!</v>
      </c>
      <c r="X2026" s="106" t="e">
        <f t="shared" si="564"/>
        <v>#DIV/0!</v>
      </c>
      <c r="Y2026" s="106" t="e">
        <f t="shared" si="575"/>
        <v>#DIV/0!</v>
      </c>
      <c r="Z2026" s="108" t="e">
        <f t="shared" si="565"/>
        <v>#DIV/0!</v>
      </c>
      <c r="AA2026" s="108" t="e">
        <f>('Input &amp; Results'!$E$40-R2026*7.48)/('Calcs active'!H2026*1440)</f>
        <v>#DIV/0!</v>
      </c>
    </row>
    <row r="2027" spans="2:27" x14ac:dyDescent="0.2">
      <c r="B2027" s="31">
        <f t="shared" si="576"/>
        <v>21</v>
      </c>
      <c r="C2027" s="31" t="str">
        <f t="shared" si="577"/>
        <v>April</v>
      </c>
      <c r="D2027" s="106">
        <f t="shared" si="578"/>
        <v>7420</v>
      </c>
      <c r="E2027" s="106" t="e">
        <f t="shared" si="566"/>
        <v>#DIV/0!</v>
      </c>
      <c r="F2027" s="106">
        <f>'Calcs Hist'!E2028</f>
        <v>0</v>
      </c>
      <c r="G2027" s="106" t="e">
        <f t="shared" si="562"/>
        <v>#DIV/0!</v>
      </c>
      <c r="H2027" s="107" t="e">
        <f t="shared" si="567"/>
        <v>#DIV/0!</v>
      </c>
      <c r="I2027" s="106" t="e">
        <f>IF(P2027&gt;0,('Input &amp; Results'!E$28/12*$C$3)*('Input &amp; Results'!$D$21),('Input &amp; Results'!E$28/12*$C$3)*('Input &amp; Results'!$D$22))</f>
        <v>#DIV/0!</v>
      </c>
      <c r="J2027" s="106" t="e">
        <f t="shared" si="568"/>
        <v>#DIV/0!</v>
      </c>
      <c r="K2027" s="106" t="e">
        <f>IF(H2027&gt;'Input &amp; Results'!$K$45,MIN('Input &amp; Results'!$K$30*(D2027-D2026),J2027-M2027),0)</f>
        <v>#DIV/0!</v>
      </c>
      <c r="L2027" s="106" t="e">
        <f t="shared" si="569"/>
        <v>#DIV/0!</v>
      </c>
      <c r="M2027" s="106" t="e">
        <f>IF(J2027&gt;0,MIN('Input &amp; Results'!$K$10*0.75/12*'Input &amp; Results'!$K$42*(D2027-D2026),J2027),0)</f>
        <v>#DIV/0!</v>
      </c>
      <c r="N2027" s="106" t="e">
        <f t="shared" si="570"/>
        <v>#DIV/0!</v>
      </c>
      <c r="O2027" s="106" t="e">
        <f t="shared" si="559"/>
        <v>#DIV/0!</v>
      </c>
      <c r="P2027" s="106" t="e">
        <f>IF(O2027&gt;'Input &amp; Results'!$E$49,MIN('Input &amp; Results'!$E$47*(D2027-D2026),O2027),0)</f>
        <v>#DIV/0!</v>
      </c>
      <c r="Q2027" s="106" t="e">
        <f t="shared" si="571"/>
        <v>#DIV/0!</v>
      </c>
      <c r="R2027" s="106" t="e">
        <f t="shared" si="563"/>
        <v>#DIV/0!</v>
      </c>
      <c r="S2027" s="106" t="e">
        <f t="shared" si="560"/>
        <v>#DIV/0!</v>
      </c>
      <c r="T2027" s="106" t="e">
        <f t="shared" si="572"/>
        <v>#DIV/0!</v>
      </c>
      <c r="U2027" s="124" t="e">
        <f t="shared" si="573"/>
        <v>#DIV/0!</v>
      </c>
      <c r="V2027" s="107" t="e">
        <f t="shared" si="561"/>
        <v>#DIV/0!</v>
      </c>
      <c r="W2027" s="106" t="e">
        <f t="shared" si="574"/>
        <v>#DIV/0!</v>
      </c>
      <c r="X2027" s="106" t="e">
        <f t="shared" si="564"/>
        <v>#DIV/0!</v>
      </c>
      <c r="Y2027" s="106" t="e">
        <f t="shared" si="575"/>
        <v>#DIV/0!</v>
      </c>
      <c r="Z2027" s="108" t="e">
        <f t="shared" si="565"/>
        <v>#DIV/0!</v>
      </c>
      <c r="AA2027" s="108" t="e">
        <f>('Input &amp; Results'!$E$40-R2027*7.48)/('Calcs active'!H2027*1440)</f>
        <v>#DIV/0!</v>
      </c>
    </row>
    <row r="2028" spans="2:27" x14ac:dyDescent="0.2">
      <c r="B2028" s="31">
        <f t="shared" si="576"/>
        <v>21</v>
      </c>
      <c r="C2028" s="31" t="str">
        <f t="shared" si="577"/>
        <v>May</v>
      </c>
      <c r="D2028" s="106">
        <f t="shared" si="578"/>
        <v>7451</v>
      </c>
      <c r="E2028" s="106" t="e">
        <f t="shared" si="566"/>
        <v>#DIV/0!</v>
      </c>
      <c r="F2028" s="106">
        <f>'Calcs Hist'!E2029</f>
        <v>0</v>
      </c>
      <c r="G2028" s="106" t="e">
        <f t="shared" si="562"/>
        <v>#DIV/0!</v>
      </c>
      <c r="H2028" s="107" t="e">
        <f t="shared" si="567"/>
        <v>#DIV/0!</v>
      </c>
      <c r="I2028" s="106" t="e">
        <f>IF(P2028&gt;0,('Input &amp; Results'!E$29/12*$C$3)*('Input &amp; Results'!$D$21),('Input &amp; Results'!E$29/12*$C$3)*('Input &amp; Results'!$D$22))</f>
        <v>#DIV/0!</v>
      </c>
      <c r="J2028" s="106" t="e">
        <f t="shared" si="568"/>
        <v>#DIV/0!</v>
      </c>
      <c r="K2028" s="106" t="e">
        <f>IF(H2028&gt;'Input &amp; Results'!$K$45,MIN('Input &amp; Results'!$K$31*(D2028-D2027),J2028-M2028),0)</f>
        <v>#DIV/0!</v>
      </c>
      <c r="L2028" s="106" t="e">
        <f t="shared" si="569"/>
        <v>#DIV/0!</v>
      </c>
      <c r="M2028" s="106" t="e">
        <f>IF(J2028&gt;0,MIN('Input &amp; Results'!$K$11*0.75/12*'Input &amp; Results'!$K$42*(D2028-D2027),J2028),0)</f>
        <v>#DIV/0!</v>
      </c>
      <c r="N2028" s="106" t="e">
        <f t="shared" si="570"/>
        <v>#DIV/0!</v>
      </c>
      <c r="O2028" s="106" t="e">
        <f t="shared" si="559"/>
        <v>#DIV/0!</v>
      </c>
      <c r="P2028" s="106" t="e">
        <f>IF(O2028&gt;'Input &amp; Results'!$E$49,MIN('Input &amp; Results'!$E$47*(D2028-D2027),O2028),0)</f>
        <v>#DIV/0!</v>
      </c>
      <c r="Q2028" s="106" t="e">
        <f t="shared" si="571"/>
        <v>#DIV/0!</v>
      </c>
      <c r="R2028" s="106" t="e">
        <f t="shared" si="563"/>
        <v>#DIV/0!</v>
      </c>
      <c r="S2028" s="106" t="e">
        <f t="shared" si="560"/>
        <v>#DIV/0!</v>
      </c>
      <c r="T2028" s="106" t="e">
        <f t="shared" si="572"/>
        <v>#DIV/0!</v>
      </c>
      <c r="U2028" s="124" t="e">
        <f t="shared" si="573"/>
        <v>#DIV/0!</v>
      </c>
      <c r="V2028" s="107" t="e">
        <f t="shared" si="561"/>
        <v>#DIV/0!</v>
      </c>
      <c r="W2028" s="106" t="e">
        <f t="shared" si="574"/>
        <v>#DIV/0!</v>
      </c>
      <c r="X2028" s="106" t="e">
        <f t="shared" si="564"/>
        <v>#DIV/0!</v>
      </c>
      <c r="Y2028" s="106" t="e">
        <f t="shared" si="575"/>
        <v>#DIV/0!</v>
      </c>
      <c r="Z2028" s="108" t="e">
        <f t="shared" si="565"/>
        <v>#DIV/0!</v>
      </c>
      <c r="AA2028" s="108" t="e">
        <f>('Input &amp; Results'!$E$40-R2028*7.48)/('Calcs active'!H2028*1440)</f>
        <v>#DIV/0!</v>
      </c>
    </row>
    <row r="2029" spans="2:27" x14ac:dyDescent="0.2">
      <c r="B2029" s="31">
        <f t="shared" si="576"/>
        <v>21</v>
      </c>
      <c r="C2029" s="31" t="str">
        <f t="shared" si="577"/>
        <v>June</v>
      </c>
      <c r="D2029" s="106">
        <f t="shared" si="578"/>
        <v>7481</v>
      </c>
      <c r="E2029" s="106" t="e">
        <f t="shared" si="566"/>
        <v>#DIV/0!</v>
      </c>
      <c r="F2029" s="106">
        <f>'Calcs Hist'!E2030</f>
        <v>0</v>
      </c>
      <c r="G2029" s="106" t="e">
        <f t="shared" si="562"/>
        <v>#DIV/0!</v>
      </c>
      <c r="H2029" s="107" t="e">
        <f t="shared" si="567"/>
        <v>#DIV/0!</v>
      </c>
      <c r="I2029" s="106" t="e">
        <f>IF(P2029&gt;0,('Input &amp; Results'!E$30/12*$C$3)*('Input &amp; Results'!$D$21),('Input &amp; Results'!E$30/12*$C$3)*('Input &amp; Results'!$D$22))</f>
        <v>#DIV/0!</v>
      </c>
      <c r="J2029" s="106" t="e">
        <f t="shared" si="568"/>
        <v>#DIV/0!</v>
      </c>
      <c r="K2029" s="106" t="e">
        <f>IF(H2029&gt;'Input &amp; Results'!$K$45,MIN('Input &amp; Results'!$K$32*(D2029-D2028),J2029-M2029),0)</f>
        <v>#DIV/0!</v>
      </c>
      <c r="L2029" s="106" t="e">
        <f t="shared" si="569"/>
        <v>#DIV/0!</v>
      </c>
      <c r="M2029" s="106" t="e">
        <f>IF(J2029&gt;0,MIN('Input &amp; Results'!$K$12*0.75/12*'Input &amp; Results'!$K$42*(D2029-D2028),J2029),0)</f>
        <v>#DIV/0!</v>
      </c>
      <c r="N2029" s="106" t="e">
        <f t="shared" si="570"/>
        <v>#DIV/0!</v>
      </c>
      <c r="O2029" s="106" t="e">
        <f t="shared" si="559"/>
        <v>#DIV/0!</v>
      </c>
      <c r="P2029" s="106" t="e">
        <f>IF(O2029&gt;'Input &amp; Results'!$E$49,MIN('Input &amp; Results'!$E$47*(D2029-D2028),O2029),0)</f>
        <v>#DIV/0!</v>
      </c>
      <c r="Q2029" s="106" t="e">
        <f t="shared" si="571"/>
        <v>#DIV/0!</v>
      </c>
      <c r="R2029" s="106" t="e">
        <f t="shared" si="563"/>
        <v>#DIV/0!</v>
      </c>
      <c r="S2029" s="106" t="e">
        <f t="shared" si="560"/>
        <v>#DIV/0!</v>
      </c>
      <c r="T2029" s="106" t="e">
        <f t="shared" si="572"/>
        <v>#DIV/0!</v>
      </c>
      <c r="U2029" s="124" t="e">
        <f t="shared" si="573"/>
        <v>#DIV/0!</v>
      </c>
      <c r="V2029" s="107" t="e">
        <f t="shared" si="561"/>
        <v>#DIV/0!</v>
      </c>
      <c r="W2029" s="106" t="e">
        <f t="shared" si="574"/>
        <v>#DIV/0!</v>
      </c>
      <c r="X2029" s="106" t="e">
        <f t="shared" si="564"/>
        <v>#DIV/0!</v>
      </c>
      <c r="Y2029" s="106" t="e">
        <f t="shared" si="575"/>
        <v>#DIV/0!</v>
      </c>
      <c r="Z2029" s="108" t="e">
        <f t="shared" si="565"/>
        <v>#DIV/0!</v>
      </c>
      <c r="AA2029" s="108" t="e">
        <f>('Input &amp; Results'!$E$40-R2029*7.48)/('Calcs active'!H2029*1440)</f>
        <v>#DIV/0!</v>
      </c>
    </row>
    <row r="2030" spans="2:27" x14ac:dyDescent="0.2">
      <c r="B2030" s="31">
        <f t="shared" si="576"/>
        <v>21</v>
      </c>
      <c r="C2030" s="31" t="str">
        <f t="shared" si="577"/>
        <v>July</v>
      </c>
      <c r="D2030" s="106">
        <f t="shared" si="578"/>
        <v>7512</v>
      </c>
      <c r="E2030" s="106" t="e">
        <f t="shared" si="566"/>
        <v>#DIV/0!</v>
      </c>
      <c r="F2030" s="106">
        <f>'Calcs Hist'!E2031</f>
        <v>0</v>
      </c>
      <c r="G2030" s="106" t="e">
        <f t="shared" si="562"/>
        <v>#DIV/0!</v>
      </c>
      <c r="H2030" s="107" t="e">
        <f t="shared" si="567"/>
        <v>#DIV/0!</v>
      </c>
      <c r="I2030" s="106" t="e">
        <f>IF(P2030&gt;0,('Input &amp; Results'!E$31/12*$C$3)*('Input &amp; Results'!$D$21),('Input &amp; Results'!E$31/12*$C$3)*('Input &amp; Results'!$D$22))</f>
        <v>#DIV/0!</v>
      </c>
      <c r="J2030" s="106" t="e">
        <f t="shared" si="568"/>
        <v>#DIV/0!</v>
      </c>
      <c r="K2030" s="106" t="e">
        <f>IF(H2030&gt;'Input &amp; Results'!$K$45,MIN('Input &amp; Results'!$K$33*(D2030-D2029),J2030-M2030),0)</f>
        <v>#DIV/0!</v>
      </c>
      <c r="L2030" s="106" t="e">
        <f t="shared" si="569"/>
        <v>#DIV/0!</v>
      </c>
      <c r="M2030" s="106" t="e">
        <f>IF(J2030&gt;0,MIN('Input &amp; Results'!$K$13*0.75/12*'Input &amp; Results'!$K$42*(D2030-D2029),J2030),0)</f>
        <v>#DIV/0!</v>
      </c>
      <c r="N2030" s="106" t="e">
        <f t="shared" si="570"/>
        <v>#DIV/0!</v>
      </c>
      <c r="O2030" s="106" t="e">
        <f t="shared" si="559"/>
        <v>#DIV/0!</v>
      </c>
      <c r="P2030" s="106" t="e">
        <f>IF(O2030&gt;'Input &amp; Results'!$E$49,MIN('Input &amp; Results'!$E$47*(D2030-D2029),O2030),0)</f>
        <v>#DIV/0!</v>
      </c>
      <c r="Q2030" s="106" t="e">
        <f t="shared" si="571"/>
        <v>#DIV/0!</v>
      </c>
      <c r="R2030" s="106" t="e">
        <f t="shared" si="563"/>
        <v>#DIV/0!</v>
      </c>
      <c r="S2030" s="106" t="e">
        <f t="shared" si="560"/>
        <v>#DIV/0!</v>
      </c>
      <c r="T2030" s="106" t="e">
        <f t="shared" si="572"/>
        <v>#DIV/0!</v>
      </c>
      <c r="U2030" s="124" t="e">
        <f t="shared" si="573"/>
        <v>#DIV/0!</v>
      </c>
      <c r="V2030" s="107" t="e">
        <f t="shared" si="561"/>
        <v>#DIV/0!</v>
      </c>
      <c r="W2030" s="106" t="e">
        <f t="shared" si="574"/>
        <v>#DIV/0!</v>
      </c>
      <c r="X2030" s="106" t="e">
        <f t="shared" si="564"/>
        <v>#DIV/0!</v>
      </c>
      <c r="Y2030" s="106" t="e">
        <f t="shared" si="575"/>
        <v>#DIV/0!</v>
      </c>
      <c r="Z2030" s="108" t="e">
        <f t="shared" si="565"/>
        <v>#DIV/0!</v>
      </c>
      <c r="AA2030" s="108" t="e">
        <f>('Input &amp; Results'!$E$40-R2030*7.48)/('Calcs active'!H2030*1440)</f>
        <v>#DIV/0!</v>
      </c>
    </row>
    <row r="2031" spans="2:27" x14ac:dyDescent="0.2">
      <c r="B2031" s="31">
        <f t="shared" si="576"/>
        <v>21</v>
      </c>
      <c r="C2031" s="31" t="str">
        <f t="shared" si="577"/>
        <v>August</v>
      </c>
      <c r="D2031" s="106">
        <f t="shared" si="578"/>
        <v>7543</v>
      </c>
      <c r="E2031" s="106" t="e">
        <f t="shared" si="566"/>
        <v>#DIV/0!</v>
      </c>
      <c r="F2031" s="106">
        <f>'Calcs Hist'!E2032</f>
        <v>0</v>
      </c>
      <c r="G2031" s="106" t="e">
        <f t="shared" si="562"/>
        <v>#DIV/0!</v>
      </c>
      <c r="H2031" s="107" t="e">
        <f t="shared" si="567"/>
        <v>#DIV/0!</v>
      </c>
      <c r="I2031" s="106" t="e">
        <f>IF(P2031&gt;0,('Input &amp; Results'!E$32/12*$C$3)*('Input &amp; Results'!$D$21),('Input &amp; Results'!E$32/12*$C$3)*('Input &amp; Results'!$D$22))</f>
        <v>#DIV/0!</v>
      </c>
      <c r="J2031" s="106" t="e">
        <f t="shared" si="568"/>
        <v>#DIV/0!</v>
      </c>
      <c r="K2031" s="106" t="e">
        <f>IF(H2031&gt;'Input &amp; Results'!$K$45,MIN('Input &amp; Results'!$K$34*(D2031-D2030),J2031-M2031),0)</f>
        <v>#DIV/0!</v>
      </c>
      <c r="L2031" s="106" t="e">
        <f t="shared" si="569"/>
        <v>#DIV/0!</v>
      </c>
      <c r="M2031" s="106" t="e">
        <f>IF(J2031&gt;0,MIN('Input &amp; Results'!$K$14*0.75/12*'Input &amp; Results'!$K$42*(D2031-D2030),J2031),0)</f>
        <v>#DIV/0!</v>
      </c>
      <c r="N2031" s="106" t="e">
        <f t="shared" si="570"/>
        <v>#DIV/0!</v>
      </c>
      <c r="O2031" s="106" t="e">
        <f t="shared" si="559"/>
        <v>#DIV/0!</v>
      </c>
      <c r="P2031" s="106" t="e">
        <f>IF(O2031&gt;'Input &amp; Results'!$E$49,MIN('Input &amp; Results'!$E$47*(D2031-D2030),O2031),0)</f>
        <v>#DIV/0!</v>
      </c>
      <c r="Q2031" s="106" t="e">
        <f t="shared" si="571"/>
        <v>#DIV/0!</v>
      </c>
      <c r="R2031" s="106" t="e">
        <f t="shared" si="563"/>
        <v>#DIV/0!</v>
      </c>
      <c r="S2031" s="106" t="e">
        <f t="shared" si="560"/>
        <v>#DIV/0!</v>
      </c>
      <c r="T2031" s="106" t="e">
        <f t="shared" si="572"/>
        <v>#DIV/0!</v>
      </c>
      <c r="U2031" s="124" t="e">
        <f t="shared" si="573"/>
        <v>#DIV/0!</v>
      </c>
      <c r="V2031" s="107" t="e">
        <f t="shared" si="561"/>
        <v>#DIV/0!</v>
      </c>
      <c r="W2031" s="106" t="e">
        <f t="shared" si="574"/>
        <v>#DIV/0!</v>
      </c>
      <c r="X2031" s="106" t="e">
        <f t="shared" si="564"/>
        <v>#DIV/0!</v>
      </c>
      <c r="Y2031" s="106" t="e">
        <f t="shared" si="575"/>
        <v>#DIV/0!</v>
      </c>
      <c r="Z2031" s="108" t="e">
        <f t="shared" si="565"/>
        <v>#DIV/0!</v>
      </c>
      <c r="AA2031" s="108" t="e">
        <f>('Input &amp; Results'!$E$40-R2031*7.48)/('Calcs active'!H2031*1440)</f>
        <v>#DIV/0!</v>
      </c>
    </row>
    <row r="2032" spans="2:27" x14ac:dyDescent="0.2">
      <c r="B2032" s="31">
        <f t="shared" si="576"/>
        <v>21</v>
      </c>
      <c r="C2032" s="31" t="str">
        <f t="shared" si="577"/>
        <v>September</v>
      </c>
      <c r="D2032" s="106">
        <f t="shared" si="578"/>
        <v>7573</v>
      </c>
      <c r="E2032" s="106" t="e">
        <f t="shared" si="566"/>
        <v>#DIV/0!</v>
      </c>
      <c r="F2032" s="106">
        <f>'Calcs Hist'!E2033</f>
        <v>0</v>
      </c>
      <c r="G2032" s="106" t="e">
        <f t="shared" si="562"/>
        <v>#DIV/0!</v>
      </c>
      <c r="H2032" s="107" t="e">
        <f t="shared" si="567"/>
        <v>#DIV/0!</v>
      </c>
      <c r="I2032" s="106" t="e">
        <f>IF(P2032&gt;0,('Input &amp; Results'!E$33/12*$C$3)*('Input &amp; Results'!$D$21),('Input &amp; Results'!E$33/12*$C$3)*('Input &amp; Results'!$D$22))</f>
        <v>#DIV/0!</v>
      </c>
      <c r="J2032" s="106" t="e">
        <f t="shared" si="568"/>
        <v>#DIV/0!</v>
      </c>
      <c r="K2032" s="106" t="e">
        <f>IF(H2032&gt;'Input &amp; Results'!$K$45,MIN('Input &amp; Results'!$K$35*(D2032-D2031),J2032-M2032),0)</f>
        <v>#DIV/0!</v>
      </c>
      <c r="L2032" s="106" t="e">
        <f t="shared" si="569"/>
        <v>#DIV/0!</v>
      </c>
      <c r="M2032" s="106" t="e">
        <f>IF(J2032&gt;0,MIN('Input &amp; Results'!$K$15*0.75/12*'Input &amp; Results'!$K$42*(D2032-D2031),J2032),0)</f>
        <v>#DIV/0!</v>
      </c>
      <c r="N2032" s="106" t="e">
        <f t="shared" si="570"/>
        <v>#DIV/0!</v>
      </c>
      <c r="O2032" s="106" t="e">
        <f t="shared" si="559"/>
        <v>#DIV/0!</v>
      </c>
      <c r="P2032" s="106" t="e">
        <f>IF(O2032&gt;'Input &amp; Results'!$E$49,MIN('Input &amp; Results'!$E$47*(D2032-D2031),O2032),0)</f>
        <v>#DIV/0!</v>
      </c>
      <c r="Q2032" s="106" t="e">
        <f t="shared" si="571"/>
        <v>#DIV/0!</v>
      </c>
      <c r="R2032" s="106" t="e">
        <f t="shared" si="563"/>
        <v>#DIV/0!</v>
      </c>
      <c r="S2032" s="106" t="e">
        <f t="shared" si="560"/>
        <v>#DIV/0!</v>
      </c>
      <c r="T2032" s="106" t="e">
        <f t="shared" si="572"/>
        <v>#DIV/0!</v>
      </c>
      <c r="U2032" s="124" t="e">
        <f t="shared" si="573"/>
        <v>#DIV/0!</v>
      </c>
      <c r="V2032" s="107" t="e">
        <f t="shared" si="561"/>
        <v>#DIV/0!</v>
      </c>
      <c r="W2032" s="106" t="e">
        <f t="shared" si="574"/>
        <v>#DIV/0!</v>
      </c>
      <c r="X2032" s="106" t="e">
        <f t="shared" si="564"/>
        <v>#DIV/0!</v>
      </c>
      <c r="Y2032" s="106" t="e">
        <f t="shared" si="575"/>
        <v>#DIV/0!</v>
      </c>
      <c r="Z2032" s="108" t="e">
        <f t="shared" si="565"/>
        <v>#DIV/0!</v>
      </c>
      <c r="AA2032" s="108" t="e">
        <f>('Input &amp; Results'!$E$40-R2032*7.48)/('Calcs active'!H2032*1440)</f>
        <v>#DIV/0!</v>
      </c>
    </row>
    <row r="2033" spans="2:27" x14ac:dyDescent="0.2">
      <c r="B2033" s="31">
        <f t="shared" si="576"/>
        <v>21</v>
      </c>
      <c r="C2033" s="31" t="str">
        <f t="shared" si="577"/>
        <v>October</v>
      </c>
      <c r="D2033" s="106">
        <f t="shared" si="578"/>
        <v>7604</v>
      </c>
      <c r="E2033" s="106" t="e">
        <f t="shared" si="566"/>
        <v>#DIV/0!</v>
      </c>
      <c r="F2033" s="106">
        <f>'Calcs Hist'!E2034</f>
        <v>0</v>
      </c>
      <c r="G2033" s="106" t="e">
        <f t="shared" si="562"/>
        <v>#DIV/0!</v>
      </c>
      <c r="H2033" s="107" t="e">
        <f t="shared" si="567"/>
        <v>#DIV/0!</v>
      </c>
      <c r="I2033" s="106" t="e">
        <f>IF(P2033&gt;0,('Input &amp; Results'!E$34/12*$C$3)*('Input &amp; Results'!$D$21),('Input &amp; Results'!E$34/12*$C$3)*('Input &amp; Results'!$D$22))</f>
        <v>#DIV/0!</v>
      </c>
      <c r="J2033" s="106" t="e">
        <f t="shared" si="568"/>
        <v>#DIV/0!</v>
      </c>
      <c r="K2033" s="106" t="e">
        <f>IF(H2033&gt;'Input &amp; Results'!$K$45,MIN('Input &amp; Results'!$K$36*(D2033-D2032),J2033-M2033),0)</f>
        <v>#DIV/0!</v>
      </c>
      <c r="L2033" s="106" t="e">
        <f t="shared" si="569"/>
        <v>#DIV/0!</v>
      </c>
      <c r="M2033" s="106" t="e">
        <f>IF(J2033&gt;0,MIN('Input &amp; Results'!$K$16*0.75/12*'Input &amp; Results'!$K$42*(D2033-D2032),J2033),0)</f>
        <v>#DIV/0!</v>
      </c>
      <c r="N2033" s="106" t="e">
        <f t="shared" si="570"/>
        <v>#DIV/0!</v>
      </c>
      <c r="O2033" s="106" t="e">
        <f t="shared" si="559"/>
        <v>#DIV/0!</v>
      </c>
      <c r="P2033" s="106" t="e">
        <f>IF(O2033&gt;'Input &amp; Results'!$E$49,MIN('Input &amp; Results'!$E$47*(D2033-D2032),O2033),0)</f>
        <v>#DIV/0!</v>
      </c>
      <c r="Q2033" s="106" t="e">
        <f t="shared" si="571"/>
        <v>#DIV/0!</v>
      </c>
      <c r="R2033" s="106" t="e">
        <f t="shared" si="563"/>
        <v>#DIV/0!</v>
      </c>
      <c r="S2033" s="106" t="e">
        <f t="shared" si="560"/>
        <v>#DIV/0!</v>
      </c>
      <c r="T2033" s="106" t="e">
        <f t="shared" si="572"/>
        <v>#DIV/0!</v>
      </c>
      <c r="U2033" s="124" t="e">
        <f t="shared" si="573"/>
        <v>#DIV/0!</v>
      </c>
      <c r="V2033" s="107" t="e">
        <f t="shared" si="561"/>
        <v>#DIV/0!</v>
      </c>
      <c r="W2033" s="106" t="e">
        <f t="shared" si="574"/>
        <v>#DIV/0!</v>
      </c>
      <c r="X2033" s="106" t="e">
        <f t="shared" si="564"/>
        <v>#DIV/0!</v>
      </c>
      <c r="Y2033" s="106" t="e">
        <f t="shared" si="575"/>
        <v>#DIV/0!</v>
      </c>
      <c r="Z2033" s="108" t="e">
        <f t="shared" si="565"/>
        <v>#DIV/0!</v>
      </c>
      <c r="AA2033" s="108" t="e">
        <f>('Input &amp; Results'!$E$40-R2033*7.48)/('Calcs active'!H2033*1440)</f>
        <v>#DIV/0!</v>
      </c>
    </row>
    <row r="2034" spans="2:27" x14ac:dyDescent="0.2">
      <c r="B2034" s="31">
        <f t="shared" si="576"/>
        <v>21</v>
      </c>
      <c r="C2034" s="31" t="str">
        <f t="shared" si="577"/>
        <v>November</v>
      </c>
      <c r="D2034" s="106">
        <f t="shared" si="578"/>
        <v>7634</v>
      </c>
      <c r="E2034" s="106" t="e">
        <f t="shared" si="566"/>
        <v>#DIV/0!</v>
      </c>
      <c r="F2034" s="106">
        <f>'Calcs Hist'!E2035</f>
        <v>0</v>
      </c>
      <c r="G2034" s="106" t="e">
        <f t="shared" si="562"/>
        <v>#DIV/0!</v>
      </c>
      <c r="H2034" s="107" t="e">
        <f t="shared" si="567"/>
        <v>#DIV/0!</v>
      </c>
      <c r="I2034" s="106" t="e">
        <f>IF(P2034&gt;0,('Input &amp; Results'!E$35/12*$C$3)*('Input &amp; Results'!$D$21),('Input &amp; Results'!E$35/12*$C$3)*('Input &amp; Results'!$D$22))</f>
        <v>#DIV/0!</v>
      </c>
      <c r="J2034" s="106" t="e">
        <f t="shared" si="568"/>
        <v>#DIV/0!</v>
      </c>
      <c r="K2034" s="106" t="e">
        <f>IF(H2034&gt;'Input &amp; Results'!$K$45,MIN('Input &amp; Results'!$K$37*(D2034-D2033),J2034-M2034),0)</f>
        <v>#DIV/0!</v>
      </c>
      <c r="L2034" s="106" t="e">
        <f t="shared" si="569"/>
        <v>#DIV/0!</v>
      </c>
      <c r="M2034" s="106" t="e">
        <f>IF(J2034&gt;0,MIN('Input &amp; Results'!$K$17*0.75/12*'Input &amp; Results'!$K$42*(D2034-D2033),J2034),0)</f>
        <v>#DIV/0!</v>
      </c>
      <c r="N2034" s="106" t="e">
        <f t="shared" si="570"/>
        <v>#DIV/0!</v>
      </c>
      <c r="O2034" s="106" t="e">
        <f t="shared" si="559"/>
        <v>#DIV/0!</v>
      </c>
      <c r="P2034" s="106" t="e">
        <f>IF(O2034&gt;'Input &amp; Results'!$E$49,MIN('Input &amp; Results'!$E$47*(D2034-D2033),O2034),0)</f>
        <v>#DIV/0!</v>
      </c>
      <c r="Q2034" s="106" t="e">
        <f t="shared" si="571"/>
        <v>#DIV/0!</v>
      </c>
      <c r="R2034" s="106" t="e">
        <f t="shared" si="563"/>
        <v>#DIV/0!</v>
      </c>
      <c r="S2034" s="106" t="e">
        <f t="shared" si="560"/>
        <v>#DIV/0!</v>
      </c>
      <c r="T2034" s="106" t="e">
        <f t="shared" si="572"/>
        <v>#DIV/0!</v>
      </c>
      <c r="U2034" s="124" t="e">
        <f t="shared" si="573"/>
        <v>#DIV/0!</v>
      </c>
      <c r="V2034" s="107" t="e">
        <f t="shared" si="561"/>
        <v>#DIV/0!</v>
      </c>
      <c r="W2034" s="106" t="e">
        <f t="shared" si="574"/>
        <v>#DIV/0!</v>
      </c>
      <c r="X2034" s="106" t="e">
        <f t="shared" si="564"/>
        <v>#DIV/0!</v>
      </c>
      <c r="Y2034" s="106" t="e">
        <f t="shared" si="575"/>
        <v>#DIV/0!</v>
      </c>
      <c r="Z2034" s="108" t="e">
        <f t="shared" si="565"/>
        <v>#DIV/0!</v>
      </c>
      <c r="AA2034" s="108" t="e">
        <f>('Input &amp; Results'!$E$40-R2034*7.48)/('Calcs active'!H2034*1440)</f>
        <v>#DIV/0!</v>
      </c>
    </row>
    <row r="2035" spans="2:27" x14ac:dyDescent="0.2">
      <c r="B2035" s="31">
        <f t="shared" si="576"/>
        <v>21</v>
      </c>
      <c r="C2035" s="31" t="str">
        <f t="shared" si="577"/>
        <v>December</v>
      </c>
      <c r="D2035" s="106">
        <f t="shared" si="578"/>
        <v>7665</v>
      </c>
      <c r="E2035" s="106" t="e">
        <f t="shared" si="566"/>
        <v>#DIV/0!</v>
      </c>
      <c r="F2035" s="106">
        <f>'Calcs Hist'!E2036</f>
        <v>0</v>
      </c>
      <c r="G2035" s="106" t="e">
        <f t="shared" si="562"/>
        <v>#DIV/0!</v>
      </c>
      <c r="H2035" s="107" t="e">
        <f t="shared" si="567"/>
        <v>#DIV/0!</v>
      </c>
      <c r="I2035" s="106" t="e">
        <f>IF(P2035&gt;0,('Input &amp; Results'!E$36/12*$C$3)*('Input &amp; Results'!$D$21),('Input &amp; Results'!E$36/12*$C$3)*('Input &amp; Results'!$D$22))</f>
        <v>#DIV/0!</v>
      </c>
      <c r="J2035" s="106" t="e">
        <f t="shared" si="568"/>
        <v>#DIV/0!</v>
      </c>
      <c r="K2035" s="106" t="e">
        <f>IF(H2035&gt;'Input &amp; Results'!$K$45,MIN('Input &amp; Results'!$K$38*(D2035-D2034),J2035-M2035),0)</f>
        <v>#DIV/0!</v>
      </c>
      <c r="L2035" s="106" t="e">
        <f t="shared" si="569"/>
        <v>#DIV/0!</v>
      </c>
      <c r="M2035" s="106" t="e">
        <f>IF(J2035&gt;0,MIN('Input &amp; Results'!$K$18*0.75/12*'Input &amp; Results'!$K$42*(D2035-D2034),J2035),0)</f>
        <v>#DIV/0!</v>
      </c>
      <c r="N2035" s="106" t="e">
        <f t="shared" si="570"/>
        <v>#DIV/0!</v>
      </c>
      <c r="O2035" s="106" t="e">
        <f t="shared" si="559"/>
        <v>#DIV/0!</v>
      </c>
      <c r="P2035" s="106" t="e">
        <f>IF(O2035&gt;'Input &amp; Results'!$E$49,MIN('Input &amp; Results'!$E$47*(D2035-D2034),O2035),0)</f>
        <v>#DIV/0!</v>
      </c>
      <c r="Q2035" s="106" t="e">
        <f t="shared" si="571"/>
        <v>#DIV/0!</v>
      </c>
      <c r="R2035" s="106" t="e">
        <f t="shared" si="563"/>
        <v>#DIV/0!</v>
      </c>
      <c r="S2035" s="106" t="e">
        <f t="shared" si="560"/>
        <v>#DIV/0!</v>
      </c>
      <c r="T2035" s="106" t="e">
        <f t="shared" si="572"/>
        <v>#DIV/0!</v>
      </c>
      <c r="U2035" s="124" t="e">
        <f t="shared" si="573"/>
        <v>#DIV/0!</v>
      </c>
      <c r="V2035" s="107" t="e">
        <f t="shared" si="561"/>
        <v>#DIV/0!</v>
      </c>
      <c r="W2035" s="106" t="e">
        <f t="shared" si="574"/>
        <v>#DIV/0!</v>
      </c>
      <c r="X2035" s="106" t="e">
        <f t="shared" si="564"/>
        <v>#DIV/0!</v>
      </c>
      <c r="Y2035" s="106" t="e">
        <f t="shared" si="575"/>
        <v>#DIV/0!</v>
      </c>
      <c r="Z2035" s="108" t="e">
        <f t="shared" si="565"/>
        <v>#DIV/0!</v>
      </c>
      <c r="AA2035" s="108" t="e">
        <f>('Input &amp; Results'!$E$40-R2035*7.48)/('Calcs active'!H2035*1440)</f>
        <v>#DIV/0!</v>
      </c>
    </row>
    <row r="2036" spans="2:27" x14ac:dyDescent="0.2">
      <c r="B2036" s="31">
        <f t="shared" si="576"/>
        <v>22</v>
      </c>
      <c r="C2036" s="31" t="str">
        <f t="shared" si="577"/>
        <v>January</v>
      </c>
      <c r="D2036" s="106">
        <f t="shared" si="578"/>
        <v>7696</v>
      </c>
      <c r="E2036" s="106" t="e">
        <f t="shared" si="566"/>
        <v>#DIV/0!</v>
      </c>
      <c r="F2036" s="106">
        <f>'Calcs Hist'!E2037</f>
        <v>0</v>
      </c>
      <c r="G2036" s="106" t="e">
        <f t="shared" si="562"/>
        <v>#DIV/0!</v>
      </c>
      <c r="H2036" s="107" t="e">
        <f t="shared" si="567"/>
        <v>#DIV/0!</v>
      </c>
      <c r="I2036" s="106" t="e">
        <f>IF(P2036&gt;0,('Input &amp; Results'!E$25/12*$C$3)*('Input &amp; Results'!$D$21),('Input &amp; Results'!E$25/12*$C$3)*('Input &amp; Results'!$D$22))</f>
        <v>#DIV/0!</v>
      </c>
      <c r="J2036" s="106" t="e">
        <f t="shared" si="568"/>
        <v>#DIV/0!</v>
      </c>
      <c r="K2036" s="106" t="e">
        <f>IF(H2036&gt;'Input &amp; Results'!$K$45,MIN('Input &amp; Results'!$K$27*(D2036-D2035),J2036-M2036),0)</f>
        <v>#DIV/0!</v>
      </c>
      <c r="L2036" s="106" t="e">
        <f t="shared" si="569"/>
        <v>#DIV/0!</v>
      </c>
      <c r="M2036" s="106" t="e">
        <f>IF(J2036&gt;0,MIN('Input &amp; Results'!$K$7*0.75/12*'Input &amp; Results'!$K$42*(D2036-D2035),J2036),0)</f>
        <v>#DIV/0!</v>
      </c>
      <c r="N2036" s="106" t="e">
        <f t="shared" si="570"/>
        <v>#DIV/0!</v>
      </c>
      <c r="O2036" s="106" t="e">
        <f t="shared" ref="O2036:O2099" si="579">J2036-K2036-M2036</f>
        <v>#DIV/0!</v>
      </c>
      <c r="P2036" s="106" t="e">
        <f>IF(O2036&gt;'Input &amp; Results'!$E$49,MIN('Input &amp; Results'!$E$47*(D2036-D2035),O2036),0)</f>
        <v>#DIV/0!</v>
      </c>
      <c r="Q2036" s="106" t="e">
        <f t="shared" si="571"/>
        <v>#DIV/0!</v>
      </c>
      <c r="R2036" s="106" t="e">
        <f t="shared" si="563"/>
        <v>#DIV/0!</v>
      </c>
      <c r="S2036" s="106" t="e">
        <f t="shared" ref="S2036:S2099" si="580">I2036-E2036+P2036</f>
        <v>#DIV/0!</v>
      </c>
      <c r="T2036" s="106" t="e">
        <f t="shared" si="572"/>
        <v>#DIV/0!</v>
      </c>
      <c r="U2036" s="124" t="e">
        <f t="shared" si="573"/>
        <v>#DIV/0!</v>
      </c>
      <c r="V2036" s="107" t="e">
        <f t="shared" ref="V2036:V2099" si="581">U2036/($C$3*$C$4)</f>
        <v>#DIV/0!</v>
      </c>
      <c r="W2036" s="106" t="e">
        <f t="shared" si="574"/>
        <v>#DIV/0!</v>
      </c>
      <c r="X2036" s="106" t="e">
        <f t="shared" si="564"/>
        <v>#DIV/0!</v>
      </c>
      <c r="Y2036" s="106" t="e">
        <f t="shared" si="575"/>
        <v>#DIV/0!</v>
      </c>
      <c r="Z2036" s="108" t="e">
        <f t="shared" si="565"/>
        <v>#DIV/0!</v>
      </c>
      <c r="AA2036" s="108" t="e">
        <f>('Input &amp; Results'!$E$40-R2036*7.48)/('Calcs active'!H2036*1440)</f>
        <v>#DIV/0!</v>
      </c>
    </row>
    <row r="2037" spans="2:27" x14ac:dyDescent="0.2">
      <c r="B2037" s="31">
        <f t="shared" si="576"/>
        <v>22</v>
      </c>
      <c r="C2037" s="31" t="str">
        <f t="shared" si="577"/>
        <v>February</v>
      </c>
      <c r="D2037" s="106">
        <f t="shared" si="578"/>
        <v>7724</v>
      </c>
      <c r="E2037" s="106" t="e">
        <f t="shared" si="566"/>
        <v>#DIV/0!</v>
      </c>
      <c r="F2037" s="106">
        <f>'Calcs Hist'!E2038</f>
        <v>0</v>
      </c>
      <c r="G2037" s="106" t="e">
        <f t="shared" ref="G2037:G2100" si="582">E2037+F2037</f>
        <v>#DIV/0!</v>
      </c>
      <c r="H2037" s="107" t="e">
        <f t="shared" si="567"/>
        <v>#DIV/0!</v>
      </c>
      <c r="I2037" s="106" t="e">
        <f>IF(P2037&gt;0,('Input &amp; Results'!E$26/12*$C$3)*('Input &amp; Results'!$D$21),('Input &amp; Results'!E$26/12*$C$3)*('Input &amp; Results'!$D$22))</f>
        <v>#DIV/0!</v>
      </c>
      <c r="J2037" s="106" t="e">
        <f t="shared" si="568"/>
        <v>#DIV/0!</v>
      </c>
      <c r="K2037" s="106" t="e">
        <f>IF(H2037&gt;'Input &amp; Results'!$K$45,MIN('Input &amp; Results'!$K$28*(D2037-D2036),J2037-M2037),0)</f>
        <v>#DIV/0!</v>
      </c>
      <c r="L2037" s="106" t="e">
        <f t="shared" si="569"/>
        <v>#DIV/0!</v>
      </c>
      <c r="M2037" s="106" t="e">
        <f>IF(J2037&gt;0,MIN('Input &amp; Results'!$K$8*0.75/12*'Input &amp; Results'!$K$42*(D2037-D2036),J2037),0)</f>
        <v>#DIV/0!</v>
      </c>
      <c r="N2037" s="106" t="e">
        <f t="shared" si="570"/>
        <v>#DIV/0!</v>
      </c>
      <c r="O2037" s="106" t="e">
        <f t="shared" si="579"/>
        <v>#DIV/0!</v>
      </c>
      <c r="P2037" s="106" t="e">
        <f>IF(O2037&gt;'Input &amp; Results'!$E$49,MIN('Input &amp; Results'!$E$47*(D2037-D2036),O2037),0)</f>
        <v>#DIV/0!</v>
      </c>
      <c r="Q2037" s="106" t="e">
        <f t="shared" si="571"/>
        <v>#DIV/0!</v>
      </c>
      <c r="R2037" s="106" t="e">
        <f t="shared" ref="R2037:R2100" si="583">O2037-P2037</f>
        <v>#DIV/0!</v>
      </c>
      <c r="S2037" s="106" t="e">
        <f t="shared" si="580"/>
        <v>#DIV/0!</v>
      </c>
      <c r="T2037" s="106" t="e">
        <f t="shared" si="572"/>
        <v>#DIV/0!</v>
      </c>
      <c r="U2037" s="124" t="e">
        <f t="shared" si="573"/>
        <v>#DIV/0!</v>
      </c>
      <c r="V2037" s="107" t="e">
        <f t="shared" si="581"/>
        <v>#DIV/0!</v>
      </c>
      <c r="W2037" s="106" t="e">
        <f t="shared" si="574"/>
        <v>#DIV/0!</v>
      </c>
      <c r="X2037" s="106" t="e">
        <f t="shared" ref="X2037:X2100" si="584">W2037*7.48</f>
        <v>#DIV/0!</v>
      </c>
      <c r="Y2037" s="106" t="e">
        <f t="shared" si="575"/>
        <v>#DIV/0!</v>
      </c>
      <c r="Z2037" s="108" t="e">
        <f t="shared" ref="Z2037:Z2100" si="585">Z2036+Q2037</f>
        <v>#DIV/0!</v>
      </c>
      <c r="AA2037" s="108" t="e">
        <f>('Input &amp; Results'!$E$40-R2037*7.48)/('Calcs active'!H2037*1440)</f>
        <v>#DIV/0!</v>
      </c>
    </row>
    <row r="2038" spans="2:27" x14ac:dyDescent="0.2">
      <c r="B2038" s="31">
        <f t="shared" si="576"/>
        <v>22</v>
      </c>
      <c r="C2038" s="31" t="str">
        <f t="shared" si="577"/>
        <v>March</v>
      </c>
      <c r="D2038" s="106">
        <f t="shared" si="578"/>
        <v>7755</v>
      </c>
      <c r="E2038" s="106" t="e">
        <f t="shared" ref="E2038:E2101" si="586">($C$3*($C$10*(D2038-D2037))*(T2037/$C$7)^$C$11)</f>
        <v>#DIV/0!</v>
      </c>
      <c r="F2038" s="106">
        <f>'Calcs Hist'!E2039</f>
        <v>0</v>
      </c>
      <c r="G2038" s="106" t="e">
        <f t="shared" si="582"/>
        <v>#DIV/0!</v>
      </c>
      <c r="H2038" s="107" t="e">
        <f t="shared" ref="H2038:H2101" si="587">G2038*7.48/(D2038-D2037)/1440</f>
        <v>#DIV/0!</v>
      </c>
      <c r="I2038" s="106" t="e">
        <f>IF(P2038&gt;0,('Input &amp; Results'!E$27/12*$C$3)*('Input &amp; Results'!$D$21),('Input &amp; Results'!E$27/12*$C$3)*('Input &amp; Results'!$D$22))</f>
        <v>#DIV/0!</v>
      </c>
      <c r="J2038" s="106" t="e">
        <f t="shared" ref="J2038:J2101" si="588">R2037+G2038</f>
        <v>#DIV/0!</v>
      </c>
      <c r="K2038" s="106" t="e">
        <f>IF(H2038&gt;'Input &amp; Results'!$K$45,MIN('Input &amp; Results'!$K$29*(D2038-D2037),J2038-M2038),0)</f>
        <v>#DIV/0!</v>
      </c>
      <c r="L2038" s="106" t="e">
        <f t="shared" ref="L2038:L2101" si="589">(K2038*7.48)/(D2038-D2037)</f>
        <v>#DIV/0!</v>
      </c>
      <c r="M2038" s="106" t="e">
        <f>IF(J2038&gt;0,MIN('Input &amp; Results'!$K$9*0.75/12*'Input &amp; Results'!$K$42*(D2038-D2037),J2038),0)</f>
        <v>#DIV/0!</v>
      </c>
      <c r="N2038" s="106" t="e">
        <f t="shared" ref="N2038:N2101" si="590">(M2038*7.48)/(D2038-D2037)</f>
        <v>#DIV/0!</v>
      </c>
      <c r="O2038" s="106" t="e">
        <f t="shared" si="579"/>
        <v>#DIV/0!</v>
      </c>
      <c r="P2038" s="106" t="e">
        <f>IF(O2038&gt;'Input &amp; Results'!$E$49,MIN('Input &amp; Results'!$E$47*(D2038-D2037),O2038),0)</f>
        <v>#DIV/0!</v>
      </c>
      <c r="Q2038" s="106" t="e">
        <f t="shared" ref="Q2038:Q2101" si="591">(P2038*7.48)/(D2038-D2037)</f>
        <v>#DIV/0!</v>
      </c>
      <c r="R2038" s="106" t="e">
        <f t="shared" si="583"/>
        <v>#DIV/0!</v>
      </c>
      <c r="S2038" s="106" t="e">
        <f t="shared" si="580"/>
        <v>#DIV/0!</v>
      </c>
      <c r="T2038" s="106" t="e">
        <f t="shared" ref="T2038:T2101" si="592">T2037+S2038</f>
        <v>#DIV/0!</v>
      </c>
      <c r="U2038" s="124" t="e">
        <f t="shared" ref="U2038:U2101" si="593">U2037+S2038</f>
        <v>#DIV/0!</v>
      </c>
      <c r="V2038" s="107" t="e">
        <f t="shared" si="581"/>
        <v>#DIV/0!</v>
      </c>
      <c r="W2038" s="106" t="e">
        <f t="shared" ref="W2038:W2101" si="594">G2038+W2037</f>
        <v>#DIV/0!</v>
      </c>
      <c r="X2038" s="106" t="e">
        <f t="shared" si="584"/>
        <v>#DIV/0!</v>
      </c>
      <c r="Y2038" s="106" t="e">
        <f t="shared" ref="Y2038:Y2101" si="595">Y2037+L2038</f>
        <v>#DIV/0!</v>
      </c>
      <c r="Z2038" s="108" t="e">
        <f t="shared" si="585"/>
        <v>#DIV/0!</v>
      </c>
      <c r="AA2038" s="108" t="e">
        <f>('Input &amp; Results'!$E$40-R2038*7.48)/('Calcs active'!H2038*1440)</f>
        <v>#DIV/0!</v>
      </c>
    </row>
    <row r="2039" spans="2:27" x14ac:dyDescent="0.2">
      <c r="B2039" s="31">
        <f t="shared" si="576"/>
        <v>22</v>
      </c>
      <c r="C2039" s="31" t="str">
        <f t="shared" si="577"/>
        <v>April</v>
      </c>
      <c r="D2039" s="106">
        <f t="shared" si="578"/>
        <v>7785</v>
      </c>
      <c r="E2039" s="106" t="e">
        <f t="shared" si="586"/>
        <v>#DIV/0!</v>
      </c>
      <c r="F2039" s="106">
        <f>'Calcs Hist'!E2040</f>
        <v>0</v>
      </c>
      <c r="G2039" s="106" t="e">
        <f t="shared" si="582"/>
        <v>#DIV/0!</v>
      </c>
      <c r="H2039" s="107" t="e">
        <f t="shared" si="587"/>
        <v>#DIV/0!</v>
      </c>
      <c r="I2039" s="106" t="e">
        <f>IF(P2039&gt;0,('Input &amp; Results'!E$28/12*$C$3)*('Input &amp; Results'!$D$21),('Input &amp; Results'!E$28/12*$C$3)*('Input &amp; Results'!$D$22))</f>
        <v>#DIV/0!</v>
      </c>
      <c r="J2039" s="106" t="e">
        <f t="shared" si="588"/>
        <v>#DIV/0!</v>
      </c>
      <c r="K2039" s="106" t="e">
        <f>IF(H2039&gt;'Input &amp; Results'!$K$45,MIN('Input &amp; Results'!$K$30*(D2039-D2038),J2039-M2039),0)</f>
        <v>#DIV/0!</v>
      </c>
      <c r="L2039" s="106" t="e">
        <f t="shared" si="589"/>
        <v>#DIV/0!</v>
      </c>
      <c r="M2039" s="106" t="e">
        <f>IF(J2039&gt;0,MIN('Input &amp; Results'!$K$10*0.75/12*'Input &amp; Results'!$K$42*(D2039-D2038),J2039),0)</f>
        <v>#DIV/0!</v>
      </c>
      <c r="N2039" s="106" t="e">
        <f t="shared" si="590"/>
        <v>#DIV/0!</v>
      </c>
      <c r="O2039" s="106" t="e">
        <f t="shared" si="579"/>
        <v>#DIV/0!</v>
      </c>
      <c r="P2039" s="106" t="e">
        <f>IF(O2039&gt;'Input &amp; Results'!$E$49,MIN('Input &amp; Results'!$E$47*(D2039-D2038),O2039),0)</f>
        <v>#DIV/0!</v>
      </c>
      <c r="Q2039" s="106" t="e">
        <f t="shared" si="591"/>
        <v>#DIV/0!</v>
      </c>
      <c r="R2039" s="106" t="e">
        <f t="shared" si="583"/>
        <v>#DIV/0!</v>
      </c>
      <c r="S2039" s="106" t="e">
        <f t="shared" si="580"/>
        <v>#DIV/0!</v>
      </c>
      <c r="T2039" s="106" t="e">
        <f t="shared" si="592"/>
        <v>#DIV/0!</v>
      </c>
      <c r="U2039" s="124" t="e">
        <f t="shared" si="593"/>
        <v>#DIV/0!</v>
      </c>
      <c r="V2039" s="107" t="e">
        <f t="shared" si="581"/>
        <v>#DIV/0!</v>
      </c>
      <c r="W2039" s="106" t="e">
        <f t="shared" si="594"/>
        <v>#DIV/0!</v>
      </c>
      <c r="X2039" s="106" t="e">
        <f t="shared" si="584"/>
        <v>#DIV/0!</v>
      </c>
      <c r="Y2039" s="106" t="e">
        <f t="shared" si="595"/>
        <v>#DIV/0!</v>
      </c>
      <c r="Z2039" s="108" t="e">
        <f t="shared" si="585"/>
        <v>#DIV/0!</v>
      </c>
      <c r="AA2039" s="108" t="e">
        <f>('Input &amp; Results'!$E$40-R2039*7.48)/('Calcs active'!H2039*1440)</f>
        <v>#DIV/0!</v>
      </c>
    </row>
    <row r="2040" spans="2:27" x14ac:dyDescent="0.2">
      <c r="B2040" s="31">
        <f t="shared" si="576"/>
        <v>22</v>
      </c>
      <c r="C2040" s="31" t="str">
        <f t="shared" si="577"/>
        <v>May</v>
      </c>
      <c r="D2040" s="106">
        <f t="shared" si="578"/>
        <v>7816</v>
      </c>
      <c r="E2040" s="106" t="e">
        <f t="shared" si="586"/>
        <v>#DIV/0!</v>
      </c>
      <c r="F2040" s="106">
        <f>'Calcs Hist'!E2041</f>
        <v>0</v>
      </c>
      <c r="G2040" s="106" t="e">
        <f t="shared" si="582"/>
        <v>#DIV/0!</v>
      </c>
      <c r="H2040" s="107" t="e">
        <f t="shared" si="587"/>
        <v>#DIV/0!</v>
      </c>
      <c r="I2040" s="106" t="e">
        <f>IF(P2040&gt;0,('Input &amp; Results'!E$29/12*$C$3)*('Input &amp; Results'!$D$21),('Input &amp; Results'!E$29/12*$C$3)*('Input &amp; Results'!$D$22))</f>
        <v>#DIV/0!</v>
      </c>
      <c r="J2040" s="106" t="e">
        <f t="shared" si="588"/>
        <v>#DIV/0!</v>
      </c>
      <c r="K2040" s="106" t="e">
        <f>IF(H2040&gt;'Input &amp; Results'!$K$45,MIN('Input &amp; Results'!$K$31*(D2040-D2039),J2040-M2040),0)</f>
        <v>#DIV/0!</v>
      </c>
      <c r="L2040" s="106" t="e">
        <f t="shared" si="589"/>
        <v>#DIV/0!</v>
      </c>
      <c r="M2040" s="106" t="e">
        <f>IF(J2040&gt;0,MIN('Input &amp; Results'!$K$11*0.75/12*'Input &amp; Results'!$K$42*(D2040-D2039),J2040),0)</f>
        <v>#DIV/0!</v>
      </c>
      <c r="N2040" s="106" t="e">
        <f t="shared" si="590"/>
        <v>#DIV/0!</v>
      </c>
      <c r="O2040" s="106" t="e">
        <f t="shared" si="579"/>
        <v>#DIV/0!</v>
      </c>
      <c r="P2040" s="106" t="e">
        <f>IF(O2040&gt;'Input &amp; Results'!$E$49,MIN('Input &amp; Results'!$E$47*(D2040-D2039),O2040),0)</f>
        <v>#DIV/0!</v>
      </c>
      <c r="Q2040" s="106" t="e">
        <f t="shared" si="591"/>
        <v>#DIV/0!</v>
      </c>
      <c r="R2040" s="106" t="e">
        <f t="shared" si="583"/>
        <v>#DIV/0!</v>
      </c>
      <c r="S2040" s="106" t="e">
        <f t="shared" si="580"/>
        <v>#DIV/0!</v>
      </c>
      <c r="T2040" s="106" t="e">
        <f t="shared" si="592"/>
        <v>#DIV/0!</v>
      </c>
      <c r="U2040" s="124" t="e">
        <f t="shared" si="593"/>
        <v>#DIV/0!</v>
      </c>
      <c r="V2040" s="107" t="e">
        <f t="shared" si="581"/>
        <v>#DIV/0!</v>
      </c>
      <c r="W2040" s="106" t="e">
        <f t="shared" si="594"/>
        <v>#DIV/0!</v>
      </c>
      <c r="X2040" s="106" t="e">
        <f t="shared" si="584"/>
        <v>#DIV/0!</v>
      </c>
      <c r="Y2040" s="106" t="e">
        <f t="shared" si="595"/>
        <v>#DIV/0!</v>
      </c>
      <c r="Z2040" s="108" t="e">
        <f t="shared" si="585"/>
        <v>#DIV/0!</v>
      </c>
      <c r="AA2040" s="108" t="e">
        <f>('Input &amp; Results'!$E$40-R2040*7.48)/('Calcs active'!H2040*1440)</f>
        <v>#DIV/0!</v>
      </c>
    </row>
    <row r="2041" spans="2:27" x14ac:dyDescent="0.2">
      <c r="B2041" s="31">
        <f t="shared" si="576"/>
        <v>22</v>
      </c>
      <c r="C2041" s="31" t="str">
        <f t="shared" si="577"/>
        <v>June</v>
      </c>
      <c r="D2041" s="106">
        <f t="shared" si="578"/>
        <v>7846</v>
      </c>
      <c r="E2041" s="106" t="e">
        <f t="shared" si="586"/>
        <v>#DIV/0!</v>
      </c>
      <c r="F2041" s="106">
        <f>'Calcs Hist'!E2042</f>
        <v>0</v>
      </c>
      <c r="G2041" s="106" t="e">
        <f t="shared" si="582"/>
        <v>#DIV/0!</v>
      </c>
      <c r="H2041" s="107" t="e">
        <f t="shared" si="587"/>
        <v>#DIV/0!</v>
      </c>
      <c r="I2041" s="106" t="e">
        <f>IF(P2041&gt;0,('Input &amp; Results'!E$30/12*$C$3)*('Input &amp; Results'!$D$21),('Input &amp; Results'!E$30/12*$C$3)*('Input &amp; Results'!$D$22))</f>
        <v>#DIV/0!</v>
      </c>
      <c r="J2041" s="106" t="e">
        <f t="shared" si="588"/>
        <v>#DIV/0!</v>
      </c>
      <c r="K2041" s="106" t="e">
        <f>IF(H2041&gt;'Input &amp; Results'!$K$45,MIN('Input &amp; Results'!$K$32*(D2041-D2040),J2041-M2041),0)</f>
        <v>#DIV/0!</v>
      </c>
      <c r="L2041" s="106" t="e">
        <f t="shared" si="589"/>
        <v>#DIV/0!</v>
      </c>
      <c r="M2041" s="106" t="e">
        <f>IF(J2041&gt;0,MIN('Input &amp; Results'!$K$12*0.75/12*'Input &amp; Results'!$K$42*(D2041-D2040),J2041),0)</f>
        <v>#DIV/0!</v>
      </c>
      <c r="N2041" s="106" t="e">
        <f t="shared" si="590"/>
        <v>#DIV/0!</v>
      </c>
      <c r="O2041" s="106" t="e">
        <f t="shared" si="579"/>
        <v>#DIV/0!</v>
      </c>
      <c r="P2041" s="106" t="e">
        <f>IF(O2041&gt;'Input &amp; Results'!$E$49,MIN('Input &amp; Results'!$E$47*(D2041-D2040),O2041),0)</f>
        <v>#DIV/0!</v>
      </c>
      <c r="Q2041" s="106" t="e">
        <f t="shared" si="591"/>
        <v>#DIV/0!</v>
      </c>
      <c r="R2041" s="106" t="e">
        <f t="shared" si="583"/>
        <v>#DIV/0!</v>
      </c>
      <c r="S2041" s="106" t="e">
        <f t="shared" si="580"/>
        <v>#DIV/0!</v>
      </c>
      <c r="T2041" s="106" t="e">
        <f t="shared" si="592"/>
        <v>#DIV/0!</v>
      </c>
      <c r="U2041" s="124" t="e">
        <f t="shared" si="593"/>
        <v>#DIV/0!</v>
      </c>
      <c r="V2041" s="107" t="e">
        <f t="shared" si="581"/>
        <v>#DIV/0!</v>
      </c>
      <c r="W2041" s="106" t="e">
        <f t="shared" si="594"/>
        <v>#DIV/0!</v>
      </c>
      <c r="X2041" s="106" t="e">
        <f t="shared" si="584"/>
        <v>#DIV/0!</v>
      </c>
      <c r="Y2041" s="106" t="e">
        <f t="shared" si="595"/>
        <v>#DIV/0!</v>
      </c>
      <c r="Z2041" s="108" t="e">
        <f t="shared" si="585"/>
        <v>#DIV/0!</v>
      </c>
      <c r="AA2041" s="108" t="e">
        <f>('Input &amp; Results'!$E$40-R2041*7.48)/('Calcs active'!H2041*1440)</f>
        <v>#DIV/0!</v>
      </c>
    </row>
    <row r="2042" spans="2:27" x14ac:dyDescent="0.2">
      <c r="B2042" s="31">
        <f t="shared" si="576"/>
        <v>22</v>
      </c>
      <c r="C2042" s="31" t="str">
        <f t="shared" si="577"/>
        <v>July</v>
      </c>
      <c r="D2042" s="106">
        <f t="shared" si="578"/>
        <v>7877</v>
      </c>
      <c r="E2042" s="106" t="e">
        <f t="shared" si="586"/>
        <v>#DIV/0!</v>
      </c>
      <c r="F2042" s="106">
        <f>'Calcs Hist'!E2043</f>
        <v>0</v>
      </c>
      <c r="G2042" s="106" t="e">
        <f t="shared" si="582"/>
        <v>#DIV/0!</v>
      </c>
      <c r="H2042" s="107" t="e">
        <f t="shared" si="587"/>
        <v>#DIV/0!</v>
      </c>
      <c r="I2042" s="106" t="e">
        <f>IF(P2042&gt;0,('Input &amp; Results'!E$31/12*$C$3)*('Input &amp; Results'!$D$21),('Input &amp; Results'!E$31/12*$C$3)*('Input &amp; Results'!$D$22))</f>
        <v>#DIV/0!</v>
      </c>
      <c r="J2042" s="106" t="e">
        <f t="shared" si="588"/>
        <v>#DIV/0!</v>
      </c>
      <c r="K2042" s="106" t="e">
        <f>IF(H2042&gt;'Input &amp; Results'!$K$45,MIN('Input &amp; Results'!$K$33*(D2042-D2041),J2042-M2042),0)</f>
        <v>#DIV/0!</v>
      </c>
      <c r="L2042" s="106" t="e">
        <f t="shared" si="589"/>
        <v>#DIV/0!</v>
      </c>
      <c r="M2042" s="106" t="e">
        <f>IF(J2042&gt;0,MIN('Input &amp; Results'!$K$13*0.75/12*'Input &amp; Results'!$K$42*(D2042-D2041),J2042),0)</f>
        <v>#DIV/0!</v>
      </c>
      <c r="N2042" s="106" t="e">
        <f t="shared" si="590"/>
        <v>#DIV/0!</v>
      </c>
      <c r="O2042" s="106" t="e">
        <f t="shared" si="579"/>
        <v>#DIV/0!</v>
      </c>
      <c r="P2042" s="106" t="e">
        <f>IF(O2042&gt;'Input &amp; Results'!$E$49,MIN('Input &amp; Results'!$E$47*(D2042-D2041),O2042),0)</f>
        <v>#DIV/0!</v>
      </c>
      <c r="Q2042" s="106" t="e">
        <f t="shared" si="591"/>
        <v>#DIV/0!</v>
      </c>
      <c r="R2042" s="106" t="e">
        <f t="shared" si="583"/>
        <v>#DIV/0!</v>
      </c>
      <c r="S2042" s="106" t="e">
        <f t="shared" si="580"/>
        <v>#DIV/0!</v>
      </c>
      <c r="T2042" s="106" t="e">
        <f t="shared" si="592"/>
        <v>#DIV/0!</v>
      </c>
      <c r="U2042" s="124" t="e">
        <f t="shared" si="593"/>
        <v>#DIV/0!</v>
      </c>
      <c r="V2042" s="107" t="e">
        <f t="shared" si="581"/>
        <v>#DIV/0!</v>
      </c>
      <c r="W2042" s="106" t="e">
        <f t="shared" si="594"/>
        <v>#DIV/0!</v>
      </c>
      <c r="X2042" s="106" t="e">
        <f t="shared" si="584"/>
        <v>#DIV/0!</v>
      </c>
      <c r="Y2042" s="106" t="e">
        <f t="shared" si="595"/>
        <v>#DIV/0!</v>
      </c>
      <c r="Z2042" s="108" t="e">
        <f t="shared" si="585"/>
        <v>#DIV/0!</v>
      </c>
      <c r="AA2042" s="108" t="e">
        <f>('Input &amp; Results'!$E$40-R2042*7.48)/('Calcs active'!H2042*1440)</f>
        <v>#DIV/0!</v>
      </c>
    </row>
    <row r="2043" spans="2:27" x14ac:dyDescent="0.2">
      <c r="B2043" s="31">
        <f t="shared" si="576"/>
        <v>22</v>
      </c>
      <c r="C2043" s="31" t="str">
        <f t="shared" si="577"/>
        <v>August</v>
      </c>
      <c r="D2043" s="106">
        <f t="shared" si="578"/>
        <v>7908</v>
      </c>
      <c r="E2043" s="106" t="e">
        <f t="shared" si="586"/>
        <v>#DIV/0!</v>
      </c>
      <c r="F2043" s="106">
        <f>'Calcs Hist'!E2044</f>
        <v>0</v>
      </c>
      <c r="G2043" s="106" t="e">
        <f t="shared" si="582"/>
        <v>#DIV/0!</v>
      </c>
      <c r="H2043" s="107" t="e">
        <f t="shared" si="587"/>
        <v>#DIV/0!</v>
      </c>
      <c r="I2043" s="106" t="e">
        <f>IF(P2043&gt;0,('Input &amp; Results'!E$32/12*$C$3)*('Input &amp; Results'!$D$21),('Input &amp; Results'!E$32/12*$C$3)*('Input &amp; Results'!$D$22))</f>
        <v>#DIV/0!</v>
      </c>
      <c r="J2043" s="106" t="e">
        <f t="shared" si="588"/>
        <v>#DIV/0!</v>
      </c>
      <c r="K2043" s="106" t="e">
        <f>IF(H2043&gt;'Input &amp; Results'!$K$45,MIN('Input &amp; Results'!$K$34*(D2043-D2042),J2043-M2043),0)</f>
        <v>#DIV/0!</v>
      </c>
      <c r="L2043" s="106" t="e">
        <f t="shared" si="589"/>
        <v>#DIV/0!</v>
      </c>
      <c r="M2043" s="106" t="e">
        <f>IF(J2043&gt;0,MIN('Input &amp; Results'!$K$14*0.75/12*'Input &amp; Results'!$K$42*(D2043-D2042),J2043),0)</f>
        <v>#DIV/0!</v>
      </c>
      <c r="N2043" s="106" t="e">
        <f t="shared" si="590"/>
        <v>#DIV/0!</v>
      </c>
      <c r="O2043" s="106" t="e">
        <f t="shared" si="579"/>
        <v>#DIV/0!</v>
      </c>
      <c r="P2043" s="106" t="e">
        <f>IF(O2043&gt;'Input &amp; Results'!$E$49,MIN('Input &amp; Results'!$E$47*(D2043-D2042),O2043),0)</f>
        <v>#DIV/0!</v>
      </c>
      <c r="Q2043" s="106" t="e">
        <f t="shared" si="591"/>
        <v>#DIV/0!</v>
      </c>
      <c r="R2043" s="106" t="e">
        <f t="shared" si="583"/>
        <v>#DIV/0!</v>
      </c>
      <c r="S2043" s="106" t="e">
        <f t="shared" si="580"/>
        <v>#DIV/0!</v>
      </c>
      <c r="T2043" s="106" t="e">
        <f t="shared" si="592"/>
        <v>#DIV/0!</v>
      </c>
      <c r="U2043" s="124" t="e">
        <f t="shared" si="593"/>
        <v>#DIV/0!</v>
      </c>
      <c r="V2043" s="107" t="e">
        <f t="shared" si="581"/>
        <v>#DIV/0!</v>
      </c>
      <c r="W2043" s="106" t="e">
        <f t="shared" si="594"/>
        <v>#DIV/0!</v>
      </c>
      <c r="X2043" s="106" t="e">
        <f t="shared" si="584"/>
        <v>#DIV/0!</v>
      </c>
      <c r="Y2043" s="106" t="e">
        <f t="shared" si="595"/>
        <v>#DIV/0!</v>
      </c>
      <c r="Z2043" s="108" t="e">
        <f t="shared" si="585"/>
        <v>#DIV/0!</v>
      </c>
      <c r="AA2043" s="108" t="e">
        <f>('Input &amp; Results'!$E$40-R2043*7.48)/('Calcs active'!H2043*1440)</f>
        <v>#DIV/0!</v>
      </c>
    </row>
    <row r="2044" spans="2:27" x14ac:dyDescent="0.2">
      <c r="B2044" s="31">
        <f t="shared" si="576"/>
        <v>22</v>
      </c>
      <c r="C2044" s="31" t="str">
        <f t="shared" si="577"/>
        <v>September</v>
      </c>
      <c r="D2044" s="106">
        <f t="shared" si="578"/>
        <v>7938</v>
      </c>
      <c r="E2044" s="106" t="e">
        <f t="shared" si="586"/>
        <v>#DIV/0!</v>
      </c>
      <c r="F2044" s="106">
        <f>'Calcs Hist'!E2045</f>
        <v>0</v>
      </c>
      <c r="G2044" s="106" t="e">
        <f t="shared" si="582"/>
        <v>#DIV/0!</v>
      </c>
      <c r="H2044" s="107" t="e">
        <f t="shared" si="587"/>
        <v>#DIV/0!</v>
      </c>
      <c r="I2044" s="106" t="e">
        <f>IF(P2044&gt;0,('Input &amp; Results'!E$33/12*$C$3)*('Input &amp; Results'!$D$21),('Input &amp; Results'!E$33/12*$C$3)*('Input &amp; Results'!$D$22))</f>
        <v>#DIV/0!</v>
      </c>
      <c r="J2044" s="106" t="e">
        <f t="shared" si="588"/>
        <v>#DIV/0!</v>
      </c>
      <c r="K2044" s="106" t="e">
        <f>IF(H2044&gt;'Input &amp; Results'!$K$45,MIN('Input &amp; Results'!$K$35*(D2044-D2043),J2044-M2044),0)</f>
        <v>#DIV/0!</v>
      </c>
      <c r="L2044" s="106" t="e">
        <f t="shared" si="589"/>
        <v>#DIV/0!</v>
      </c>
      <c r="M2044" s="106" t="e">
        <f>IF(J2044&gt;0,MIN('Input &amp; Results'!$K$15*0.75/12*'Input &amp; Results'!$K$42*(D2044-D2043),J2044),0)</f>
        <v>#DIV/0!</v>
      </c>
      <c r="N2044" s="106" t="e">
        <f t="shared" si="590"/>
        <v>#DIV/0!</v>
      </c>
      <c r="O2044" s="106" t="e">
        <f t="shared" si="579"/>
        <v>#DIV/0!</v>
      </c>
      <c r="P2044" s="106" t="e">
        <f>IF(O2044&gt;'Input &amp; Results'!$E$49,MIN('Input &amp; Results'!$E$47*(D2044-D2043),O2044),0)</f>
        <v>#DIV/0!</v>
      </c>
      <c r="Q2044" s="106" t="e">
        <f t="shared" si="591"/>
        <v>#DIV/0!</v>
      </c>
      <c r="R2044" s="106" t="e">
        <f t="shared" si="583"/>
        <v>#DIV/0!</v>
      </c>
      <c r="S2044" s="106" t="e">
        <f t="shared" si="580"/>
        <v>#DIV/0!</v>
      </c>
      <c r="T2044" s="106" t="e">
        <f t="shared" si="592"/>
        <v>#DIV/0!</v>
      </c>
      <c r="U2044" s="124" t="e">
        <f t="shared" si="593"/>
        <v>#DIV/0!</v>
      </c>
      <c r="V2044" s="107" t="e">
        <f t="shared" si="581"/>
        <v>#DIV/0!</v>
      </c>
      <c r="W2044" s="106" t="e">
        <f t="shared" si="594"/>
        <v>#DIV/0!</v>
      </c>
      <c r="X2044" s="106" t="e">
        <f t="shared" si="584"/>
        <v>#DIV/0!</v>
      </c>
      <c r="Y2044" s="106" t="e">
        <f t="shared" si="595"/>
        <v>#DIV/0!</v>
      </c>
      <c r="Z2044" s="108" t="e">
        <f t="shared" si="585"/>
        <v>#DIV/0!</v>
      </c>
      <c r="AA2044" s="108" t="e">
        <f>('Input &amp; Results'!$E$40-R2044*7.48)/('Calcs active'!H2044*1440)</f>
        <v>#DIV/0!</v>
      </c>
    </row>
    <row r="2045" spans="2:27" x14ac:dyDescent="0.2">
      <c r="B2045" s="31">
        <f t="shared" si="576"/>
        <v>22</v>
      </c>
      <c r="C2045" s="31" t="str">
        <f t="shared" si="577"/>
        <v>October</v>
      </c>
      <c r="D2045" s="106">
        <f t="shared" si="578"/>
        <v>7969</v>
      </c>
      <c r="E2045" s="106" t="e">
        <f t="shared" si="586"/>
        <v>#DIV/0!</v>
      </c>
      <c r="F2045" s="106">
        <f>'Calcs Hist'!E2046</f>
        <v>0</v>
      </c>
      <c r="G2045" s="106" t="e">
        <f t="shared" si="582"/>
        <v>#DIV/0!</v>
      </c>
      <c r="H2045" s="107" t="e">
        <f t="shared" si="587"/>
        <v>#DIV/0!</v>
      </c>
      <c r="I2045" s="106" t="e">
        <f>IF(P2045&gt;0,('Input &amp; Results'!E$34/12*$C$3)*('Input &amp; Results'!$D$21),('Input &amp; Results'!E$34/12*$C$3)*('Input &amp; Results'!$D$22))</f>
        <v>#DIV/0!</v>
      </c>
      <c r="J2045" s="106" t="e">
        <f t="shared" si="588"/>
        <v>#DIV/0!</v>
      </c>
      <c r="K2045" s="106" t="e">
        <f>IF(H2045&gt;'Input &amp; Results'!$K$45,MIN('Input &amp; Results'!$K$36*(D2045-D2044),J2045-M2045),0)</f>
        <v>#DIV/0!</v>
      </c>
      <c r="L2045" s="106" t="e">
        <f t="shared" si="589"/>
        <v>#DIV/0!</v>
      </c>
      <c r="M2045" s="106" t="e">
        <f>IF(J2045&gt;0,MIN('Input &amp; Results'!$K$16*0.75/12*'Input &amp; Results'!$K$42*(D2045-D2044),J2045),0)</f>
        <v>#DIV/0!</v>
      </c>
      <c r="N2045" s="106" t="e">
        <f t="shared" si="590"/>
        <v>#DIV/0!</v>
      </c>
      <c r="O2045" s="106" t="e">
        <f t="shared" si="579"/>
        <v>#DIV/0!</v>
      </c>
      <c r="P2045" s="106" t="e">
        <f>IF(O2045&gt;'Input &amp; Results'!$E$49,MIN('Input &amp; Results'!$E$47*(D2045-D2044),O2045),0)</f>
        <v>#DIV/0!</v>
      </c>
      <c r="Q2045" s="106" t="e">
        <f t="shared" si="591"/>
        <v>#DIV/0!</v>
      </c>
      <c r="R2045" s="106" t="e">
        <f t="shared" si="583"/>
        <v>#DIV/0!</v>
      </c>
      <c r="S2045" s="106" t="e">
        <f t="shared" si="580"/>
        <v>#DIV/0!</v>
      </c>
      <c r="T2045" s="106" t="e">
        <f t="shared" si="592"/>
        <v>#DIV/0!</v>
      </c>
      <c r="U2045" s="124" t="e">
        <f t="shared" si="593"/>
        <v>#DIV/0!</v>
      </c>
      <c r="V2045" s="107" t="e">
        <f t="shared" si="581"/>
        <v>#DIV/0!</v>
      </c>
      <c r="W2045" s="106" t="e">
        <f t="shared" si="594"/>
        <v>#DIV/0!</v>
      </c>
      <c r="X2045" s="106" t="e">
        <f t="shared" si="584"/>
        <v>#DIV/0!</v>
      </c>
      <c r="Y2045" s="106" t="e">
        <f t="shared" si="595"/>
        <v>#DIV/0!</v>
      </c>
      <c r="Z2045" s="108" t="e">
        <f t="shared" si="585"/>
        <v>#DIV/0!</v>
      </c>
      <c r="AA2045" s="108" t="e">
        <f>('Input &amp; Results'!$E$40-R2045*7.48)/('Calcs active'!H2045*1440)</f>
        <v>#DIV/0!</v>
      </c>
    </row>
    <row r="2046" spans="2:27" x14ac:dyDescent="0.2">
      <c r="B2046" s="31">
        <f t="shared" si="576"/>
        <v>22</v>
      </c>
      <c r="C2046" s="31" t="str">
        <f t="shared" si="577"/>
        <v>November</v>
      </c>
      <c r="D2046" s="106">
        <f t="shared" si="578"/>
        <v>7999</v>
      </c>
      <c r="E2046" s="106" t="e">
        <f t="shared" si="586"/>
        <v>#DIV/0!</v>
      </c>
      <c r="F2046" s="106">
        <f>'Calcs Hist'!E2047</f>
        <v>0</v>
      </c>
      <c r="G2046" s="106" t="e">
        <f t="shared" si="582"/>
        <v>#DIV/0!</v>
      </c>
      <c r="H2046" s="107" t="e">
        <f t="shared" si="587"/>
        <v>#DIV/0!</v>
      </c>
      <c r="I2046" s="106" t="e">
        <f>IF(P2046&gt;0,('Input &amp; Results'!E$35/12*$C$3)*('Input &amp; Results'!$D$21),('Input &amp; Results'!E$35/12*$C$3)*('Input &amp; Results'!$D$22))</f>
        <v>#DIV/0!</v>
      </c>
      <c r="J2046" s="106" t="e">
        <f t="shared" si="588"/>
        <v>#DIV/0!</v>
      </c>
      <c r="K2046" s="106" t="e">
        <f>IF(H2046&gt;'Input &amp; Results'!$K$45,MIN('Input &amp; Results'!$K$37*(D2046-D2045),J2046-M2046),0)</f>
        <v>#DIV/0!</v>
      </c>
      <c r="L2046" s="106" t="e">
        <f t="shared" si="589"/>
        <v>#DIV/0!</v>
      </c>
      <c r="M2046" s="106" t="e">
        <f>IF(J2046&gt;0,MIN('Input &amp; Results'!$K$17*0.75/12*'Input &amp; Results'!$K$42*(D2046-D2045),J2046),0)</f>
        <v>#DIV/0!</v>
      </c>
      <c r="N2046" s="106" t="e">
        <f t="shared" si="590"/>
        <v>#DIV/0!</v>
      </c>
      <c r="O2046" s="106" t="e">
        <f t="shared" si="579"/>
        <v>#DIV/0!</v>
      </c>
      <c r="P2046" s="106" t="e">
        <f>IF(O2046&gt;'Input &amp; Results'!$E$49,MIN('Input &amp; Results'!$E$47*(D2046-D2045),O2046),0)</f>
        <v>#DIV/0!</v>
      </c>
      <c r="Q2046" s="106" t="e">
        <f t="shared" si="591"/>
        <v>#DIV/0!</v>
      </c>
      <c r="R2046" s="106" t="e">
        <f t="shared" si="583"/>
        <v>#DIV/0!</v>
      </c>
      <c r="S2046" s="106" t="e">
        <f t="shared" si="580"/>
        <v>#DIV/0!</v>
      </c>
      <c r="T2046" s="106" t="e">
        <f t="shared" si="592"/>
        <v>#DIV/0!</v>
      </c>
      <c r="U2046" s="124" t="e">
        <f t="shared" si="593"/>
        <v>#DIV/0!</v>
      </c>
      <c r="V2046" s="107" t="e">
        <f t="shared" si="581"/>
        <v>#DIV/0!</v>
      </c>
      <c r="W2046" s="106" t="e">
        <f t="shared" si="594"/>
        <v>#DIV/0!</v>
      </c>
      <c r="X2046" s="106" t="e">
        <f t="shared" si="584"/>
        <v>#DIV/0!</v>
      </c>
      <c r="Y2046" s="106" t="e">
        <f t="shared" si="595"/>
        <v>#DIV/0!</v>
      </c>
      <c r="Z2046" s="108" t="e">
        <f t="shared" si="585"/>
        <v>#DIV/0!</v>
      </c>
      <c r="AA2046" s="108" t="e">
        <f>('Input &amp; Results'!$E$40-R2046*7.48)/('Calcs active'!H2046*1440)</f>
        <v>#DIV/0!</v>
      </c>
    </row>
    <row r="2047" spans="2:27" x14ac:dyDescent="0.2">
      <c r="B2047" s="31">
        <f t="shared" si="576"/>
        <v>22</v>
      </c>
      <c r="C2047" s="31" t="str">
        <f t="shared" si="577"/>
        <v>December</v>
      </c>
      <c r="D2047" s="106">
        <f t="shared" si="578"/>
        <v>8030</v>
      </c>
      <c r="E2047" s="106" t="e">
        <f t="shared" si="586"/>
        <v>#DIV/0!</v>
      </c>
      <c r="F2047" s="106">
        <f>'Calcs Hist'!E2048</f>
        <v>0</v>
      </c>
      <c r="G2047" s="106" t="e">
        <f t="shared" si="582"/>
        <v>#DIV/0!</v>
      </c>
      <c r="H2047" s="107" t="e">
        <f t="shared" si="587"/>
        <v>#DIV/0!</v>
      </c>
      <c r="I2047" s="106" t="e">
        <f>IF(P2047&gt;0,('Input &amp; Results'!E$36/12*$C$3)*('Input &amp; Results'!$D$21),('Input &amp; Results'!E$36/12*$C$3)*('Input &amp; Results'!$D$22))</f>
        <v>#DIV/0!</v>
      </c>
      <c r="J2047" s="106" t="e">
        <f t="shared" si="588"/>
        <v>#DIV/0!</v>
      </c>
      <c r="K2047" s="106" t="e">
        <f>IF(H2047&gt;'Input &amp; Results'!$K$45,MIN('Input &amp; Results'!$K$38*(D2047-D2046),J2047-M2047),0)</f>
        <v>#DIV/0!</v>
      </c>
      <c r="L2047" s="106" t="e">
        <f t="shared" si="589"/>
        <v>#DIV/0!</v>
      </c>
      <c r="M2047" s="106" t="e">
        <f>IF(J2047&gt;0,MIN('Input &amp; Results'!$K$18*0.75/12*'Input &amp; Results'!$K$42*(D2047-D2046),J2047),0)</f>
        <v>#DIV/0!</v>
      </c>
      <c r="N2047" s="106" t="e">
        <f t="shared" si="590"/>
        <v>#DIV/0!</v>
      </c>
      <c r="O2047" s="106" t="e">
        <f t="shared" si="579"/>
        <v>#DIV/0!</v>
      </c>
      <c r="P2047" s="106" t="e">
        <f>IF(O2047&gt;'Input &amp; Results'!$E$49,MIN('Input &amp; Results'!$E$47*(D2047-D2046),O2047),0)</f>
        <v>#DIV/0!</v>
      </c>
      <c r="Q2047" s="106" t="e">
        <f t="shared" si="591"/>
        <v>#DIV/0!</v>
      </c>
      <c r="R2047" s="106" t="e">
        <f t="shared" si="583"/>
        <v>#DIV/0!</v>
      </c>
      <c r="S2047" s="106" t="e">
        <f t="shared" si="580"/>
        <v>#DIV/0!</v>
      </c>
      <c r="T2047" s="106" t="e">
        <f t="shared" si="592"/>
        <v>#DIV/0!</v>
      </c>
      <c r="U2047" s="124" t="e">
        <f t="shared" si="593"/>
        <v>#DIV/0!</v>
      </c>
      <c r="V2047" s="107" t="e">
        <f t="shared" si="581"/>
        <v>#DIV/0!</v>
      </c>
      <c r="W2047" s="106" t="e">
        <f t="shared" si="594"/>
        <v>#DIV/0!</v>
      </c>
      <c r="X2047" s="106" t="e">
        <f t="shared" si="584"/>
        <v>#DIV/0!</v>
      </c>
      <c r="Y2047" s="106" t="e">
        <f t="shared" si="595"/>
        <v>#DIV/0!</v>
      </c>
      <c r="Z2047" s="108" t="e">
        <f t="shared" si="585"/>
        <v>#DIV/0!</v>
      </c>
      <c r="AA2047" s="108" t="e">
        <f>('Input &amp; Results'!$E$40-R2047*7.48)/('Calcs active'!H2047*1440)</f>
        <v>#DIV/0!</v>
      </c>
    </row>
    <row r="2048" spans="2:27" x14ac:dyDescent="0.2">
      <c r="B2048" s="31">
        <f t="shared" si="576"/>
        <v>23</v>
      </c>
      <c r="C2048" s="31" t="str">
        <f t="shared" si="577"/>
        <v>January</v>
      </c>
      <c r="D2048" s="106">
        <f t="shared" si="578"/>
        <v>8061</v>
      </c>
      <c r="E2048" s="106" t="e">
        <f t="shared" si="586"/>
        <v>#DIV/0!</v>
      </c>
      <c r="F2048" s="106">
        <f>'Calcs Hist'!E2049</f>
        <v>0</v>
      </c>
      <c r="G2048" s="106" t="e">
        <f t="shared" si="582"/>
        <v>#DIV/0!</v>
      </c>
      <c r="H2048" s="107" t="e">
        <f t="shared" si="587"/>
        <v>#DIV/0!</v>
      </c>
      <c r="I2048" s="106" t="e">
        <f>IF(P2048&gt;0,('Input &amp; Results'!E$25/12*$C$3)*('Input &amp; Results'!$D$21),('Input &amp; Results'!E$25/12*$C$3)*('Input &amp; Results'!$D$22))</f>
        <v>#DIV/0!</v>
      </c>
      <c r="J2048" s="106" t="e">
        <f t="shared" si="588"/>
        <v>#DIV/0!</v>
      </c>
      <c r="K2048" s="106" t="e">
        <f>IF(H2048&gt;'Input &amp; Results'!$K$45,MIN('Input &amp; Results'!$K$27*(D2048-D2047),J2048-M2048),0)</f>
        <v>#DIV/0!</v>
      </c>
      <c r="L2048" s="106" t="e">
        <f t="shared" si="589"/>
        <v>#DIV/0!</v>
      </c>
      <c r="M2048" s="106" t="e">
        <f>IF(J2048&gt;0,MIN('Input &amp; Results'!$K$7*0.75/12*'Input &amp; Results'!$K$42*(D2048-D2047),J2048),0)</f>
        <v>#DIV/0!</v>
      </c>
      <c r="N2048" s="106" t="e">
        <f t="shared" si="590"/>
        <v>#DIV/0!</v>
      </c>
      <c r="O2048" s="106" t="e">
        <f t="shared" si="579"/>
        <v>#DIV/0!</v>
      </c>
      <c r="P2048" s="106" t="e">
        <f>IF(O2048&gt;'Input &amp; Results'!$E$49,MIN('Input &amp; Results'!$E$47*(D2048-D2047),O2048),0)</f>
        <v>#DIV/0!</v>
      </c>
      <c r="Q2048" s="106" t="e">
        <f t="shared" si="591"/>
        <v>#DIV/0!</v>
      </c>
      <c r="R2048" s="106" t="e">
        <f t="shared" si="583"/>
        <v>#DIV/0!</v>
      </c>
      <c r="S2048" s="106" t="e">
        <f t="shared" si="580"/>
        <v>#DIV/0!</v>
      </c>
      <c r="T2048" s="106" t="e">
        <f t="shared" si="592"/>
        <v>#DIV/0!</v>
      </c>
      <c r="U2048" s="124" t="e">
        <f t="shared" si="593"/>
        <v>#DIV/0!</v>
      </c>
      <c r="V2048" s="107" t="e">
        <f t="shared" si="581"/>
        <v>#DIV/0!</v>
      </c>
      <c r="W2048" s="106" t="e">
        <f t="shared" si="594"/>
        <v>#DIV/0!</v>
      </c>
      <c r="X2048" s="106" t="e">
        <f t="shared" si="584"/>
        <v>#DIV/0!</v>
      </c>
      <c r="Y2048" s="106" t="e">
        <f t="shared" si="595"/>
        <v>#DIV/0!</v>
      </c>
      <c r="Z2048" s="108" t="e">
        <f t="shared" si="585"/>
        <v>#DIV/0!</v>
      </c>
      <c r="AA2048" s="108" t="e">
        <f>('Input &amp; Results'!$E$40-R2048*7.48)/('Calcs active'!H2048*1440)</f>
        <v>#DIV/0!</v>
      </c>
    </row>
    <row r="2049" spans="2:27" x14ac:dyDescent="0.2">
      <c r="B2049" s="31">
        <f t="shared" ref="B2049:B2112" si="596">B2037+1</f>
        <v>23</v>
      </c>
      <c r="C2049" s="31" t="str">
        <f t="shared" ref="C2049:C2112" si="597">C2037</f>
        <v>February</v>
      </c>
      <c r="D2049" s="106">
        <f t="shared" si="578"/>
        <v>8089</v>
      </c>
      <c r="E2049" s="106" t="e">
        <f t="shared" si="586"/>
        <v>#DIV/0!</v>
      </c>
      <c r="F2049" s="106">
        <f>'Calcs Hist'!E2050</f>
        <v>0</v>
      </c>
      <c r="G2049" s="106" t="e">
        <f t="shared" si="582"/>
        <v>#DIV/0!</v>
      </c>
      <c r="H2049" s="107" t="e">
        <f t="shared" si="587"/>
        <v>#DIV/0!</v>
      </c>
      <c r="I2049" s="106" t="e">
        <f>IF(P2049&gt;0,('Input &amp; Results'!E$26/12*$C$3)*('Input &amp; Results'!$D$21),('Input &amp; Results'!E$26/12*$C$3)*('Input &amp; Results'!$D$22))</f>
        <v>#DIV/0!</v>
      </c>
      <c r="J2049" s="106" t="e">
        <f t="shared" si="588"/>
        <v>#DIV/0!</v>
      </c>
      <c r="K2049" s="106" t="e">
        <f>IF(H2049&gt;'Input &amp; Results'!$K$45,MIN('Input &amp; Results'!$K$28*(D2049-D2048),J2049-M2049),0)</f>
        <v>#DIV/0!</v>
      </c>
      <c r="L2049" s="106" t="e">
        <f t="shared" si="589"/>
        <v>#DIV/0!</v>
      </c>
      <c r="M2049" s="106" t="e">
        <f>IF(J2049&gt;0,MIN('Input &amp; Results'!$K$8*0.75/12*'Input &amp; Results'!$K$42*(D2049-D2048),J2049),0)</f>
        <v>#DIV/0!</v>
      </c>
      <c r="N2049" s="106" t="e">
        <f t="shared" si="590"/>
        <v>#DIV/0!</v>
      </c>
      <c r="O2049" s="106" t="e">
        <f t="shared" si="579"/>
        <v>#DIV/0!</v>
      </c>
      <c r="P2049" s="106" t="e">
        <f>IF(O2049&gt;'Input &amp; Results'!$E$49,MIN('Input &amp; Results'!$E$47*(D2049-D2048),O2049),0)</f>
        <v>#DIV/0!</v>
      </c>
      <c r="Q2049" s="106" t="e">
        <f t="shared" si="591"/>
        <v>#DIV/0!</v>
      </c>
      <c r="R2049" s="106" t="e">
        <f t="shared" si="583"/>
        <v>#DIV/0!</v>
      </c>
      <c r="S2049" s="106" t="e">
        <f t="shared" si="580"/>
        <v>#DIV/0!</v>
      </c>
      <c r="T2049" s="106" t="e">
        <f t="shared" si="592"/>
        <v>#DIV/0!</v>
      </c>
      <c r="U2049" s="124" t="e">
        <f t="shared" si="593"/>
        <v>#DIV/0!</v>
      </c>
      <c r="V2049" s="107" t="e">
        <f t="shared" si="581"/>
        <v>#DIV/0!</v>
      </c>
      <c r="W2049" s="106" t="e">
        <f t="shared" si="594"/>
        <v>#DIV/0!</v>
      </c>
      <c r="X2049" s="106" t="e">
        <f t="shared" si="584"/>
        <v>#DIV/0!</v>
      </c>
      <c r="Y2049" s="106" t="e">
        <f t="shared" si="595"/>
        <v>#DIV/0!</v>
      </c>
      <c r="Z2049" s="108" t="e">
        <f t="shared" si="585"/>
        <v>#DIV/0!</v>
      </c>
      <c r="AA2049" s="108" t="e">
        <f>('Input &amp; Results'!$E$40-R2049*7.48)/('Calcs active'!H2049*1440)</f>
        <v>#DIV/0!</v>
      </c>
    </row>
    <row r="2050" spans="2:27" x14ac:dyDescent="0.2">
      <c r="B2050" s="31">
        <f t="shared" si="596"/>
        <v>23</v>
      </c>
      <c r="C2050" s="31" t="str">
        <f t="shared" si="597"/>
        <v>March</v>
      </c>
      <c r="D2050" s="106">
        <f t="shared" ref="D2050:D2113" si="598">D2038+365</f>
        <v>8120</v>
      </c>
      <c r="E2050" s="106" t="e">
        <f t="shared" si="586"/>
        <v>#DIV/0!</v>
      </c>
      <c r="F2050" s="106">
        <f>'Calcs Hist'!E2051</f>
        <v>0</v>
      </c>
      <c r="G2050" s="106" t="e">
        <f t="shared" si="582"/>
        <v>#DIV/0!</v>
      </c>
      <c r="H2050" s="107" t="e">
        <f t="shared" si="587"/>
        <v>#DIV/0!</v>
      </c>
      <c r="I2050" s="106" t="e">
        <f>IF(P2050&gt;0,('Input &amp; Results'!E$27/12*$C$3)*('Input &amp; Results'!$D$21),('Input &amp; Results'!E$27/12*$C$3)*('Input &amp; Results'!$D$22))</f>
        <v>#DIV/0!</v>
      </c>
      <c r="J2050" s="106" t="e">
        <f t="shared" si="588"/>
        <v>#DIV/0!</v>
      </c>
      <c r="K2050" s="106" t="e">
        <f>IF(H2050&gt;'Input &amp; Results'!$K$45,MIN('Input &amp; Results'!$K$29*(D2050-D2049),J2050-M2050),0)</f>
        <v>#DIV/0!</v>
      </c>
      <c r="L2050" s="106" t="e">
        <f t="shared" si="589"/>
        <v>#DIV/0!</v>
      </c>
      <c r="M2050" s="106" t="e">
        <f>IF(J2050&gt;0,MIN('Input &amp; Results'!$K$9*0.75/12*'Input &amp; Results'!$K$42*(D2050-D2049),J2050),0)</f>
        <v>#DIV/0!</v>
      </c>
      <c r="N2050" s="106" t="e">
        <f t="shared" si="590"/>
        <v>#DIV/0!</v>
      </c>
      <c r="O2050" s="106" t="e">
        <f t="shared" si="579"/>
        <v>#DIV/0!</v>
      </c>
      <c r="P2050" s="106" t="e">
        <f>IF(O2050&gt;'Input &amp; Results'!$E$49,MIN('Input &amp; Results'!$E$47*(D2050-D2049),O2050),0)</f>
        <v>#DIV/0!</v>
      </c>
      <c r="Q2050" s="106" t="e">
        <f t="shared" si="591"/>
        <v>#DIV/0!</v>
      </c>
      <c r="R2050" s="106" t="e">
        <f t="shared" si="583"/>
        <v>#DIV/0!</v>
      </c>
      <c r="S2050" s="106" t="e">
        <f t="shared" si="580"/>
        <v>#DIV/0!</v>
      </c>
      <c r="T2050" s="106" t="e">
        <f t="shared" si="592"/>
        <v>#DIV/0!</v>
      </c>
      <c r="U2050" s="124" t="e">
        <f t="shared" si="593"/>
        <v>#DIV/0!</v>
      </c>
      <c r="V2050" s="107" t="e">
        <f t="shared" si="581"/>
        <v>#DIV/0!</v>
      </c>
      <c r="W2050" s="106" t="e">
        <f t="shared" si="594"/>
        <v>#DIV/0!</v>
      </c>
      <c r="X2050" s="106" t="e">
        <f t="shared" si="584"/>
        <v>#DIV/0!</v>
      </c>
      <c r="Y2050" s="106" t="e">
        <f t="shared" si="595"/>
        <v>#DIV/0!</v>
      </c>
      <c r="Z2050" s="108" t="e">
        <f t="shared" si="585"/>
        <v>#DIV/0!</v>
      </c>
      <c r="AA2050" s="108" t="e">
        <f>('Input &amp; Results'!$E$40-R2050*7.48)/('Calcs active'!H2050*1440)</f>
        <v>#DIV/0!</v>
      </c>
    </row>
    <row r="2051" spans="2:27" x14ac:dyDescent="0.2">
      <c r="B2051" s="31">
        <f t="shared" si="596"/>
        <v>23</v>
      </c>
      <c r="C2051" s="31" t="str">
        <f t="shared" si="597"/>
        <v>April</v>
      </c>
      <c r="D2051" s="106">
        <f t="shared" si="598"/>
        <v>8150</v>
      </c>
      <c r="E2051" s="106" t="e">
        <f t="shared" si="586"/>
        <v>#DIV/0!</v>
      </c>
      <c r="F2051" s="106">
        <f>'Calcs Hist'!E2052</f>
        <v>0</v>
      </c>
      <c r="G2051" s="106" t="e">
        <f t="shared" si="582"/>
        <v>#DIV/0!</v>
      </c>
      <c r="H2051" s="107" t="e">
        <f t="shared" si="587"/>
        <v>#DIV/0!</v>
      </c>
      <c r="I2051" s="106" t="e">
        <f>IF(P2051&gt;0,('Input &amp; Results'!E$28/12*$C$3)*('Input &amp; Results'!$D$21),('Input &amp; Results'!E$28/12*$C$3)*('Input &amp; Results'!$D$22))</f>
        <v>#DIV/0!</v>
      </c>
      <c r="J2051" s="106" t="e">
        <f t="shared" si="588"/>
        <v>#DIV/0!</v>
      </c>
      <c r="K2051" s="106" t="e">
        <f>IF(H2051&gt;'Input &amp; Results'!$K$45,MIN('Input &amp; Results'!$K$30*(D2051-D2050),J2051-M2051),0)</f>
        <v>#DIV/0!</v>
      </c>
      <c r="L2051" s="106" t="e">
        <f t="shared" si="589"/>
        <v>#DIV/0!</v>
      </c>
      <c r="M2051" s="106" t="e">
        <f>IF(J2051&gt;0,MIN('Input &amp; Results'!$K$10*0.75/12*'Input &amp; Results'!$K$42*(D2051-D2050),J2051),0)</f>
        <v>#DIV/0!</v>
      </c>
      <c r="N2051" s="106" t="e">
        <f t="shared" si="590"/>
        <v>#DIV/0!</v>
      </c>
      <c r="O2051" s="106" t="e">
        <f t="shared" si="579"/>
        <v>#DIV/0!</v>
      </c>
      <c r="P2051" s="106" t="e">
        <f>IF(O2051&gt;'Input &amp; Results'!$E$49,MIN('Input &amp; Results'!$E$47*(D2051-D2050),O2051),0)</f>
        <v>#DIV/0!</v>
      </c>
      <c r="Q2051" s="106" t="e">
        <f t="shared" si="591"/>
        <v>#DIV/0!</v>
      </c>
      <c r="R2051" s="106" t="e">
        <f t="shared" si="583"/>
        <v>#DIV/0!</v>
      </c>
      <c r="S2051" s="106" t="e">
        <f t="shared" si="580"/>
        <v>#DIV/0!</v>
      </c>
      <c r="T2051" s="106" t="e">
        <f t="shared" si="592"/>
        <v>#DIV/0!</v>
      </c>
      <c r="U2051" s="124" t="e">
        <f t="shared" si="593"/>
        <v>#DIV/0!</v>
      </c>
      <c r="V2051" s="107" t="e">
        <f t="shared" si="581"/>
        <v>#DIV/0!</v>
      </c>
      <c r="W2051" s="106" t="e">
        <f t="shared" si="594"/>
        <v>#DIV/0!</v>
      </c>
      <c r="X2051" s="106" t="e">
        <f t="shared" si="584"/>
        <v>#DIV/0!</v>
      </c>
      <c r="Y2051" s="106" t="e">
        <f t="shared" si="595"/>
        <v>#DIV/0!</v>
      </c>
      <c r="Z2051" s="108" t="e">
        <f t="shared" si="585"/>
        <v>#DIV/0!</v>
      </c>
      <c r="AA2051" s="108" t="e">
        <f>('Input &amp; Results'!$E$40-R2051*7.48)/('Calcs active'!H2051*1440)</f>
        <v>#DIV/0!</v>
      </c>
    </row>
    <row r="2052" spans="2:27" x14ac:dyDescent="0.2">
      <c r="B2052" s="31">
        <f t="shared" si="596"/>
        <v>23</v>
      </c>
      <c r="C2052" s="31" t="str">
        <f t="shared" si="597"/>
        <v>May</v>
      </c>
      <c r="D2052" s="106">
        <f t="shared" si="598"/>
        <v>8181</v>
      </c>
      <c r="E2052" s="106" t="e">
        <f t="shared" si="586"/>
        <v>#DIV/0!</v>
      </c>
      <c r="F2052" s="106">
        <f>'Calcs Hist'!E2053</f>
        <v>0</v>
      </c>
      <c r="G2052" s="106" t="e">
        <f t="shared" si="582"/>
        <v>#DIV/0!</v>
      </c>
      <c r="H2052" s="107" t="e">
        <f t="shared" si="587"/>
        <v>#DIV/0!</v>
      </c>
      <c r="I2052" s="106" t="e">
        <f>IF(P2052&gt;0,('Input &amp; Results'!E$29/12*$C$3)*('Input &amp; Results'!$D$21),('Input &amp; Results'!E$29/12*$C$3)*('Input &amp; Results'!$D$22))</f>
        <v>#DIV/0!</v>
      </c>
      <c r="J2052" s="106" t="e">
        <f t="shared" si="588"/>
        <v>#DIV/0!</v>
      </c>
      <c r="K2052" s="106" t="e">
        <f>IF(H2052&gt;'Input &amp; Results'!$K$45,MIN('Input &amp; Results'!$K$31*(D2052-D2051),J2052-M2052),0)</f>
        <v>#DIV/0!</v>
      </c>
      <c r="L2052" s="106" t="e">
        <f t="shared" si="589"/>
        <v>#DIV/0!</v>
      </c>
      <c r="M2052" s="106" t="e">
        <f>IF(J2052&gt;0,MIN('Input &amp; Results'!$K$11*0.75/12*'Input &amp; Results'!$K$42*(D2052-D2051),J2052),0)</f>
        <v>#DIV/0!</v>
      </c>
      <c r="N2052" s="106" t="e">
        <f t="shared" si="590"/>
        <v>#DIV/0!</v>
      </c>
      <c r="O2052" s="106" t="e">
        <f t="shared" si="579"/>
        <v>#DIV/0!</v>
      </c>
      <c r="P2052" s="106" t="e">
        <f>IF(O2052&gt;'Input &amp; Results'!$E$49,MIN('Input &amp; Results'!$E$47*(D2052-D2051),O2052),0)</f>
        <v>#DIV/0!</v>
      </c>
      <c r="Q2052" s="106" t="e">
        <f t="shared" si="591"/>
        <v>#DIV/0!</v>
      </c>
      <c r="R2052" s="106" t="e">
        <f t="shared" si="583"/>
        <v>#DIV/0!</v>
      </c>
      <c r="S2052" s="106" t="e">
        <f t="shared" si="580"/>
        <v>#DIV/0!</v>
      </c>
      <c r="T2052" s="106" t="e">
        <f t="shared" si="592"/>
        <v>#DIV/0!</v>
      </c>
      <c r="U2052" s="124" t="e">
        <f t="shared" si="593"/>
        <v>#DIV/0!</v>
      </c>
      <c r="V2052" s="107" t="e">
        <f t="shared" si="581"/>
        <v>#DIV/0!</v>
      </c>
      <c r="W2052" s="106" t="e">
        <f t="shared" si="594"/>
        <v>#DIV/0!</v>
      </c>
      <c r="X2052" s="106" t="e">
        <f t="shared" si="584"/>
        <v>#DIV/0!</v>
      </c>
      <c r="Y2052" s="106" t="e">
        <f t="shared" si="595"/>
        <v>#DIV/0!</v>
      </c>
      <c r="Z2052" s="108" t="e">
        <f t="shared" si="585"/>
        <v>#DIV/0!</v>
      </c>
      <c r="AA2052" s="108" t="e">
        <f>('Input &amp; Results'!$E$40-R2052*7.48)/('Calcs active'!H2052*1440)</f>
        <v>#DIV/0!</v>
      </c>
    </row>
    <row r="2053" spans="2:27" x14ac:dyDescent="0.2">
      <c r="B2053" s="31">
        <f t="shared" si="596"/>
        <v>23</v>
      </c>
      <c r="C2053" s="31" t="str">
        <f t="shared" si="597"/>
        <v>June</v>
      </c>
      <c r="D2053" s="106">
        <f t="shared" si="598"/>
        <v>8211</v>
      </c>
      <c r="E2053" s="106" t="e">
        <f t="shared" si="586"/>
        <v>#DIV/0!</v>
      </c>
      <c r="F2053" s="106">
        <f>'Calcs Hist'!E2054</f>
        <v>0</v>
      </c>
      <c r="G2053" s="106" t="e">
        <f t="shared" si="582"/>
        <v>#DIV/0!</v>
      </c>
      <c r="H2053" s="107" t="e">
        <f t="shared" si="587"/>
        <v>#DIV/0!</v>
      </c>
      <c r="I2053" s="106" t="e">
        <f>IF(P2053&gt;0,('Input &amp; Results'!E$30/12*$C$3)*('Input &amp; Results'!$D$21),('Input &amp; Results'!E$30/12*$C$3)*('Input &amp; Results'!$D$22))</f>
        <v>#DIV/0!</v>
      </c>
      <c r="J2053" s="106" t="e">
        <f t="shared" si="588"/>
        <v>#DIV/0!</v>
      </c>
      <c r="K2053" s="106" t="e">
        <f>IF(H2053&gt;'Input &amp; Results'!$K$45,MIN('Input &amp; Results'!$K$32*(D2053-D2052),J2053-M2053),0)</f>
        <v>#DIV/0!</v>
      </c>
      <c r="L2053" s="106" t="e">
        <f t="shared" si="589"/>
        <v>#DIV/0!</v>
      </c>
      <c r="M2053" s="106" t="e">
        <f>IF(J2053&gt;0,MIN('Input &amp; Results'!$K$12*0.75/12*'Input &amp; Results'!$K$42*(D2053-D2052),J2053),0)</f>
        <v>#DIV/0!</v>
      </c>
      <c r="N2053" s="106" t="e">
        <f t="shared" si="590"/>
        <v>#DIV/0!</v>
      </c>
      <c r="O2053" s="106" t="e">
        <f t="shared" si="579"/>
        <v>#DIV/0!</v>
      </c>
      <c r="P2053" s="106" t="e">
        <f>IF(O2053&gt;'Input &amp; Results'!$E$49,MIN('Input &amp; Results'!$E$47*(D2053-D2052),O2053),0)</f>
        <v>#DIV/0!</v>
      </c>
      <c r="Q2053" s="106" t="e">
        <f t="shared" si="591"/>
        <v>#DIV/0!</v>
      </c>
      <c r="R2053" s="106" t="e">
        <f t="shared" si="583"/>
        <v>#DIV/0!</v>
      </c>
      <c r="S2053" s="106" t="e">
        <f t="shared" si="580"/>
        <v>#DIV/0!</v>
      </c>
      <c r="T2053" s="106" t="e">
        <f t="shared" si="592"/>
        <v>#DIV/0!</v>
      </c>
      <c r="U2053" s="124" t="e">
        <f t="shared" si="593"/>
        <v>#DIV/0!</v>
      </c>
      <c r="V2053" s="107" t="e">
        <f t="shared" si="581"/>
        <v>#DIV/0!</v>
      </c>
      <c r="W2053" s="106" t="e">
        <f t="shared" si="594"/>
        <v>#DIV/0!</v>
      </c>
      <c r="X2053" s="106" t="e">
        <f t="shared" si="584"/>
        <v>#DIV/0!</v>
      </c>
      <c r="Y2053" s="106" t="e">
        <f t="shared" si="595"/>
        <v>#DIV/0!</v>
      </c>
      <c r="Z2053" s="108" t="e">
        <f t="shared" si="585"/>
        <v>#DIV/0!</v>
      </c>
      <c r="AA2053" s="108" t="e">
        <f>('Input &amp; Results'!$E$40-R2053*7.48)/('Calcs active'!H2053*1440)</f>
        <v>#DIV/0!</v>
      </c>
    </row>
    <row r="2054" spans="2:27" x14ac:dyDescent="0.2">
      <c r="B2054" s="31">
        <f t="shared" si="596"/>
        <v>23</v>
      </c>
      <c r="C2054" s="31" t="str">
        <f t="shared" si="597"/>
        <v>July</v>
      </c>
      <c r="D2054" s="106">
        <f t="shared" si="598"/>
        <v>8242</v>
      </c>
      <c r="E2054" s="106" t="e">
        <f t="shared" si="586"/>
        <v>#DIV/0!</v>
      </c>
      <c r="F2054" s="106">
        <f>'Calcs Hist'!E2055</f>
        <v>0</v>
      </c>
      <c r="G2054" s="106" t="e">
        <f t="shared" si="582"/>
        <v>#DIV/0!</v>
      </c>
      <c r="H2054" s="107" t="e">
        <f t="shared" si="587"/>
        <v>#DIV/0!</v>
      </c>
      <c r="I2054" s="106" t="e">
        <f>IF(P2054&gt;0,('Input &amp; Results'!E$31/12*$C$3)*('Input &amp; Results'!$D$21),('Input &amp; Results'!E$31/12*$C$3)*('Input &amp; Results'!$D$22))</f>
        <v>#DIV/0!</v>
      </c>
      <c r="J2054" s="106" t="e">
        <f t="shared" si="588"/>
        <v>#DIV/0!</v>
      </c>
      <c r="K2054" s="106" t="e">
        <f>IF(H2054&gt;'Input &amp; Results'!$K$45,MIN('Input &amp; Results'!$K$33*(D2054-D2053),J2054-M2054),0)</f>
        <v>#DIV/0!</v>
      </c>
      <c r="L2054" s="106" t="e">
        <f t="shared" si="589"/>
        <v>#DIV/0!</v>
      </c>
      <c r="M2054" s="106" t="e">
        <f>IF(J2054&gt;0,MIN('Input &amp; Results'!$K$13*0.75/12*'Input &amp; Results'!$K$42*(D2054-D2053),J2054),0)</f>
        <v>#DIV/0!</v>
      </c>
      <c r="N2054" s="106" t="e">
        <f t="shared" si="590"/>
        <v>#DIV/0!</v>
      </c>
      <c r="O2054" s="106" t="e">
        <f t="shared" si="579"/>
        <v>#DIV/0!</v>
      </c>
      <c r="P2054" s="106" t="e">
        <f>IF(O2054&gt;'Input &amp; Results'!$E$49,MIN('Input &amp; Results'!$E$47*(D2054-D2053),O2054),0)</f>
        <v>#DIV/0!</v>
      </c>
      <c r="Q2054" s="106" t="e">
        <f t="shared" si="591"/>
        <v>#DIV/0!</v>
      </c>
      <c r="R2054" s="106" t="e">
        <f t="shared" si="583"/>
        <v>#DIV/0!</v>
      </c>
      <c r="S2054" s="106" t="e">
        <f t="shared" si="580"/>
        <v>#DIV/0!</v>
      </c>
      <c r="T2054" s="106" t="e">
        <f t="shared" si="592"/>
        <v>#DIV/0!</v>
      </c>
      <c r="U2054" s="124" t="e">
        <f t="shared" si="593"/>
        <v>#DIV/0!</v>
      </c>
      <c r="V2054" s="107" t="e">
        <f t="shared" si="581"/>
        <v>#DIV/0!</v>
      </c>
      <c r="W2054" s="106" t="e">
        <f t="shared" si="594"/>
        <v>#DIV/0!</v>
      </c>
      <c r="X2054" s="106" t="e">
        <f t="shared" si="584"/>
        <v>#DIV/0!</v>
      </c>
      <c r="Y2054" s="106" t="e">
        <f t="shared" si="595"/>
        <v>#DIV/0!</v>
      </c>
      <c r="Z2054" s="108" t="e">
        <f t="shared" si="585"/>
        <v>#DIV/0!</v>
      </c>
      <c r="AA2054" s="108" t="e">
        <f>('Input &amp; Results'!$E$40-R2054*7.48)/('Calcs active'!H2054*1440)</f>
        <v>#DIV/0!</v>
      </c>
    </row>
    <row r="2055" spans="2:27" x14ac:dyDescent="0.2">
      <c r="B2055" s="31">
        <f t="shared" si="596"/>
        <v>23</v>
      </c>
      <c r="C2055" s="31" t="str">
        <f t="shared" si="597"/>
        <v>August</v>
      </c>
      <c r="D2055" s="106">
        <f t="shared" si="598"/>
        <v>8273</v>
      </c>
      <c r="E2055" s="106" t="e">
        <f t="shared" si="586"/>
        <v>#DIV/0!</v>
      </c>
      <c r="F2055" s="106">
        <f>'Calcs Hist'!E2056</f>
        <v>0</v>
      </c>
      <c r="G2055" s="106" t="e">
        <f t="shared" si="582"/>
        <v>#DIV/0!</v>
      </c>
      <c r="H2055" s="107" t="e">
        <f t="shared" si="587"/>
        <v>#DIV/0!</v>
      </c>
      <c r="I2055" s="106" t="e">
        <f>IF(P2055&gt;0,('Input &amp; Results'!E$32/12*$C$3)*('Input &amp; Results'!$D$21),('Input &amp; Results'!E$32/12*$C$3)*('Input &amp; Results'!$D$22))</f>
        <v>#DIV/0!</v>
      </c>
      <c r="J2055" s="106" t="e">
        <f t="shared" si="588"/>
        <v>#DIV/0!</v>
      </c>
      <c r="K2055" s="106" t="e">
        <f>IF(H2055&gt;'Input &amp; Results'!$K$45,MIN('Input &amp; Results'!$K$34*(D2055-D2054),J2055-M2055),0)</f>
        <v>#DIV/0!</v>
      </c>
      <c r="L2055" s="106" t="e">
        <f t="shared" si="589"/>
        <v>#DIV/0!</v>
      </c>
      <c r="M2055" s="106" t="e">
        <f>IF(J2055&gt;0,MIN('Input &amp; Results'!$K$14*0.75/12*'Input &amp; Results'!$K$42*(D2055-D2054),J2055),0)</f>
        <v>#DIV/0!</v>
      </c>
      <c r="N2055" s="106" t="e">
        <f t="shared" si="590"/>
        <v>#DIV/0!</v>
      </c>
      <c r="O2055" s="106" t="e">
        <f t="shared" si="579"/>
        <v>#DIV/0!</v>
      </c>
      <c r="P2055" s="106" t="e">
        <f>IF(O2055&gt;'Input &amp; Results'!$E$49,MIN('Input &amp; Results'!$E$47*(D2055-D2054),O2055),0)</f>
        <v>#DIV/0!</v>
      </c>
      <c r="Q2055" s="106" t="e">
        <f t="shared" si="591"/>
        <v>#DIV/0!</v>
      </c>
      <c r="R2055" s="106" t="e">
        <f t="shared" si="583"/>
        <v>#DIV/0!</v>
      </c>
      <c r="S2055" s="106" t="e">
        <f t="shared" si="580"/>
        <v>#DIV/0!</v>
      </c>
      <c r="T2055" s="106" t="e">
        <f t="shared" si="592"/>
        <v>#DIV/0!</v>
      </c>
      <c r="U2055" s="124" t="e">
        <f t="shared" si="593"/>
        <v>#DIV/0!</v>
      </c>
      <c r="V2055" s="107" t="e">
        <f t="shared" si="581"/>
        <v>#DIV/0!</v>
      </c>
      <c r="W2055" s="106" t="e">
        <f t="shared" si="594"/>
        <v>#DIV/0!</v>
      </c>
      <c r="X2055" s="106" t="e">
        <f t="shared" si="584"/>
        <v>#DIV/0!</v>
      </c>
      <c r="Y2055" s="106" t="e">
        <f t="shared" si="595"/>
        <v>#DIV/0!</v>
      </c>
      <c r="Z2055" s="108" t="e">
        <f t="shared" si="585"/>
        <v>#DIV/0!</v>
      </c>
      <c r="AA2055" s="108" t="e">
        <f>('Input &amp; Results'!$E$40-R2055*7.48)/('Calcs active'!H2055*1440)</f>
        <v>#DIV/0!</v>
      </c>
    </row>
    <row r="2056" spans="2:27" x14ac:dyDescent="0.2">
      <c r="B2056" s="31">
        <f t="shared" si="596"/>
        <v>23</v>
      </c>
      <c r="C2056" s="31" t="str">
        <f t="shared" si="597"/>
        <v>September</v>
      </c>
      <c r="D2056" s="106">
        <f t="shared" si="598"/>
        <v>8303</v>
      </c>
      <c r="E2056" s="106" t="e">
        <f t="shared" si="586"/>
        <v>#DIV/0!</v>
      </c>
      <c r="F2056" s="106">
        <f>'Calcs Hist'!E2057</f>
        <v>0</v>
      </c>
      <c r="G2056" s="106" t="e">
        <f t="shared" si="582"/>
        <v>#DIV/0!</v>
      </c>
      <c r="H2056" s="107" t="e">
        <f t="shared" si="587"/>
        <v>#DIV/0!</v>
      </c>
      <c r="I2056" s="106" t="e">
        <f>IF(P2056&gt;0,('Input &amp; Results'!E$33/12*$C$3)*('Input &amp; Results'!$D$21),('Input &amp; Results'!E$33/12*$C$3)*('Input &amp; Results'!$D$22))</f>
        <v>#DIV/0!</v>
      </c>
      <c r="J2056" s="106" t="e">
        <f t="shared" si="588"/>
        <v>#DIV/0!</v>
      </c>
      <c r="K2056" s="106" t="e">
        <f>IF(H2056&gt;'Input &amp; Results'!$K$45,MIN('Input &amp; Results'!$K$35*(D2056-D2055),J2056-M2056),0)</f>
        <v>#DIV/0!</v>
      </c>
      <c r="L2056" s="106" t="e">
        <f t="shared" si="589"/>
        <v>#DIV/0!</v>
      </c>
      <c r="M2056" s="106" t="e">
        <f>IF(J2056&gt;0,MIN('Input &amp; Results'!$K$15*0.75/12*'Input &amp; Results'!$K$42*(D2056-D2055),J2056),0)</f>
        <v>#DIV/0!</v>
      </c>
      <c r="N2056" s="106" t="e">
        <f t="shared" si="590"/>
        <v>#DIV/0!</v>
      </c>
      <c r="O2056" s="106" t="e">
        <f t="shared" si="579"/>
        <v>#DIV/0!</v>
      </c>
      <c r="P2056" s="106" t="e">
        <f>IF(O2056&gt;'Input &amp; Results'!$E$49,MIN('Input &amp; Results'!$E$47*(D2056-D2055),O2056),0)</f>
        <v>#DIV/0!</v>
      </c>
      <c r="Q2056" s="106" t="e">
        <f t="shared" si="591"/>
        <v>#DIV/0!</v>
      </c>
      <c r="R2056" s="106" t="e">
        <f t="shared" si="583"/>
        <v>#DIV/0!</v>
      </c>
      <c r="S2056" s="106" t="e">
        <f t="shared" si="580"/>
        <v>#DIV/0!</v>
      </c>
      <c r="T2056" s="106" t="e">
        <f t="shared" si="592"/>
        <v>#DIV/0!</v>
      </c>
      <c r="U2056" s="124" t="e">
        <f t="shared" si="593"/>
        <v>#DIV/0!</v>
      </c>
      <c r="V2056" s="107" t="e">
        <f t="shared" si="581"/>
        <v>#DIV/0!</v>
      </c>
      <c r="W2056" s="106" t="e">
        <f t="shared" si="594"/>
        <v>#DIV/0!</v>
      </c>
      <c r="X2056" s="106" t="e">
        <f t="shared" si="584"/>
        <v>#DIV/0!</v>
      </c>
      <c r="Y2056" s="106" t="e">
        <f t="shared" si="595"/>
        <v>#DIV/0!</v>
      </c>
      <c r="Z2056" s="108" t="e">
        <f t="shared" si="585"/>
        <v>#DIV/0!</v>
      </c>
      <c r="AA2056" s="108" t="e">
        <f>('Input &amp; Results'!$E$40-R2056*7.48)/('Calcs active'!H2056*1440)</f>
        <v>#DIV/0!</v>
      </c>
    </row>
    <row r="2057" spans="2:27" x14ac:dyDescent="0.2">
      <c r="B2057" s="31">
        <f t="shared" si="596"/>
        <v>23</v>
      </c>
      <c r="C2057" s="31" t="str">
        <f t="shared" si="597"/>
        <v>October</v>
      </c>
      <c r="D2057" s="106">
        <f t="shared" si="598"/>
        <v>8334</v>
      </c>
      <c r="E2057" s="106" t="e">
        <f t="shared" si="586"/>
        <v>#DIV/0!</v>
      </c>
      <c r="F2057" s="106">
        <f>'Calcs Hist'!E2058</f>
        <v>0</v>
      </c>
      <c r="G2057" s="106" t="e">
        <f t="shared" si="582"/>
        <v>#DIV/0!</v>
      </c>
      <c r="H2057" s="107" t="e">
        <f t="shared" si="587"/>
        <v>#DIV/0!</v>
      </c>
      <c r="I2057" s="106" t="e">
        <f>IF(P2057&gt;0,('Input &amp; Results'!E$34/12*$C$3)*('Input &amp; Results'!$D$21),('Input &amp; Results'!E$34/12*$C$3)*('Input &amp; Results'!$D$22))</f>
        <v>#DIV/0!</v>
      </c>
      <c r="J2057" s="106" t="e">
        <f t="shared" si="588"/>
        <v>#DIV/0!</v>
      </c>
      <c r="K2057" s="106" t="e">
        <f>IF(H2057&gt;'Input &amp; Results'!$K$45,MIN('Input &amp; Results'!$K$36*(D2057-D2056),J2057-M2057),0)</f>
        <v>#DIV/0!</v>
      </c>
      <c r="L2057" s="106" t="e">
        <f t="shared" si="589"/>
        <v>#DIV/0!</v>
      </c>
      <c r="M2057" s="106" t="e">
        <f>IF(J2057&gt;0,MIN('Input &amp; Results'!$K$16*0.75/12*'Input &amp; Results'!$K$42*(D2057-D2056),J2057),0)</f>
        <v>#DIV/0!</v>
      </c>
      <c r="N2057" s="106" t="e">
        <f t="shared" si="590"/>
        <v>#DIV/0!</v>
      </c>
      <c r="O2057" s="106" t="e">
        <f t="shared" si="579"/>
        <v>#DIV/0!</v>
      </c>
      <c r="P2057" s="106" t="e">
        <f>IF(O2057&gt;'Input &amp; Results'!$E$49,MIN('Input &amp; Results'!$E$47*(D2057-D2056),O2057),0)</f>
        <v>#DIV/0!</v>
      </c>
      <c r="Q2057" s="106" t="e">
        <f t="shared" si="591"/>
        <v>#DIV/0!</v>
      </c>
      <c r="R2057" s="106" t="e">
        <f t="shared" si="583"/>
        <v>#DIV/0!</v>
      </c>
      <c r="S2057" s="106" t="e">
        <f t="shared" si="580"/>
        <v>#DIV/0!</v>
      </c>
      <c r="T2057" s="106" t="e">
        <f t="shared" si="592"/>
        <v>#DIV/0!</v>
      </c>
      <c r="U2057" s="124" t="e">
        <f t="shared" si="593"/>
        <v>#DIV/0!</v>
      </c>
      <c r="V2057" s="107" t="e">
        <f t="shared" si="581"/>
        <v>#DIV/0!</v>
      </c>
      <c r="W2057" s="106" t="e">
        <f t="shared" si="594"/>
        <v>#DIV/0!</v>
      </c>
      <c r="X2057" s="106" t="e">
        <f t="shared" si="584"/>
        <v>#DIV/0!</v>
      </c>
      <c r="Y2057" s="106" t="e">
        <f t="shared" si="595"/>
        <v>#DIV/0!</v>
      </c>
      <c r="Z2057" s="108" t="e">
        <f t="shared" si="585"/>
        <v>#DIV/0!</v>
      </c>
      <c r="AA2057" s="108" t="e">
        <f>('Input &amp; Results'!$E$40-R2057*7.48)/('Calcs active'!H2057*1440)</f>
        <v>#DIV/0!</v>
      </c>
    </row>
    <row r="2058" spans="2:27" x14ac:dyDescent="0.2">
      <c r="B2058" s="31">
        <f t="shared" si="596"/>
        <v>23</v>
      </c>
      <c r="C2058" s="31" t="str">
        <f t="shared" si="597"/>
        <v>November</v>
      </c>
      <c r="D2058" s="106">
        <f t="shared" si="598"/>
        <v>8364</v>
      </c>
      <c r="E2058" s="106" t="e">
        <f t="shared" si="586"/>
        <v>#DIV/0!</v>
      </c>
      <c r="F2058" s="106">
        <f>'Calcs Hist'!E2059</f>
        <v>0</v>
      </c>
      <c r="G2058" s="106" t="e">
        <f t="shared" si="582"/>
        <v>#DIV/0!</v>
      </c>
      <c r="H2058" s="107" t="e">
        <f t="shared" si="587"/>
        <v>#DIV/0!</v>
      </c>
      <c r="I2058" s="106" t="e">
        <f>IF(P2058&gt;0,('Input &amp; Results'!E$35/12*$C$3)*('Input &amp; Results'!$D$21),('Input &amp; Results'!E$35/12*$C$3)*('Input &amp; Results'!$D$22))</f>
        <v>#DIV/0!</v>
      </c>
      <c r="J2058" s="106" t="e">
        <f t="shared" si="588"/>
        <v>#DIV/0!</v>
      </c>
      <c r="K2058" s="106" t="e">
        <f>IF(H2058&gt;'Input &amp; Results'!$K$45,MIN('Input &amp; Results'!$K$37*(D2058-D2057),J2058-M2058),0)</f>
        <v>#DIV/0!</v>
      </c>
      <c r="L2058" s="106" t="e">
        <f t="shared" si="589"/>
        <v>#DIV/0!</v>
      </c>
      <c r="M2058" s="106" t="e">
        <f>IF(J2058&gt;0,MIN('Input &amp; Results'!$K$17*0.75/12*'Input &amp; Results'!$K$42*(D2058-D2057),J2058),0)</f>
        <v>#DIV/0!</v>
      </c>
      <c r="N2058" s="106" t="e">
        <f t="shared" si="590"/>
        <v>#DIV/0!</v>
      </c>
      <c r="O2058" s="106" t="e">
        <f t="shared" si="579"/>
        <v>#DIV/0!</v>
      </c>
      <c r="P2058" s="106" t="e">
        <f>IF(O2058&gt;'Input &amp; Results'!$E$49,MIN('Input &amp; Results'!$E$47*(D2058-D2057),O2058),0)</f>
        <v>#DIV/0!</v>
      </c>
      <c r="Q2058" s="106" t="e">
        <f t="shared" si="591"/>
        <v>#DIV/0!</v>
      </c>
      <c r="R2058" s="106" t="e">
        <f t="shared" si="583"/>
        <v>#DIV/0!</v>
      </c>
      <c r="S2058" s="106" t="e">
        <f t="shared" si="580"/>
        <v>#DIV/0!</v>
      </c>
      <c r="T2058" s="106" t="e">
        <f t="shared" si="592"/>
        <v>#DIV/0!</v>
      </c>
      <c r="U2058" s="124" t="e">
        <f t="shared" si="593"/>
        <v>#DIV/0!</v>
      </c>
      <c r="V2058" s="107" t="e">
        <f t="shared" si="581"/>
        <v>#DIV/0!</v>
      </c>
      <c r="W2058" s="106" t="e">
        <f t="shared" si="594"/>
        <v>#DIV/0!</v>
      </c>
      <c r="X2058" s="106" t="e">
        <f t="shared" si="584"/>
        <v>#DIV/0!</v>
      </c>
      <c r="Y2058" s="106" t="e">
        <f t="shared" si="595"/>
        <v>#DIV/0!</v>
      </c>
      <c r="Z2058" s="108" t="e">
        <f t="shared" si="585"/>
        <v>#DIV/0!</v>
      </c>
      <c r="AA2058" s="108" t="e">
        <f>('Input &amp; Results'!$E$40-R2058*7.48)/('Calcs active'!H2058*1440)</f>
        <v>#DIV/0!</v>
      </c>
    </row>
    <row r="2059" spans="2:27" x14ac:dyDescent="0.2">
      <c r="B2059" s="31">
        <f t="shared" si="596"/>
        <v>23</v>
      </c>
      <c r="C2059" s="31" t="str">
        <f t="shared" si="597"/>
        <v>December</v>
      </c>
      <c r="D2059" s="106">
        <f t="shared" si="598"/>
        <v>8395</v>
      </c>
      <c r="E2059" s="106" t="e">
        <f t="shared" si="586"/>
        <v>#DIV/0!</v>
      </c>
      <c r="F2059" s="106">
        <f>'Calcs Hist'!E2060</f>
        <v>0</v>
      </c>
      <c r="G2059" s="106" t="e">
        <f t="shared" si="582"/>
        <v>#DIV/0!</v>
      </c>
      <c r="H2059" s="107" t="e">
        <f t="shared" si="587"/>
        <v>#DIV/0!</v>
      </c>
      <c r="I2059" s="106" t="e">
        <f>IF(P2059&gt;0,('Input &amp; Results'!E$36/12*$C$3)*('Input &amp; Results'!$D$21),('Input &amp; Results'!E$36/12*$C$3)*('Input &amp; Results'!$D$22))</f>
        <v>#DIV/0!</v>
      </c>
      <c r="J2059" s="106" t="e">
        <f t="shared" si="588"/>
        <v>#DIV/0!</v>
      </c>
      <c r="K2059" s="106" t="e">
        <f>IF(H2059&gt;'Input &amp; Results'!$K$45,MIN('Input &amp; Results'!$K$38*(D2059-D2058),J2059-M2059),0)</f>
        <v>#DIV/0!</v>
      </c>
      <c r="L2059" s="106" t="e">
        <f t="shared" si="589"/>
        <v>#DIV/0!</v>
      </c>
      <c r="M2059" s="106" t="e">
        <f>IF(J2059&gt;0,MIN('Input &amp; Results'!$K$18*0.75/12*'Input &amp; Results'!$K$42*(D2059-D2058),J2059),0)</f>
        <v>#DIV/0!</v>
      </c>
      <c r="N2059" s="106" t="e">
        <f t="shared" si="590"/>
        <v>#DIV/0!</v>
      </c>
      <c r="O2059" s="106" t="e">
        <f t="shared" si="579"/>
        <v>#DIV/0!</v>
      </c>
      <c r="P2059" s="106" t="e">
        <f>IF(O2059&gt;'Input &amp; Results'!$E$49,MIN('Input &amp; Results'!$E$47*(D2059-D2058),O2059),0)</f>
        <v>#DIV/0!</v>
      </c>
      <c r="Q2059" s="106" t="e">
        <f t="shared" si="591"/>
        <v>#DIV/0!</v>
      </c>
      <c r="R2059" s="106" t="e">
        <f t="shared" si="583"/>
        <v>#DIV/0!</v>
      </c>
      <c r="S2059" s="106" t="e">
        <f t="shared" si="580"/>
        <v>#DIV/0!</v>
      </c>
      <c r="T2059" s="106" t="e">
        <f t="shared" si="592"/>
        <v>#DIV/0!</v>
      </c>
      <c r="U2059" s="124" t="e">
        <f t="shared" si="593"/>
        <v>#DIV/0!</v>
      </c>
      <c r="V2059" s="107" t="e">
        <f t="shared" si="581"/>
        <v>#DIV/0!</v>
      </c>
      <c r="W2059" s="106" t="e">
        <f t="shared" si="594"/>
        <v>#DIV/0!</v>
      </c>
      <c r="X2059" s="106" t="e">
        <f t="shared" si="584"/>
        <v>#DIV/0!</v>
      </c>
      <c r="Y2059" s="106" t="e">
        <f t="shared" si="595"/>
        <v>#DIV/0!</v>
      </c>
      <c r="Z2059" s="108" t="e">
        <f t="shared" si="585"/>
        <v>#DIV/0!</v>
      </c>
      <c r="AA2059" s="108" t="e">
        <f>('Input &amp; Results'!$E$40-R2059*7.48)/('Calcs active'!H2059*1440)</f>
        <v>#DIV/0!</v>
      </c>
    </row>
    <row r="2060" spans="2:27" x14ac:dyDescent="0.2">
      <c r="B2060" s="31">
        <f t="shared" si="596"/>
        <v>24</v>
      </c>
      <c r="C2060" s="31" t="str">
        <f t="shared" si="597"/>
        <v>January</v>
      </c>
      <c r="D2060" s="106">
        <f t="shared" si="598"/>
        <v>8426</v>
      </c>
      <c r="E2060" s="106" t="e">
        <f t="shared" si="586"/>
        <v>#DIV/0!</v>
      </c>
      <c r="F2060" s="106">
        <f>'Calcs Hist'!E2061</f>
        <v>0</v>
      </c>
      <c r="G2060" s="106" t="e">
        <f t="shared" si="582"/>
        <v>#DIV/0!</v>
      </c>
      <c r="H2060" s="107" t="e">
        <f t="shared" si="587"/>
        <v>#DIV/0!</v>
      </c>
      <c r="I2060" s="106" t="e">
        <f>IF(P2060&gt;0,('Input &amp; Results'!E$25/12*$C$3)*('Input &amp; Results'!$D$21),('Input &amp; Results'!E$25/12*$C$3)*('Input &amp; Results'!$D$22))</f>
        <v>#DIV/0!</v>
      </c>
      <c r="J2060" s="106" t="e">
        <f t="shared" si="588"/>
        <v>#DIV/0!</v>
      </c>
      <c r="K2060" s="106" t="e">
        <f>IF(H2060&gt;'Input &amp; Results'!$K$45,MIN('Input &amp; Results'!$K$27*(D2060-D2059),J2060-M2060),0)</f>
        <v>#DIV/0!</v>
      </c>
      <c r="L2060" s="106" t="e">
        <f t="shared" si="589"/>
        <v>#DIV/0!</v>
      </c>
      <c r="M2060" s="106" t="e">
        <f>IF(J2060&gt;0,MIN('Input &amp; Results'!$K$7*0.75/12*'Input &amp; Results'!$K$42*(D2060-D2059),J2060),0)</f>
        <v>#DIV/0!</v>
      </c>
      <c r="N2060" s="106" t="e">
        <f t="shared" si="590"/>
        <v>#DIV/0!</v>
      </c>
      <c r="O2060" s="106" t="e">
        <f t="shared" si="579"/>
        <v>#DIV/0!</v>
      </c>
      <c r="P2060" s="106" t="e">
        <f>IF(O2060&gt;'Input &amp; Results'!$E$49,MIN('Input &amp; Results'!$E$47*(D2060-D2059),O2060),0)</f>
        <v>#DIV/0!</v>
      </c>
      <c r="Q2060" s="106" t="e">
        <f t="shared" si="591"/>
        <v>#DIV/0!</v>
      </c>
      <c r="R2060" s="106" t="e">
        <f t="shared" si="583"/>
        <v>#DIV/0!</v>
      </c>
      <c r="S2060" s="106" t="e">
        <f t="shared" si="580"/>
        <v>#DIV/0!</v>
      </c>
      <c r="T2060" s="106" t="e">
        <f t="shared" si="592"/>
        <v>#DIV/0!</v>
      </c>
      <c r="U2060" s="124" t="e">
        <f t="shared" si="593"/>
        <v>#DIV/0!</v>
      </c>
      <c r="V2060" s="107" t="e">
        <f t="shared" si="581"/>
        <v>#DIV/0!</v>
      </c>
      <c r="W2060" s="106" t="e">
        <f t="shared" si="594"/>
        <v>#DIV/0!</v>
      </c>
      <c r="X2060" s="106" t="e">
        <f t="shared" si="584"/>
        <v>#DIV/0!</v>
      </c>
      <c r="Y2060" s="106" t="e">
        <f t="shared" si="595"/>
        <v>#DIV/0!</v>
      </c>
      <c r="Z2060" s="108" t="e">
        <f t="shared" si="585"/>
        <v>#DIV/0!</v>
      </c>
      <c r="AA2060" s="108" t="e">
        <f>('Input &amp; Results'!$E$40-R2060*7.48)/('Calcs active'!H2060*1440)</f>
        <v>#DIV/0!</v>
      </c>
    </row>
    <row r="2061" spans="2:27" x14ac:dyDescent="0.2">
      <c r="B2061" s="31">
        <f t="shared" si="596"/>
        <v>24</v>
      </c>
      <c r="C2061" s="31" t="str">
        <f t="shared" si="597"/>
        <v>February</v>
      </c>
      <c r="D2061" s="106">
        <f t="shared" si="598"/>
        <v>8454</v>
      </c>
      <c r="E2061" s="106" t="e">
        <f t="shared" si="586"/>
        <v>#DIV/0!</v>
      </c>
      <c r="F2061" s="106">
        <f>'Calcs Hist'!E2062</f>
        <v>0</v>
      </c>
      <c r="G2061" s="106" t="e">
        <f t="shared" si="582"/>
        <v>#DIV/0!</v>
      </c>
      <c r="H2061" s="107" t="e">
        <f t="shared" si="587"/>
        <v>#DIV/0!</v>
      </c>
      <c r="I2061" s="106" t="e">
        <f>IF(P2061&gt;0,('Input &amp; Results'!E$26/12*$C$3)*('Input &amp; Results'!$D$21),('Input &amp; Results'!E$26/12*$C$3)*('Input &amp; Results'!$D$22))</f>
        <v>#DIV/0!</v>
      </c>
      <c r="J2061" s="106" t="e">
        <f t="shared" si="588"/>
        <v>#DIV/0!</v>
      </c>
      <c r="K2061" s="106" t="e">
        <f>IF(H2061&gt;'Input &amp; Results'!$K$45,MIN('Input &amp; Results'!$K$28*(D2061-D2060),J2061-M2061),0)</f>
        <v>#DIV/0!</v>
      </c>
      <c r="L2061" s="106" t="e">
        <f t="shared" si="589"/>
        <v>#DIV/0!</v>
      </c>
      <c r="M2061" s="106" t="e">
        <f>IF(J2061&gt;0,MIN('Input &amp; Results'!$K$8*0.75/12*'Input &amp; Results'!$K$42*(D2061-D2060),J2061),0)</f>
        <v>#DIV/0!</v>
      </c>
      <c r="N2061" s="106" t="e">
        <f t="shared" si="590"/>
        <v>#DIV/0!</v>
      </c>
      <c r="O2061" s="106" t="e">
        <f t="shared" si="579"/>
        <v>#DIV/0!</v>
      </c>
      <c r="P2061" s="106" t="e">
        <f>IF(O2061&gt;'Input &amp; Results'!$E$49,MIN('Input &amp; Results'!$E$47*(D2061-D2060),O2061),0)</f>
        <v>#DIV/0!</v>
      </c>
      <c r="Q2061" s="106" t="e">
        <f t="shared" si="591"/>
        <v>#DIV/0!</v>
      </c>
      <c r="R2061" s="106" t="e">
        <f t="shared" si="583"/>
        <v>#DIV/0!</v>
      </c>
      <c r="S2061" s="106" t="e">
        <f t="shared" si="580"/>
        <v>#DIV/0!</v>
      </c>
      <c r="T2061" s="106" t="e">
        <f t="shared" si="592"/>
        <v>#DIV/0!</v>
      </c>
      <c r="U2061" s="124" t="e">
        <f t="shared" si="593"/>
        <v>#DIV/0!</v>
      </c>
      <c r="V2061" s="107" t="e">
        <f t="shared" si="581"/>
        <v>#DIV/0!</v>
      </c>
      <c r="W2061" s="106" t="e">
        <f t="shared" si="594"/>
        <v>#DIV/0!</v>
      </c>
      <c r="X2061" s="106" t="e">
        <f t="shared" si="584"/>
        <v>#DIV/0!</v>
      </c>
      <c r="Y2061" s="106" t="e">
        <f t="shared" si="595"/>
        <v>#DIV/0!</v>
      </c>
      <c r="Z2061" s="108" t="e">
        <f t="shared" si="585"/>
        <v>#DIV/0!</v>
      </c>
      <c r="AA2061" s="108" t="e">
        <f>('Input &amp; Results'!$E$40-R2061*7.48)/('Calcs active'!H2061*1440)</f>
        <v>#DIV/0!</v>
      </c>
    </row>
    <row r="2062" spans="2:27" x14ac:dyDescent="0.2">
      <c r="B2062" s="31">
        <f t="shared" si="596"/>
        <v>24</v>
      </c>
      <c r="C2062" s="31" t="str">
        <f t="shared" si="597"/>
        <v>March</v>
      </c>
      <c r="D2062" s="106">
        <f t="shared" si="598"/>
        <v>8485</v>
      </c>
      <c r="E2062" s="106" t="e">
        <f t="shared" si="586"/>
        <v>#DIV/0!</v>
      </c>
      <c r="F2062" s="106">
        <f>'Calcs Hist'!E2063</f>
        <v>0</v>
      </c>
      <c r="G2062" s="106" t="e">
        <f t="shared" si="582"/>
        <v>#DIV/0!</v>
      </c>
      <c r="H2062" s="107" t="e">
        <f t="shared" si="587"/>
        <v>#DIV/0!</v>
      </c>
      <c r="I2062" s="106" t="e">
        <f>IF(P2062&gt;0,('Input &amp; Results'!E$27/12*$C$3)*('Input &amp; Results'!$D$21),('Input &amp; Results'!E$27/12*$C$3)*('Input &amp; Results'!$D$22))</f>
        <v>#DIV/0!</v>
      </c>
      <c r="J2062" s="106" t="e">
        <f t="shared" si="588"/>
        <v>#DIV/0!</v>
      </c>
      <c r="K2062" s="106" t="e">
        <f>IF(H2062&gt;'Input &amp; Results'!$K$45,MIN('Input &amp; Results'!$K$29*(D2062-D2061),J2062-M2062),0)</f>
        <v>#DIV/0!</v>
      </c>
      <c r="L2062" s="106" t="e">
        <f t="shared" si="589"/>
        <v>#DIV/0!</v>
      </c>
      <c r="M2062" s="106" t="e">
        <f>IF(J2062&gt;0,MIN('Input &amp; Results'!$K$9*0.75/12*'Input &amp; Results'!$K$42*(D2062-D2061),J2062),0)</f>
        <v>#DIV/0!</v>
      </c>
      <c r="N2062" s="106" t="e">
        <f t="shared" si="590"/>
        <v>#DIV/0!</v>
      </c>
      <c r="O2062" s="106" t="e">
        <f t="shared" si="579"/>
        <v>#DIV/0!</v>
      </c>
      <c r="P2062" s="106" t="e">
        <f>IF(O2062&gt;'Input &amp; Results'!$E$49,MIN('Input &amp; Results'!$E$47*(D2062-D2061),O2062),0)</f>
        <v>#DIV/0!</v>
      </c>
      <c r="Q2062" s="106" t="e">
        <f t="shared" si="591"/>
        <v>#DIV/0!</v>
      </c>
      <c r="R2062" s="106" t="e">
        <f t="shared" si="583"/>
        <v>#DIV/0!</v>
      </c>
      <c r="S2062" s="106" t="e">
        <f t="shared" si="580"/>
        <v>#DIV/0!</v>
      </c>
      <c r="T2062" s="106" t="e">
        <f t="shared" si="592"/>
        <v>#DIV/0!</v>
      </c>
      <c r="U2062" s="124" t="e">
        <f t="shared" si="593"/>
        <v>#DIV/0!</v>
      </c>
      <c r="V2062" s="107" t="e">
        <f t="shared" si="581"/>
        <v>#DIV/0!</v>
      </c>
      <c r="W2062" s="106" t="e">
        <f t="shared" si="594"/>
        <v>#DIV/0!</v>
      </c>
      <c r="X2062" s="106" t="e">
        <f t="shared" si="584"/>
        <v>#DIV/0!</v>
      </c>
      <c r="Y2062" s="106" t="e">
        <f t="shared" si="595"/>
        <v>#DIV/0!</v>
      </c>
      <c r="Z2062" s="108" t="e">
        <f t="shared" si="585"/>
        <v>#DIV/0!</v>
      </c>
      <c r="AA2062" s="108" t="e">
        <f>('Input &amp; Results'!$E$40-R2062*7.48)/('Calcs active'!H2062*1440)</f>
        <v>#DIV/0!</v>
      </c>
    </row>
    <row r="2063" spans="2:27" x14ac:dyDescent="0.2">
      <c r="B2063" s="31">
        <f t="shared" si="596"/>
        <v>24</v>
      </c>
      <c r="C2063" s="31" t="str">
        <f t="shared" si="597"/>
        <v>April</v>
      </c>
      <c r="D2063" s="106">
        <f t="shared" si="598"/>
        <v>8515</v>
      </c>
      <c r="E2063" s="106" t="e">
        <f t="shared" si="586"/>
        <v>#DIV/0!</v>
      </c>
      <c r="F2063" s="106">
        <f>'Calcs Hist'!E2064</f>
        <v>0</v>
      </c>
      <c r="G2063" s="106" t="e">
        <f t="shared" si="582"/>
        <v>#DIV/0!</v>
      </c>
      <c r="H2063" s="107" t="e">
        <f t="shared" si="587"/>
        <v>#DIV/0!</v>
      </c>
      <c r="I2063" s="106" t="e">
        <f>IF(P2063&gt;0,('Input &amp; Results'!E$28/12*$C$3)*('Input &amp; Results'!$D$21),('Input &amp; Results'!E$28/12*$C$3)*('Input &amp; Results'!$D$22))</f>
        <v>#DIV/0!</v>
      </c>
      <c r="J2063" s="106" t="e">
        <f t="shared" si="588"/>
        <v>#DIV/0!</v>
      </c>
      <c r="K2063" s="106" t="e">
        <f>IF(H2063&gt;'Input &amp; Results'!$K$45,MIN('Input &amp; Results'!$K$30*(D2063-D2062),J2063-M2063),0)</f>
        <v>#DIV/0!</v>
      </c>
      <c r="L2063" s="106" t="e">
        <f t="shared" si="589"/>
        <v>#DIV/0!</v>
      </c>
      <c r="M2063" s="106" t="e">
        <f>IF(J2063&gt;0,MIN('Input &amp; Results'!$K$10*0.75/12*'Input &amp; Results'!$K$42*(D2063-D2062),J2063),0)</f>
        <v>#DIV/0!</v>
      </c>
      <c r="N2063" s="106" t="e">
        <f t="shared" si="590"/>
        <v>#DIV/0!</v>
      </c>
      <c r="O2063" s="106" t="e">
        <f t="shared" si="579"/>
        <v>#DIV/0!</v>
      </c>
      <c r="P2063" s="106" t="e">
        <f>IF(O2063&gt;'Input &amp; Results'!$E$49,MIN('Input &amp; Results'!$E$47*(D2063-D2062),O2063),0)</f>
        <v>#DIV/0!</v>
      </c>
      <c r="Q2063" s="106" t="e">
        <f t="shared" si="591"/>
        <v>#DIV/0!</v>
      </c>
      <c r="R2063" s="106" t="e">
        <f t="shared" si="583"/>
        <v>#DIV/0!</v>
      </c>
      <c r="S2063" s="106" t="e">
        <f t="shared" si="580"/>
        <v>#DIV/0!</v>
      </c>
      <c r="T2063" s="106" t="e">
        <f t="shared" si="592"/>
        <v>#DIV/0!</v>
      </c>
      <c r="U2063" s="124" t="e">
        <f t="shared" si="593"/>
        <v>#DIV/0!</v>
      </c>
      <c r="V2063" s="107" t="e">
        <f t="shared" si="581"/>
        <v>#DIV/0!</v>
      </c>
      <c r="W2063" s="106" t="e">
        <f t="shared" si="594"/>
        <v>#DIV/0!</v>
      </c>
      <c r="X2063" s="106" t="e">
        <f t="shared" si="584"/>
        <v>#DIV/0!</v>
      </c>
      <c r="Y2063" s="106" t="e">
        <f t="shared" si="595"/>
        <v>#DIV/0!</v>
      </c>
      <c r="Z2063" s="108" t="e">
        <f t="shared" si="585"/>
        <v>#DIV/0!</v>
      </c>
      <c r="AA2063" s="108" t="e">
        <f>('Input &amp; Results'!$E$40-R2063*7.48)/('Calcs active'!H2063*1440)</f>
        <v>#DIV/0!</v>
      </c>
    </row>
    <row r="2064" spans="2:27" x14ac:dyDescent="0.2">
      <c r="B2064" s="31">
        <f t="shared" si="596"/>
        <v>24</v>
      </c>
      <c r="C2064" s="31" t="str">
        <f t="shared" si="597"/>
        <v>May</v>
      </c>
      <c r="D2064" s="106">
        <f t="shared" si="598"/>
        <v>8546</v>
      </c>
      <c r="E2064" s="106" t="e">
        <f t="shared" si="586"/>
        <v>#DIV/0!</v>
      </c>
      <c r="F2064" s="106">
        <f>'Calcs Hist'!E2065</f>
        <v>0</v>
      </c>
      <c r="G2064" s="106" t="e">
        <f t="shared" si="582"/>
        <v>#DIV/0!</v>
      </c>
      <c r="H2064" s="107" t="e">
        <f t="shared" si="587"/>
        <v>#DIV/0!</v>
      </c>
      <c r="I2064" s="106" t="e">
        <f>IF(P2064&gt;0,('Input &amp; Results'!E$29/12*$C$3)*('Input &amp; Results'!$D$21),('Input &amp; Results'!E$29/12*$C$3)*('Input &amp; Results'!$D$22))</f>
        <v>#DIV/0!</v>
      </c>
      <c r="J2064" s="106" t="e">
        <f t="shared" si="588"/>
        <v>#DIV/0!</v>
      </c>
      <c r="K2064" s="106" t="e">
        <f>IF(H2064&gt;'Input &amp; Results'!$K$45,MIN('Input &amp; Results'!$K$31*(D2064-D2063),J2064-M2064),0)</f>
        <v>#DIV/0!</v>
      </c>
      <c r="L2064" s="106" t="e">
        <f t="shared" si="589"/>
        <v>#DIV/0!</v>
      </c>
      <c r="M2064" s="106" t="e">
        <f>IF(J2064&gt;0,MIN('Input &amp; Results'!$K$11*0.75/12*'Input &amp; Results'!$K$42*(D2064-D2063),J2064),0)</f>
        <v>#DIV/0!</v>
      </c>
      <c r="N2064" s="106" t="e">
        <f t="shared" si="590"/>
        <v>#DIV/0!</v>
      </c>
      <c r="O2064" s="106" t="e">
        <f t="shared" si="579"/>
        <v>#DIV/0!</v>
      </c>
      <c r="P2064" s="106" t="e">
        <f>IF(O2064&gt;'Input &amp; Results'!$E$49,MIN('Input &amp; Results'!$E$47*(D2064-D2063),O2064),0)</f>
        <v>#DIV/0!</v>
      </c>
      <c r="Q2064" s="106" t="e">
        <f t="shared" si="591"/>
        <v>#DIV/0!</v>
      </c>
      <c r="R2064" s="106" t="e">
        <f t="shared" si="583"/>
        <v>#DIV/0!</v>
      </c>
      <c r="S2064" s="106" t="e">
        <f t="shared" si="580"/>
        <v>#DIV/0!</v>
      </c>
      <c r="T2064" s="106" t="e">
        <f t="shared" si="592"/>
        <v>#DIV/0!</v>
      </c>
      <c r="U2064" s="124" t="e">
        <f t="shared" si="593"/>
        <v>#DIV/0!</v>
      </c>
      <c r="V2064" s="107" t="e">
        <f t="shared" si="581"/>
        <v>#DIV/0!</v>
      </c>
      <c r="W2064" s="106" t="e">
        <f t="shared" si="594"/>
        <v>#DIV/0!</v>
      </c>
      <c r="X2064" s="106" t="e">
        <f t="shared" si="584"/>
        <v>#DIV/0!</v>
      </c>
      <c r="Y2064" s="106" t="e">
        <f t="shared" si="595"/>
        <v>#DIV/0!</v>
      </c>
      <c r="Z2064" s="108" t="e">
        <f t="shared" si="585"/>
        <v>#DIV/0!</v>
      </c>
      <c r="AA2064" s="108" t="e">
        <f>('Input &amp; Results'!$E$40-R2064*7.48)/('Calcs active'!H2064*1440)</f>
        <v>#DIV/0!</v>
      </c>
    </row>
    <row r="2065" spans="2:27" x14ac:dyDescent="0.2">
      <c r="B2065" s="31">
        <f t="shared" si="596"/>
        <v>24</v>
      </c>
      <c r="C2065" s="31" t="str">
        <f t="shared" si="597"/>
        <v>June</v>
      </c>
      <c r="D2065" s="106">
        <f t="shared" si="598"/>
        <v>8576</v>
      </c>
      <c r="E2065" s="106" t="e">
        <f t="shared" si="586"/>
        <v>#DIV/0!</v>
      </c>
      <c r="F2065" s="106">
        <f>'Calcs Hist'!E2066</f>
        <v>0</v>
      </c>
      <c r="G2065" s="106" t="e">
        <f t="shared" si="582"/>
        <v>#DIV/0!</v>
      </c>
      <c r="H2065" s="107" t="e">
        <f t="shared" si="587"/>
        <v>#DIV/0!</v>
      </c>
      <c r="I2065" s="106" t="e">
        <f>IF(P2065&gt;0,('Input &amp; Results'!E$30/12*$C$3)*('Input &amp; Results'!$D$21),('Input &amp; Results'!E$30/12*$C$3)*('Input &amp; Results'!$D$22))</f>
        <v>#DIV/0!</v>
      </c>
      <c r="J2065" s="106" t="e">
        <f t="shared" si="588"/>
        <v>#DIV/0!</v>
      </c>
      <c r="K2065" s="106" t="e">
        <f>IF(H2065&gt;'Input &amp; Results'!$K$45,MIN('Input &amp; Results'!$K$32*(D2065-D2064),J2065-M2065),0)</f>
        <v>#DIV/0!</v>
      </c>
      <c r="L2065" s="106" t="e">
        <f t="shared" si="589"/>
        <v>#DIV/0!</v>
      </c>
      <c r="M2065" s="106" t="e">
        <f>IF(J2065&gt;0,MIN('Input &amp; Results'!$K$12*0.75/12*'Input &amp; Results'!$K$42*(D2065-D2064),J2065),0)</f>
        <v>#DIV/0!</v>
      </c>
      <c r="N2065" s="106" t="e">
        <f t="shared" si="590"/>
        <v>#DIV/0!</v>
      </c>
      <c r="O2065" s="106" t="e">
        <f t="shared" si="579"/>
        <v>#DIV/0!</v>
      </c>
      <c r="P2065" s="106" t="e">
        <f>IF(O2065&gt;'Input &amp; Results'!$E$49,MIN('Input &amp; Results'!$E$47*(D2065-D2064),O2065),0)</f>
        <v>#DIV/0!</v>
      </c>
      <c r="Q2065" s="106" t="e">
        <f t="shared" si="591"/>
        <v>#DIV/0!</v>
      </c>
      <c r="R2065" s="106" t="e">
        <f t="shared" si="583"/>
        <v>#DIV/0!</v>
      </c>
      <c r="S2065" s="106" t="e">
        <f t="shared" si="580"/>
        <v>#DIV/0!</v>
      </c>
      <c r="T2065" s="106" t="e">
        <f t="shared" si="592"/>
        <v>#DIV/0!</v>
      </c>
      <c r="U2065" s="124" t="e">
        <f t="shared" si="593"/>
        <v>#DIV/0!</v>
      </c>
      <c r="V2065" s="107" t="e">
        <f t="shared" si="581"/>
        <v>#DIV/0!</v>
      </c>
      <c r="W2065" s="106" t="e">
        <f t="shared" si="594"/>
        <v>#DIV/0!</v>
      </c>
      <c r="X2065" s="106" t="e">
        <f t="shared" si="584"/>
        <v>#DIV/0!</v>
      </c>
      <c r="Y2065" s="106" t="e">
        <f t="shared" si="595"/>
        <v>#DIV/0!</v>
      </c>
      <c r="Z2065" s="108" t="e">
        <f t="shared" si="585"/>
        <v>#DIV/0!</v>
      </c>
      <c r="AA2065" s="108" t="e">
        <f>('Input &amp; Results'!$E$40-R2065*7.48)/('Calcs active'!H2065*1440)</f>
        <v>#DIV/0!</v>
      </c>
    </row>
    <row r="2066" spans="2:27" x14ac:dyDescent="0.2">
      <c r="B2066" s="31">
        <f t="shared" si="596"/>
        <v>24</v>
      </c>
      <c r="C2066" s="31" t="str">
        <f t="shared" si="597"/>
        <v>July</v>
      </c>
      <c r="D2066" s="106">
        <f t="shared" si="598"/>
        <v>8607</v>
      </c>
      <c r="E2066" s="106" t="e">
        <f t="shared" si="586"/>
        <v>#DIV/0!</v>
      </c>
      <c r="F2066" s="106">
        <f>'Calcs Hist'!E2067</f>
        <v>0</v>
      </c>
      <c r="G2066" s="106" t="e">
        <f t="shared" si="582"/>
        <v>#DIV/0!</v>
      </c>
      <c r="H2066" s="107" t="e">
        <f t="shared" si="587"/>
        <v>#DIV/0!</v>
      </c>
      <c r="I2066" s="106" t="e">
        <f>IF(P2066&gt;0,('Input &amp; Results'!E$31/12*$C$3)*('Input &amp; Results'!$D$21),('Input &amp; Results'!E$31/12*$C$3)*('Input &amp; Results'!$D$22))</f>
        <v>#DIV/0!</v>
      </c>
      <c r="J2066" s="106" t="e">
        <f t="shared" si="588"/>
        <v>#DIV/0!</v>
      </c>
      <c r="K2066" s="106" t="e">
        <f>IF(H2066&gt;'Input &amp; Results'!$K$45,MIN('Input &amp; Results'!$K$33*(D2066-D2065),J2066-M2066),0)</f>
        <v>#DIV/0!</v>
      </c>
      <c r="L2066" s="106" t="e">
        <f t="shared" si="589"/>
        <v>#DIV/0!</v>
      </c>
      <c r="M2066" s="106" t="e">
        <f>IF(J2066&gt;0,MIN('Input &amp; Results'!$K$13*0.75/12*'Input &amp; Results'!$K$42*(D2066-D2065),J2066),0)</f>
        <v>#DIV/0!</v>
      </c>
      <c r="N2066" s="106" t="e">
        <f t="shared" si="590"/>
        <v>#DIV/0!</v>
      </c>
      <c r="O2066" s="106" t="e">
        <f t="shared" si="579"/>
        <v>#DIV/0!</v>
      </c>
      <c r="P2066" s="106" t="e">
        <f>IF(O2066&gt;'Input &amp; Results'!$E$49,MIN('Input &amp; Results'!$E$47*(D2066-D2065),O2066),0)</f>
        <v>#DIV/0!</v>
      </c>
      <c r="Q2066" s="106" t="e">
        <f t="shared" si="591"/>
        <v>#DIV/0!</v>
      </c>
      <c r="R2066" s="106" t="e">
        <f t="shared" si="583"/>
        <v>#DIV/0!</v>
      </c>
      <c r="S2066" s="106" t="e">
        <f t="shared" si="580"/>
        <v>#DIV/0!</v>
      </c>
      <c r="T2066" s="106" t="e">
        <f t="shared" si="592"/>
        <v>#DIV/0!</v>
      </c>
      <c r="U2066" s="124" t="e">
        <f t="shared" si="593"/>
        <v>#DIV/0!</v>
      </c>
      <c r="V2066" s="107" t="e">
        <f t="shared" si="581"/>
        <v>#DIV/0!</v>
      </c>
      <c r="W2066" s="106" t="e">
        <f t="shared" si="594"/>
        <v>#DIV/0!</v>
      </c>
      <c r="X2066" s="106" t="e">
        <f t="shared" si="584"/>
        <v>#DIV/0!</v>
      </c>
      <c r="Y2066" s="106" t="e">
        <f t="shared" si="595"/>
        <v>#DIV/0!</v>
      </c>
      <c r="Z2066" s="108" t="e">
        <f t="shared" si="585"/>
        <v>#DIV/0!</v>
      </c>
      <c r="AA2066" s="108" t="e">
        <f>('Input &amp; Results'!$E$40-R2066*7.48)/('Calcs active'!H2066*1440)</f>
        <v>#DIV/0!</v>
      </c>
    </row>
    <row r="2067" spans="2:27" x14ac:dyDescent="0.2">
      <c r="B2067" s="31">
        <f t="shared" si="596"/>
        <v>24</v>
      </c>
      <c r="C2067" s="31" t="str">
        <f t="shared" si="597"/>
        <v>August</v>
      </c>
      <c r="D2067" s="106">
        <f t="shared" si="598"/>
        <v>8638</v>
      </c>
      <c r="E2067" s="106" t="e">
        <f t="shared" si="586"/>
        <v>#DIV/0!</v>
      </c>
      <c r="F2067" s="106">
        <f>'Calcs Hist'!E2068</f>
        <v>0</v>
      </c>
      <c r="G2067" s="106" t="e">
        <f t="shared" si="582"/>
        <v>#DIV/0!</v>
      </c>
      <c r="H2067" s="107" t="e">
        <f t="shared" si="587"/>
        <v>#DIV/0!</v>
      </c>
      <c r="I2067" s="106" t="e">
        <f>IF(P2067&gt;0,('Input &amp; Results'!E$32/12*$C$3)*('Input &amp; Results'!$D$21),('Input &amp; Results'!E$32/12*$C$3)*('Input &amp; Results'!$D$22))</f>
        <v>#DIV/0!</v>
      </c>
      <c r="J2067" s="106" t="e">
        <f t="shared" si="588"/>
        <v>#DIV/0!</v>
      </c>
      <c r="K2067" s="106" t="e">
        <f>IF(H2067&gt;'Input &amp; Results'!$K$45,MIN('Input &amp; Results'!$K$34*(D2067-D2066),J2067-M2067),0)</f>
        <v>#DIV/0!</v>
      </c>
      <c r="L2067" s="106" t="e">
        <f t="shared" si="589"/>
        <v>#DIV/0!</v>
      </c>
      <c r="M2067" s="106" t="e">
        <f>IF(J2067&gt;0,MIN('Input &amp; Results'!$K$14*0.75/12*'Input &amp; Results'!$K$42*(D2067-D2066),J2067),0)</f>
        <v>#DIV/0!</v>
      </c>
      <c r="N2067" s="106" t="e">
        <f t="shared" si="590"/>
        <v>#DIV/0!</v>
      </c>
      <c r="O2067" s="106" t="e">
        <f t="shared" si="579"/>
        <v>#DIV/0!</v>
      </c>
      <c r="P2067" s="106" t="e">
        <f>IF(O2067&gt;'Input &amp; Results'!$E$49,MIN('Input &amp; Results'!$E$47*(D2067-D2066),O2067),0)</f>
        <v>#DIV/0!</v>
      </c>
      <c r="Q2067" s="106" t="e">
        <f t="shared" si="591"/>
        <v>#DIV/0!</v>
      </c>
      <c r="R2067" s="106" t="e">
        <f t="shared" si="583"/>
        <v>#DIV/0!</v>
      </c>
      <c r="S2067" s="106" t="e">
        <f t="shared" si="580"/>
        <v>#DIV/0!</v>
      </c>
      <c r="T2067" s="106" t="e">
        <f t="shared" si="592"/>
        <v>#DIV/0!</v>
      </c>
      <c r="U2067" s="124" t="e">
        <f t="shared" si="593"/>
        <v>#DIV/0!</v>
      </c>
      <c r="V2067" s="107" t="e">
        <f t="shared" si="581"/>
        <v>#DIV/0!</v>
      </c>
      <c r="W2067" s="106" t="e">
        <f t="shared" si="594"/>
        <v>#DIV/0!</v>
      </c>
      <c r="X2067" s="106" t="e">
        <f t="shared" si="584"/>
        <v>#DIV/0!</v>
      </c>
      <c r="Y2067" s="106" t="e">
        <f t="shared" si="595"/>
        <v>#DIV/0!</v>
      </c>
      <c r="Z2067" s="108" t="e">
        <f t="shared" si="585"/>
        <v>#DIV/0!</v>
      </c>
      <c r="AA2067" s="108" t="e">
        <f>('Input &amp; Results'!$E$40-R2067*7.48)/('Calcs active'!H2067*1440)</f>
        <v>#DIV/0!</v>
      </c>
    </row>
    <row r="2068" spans="2:27" x14ac:dyDescent="0.2">
      <c r="B2068" s="31">
        <f t="shared" si="596"/>
        <v>24</v>
      </c>
      <c r="C2068" s="31" t="str">
        <f t="shared" si="597"/>
        <v>September</v>
      </c>
      <c r="D2068" s="106">
        <f t="shared" si="598"/>
        <v>8668</v>
      </c>
      <c r="E2068" s="106" t="e">
        <f t="shared" si="586"/>
        <v>#DIV/0!</v>
      </c>
      <c r="F2068" s="106">
        <f>'Calcs Hist'!E2069</f>
        <v>0</v>
      </c>
      <c r="G2068" s="106" t="e">
        <f t="shared" si="582"/>
        <v>#DIV/0!</v>
      </c>
      <c r="H2068" s="107" t="e">
        <f t="shared" si="587"/>
        <v>#DIV/0!</v>
      </c>
      <c r="I2068" s="106" t="e">
        <f>IF(P2068&gt;0,('Input &amp; Results'!E$33/12*$C$3)*('Input &amp; Results'!$D$21),('Input &amp; Results'!E$33/12*$C$3)*('Input &amp; Results'!$D$22))</f>
        <v>#DIV/0!</v>
      </c>
      <c r="J2068" s="106" t="e">
        <f t="shared" si="588"/>
        <v>#DIV/0!</v>
      </c>
      <c r="K2068" s="106" t="e">
        <f>IF(H2068&gt;'Input &amp; Results'!$K$45,MIN('Input &amp; Results'!$K$35*(D2068-D2067),J2068-M2068),0)</f>
        <v>#DIV/0!</v>
      </c>
      <c r="L2068" s="106" t="e">
        <f t="shared" si="589"/>
        <v>#DIV/0!</v>
      </c>
      <c r="M2068" s="106" t="e">
        <f>IF(J2068&gt;0,MIN('Input &amp; Results'!$K$15*0.75/12*'Input &amp; Results'!$K$42*(D2068-D2067),J2068),0)</f>
        <v>#DIV/0!</v>
      </c>
      <c r="N2068" s="106" t="e">
        <f t="shared" si="590"/>
        <v>#DIV/0!</v>
      </c>
      <c r="O2068" s="106" t="e">
        <f t="shared" si="579"/>
        <v>#DIV/0!</v>
      </c>
      <c r="P2068" s="106" t="e">
        <f>IF(O2068&gt;'Input &amp; Results'!$E$49,MIN('Input &amp; Results'!$E$47*(D2068-D2067),O2068),0)</f>
        <v>#DIV/0!</v>
      </c>
      <c r="Q2068" s="106" t="e">
        <f t="shared" si="591"/>
        <v>#DIV/0!</v>
      </c>
      <c r="R2068" s="106" t="e">
        <f t="shared" si="583"/>
        <v>#DIV/0!</v>
      </c>
      <c r="S2068" s="106" t="e">
        <f t="shared" si="580"/>
        <v>#DIV/0!</v>
      </c>
      <c r="T2068" s="106" t="e">
        <f t="shared" si="592"/>
        <v>#DIV/0!</v>
      </c>
      <c r="U2068" s="124" t="e">
        <f t="shared" si="593"/>
        <v>#DIV/0!</v>
      </c>
      <c r="V2068" s="107" t="e">
        <f t="shared" si="581"/>
        <v>#DIV/0!</v>
      </c>
      <c r="W2068" s="106" t="e">
        <f t="shared" si="594"/>
        <v>#DIV/0!</v>
      </c>
      <c r="X2068" s="106" t="e">
        <f t="shared" si="584"/>
        <v>#DIV/0!</v>
      </c>
      <c r="Y2068" s="106" t="e">
        <f t="shared" si="595"/>
        <v>#DIV/0!</v>
      </c>
      <c r="Z2068" s="108" t="e">
        <f t="shared" si="585"/>
        <v>#DIV/0!</v>
      </c>
      <c r="AA2068" s="108" t="e">
        <f>('Input &amp; Results'!$E$40-R2068*7.48)/('Calcs active'!H2068*1440)</f>
        <v>#DIV/0!</v>
      </c>
    </row>
    <row r="2069" spans="2:27" x14ac:dyDescent="0.2">
      <c r="B2069" s="31">
        <f t="shared" si="596"/>
        <v>24</v>
      </c>
      <c r="C2069" s="31" t="str">
        <f t="shared" si="597"/>
        <v>October</v>
      </c>
      <c r="D2069" s="106">
        <f t="shared" si="598"/>
        <v>8699</v>
      </c>
      <c r="E2069" s="106" t="e">
        <f t="shared" si="586"/>
        <v>#DIV/0!</v>
      </c>
      <c r="F2069" s="106">
        <f>'Calcs Hist'!E2070</f>
        <v>0</v>
      </c>
      <c r="G2069" s="106" t="e">
        <f t="shared" si="582"/>
        <v>#DIV/0!</v>
      </c>
      <c r="H2069" s="107" t="e">
        <f t="shared" si="587"/>
        <v>#DIV/0!</v>
      </c>
      <c r="I2069" s="106" t="e">
        <f>IF(P2069&gt;0,('Input &amp; Results'!E$34/12*$C$3)*('Input &amp; Results'!$D$21),('Input &amp; Results'!E$34/12*$C$3)*('Input &amp; Results'!$D$22))</f>
        <v>#DIV/0!</v>
      </c>
      <c r="J2069" s="106" t="e">
        <f t="shared" si="588"/>
        <v>#DIV/0!</v>
      </c>
      <c r="K2069" s="106" t="e">
        <f>IF(H2069&gt;'Input &amp; Results'!$K$45,MIN('Input &amp; Results'!$K$36*(D2069-D2068),J2069-M2069),0)</f>
        <v>#DIV/0!</v>
      </c>
      <c r="L2069" s="106" t="e">
        <f t="shared" si="589"/>
        <v>#DIV/0!</v>
      </c>
      <c r="M2069" s="106" t="e">
        <f>IF(J2069&gt;0,MIN('Input &amp; Results'!$K$16*0.75/12*'Input &amp; Results'!$K$42*(D2069-D2068),J2069),0)</f>
        <v>#DIV/0!</v>
      </c>
      <c r="N2069" s="106" t="e">
        <f t="shared" si="590"/>
        <v>#DIV/0!</v>
      </c>
      <c r="O2069" s="106" t="e">
        <f t="shared" si="579"/>
        <v>#DIV/0!</v>
      </c>
      <c r="P2069" s="106" t="e">
        <f>IF(O2069&gt;'Input &amp; Results'!$E$49,MIN('Input &amp; Results'!$E$47*(D2069-D2068),O2069),0)</f>
        <v>#DIV/0!</v>
      </c>
      <c r="Q2069" s="106" t="e">
        <f t="shared" si="591"/>
        <v>#DIV/0!</v>
      </c>
      <c r="R2069" s="106" t="e">
        <f t="shared" si="583"/>
        <v>#DIV/0!</v>
      </c>
      <c r="S2069" s="106" t="e">
        <f t="shared" si="580"/>
        <v>#DIV/0!</v>
      </c>
      <c r="T2069" s="106" t="e">
        <f t="shared" si="592"/>
        <v>#DIV/0!</v>
      </c>
      <c r="U2069" s="124" t="e">
        <f t="shared" si="593"/>
        <v>#DIV/0!</v>
      </c>
      <c r="V2069" s="107" t="e">
        <f t="shared" si="581"/>
        <v>#DIV/0!</v>
      </c>
      <c r="W2069" s="106" t="e">
        <f t="shared" si="594"/>
        <v>#DIV/0!</v>
      </c>
      <c r="X2069" s="106" t="e">
        <f t="shared" si="584"/>
        <v>#DIV/0!</v>
      </c>
      <c r="Y2069" s="106" t="e">
        <f t="shared" si="595"/>
        <v>#DIV/0!</v>
      </c>
      <c r="Z2069" s="108" t="e">
        <f t="shared" si="585"/>
        <v>#DIV/0!</v>
      </c>
      <c r="AA2069" s="108" t="e">
        <f>('Input &amp; Results'!$E$40-R2069*7.48)/('Calcs active'!H2069*1440)</f>
        <v>#DIV/0!</v>
      </c>
    </row>
    <row r="2070" spans="2:27" x14ac:dyDescent="0.2">
      <c r="B2070" s="31">
        <f t="shared" si="596"/>
        <v>24</v>
      </c>
      <c r="C2070" s="31" t="str">
        <f t="shared" si="597"/>
        <v>November</v>
      </c>
      <c r="D2070" s="106">
        <f t="shared" si="598"/>
        <v>8729</v>
      </c>
      <c r="E2070" s="106" t="e">
        <f t="shared" si="586"/>
        <v>#DIV/0!</v>
      </c>
      <c r="F2070" s="106">
        <f>'Calcs Hist'!E2071</f>
        <v>0</v>
      </c>
      <c r="G2070" s="106" t="e">
        <f t="shared" si="582"/>
        <v>#DIV/0!</v>
      </c>
      <c r="H2070" s="107" t="e">
        <f t="shared" si="587"/>
        <v>#DIV/0!</v>
      </c>
      <c r="I2070" s="106" t="e">
        <f>IF(P2070&gt;0,('Input &amp; Results'!E$35/12*$C$3)*('Input &amp; Results'!$D$21),('Input &amp; Results'!E$35/12*$C$3)*('Input &amp; Results'!$D$22))</f>
        <v>#DIV/0!</v>
      </c>
      <c r="J2070" s="106" t="e">
        <f t="shared" si="588"/>
        <v>#DIV/0!</v>
      </c>
      <c r="K2070" s="106" t="e">
        <f>IF(H2070&gt;'Input &amp; Results'!$K$45,MIN('Input &amp; Results'!$K$37*(D2070-D2069),J2070-M2070),0)</f>
        <v>#DIV/0!</v>
      </c>
      <c r="L2070" s="106" t="e">
        <f t="shared" si="589"/>
        <v>#DIV/0!</v>
      </c>
      <c r="M2070" s="106" t="e">
        <f>IF(J2070&gt;0,MIN('Input &amp; Results'!$K$17*0.75/12*'Input &amp; Results'!$K$42*(D2070-D2069),J2070),0)</f>
        <v>#DIV/0!</v>
      </c>
      <c r="N2070" s="106" t="e">
        <f t="shared" si="590"/>
        <v>#DIV/0!</v>
      </c>
      <c r="O2070" s="106" t="e">
        <f t="shared" si="579"/>
        <v>#DIV/0!</v>
      </c>
      <c r="P2070" s="106" t="e">
        <f>IF(O2070&gt;'Input &amp; Results'!$E$49,MIN('Input &amp; Results'!$E$47*(D2070-D2069),O2070),0)</f>
        <v>#DIV/0!</v>
      </c>
      <c r="Q2070" s="106" t="e">
        <f t="shared" si="591"/>
        <v>#DIV/0!</v>
      </c>
      <c r="R2070" s="106" t="e">
        <f t="shared" si="583"/>
        <v>#DIV/0!</v>
      </c>
      <c r="S2070" s="106" t="e">
        <f t="shared" si="580"/>
        <v>#DIV/0!</v>
      </c>
      <c r="T2070" s="106" t="e">
        <f t="shared" si="592"/>
        <v>#DIV/0!</v>
      </c>
      <c r="U2070" s="124" t="e">
        <f t="shared" si="593"/>
        <v>#DIV/0!</v>
      </c>
      <c r="V2070" s="107" t="e">
        <f t="shared" si="581"/>
        <v>#DIV/0!</v>
      </c>
      <c r="W2070" s="106" t="e">
        <f t="shared" si="594"/>
        <v>#DIV/0!</v>
      </c>
      <c r="X2070" s="106" t="e">
        <f t="shared" si="584"/>
        <v>#DIV/0!</v>
      </c>
      <c r="Y2070" s="106" t="e">
        <f t="shared" si="595"/>
        <v>#DIV/0!</v>
      </c>
      <c r="Z2070" s="108" t="e">
        <f t="shared" si="585"/>
        <v>#DIV/0!</v>
      </c>
      <c r="AA2070" s="108" t="e">
        <f>('Input &amp; Results'!$E$40-R2070*7.48)/('Calcs active'!H2070*1440)</f>
        <v>#DIV/0!</v>
      </c>
    </row>
    <row r="2071" spans="2:27" x14ac:dyDescent="0.2">
      <c r="B2071" s="31">
        <f t="shared" si="596"/>
        <v>24</v>
      </c>
      <c r="C2071" s="31" t="str">
        <f t="shared" si="597"/>
        <v>December</v>
      </c>
      <c r="D2071" s="106">
        <f t="shared" si="598"/>
        <v>8760</v>
      </c>
      <c r="E2071" s="106" t="e">
        <f t="shared" si="586"/>
        <v>#DIV/0!</v>
      </c>
      <c r="F2071" s="106">
        <f>'Calcs Hist'!E2072</f>
        <v>0</v>
      </c>
      <c r="G2071" s="106" t="e">
        <f t="shared" si="582"/>
        <v>#DIV/0!</v>
      </c>
      <c r="H2071" s="107" t="e">
        <f t="shared" si="587"/>
        <v>#DIV/0!</v>
      </c>
      <c r="I2071" s="106" t="e">
        <f>IF(P2071&gt;0,('Input &amp; Results'!E$36/12*$C$3)*('Input &amp; Results'!$D$21),('Input &amp; Results'!E$36/12*$C$3)*('Input &amp; Results'!$D$22))</f>
        <v>#DIV/0!</v>
      </c>
      <c r="J2071" s="106" t="e">
        <f t="shared" si="588"/>
        <v>#DIV/0!</v>
      </c>
      <c r="K2071" s="106" t="e">
        <f>IF(H2071&gt;'Input &amp; Results'!$K$45,MIN('Input &amp; Results'!$K$38*(D2071-D2070),J2071-M2071),0)</f>
        <v>#DIV/0!</v>
      </c>
      <c r="L2071" s="106" t="e">
        <f t="shared" si="589"/>
        <v>#DIV/0!</v>
      </c>
      <c r="M2071" s="106" t="e">
        <f>IF(J2071&gt;0,MIN('Input &amp; Results'!$K$18*0.75/12*'Input &amp; Results'!$K$42*(D2071-D2070),J2071),0)</f>
        <v>#DIV/0!</v>
      </c>
      <c r="N2071" s="106" t="e">
        <f t="shared" si="590"/>
        <v>#DIV/0!</v>
      </c>
      <c r="O2071" s="106" t="e">
        <f t="shared" si="579"/>
        <v>#DIV/0!</v>
      </c>
      <c r="P2071" s="106" t="e">
        <f>IF(O2071&gt;'Input &amp; Results'!$E$49,MIN('Input &amp; Results'!$E$47*(D2071-D2070),O2071),0)</f>
        <v>#DIV/0!</v>
      </c>
      <c r="Q2071" s="106" t="e">
        <f t="shared" si="591"/>
        <v>#DIV/0!</v>
      </c>
      <c r="R2071" s="106" t="e">
        <f t="shared" si="583"/>
        <v>#DIV/0!</v>
      </c>
      <c r="S2071" s="106" t="e">
        <f t="shared" si="580"/>
        <v>#DIV/0!</v>
      </c>
      <c r="T2071" s="106" t="e">
        <f t="shared" si="592"/>
        <v>#DIV/0!</v>
      </c>
      <c r="U2071" s="124" t="e">
        <f t="shared" si="593"/>
        <v>#DIV/0!</v>
      </c>
      <c r="V2071" s="107" t="e">
        <f t="shared" si="581"/>
        <v>#DIV/0!</v>
      </c>
      <c r="W2071" s="106" t="e">
        <f t="shared" si="594"/>
        <v>#DIV/0!</v>
      </c>
      <c r="X2071" s="106" t="e">
        <f t="shared" si="584"/>
        <v>#DIV/0!</v>
      </c>
      <c r="Y2071" s="106" t="e">
        <f t="shared" si="595"/>
        <v>#DIV/0!</v>
      </c>
      <c r="Z2071" s="108" t="e">
        <f t="shared" si="585"/>
        <v>#DIV/0!</v>
      </c>
      <c r="AA2071" s="108" t="e">
        <f>('Input &amp; Results'!$E$40-R2071*7.48)/('Calcs active'!H2071*1440)</f>
        <v>#DIV/0!</v>
      </c>
    </row>
    <row r="2072" spans="2:27" x14ac:dyDescent="0.2">
      <c r="B2072" s="31">
        <f t="shared" si="596"/>
        <v>25</v>
      </c>
      <c r="C2072" s="31" t="str">
        <f t="shared" si="597"/>
        <v>January</v>
      </c>
      <c r="D2072" s="106">
        <f t="shared" si="598"/>
        <v>8791</v>
      </c>
      <c r="E2072" s="106" t="e">
        <f t="shared" si="586"/>
        <v>#DIV/0!</v>
      </c>
      <c r="F2072" s="106">
        <f>'Calcs Hist'!E2073</f>
        <v>0</v>
      </c>
      <c r="G2072" s="106" t="e">
        <f t="shared" si="582"/>
        <v>#DIV/0!</v>
      </c>
      <c r="H2072" s="107" t="e">
        <f t="shared" si="587"/>
        <v>#DIV/0!</v>
      </c>
      <c r="I2072" s="106" t="e">
        <f>IF(P2072&gt;0,('Input &amp; Results'!E$25/12*$C$3)*('Input &amp; Results'!$D$21),('Input &amp; Results'!E$25/12*$C$3)*('Input &amp; Results'!$D$22))</f>
        <v>#DIV/0!</v>
      </c>
      <c r="J2072" s="106" t="e">
        <f t="shared" si="588"/>
        <v>#DIV/0!</v>
      </c>
      <c r="K2072" s="106" t="e">
        <f>IF(H2072&gt;'Input &amp; Results'!$K$45,MIN('Input &amp; Results'!$K$27*(D2072-D2071),J2072-M2072),0)</f>
        <v>#DIV/0!</v>
      </c>
      <c r="L2072" s="106" t="e">
        <f t="shared" si="589"/>
        <v>#DIV/0!</v>
      </c>
      <c r="M2072" s="106" t="e">
        <f>IF(J2072&gt;0,MIN('Input &amp; Results'!$K$7*0.75/12*'Input &amp; Results'!$K$42*(D2072-D2071),J2072),0)</f>
        <v>#DIV/0!</v>
      </c>
      <c r="N2072" s="106" t="e">
        <f t="shared" si="590"/>
        <v>#DIV/0!</v>
      </c>
      <c r="O2072" s="106" t="e">
        <f t="shared" si="579"/>
        <v>#DIV/0!</v>
      </c>
      <c r="P2072" s="106" t="e">
        <f>IF(O2072&gt;'Input &amp; Results'!$E$49,MIN('Input &amp; Results'!$E$47*(D2072-D2071),O2072),0)</f>
        <v>#DIV/0!</v>
      </c>
      <c r="Q2072" s="106" t="e">
        <f t="shared" si="591"/>
        <v>#DIV/0!</v>
      </c>
      <c r="R2072" s="106" t="e">
        <f t="shared" si="583"/>
        <v>#DIV/0!</v>
      </c>
      <c r="S2072" s="106" t="e">
        <f t="shared" si="580"/>
        <v>#DIV/0!</v>
      </c>
      <c r="T2072" s="106" t="e">
        <f t="shared" si="592"/>
        <v>#DIV/0!</v>
      </c>
      <c r="U2072" s="124" t="e">
        <f t="shared" si="593"/>
        <v>#DIV/0!</v>
      </c>
      <c r="V2072" s="107" t="e">
        <f t="shared" si="581"/>
        <v>#DIV/0!</v>
      </c>
      <c r="W2072" s="106" t="e">
        <f t="shared" si="594"/>
        <v>#DIV/0!</v>
      </c>
      <c r="X2072" s="106" t="e">
        <f t="shared" si="584"/>
        <v>#DIV/0!</v>
      </c>
      <c r="Y2072" s="106" t="e">
        <f t="shared" si="595"/>
        <v>#DIV/0!</v>
      </c>
      <c r="Z2072" s="108" t="e">
        <f t="shared" si="585"/>
        <v>#DIV/0!</v>
      </c>
      <c r="AA2072" s="108" t="e">
        <f>('Input &amp; Results'!$E$40-R2072*7.48)/('Calcs active'!H2072*1440)</f>
        <v>#DIV/0!</v>
      </c>
    </row>
    <row r="2073" spans="2:27" x14ac:dyDescent="0.2">
      <c r="B2073" s="31">
        <f t="shared" si="596"/>
        <v>25</v>
      </c>
      <c r="C2073" s="31" t="str">
        <f t="shared" si="597"/>
        <v>February</v>
      </c>
      <c r="D2073" s="106">
        <f t="shared" si="598"/>
        <v>8819</v>
      </c>
      <c r="E2073" s="106" t="e">
        <f t="shared" si="586"/>
        <v>#DIV/0!</v>
      </c>
      <c r="F2073" s="106">
        <f>'Calcs Hist'!E2074</f>
        <v>0</v>
      </c>
      <c r="G2073" s="106" t="e">
        <f t="shared" si="582"/>
        <v>#DIV/0!</v>
      </c>
      <c r="H2073" s="107" t="e">
        <f t="shared" si="587"/>
        <v>#DIV/0!</v>
      </c>
      <c r="I2073" s="106" t="e">
        <f>IF(P2073&gt;0,('Input &amp; Results'!E$26/12*$C$3)*('Input &amp; Results'!$D$21),('Input &amp; Results'!E$26/12*$C$3)*('Input &amp; Results'!$D$22))</f>
        <v>#DIV/0!</v>
      </c>
      <c r="J2073" s="106" t="e">
        <f t="shared" si="588"/>
        <v>#DIV/0!</v>
      </c>
      <c r="K2073" s="106" t="e">
        <f>IF(H2073&gt;'Input &amp; Results'!$K$45,MIN('Input &amp; Results'!$K$28*(D2073-D2072),J2073-M2073),0)</f>
        <v>#DIV/0!</v>
      </c>
      <c r="L2073" s="106" t="e">
        <f t="shared" si="589"/>
        <v>#DIV/0!</v>
      </c>
      <c r="M2073" s="106" t="e">
        <f>IF(J2073&gt;0,MIN('Input &amp; Results'!$K$8*0.75/12*'Input &amp; Results'!$K$42*(D2073-D2072),J2073),0)</f>
        <v>#DIV/0!</v>
      </c>
      <c r="N2073" s="106" t="e">
        <f t="shared" si="590"/>
        <v>#DIV/0!</v>
      </c>
      <c r="O2073" s="106" t="e">
        <f t="shared" si="579"/>
        <v>#DIV/0!</v>
      </c>
      <c r="P2073" s="106" t="e">
        <f>IF(O2073&gt;'Input &amp; Results'!$E$49,MIN('Input &amp; Results'!$E$47*(D2073-D2072),O2073),0)</f>
        <v>#DIV/0!</v>
      </c>
      <c r="Q2073" s="106" t="e">
        <f t="shared" si="591"/>
        <v>#DIV/0!</v>
      </c>
      <c r="R2073" s="106" t="e">
        <f t="shared" si="583"/>
        <v>#DIV/0!</v>
      </c>
      <c r="S2073" s="106" t="e">
        <f t="shared" si="580"/>
        <v>#DIV/0!</v>
      </c>
      <c r="T2073" s="106" t="e">
        <f t="shared" si="592"/>
        <v>#DIV/0!</v>
      </c>
      <c r="U2073" s="124" t="e">
        <f t="shared" si="593"/>
        <v>#DIV/0!</v>
      </c>
      <c r="V2073" s="107" t="e">
        <f t="shared" si="581"/>
        <v>#DIV/0!</v>
      </c>
      <c r="W2073" s="106" t="e">
        <f t="shared" si="594"/>
        <v>#DIV/0!</v>
      </c>
      <c r="X2073" s="106" t="e">
        <f t="shared" si="584"/>
        <v>#DIV/0!</v>
      </c>
      <c r="Y2073" s="106" t="e">
        <f t="shared" si="595"/>
        <v>#DIV/0!</v>
      </c>
      <c r="Z2073" s="108" t="e">
        <f t="shared" si="585"/>
        <v>#DIV/0!</v>
      </c>
      <c r="AA2073" s="108" t="e">
        <f>('Input &amp; Results'!$E$40-R2073*7.48)/('Calcs active'!H2073*1440)</f>
        <v>#DIV/0!</v>
      </c>
    </row>
    <row r="2074" spans="2:27" x14ac:dyDescent="0.2">
      <c r="B2074" s="31">
        <f t="shared" si="596"/>
        <v>25</v>
      </c>
      <c r="C2074" s="31" t="str">
        <f t="shared" si="597"/>
        <v>March</v>
      </c>
      <c r="D2074" s="106">
        <f t="shared" si="598"/>
        <v>8850</v>
      </c>
      <c r="E2074" s="106" t="e">
        <f t="shared" si="586"/>
        <v>#DIV/0!</v>
      </c>
      <c r="F2074" s="106">
        <f>'Calcs Hist'!E2075</f>
        <v>0</v>
      </c>
      <c r="G2074" s="106" t="e">
        <f t="shared" si="582"/>
        <v>#DIV/0!</v>
      </c>
      <c r="H2074" s="107" t="e">
        <f t="shared" si="587"/>
        <v>#DIV/0!</v>
      </c>
      <c r="I2074" s="106" t="e">
        <f>IF(P2074&gt;0,('Input &amp; Results'!E$27/12*$C$3)*('Input &amp; Results'!$D$21),('Input &amp; Results'!E$27/12*$C$3)*('Input &amp; Results'!$D$22))</f>
        <v>#DIV/0!</v>
      </c>
      <c r="J2074" s="106" t="e">
        <f t="shared" si="588"/>
        <v>#DIV/0!</v>
      </c>
      <c r="K2074" s="106" t="e">
        <f>IF(H2074&gt;'Input &amp; Results'!$K$45,MIN('Input &amp; Results'!$K$29*(D2074-D2073),J2074-M2074),0)</f>
        <v>#DIV/0!</v>
      </c>
      <c r="L2074" s="106" t="e">
        <f t="shared" si="589"/>
        <v>#DIV/0!</v>
      </c>
      <c r="M2074" s="106" t="e">
        <f>IF(J2074&gt;0,MIN('Input &amp; Results'!$K$9*0.75/12*'Input &amp; Results'!$K$42*(D2074-D2073),J2074),0)</f>
        <v>#DIV/0!</v>
      </c>
      <c r="N2074" s="106" t="e">
        <f t="shared" si="590"/>
        <v>#DIV/0!</v>
      </c>
      <c r="O2074" s="106" t="e">
        <f t="shared" si="579"/>
        <v>#DIV/0!</v>
      </c>
      <c r="P2074" s="106" t="e">
        <f>IF(O2074&gt;'Input &amp; Results'!$E$49,MIN('Input &amp; Results'!$E$47*(D2074-D2073),O2074),0)</f>
        <v>#DIV/0!</v>
      </c>
      <c r="Q2074" s="106" t="e">
        <f t="shared" si="591"/>
        <v>#DIV/0!</v>
      </c>
      <c r="R2074" s="106" t="e">
        <f t="shared" si="583"/>
        <v>#DIV/0!</v>
      </c>
      <c r="S2074" s="106" t="e">
        <f t="shared" si="580"/>
        <v>#DIV/0!</v>
      </c>
      <c r="T2074" s="106" t="e">
        <f t="shared" si="592"/>
        <v>#DIV/0!</v>
      </c>
      <c r="U2074" s="124" t="e">
        <f t="shared" si="593"/>
        <v>#DIV/0!</v>
      </c>
      <c r="V2074" s="107" t="e">
        <f t="shared" si="581"/>
        <v>#DIV/0!</v>
      </c>
      <c r="W2074" s="106" t="e">
        <f t="shared" si="594"/>
        <v>#DIV/0!</v>
      </c>
      <c r="X2074" s="106" t="e">
        <f t="shared" si="584"/>
        <v>#DIV/0!</v>
      </c>
      <c r="Y2074" s="106" t="e">
        <f t="shared" si="595"/>
        <v>#DIV/0!</v>
      </c>
      <c r="Z2074" s="108" t="e">
        <f t="shared" si="585"/>
        <v>#DIV/0!</v>
      </c>
      <c r="AA2074" s="108" t="e">
        <f>('Input &amp; Results'!$E$40-R2074*7.48)/('Calcs active'!H2074*1440)</f>
        <v>#DIV/0!</v>
      </c>
    </row>
    <row r="2075" spans="2:27" x14ac:dyDescent="0.2">
      <c r="B2075" s="31">
        <f t="shared" si="596"/>
        <v>25</v>
      </c>
      <c r="C2075" s="31" t="str">
        <f t="shared" si="597"/>
        <v>April</v>
      </c>
      <c r="D2075" s="106">
        <f t="shared" si="598"/>
        <v>8880</v>
      </c>
      <c r="E2075" s="106" t="e">
        <f t="shared" si="586"/>
        <v>#DIV/0!</v>
      </c>
      <c r="F2075" s="106">
        <f>'Calcs Hist'!E2076</f>
        <v>0</v>
      </c>
      <c r="G2075" s="106" t="e">
        <f t="shared" si="582"/>
        <v>#DIV/0!</v>
      </c>
      <c r="H2075" s="107" t="e">
        <f t="shared" si="587"/>
        <v>#DIV/0!</v>
      </c>
      <c r="I2075" s="106" t="e">
        <f>IF(P2075&gt;0,('Input &amp; Results'!E$28/12*$C$3)*('Input &amp; Results'!$D$21),('Input &amp; Results'!E$28/12*$C$3)*('Input &amp; Results'!$D$22))</f>
        <v>#DIV/0!</v>
      </c>
      <c r="J2075" s="106" t="e">
        <f t="shared" si="588"/>
        <v>#DIV/0!</v>
      </c>
      <c r="K2075" s="106" t="e">
        <f>IF(H2075&gt;'Input &amp; Results'!$K$45,MIN('Input &amp; Results'!$K$30*(D2075-D2074),J2075-M2075),0)</f>
        <v>#DIV/0!</v>
      </c>
      <c r="L2075" s="106" t="e">
        <f t="shared" si="589"/>
        <v>#DIV/0!</v>
      </c>
      <c r="M2075" s="106" t="e">
        <f>IF(J2075&gt;0,MIN('Input &amp; Results'!$K$10*0.75/12*'Input &amp; Results'!$K$42*(D2075-D2074),J2075),0)</f>
        <v>#DIV/0!</v>
      </c>
      <c r="N2075" s="106" t="e">
        <f t="shared" si="590"/>
        <v>#DIV/0!</v>
      </c>
      <c r="O2075" s="106" t="e">
        <f t="shared" si="579"/>
        <v>#DIV/0!</v>
      </c>
      <c r="P2075" s="106" t="e">
        <f>IF(O2075&gt;'Input &amp; Results'!$E$49,MIN('Input &amp; Results'!$E$47*(D2075-D2074),O2075),0)</f>
        <v>#DIV/0!</v>
      </c>
      <c r="Q2075" s="106" t="e">
        <f t="shared" si="591"/>
        <v>#DIV/0!</v>
      </c>
      <c r="R2075" s="106" t="e">
        <f t="shared" si="583"/>
        <v>#DIV/0!</v>
      </c>
      <c r="S2075" s="106" t="e">
        <f t="shared" si="580"/>
        <v>#DIV/0!</v>
      </c>
      <c r="T2075" s="106" t="e">
        <f t="shared" si="592"/>
        <v>#DIV/0!</v>
      </c>
      <c r="U2075" s="124" t="e">
        <f t="shared" si="593"/>
        <v>#DIV/0!</v>
      </c>
      <c r="V2075" s="107" t="e">
        <f t="shared" si="581"/>
        <v>#DIV/0!</v>
      </c>
      <c r="W2075" s="106" t="e">
        <f t="shared" si="594"/>
        <v>#DIV/0!</v>
      </c>
      <c r="X2075" s="106" t="e">
        <f t="shared" si="584"/>
        <v>#DIV/0!</v>
      </c>
      <c r="Y2075" s="106" t="e">
        <f t="shared" si="595"/>
        <v>#DIV/0!</v>
      </c>
      <c r="Z2075" s="108" t="e">
        <f t="shared" si="585"/>
        <v>#DIV/0!</v>
      </c>
      <c r="AA2075" s="108" t="e">
        <f>('Input &amp; Results'!$E$40-R2075*7.48)/('Calcs active'!H2075*1440)</f>
        <v>#DIV/0!</v>
      </c>
    </row>
    <row r="2076" spans="2:27" x14ac:dyDescent="0.2">
      <c r="B2076" s="31">
        <f t="shared" si="596"/>
        <v>25</v>
      </c>
      <c r="C2076" s="31" t="str">
        <f t="shared" si="597"/>
        <v>May</v>
      </c>
      <c r="D2076" s="106">
        <f t="shared" si="598"/>
        <v>8911</v>
      </c>
      <c r="E2076" s="106" t="e">
        <f t="shared" si="586"/>
        <v>#DIV/0!</v>
      </c>
      <c r="F2076" s="106">
        <f>'Calcs Hist'!E2077</f>
        <v>0</v>
      </c>
      <c r="G2076" s="106" t="e">
        <f t="shared" si="582"/>
        <v>#DIV/0!</v>
      </c>
      <c r="H2076" s="107" t="e">
        <f t="shared" si="587"/>
        <v>#DIV/0!</v>
      </c>
      <c r="I2076" s="106" t="e">
        <f>IF(P2076&gt;0,('Input &amp; Results'!E$29/12*$C$3)*('Input &amp; Results'!$D$21),('Input &amp; Results'!E$29/12*$C$3)*('Input &amp; Results'!$D$22))</f>
        <v>#DIV/0!</v>
      </c>
      <c r="J2076" s="106" t="e">
        <f t="shared" si="588"/>
        <v>#DIV/0!</v>
      </c>
      <c r="K2076" s="106" t="e">
        <f>IF(H2076&gt;'Input &amp; Results'!$K$45,MIN('Input &amp; Results'!$K$31*(D2076-D2075),J2076-M2076),0)</f>
        <v>#DIV/0!</v>
      </c>
      <c r="L2076" s="106" t="e">
        <f t="shared" si="589"/>
        <v>#DIV/0!</v>
      </c>
      <c r="M2076" s="106" t="e">
        <f>IF(J2076&gt;0,MIN('Input &amp; Results'!$K$11*0.75/12*'Input &amp; Results'!$K$42*(D2076-D2075),J2076),0)</f>
        <v>#DIV/0!</v>
      </c>
      <c r="N2076" s="106" t="e">
        <f t="shared" si="590"/>
        <v>#DIV/0!</v>
      </c>
      <c r="O2076" s="106" t="e">
        <f t="shared" si="579"/>
        <v>#DIV/0!</v>
      </c>
      <c r="P2076" s="106" t="e">
        <f>IF(O2076&gt;'Input &amp; Results'!$E$49,MIN('Input &amp; Results'!$E$47*(D2076-D2075),O2076),0)</f>
        <v>#DIV/0!</v>
      </c>
      <c r="Q2076" s="106" t="e">
        <f t="shared" si="591"/>
        <v>#DIV/0!</v>
      </c>
      <c r="R2076" s="106" t="e">
        <f t="shared" si="583"/>
        <v>#DIV/0!</v>
      </c>
      <c r="S2076" s="106" t="e">
        <f t="shared" si="580"/>
        <v>#DIV/0!</v>
      </c>
      <c r="T2076" s="106" t="e">
        <f t="shared" si="592"/>
        <v>#DIV/0!</v>
      </c>
      <c r="U2076" s="124" t="e">
        <f t="shared" si="593"/>
        <v>#DIV/0!</v>
      </c>
      <c r="V2076" s="107" t="e">
        <f t="shared" si="581"/>
        <v>#DIV/0!</v>
      </c>
      <c r="W2076" s="106" t="e">
        <f t="shared" si="594"/>
        <v>#DIV/0!</v>
      </c>
      <c r="X2076" s="106" t="e">
        <f t="shared" si="584"/>
        <v>#DIV/0!</v>
      </c>
      <c r="Y2076" s="106" t="e">
        <f t="shared" si="595"/>
        <v>#DIV/0!</v>
      </c>
      <c r="Z2076" s="108" t="e">
        <f t="shared" si="585"/>
        <v>#DIV/0!</v>
      </c>
      <c r="AA2076" s="108" t="e">
        <f>('Input &amp; Results'!$E$40-R2076*7.48)/('Calcs active'!H2076*1440)</f>
        <v>#DIV/0!</v>
      </c>
    </row>
    <row r="2077" spans="2:27" x14ac:dyDescent="0.2">
      <c r="B2077" s="31">
        <f t="shared" si="596"/>
        <v>25</v>
      </c>
      <c r="C2077" s="31" t="str">
        <f t="shared" si="597"/>
        <v>June</v>
      </c>
      <c r="D2077" s="106">
        <f t="shared" si="598"/>
        <v>8941</v>
      </c>
      <c r="E2077" s="106" t="e">
        <f t="shared" si="586"/>
        <v>#DIV/0!</v>
      </c>
      <c r="F2077" s="106">
        <f>'Calcs Hist'!E2078</f>
        <v>0</v>
      </c>
      <c r="G2077" s="106" t="e">
        <f t="shared" si="582"/>
        <v>#DIV/0!</v>
      </c>
      <c r="H2077" s="107" t="e">
        <f t="shared" si="587"/>
        <v>#DIV/0!</v>
      </c>
      <c r="I2077" s="106" t="e">
        <f>IF(P2077&gt;0,('Input &amp; Results'!E$30/12*$C$3)*('Input &amp; Results'!$D$21),('Input &amp; Results'!E$30/12*$C$3)*('Input &amp; Results'!$D$22))</f>
        <v>#DIV/0!</v>
      </c>
      <c r="J2077" s="106" t="e">
        <f t="shared" si="588"/>
        <v>#DIV/0!</v>
      </c>
      <c r="K2077" s="106" t="e">
        <f>IF(H2077&gt;'Input &amp; Results'!$K$45,MIN('Input &amp; Results'!$K$32*(D2077-D2076),J2077-M2077),0)</f>
        <v>#DIV/0!</v>
      </c>
      <c r="L2077" s="106" t="e">
        <f t="shared" si="589"/>
        <v>#DIV/0!</v>
      </c>
      <c r="M2077" s="106" t="e">
        <f>IF(J2077&gt;0,MIN('Input &amp; Results'!$K$12*0.75/12*'Input &amp; Results'!$K$42*(D2077-D2076),J2077),0)</f>
        <v>#DIV/0!</v>
      </c>
      <c r="N2077" s="106" t="e">
        <f t="shared" si="590"/>
        <v>#DIV/0!</v>
      </c>
      <c r="O2077" s="106" t="e">
        <f t="shared" si="579"/>
        <v>#DIV/0!</v>
      </c>
      <c r="P2077" s="106" t="e">
        <f>IF(O2077&gt;'Input &amp; Results'!$E$49,MIN('Input &amp; Results'!$E$47*(D2077-D2076),O2077),0)</f>
        <v>#DIV/0!</v>
      </c>
      <c r="Q2077" s="106" t="e">
        <f t="shared" si="591"/>
        <v>#DIV/0!</v>
      </c>
      <c r="R2077" s="106" t="e">
        <f t="shared" si="583"/>
        <v>#DIV/0!</v>
      </c>
      <c r="S2077" s="106" t="e">
        <f t="shared" si="580"/>
        <v>#DIV/0!</v>
      </c>
      <c r="T2077" s="106" t="e">
        <f t="shared" si="592"/>
        <v>#DIV/0!</v>
      </c>
      <c r="U2077" s="124" t="e">
        <f t="shared" si="593"/>
        <v>#DIV/0!</v>
      </c>
      <c r="V2077" s="107" t="e">
        <f t="shared" si="581"/>
        <v>#DIV/0!</v>
      </c>
      <c r="W2077" s="106" t="e">
        <f t="shared" si="594"/>
        <v>#DIV/0!</v>
      </c>
      <c r="X2077" s="106" t="e">
        <f t="shared" si="584"/>
        <v>#DIV/0!</v>
      </c>
      <c r="Y2077" s="106" t="e">
        <f t="shared" si="595"/>
        <v>#DIV/0!</v>
      </c>
      <c r="Z2077" s="108" t="e">
        <f t="shared" si="585"/>
        <v>#DIV/0!</v>
      </c>
      <c r="AA2077" s="108" t="e">
        <f>('Input &amp; Results'!$E$40-R2077*7.48)/('Calcs active'!H2077*1440)</f>
        <v>#DIV/0!</v>
      </c>
    </row>
    <row r="2078" spans="2:27" x14ac:dyDescent="0.2">
      <c r="B2078" s="31">
        <f t="shared" si="596"/>
        <v>25</v>
      </c>
      <c r="C2078" s="31" t="str">
        <f t="shared" si="597"/>
        <v>July</v>
      </c>
      <c r="D2078" s="106">
        <f t="shared" si="598"/>
        <v>8972</v>
      </c>
      <c r="E2078" s="106" t="e">
        <f t="shared" si="586"/>
        <v>#DIV/0!</v>
      </c>
      <c r="F2078" s="106">
        <f>'Calcs Hist'!E2079</f>
        <v>0</v>
      </c>
      <c r="G2078" s="106" t="e">
        <f t="shared" si="582"/>
        <v>#DIV/0!</v>
      </c>
      <c r="H2078" s="107" t="e">
        <f t="shared" si="587"/>
        <v>#DIV/0!</v>
      </c>
      <c r="I2078" s="106" t="e">
        <f>IF(P2078&gt;0,('Input &amp; Results'!E$31/12*$C$3)*('Input &amp; Results'!$D$21),('Input &amp; Results'!E$31/12*$C$3)*('Input &amp; Results'!$D$22))</f>
        <v>#DIV/0!</v>
      </c>
      <c r="J2078" s="106" t="e">
        <f t="shared" si="588"/>
        <v>#DIV/0!</v>
      </c>
      <c r="K2078" s="106" t="e">
        <f>IF(H2078&gt;'Input &amp; Results'!$K$45,MIN('Input &amp; Results'!$K$33*(D2078-D2077),J2078-M2078),0)</f>
        <v>#DIV/0!</v>
      </c>
      <c r="L2078" s="106" t="e">
        <f t="shared" si="589"/>
        <v>#DIV/0!</v>
      </c>
      <c r="M2078" s="106" t="e">
        <f>IF(J2078&gt;0,MIN('Input &amp; Results'!$K$13*0.75/12*'Input &amp; Results'!$K$42*(D2078-D2077),J2078),0)</f>
        <v>#DIV/0!</v>
      </c>
      <c r="N2078" s="106" t="e">
        <f t="shared" si="590"/>
        <v>#DIV/0!</v>
      </c>
      <c r="O2078" s="106" t="e">
        <f t="shared" si="579"/>
        <v>#DIV/0!</v>
      </c>
      <c r="P2078" s="106" t="e">
        <f>IF(O2078&gt;'Input &amp; Results'!$E$49,MIN('Input &amp; Results'!$E$47*(D2078-D2077),O2078),0)</f>
        <v>#DIV/0!</v>
      </c>
      <c r="Q2078" s="106" t="e">
        <f t="shared" si="591"/>
        <v>#DIV/0!</v>
      </c>
      <c r="R2078" s="106" t="e">
        <f t="shared" si="583"/>
        <v>#DIV/0!</v>
      </c>
      <c r="S2078" s="106" t="e">
        <f t="shared" si="580"/>
        <v>#DIV/0!</v>
      </c>
      <c r="T2078" s="106" t="e">
        <f t="shared" si="592"/>
        <v>#DIV/0!</v>
      </c>
      <c r="U2078" s="124" t="e">
        <f t="shared" si="593"/>
        <v>#DIV/0!</v>
      </c>
      <c r="V2078" s="107" t="e">
        <f t="shared" si="581"/>
        <v>#DIV/0!</v>
      </c>
      <c r="W2078" s="106" t="e">
        <f t="shared" si="594"/>
        <v>#DIV/0!</v>
      </c>
      <c r="X2078" s="106" t="e">
        <f t="shared" si="584"/>
        <v>#DIV/0!</v>
      </c>
      <c r="Y2078" s="106" t="e">
        <f t="shared" si="595"/>
        <v>#DIV/0!</v>
      </c>
      <c r="Z2078" s="108" t="e">
        <f t="shared" si="585"/>
        <v>#DIV/0!</v>
      </c>
      <c r="AA2078" s="108" t="e">
        <f>('Input &amp; Results'!$E$40-R2078*7.48)/('Calcs active'!H2078*1440)</f>
        <v>#DIV/0!</v>
      </c>
    </row>
    <row r="2079" spans="2:27" x14ac:dyDescent="0.2">
      <c r="B2079" s="31">
        <f t="shared" si="596"/>
        <v>25</v>
      </c>
      <c r="C2079" s="31" t="str">
        <f t="shared" si="597"/>
        <v>August</v>
      </c>
      <c r="D2079" s="106">
        <f t="shared" si="598"/>
        <v>9003</v>
      </c>
      <c r="E2079" s="106" t="e">
        <f t="shared" si="586"/>
        <v>#DIV/0!</v>
      </c>
      <c r="F2079" s="106">
        <f>'Calcs Hist'!E2080</f>
        <v>0</v>
      </c>
      <c r="G2079" s="106" t="e">
        <f t="shared" si="582"/>
        <v>#DIV/0!</v>
      </c>
      <c r="H2079" s="107" t="e">
        <f t="shared" si="587"/>
        <v>#DIV/0!</v>
      </c>
      <c r="I2079" s="106" t="e">
        <f>IF(P2079&gt;0,('Input &amp; Results'!E$32/12*$C$3)*('Input &amp; Results'!$D$21),('Input &amp; Results'!E$32/12*$C$3)*('Input &amp; Results'!$D$22))</f>
        <v>#DIV/0!</v>
      </c>
      <c r="J2079" s="106" t="e">
        <f t="shared" si="588"/>
        <v>#DIV/0!</v>
      </c>
      <c r="K2079" s="106" t="e">
        <f>IF(H2079&gt;'Input &amp; Results'!$K$45,MIN('Input &amp; Results'!$K$34*(D2079-D2078),J2079-M2079),0)</f>
        <v>#DIV/0!</v>
      </c>
      <c r="L2079" s="106" t="e">
        <f t="shared" si="589"/>
        <v>#DIV/0!</v>
      </c>
      <c r="M2079" s="106" t="e">
        <f>IF(J2079&gt;0,MIN('Input &amp; Results'!$K$14*0.75/12*'Input &amp; Results'!$K$42*(D2079-D2078),J2079),0)</f>
        <v>#DIV/0!</v>
      </c>
      <c r="N2079" s="106" t="e">
        <f t="shared" si="590"/>
        <v>#DIV/0!</v>
      </c>
      <c r="O2079" s="106" t="e">
        <f t="shared" si="579"/>
        <v>#DIV/0!</v>
      </c>
      <c r="P2079" s="106" t="e">
        <f>IF(O2079&gt;'Input &amp; Results'!$E$49,MIN('Input &amp; Results'!$E$47*(D2079-D2078),O2079),0)</f>
        <v>#DIV/0!</v>
      </c>
      <c r="Q2079" s="106" t="e">
        <f t="shared" si="591"/>
        <v>#DIV/0!</v>
      </c>
      <c r="R2079" s="106" t="e">
        <f t="shared" si="583"/>
        <v>#DIV/0!</v>
      </c>
      <c r="S2079" s="106" t="e">
        <f t="shared" si="580"/>
        <v>#DIV/0!</v>
      </c>
      <c r="T2079" s="106" t="e">
        <f t="shared" si="592"/>
        <v>#DIV/0!</v>
      </c>
      <c r="U2079" s="124" t="e">
        <f t="shared" si="593"/>
        <v>#DIV/0!</v>
      </c>
      <c r="V2079" s="107" t="e">
        <f t="shared" si="581"/>
        <v>#DIV/0!</v>
      </c>
      <c r="W2079" s="106" t="e">
        <f t="shared" si="594"/>
        <v>#DIV/0!</v>
      </c>
      <c r="X2079" s="106" t="e">
        <f t="shared" si="584"/>
        <v>#DIV/0!</v>
      </c>
      <c r="Y2079" s="106" t="e">
        <f t="shared" si="595"/>
        <v>#DIV/0!</v>
      </c>
      <c r="Z2079" s="108" t="e">
        <f t="shared" si="585"/>
        <v>#DIV/0!</v>
      </c>
      <c r="AA2079" s="108" t="e">
        <f>('Input &amp; Results'!$E$40-R2079*7.48)/('Calcs active'!H2079*1440)</f>
        <v>#DIV/0!</v>
      </c>
    </row>
    <row r="2080" spans="2:27" x14ac:dyDescent="0.2">
      <c r="B2080" s="31">
        <f t="shared" si="596"/>
        <v>25</v>
      </c>
      <c r="C2080" s="31" t="str">
        <f t="shared" si="597"/>
        <v>September</v>
      </c>
      <c r="D2080" s="106">
        <f t="shared" si="598"/>
        <v>9033</v>
      </c>
      <c r="E2080" s="106" t="e">
        <f t="shared" si="586"/>
        <v>#DIV/0!</v>
      </c>
      <c r="F2080" s="106">
        <f>'Calcs Hist'!E2081</f>
        <v>0</v>
      </c>
      <c r="G2080" s="106" t="e">
        <f t="shared" si="582"/>
        <v>#DIV/0!</v>
      </c>
      <c r="H2080" s="107" t="e">
        <f t="shared" si="587"/>
        <v>#DIV/0!</v>
      </c>
      <c r="I2080" s="106" t="e">
        <f>IF(P2080&gt;0,('Input &amp; Results'!E$33/12*$C$3)*('Input &amp; Results'!$D$21),('Input &amp; Results'!E$33/12*$C$3)*('Input &amp; Results'!$D$22))</f>
        <v>#DIV/0!</v>
      </c>
      <c r="J2080" s="106" t="e">
        <f t="shared" si="588"/>
        <v>#DIV/0!</v>
      </c>
      <c r="K2080" s="106" t="e">
        <f>IF(H2080&gt;'Input &amp; Results'!$K$45,MIN('Input &amp; Results'!$K$35*(D2080-D2079),J2080-M2080),0)</f>
        <v>#DIV/0!</v>
      </c>
      <c r="L2080" s="106" t="e">
        <f t="shared" si="589"/>
        <v>#DIV/0!</v>
      </c>
      <c r="M2080" s="106" t="e">
        <f>IF(J2080&gt;0,MIN('Input &amp; Results'!$K$15*0.75/12*'Input &amp; Results'!$K$42*(D2080-D2079),J2080),0)</f>
        <v>#DIV/0!</v>
      </c>
      <c r="N2080" s="106" t="e">
        <f t="shared" si="590"/>
        <v>#DIV/0!</v>
      </c>
      <c r="O2080" s="106" t="e">
        <f t="shared" si="579"/>
        <v>#DIV/0!</v>
      </c>
      <c r="P2080" s="106" t="e">
        <f>IF(O2080&gt;'Input &amp; Results'!$E$49,MIN('Input &amp; Results'!$E$47*(D2080-D2079),O2080),0)</f>
        <v>#DIV/0!</v>
      </c>
      <c r="Q2080" s="106" t="e">
        <f t="shared" si="591"/>
        <v>#DIV/0!</v>
      </c>
      <c r="R2080" s="106" t="e">
        <f t="shared" si="583"/>
        <v>#DIV/0!</v>
      </c>
      <c r="S2080" s="106" t="e">
        <f t="shared" si="580"/>
        <v>#DIV/0!</v>
      </c>
      <c r="T2080" s="106" t="e">
        <f t="shared" si="592"/>
        <v>#DIV/0!</v>
      </c>
      <c r="U2080" s="124" t="e">
        <f t="shared" si="593"/>
        <v>#DIV/0!</v>
      </c>
      <c r="V2080" s="107" t="e">
        <f t="shared" si="581"/>
        <v>#DIV/0!</v>
      </c>
      <c r="W2080" s="106" t="e">
        <f t="shared" si="594"/>
        <v>#DIV/0!</v>
      </c>
      <c r="X2080" s="106" t="e">
        <f t="shared" si="584"/>
        <v>#DIV/0!</v>
      </c>
      <c r="Y2080" s="106" t="e">
        <f t="shared" si="595"/>
        <v>#DIV/0!</v>
      </c>
      <c r="Z2080" s="108" t="e">
        <f t="shared" si="585"/>
        <v>#DIV/0!</v>
      </c>
      <c r="AA2080" s="108" t="e">
        <f>('Input &amp; Results'!$E$40-R2080*7.48)/('Calcs active'!H2080*1440)</f>
        <v>#DIV/0!</v>
      </c>
    </row>
    <row r="2081" spans="2:27" x14ac:dyDescent="0.2">
      <c r="B2081" s="31">
        <f t="shared" si="596"/>
        <v>25</v>
      </c>
      <c r="C2081" s="31" t="str">
        <f t="shared" si="597"/>
        <v>October</v>
      </c>
      <c r="D2081" s="106">
        <f t="shared" si="598"/>
        <v>9064</v>
      </c>
      <c r="E2081" s="106" t="e">
        <f t="shared" si="586"/>
        <v>#DIV/0!</v>
      </c>
      <c r="F2081" s="106">
        <f>'Calcs Hist'!E2082</f>
        <v>0</v>
      </c>
      <c r="G2081" s="106" t="e">
        <f t="shared" si="582"/>
        <v>#DIV/0!</v>
      </c>
      <c r="H2081" s="107" t="e">
        <f t="shared" si="587"/>
        <v>#DIV/0!</v>
      </c>
      <c r="I2081" s="106" t="e">
        <f>IF(P2081&gt;0,('Input &amp; Results'!E$34/12*$C$3)*('Input &amp; Results'!$D$21),('Input &amp; Results'!E$34/12*$C$3)*('Input &amp; Results'!$D$22))</f>
        <v>#DIV/0!</v>
      </c>
      <c r="J2081" s="106" t="e">
        <f t="shared" si="588"/>
        <v>#DIV/0!</v>
      </c>
      <c r="K2081" s="106" t="e">
        <f>IF(H2081&gt;'Input &amp; Results'!$K$45,MIN('Input &amp; Results'!$K$36*(D2081-D2080),J2081-M2081),0)</f>
        <v>#DIV/0!</v>
      </c>
      <c r="L2081" s="106" t="e">
        <f t="shared" si="589"/>
        <v>#DIV/0!</v>
      </c>
      <c r="M2081" s="106" t="e">
        <f>IF(J2081&gt;0,MIN('Input &amp; Results'!$K$16*0.75/12*'Input &amp; Results'!$K$42*(D2081-D2080),J2081),0)</f>
        <v>#DIV/0!</v>
      </c>
      <c r="N2081" s="106" t="e">
        <f t="shared" si="590"/>
        <v>#DIV/0!</v>
      </c>
      <c r="O2081" s="106" t="e">
        <f t="shared" si="579"/>
        <v>#DIV/0!</v>
      </c>
      <c r="P2081" s="106" t="e">
        <f>IF(O2081&gt;'Input &amp; Results'!$E$49,MIN('Input &amp; Results'!$E$47*(D2081-D2080),O2081),0)</f>
        <v>#DIV/0!</v>
      </c>
      <c r="Q2081" s="106" t="e">
        <f t="shared" si="591"/>
        <v>#DIV/0!</v>
      </c>
      <c r="R2081" s="106" t="e">
        <f t="shared" si="583"/>
        <v>#DIV/0!</v>
      </c>
      <c r="S2081" s="106" t="e">
        <f t="shared" si="580"/>
        <v>#DIV/0!</v>
      </c>
      <c r="T2081" s="106" t="e">
        <f t="shared" si="592"/>
        <v>#DIV/0!</v>
      </c>
      <c r="U2081" s="124" t="e">
        <f t="shared" si="593"/>
        <v>#DIV/0!</v>
      </c>
      <c r="V2081" s="107" t="e">
        <f t="shared" si="581"/>
        <v>#DIV/0!</v>
      </c>
      <c r="W2081" s="106" t="e">
        <f t="shared" si="594"/>
        <v>#DIV/0!</v>
      </c>
      <c r="X2081" s="106" t="e">
        <f t="shared" si="584"/>
        <v>#DIV/0!</v>
      </c>
      <c r="Y2081" s="106" t="e">
        <f t="shared" si="595"/>
        <v>#DIV/0!</v>
      </c>
      <c r="Z2081" s="108" t="e">
        <f t="shared" si="585"/>
        <v>#DIV/0!</v>
      </c>
      <c r="AA2081" s="108" t="e">
        <f>('Input &amp; Results'!$E$40-R2081*7.48)/('Calcs active'!H2081*1440)</f>
        <v>#DIV/0!</v>
      </c>
    </row>
    <row r="2082" spans="2:27" x14ac:dyDescent="0.2">
      <c r="B2082" s="31">
        <f t="shared" si="596"/>
        <v>25</v>
      </c>
      <c r="C2082" s="31" t="str">
        <f t="shared" si="597"/>
        <v>November</v>
      </c>
      <c r="D2082" s="106">
        <f t="shared" si="598"/>
        <v>9094</v>
      </c>
      <c r="E2082" s="106" t="e">
        <f t="shared" si="586"/>
        <v>#DIV/0!</v>
      </c>
      <c r="F2082" s="106">
        <f>'Calcs Hist'!E2083</f>
        <v>0</v>
      </c>
      <c r="G2082" s="106" t="e">
        <f t="shared" si="582"/>
        <v>#DIV/0!</v>
      </c>
      <c r="H2082" s="107" t="e">
        <f t="shared" si="587"/>
        <v>#DIV/0!</v>
      </c>
      <c r="I2082" s="106" t="e">
        <f>IF(P2082&gt;0,('Input &amp; Results'!E$35/12*$C$3)*('Input &amp; Results'!$D$21),('Input &amp; Results'!E$35/12*$C$3)*('Input &amp; Results'!$D$22))</f>
        <v>#DIV/0!</v>
      </c>
      <c r="J2082" s="106" t="e">
        <f t="shared" si="588"/>
        <v>#DIV/0!</v>
      </c>
      <c r="K2082" s="106" t="e">
        <f>IF(H2082&gt;'Input &amp; Results'!$K$45,MIN('Input &amp; Results'!$K$37*(D2082-D2081),J2082-M2082),0)</f>
        <v>#DIV/0!</v>
      </c>
      <c r="L2082" s="106" t="e">
        <f t="shared" si="589"/>
        <v>#DIV/0!</v>
      </c>
      <c r="M2082" s="106" t="e">
        <f>IF(J2082&gt;0,MIN('Input &amp; Results'!$K$17*0.75/12*'Input &amp; Results'!$K$42*(D2082-D2081),J2082),0)</f>
        <v>#DIV/0!</v>
      </c>
      <c r="N2082" s="106" t="e">
        <f t="shared" si="590"/>
        <v>#DIV/0!</v>
      </c>
      <c r="O2082" s="106" t="e">
        <f t="shared" si="579"/>
        <v>#DIV/0!</v>
      </c>
      <c r="P2082" s="106" t="e">
        <f>IF(O2082&gt;'Input &amp; Results'!$E$49,MIN('Input &amp; Results'!$E$47*(D2082-D2081),O2082),0)</f>
        <v>#DIV/0!</v>
      </c>
      <c r="Q2082" s="106" t="e">
        <f t="shared" si="591"/>
        <v>#DIV/0!</v>
      </c>
      <c r="R2082" s="106" t="e">
        <f t="shared" si="583"/>
        <v>#DIV/0!</v>
      </c>
      <c r="S2082" s="106" t="e">
        <f t="shared" si="580"/>
        <v>#DIV/0!</v>
      </c>
      <c r="T2082" s="106" t="e">
        <f t="shared" si="592"/>
        <v>#DIV/0!</v>
      </c>
      <c r="U2082" s="124" t="e">
        <f t="shared" si="593"/>
        <v>#DIV/0!</v>
      </c>
      <c r="V2082" s="107" t="e">
        <f t="shared" si="581"/>
        <v>#DIV/0!</v>
      </c>
      <c r="W2082" s="106" t="e">
        <f t="shared" si="594"/>
        <v>#DIV/0!</v>
      </c>
      <c r="X2082" s="106" t="e">
        <f t="shared" si="584"/>
        <v>#DIV/0!</v>
      </c>
      <c r="Y2082" s="106" t="e">
        <f t="shared" si="595"/>
        <v>#DIV/0!</v>
      </c>
      <c r="Z2082" s="108" t="e">
        <f t="shared" si="585"/>
        <v>#DIV/0!</v>
      </c>
      <c r="AA2082" s="108" t="e">
        <f>('Input &amp; Results'!$E$40-R2082*7.48)/('Calcs active'!H2082*1440)</f>
        <v>#DIV/0!</v>
      </c>
    </row>
    <row r="2083" spans="2:27" x14ac:dyDescent="0.2">
      <c r="B2083" s="31">
        <f t="shared" si="596"/>
        <v>25</v>
      </c>
      <c r="C2083" s="31" t="str">
        <f t="shared" si="597"/>
        <v>December</v>
      </c>
      <c r="D2083" s="106">
        <f t="shared" si="598"/>
        <v>9125</v>
      </c>
      <c r="E2083" s="106" t="e">
        <f t="shared" si="586"/>
        <v>#DIV/0!</v>
      </c>
      <c r="F2083" s="106">
        <f>'Calcs Hist'!E2084</f>
        <v>0</v>
      </c>
      <c r="G2083" s="106" t="e">
        <f t="shared" si="582"/>
        <v>#DIV/0!</v>
      </c>
      <c r="H2083" s="107" t="e">
        <f t="shared" si="587"/>
        <v>#DIV/0!</v>
      </c>
      <c r="I2083" s="106" t="e">
        <f>IF(P2083&gt;0,('Input &amp; Results'!E$36/12*$C$3)*('Input &amp; Results'!$D$21),('Input &amp; Results'!E$36/12*$C$3)*('Input &amp; Results'!$D$22))</f>
        <v>#DIV/0!</v>
      </c>
      <c r="J2083" s="106" t="e">
        <f t="shared" si="588"/>
        <v>#DIV/0!</v>
      </c>
      <c r="K2083" s="106" t="e">
        <f>IF(H2083&gt;'Input &amp; Results'!$K$45,MIN('Input &amp; Results'!$K$38*(D2083-D2082),J2083-M2083),0)</f>
        <v>#DIV/0!</v>
      </c>
      <c r="L2083" s="106" t="e">
        <f t="shared" si="589"/>
        <v>#DIV/0!</v>
      </c>
      <c r="M2083" s="106" t="e">
        <f>IF(J2083&gt;0,MIN('Input &amp; Results'!$K$18*0.75/12*'Input &amp; Results'!$K$42*(D2083-D2082),J2083),0)</f>
        <v>#DIV/0!</v>
      </c>
      <c r="N2083" s="106" t="e">
        <f t="shared" si="590"/>
        <v>#DIV/0!</v>
      </c>
      <c r="O2083" s="106" t="e">
        <f t="shared" si="579"/>
        <v>#DIV/0!</v>
      </c>
      <c r="P2083" s="106" t="e">
        <f>IF(O2083&gt;'Input &amp; Results'!$E$49,MIN('Input &amp; Results'!$E$47*(D2083-D2082),O2083),0)</f>
        <v>#DIV/0!</v>
      </c>
      <c r="Q2083" s="106" t="e">
        <f t="shared" si="591"/>
        <v>#DIV/0!</v>
      </c>
      <c r="R2083" s="106" t="e">
        <f t="shared" si="583"/>
        <v>#DIV/0!</v>
      </c>
      <c r="S2083" s="106" t="e">
        <f t="shared" si="580"/>
        <v>#DIV/0!</v>
      </c>
      <c r="T2083" s="106" t="e">
        <f t="shared" si="592"/>
        <v>#DIV/0!</v>
      </c>
      <c r="U2083" s="124" t="e">
        <f t="shared" si="593"/>
        <v>#DIV/0!</v>
      </c>
      <c r="V2083" s="107" t="e">
        <f t="shared" si="581"/>
        <v>#DIV/0!</v>
      </c>
      <c r="W2083" s="106" t="e">
        <f t="shared" si="594"/>
        <v>#DIV/0!</v>
      </c>
      <c r="X2083" s="106" t="e">
        <f t="shared" si="584"/>
        <v>#DIV/0!</v>
      </c>
      <c r="Y2083" s="106" t="e">
        <f t="shared" si="595"/>
        <v>#DIV/0!</v>
      </c>
      <c r="Z2083" s="108" t="e">
        <f t="shared" si="585"/>
        <v>#DIV/0!</v>
      </c>
      <c r="AA2083" s="108" t="e">
        <f>('Input &amp; Results'!$E$40-R2083*7.48)/('Calcs active'!H2083*1440)</f>
        <v>#DIV/0!</v>
      </c>
    </row>
    <row r="2084" spans="2:27" x14ac:dyDescent="0.2">
      <c r="B2084" s="31">
        <f t="shared" si="596"/>
        <v>26</v>
      </c>
      <c r="C2084" s="31" t="str">
        <f t="shared" si="597"/>
        <v>January</v>
      </c>
      <c r="D2084" s="106">
        <f t="shared" si="598"/>
        <v>9156</v>
      </c>
      <c r="E2084" s="106" t="e">
        <f t="shared" si="586"/>
        <v>#DIV/0!</v>
      </c>
      <c r="F2084" s="106">
        <f>'Calcs Hist'!E2085</f>
        <v>0</v>
      </c>
      <c r="G2084" s="106" t="e">
        <f t="shared" si="582"/>
        <v>#DIV/0!</v>
      </c>
      <c r="H2084" s="107" t="e">
        <f t="shared" si="587"/>
        <v>#DIV/0!</v>
      </c>
      <c r="I2084" s="106" t="e">
        <f>IF(P2084&gt;0,('Input &amp; Results'!E$25/12*$C$3)*('Input &amp; Results'!$D$21),('Input &amp; Results'!E$25/12*$C$3)*('Input &amp; Results'!$D$22))</f>
        <v>#DIV/0!</v>
      </c>
      <c r="J2084" s="106" t="e">
        <f t="shared" si="588"/>
        <v>#DIV/0!</v>
      </c>
      <c r="K2084" s="106" t="e">
        <f>IF(H2084&gt;'Input &amp; Results'!$K$45,MIN('Input &amp; Results'!$K$27*(D2084-D2083),J2084-M2084),0)</f>
        <v>#DIV/0!</v>
      </c>
      <c r="L2084" s="106" t="e">
        <f t="shared" si="589"/>
        <v>#DIV/0!</v>
      </c>
      <c r="M2084" s="106" t="e">
        <f>IF(J2084&gt;0,MIN('Input &amp; Results'!$K$7*0.75/12*'Input &amp; Results'!$K$42*(D2084-D2083),J2084),0)</f>
        <v>#DIV/0!</v>
      </c>
      <c r="N2084" s="106" t="e">
        <f t="shared" si="590"/>
        <v>#DIV/0!</v>
      </c>
      <c r="O2084" s="106" t="e">
        <f t="shared" si="579"/>
        <v>#DIV/0!</v>
      </c>
      <c r="P2084" s="106" t="e">
        <f>IF(O2084&gt;'Input &amp; Results'!$E$49,MIN('Input &amp; Results'!$E$47*(D2084-D2083),O2084),0)</f>
        <v>#DIV/0!</v>
      </c>
      <c r="Q2084" s="106" t="e">
        <f t="shared" si="591"/>
        <v>#DIV/0!</v>
      </c>
      <c r="R2084" s="106" t="e">
        <f t="shared" si="583"/>
        <v>#DIV/0!</v>
      </c>
      <c r="S2084" s="106" t="e">
        <f t="shared" si="580"/>
        <v>#DIV/0!</v>
      </c>
      <c r="T2084" s="106" t="e">
        <f t="shared" si="592"/>
        <v>#DIV/0!</v>
      </c>
      <c r="U2084" s="124" t="e">
        <f t="shared" si="593"/>
        <v>#DIV/0!</v>
      </c>
      <c r="V2084" s="107" t="e">
        <f t="shared" si="581"/>
        <v>#DIV/0!</v>
      </c>
      <c r="W2084" s="106" t="e">
        <f t="shared" si="594"/>
        <v>#DIV/0!</v>
      </c>
      <c r="X2084" s="106" t="e">
        <f t="shared" si="584"/>
        <v>#DIV/0!</v>
      </c>
      <c r="Y2084" s="106" t="e">
        <f t="shared" si="595"/>
        <v>#DIV/0!</v>
      </c>
      <c r="Z2084" s="108" t="e">
        <f t="shared" si="585"/>
        <v>#DIV/0!</v>
      </c>
      <c r="AA2084" s="108" t="e">
        <f>('Input &amp; Results'!$E$40-R2084*7.48)/('Calcs active'!H2084*1440)</f>
        <v>#DIV/0!</v>
      </c>
    </row>
    <row r="2085" spans="2:27" x14ac:dyDescent="0.2">
      <c r="B2085" s="31">
        <f t="shared" si="596"/>
        <v>26</v>
      </c>
      <c r="C2085" s="31" t="str">
        <f t="shared" si="597"/>
        <v>February</v>
      </c>
      <c r="D2085" s="106">
        <f t="shared" si="598"/>
        <v>9184</v>
      </c>
      <c r="E2085" s="106" t="e">
        <f t="shared" si="586"/>
        <v>#DIV/0!</v>
      </c>
      <c r="F2085" s="106">
        <f>'Calcs Hist'!E2086</f>
        <v>0</v>
      </c>
      <c r="G2085" s="106" t="e">
        <f t="shared" si="582"/>
        <v>#DIV/0!</v>
      </c>
      <c r="H2085" s="107" t="e">
        <f t="shared" si="587"/>
        <v>#DIV/0!</v>
      </c>
      <c r="I2085" s="106" t="e">
        <f>IF(P2085&gt;0,('Input &amp; Results'!E$26/12*$C$3)*('Input &amp; Results'!$D$21),('Input &amp; Results'!E$26/12*$C$3)*('Input &amp; Results'!$D$22))</f>
        <v>#DIV/0!</v>
      </c>
      <c r="J2085" s="106" t="e">
        <f t="shared" si="588"/>
        <v>#DIV/0!</v>
      </c>
      <c r="K2085" s="106" t="e">
        <f>IF(H2085&gt;'Input &amp; Results'!$K$45,MIN('Input &amp; Results'!$K$28*(D2085-D2084),J2085-M2085),0)</f>
        <v>#DIV/0!</v>
      </c>
      <c r="L2085" s="106" t="e">
        <f t="shared" si="589"/>
        <v>#DIV/0!</v>
      </c>
      <c r="M2085" s="106" t="e">
        <f>IF(J2085&gt;0,MIN('Input &amp; Results'!$K$8*0.75/12*'Input &amp; Results'!$K$42*(D2085-D2084),J2085),0)</f>
        <v>#DIV/0!</v>
      </c>
      <c r="N2085" s="106" t="e">
        <f t="shared" si="590"/>
        <v>#DIV/0!</v>
      </c>
      <c r="O2085" s="106" t="e">
        <f t="shared" si="579"/>
        <v>#DIV/0!</v>
      </c>
      <c r="P2085" s="106" t="e">
        <f>IF(O2085&gt;'Input &amp; Results'!$E$49,MIN('Input &amp; Results'!$E$47*(D2085-D2084),O2085),0)</f>
        <v>#DIV/0!</v>
      </c>
      <c r="Q2085" s="106" t="e">
        <f t="shared" si="591"/>
        <v>#DIV/0!</v>
      </c>
      <c r="R2085" s="106" t="e">
        <f t="shared" si="583"/>
        <v>#DIV/0!</v>
      </c>
      <c r="S2085" s="106" t="e">
        <f t="shared" si="580"/>
        <v>#DIV/0!</v>
      </c>
      <c r="T2085" s="106" t="e">
        <f t="shared" si="592"/>
        <v>#DIV/0!</v>
      </c>
      <c r="U2085" s="124" t="e">
        <f t="shared" si="593"/>
        <v>#DIV/0!</v>
      </c>
      <c r="V2085" s="107" t="e">
        <f t="shared" si="581"/>
        <v>#DIV/0!</v>
      </c>
      <c r="W2085" s="106" t="e">
        <f t="shared" si="594"/>
        <v>#DIV/0!</v>
      </c>
      <c r="X2085" s="106" t="e">
        <f t="shared" si="584"/>
        <v>#DIV/0!</v>
      </c>
      <c r="Y2085" s="106" t="e">
        <f t="shared" si="595"/>
        <v>#DIV/0!</v>
      </c>
      <c r="Z2085" s="108" t="e">
        <f t="shared" si="585"/>
        <v>#DIV/0!</v>
      </c>
      <c r="AA2085" s="108" t="e">
        <f>('Input &amp; Results'!$E$40-R2085*7.48)/('Calcs active'!H2085*1440)</f>
        <v>#DIV/0!</v>
      </c>
    </row>
    <row r="2086" spans="2:27" x14ac:dyDescent="0.2">
      <c r="B2086" s="31">
        <f t="shared" si="596"/>
        <v>26</v>
      </c>
      <c r="C2086" s="31" t="str">
        <f t="shared" si="597"/>
        <v>March</v>
      </c>
      <c r="D2086" s="106">
        <f t="shared" si="598"/>
        <v>9215</v>
      </c>
      <c r="E2086" s="106" t="e">
        <f t="shared" si="586"/>
        <v>#DIV/0!</v>
      </c>
      <c r="F2086" s="106">
        <f>'Calcs Hist'!E2087</f>
        <v>0</v>
      </c>
      <c r="G2086" s="106" t="e">
        <f t="shared" si="582"/>
        <v>#DIV/0!</v>
      </c>
      <c r="H2086" s="107" t="e">
        <f t="shared" si="587"/>
        <v>#DIV/0!</v>
      </c>
      <c r="I2086" s="106" t="e">
        <f>IF(P2086&gt;0,('Input &amp; Results'!E$27/12*$C$3)*('Input &amp; Results'!$D$21),('Input &amp; Results'!E$27/12*$C$3)*('Input &amp; Results'!$D$22))</f>
        <v>#DIV/0!</v>
      </c>
      <c r="J2086" s="106" t="e">
        <f t="shared" si="588"/>
        <v>#DIV/0!</v>
      </c>
      <c r="K2086" s="106" t="e">
        <f>IF(H2086&gt;'Input &amp; Results'!$K$45,MIN('Input &amp; Results'!$K$29*(D2086-D2085),J2086-M2086),0)</f>
        <v>#DIV/0!</v>
      </c>
      <c r="L2086" s="106" t="e">
        <f t="shared" si="589"/>
        <v>#DIV/0!</v>
      </c>
      <c r="M2086" s="106" t="e">
        <f>IF(J2086&gt;0,MIN('Input &amp; Results'!$K$9*0.75/12*'Input &amp; Results'!$K$42*(D2086-D2085),J2086),0)</f>
        <v>#DIV/0!</v>
      </c>
      <c r="N2086" s="106" t="e">
        <f t="shared" si="590"/>
        <v>#DIV/0!</v>
      </c>
      <c r="O2086" s="106" t="e">
        <f t="shared" si="579"/>
        <v>#DIV/0!</v>
      </c>
      <c r="P2086" s="106" t="e">
        <f>IF(O2086&gt;'Input &amp; Results'!$E$49,MIN('Input &amp; Results'!$E$47*(D2086-D2085),O2086),0)</f>
        <v>#DIV/0!</v>
      </c>
      <c r="Q2086" s="106" t="e">
        <f t="shared" si="591"/>
        <v>#DIV/0!</v>
      </c>
      <c r="R2086" s="106" t="e">
        <f t="shared" si="583"/>
        <v>#DIV/0!</v>
      </c>
      <c r="S2086" s="106" t="e">
        <f t="shared" si="580"/>
        <v>#DIV/0!</v>
      </c>
      <c r="T2086" s="106" t="e">
        <f t="shared" si="592"/>
        <v>#DIV/0!</v>
      </c>
      <c r="U2086" s="124" t="e">
        <f t="shared" si="593"/>
        <v>#DIV/0!</v>
      </c>
      <c r="V2086" s="107" t="e">
        <f t="shared" si="581"/>
        <v>#DIV/0!</v>
      </c>
      <c r="W2086" s="106" t="e">
        <f t="shared" si="594"/>
        <v>#DIV/0!</v>
      </c>
      <c r="X2086" s="106" t="e">
        <f t="shared" si="584"/>
        <v>#DIV/0!</v>
      </c>
      <c r="Y2086" s="106" t="e">
        <f t="shared" si="595"/>
        <v>#DIV/0!</v>
      </c>
      <c r="Z2086" s="108" t="e">
        <f t="shared" si="585"/>
        <v>#DIV/0!</v>
      </c>
      <c r="AA2086" s="108" t="e">
        <f>('Input &amp; Results'!$E$40-R2086*7.48)/('Calcs active'!H2086*1440)</f>
        <v>#DIV/0!</v>
      </c>
    </row>
    <row r="2087" spans="2:27" x14ac:dyDescent="0.2">
      <c r="B2087" s="31">
        <f t="shared" si="596"/>
        <v>26</v>
      </c>
      <c r="C2087" s="31" t="str">
        <f t="shared" si="597"/>
        <v>April</v>
      </c>
      <c r="D2087" s="106">
        <f t="shared" si="598"/>
        <v>9245</v>
      </c>
      <c r="E2087" s="106" t="e">
        <f t="shared" si="586"/>
        <v>#DIV/0!</v>
      </c>
      <c r="F2087" s="106">
        <f>'Calcs Hist'!E2088</f>
        <v>0</v>
      </c>
      <c r="G2087" s="106" t="e">
        <f t="shared" si="582"/>
        <v>#DIV/0!</v>
      </c>
      <c r="H2087" s="107" t="e">
        <f t="shared" si="587"/>
        <v>#DIV/0!</v>
      </c>
      <c r="I2087" s="106" t="e">
        <f>IF(P2087&gt;0,('Input &amp; Results'!E$28/12*$C$3)*('Input &amp; Results'!$D$21),('Input &amp; Results'!E$28/12*$C$3)*('Input &amp; Results'!$D$22))</f>
        <v>#DIV/0!</v>
      </c>
      <c r="J2087" s="106" t="e">
        <f t="shared" si="588"/>
        <v>#DIV/0!</v>
      </c>
      <c r="K2087" s="106" t="e">
        <f>IF(H2087&gt;'Input &amp; Results'!$K$45,MIN('Input &amp; Results'!$K$30*(D2087-D2086),J2087-M2087),0)</f>
        <v>#DIV/0!</v>
      </c>
      <c r="L2087" s="106" t="e">
        <f t="shared" si="589"/>
        <v>#DIV/0!</v>
      </c>
      <c r="M2087" s="106" t="e">
        <f>IF(J2087&gt;0,MIN('Input &amp; Results'!$K$10*0.75/12*'Input &amp; Results'!$K$42*(D2087-D2086),J2087),0)</f>
        <v>#DIV/0!</v>
      </c>
      <c r="N2087" s="106" t="e">
        <f t="shared" si="590"/>
        <v>#DIV/0!</v>
      </c>
      <c r="O2087" s="106" t="e">
        <f t="shared" si="579"/>
        <v>#DIV/0!</v>
      </c>
      <c r="P2087" s="106" t="e">
        <f>IF(O2087&gt;'Input &amp; Results'!$E$49,MIN('Input &amp; Results'!$E$47*(D2087-D2086),O2087),0)</f>
        <v>#DIV/0!</v>
      </c>
      <c r="Q2087" s="106" t="e">
        <f t="shared" si="591"/>
        <v>#DIV/0!</v>
      </c>
      <c r="R2087" s="106" t="e">
        <f t="shared" si="583"/>
        <v>#DIV/0!</v>
      </c>
      <c r="S2087" s="106" t="e">
        <f t="shared" si="580"/>
        <v>#DIV/0!</v>
      </c>
      <c r="T2087" s="106" t="e">
        <f t="shared" si="592"/>
        <v>#DIV/0!</v>
      </c>
      <c r="U2087" s="124" t="e">
        <f t="shared" si="593"/>
        <v>#DIV/0!</v>
      </c>
      <c r="V2087" s="107" t="e">
        <f t="shared" si="581"/>
        <v>#DIV/0!</v>
      </c>
      <c r="W2087" s="106" t="e">
        <f t="shared" si="594"/>
        <v>#DIV/0!</v>
      </c>
      <c r="X2087" s="106" t="e">
        <f t="shared" si="584"/>
        <v>#DIV/0!</v>
      </c>
      <c r="Y2087" s="106" t="e">
        <f t="shared" si="595"/>
        <v>#DIV/0!</v>
      </c>
      <c r="Z2087" s="108" t="e">
        <f t="shared" si="585"/>
        <v>#DIV/0!</v>
      </c>
      <c r="AA2087" s="108" t="e">
        <f>('Input &amp; Results'!$E$40-R2087*7.48)/('Calcs active'!H2087*1440)</f>
        <v>#DIV/0!</v>
      </c>
    </row>
    <row r="2088" spans="2:27" x14ac:dyDescent="0.2">
      <c r="B2088" s="31">
        <f t="shared" si="596"/>
        <v>26</v>
      </c>
      <c r="C2088" s="31" t="str">
        <f t="shared" si="597"/>
        <v>May</v>
      </c>
      <c r="D2088" s="106">
        <f t="shared" si="598"/>
        <v>9276</v>
      </c>
      <c r="E2088" s="106" t="e">
        <f t="shared" si="586"/>
        <v>#DIV/0!</v>
      </c>
      <c r="F2088" s="106">
        <f>'Calcs Hist'!E2089</f>
        <v>0</v>
      </c>
      <c r="G2088" s="106" t="e">
        <f t="shared" si="582"/>
        <v>#DIV/0!</v>
      </c>
      <c r="H2088" s="107" t="e">
        <f t="shared" si="587"/>
        <v>#DIV/0!</v>
      </c>
      <c r="I2088" s="106" t="e">
        <f>IF(P2088&gt;0,('Input &amp; Results'!E$29/12*$C$3)*('Input &amp; Results'!$D$21),('Input &amp; Results'!E$29/12*$C$3)*('Input &amp; Results'!$D$22))</f>
        <v>#DIV/0!</v>
      </c>
      <c r="J2088" s="106" t="e">
        <f t="shared" si="588"/>
        <v>#DIV/0!</v>
      </c>
      <c r="K2088" s="106" t="e">
        <f>IF(H2088&gt;'Input &amp; Results'!$K$45,MIN('Input &amp; Results'!$K$31*(D2088-D2087),J2088-M2088),0)</f>
        <v>#DIV/0!</v>
      </c>
      <c r="L2088" s="106" t="e">
        <f t="shared" si="589"/>
        <v>#DIV/0!</v>
      </c>
      <c r="M2088" s="106" t="e">
        <f>IF(J2088&gt;0,MIN('Input &amp; Results'!$K$11*0.75/12*'Input &amp; Results'!$K$42*(D2088-D2087),J2088),0)</f>
        <v>#DIV/0!</v>
      </c>
      <c r="N2088" s="106" t="e">
        <f t="shared" si="590"/>
        <v>#DIV/0!</v>
      </c>
      <c r="O2088" s="106" t="e">
        <f t="shared" si="579"/>
        <v>#DIV/0!</v>
      </c>
      <c r="P2088" s="106" t="e">
        <f>IF(O2088&gt;'Input &amp; Results'!$E$49,MIN('Input &amp; Results'!$E$47*(D2088-D2087),O2088),0)</f>
        <v>#DIV/0!</v>
      </c>
      <c r="Q2088" s="106" t="e">
        <f t="shared" si="591"/>
        <v>#DIV/0!</v>
      </c>
      <c r="R2088" s="106" t="e">
        <f t="shared" si="583"/>
        <v>#DIV/0!</v>
      </c>
      <c r="S2088" s="106" t="e">
        <f t="shared" si="580"/>
        <v>#DIV/0!</v>
      </c>
      <c r="T2088" s="106" t="e">
        <f t="shared" si="592"/>
        <v>#DIV/0!</v>
      </c>
      <c r="U2088" s="124" t="e">
        <f t="shared" si="593"/>
        <v>#DIV/0!</v>
      </c>
      <c r="V2088" s="107" t="e">
        <f t="shared" si="581"/>
        <v>#DIV/0!</v>
      </c>
      <c r="W2088" s="106" t="e">
        <f t="shared" si="594"/>
        <v>#DIV/0!</v>
      </c>
      <c r="X2088" s="106" t="e">
        <f t="shared" si="584"/>
        <v>#DIV/0!</v>
      </c>
      <c r="Y2088" s="106" t="e">
        <f t="shared" si="595"/>
        <v>#DIV/0!</v>
      </c>
      <c r="Z2088" s="108" t="e">
        <f t="shared" si="585"/>
        <v>#DIV/0!</v>
      </c>
      <c r="AA2088" s="108" t="e">
        <f>('Input &amp; Results'!$E$40-R2088*7.48)/('Calcs active'!H2088*1440)</f>
        <v>#DIV/0!</v>
      </c>
    </row>
    <row r="2089" spans="2:27" x14ac:dyDescent="0.2">
      <c r="B2089" s="31">
        <f t="shared" si="596"/>
        <v>26</v>
      </c>
      <c r="C2089" s="31" t="str">
        <f t="shared" si="597"/>
        <v>June</v>
      </c>
      <c r="D2089" s="106">
        <f t="shared" si="598"/>
        <v>9306</v>
      </c>
      <c r="E2089" s="106" t="e">
        <f t="shared" si="586"/>
        <v>#DIV/0!</v>
      </c>
      <c r="F2089" s="106">
        <f>'Calcs Hist'!E2090</f>
        <v>0</v>
      </c>
      <c r="G2089" s="106" t="e">
        <f t="shared" si="582"/>
        <v>#DIV/0!</v>
      </c>
      <c r="H2089" s="107" t="e">
        <f t="shared" si="587"/>
        <v>#DIV/0!</v>
      </c>
      <c r="I2089" s="106" t="e">
        <f>IF(P2089&gt;0,('Input &amp; Results'!E$30/12*$C$3)*('Input &amp; Results'!$D$21),('Input &amp; Results'!E$30/12*$C$3)*('Input &amp; Results'!$D$22))</f>
        <v>#DIV/0!</v>
      </c>
      <c r="J2089" s="106" t="e">
        <f t="shared" si="588"/>
        <v>#DIV/0!</v>
      </c>
      <c r="K2089" s="106" t="e">
        <f>IF(H2089&gt;'Input &amp; Results'!$K$45,MIN('Input &amp; Results'!$K$32*(D2089-D2088),J2089-M2089),0)</f>
        <v>#DIV/0!</v>
      </c>
      <c r="L2089" s="106" t="e">
        <f t="shared" si="589"/>
        <v>#DIV/0!</v>
      </c>
      <c r="M2089" s="106" t="e">
        <f>IF(J2089&gt;0,MIN('Input &amp; Results'!$K$12*0.75/12*'Input &amp; Results'!$K$42*(D2089-D2088),J2089),0)</f>
        <v>#DIV/0!</v>
      </c>
      <c r="N2089" s="106" t="e">
        <f t="shared" si="590"/>
        <v>#DIV/0!</v>
      </c>
      <c r="O2089" s="106" t="e">
        <f t="shared" si="579"/>
        <v>#DIV/0!</v>
      </c>
      <c r="P2089" s="106" t="e">
        <f>IF(O2089&gt;'Input &amp; Results'!$E$49,MIN('Input &amp; Results'!$E$47*(D2089-D2088),O2089),0)</f>
        <v>#DIV/0!</v>
      </c>
      <c r="Q2089" s="106" t="e">
        <f t="shared" si="591"/>
        <v>#DIV/0!</v>
      </c>
      <c r="R2089" s="106" t="e">
        <f t="shared" si="583"/>
        <v>#DIV/0!</v>
      </c>
      <c r="S2089" s="106" t="e">
        <f t="shared" si="580"/>
        <v>#DIV/0!</v>
      </c>
      <c r="T2089" s="106" t="e">
        <f t="shared" si="592"/>
        <v>#DIV/0!</v>
      </c>
      <c r="U2089" s="124" t="e">
        <f t="shared" si="593"/>
        <v>#DIV/0!</v>
      </c>
      <c r="V2089" s="107" t="e">
        <f t="shared" si="581"/>
        <v>#DIV/0!</v>
      </c>
      <c r="W2089" s="106" t="e">
        <f t="shared" si="594"/>
        <v>#DIV/0!</v>
      </c>
      <c r="X2089" s="106" t="e">
        <f t="shared" si="584"/>
        <v>#DIV/0!</v>
      </c>
      <c r="Y2089" s="106" t="e">
        <f t="shared" si="595"/>
        <v>#DIV/0!</v>
      </c>
      <c r="Z2089" s="108" t="e">
        <f t="shared" si="585"/>
        <v>#DIV/0!</v>
      </c>
      <c r="AA2089" s="108" t="e">
        <f>('Input &amp; Results'!$E$40-R2089*7.48)/('Calcs active'!H2089*1440)</f>
        <v>#DIV/0!</v>
      </c>
    </row>
    <row r="2090" spans="2:27" x14ac:dyDescent="0.2">
      <c r="B2090" s="31">
        <f t="shared" si="596"/>
        <v>26</v>
      </c>
      <c r="C2090" s="31" t="str">
        <f t="shared" si="597"/>
        <v>July</v>
      </c>
      <c r="D2090" s="106">
        <f t="shared" si="598"/>
        <v>9337</v>
      </c>
      <c r="E2090" s="106" t="e">
        <f t="shared" si="586"/>
        <v>#DIV/0!</v>
      </c>
      <c r="F2090" s="106">
        <f>'Calcs Hist'!E2091</f>
        <v>0</v>
      </c>
      <c r="G2090" s="106" t="e">
        <f t="shared" si="582"/>
        <v>#DIV/0!</v>
      </c>
      <c r="H2090" s="107" t="e">
        <f t="shared" si="587"/>
        <v>#DIV/0!</v>
      </c>
      <c r="I2090" s="106" t="e">
        <f>IF(P2090&gt;0,('Input &amp; Results'!E$31/12*$C$3)*('Input &amp; Results'!$D$21),('Input &amp; Results'!E$31/12*$C$3)*('Input &amp; Results'!$D$22))</f>
        <v>#DIV/0!</v>
      </c>
      <c r="J2090" s="106" t="e">
        <f t="shared" si="588"/>
        <v>#DIV/0!</v>
      </c>
      <c r="K2090" s="106" t="e">
        <f>IF(H2090&gt;'Input &amp; Results'!$K$45,MIN('Input &amp; Results'!$K$33*(D2090-D2089),J2090-M2090),0)</f>
        <v>#DIV/0!</v>
      </c>
      <c r="L2090" s="106" t="e">
        <f t="shared" si="589"/>
        <v>#DIV/0!</v>
      </c>
      <c r="M2090" s="106" t="e">
        <f>IF(J2090&gt;0,MIN('Input &amp; Results'!$K$13*0.75/12*'Input &amp; Results'!$K$42*(D2090-D2089),J2090),0)</f>
        <v>#DIV/0!</v>
      </c>
      <c r="N2090" s="106" t="e">
        <f t="shared" si="590"/>
        <v>#DIV/0!</v>
      </c>
      <c r="O2090" s="106" t="e">
        <f t="shared" si="579"/>
        <v>#DIV/0!</v>
      </c>
      <c r="P2090" s="106" t="e">
        <f>IF(O2090&gt;'Input &amp; Results'!$E$49,MIN('Input &amp; Results'!$E$47*(D2090-D2089),O2090),0)</f>
        <v>#DIV/0!</v>
      </c>
      <c r="Q2090" s="106" t="e">
        <f t="shared" si="591"/>
        <v>#DIV/0!</v>
      </c>
      <c r="R2090" s="106" t="e">
        <f t="shared" si="583"/>
        <v>#DIV/0!</v>
      </c>
      <c r="S2090" s="106" t="e">
        <f t="shared" si="580"/>
        <v>#DIV/0!</v>
      </c>
      <c r="T2090" s="106" t="e">
        <f t="shared" si="592"/>
        <v>#DIV/0!</v>
      </c>
      <c r="U2090" s="124" t="e">
        <f t="shared" si="593"/>
        <v>#DIV/0!</v>
      </c>
      <c r="V2090" s="107" t="e">
        <f t="shared" si="581"/>
        <v>#DIV/0!</v>
      </c>
      <c r="W2090" s="106" t="e">
        <f t="shared" si="594"/>
        <v>#DIV/0!</v>
      </c>
      <c r="X2090" s="106" t="e">
        <f t="shared" si="584"/>
        <v>#DIV/0!</v>
      </c>
      <c r="Y2090" s="106" t="e">
        <f t="shared" si="595"/>
        <v>#DIV/0!</v>
      </c>
      <c r="Z2090" s="108" t="e">
        <f t="shared" si="585"/>
        <v>#DIV/0!</v>
      </c>
      <c r="AA2090" s="108" t="e">
        <f>('Input &amp; Results'!$E$40-R2090*7.48)/('Calcs active'!H2090*1440)</f>
        <v>#DIV/0!</v>
      </c>
    </row>
    <row r="2091" spans="2:27" x14ac:dyDescent="0.2">
      <c r="B2091" s="31">
        <f t="shared" si="596"/>
        <v>26</v>
      </c>
      <c r="C2091" s="31" t="str">
        <f t="shared" si="597"/>
        <v>August</v>
      </c>
      <c r="D2091" s="106">
        <f t="shared" si="598"/>
        <v>9368</v>
      </c>
      <c r="E2091" s="106" t="e">
        <f t="shared" si="586"/>
        <v>#DIV/0!</v>
      </c>
      <c r="F2091" s="106">
        <f>'Calcs Hist'!E2092</f>
        <v>0</v>
      </c>
      <c r="G2091" s="106" t="e">
        <f t="shared" si="582"/>
        <v>#DIV/0!</v>
      </c>
      <c r="H2091" s="107" t="e">
        <f t="shared" si="587"/>
        <v>#DIV/0!</v>
      </c>
      <c r="I2091" s="106" t="e">
        <f>IF(P2091&gt;0,('Input &amp; Results'!E$32/12*$C$3)*('Input &amp; Results'!$D$21),('Input &amp; Results'!E$32/12*$C$3)*('Input &amp; Results'!$D$22))</f>
        <v>#DIV/0!</v>
      </c>
      <c r="J2091" s="106" t="e">
        <f t="shared" si="588"/>
        <v>#DIV/0!</v>
      </c>
      <c r="K2091" s="106" t="e">
        <f>IF(H2091&gt;'Input &amp; Results'!$K$45,MIN('Input &amp; Results'!$K$34*(D2091-D2090),J2091-M2091),0)</f>
        <v>#DIV/0!</v>
      </c>
      <c r="L2091" s="106" t="e">
        <f t="shared" si="589"/>
        <v>#DIV/0!</v>
      </c>
      <c r="M2091" s="106" t="e">
        <f>IF(J2091&gt;0,MIN('Input &amp; Results'!$K$14*0.75/12*'Input &amp; Results'!$K$42*(D2091-D2090),J2091),0)</f>
        <v>#DIV/0!</v>
      </c>
      <c r="N2091" s="106" t="e">
        <f t="shared" si="590"/>
        <v>#DIV/0!</v>
      </c>
      <c r="O2091" s="106" t="e">
        <f t="shared" si="579"/>
        <v>#DIV/0!</v>
      </c>
      <c r="P2091" s="106" t="e">
        <f>IF(O2091&gt;'Input &amp; Results'!$E$49,MIN('Input &amp; Results'!$E$47*(D2091-D2090),O2091),0)</f>
        <v>#DIV/0!</v>
      </c>
      <c r="Q2091" s="106" t="e">
        <f t="shared" si="591"/>
        <v>#DIV/0!</v>
      </c>
      <c r="R2091" s="106" t="e">
        <f t="shared" si="583"/>
        <v>#DIV/0!</v>
      </c>
      <c r="S2091" s="106" t="e">
        <f t="shared" si="580"/>
        <v>#DIV/0!</v>
      </c>
      <c r="T2091" s="106" t="e">
        <f t="shared" si="592"/>
        <v>#DIV/0!</v>
      </c>
      <c r="U2091" s="124" t="e">
        <f t="shared" si="593"/>
        <v>#DIV/0!</v>
      </c>
      <c r="V2091" s="107" t="e">
        <f t="shared" si="581"/>
        <v>#DIV/0!</v>
      </c>
      <c r="W2091" s="106" t="e">
        <f t="shared" si="594"/>
        <v>#DIV/0!</v>
      </c>
      <c r="X2091" s="106" t="e">
        <f t="shared" si="584"/>
        <v>#DIV/0!</v>
      </c>
      <c r="Y2091" s="106" t="e">
        <f t="shared" si="595"/>
        <v>#DIV/0!</v>
      </c>
      <c r="Z2091" s="108" t="e">
        <f t="shared" si="585"/>
        <v>#DIV/0!</v>
      </c>
      <c r="AA2091" s="108" t="e">
        <f>('Input &amp; Results'!$E$40-R2091*7.48)/('Calcs active'!H2091*1440)</f>
        <v>#DIV/0!</v>
      </c>
    </row>
    <row r="2092" spans="2:27" x14ac:dyDescent="0.2">
      <c r="B2092" s="31">
        <f t="shared" si="596"/>
        <v>26</v>
      </c>
      <c r="C2092" s="31" t="str">
        <f t="shared" si="597"/>
        <v>September</v>
      </c>
      <c r="D2092" s="106">
        <f t="shared" si="598"/>
        <v>9398</v>
      </c>
      <c r="E2092" s="106" t="e">
        <f t="shared" si="586"/>
        <v>#DIV/0!</v>
      </c>
      <c r="F2092" s="106">
        <f>'Calcs Hist'!E2093</f>
        <v>0</v>
      </c>
      <c r="G2092" s="106" t="e">
        <f t="shared" si="582"/>
        <v>#DIV/0!</v>
      </c>
      <c r="H2092" s="107" t="e">
        <f t="shared" si="587"/>
        <v>#DIV/0!</v>
      </c>
      <c r="I2092" s="106" t="e">
        <f>IF(P2092&gt;0,('Input &amp; Results'!E$33/12*$C$3)*('Input &amp; Results'!$D$21),('Input &amp; Results'!E$33/12*$C$3)*('Input &amp; Results'!$D$22))</f>
        <v>#DIV/0!</v>
      </c>
      <c r="J2092" s="106" t="e">
        <f t="shared" si="588"/>
        <v>#DIV/0!</v>
      </c>
      <c r="K2092" s="106" t="e">
        <f>IF(H2092&gt;'Input &amp; Results'!$K$45,MIN('Input &amp; Results'!$K$35*(D2092-D2091),J2092-M2092),0)</f>
        <v>#DIV/0!</v>
      </c>
      <c r="L2092" s="106" t="e">
        <f t="shared" si="589"/>
        <v>#DIV/0!</v>
      </c>
      <c r="M2092" s="106" t="e">
        <f>IF(J2092&gt;0,MIN('Input &amp; Results'!$K$15*0.75/12*'Input &amp; Results'!$K$42*(D2092-D2091),J2092),0)</f>
        <v>#DIV/0!</v>
      </c>
      <c r="N2092" s="106" t="e">
        <f t="shared" si="590"/>
        <v>#DIV/0!</v>
      </c>
      <c r="O2092" s="106" t="e">
        <f t="shared" si="579"/>
        <v>#DIV/0!</v>
      </c>
      <c r="P2092" s="106" t="e">
        <f>IF(O2092&gt;'Input &amp; Results'!$E$49,MIN('Input &amp; Results'!$E$47*(D2092-D2091),O2092),0)</f>
        <v>#DIV/0!</v>
      </c>
      <c r="Q2092" s="106" t="e">
        <f t="shared" si="591"/>
        <v>#DIV/0!</v>
      </c>
      <c r="R2092" s="106" t="e">
        <f t="shared" si="583"/>
        <v>#DIV/0!</v>
      </c>
      <c r="S2092" s="106" t="e">
        <f t="shared" si="580"/>
        <v>#DIV/0!</v>
      </c>
      <c r="T2092" s="106" t="e">
        <f t="shared" si="592"/>
        <v>#DIV/0!</v>
      </c>
      <c r="U2092" s="124" t="e">
        <f t="shared" si="593"/>
        <v>#DIV/0!</v>
      </c>
      <c r="V2092" s="107" t="e">
        <f t="shared" si="581"/>
        <v>#DIV/0!</v>
      </c>
      <c r="W2092" s="106" t="e">
        <f t="shared" si="594"/>
        <v>#DIV/0!</v>
      </c>
      <c r="X2092" s="106" t="e">
        <f t="shared" si="584"/>
        <v>#DIV/0!</v>
      </c>
      <c r="Y2092" s="106" t="e">
        <f t="shared" si="595"/>
        <v>#DIV/0!</v>
      </c>
      <c r="Z2092" s="108" t="e">
        <f t="shared" si="585"/>
        <v>#DIV/0!</v>
      </c>
      <c r="AA2092" s="108" t="e">
        <f>('Input &amp; Results'!$E$40-R2092*7.48)/('Calcs active'!H2092*1440)</f>
        <v>#DIV/0!</v>
      </c>
    </row>
    <row r="2093" spans="2:27" x14ac:dyDescent="0.2">
      <c r="B2093" s="31">
        <f t="shared" si="596"/>
        <v>26</v>
      </c>
      <c r="C2093" s="31" t="str">
        <f t="shared" si="597"/>
        <v>October</v>
      </c>
      <c r="D2093" s="106">
        <f t="shared" si="598"/>
        <v>9429</v>
      </c>
      <c r="E2093" s="106" t="e">
        <f t="shared" si="586"/>
        <v>#DIV/0!</v>
      </c>
      <c r="F2093" s="106">
        <f>'Calcs Hist'!E2094</f>
        <v>0</v>
      </c>
      <c r="G2093" s="106" t="e">
        <f t="shared" si="582"/>
        <v>#DIV/0!</v>
      </c>
      <c r="H2093" s="107" t="e">
        <f t="shared" si="587"/>
        <v>#DIV/0!</v>
      </c>
      <c r="I2093" s="106" t="e">
        <f>IF(P2093&gt;0,('Input &amp; Results'!E$34/12*$C$3)*('Input &amp; Results'!$D$21),('Input &amp; Results'!E$34/12*$C$3)*('Input &amp; Results'!$D$22))</f>
        <v>#DIV/0!</v>
      </c>
      <c r="J2093" s="106" t="e">
        <f t="shared" si="588"/>
        <v>#DIV/0!</v>
      </c>
      <c r="K2093" s="106" t="e">
        <f>IF(H2093&gt;'Input &amp; Results'!$K$45,MIN('Input &amp; Results'!$K$36*(D2093-D2092),J2093-M2093),0)</f>
        <v>#DIV/0!</v>
      </c>
      <c r="L2093" s="106" t="e">
        <f t="shared" si="589"/>
        <v>#DIV/0!</v>
      </c>
      <c r="M2093" s="106" t="e">
        <f>IF(J2093&gt;0,MIN('Input &amp; Results'!$K$16*0.75/12*'Input &amp; Results'!$K$42*(D2093-D2092),J2093),0)</f>
        <v>#DIV/0!</v>
      </c>
      <c r="N2093" s="106" t="e">
        <f t="shared" si="590"/>
        <v>#DIV/0!</v>
      </c>
      <c r="O2093" s="106" t="e">
        <f t="shared" si="579"/>
        <v>#DIV/0!</v>
      </c>
      <c r="P2093" s="106" t="e">
        <f>IF(O2093&gt;'Input &amp; Results'!$E$49,MIN('Input &amp; Results'!$E$47*(D2093-D2092),O2093),0)</f>
        <v>#DIV/0!</v>
      </c>
      <c r="Q2093" s="106" t="e">
        <f t="shared" si="591"/>
        <v>#DIV/0!</v>
      </c>
      <c r="R2093" s="106" t="e">
        <f t="shared" si="583"/>
        <v>#DIV/0!</v>
      </c>
      <c r="S2093" s="106" t="e">
        <f t="shared" si="580"/>
        <v>#DIV/0!</v>
      </c>
      <c r="T2093" s="106" t="e">
        <f t="shared" si="592"/>
        <v>#DIV/0!</v>
      </c>
      <c r="U2093" s="124" t="e">
        <f t="shared" si="593"/>
        <v>#DIV/0!</v>
      </c>
      <c r="V2093" s="107" t="e">
        <f t="shared" si="581"/>
        <v>#DIV/0!</v>
      </c>
      <c r="W2093" s="106" t="e">
        <f t="shared" si="594"/>
        <v>#DIV/0!</v>
      </c>
      <c r="X2093" s="106" t="e">
        <f t="shared" si="584"/>
        <v>#DIV/0!</v>
      </c>
      <c r="Y2093" s="106" t="e">
        <f t="shared" si="595"/>
        <v>#DIV/0!</v>
      </c>
      <c r="Z2093" s="108" t="e">
        <f t="shared" si="585"/>
        <v>#DIV/0!</v>
      </c>
      <c r="AA2093" s="108" t="e">
        <f>('Input &amp; Results'!$E$40-R2093*7.48)/('Calcs active'!H2093*1440)</f>
        <v>#DIV/0!</v>
      </c>
    </row>
    <row r="2094" spans="2:27" x14ac:dyDescent="0.2">
      <c r="B2094" s="31">
        <f t="shared" si="596"/>
        <v>26</v>
      </c>
      <c r="C2094" s="31" t="str">
        <f t="shared" si="597"/>
        <v>November</v>
      </c>
      <c r="D2094" s="106">
        <f t="shared" si="598"/>
        <v>9459</v>
      </c>
      <c r="E2094" s="106" t="e">
        <f t="shared" si="586"/>
        <v>#DIV/0!</v>
      </c>
      <c r="F2094" s="106">
        <f>'Calcs Hist'!E2095</f>
        <v>0</v>
      </c>
      <c r="G2094" s="106" t="e">
        <f t="shared" si="582"/>
        <v>#DIV/0!</v>
      </c>
      <c r="H2094" s="107" t="e">
        <f t="shared" si="587"/>
        <v>#DIV/0!</v>
      </c>
      <c r="I2094" s="106" t="e">
        <f>IF(P2094&gt;0,('Input &amp; Results'!E$35/12*$C$3)*('Input &amp; Results'!$D$21),('Input &amp; Results'!E$35/12*$C$3)*('Input &amp; Results'!$D$22))</f>
        <v>#DIV/0!</v>
      </c>
      <c r="J2094" s="106" t="e">
        <f t="shared" si="588"/>
        <v>#DIV/0!</v>
      </c>
      <c r="K2094" s="106" t="e">
        <f>IF(H2094&gt;'Input &amp; Results'!$K$45,MIN('Input &amp; Results'!$K$37*(D2094-D2093),J2094-M2094),0)</f>
        <v>#DIV/0!</v>
      </c>
      <c r="L2094" s="106" t="e">
        <f t="shared" si="589"/>
        <v>#DIV/0!</v>
      </c>
      <c r="M2094" s="106" t="e">
        <f>IF(J2094&gt;0,MIN('Input &amp; Results'!$K$17*0.75/12*'Input &amp; Results'!$K$42*(D2094-D2093),J2094),0)</f>
        <v>#DIV/0!</v>
      </c>
      <c r="N2094" s="106" t="e">
        <f t="shared" si="590"/>
        <v>#DIV/0!</v>
      </c>
      <c r="O2094" s="106" t="e">
        <f t="shared" si="579"/>
        <v>#DIV/0!</v>
      </c>
      <c r="P2094" s="106" t="e">
        <f>IF(O2094&gt;'Input &amp; Results'!$E$49,MIN('Input &amp; Results'!$E$47*(D2094-D2093),O2094),0)</f>
        <v>#DIV/0!</v>
      </c>
      <c r="Q2094" s="106" t="e">
        <f t="shared" si="591"/>
        <v>#DIV/0!</v>
      </c>
      <c r="R2094" s="106" t="e">
        <f t="shared" si="583"/>
        <v>#DIV/0!</v>
      </c>
      <c r="S2094" s="106" t="e">
        <f t="shared" si="580"/>
        <v>#DIV/0!</v>
      </c>
      <c r="T2094" s="106" t="e">
        <f t="shared" si="592"/>
        <v>#DIV/0!</v>
      </c>
      <c r="U2094" s="124" t="e">
        <f t="shared" si="593"/>
        <v>#DIV/0!</v>
      </c>
      <c r="V2094" s="107" t="e">
        <f t="shared" si="581"/>
        <v>#DIV/0!</v>
      </c>
      <c r="W2094" s="106" t="e">
        <f t="shared" si="594"/>
        <v>#DIV/0!</v>
      </c>
      <c r="X2094" s="106" t="e">
        <f t="shared" si="584"/>
        <v>#DIV/0!</v>
      </c>
      <c r="Y2094" s="106" t="e">
        <f t="shared" si="595"/>
        <v>#DIV/0!</v>
      </c>
      <c r="Z2094" s="108" t="e">
        <f t="shared" si="585"/>
        <v>#DIV/0!</v>
      </c>
      <c r="AA2094" s="108" t="e">
        <f>('Input &amp; Results'!$E$40-R2094*7.48)/('Calcs active'!H2094*1440)</f>
        <v>#DIV/0!</v>
      </c>
    </row>
    <row r="2095" spans="2:27" x14ac:dyDescent="0.2">
      <c r="B2095" s="31">
        <f t="shared" si="596"/>
        <v>26</v>
      </c>
      <c r="C2095" s="31" t="str">
        <f t="shared" si="597"/>
        <v>December</v>
      </c>
      <c r="D2095" s="106">
        <f t="shared" si="598"/>
        <v>9490</v>
      </c>
      <c r="E2095" s="106" t="e">
        <f t="shared" si="586"/>
        <v>#DIV/0!</v>
      </c>
      <c r="F2095" s="106">
        <f>'Calcs Hist'!E2096</f>
        <v>0</v>
      </c>
      <c r="G2095" s="106" t="e">
        <f t="shared" si="582"/>
        <v>#DIV/0!</v>
      </c>
      <c r="H2095" s="107" t="e">
        <f t="shared" si="587"/>
        <v>#DIV/0!</v>
      </c>
      <c r="I2095" s="106" t="e">
        <f>IF(P2095&gt;0,('Input &amp; Results'!E$36/12*$C$3)*('Input &amp; Results'!$D$21),('Input &amp; Results'!E$36/12*$C$3)*('Input &amp; Results'!$D$22))</f>
        <v>#DIV/0!</v>
      </c>
      <c r="J2095" s="106" t="e">
        <f t="shared" si="588"/>
        <v>#DIV/0!</v>
      </c>
      <c r="K2095" s="106" t="e">
        <f>IF(H2095&gt;'Input &amp; Results'!$K$45,MIN('Input &amp; Results'!$K$38*(D2095-D2094),J2095-M2095),0)</f>
        <v>#DIV/0!</v>
      </c>
      <c r="L2095" s="106" t="e">
        <f t="shared" si="589"/>
        <v>#DIV/0!</v>
      </c>
      <c r="M2095" s="106" t="e">
        <f>IF(J2095&gt;0,MIN('Input &amp; Results'!$K$18*0.75/12*'Input &amp; Results'!$K$42*(D2095-D2094),J2095),0)</f>
        <v>#DIV/0!</v>
      </c>
      <c r="N2095" s="106" t="e">
        <f t="shared" si="590"/>
        <v>#DIV/0!</v>
      </c>
      <c r="O2095" s="106" t="e">
        <f t="shared" si="579"/>
        <v>#DIV/0!</v>
      </c>
      <c r="P2095" s="106" t="e">
        <f>IF(O2095&gt;'Input &amp; Results'!$E$49,MIN('Input &amp; Results'!$E$47*(D2095-D2094),O2095),0)</f>
        <v>#DIV/0!</v>
      </c>
      <c r="Q2095" s="106" t="e">
        <f t="shared" si="591"/>
        <v>#DIV/0!</v>
      </c>
      <c r="R2095" s="106" t="e">
        <f t="shared" si="583"/>
        <v>#DIV/0!</v>
      </c>
      <c r="S2095" s="106" t="e">
        <f t="shared" si="580"/>
        <v>#DIV/0!</v>
      </c>
      <c r="T2095" s="106" t="e">
        <f t="shared" si="592"/>
        <v>#DIV/0!</v>
      </c>
      <c r="U2095" s="124" t="e">
        <f t="shared" si="593"/>
        <v>#DIV/0!</v>
      </c>
      <c r="V2095" s="107" t="e">
        <f t="shared" si="581"/>
        <v>#DIV/0!</v>
      </c>
      <c r="W2095" s="106" t="e">
        <f t="shared" si="594"/>
        <v>#DIV/0!</v>
      </c>
      <c r="X2095" s="106" t="e">
        <f t="shared" si="584"/>
        <v>#DIV/0!</v>
      </c>
      <c r="Y2095" s="106" t="e">
        <f t="shared" si="595"/>
        <v>#DIV/0!</v>
      </c>
      <c r="Z2095" s="108" t="e">
        <f t="shared" si="585"/>
        <v>#DIV/0!</v>
      </c>
      <c r="AA2095" s="108" t="e">
        <f>('Input &amp; Results'!$E$40-R2095*7.48)/('Calcs active'!H2095*1440)</f>
        <v>#DIV/0!</v>
      </c>
    </row>
    <row r="2096" spans="2:27" x14ac:dyDescent="0.2">
      <c r="B2096" s="31">
        <f t="shared" si="596"/>
        <v>27</v>
      </c>
      <c r="C2096" s="31" t="str">
        <f t="shared" si="597"/>
        <v>January</v>
      </c>
      <c r="D2096" s="106">
        <f t="shared" si="598"/>
        <v>9521</v>
      </c>
      <c r="E2096" s="106" t="e">
        <f t="shared" si="586"/>
        <v>#DIV/0!</v>
      </c>
      <c r="F2096" s="106">
        <f>'Calcs Hist'!E2097</f>
        <v>0</v>
      </c>
      <c r="G2096" s="106" t="e">
        <f t="shared" si="582"/>
        <v>#DIV/0!</v>
      </c>
      <c r="H2096" s="107" t="e">
        <f t="shared" si="587"/>
        <v>#DIV/0!</v>
      </c>
      <c r="I2096" s="106" t="e">
        <f>IF(P2096&gt;0,('Input &amp; Results'!E$25/12*$C$3)*('Input &amp; Results'!$D$21),('Input &amp; Results'!E$25/12*$C$3)*('Input &amp; Results'!$D$22))</f>
        <v>#DIV/0!</v>
      </c>
      <c r="J2096" s="106" t="e">
        <f t="shared" si="588"/>
        <v>#DIV/0!</v>
      </c>
      <c r="K2096" s="106" t="e">
        <f>IF(H2096&gt;'Input &amp; Results'!$K$45,MIN('Input &amp; Results'!$K$27*(D2096-D2095),J2096-M2096),0)</f>
        <v>#DIV/0!</v>
      </c>
      <c r="L2096" s="106" t="e">
        <f t="shared" si="589"/>
        <v>#DIV/0!</v>
      </c>
      <c r="M2096" s="106" t="e">
        <f>IF(J2096&gt;0,MIN('Input &amp; Results'!$K$7*0.75/12*'Input &amp; Results'!$K$42*(D2096-D2095),J2096),0)</f>
        <v>#DIV/0!</v>
      </c>
      <c r="N2096" s="106" t="e">
        <f t="shared" si="590"/>
        <v>#DIV/0!</v>
      </c>
      <c r="O2096" s="106" t="e">
        <f t="shared" si="579"/>
        <v>#DIV/0!</v>
      </c>
      <c r="P2096" s="106" t="e">
        <f>IF(O2096&gt;'Input &amp; Results'!$E$49,MIN('Input &amp; Results'!$E$47*(D2096-D2095),O2096),0)</f>
        <v>#DIV/0!</v>
      </c>
      <c r="Q2096" s="106" t="e">
        <f t="shared" si="591"/>
        <v>#DIV/0!</v>
      </c>
      <c r="R2096" s="106" t="e">
        <f t="shared" si="583"/>
        <v>#DIV/0!</v>
      </c>
      <c r="S2096" s="106" t="e">
        <f t="shared" si="580"/>
        <v>#DIV/0!</v>
      </c>
      <c r="T2096" s="106" t="e">
        <f t="shared" si="592"/>
        <v>#DIV/0!</v>
      </c>
      <c r="U2096" s="124" t="e">
        <f t="shared" si="593"/>
        <v>#DIV/0!</v>
      </c>
      <c r="V2096" s="107" t="e">
        <f t="shared" si="581"/>
        <v>#DIV/0!</v>
      </c>
      <c r="W2096" s="106" t="e">
        <f t="shared" si="594"/>
        <v>#DIV/0!</v>
      </c>
      <c r="X2096" s="106" t="e">
        <f t="shared" si="584"/>
        <v>#DIV/0!</v>
      </c>
      <c r="Y2096" s="106" t="e">
        <f t="shared" si="595"/>
        <v>#DIV/0!</v>
      </c>
      <c r="Z2096" s="108" t="e">
        <f t="shared" si="585"/>
        <v>#DIV/0!</v>
      </c>
      <c r="AA2096" s="108" t="e">
        <f>('Input &amp; Results'!$E$40-R2096*7.48)/('Calcs active'!H2096*1440)</f>
        <v>#DIV/0!</v>
      </c>
    </row>
    <row r="2097" spans="2:27" x14ac:dyDescent="0.2">
      <c r="B2097" s="31">
        <f t="shared" si="596"/>
        <v>27</v>
      </c>
      <c r="C2097" s="31" t="str">
        <f t="shared" si="597"/>
        <v>February</v>
      </c>
      <c r="D2097" s="106">
        <f t="shared" si="598"/>
        <v>9549</v>
      </c>
      <c r="E2097" s="106" t="e">
        <f t="shared" si="586"/>
        <v>#DIV/0!</v>
      </c>
      <c r="F2097" s="106">
        <f>'Calcs Hist'!E2098</f>
        <v>0</v>
      </c>
      <c r="G2097" s="106" t="e">
        <f t="shared" si="582"/>
        <v>#DIV/0!</v>
      </c>
      <c r="H2097" s="107" t="e">
        <f t="shared" si="587"/>
        <v>#DIV/0!</v>
      </c>
      <c r="I2097" s="106" t="e">
        <f>IF(P2097&gt;0,('Input &amp; Results'!E$26/12*$C$3)*('Input &amp; Results'!$D$21),('Input &amp; Results'!E$26/12*$C$3)*('Input &amp; Results'!$D$22))</f>
        <v>#DIV/0!</v>
      </c>
      <c r="J2097" s="106" t="e">
        <f t="shared" si="588"/>
        <v>#DIV/0!</v>
      </c>
      <c r="K2097" s="106" t="e">
        <f>IF(H2097&gt;'Input &amp; Results'!$K$45,MIN('Input &amp; Results'!$K$28*(D2097-D2096),J2097-M2097),0)</f>
        <v>#DIV/0!</v>
      </c>
      <c r="L2097" s="106" t="e">
        <f t="shared" si="589"/>
        <v>#DIV/0!</v>
      </c>
      <c r="M2097" s="106" t="e">
        <f>IF(J2097&gt;0,MIN('Input &amp; Results'!$K$8*0.75/12*'Input &amp; Results'!$K$42*(D2097-D2096),J2097),0)</f>
        <v>#DIV/0!</v>
      </c>
      <c r="N2097" s="106" t="e">
        <f t="shared" si="590"/>
        <v>#DIV/0!</v>
      </c>
      <c r="O2097" s="106" t="e">
        <f t="shared" si="579"/>
        <v>#DIV/0!</v>
      </c>
      <c r="P2097" s="106" t="e">
        <f>IF(O2097&gt;'Input &amp; Results'!$E$49,MIN('Input &amp; Results'!$E$47*(D2097-D2096),O2097),0)</f>
        <v>#DIV/0!</v>
      </c>
      <c r="Q2097" s="106" t="e">
        <f t="shared" si="591"/>
        <v>#DIV/0!</v>
      </c>
      <c r="R2097" s="106" t="e">
        <f t="shared" si="583"/>
        <v>#DIV/0!</v>
      </c>
      <c r="S2097" s="106" t="e">
        <f t="shared" si="580"/>
        <v>#DIV/0!</v>
      </c>
      <c r="T2097" s="106" t="e">
        <f t="shared" si="592"/>
        <v>#DIV/0!</v>
      </c>
      <c r="U2097" s="124" t="e">
        <f t="shared" si="593"/>
        <v>#DIV/0!</v>
      </c>
      <c r="V2097" s="107" t="e">
        <f t="shared" si="581"/>
        <v>#DIV/0!</v>
      </c>
      <c r="W2097" s="106" t="e">
        <f t="shared" si="594"/>
        <v>#DIV/0!</v>
      </c>
      <c r="X2097" s="106" t="e">
        <f t="shared" si="584"/>
        <v>#DIV/0!</v>
      </c>
      <c r="Y2097" s="106" t="e">
        <f t="shared" si="595"/>
        <v>#DIV/0!</v>
      </c>
      <c r="Z2097" s="108" t="e">
        <f t="shared" si="585"/>
        <v>#DIV/0!</v>
      </c>
      <c r="AA2097" s="108" t="e">
        <f>('Input &amp; Results'!$E$40-R2097*7.48)/('Calcs active'!H2097*1440)</f>
        <v>#DIV/0!</v>
      </c>
    </row>
    <row r="2098" spans="2:27" x14ac:dyDescent="0.2">
      <c r="B2098" s="31">
        <f t="shared" si="596"/>
        <v>27</v>
      </c>
      <c r="C2098" s="31" t="str">
        <f t="shared" si="597"/>
        <v>March</v>
      </c>
      <c r="D2098" s="106">
        <f t="shared" si="598"/>
        <v>9580</v>
      </c>
      <c r="E2098" s="106" t="e">
        <f t="shared" si="586"/>
        <v>#DIV/0!</v>
      </c>
      <c r="F2098" s="106">
        <f>'Calcs Hist'!E2099</f>
        <v>0</v>
      </c>
      <c r="G2098" s="106" t="e">
        <f t="shared" si="582"/>
        <v>#DIV/0!</v>
      </c>
      <c r="H2098" s="107" t="e">
        <f t="shared" si="587"/>
        <v>#DIV/0!</v>
      </c>
      <c r="I2098" s="106" t="e">
        <f>IF(P2098&gt;0,('Input &amp; Results'!E$27/12*$C$3)*('Input &amp; Results'!$D$21),('Input &amp; Results'!E$27/12*$C$3)*('Input &amp; Results'!$D$22))</f>
        <v>#DIV/0!</v>
      </c>
      <c r="J2098" s="106" t="e">
        <f t="shared" si="588"/>
        <v>#DIV/0!</v>
      </c>
      <c r="K2098" s="106" t="e">
        <f>IF(H2098&gt;'Input &amp; Results'!$K$45,MIN('Input &amp; Results'!$K$29*(D2098-D2097),J2098-M2098),0)</f>
        <v>#DIV/0!</v>
      </c>
      <c r="L2098" s="106" t="e">
        <f t="shared" si="589"/>
        <v>#DIV/0!</v>
      </c>
      <c r="M2098" s="106" t="e">
        <f>IF(J2098&gt;0,MIN('Input &amp; Results'!$K$9*0.75/12*'Input &amp; Results'!$K$42*(D2098-D2097),J2098),0)</f>
        <v>#DIV/0!</v>
      </c>
      <c r="N2098" s="106" t="e">
        <f t="shared" si="590"/>
        <v>#DIV/0!</v>
      </c>
      <c r="O2098" s="106" t="e">
        <f t="shared" si="579"/>
        <v>#DIV/0!</v>
      </c>
      <c r="P2098" s="106" t="e">
        <f>IF(O2098&gt;'Input &amp; Results'!$E$49,MIN('Input &amp; Results'!$E$47*(D2098-D2097),O2098),0)</f>
        <v>#DIV/0!</v>
      </c>
      <c r="Q2098" s="106" t="e">
        <f t="shared" si="591"/>
        <v>#DIV/0!</v>
      </c>
      <c r="R2098" s="106" t="e">
        <f t="shared" si="583"/>
        <v>#DIV/0!</v>
      </c>
      <c r="S2098" s="106" t="e">
        <f t="shared" si="580"/>
        <v>#DIV/0!</v>
      </c>
      <c r="T2098" s="106" t="e">
        <f t="shared" si="592"/>
        <v>#DIV/0!</v>
      </c>
      <c r="U2098" s="124" t="e">
        <f t="shared" si="593"/>
        <v>#DIV/0!</v>
      </c>
      <c r="V2098" s="107" t="e">
        <f t="shared" si="581"/>
        <v>#DIV/0!</v>
      </c>
      <c r="W2098" s="106" t="e">
        <f t="shared" si="594"/>
        <v>#DIV/0!</v>
      </c>
      <c r="X2098" s="106" t="e">
        <f t="shared" si="584"/>
        <v>#DIV/0!</v>
      </c>
      <c r="Y2098" s="106" t="e">
        <f t="shared" si="595"/>
        <v>#DIV/0!</v>
      </c>
      <c r="Z2098" s="108" t="e">
        <f t="shared" si="585"/>
        <v>#DIV/0!</v>
      </c>
      <c r="AA2098" s="108" t="e">
        <f>('Input &amp; Results'!$E$40-R2098*7.48)/('Calcs active'!H2098*1440)</f>
        <v>#DIV/0!</v>
      </c>
    </row>
    <row r="2099" spans="2:27" x14ac:dyDescent="0.2">
      <c r="B2099" s="31">
        <f t="shared" si="596"/>
        <v>27</v>
      </c>
      <c r="C2099" s="31" t="str">
        <f t="shared" si="597"/>
        <v>April</v>
      </c>
      <c r="D2099" s="106">
        <f t="shared" si="598"/>
        <v>9610</v>
      </c>
      <c r="E2099" s="106" t="e">
        <f t="shared" si="586"/>
        <v>#DIV/0!</v>
      </c>
      <c r="F2099" s="106">
        <f>'Calcs Hist'!E2100</f>
        <v>0</v>
      </c>
      <c r="G2099" s="106" t="e">
        <f t="shared" si="582"/>
        <v>#DIV/0!</v>
      </c>
      <c r="H2099" s="107" t="e">
        <f t="shared" si="587"/>
        <v>#DIV/0!</v>
      </c>
      <c r="I2099" s="106" t="e">
        <f>IF(P2099&gt;0,('Input &amp; Results'!E$28/12*$C$3)*('Input &amp; Results'!$D$21),('Input &amp; Results'!E$28/12*$C$3)*('Input &amp; Results'!$D$22))</f>
        <v>#DIV/0!</v>
      </c>
      <c r="J2099" s="106" t="e">
        <f t="shared" si="588"/>
        <v>#DIV/0!</v>
      </c>
      <c r="K2099" s="106" t="e">
        <f>IF(H2099&gt;'Input &amp; Results'!$K$45,MIN('Input &amp; Results'!$K$30*(D2099-D2098),J2099-M2099),0)</f>
        <v>#DIV/0!</v>
      </c>
      <c r="L2099" s="106" t="e">
        <f t="shared" si="589"/>
        <v>#DIV/0!</v>
      </c>
      <c r="M2099" s="106" t="e">
        <f>IF(J2099&gt;0,MIN('Input &amp; Results'!$K$10*0.75/12*'Input &amp; Results'!$K$42*(D2099-D2098),J2099),0)</f>
        <v>#DIV/0!</v>
      </c>
      <c r="N2099" s="106" t="e">
        <f t="shared" si="590"/>
        <v>#DIV/0!</v>
      </c>
      <c r="O2099" s="106" t="e">
        <f t="shared" si="579"/>
        <v>#DIV/0!</v>
      </c>
      <c r="P2099" s="106" t="e">
        <f>IF(O2099&gt;'Input &amp; Results'!$E$49,MIN('Input &amp; Results'!$E$47*(D2099-D2098),O2099),0)</f>
        <v>#DIV/0!</v>
      </c>
      <c r="Q2099" s="106" t="e">
        <f t="shared" si="591"/>
        <v>#DIV/0!</v>
      </c>
      <c r="R2099" s="106" t="e">
        <f t="shared" si="583"/>
        <v>#DIV/0!</v>
      </c>
      <c r="S2099" s="106" t="e">
        <f t="shared" si="580"/>
        <v>#DIV/0!</v>
      </c>
      <c r="T2099" s="106" t="e">
        <f t="shared" si="592"/>
        <v>#DIV/0!</v>
      </c>
      <c r="U2099" s="124" t="e">
        <f t="shared" si="593"/>
        <v>#DIV/0!</v>
      </c>
      <c r="V2099" s="107" t="e">
        <f t="shared" si="581"/>
        <v>#DIV/0!</v>
      </c>
      <c r="W2099" s="106" t="e">
        <f t="shared" si="594"/>
        <v>#DIV/0!</v>
      </c>
      <c r="X2099" s="106" t="e">
        <f t="shared" si="584"/>
        <v>#DIV/0!</v>
      </c>
      <c r="Y2099" s="106" t="e">
        <f t="shared" si="595"/>
        <v>#DIV/0!</v>
      </c>
      <c r="Z2099" s="108" t="e">
        <f t="shared" si="585"/>
        <v>#DIV/0!</v>
      </c>
      <c r="AA2099" s="108" t="e">
        <f>('Input &amp; Results'!$E$40-R2099*7.48)/('Calcs active'!H2099*1440)</f>
        <v>#DIV/0!</v>
      </c>
    </row>
    <row r="2100" spans="2:27" x14ac:dyDescent="0.2">
      <c r="B2100" s="31">
        <f t="shared" si="596"/>
        <v>27</v>
      </c>
      <c r="C2100" s="31" t="str">
        <f t="shared" si="597"/>
        <v>May</v>
      </c>
      <c r="D2100" s="106">
        <f t="shared" si="598"/>
        <v>9641</v>
      </c>
      <c r="E2100" s="106" t="e">
        <f t="shared" si="586"/>
        <v>#DIV/0!</v>
      </c>
      <c r="F2100" s="106">
        <f>'Calcs Hist'!E2101</f>
        <v>0</v>
      </c>
      <c r="G2100" s="106" t="e">
        <f t="shared" si="582"/>
        <v>#DIV/0!</v>
      </c>
      <c r="H2100" s="107" t="e">
        <f t="shared" si="587"/>
        <v>#DIV/0!</v>
      </c>
      <c r="I2100" s="106" t="e">
        <f>IF(P2100&gt;0,('Input &amp; Results'!E$29/12*$C$3)*('Input &amp; Results'!$D$21),('Input &amp; Results'!E$29/12*$C$3)*('Input &amp; Results'!$D$22))</f>
        <v>#DIV/0!</v>
      </c>
      <c r="J2100" s="106" t="e">
        <f t="shared" si="588"/>
        <v>#DIV/0!</v>
      </c>
      <c r="K2100" s="106" t="e">
        <f>IF(H2100&gt;'Input &amp; Results'!$K$45,MIN('Input &amp; Results'!$K$31*(D2100-D2099),J2100-M2100),0)</f>
        <v>#DIV/0!</v>
      </c>
      <c r="L2100" s="106" t="e">
        <f t="shared" si="589"/>
        <v>#DIV/0!</v>
      </c>
      <c r="M2100" s="106" t="e">
        <f>IF(J2100&gt;0,MIN('Input &amp; Results'!$K$11*0.75/12*'Input &amp; Results'!$K$42*(D2100-D2099),J2100),0)</f>
        <v>#DIV/0!</v>
      </c>
      <c r="N2100" s="106" t="e">
        <f t="shared" si="590"/>
        <v>#DIV/0!</v>
      </c>
      <c r="O2100" s="106" t="e">
        <f t="shared" ref="O2100:O2143" si="599">J2100-K2100-M2100</f>
        <v>#DIV/0!</v>
      </c>
      <c r="P2100" s="106" t="e">
        <f>IF(O2100&gt;'Input &amp; Results'!$E$49,MIN('Input &amp; Results'!$E$47*(D2100-D2099),O2100),0)</f>
        <v>#DIV/0!</v>
      </c>
      <c r="Q2100" s="106" t="e">
        <f t="shared" si="591"/>
        <v>#DIV/0!</v>
      </c>
      <c r="R2100" s="106" t="e">
        <f t="shared" si="583"/>
        <v>#DIV/0!</v>
      </c>
      <c r="S2100" s="106" t="e">
        <f t="shared" ref="S2100:S2143" si="600">I2100-E2100+P2100</f>
        <v>#DIV/0!</v>
      </c>
      <c r="T2100" s="106" t="e">
        <f t="shared" si="592"/>
        <v>#DIV/0!</v>
      </c>
      <c r="U2100" s="124" t="e">
        <f t="shared" si="593"/>
        <v>#DIV/0!</v>
      </c>
      <c r="V2100" s="107" t="e">
        <f t="shared" ref="V2100:V2143" si="601">U2100/($C$3*$C$4)</f>
        <v>#DIV/0!</v>
      </c>
      <c r="W2100" s="106" t="e">
        <f t="shared" si="594"/>
        <v>#DIV/0!</v>
      </c>
      <c r="X2100" s="106" t="e">
        <f t="shared" si="584"/>
        <v>#DIV/0!</v>
      </c>
      <c r="Y2100" s="106" t="e">
        <f t="shared" si="595"/>
        <v>#DIV/0!</v>
      </c>
      <c r="Z2100" s="108" t="e">
        <f t="shared" si="585"/>
        <v>#DIV/0!</v>
      </c>
      <c r="AA2100" s="108" t="e">
        <f>('Input &amp; Results'!$E$40-R2100*7.48)/('Calcs active'!H2100*1440)</f>
        <v>#DIV/0!</v>
      </c>
    </row>
    <row r="2101" spans="2:27" x14ac:dyDescent="0.2">
      <c r="B2101" s="31">
        <f t="shared" si="596"/>
        <v>27</v>
      </c>
      <c r="C2101" s="31" t="str">
        <f t="shared" si="597"/>
        <v>June</v>
      </c>
      <c r="D2101" s="106">
        <f t="shared" si="598"/>
        <v>9671</v>
      </c>
      <c r="E2101" s="106" t="e">
        <f t="shared" si="586"/>
        <v>#DIV/0!</v>
      </c>
      <c r="F2101" s="106">
        <f>'Calcs Hist'!E2102</f>
        <v>0</v>
      </c>
      <c r="G2101" s="106" t="e">
        <f t="shared" ref="G2101:G2143" si="602">E2101+F2101</f>
        <v>#DIV/0!</v>
      </c>
      <c r="H2101" s="107" t="e">
        <f t="shared" si="587"/>
        <v>#DIV/0!</v>
      </c>
      <c r="I2101" s="106" t="e">
        <f>IF(P2101&gt;0,('Input &amp; Results'!E$30/12*$C$3)*('Input &amp; Results'!$D$21),('Input &amp; Results'!E$30/12*$C$3)*('Input &amp; Results'!$D$22))</f>
        <v>#DIV/0!</v>
      </c>
      <c r="J2101" s="106" t="e">
        <f t="shared" si="588"/>
        <v>#DIV/0!</v>
      </c>
      <c r="K2101" s="106" t="e">
        <f>IF(H2101&gt;'Input &amp; Results'!$K$45,MIN('Input &amp; Results'!$K$32*(D2101-D2100),J2101-M2101),0)</f>
        <v>#DIV/0!</v>
      </c>
      <c r="L2101" s="106" t="e">
        <f t="shared" si="589"/>
        <v>#DIV/0!</v>
      </c>
      <c r="M2101" s="106" t="e">
        <f>IF(J2101&gt;0,MIN('Input &amp; Results'!$K$12*0.75/12*'Input &amp; Results'!$K$42*(D2101-D2100),J2101),0)</f>
        <v>#DIV/0!</v>
      </c>
      <c r="N2101" s="106" t="e">
        <f t="shared" si="590"/>
        <v>#DIV/0!</v>
      </c>
      <c r="O2101" s="106" t="e">
        <f t="shared" si="599"/>
        <v>#DIV/0!</v>
      </c>
      <c r="P2101" s="106" t="e">
        <f>IF(O2101&gt;'Input &amp; Results'!$E$49,MIN('Input &amp; Results'!$E$47*(D2101-D2100),O2101),0)</f>
        <v>#DIV/0!</v>
      </c>
      <c r="Q2101" s="106" t="e">
        <f t="shared" si="591"/>
        <v>#DIV/0!</v>
      </c>
      <c r="R2101" s="106" t="e">
        <f t="shared" ref="R2101:R2143" si="603">O2101-P2101</f>
        <v>#DIV/0!</v>
      </c>
      <c r="S2101" s="106" t="e">
        <f t="shared" si="600"/>
        <v>#DIV/0!</v>
      </c>
      <c r="T2101" s="106" t="e">
        <f t="shared" si="592"/>
        <v>#DIV/0!</v>
      </c>
      <c r="U2101" s="124" t="e">
        <f t="shared" si="593"/>
        <v>#DIV/0!</v>
      </c>
      <c r="V2101" s="107" t="e">
        <f t="shared" si="601"/>
        <v>#DIV/0!</v>
      </c>
      <c r="W2101" s="106" t="e">
        <f t="shared" si="594"/>
        <v>#DIV/0!</v>
      </c>
      <c r="X2101" s="106" t="e">
        <f t="shared" ref="X2101:X2143" si="604">W2101*7.48</f>
        <v>#DIV/0!</v>
      </c>
      <c r="Y2101" s="106" t="e">
        <f t="shared" si="595"/>
        <v>#DIV/0!</v>
      </c>
      <c r="Z2101" s="108" t="e">
        <f t="shared" ref="Z2101:Z2143" si="605">Z2100+Q2101</f>
        <v>#DIV/0!</v>
      </c>
      <c r="AA2101" s="108" t="e">
        <f>('Input &amp; Results'!$E$40-R2101*7.48)/('Calcs active'!H2101*1440)</f>
        <v>#DIV/0!</v>
      </c>
    </row>
    <row r="2102" spans="2:27" x14ac:dyDescent="0.2">
      <c r="B2102" s="31">
        <f t="shared" si="596"/>
        <v>27</v>
      </c>
      <c r="C2102" s="31" t="str">
        <f t="shared" si="597"/>
        <v>July</v>
      </c>
      <c r="D2102" s="106">
        <f t="shared" si="598"/>
        <v>9702</v>
      </c>
      <c r="E2102" s="106" t="e">
        <f t="shared" ref="E2102:E2143" si="606">($C$3*($C$10*(D2102-D2101))*(T2101/$C$7)^$C$11)</f>
        <v>#DIV/0!</v>
      </c>
      <c r="F2102" s="106">
        <f>'Calcs Hist'!E2103</f>
        <v>0</v>
      </c>
      <c r="G2102" s="106" t="e">
        <f t="shared" si="602"/>
        <v>#DIV/0!</v>
      </c>
      <c r="H2102" s="107" t="e">
        <f t="shared" ref="H2102:H2143" si="607">G2102*7.48/(D2102-D2101)/1440</f>
        <v>#DIV/0!</v>
      </c>
      <c r="I2102" s="106" t="e">
        <f>IF(P2102&gt;0,('Input &amp; Results'!E$31/12*$C$3)*('Input &amp; Results'!$D$21),('Input &amp; Results'!E$31/12*$C$3)*('Input &amp; Results'!$D$22))</f>
        <v>#DIV/0!</v>
      </c>
      <c r="J2102" s="106" t="e">
        <f t="shared" ref="J2102:J2143" si="608">R2101+G2102</f>
        <v>#DIV/0!</v>
      </c>
      <c r="K2102" s="106" t="e">
        <f>IF(H2102&gt;'Input &amp; Results'!$K$45,MIN('Input &amp; Results'!$K$33*(D2102-D2101),J2102-M2102),0)</f>
        <v>#DIV/0!</v>
      </c>
      <c r="L2102" s="106" t="e">
        <f t="shared" ref="L2102:L2143" si="609">(K2102*7.48)/(D2102-D2101)</f>
        <v>#DIV/0!</v>
      </c>
      <c r="M2102" s="106" t="e">
        <f>IF(J2102&gt;0,MIN('Input &amp; Results'!$K$13*0.75/12*'Input &amp; Results'!$K$42*(D2102-D2101),J2102),0)</f>
        <v>#DIV/0!</v>
      </c>
      <c r="N2102" s="106" t="e">
        <f t="shared" ref="N2102:N2143" si="610">(M2102*7.48)/(D2102-D2101)</f>
        <v>#DIV/0!</v>
      </c>
      <c r="O2102" s="106" t="e">
        <f t="shared" si="599"/>
        <v>#DIV/0!</v>
      </c>
      <c r="P2102" s="106" t="e">
        <f>IF(O2102&gt;'Input &amp; Results'!$E$49,MIN('Input &amp; Results'!$E$47*(D2102-D2101),O2102),0)</f>
        <v>#DIV/0!</v>
      </c>
      <c r="Q2102" s="106" t="e">
        <f t="shared" ref="Q2102:Q2143" si="611">(P2102*7.48)/(D2102-D2101)</f>
        <v>#DIV/0!</v>
      </c>
      <c r="R2102" s="106" t="e">
        <f t="shared" si="603"/>
        <v>#DIV/0!</v>
      </c>
      <c r="S2102" s="106" t="e">
        <f t="shared" si="600"/>
        <v>#DIV/0!</v>
      </c>
      <c r="T2102" s="106" t="e">
        <f t="shared" ref="T2102:T2143" si="612">T2101+S2102</f>
        <v>#DIV/0!</v>
      </c>
      <c r="U2102" s="124" t="e">
        <f t="shared" ref="U2102:U2143" si="613">U2101+S2102</f>
        <v>#DIV/0!</v>
      </c>
      <c r="V2102" s="107" t="e">
        <f t="shared" si="601"/>
        <v>#DIV/0!</v>
      </c>
      <c r="W2102" s="106" t="e">
        <f t="shared" ref="W2102:W2143" si="614">G2102+W2101</f>
        <v>#DIV/0!</v>
      </c>
      <c r="X2102" s="106" t="e">
        <f t="shared" si="604"/>
        <v>#DIV/0!</v>
      </c>
      <c r="Y2102" s="106" t="e">
        <f t="shared" ref="Y2102:Y2143" si="615">Y2101+L2102</f>
        <v>#DIV/0!</v>
      </c>
      <c r="Z2102" s="108" t="e">
        <f t="shared" si="605"/>
        <v>#DIV/0!</v>
      </c>
      <c r="AA2102" s="108" t="e">
        <f>('Input &amp; Results'!$E$40-R2102*7.48)/('Calcs active'!H2102*1440)</f>
        <v>#DIV/0!</v>
      </c>
    </row>
    <row r="2103" spans="2:27" x14ac:dyDescent="0.2">
      <c r="B2103" s="31">
        <f t="shared" si="596"/>
        <v>27</v>
      </c>
      <c r="C2103" s="31" t="str">
        <f t="shared" si="597"/>
        <v>August</v>
      </c>
      <c r="D2103" s="106">
        <f t="shared" si="598"/>
        <v>9733</v>
      </c>
      <c r="E2103" s="106" t="e">
        <f t="shared" si="606"/>
        <v>#DIV/0!</v>
      </c>
      <c r="F2103" s="106">
        <f>'Calcs Hist'!E2104</f>
        <v>0</v>
      </c>
      <c r="G2103" s="106" t="e">
        <f t="shared" si="602"/>
        <v>#DIV/0!</v>
      </c>
      <c r="H2103" s="107" t="e">
        <f t="shared" si="607"/>
        <v>#DIV/0!</v>
      </c>
      <c r="I2103" s="106" t="e">
        <f>IF(P2103&gt;0,('Input &amp; Results'!E$32/12*$C$3)*('Input &amp; Results'!$D$21),('Input &amp; Results'!E$32/12*$C$3)*('Input &amp; Results'!$D$22))</f>
        <v>#DIV/0!</v>
      </c>
      <c r="J2103" s="106" t="e">
        <f t="shared" si="608"/>
        <v>#DIV/0!</v>
      </c>
      <c r="K2103" s="106" t="e">
        <f>IF(H2103&gt;'Input &amp; Results'!$K$45,MIN('Input &amp; Results'!$K$34*(D2103-D2102),J2103-M2103),0)</f>
        <v>#DIV/0!</v>
      </c>
      <c r="L2103" s="106" t="e">
        <f t="shared" si="609"/>
        <v>#DIV/0!</v>
      </c>
      <c r="M2103" s="106" t="e">
        <f>IF(J2103&gt;0,MIN('Input &amp; Results'!$K$14*0.75/12*'Input &amp; Results'!$K$42*(D2103-D2102),J2103),0)</f>
        <v>#DIV/0!</v>
      </c>
      <c r="N2103" s="106" t="e">
        <f t="shared" si="610"/>
        <v>#DIV/0!</v>
      </c>
      <c r="O2103" s="106" t="e">
        <f t="shared" si="599"/>
        <v>#DIV/0!</v>
      </c>
      <c r="P2103" s="106" t="e">
        <f>IF(O2103&gt;'Input &amp; Results'!$E$49,MIN('Input &amp; Results'!$E$47*(D2103-D2102),O2103),0)</f>
        <v>#DIV/0!</v>
      </c>
      <c r="Q2103" s="106" t="e">
        <f t="shared" si="611"/>
        <v>#DIV/0!</v>
      </c>
      <c r="R2103" s="106" t="e">
        <f t="shared" si="603"/>
        <v>#DIV/0!</v>
      </c>
      <c r="S2103" s="106" t="e">
        <f t="shared" si="600"/>
        <v>#DIV/0!</v>
      </c>
      <c r="T2103" s="106" t="e">
        <f t="shared" si="612"/>
        <v>#DIV/0!</v>
      </c>
      <c r="U2103" s="124" t="e">
        <f t="shared" si="613"/>
        <v>#DIV/0!</v>
      </c>
      <c r="V2103" s="107" t="e">
        <f t="shared" si="601"/>
        <v>#DIV/0!</v>
      </c>
      <c r="W2103" s="106" t="e">
        <f t="shared" si="614"/>
        <v>#DIV/0!</v>
      </c>
      <c r="X2103" s="106" t="e">
        <f t="shared" si="604"/>
        <v>#DIV/0!</v>
      </c>
      <c r="Y2103" s="106" t="e">
        <f t="shared" si="615"/>
        <v>#DIV/0!</v>
      </c>
      <c r="Z2103" s="108" t="e">
        <f t="shared" si="605"/>
        <v>#DIV/0!</v>
      </c>
      <c r="AA2103" s="108" t="e">
        <f>('Input &amp; Results'!$E$40-R2103*7.48)/('Calcs active'!H2103*1440)</f>
        <v>#DIV/0!</v>
      </c>
    </row>
    <row r="2104" spans="2:27" x14ac:dyDescent="0.2">
      <c r="B2104" s="31">
        <f t="shared" si="596"/>
        <v>27</v>
      </c>
      <c r="C2104" s="31" t="str">
        <f t="shared" si="597"/>
        <v>September</v>
      </c>
      <c r="D2104" s="106">
        <f t="shared" si="598"/>
        <v>9763</v>
      </c>
      <c r="E2104" s="106" t="e">
        <f t="shared" si="606"/>
        <v>#DIV/0!</v>
      </c>
      <c r="F2104" s="106">
        <f>'Calcs Hist'!E2105</f>
        <v>0</v>
      </c>
      <c r="G2104" s="106" t="e">
        <f t="shared" si="602"/>
        <v>#DIV/0!</v>
      </c>
      <c r="H2104" s="107" t="e">
        <f t="shared" si="607"/>
        <v>#DIV/0!</v>
      </c>
      <c r="I2104" s="106" t="e">
        <f>IF(P2104&gt;0,('Input &amp; Results'!E$33/12*$C$3)*('Input &amp; Results'!$D$21),('Input &amp; Results'!E$33/12*$C$3)*('Input &amp; Results'!$D$22))</f>
        <v>#DIV/0!</v>
      </c>
      <c r="J2104" s="106" t="e">
        <f t="shared" si="608"/>
        <v>#DIV/0!</v>
      </c>
      <c r="K2104" s="106" t="e">
        <f>IF(H2104&gt;'Input &amp; Results'!$K$45,MIN('Input &amp; Results'!$K$35*(D2104-D2103),J2104-M2104),0)</f>
        <v>#DIV/0!</v>
      </c>
      <c r="L2104" s="106" t="e">
        <f t="shared" si="609"/>
        <v>#DIV/0!</v>
      </c>
      <c r="M2104" s="106" t="e">
        <f>IF(J2104&gt;0,MIN('Input &amp; Results'!$K$15*0.75/12*'Input &amp; Results'!$K$42*(D2104-D2103),J2104),0)</f>
        <v>#DIV/0!</v>
      </c>
      <c r="N2104" s="106" t="e">
        <f t="shared" si="610"/>
        <v>#DIV/0!</v>
      </c>
      <c r="O2104" s="106" t="e">
        <f t="shared" si="599"/>
        <v>#DIV/0!</v>
      </c>
      <c r="P2104" s="106" t="e">
        <f>IF(O2104&gt;'Input &amp; Results'!$E$49,MIN('Input &amp; Results'!$E$47*(D2104-D2103),O2104),0)</f>
        <v>#DIV/0!</v>
      </c>
      <c r="Q2104" s="106" t="e">
        <f t="shared" si="611"/>
        <v>#DIV/0!</v>
      </c>
      <c r="R2104" s="106" t="e">
        <f t="shared" si="603"/>
        <v>#DIV/0!</v>
      </c>
      <c r="S2104" s="106" t="e">
        <f t="shared" si="600"/>
        <v>#DIV/0!</v>
      </c>
      <c r="T2104" s="106" t="e">
        <f t="shared" si="612"/>
        <v>#DIV/0!</v>
      </c>
      <c r="U2104" s="124" t="e">
        <f t="shared" si="613"/>
        <v>#DIV/0!</v>
      </c>
      <c r="V2104" s="107" t="e">
        <f t="shared" si="601"/>
        <v>#DIV/0!</v>
      </c>
      <c r="W2104" s="106" t="e">
        <f t="shared" si="614"/>
        <v>#DIV/0!</v>
      </c>
      <c r="X2104" s="106" t="e">
        <f t="shared" si="604"/>
        <v>#DIV/0!</v>
      </c>
      <c r="Y2104" s="106" t="e">
        <f t="shared" si="615"/>
        <v>#DIV/0!</v>
      </c>
      <c r="Z2104" s="108" t="e">
        <f t="shared" si="605"/>
        <v>#DIV/0!</v>
      </c>
      <c r="AA2104" s="108" t="e">
        <f>('Input &amp; Results'!$E$40-R2104*7.48)/('Calcs active'!H2104*1440)</f>
        <v>#DIV/0!</v>
      </c>
    </row>
    <row r="2105" spans="2:27" x14ac:dyDescent="0.2">
      <c r="B2105" s="31">
        <f t="shared" si="596"/>
        <v>27</v>
      </c>
      <c r="C2105" s="31" t="str">
        <f t="shared" si="597"/>
        <v>October</v>
      </c>
      <c r="D2105" s="106">
        <f t="shared" si="598"/>
        <v>9794</v>
      </c>
      <c r="E2105" s="106" t="e">
        <f t="shared" si="606"/>
        <v>#DIV/0!</v>
      </c>
      <c r="F2105" s="106">
        <f>'Calcs Hist'!E2106</f>
        <v>0</v>
      </c>
      <c r="G2105" s="106" t="e">
        <f t="shared" si="602"/>
        <v>#DIV/0!</v>
      </c>
      <c r="H2105" s="107" t="e">
        <f t="shared" si="607"/>
        <v>#DIV/0!</v>
      </c>
      <c r="I2105" s="106" t="e">
        <f>IF(P2105&gt;0,('Input &amp; Results'!E$34/12*$C$3)*('Input &amp; Results'!$D$21),('Input &amp; Results'!E$34/12*$C$3)*('Input &amp; Results'!$D$22))</f>
        <v>#DIV/0!</v>
      </c>
      <c r="J2105" s="106" t="e">
        <f t="shared" si="608"/>
        <v>#DIV/0!</v>
      </c>
      <c r="K2105" s="106" t="e">
        <f>IF(H2105&gt;'Input &amp; Results'!$K$45,MIN('Input &amp; Results'!$K$36*(D2105-D2104),J2105-M2105),0)</f>
        <v>#DIV/0!</v>
      </c>
      <c r="L2105" s="106" t="e">
        <f t="shared" si="609"/>
        <v>#DIV/0!</v>
      </c>
      <c r="M2105" s="106" t="e">
        <f>IF(J2105&gt;0,MIN('Input &amp; Results'!$K$16*0.75/12*'Input &amp; Results'!$K$42*(D2105-D2104),J2105),0)</f>
        <v>#DIV/0!</v>
      </c>
      <c r="N2105" s="106" t="e">
        <f t="shared" si="610"/>
        <v>#DIV/0!</v>
      </c>
      <c r="O2105" s="106" t="e">
        <f t="shared" si="599"/>
        <v>#DIV/0!</v>
      </c>
      <c r="P2105" s="106" t="e">
        <f>IF(O2105&gt;'Input &amp; Results'!$E$49,MIN('Input &amp; Results'!$E$47*(D2105-D2104),O2105),0)</f>
        <v>#DIV/0!</v>
      </c>
      <c r="Q2105" s="106" t="e">
        <f t="shared" si="611"/>
        <v>#DIV/0!</v>
      </c>
      <c r="R2105" s="106" t="e">
        <f t="shared" si="603"/>
        <v>#DIV/0!</v>
      </c>
      <c r="S2105" s="106" t="e">
        <f t="shared" si="600"/>
        <v>#DIV/0!</v>
      </c>
      <c r="T2105" s="106" t="e">
        <f t="shared" si="612"/>
        <v>#DIV/0!</v>
      </c>
      <c r="U2105" s="124" t="e">
        <f t="shared" si="613"/>
        <v>#DIV/0!</v>
      </c>
      <c r="V2105" s="107" t="e">
        <f t="shared" si="601"/>
        <v>#DIV/0!</v>
      </c>
      <c r="W2105" s="106" t="e">
        <f t="shared" si="614"/>
        <v>#DIV/0!</v>
      </c>
      <c r="X2105" s="106" t="e">
        <f t="shared" si="604"/>
        <v>#DIV/0!</v>
      </c>
      <c r="Y2105" s="106" t="e">
        <f t="shared" si="615"/>
        <v>#DIV/0!</v>
      </c>
      <c r="Z2105" s="108" t="e">
        <f t="shared" si="605"/>
        <v>#DIV/0!</v>
      </c>
      <c r="AA2105" s="108" t="e">
        <f>('Input &amp; Results'!$E$40-R2105*7.48)/('Calcs active'!H2105*1440)</f>
        <v>#DIV/0!</v>
      </c>
    </row>
    <row r="2106" spans="2:27" x14ac:dyDescent="0.2">
      <c r="B2106" s="31">
        <f t="shared" si="596"/>
        <v>27</v>
      </c>
      <c r="C2106" s="31" t="str">
        <f t="shared" si="597"/>
        <v>November</v>
      </c>
      <c r="D2106" s="106">
        <f t="shared" si="598"/>
        <v>9824</v>
      </c>
      <c r="E2106" s="106" t="e">
        <f t="shared" si="606"/>
        <v>#DIV/0!</v>
      </c>
      <c r="F2106" s="106">
        <f>'Calcs Hist'!E2107</f>
        <v>0</v>
      </c>
      <c r="G2106" s="106" t="e">
        <f t="shared" si="602"/>
        <v>#DIV/0!</v>
      </c>
      <c r="H2106" s="107" t="e">
        <f t="shared" si="607"/>
        <v>#DIV/0!</v>
      </c>
      <c r="I2106" s="106" t="e">
        <f>IF(P2106&gt;0,('Input &amp; Results'!E$35/12*$C$3)*('Input &amp; Results'!$D$21),('Input &amp; Results'!E$35/12*$C$3)*('Input &amp; Results'!$D$22))</f>
        <v>#DIV/0!</v>
      </c>
      <c r="J2106" s="106" t="e">
        <f t="shared" si="608"/>
        <v>#DIV/0!</v>
      </c>
      <c r="K2106" s="106" t="e">
        <f>IF(H2106&gt;'Input &amp; Results'!$K$45,MIN('Input &amp; Results'!$K$37*(D2106-D2105),J2106-M2106),0)</f>
        <v>#DIV/0!</v>
      </c>
      <c r="L2106" s="106" t="e">
        <f t="shared" si="609"/>
        <v>#DIV/0!</v>
      </c>
      <c r="M2106" s="106" t="e">
        <f>IF(J2106&gt;0,MIN('Input &amp; Results'!$K$17*0.75/12*'Input &amp; Results'!$K$42*(D2106-D2105),J2106),0)</f>
        <v>#DIV/0!</v>
      </c>
      <c r="N2106" s="106" t="e">
        <f t="shared" si="610"/>
        <v>#DIV/0!</v>
      </c>
      <c r="O2106" s="106" t="e">
        <f t="shared" si="599"/>
        <v>#DIV/0!</v>
      </c>
      <c r="P2106" s="106" t="e">
        <f>IF(O2106&gt;'Input &amp; Results'!$E$49,MIN('Input &amp; Results'!$E$47*(D2106-D2105),O2106),0)</f>
        <v>#DIV/0!</v>
      </c>
      <c r="Q2106" s="106" t="e">
        <f t="shared" si="611"/>
        <v>#DIV/0!</v>
      </c>
      <c r="R2106" s="106" t="e">
        <f t="shared" si="603"/>
        <v>#DIV/0!</v>
      </c>
      <c r="S2106" s="106" t="e">
        <f t="shared" si="600"/>
        <v>#DIV/0!</v>
      </c>
      <c r="T2106" s="106" t="e">
        <f t="shared" si="612"/>
        <v>#DIV/0!</v>
      </c>
      <c r="U2106" s="124" t="e">
        <f t="shared" si="613"/>
        <v>#DIV/0!</v>
      </c>
      <c r="V2106" s="107" t="e">
        <f t="shared" si="601"/>
        <v>#DIV/0!</v>
      </c>
      <c r="W2106" s="106" t="e">
        <f t="shared" si="614"/>
        <v>#DIV/0!</v>
      </c>
      <c r="X2106" s="106" t="e">
        <f t="shared" si="604"/>
        <v>#DIV/0!</v>
      </c>
      <c r="Y2106" s="106" t="e">
        <f t="shared" si="615"/>
        <v>#DIV/0!</v>
      </c>
      <c r="Z2106" s="108" t="e">
        <f t="shared" si="605"/>
        <v>#DIV/0!</v>
      </c>
      <c r="AA2106" s="108" t="e">
        <f>('Input &amp; Results'!$E$40-R2106*7.48)/('Calcs active'!H2106*1440)</f>
        <v>#DIV/0!</v>
      </c>
    </row>
    <row r="2107" spans="2:27" x14ac:dyDescent="0.2">
      <c r="B2107" s="31">
        <f t="shared" si="596"/>
        <v>27</v>
      </c>
      <c r="C2107" s="31" t="str">
        <f t="shared" si="597"/>
        <v>December</v>
      </c>
      <c r="D2107" s="106">
        <f t="shared" si="598"/>
        <v>9855</v>
      </c>
      <c r="E2107" s="106" t="e">
        <f t="shared" si="606"/>
        <v>#DIV/0!</v>
      </c>
      <c r="F2107" s="106">
        <f>'Calcs Hist'!E2108</f>
        <v>0</v>
      </c>
      <c r="G2107" s="106" t="e">
        <f t="shared" si="602"/>
        <v>#DIV/0!</v>
      </c>
      <c r="H2107" s="107" t="e">
        <f t="shared" si="607"/>
        <v>#DIV/0!</v>
      </c>
      <c r="I2107" s="106" t="e">
        <f>IF(P2107&gt;0,('Input &amp; Results'!E$36/12*$C$3)*('Input &amp; Results'!$D$21),('Input &amp; Results'!E$36/12*$C$3)*('Input &amp; Results'!$D$22))</f>
        <v>#DIV/0!</v>
      </c>
      <c r="J2107" s="106" t="e">
        <f t="shared" si="608"/>
        <v>#DIV/0!</v>
      </c>
      <c r="K2107" s="106" t="e">
        <f>IF(H2107&gt;'Input &amp; Results'!$K$45,MIN('Input &amp; Results'!$K$38*(D2107-D2106),J2107-M2107),0)</f>
        <v>#DIV/0!</v>
      </c>
      <c r="L2107" s="106" t="e">
        <f t="shared" si="609"/>
        <v>#DIV/0!</v>
      </c>
      <c r="M2107" s="106" t="e">
        <f>IF(J2107&gt;0,MIN('Input &amp; Results'!$K$18*0.75/12*'Input &amp; Results'!$K$42*(D2107-D2106),J2107),0)</f>
        <v>#DIV/0!</v>
      </c>
      <c r="N2107" s="106" t="e">
        <f t="shared" si="610"/>
        <v>#DIV/0!</v>
      </c>
      <c r="O2107" s="106" t="e">
        <f t="shared" si="599"/>
        <v>#DIV/0!</v>
      </c>
      <c r="P2107" s="106" t="e">
        <f>IF(O2107&gt;'Input &amp; Results'!$E$49,MIN('Input &amp; Results'!$E$47*(D2107-D2106),O2107),0)</f>
        <v>#DIV/0!</v>
      </c>
      <c r="Q2107" s="106" t="e">
        <f t="shared" si="611"/>
        <v>#DIV/0!</v>
      </c>
      <c r="R2107" s="106" t="e">
        <f t="shared" si="603"/>
        <v>#DIV/0!</v>
      </c>
      <c r="S2107" s="106" t="e">
        <f t="shared" si="600"/>
        <v>#DIV/0!</v>
      </c>
      <c r="T2107" s="106" t="e">
        <f t="shared" si="612"/>
        <v>#DIV/0!</v>
      </c>
      <c r="U2107" s="124" t="e">
        <f t="shared" si="613"/>
        <v>#DIV/0!</v>
      </c>
      <c r="V2107" s="107" t="e">
        <f t="shared" si="601"/>
        <v>#DIV/0!</v>
      </c>
      <c r="W2107" s="106" t="e">
        <f t="shared" si="614"/>
        <v>#DIV/0!</v>
      </c>
      <c r="X2107" s="106" t="e">
        <f t="shared" si="604"/>
        <v>#DIV/0!</v>
      </c>
      <c r="Y2107" s="106" t="e">
        <f t="shared" si="615"/>
        <v>#DIV/0!</v>
      </c>
      <c r="Z2107" s="108" t="e">
        <f t="shared" si="605"/>
        <v>#DIV/0!</v>
      </c>
      <c r="AA2107" s="108" t="e">
        <f>('Input &amp; Results'!$E$40-R2107*7.48)/('Calcs active'!H2107*1440)</f>
        <v>#DIV/0!</v>
      </c>
    </row>
    <row r="2108" spans="2:27" x14ac:dyDescent="0.2">
      <c r="B2108" s="31">
        <f t="shared" si="596"/>
        <v>28</v>
      </c>
      <c r="C2108" s="31" t="str">
        <f t="shared" si="597"/>
        <v>January</v>
      </c>
      <c r="D2108" s="106">
        <f t="shared" si="598"/>
        <v>9886</v>
      </c>
      <c r="E2108" s="106" t="e">
        <f t="shared" si="606"/>
        <v>#DIV/0!</v>
      </c>
      <c r="F2108" s="106">
        <f>'Calcs Hist'!E2109</f>
        <v>0</v>
      </c>
      <c r="G2108" s="106" t="e">
        <f t="shared" si="602"/>
        <v>#DIV/0!</v>
      </c>
      <c r="H2108" s="107" t="e">
        <f t="shared" si="607"/>
        <v>#DIV/0!</v>
      </c>
      <c r="I2108" s="106" t="e">
        <f>IF(P2108&gt;0,('Input &amp; Results'!E$25/12*$C$3)*('Input &amp; Results'!$D$21),('Input &amp; Results'!E$25/12*$C$3)*('Input &amp; Results'!$D$22))</f>
        <v>#DIV/0!</v>
      </c>
      <c r="J2108" s="106" t="e">
        <f t="shared" si="608"/>
        <v>#DIV/0!</v>
      </c>
      <c r="K2108" s="106" t="e">
        <f>IF(H2108&gt;'Input &amp; Results'!$K$45,MIN('Input &amp; Results'!$K$27*(D2108-D2107),J2108-M2108),0)</f>
        <v>#DIV/0!</v>
      </c>
      <c r="L2108" s="106" t="e">
        <f t="shared" si="609"/>
        <v>#DIV/0!</v>
      </c>
      <c r="M2108" s="106" t="e">
        <f>IF(J2108&gt;0,MIN('Input &amp; Results'!$K$7*0.75/12*'Input &amp; Results'!$K$42*(D2108-D2107),J2108),0)</f>
        <v>#DIV/0!</v>
      </c>
      <c r="N2108" s="106" t="e">
        <f t="shared" si="610"/>
        <v>#DIV/0!</v>
      </c>
      <c r="O2108" s="106" t="e">
        <f t="shared" si="599"/>
        <v>#DIV/0!</v>
      </c>
      <c r="P2108" s="106" t="e">
        <f>IF(O2108&gt;'Input &amp; Results'!$E$49,MIN('Input &amp; Results'!$E$47*(D2108-D2107),O2108),0)</f>
        <v>#DIV/0!</v>
      </c>
      <c r="Q2108" s="106" t="e">
        <f t="shared" si="611"/>
        <v>#DIV/0!</v>
      </c>
      <c r="R2108" s="106" t="e">
        <f t="shared" si="603"/>
        <v>#DIV/0!</v>
      </c>
      <c r="S2108" s="106" t="e">
        <f t="shared" si="600"/>
        <v>#DIV/0!</v>
      </c>
      <c r="T2108" s="106" t="e">
        <f t="shared" si="612"/>
        <v>#DIV/0!</v>
      </c>
      <c r="U2108" s="124" t="e">
        <f t="shared" si="613"/>
        <v>#DIV/0!</v>
      </c>
      <c r="V2108" s="107" t="e">
        <f t="shared" si="601"/>
        <v>#DIV/0!</v>
      </c>
      <c r="W2108" s="106" t="e">
        <f t="shared" si="614"/>
        <v>#DIV/0!</v>
      </c>
      <c r="X2108" s="106" t="e">
        <f t="shared" si="604"/>
        <v>#DIV/0!</v>
      </c>
      <c r="Y2108" s="106" t="e">
        <f t="shared" si="615"/>
        <v>#DIV/0!</v>
      </c>
      <c r="Z2108" s="108" t="e">
        <f t="shared" si="605"/>
        <v>#DIV/0!</v>
      </c>
      <c r="AA2108" s="108" t="e">
        <f>('Input &amp; Results'!$E$40-R2108*7.48)/('Calcs active'!H2108*1440)</f>
        <v>#DIV/0!</v>
      </c>
    </row>
    <row r="2109" spans="2:27" x14ac:dyDescent="0.2">
      <c r="B2109" s="31">
        <f t="shared" si="596"/>
        <v>28</v>
      </c>
      <c r="C2109" s="31" t="str">
        <f t="shared" si="597"/>
        <v>February</v>
      </c>
      <c r="D2109" s="106">
        <f t="shared" si="598"/>
        <v>9914</v>
      </c>
      <c r="E2109" s="106" t="e">
        <f t="shared" si="606"/>
        <v>#DIV/0!</v>
      </c>
      <c r="F2109" s="106">
        <f>'Calcs Hist'!E2110</f>
        <v>0</v>
      </c>
      <c r="G2109" s="106" t="e">
        <f t="shared" si="602"/>
        <v>#DIV/0!</v>
      </c>
      <c r="H2109" s="107" t="e">
        <f t="shared" si="607"/>
        <v>#DIV/0!</v>
      </c>
      <c r="I2109" s="106" t="e">
        <f>IF(P2109&gt;0,('Input &amp; Results'!E$26/12*$C$3)*('Input &amp; Results'!$D$21),('Input &amp; Results'!E$26/12*$C$3)*('Input &amp; Results'!$D$22))</f>
        <v>#DIV/0!</v>
      </c>
      <c r="J2109" s="106" t="e">
        <f t="shared" si="608"/>
        <v>#DIV/0!</v>
      </c>
      <c r="K2109" s="106" t="e">
        <f>IF(H2109&gt;'Input &amp; Results'!$K$45,MIN('Input &amp; Results'!$K$28*(D2109-D2108),J2109-M2109),0)</f>
        <v>#DIV/0!</v>
      </c>
      <c r="L2109" s="106" t="e">
        <f t="shared" si="609"/>
        <v>#DIV/0!</v>
      </c>
      <c r="M2109" s="106" t="e">
        <f>IF(J2109&gt;0,MIN('Input &amp; Results'!$K$8*0.75/12*'Input &amp; Results'!$K$42*(D2109-D2108),J2109),0)</f>
        <v>#DIV/0!</v>
      </c>
      <c r="N2109" s="106" t="e">
        <f t="shared" si="610"/>
        <v>#DIV/0!</v>
      </c>
      <c r="O2109" s="106" t="e">
        <f t="shared" si="599"/>
        <v>#DIV/0!</v>
      </c>
      <c r="P2109" s="106" t="e">
        <f>IF(O2109&gt;'Input &amp; Results'!$E$49,MIN('Input &amp; Results'!$E$47*(D2109-D2108),O2109),0)</f>
        <v>#DIV/0!</v>
      </c>
      <c r="Q2109" s="106" t="e">
        <f t="shared" si="611"/>
        <v>#DIV/0!</v>
      </c>
      <c r="R2109" s="106" t="e">
        <f t="shared" si="603"/>
        <v>#DIV/0!</v>
      </c>
      <c r="S2109" s="106" t="e">
        <f t="shared" si="600"/>
        <v>#DIV/0!</v>
      </c>
      <c r="T2109" s="106" t="e">
        <f t="shared" si="612"/>
        <v>#DIV/0!</v>
      </c>
      <c r="U2109" s="124" t="e">
        <f t="shared" si="613"/>
        <v>#DIV/0!</v>
      </c>
      <c r="V2109" s="107" t="e">
        <f t="shared" si="601"/>
        <v>#DIV/0!</v>
      </c>
      <c r="W2109" s="106" t="e">
        <f t="shared" si="614"/>
        <v>#DIV/0!</v>
      </c>
      <c r="X2109" s="106" t="e">
        <f t="shared" si="604"/>
        <v>#DIV/0!</v>
      </c>
      <c r="Y2109" s="106" t="e">
        <f t="shared" si="615"/>
        <v>#DIV/0!</v>
      </c>
      <c r="Z2109" s="108" t="e">
        <f t="shared" si="605"/>
        <v>#DIV/0!</v>
      </c>
      <c r="AA2109" s="108" t="e">
        <f>('Input &amp; Results'!$E$40-R2109*7.48)/('Calcs active'!H2109*1440)</f>
        <v>#DIV/0!</v>
      </c>
    </row>
    <row r="2110" spans="2:27" x14ac:dyDescent="0.2">
      <c r="B2110" s="31">
        <f t="shared" si="596"/>
        <v>28</v>
      </c>
      <c r="C2110" s="31" t="str">
        <f t="shared" si="597"/>
        <v>March</v>
      </c>
      <c r="D2110" s="106">
        <f t="shared" si="598"/>
        <v>9945</v>
      </c>
      <c r="E2110" s="106" t="e">
        <f t="shared" si="606"/>
        <v>#DIV/0!</v>
      </c>
      <c r="F2110" s="106">
        <f>'Calcs Hist'!E2111</f>
        <v>0</v>
      </c>
      <c r="G2110" s="106" t="e">
        <f t="shared" si="602"/>
        <v>#DIV/0!</v>
      </c>
      <c r="H2110" s="107" t="e">
        <f t="shared" si="607"/>
        <v>#DIV/0!</v>
      </c>
      <c r="I2110" s="106" t="e">
        <f>IF(P2110&gt;0,('Input &amp; Results'!E$27/12*$C$3)*('Input &amp; Results'!$D$21),('Input &amp; Results'!E$27/12*$C$3)*('Input &amp; Results'!$D$22))</f>
        <v>#DIV/0!</v>
      </c>
      <c r="J2110" s="106" t="e">
        <f t="shared" si="608"/>
        <v>#DIV/0!</v>
      </c>
      <c r="K2110" s="106" t="e">
        <f>IF(H2110&gt;'Input &amp; Results'!$K$45,MIN('Input &amp; Results'!$K$29*(D2110-D2109),J2110-M2110),0)</f>
        <v>#DIV/0!</v>
      </c>
      <c r="L2110" s="106" t="e">
        <f t="shared" si="609"/>
        <v>#DIV/0!</v>
      </c>
      <c r="M2110" s="106" t="e">
        <f>IF(J2110&gt;0,MIN('Input &amp; Results'!$K$9*0.75/12*'Input &amp; Results'!$K$42*(D2110-D2109),J2110),0)</f>
        <v>#DIV/0!</v>
      </c>
      <c r="N2110" s="106" t="e">
        <f t="shared" si="610"/>
        <v>#DIV/0!</v>
      </c>
      <c r="O2110" s="106" t="e">
        <f t="shared" si="599"/>
        <v>#DIV/0!</v>
      </c>
      <c r="P2110" s="106" t="e">
        <f>IF(O2110&gt;'Input &amp; Results'!$E$49,MIN('Input &amp; Results'!$E$47*(D2110-D2109),O2110),0)</f>
        <v>#DIV/0!</v>
      </c>
      <c r="Q2110" s="106" t="e">
        <f t="shared" si="611"/>
        <v>#DIV/0!</v>
      </c>
      <c r="R2110" s="106" t="e">
        <f t="shared" si="603"/>
        <v>#DIV/0!</v>
      </c>
      <c r="S2110" s="106" t="e">
        <f t="shared" si="600"/>
        <v>#DIV/0!</v>
      </c>
      <c r="T2110" s="106" t="e">
        <f t="shared" si="612"/>
        <v>#DIV/0!</v>
      </c>
      <c r="U2110" s="124" t="e">
        <f t="shared" si="613"/>
        <v>#DIV/0!</v>
      </c>
      <c r="V2110" s="107" t="e">
        <f t="shared" si="601"/>
        <v>#DIV/0!</v>
      </c>
      <c r="W2110" s="106" t="e">
        <f t="shared" si="614"/>
        <v>#DIV/0!</v>
      </c>
      <c r="X2110" s="106" t="e">
        <f t="shared" si="604"/>
        <v>#DIV/0!</v>
      </c>
      <c r="Y2110" s="106" t="e">
        <f t="shared" si="615"/>
        <v>#DIV/0!</v>
      </c>
      <c r="Z2110" s="108" t="e">
        <f t="shared" si="605"/>
        <v>#DIV/0!</v>
      </c>
      <c r="AA2110" s="108" t="e">
        <f>('Input &amp; Results'!$E$40-R2110*7.48)/('Calcs active'!H2110*1440)</f>
        <v>#DIV/0!</v>
      </c>
    </row>
    <row r="2111" spans="2:27" x14ac:dyDescent="0.2">
      <c r="B2111" s="31">
        <f t="shared" si="596"/>
        <v>28</v>
      </c>
      <c r="C2111" s="31" t="str">
        <f t="shared" si="597"/>
        <v>April</v>
      </c>
      <c r="D2111" s="106">
        <f t="shared" si="598"/>
        <v>9975</v>
      </c>
      <c r="E2111" s="106" t="e">
        <f t="shared" si="606"/>
        <v>#DIV/0!</v>
      </c>
      <c r="F2111" s="106">
        <f>'Calcs Hist'!E2112</f>
        <v>0</v>
      </c>
      <c r="G2111" s="106" t="e">
        <f t="shared" si="602"/>
        <v>#DIV/0!</v>
      </c>
      <c r="H2111" s="107" t="e">
        <f t="shared" si="607"/>
        <v>#DIV/0!</v>
      </c>
      <c r="I2111" s="106" t="e">
        <f>IF(P2111&gt;0,('Input &amp; Results'!E$28/12*$C$3)*('Input &amp; Results'!$D$21),('Input &amp; Results'!E$28/12*$C$3)*('Input &amp; Results'!$D$22))</f>
        <v>#DIV/0!</v>
      </c>
      <c r="J2111" s="106" t="e">
        <f t="shared" si="608"/>
        <v>#DIV/0!</v>
      </c>
      <c r="K2111" s="106" t="e">
        <f>IF(H2111&gt;'Input &amp; Results'!$K$45,MIN('Input &amp; Results'!$K$30*(D2111-D2110),J2111-M2111),0)</f>
        <v>#DIV/0!</v>
      </c>
      <c r="L2111" s="106" t="e">
        <f t="shared" si="609"/>
        <v>#DIV/0!</v>
      </c>
      <c r="M2111" s="106" t="e">
        <f>IF(J2111&gt;0,MIN('Input &amp; Results'!$K$10*0.75/12*'Input &amp; Results'!$K$42*(D2111-D2110),J2111),0)</f>
        <v>#DIV/0!</v>
      </c>
      <c r="N2111" s="106" t="e">
        <f t="shared" si="610"/>
        <v>#DIV/0!</v>
      </c>
      <c r="O2111" s="106" t="e">
        <f t="shared" si="599"/>
        <v>#DIV/0!</v>
      </c>
      <c r="P2111" s="106" t="e">
        <f>IF(O2111&gt;'Input &amp; Results'!$E$49,MIN('Input &amp; Results'!$E$47*(D2111-D2110),O2111),0)</f>
        <v>#DIV/0!</v>
      </c>
      <c r="Q2111" s="106" t="e">
        <f t="shared" si="611"/>
        <v>#DIV/0!</v>
      </c>
      <c r="R2111" s="106" t="e">
        <f t="shared" si="603"/>
        <v>#DIV/0!</v>
      </c>
      <c r="S2111" s="106" t="e">
        <f t="shared" si="600"/>
        <v>#DIV/0!</v>
      </c>
      <c r="T2111" s="106" t="e">
        <f t="shared" si="612"/>
        <v>#DIV/0!</v>
      </c>
      <c r="U2111" s="124" t="e">
        <f t="shared" si="613"/>
        <v>#DIV/0!</v>
      </c>
      <c r="V2111" s="107" t="e">
        <f t="shared" si="601"/>
        <v>#DIV/0!</v>
      </c>
      <c r="W2111" s="106" t="e">
        <f t="shared" si="614"/>
        <v>#DIV/0!</v>
      </c>
      <c r="X2111" s="106" t="e">
        <f t="shared" si="604"/>
        <v>#DIV/0!</v>
      </c>
      <c r="Y2111" s="106" t="e">
        <f t="shared" si="615"/>
        <v>#DIV/0!</v>
      </c>
      <c r="Z2111" s="108" t="e">
        <f t="shared" si="605"/>
        <v>#DIV/0!</v>
      </c>
      <c r="AA2111" s="108" t="e">
        <f>('Input &amp; Results'!$E$40-R2111*7.48)/('Calcs active'!H2111*1440)</f>
        <v>#DIV/0!</v>
      </c>
    </row>
    <row r="2112" spans="2:27" x14ac:dyDescent="0.2">
      <c r="B2112" s="31">
        <f t="shared" si="596"/>
        <v>28</v>
      </c>
      <c r="C2112" s="31" t="str">
        <f t="shared" si="597"/>
        <v>May</v>
      </c>
      <c r="D2112" s="106">
        <f t="shared" si="598"/>
        <v>10006</v>
      </c>
      <c r="E2112" s="106" t="e">
        <f t="shared" si="606"/>
        <v>#DIV/0!</v>
      </c>
      <c r="F2112" s="106">
        <f>'Calcs Hist'!E2113</f>
        <v>0</v>
      </c>
      <c r="G2112" s="106" t="e">
        <f t="shared" si="602"/>
        <v>#DIV/0!</v>
      </c>
      <c r="H2112" s="107" t="e">
        <f t="shared" si="607"/>
        <v>#DIV/0!</v>
      </c>
      <c r="I2112" s="106" t="e">
        <f>IF(P2112&gt;0,('Input &amp; Results'!E$29/12*$C$3)*('Input &amp; Results'!$D$21),('Input &amp; Results'!E$29/12*$C$3)*('Input &amp; Results'!$D$22))</f>
        <v>#DIV/0!</v>
      </c>
      <c r="J2112" s="106" t="e">
        <f t="shared" si="608"/>
        <v>#DIV/0!</v>
      </c>
      <c r="K2112" s="106" t="e">
        <f>IF(H2112&gt;'Input &amp; Results'!$K$45,MIN('Input &amp; Results'!$K$31*(D2112-D2111),J2112-M2112),0)</f>
        <v>#DIV/0!</v>
      </c>
      <c r="L2112" s="106" t="e">
        <f t="shared" si="609"/>
        <v>#DIV/0!</v>
      </c>
      <c r="M2112" s="106" t="e">
        <f>IF(J2112&gt;0,MIN('Input &amp; Results'!$K$11*0.75/12*'Input &amp; Results'!$K$42*(D2112-D2111),J2112),0)</f>
        <v>#DIV/0!</v>
      </c>
      <c r="N2112" s="106" t="e">
        <f t="shared" si="610"/>
        <v>#DIV/0!</v>
      </c>
      <c r="O2112" s="106" t="e">
        <f t="shared" si="599"/>
        <v>#DIV/0!</v>
      </c>
      <c r="P2112" s="106" t="e">
        <f>IF(O2112&gt;'Input &amp; Results'!$E$49,MIN('Input &amp; Results'!$E$47*(D2112-D2111),O2112),0)</f>
        <v>#DIV/0!</v>
      </c>
      <c r="Q2112" s="106" t="e">
        <f t="shared" si="611"/>
        <v>#DIV/0!</v>
      </c>
      <c r="R2112" s="106" t="e">
        <f t="shared" si="603"/>
        <v>#DIV/0!</v>
      </c>
      <c r="S2112" s="106" t="e">
        <f t="shared" si="600"/>
        <v>#DIV/0!</v>
      </c>
      <c r="T2112" s="106" t="e">
        <f t="shared" si="612"/>
        <v>#DIV/0!</v>
      </c>
      <c r="U2112" s="124" t="e">
        <f t="shared" si="613"/>
        <v>#DIV/0!</v>
      </c>
      <c r="V2112" s="107" t="e">
        <f t="shared" si="601"/>
        <v>#DIV/0!</v>
      </c>
      <c r="W2112" s="106" t="e">
        <f t="shared" si="614"/>
        <v>#DIV/0!</v>
      </c>
      <c r="X2112" s="106" t="e">
        <f t="shared" si="604"/>
        <v>#DIV/0!</v>
      </c>
      <c r="Y2112" s="106" t="e">
        <f t="shared" si="615"/>
        <v>#DIV/0!</v>
      </c>
      <c r="Z2112" s="108" t="e">
        <f t="shared" si="605"/>
        <v>#DIV/0!</v>
      </c>
      <c r="AA2112" s="108" t="e">
        <f>('Input &amp; Results'!$E$40-R2112*7.48)/('Calcs active'!H2112*1440)</f>
        <v>#DIV/0!</v>
      </c>
    </row>
    <row r="2113" spans="2:27" x14ac:dyDescent="0.2">
      <c r="B2113" s="31">
        <f t="shared" ref="B2113:B2143" si="616">B2101+1</f>
        <v>28</v>
      </c>
      <c r="C2113" s="31" t="str">
        <f t="shared" ref="C2113:C2143" si="617">C2101</f>
        <v>June</v>
      </c>
      <c r="D2113" s="106">
        <f t="shared" si="598"/>
        <v>10036</v>
      </c>
      <c r="E2113" s="106" t="e">
        <f t="shared" si="606"/>
        <v>#DIV/0!</v>
      </c>
      <c r="F2113" s="106">
        <f>'Calcs Hist'!E2114</f>
        <v>0</v>
      </c>
      <c r="G2113" s="106" t="e">
        <f t="shared" si="602"/>
        <v>#DIV/0!</v>
      </c>
      <c r="H2113" s="107" t="e">
        <f t="shared" si="607"/>
        <v>#DIV/0!</v>
      </c>
      <c r="I2113" s="106" t="e">
        <f>IF(P2113&gt;0,('Input &amp; Results'!E$30/12*$C$3)*('Input &amp; Results'!$D$21),('Input &amp; Results'!E$30/12*$C$3)*('Input &amp; Results'!$D$22))</f>
        <v>#DIV/0!</v>
      </c>
      <c r="J2113" s="106" t="e">
        <f t="shared" si="608"/>
        <v>#DIV/0!</v>
      </c>
      <c r="K2113" s="106" t="e">
        <f>IF(H2113&gt;'Input &amp; Results'!$K$45,MIN('Input &amp; Results'!$K$32*(D2113-D2112),J2113-M2113),0)</f>
        <v>#DIV/0!</v>
      </c>
      <c r="L2113" s="106" t="e">
        <f t="shared" si="609"/>
        <v>#DIV/0!</v>
      </c>
      <c r="M2113" s="106" t="e">
        <f>IF(J2113&gt;0,MIN('Input &amp; Results'!$K$12*0.75/12*'Input &amp; Results'!$K$42*(D2113-D2112),J2113),0)</f>
        <v>#DIV/0!</v>
      </c>
      <c r="N2113" s="106" t="e">
        <f t="shared" si="610"/>
        <v>#DIV/0!</v>
      </c>
      <c r="O2113" s="106" t="e">
        <f t="shared" si="599"/>
        <v>#DIV/0!</v>
      </c>
      <c r="P2113" s="106" t="e">
        <f>IF(O2113&gt;'Input &amp; Results'!$E$49,MIN('Input &amp; Results'!$E$47*(D2113-D2112),O2113),0)</f>
        <v>#DIV/0!</v>
      </c>
      <c r="Q2113" s="106" t="e">
        <f t="shared" si="611"/>
        <v>#DIV/0!</v>
      </c>
      <c r="R2113" s="106" t="e">
        <f t="shared" si="603"/>
        <v>#DIV/0!</v>
      </c>
      <c r="S2113" s="106" t="e">
        <f t="shared" si="600"/>
        <v>#DIV/0!</v>
      </c>
      <c r="T2113" s="106" t="e">
        <f t="shared" si="612"/>
        <v>#DIV/0!</v>
      </c>
      <c r="U2113" s="124" t="e">
        <f t="shared" si="613"/>
        <v>#DIV/0!</v>
      </c>
      <c r="V2113" s="107" t="e">
        <f t="shared" si="601"/>
        <v>#DIV/0!</v>
      </c>
      <c r="W2113" s="106" t="e">
        <f t="shared" si="614"/>
        <v>#DIV/0!</v>
      </c>
      <c r="X2113" s="106" t="e">
        <f t="shared" si="604"/>
        <v>#DIV/0!</v>
      </c>
      <c r="Y2113" s="106" t="e">
        <f t="shared" si="615"/>
        <v>#DIV/0!</v>
      </c>
      <c r="Z2113" s="108" t="e">
        <f t="shared" si="605"/>
        <v>#DIV/0!</v>
      </c>
      <c r="AA2113" s="108" t="e">
        <f>('Input &amp; Results'!$E$40-R2113*7.48)/('Calcs active'!H2113*1440)</f>
        <v>#DIV/0!</v>
      </c>
    </row>
    <row r="2114" spans="2:27" x14ac:dyDescent="0.2">
      <c r="B2114" s="31">
        <f t="shared" si="616"/>
        <v>28</v>
      </c>
      <c r="C2114" s="31" t="str">
        <f t="shared" si="617"/>
        <v>July</v>
      </c>
      <c r="D2114" s="106">
        <f t="shared" ref="D2114:D2143" si="618">D2102+365</f>
        <v>10067</v>
      </c>
      <c r="E2114" s="106" t="e">
        <f t="shared" si="606"/>
        <v>#DIV/0!</v>
      </c>
      <c r="F2114" s="106">
        <f>'Calcs Hist'!E2115</f>
        <v>0</v>
      </c>
      <c r="G2114" s="106" t="e">
        <f t="shared" si="602"/>
        <v>#DIV/0!</v>
      </c>
      <c r="H2114" s="107" t="e">
        <f t="shared" si="607"/>
        <v>#DIV/0!</v>
      </c>
      <c r="I2114" s="106" t="e">
        <f>IF(P2114&gt;0,('Input &amp; Results'!E$31/12*$C$3)*('Input &amp; Results'!$D$21),('Input &amp; Results'!E$31/12*$C$3)*('Input &amp; Results'!$D$22))</f>
        <v>#DIV/0!</v>
      </c>
      <c r="J2114" s="106" t="e">
        <f t="shared" si="608"/>
        <v>#DIV/0!</v>
      </c>
      <c r="K2114" s="106" t="e">
        <f>IF(H2114&gt;'Input &amp; Results'!$K$45,MIN('Input &amp; Results'!$K$33*(D2114-D2113),J2114-M2114),0)</f>
        <v>#DIV/0!</v>
      </c>
      <c r="L2114" s="106" t="e">
        <f t="shared" si="609"/>
        <v>#DIV/0!</v>
      </c>
      <c r="M2114" s="106" t="e">
        <f>IF(J2114&gt;0,MIN('Input &amp; Results'!$K$13*0.75/12*'Input &amp; Results'!$K$42*(D2114-D2113),J2114),0)</f>
        <v>#DIV/0!</v>
      </c>
      <c r="N2114" s="106" t="e">
        <f t="shared" si="610"/>
        <v>#DIV/0!</v>
      </c>
      <c r="O2114" s="106" t="e">
        <f t="shared" si="599"/>
        <v>#DIV/0!</v>
      </c>
      <c r="P2114" s="106" t="e">
        <f>IF(O2114&gt;'Input &amp; Results'!$E$49,MIN('Input &amp; Results'!$E$47*(D2114-D2113),O2114),0)</f>
        <v>#DIV/0!</v>
      </c>
      <c r="Q2114" s="106" t="e">
        <f t="shared" si="611"/>
        <v>#DIV/0!</v>
      </c>
      <c r="R2114" s="106" t="e">
        <f t="shared" si="603"/>
        <v>#DIV/0!</v>
      </c>
      <c r="S2114" s="106" t="e">
        <f t="shared" si="600"/>
        <v>#DIV/0!</v>
      </c>
      <c r="T2114" s="106" t="e">
        <f t="shared" si="612"/>
        <v>#DIV/0!</v>
      </c>
      <c r="U2114" s="124" t="e">
        <f t="shared" si="613"/>
        <v>#DIV/0!</v>
      </c>
      <c r="V2114" s="107" t="e">
        <f t="shared" si="601"/>
        <v>#DIV/0!</v>
      </c>
      <c r="W2114" s="106" t="e">
        <f t="shared" si="614"/>
        <v>#DIV/0!</v>
      </c>
      <c r="X2114" s="106" t="e">
        <f t="shared" si="604"/>
        <v>#DIV/0!</v>
      </c>
      <c r="Y2114" s="106" t="e">
        <f t="shared" si="615"/>
        <v>#DIV/0!</v>
      </c>
      <c r="Z2114" s="108" t="e">
        <f t="shared" si="605"/>
        <v>#DIV/0!</v>
      </c>
      <c r="AA2114" s="108" t="e">
        <f>('Input &amp; Results'!$E$40-R2114*7.48)/('Calcs active'!H2114*1440)</f>
        <v>#DIV/0!</v>
      </c>
    </row>
    <row r="2115" spans="2:27" x14ac:dyDescent="0.2">
      <c r="B2115" s="31">
        <f t="shared" si="616"/>
        <v>28</v>
      </c>
      <c r="C2115" s="31" t="str">
        <f t="shared" si="617"/>
        <v>August</v>
      </c>
      <c r="D2115" s="106">
        <f t="shared" si="618"/>
        <v>10098</v>
      </c>
      <c r="E2115" s="106" t="e">
        <f t="shared" si="606"/>
        <v>#DIV/0!</v>
      </c>
      <c r="F2115" s="106">
        <f>'Calcs Hist'!E2116</f>
        <v>0</v>
      </c>
      <c r="G2115" s="106" t="e">
        <f t="shared" si="602"/>
        <v>#DIV/0!</v>
      </c>
      <c r="H2115" s="107" t="e">
        <f t="shared" si="607"/>
        <v>#DIV/0!</v>
      </c>
      <c r="I2115" s="106" t="e">
        <f>IF(P2115&gt;0,('Input &amp; Results'!E$32/12*$C$3)*('Input &amp; Results'!$D$21),('Input &amp; Results'!E$32/12*$C$3)*('Input &amp; Results'!$D$22))</f>
        <v>#DIV/0!</v>
      </c>
      <c r="J2115" s="106" t="e">
        <f t="shared" si="608"/>
        <v>#DIV/0!</v>
      </c>
      <c r="K2115" s="106" t="e">
        <f>IF(H2115&gt;'Input &amp; Results'!$K$45,MIN('Input &amp; Results'!$K$34*(D2115-D2114),J2115-M2115),0)</f>
        <v>#DIV/0!</v>
      </c>
      <c r="L2115" s="106" t="e">
        <f t="shared" si="609"/>
        <v>#DIV/0!</v>
      </c>
      <c r="M2115" s="106" t="e">
        <f>IF(J2115&gt;0,MIN('Input &amp; Results'!$K$14*0.75/12*'Input &amp; Results'!$K$42*(D2115-D2114),J2115),0)</f>
        <v>#DIV/0!</v>
      </c>
      <c r="N2115" s="106" t="e">
        <f t="shared" si="610"/>
        <v>#DIV/0!</v>
      </c>
      <c r="O2115" s="106" t="e">
        <f t="shared" si="599"/>
        <v>#DIV/0!</v>
      </c>
      <c r="P2115" s="106" t="e">
        <f>IF(O2115&gt;'Input &amp; Results'!$E$49,MIN('Input &amp; Results'!$E$47*(D2115-D2114),O2115),0)</f>
        <v>#DIV/0!</v>
      </c>
      <c r="Q2115" s="106" t="e">
        <f t="shared" si="611"/>
        <v>#DIV/0!</v>
      </c>
      <c r="R2115" s="106" t="e">
        <f t="shared" si="603"/>
        <v>#DIV/0!</v>
      </c>
      <c r="S2115" s="106" t="e">
        <f t="shared" si="600"/>
        <v>#DIV/0!</v>
      </c>
      <c r="T2115" s="106" t="e">
        <f t="shared" si="612"/>
        <v>#DIV/0!</v>
      </c>
      <c r="U2115" s="124" t="e">
        <f t="shared" si="613"/>
        <v>#DIV/0!</v>
      </c>
      <c r="V2115" s="107" t="e">
        <f t="shared" si="601"/>
        <v>#DIV/0!</v>
      </c>
      <c r="W2115" s="106" t="e">
        <f t="shared" si="614"/>
        <v>#DIV/0!</v>
      </c>
      <c r="X2115" s="106" t="e">
        <f t="shared" si="604"/>
        <v>#DIV/0!</v>
      </c>
      <c r="Y2115" s="106" t="e">
        <f t="shared" si="615"/>
        <v>#DIV/0!</v>
      </c>
      <c r="Z2115" s="108" t="e">
        <f t="shared" si="605"/>
        <v>#DIV/0!</v>
      </c>
      <c r="AA2115" s="108" t="e">
        <f>('Input &amp; Results'!$E$40-R2115*7.48)/('Calcs active'!H2115*1440)</f>
        <v>#DIV/0!</v>
      </c>
    </row>
    <row r="2116" spans="2:27" x14ac:dyDescent="0.2">
      <c r="B2116" s="31">
        <f t="shared" si="616"/>
        <v>28</v>
      </c>
      <c r="C2116" s="31" t="str">
        <f t="shared" si="617"/>
        <v>September</v>
      </c>
      <c r="D2116" s="106">
        <f t="shared" si="618"/>
        <v>10128</v>
      </c>
      <c r="E2116" s="106" t="e">
        <f t="shared" si="606"/>
        <v>#DIV/0!</v>
      </c>
      <c r="F2116" s="106">
        <f>'Calcs Hist'!E2117</f>
        <v>0</v>
      </c>
      <c r="G2116" s="106" t="e">
        <f t="shared" si="602"/>
        <v>#DIV/0!</v>
      </c>
      <c r="H2116" s="107" t="e">
        <f t="shared" si="607"/>
        <v>#DIV/0!</v>
      </c>
      <c r="I2116" s="106" t="e">
        <f>IF(P2116&gt;0,('Input &amp; Results'!E$33/12*$C$3)*('Input &amp; Results'!$D$21),('Input &amp; Results'!E$33/12*$C$3)*('Input &amp; Results'!$D$22))</f>
        <v>#DIV/0!</v>
      </c>
      <c r="J2116" s="106" t="e">
        <f t="shared" si="608"/>
        <v>#DIV/0!</v>
      </c>
      <c r="K2116" s="106" t="e">
        <f>IF(H2116&gt;'Input &amp; Results'!$K$45,MIN('Input &amp; Results'!$K$35*(D2116-D2115),J2116-M2116),0)</f>
        <v>#DIV/0!</v>
      </c>
      <c r="L2116" s="106" t="e">
        <f t="shared" si="609"/>
        <v>#DIV/0!</v>
      </c>
      <c r="M2116" s="106" t="e">
        <f>IF(J2116&gt;0,MIN('Input &amp; Results'!$K$15*0.75/12*'Input &amp; Results'!$K$42*(D2116-D2115),J2116),0)</f>
        <v>#DIV/0!</v>
      </c>
      <c r="N2116" s="106" t="e">
        <f t="shared" si="610"/>
        <v>#DIV/0!</v>
      </c>
      <c r="O2116" s="106" t="e">
        <f t="shared" si="599"/>
        <v>#DIV/0!</v>
      </c>
      <c r="P2116" s="106" t="e">
        <f>IF(O2116&gt;'Input &amp; Results'!$E$49,MIN('Input &amp; Results'!$E$47*(D2116-D2115),O2116),0)</f>
        <v>#DIV/0!</v>
      </c>
      <c r="Q2116" s="106" t="e">
        <f t="shared" si="611"/>
        <v>#DIV/0!</v>
      </c>
      <c r="R2116" s="106" t="e">
        <f t="shared" si="603"/>
        <v>#DIV/0!</v>
      </c>
      <c r="S2116" s="106" t="e">
        <f t="shared" si="600"/>
        <v>#DIV/0!</v>
      </c>
      <c r="T2116" s="106" t="e">
        <f t="shared" si="612"/>
        <v>#DIV/0!</v>
      </c>
      <c r="U2116" s="124" t="e">
        <f t="shared" si="613"/>
        <v>#DIV/0!</v>
      </c>
      <c r="V2116" s="107" t="e">
        <f t="shared" si="601"/>
        <v>#DIV/0!</v>
      </c>
      <c r="W2116" s="106" t="e">
        <f t="shared" si="614"/>
        <v>#DIV/0!</v>
      </c>
      <c r="X2116" s="106" t="e">
        <f t="shared" si="604"/>
        <v>#DIV/0!</v>
      </c>
      <c r="Y2116" s="106" t="e">
        <f t="shared" si="615"/>
        <v>#DIV/0!</v>
      </c>
      <c r="Z2116" s="108" t="e">
        <f t="shared" si="605"/>
        <v>#DIV/0!</v>
      </c>
      <c r="AA2116" s="108" t="e">
        <f>('Input &amp; Results'!$E$40-R2116*7.48)/('Calcs active'!H2116*1440)</f>
        <v>#DIV/0!</v>
      </c>
    </row>
    <row r="2117" spans="2:27" x14ac:dyDescent="0.2">
      <c r="B2117" s="31">
        <f t="shared" si="616"/>
        <v>28</v>
      </c>
      <c r="C2117" s="31" t="str">
        <f t="shared" si="617"/>
        <v>October</v>
      </c>
      <c r="D2117" s="106">
        <f t="shared" si="618"/>
        <v>10159</v>
      </c>
      <c r="E2117" s="106" t="e">
        <f t="shared" si="606"/>
        <v>#DIV/0!</v>
      </c>
      <c r="F2117" s="106">
        <f>'Calcs Hist'!E2118</f>
        <v>0</v>
      </c>
      <c r="G2117" s="106" t="e">
        <f t="shared" si="602"/>
        <v>#DIV/0!</v>
      </c>
      <c r="H2117" s="107" t="e">
        <f t="shared" si="607"/>
        <v>#DIV/0!</v>
      </c>
      <c r="I2117" s="106" t="e">
        <f>IF(P2117&gt;0,('Input &amp; Results'!E$34/12*$C$3)*('Input &amp; Results'!$D$21),('Input &amp; Results'!E$34/12*$C$3)*('Input &amp; Results'!$D$22))</f>
        <v>#DIV/0!</v>
      </c>
      <c r="J2117" s="106" t="e">
        <f t="shared" si="608"/>
        <v>#DIV/0!</v>
      </c>
      <c r="K2117" s="106" t="e">
        <f>IF(H2117&gt;'Input &amp; Results'!$K$45,MIN('Input &amp; Results'!$K$36*(D2117-D2116),J2117-M2117),0)</f>
        <v>#DIV/0!</v>
      </c>
      <c r="L2117" s="106" t="e">
        <f t="shared" si="609"/>
        <v>#DIV/0!</v>
      </c>
      <c r="M2117" s="106" t="e">
        <f>IF(J2117&gt;0,MIN('Input &amp; Results'!$K$16*0.75/12*'Input &amp; Results'!$K$42*(D2117-D2116),J2117),0)</f>
        <v>#DIV/0!</v>
      </c>
      <c r="N2117" s="106" t="e">
        <f t="shared" si="610"/>
        <v>#DIV/0!</v>
      </c>
      <c r="O2117" s="106" t="e">
        <f t="shared" si="599"/>
        <v>#DIV/0!</v>
      </c>
      <c r="P2117" s="106" t="e">
        <f>IF(O2117&gt;'Input &amp; Results'!$E$49,MIN('Input &amp; Results'!$E$47*(D2117-D2116),O2117),0)</f>
        <v>#DIV/0!</v>
      </c>
      <c r="Q2117" s="106" t="e">
        <f t="shared" si="611"/>
        <v>#DIV/0!</v>
      </c>
      <c r="R2117" s="106" t="e">
        <f t="shared" si="603"/>
        <v>#DIV/0!</v>
      </c>
      <c r="S2117" s="106" t="e">
        <f t="shared" si="600"/>
        <v>#DIV/0!</v>
      </c>
      <c r="T2117" s="106" t="e">
        <f t="shared" si="612"/>
        <v>#DIV/0!</v>
      </c>
      <c r="U2117" s="124" t="e">
        <f t="shared" si="613"/>
        <v>#DIV/0!</v>
      </c>
      <c r="V2117" s="107" t="e">
        <f t="shared" si="601"/>
        <v>#DIV/0!</v>
      </c>
      <c r="W2117" s="106" t="e">
        <f t="shared" si="614"/>
        <v>#DIV/0!</v>
      </c>
      <c r="X2117" s="106" t="e">
        <f t="shared" si="604"/>
        <v>#DIV/0!</v>
      </c>
      <c r="Y2117" s="106" t="e">
        <f t="shared" si="615"/>
        <v>#DIV/0!</v>
      </c>
      <c r="Z2117" s="108" t="e">
        <f t="shared" si="605"/>
        <v>#DIV/0!</v>
      </c>
      <c r="AA2117" s="108" t="e">
        <f>('Input &amp; Results'!$E$40-R2117*7.48)/('Calcs active'!H2117*1440)</f>
        <v>#DIV/0!</v>
      </c>
    </row>
    <row r="2118" spans="2:27" x14ac:dyDescent="0.2">
      <c r="B2118" s="31">
        <f t="shared" si="616"/>
        <v>28</v>
      </c>
      <c r="C2118" s="31" t="str">
        <f t="shared" si="617"/>
        <v>November</v>
      </c>
      <c r="D2118" s="106">
        <f t="shared" si="618"/>
        <v>10189</v>
      </c>
      <c r="E2118" s="106" t="e">
        <f t="shared" si="606"/>
        <v>#DIV/0!</v>
      </c>
      <c r="F2118" s="106">
        <f>'Calcs Hist'!E2119</f>
        <v>0</v>
      </c>
      <c r="G2118" s="106" t="e">
        <f t="shared" si="602"/>
        <v>#DIV/0!</v>
      </c>
      <c r="H2118" s="107" t="e">
        <f t="shared" si="607"/>
        <v>#DIV/0!</v>
      </c>
      <c r="I2118" s="106" t="e">
        <f>IF(P2118&gt;0,('Input &amp; Results'!E$35/12*$C$3)*('Input &amp; Results'!$D$21),('Input &amp; Results'!E$35/12*$C$3)*('Input &amp; Results'!$D$22))</f>
        <v>#DIV/0!</v>
      </c>
      <c r="J2118" s="106" t="e">
        <f t="shared" si="608"/>
        <v>#DIV/0!</v>
      </c>
      <c r="K2118" s="106" t="e">
        <f>IF(H2118&gt;'Input &amp; Results'!$K$45,MIN('Input &amp; Results'!$K$37*(D2118-D2117),J2118-M2118),0)</f>
        <v>#DIV/0!</v>
      </c>
      <c r="L2118" s="106" t="e">
        <f t="shared" si="609"/>
        <v>#DIV/0!</v>
      </c>
      <c r="M2118" s="106" t="e">
        <f>IF(J2118&gt;0,MIN('Input &amp; Results'!$K$17*0.75/12*'Input &amp; Results'!$K$42*(D2118-D2117),J2118),0)</f>
        <v>#DIV/0!</v>
      </c>
      <c r="N2118" s="106" t="e">
        <f t="shared" si="610"/>
        <v>#DIV/0!</v>
      </c>
      <c r="O2118" s="106" t="e">
        <f t="shared" si="599"/>
        <v>#DIV/0!</v>
      </c>
      <c r="P2118" s="106" t="e">
        <f>IF(O2118&gt;'Input &amp; Results'!$E$49,MIN('Input &amp; Results'!$E$47*(D2118-D2117),O2118),0)</f>
        <v>#DIV/0!</v>
      </c>
      <c r="Q2118" s="106" t="e">
        <f t="shared" si="611"/>
        <v>#DIV/0!</v>
      </c>
      <c r="R2118" s="106" t="e">
        <f t="shared" si="603"/>
        <v>#DIV/0!</v>
      </c>
      <c r="S2118" s="106" t="e">
        <f t="shared" si="600"/>
        <v>#DIV/0!</v>
      </c>
      <c r="T2118" s="106" t="e">
        <f t="shared" si="612"/>
        <v>#DIV/0!</v>
      </c>
      <c r="U2118" s="124" t="e">
        <f t="shared" si="613"/>
        <v>#DIV/0!</v>
      </c>
      <c r="V2118" s="107" t="e">
        <f t="shared" si="601"/>
        <v>#DIV/0!</v>
      </c>
      <c r="W2118" s="106" t="e">
        <f t="shared" si="614"/>
        <v>#DIV/0!</v>
      </c>
      <c r="X2118" s="106" t="e">
        <f t="shared" si="604"/>
        <v>#DIV/0!</v>
      </c>
      <c r="Y2118" s="106" t="e">
        <f t="shared" si="615"/>
        <v>#DIV/0!</v>
      </c>
      <c r="Z2118" s="108" t="e">
        <f t="shared" si="605"/>
        <v>#DIV/0!</v>
      </c>
      <c r="AA2118" s="108" t="e">
        <f>('Input &amp; Results'!$E$40-R2118*7.48)/('Calcs active'!H2118*1440)</f>
        <v>#DIV/0!</v>
      </c>
    </row>
    <row r="2119" spans="2:27" x14ac:dyDescent="0.2">
      <c r="B2119" s="31">
        <f t="shared" si="616"/>
        <v>28</v>
      </c>
      <c r="C2119" s="31" t="str">
        <f t="shared" si="617"/>
        <v>December</v>
      </c>
      <c r="D2119" s="106">
        <f t="shared" si="618"/>
        <v>10220</v>
      </c>
      <c r="E2119" s="106" t="e">
        <f t="shared" si="606"/>
        <v>#DIV/0!</v>
      </c>
      <c r="F2119" s="106">
        <f>'Calcs Hist'!E2120</f>
        <v>0</v>
      </c>
      <c r="G2119" s="106" t="e">
        <f t="shared" si="602"/>
        <v>#DIV/0!</v>
      </c>
      <c r="H2119" s="107" t="e">
        <f t="shared" si="607"/>
        <v>#DIV/0!</v>
      </c>
      <c r="I2119" s="106" t="e">
        <f>IF(P2119&gt;0,('Input &amp; Results'!E$36/12*$C$3)*('Input &amp; Results'!$D$21),('Input &amp; Results'!E$36/12*$C$3)*('Input &amp; Results'!$D$22))</f>
        <v>#DIV/0!</v>
      </c>
      <c r="J2119" s="106" t="e">
        <f t="shared" si="608"/>
        <v>#DIV/0!</v>
      </c>
      <c r="K2119" s="106" t="e">
        <f>IF(H2119&gt;'Input &amp; Results'!$K$45,MIN('Input &amp; Results'!$K$38*(D2119-D2118),J2119-M2119),0)</f>
        <v>#DIV/0!</v>
      </c>
      <c r="L2119" s="106" t="e">
        <f t="shared" si="609"/>
        <v>#DIV/0!</v>
      </c>
      <c r="M2119" s="106" t="e">
        <f>IF(J2119&gt;0,MIN('Input &amp; Results'!$K$18*0.75/12*'Input &amp; Results'!$K$42*(D2119-D2118),J2119),0)</f>
        <v>#DIV/0!</v>
      </c>
      <c r="N2119" s="106" t="e">
        <f t="shared" si="610"/>
        <v>#DIV/0!</v>
      </c>
      <c r="O2119" s="106" t="e">
        <f t="shared" si="599"/>
        <v>#DIV/0!</v>
      </c>
      <c r="P2119" s="106" t="e">
        <f>IF(O2119&gt;'Input &amp; Results'!$E$49,MIN('Input &amp; Results'!$E$47*(D2119-D2118),O2119),0)</f>
        <v>#DIV/0!</v>
      </c>
      <c r="Q2119" s="106" t="e">
        <f t="shared" si="611"/>
        <v>#DIV/0!</v>
      </c>
      <c r="R2119" s="106" t="e">
        <f t="shared" si="603"/>
        <v>#DIV/0!</v>
      </c>
      <c r="S2119" s="106" t="e">
        <f t="shared" si="600"/>
        <v>#DIV/0!</v>
      </c>
      <c r="T2119" s="106" t="e">
        <f t="shared" si="612"/>
        <v>#DIV/0!</v>
      </c>
      <c r="U2119" s="124" t="e">
        <f t="shared" si="613"/>
        <v>#DIV/0!</v>
      </c>
      <c r="V2119" s="107" t="e">
        <f t="shared" si="601"/>
        <v>#DIV/0!</v>
      </c>
      <c r="W2119" s="106" t="e">
        <f t="shared" si="614"/>
        <v>#DIV/0!</v>
      </c>
      <c r="X2119" s="106" t="e">
        <f t="shared" si="604"/>
        <v>#DIV/0!</v>
      </c>
      <c r="Y2119" s="106" t="e">
        <f t="shared" si="615"/>
        <v>#DIV/0!</v>
      </c>
      <c r="Z2119" s="108" t="e">
        <f t="shared" si="605"/>
        <v>#DIV/0!</v>
      </c>
      <c r="AA2119" s="108" t="e">
        <f>('Input &amp; Results'!$E$40-R2119*7.48)/('Calcs active'!H2119*1440)</f>
        <v>#DIV/0!</v>
      </c>
    </row>
    <row r="2120" spans="2:27" x14ac:dyDescent="0.2">
      <c r="B2120" s="31">
        <f t="shared" si="616"/>
        <v>29</v>
      </c>
      <c r="C2120" s="31" t="str">
        <f t="shared" si="617"/>
        <v>January</v>
      </c>
      <c r="D2120" s="106">
        <f t="shared" si="618"/>
        <v>10251</v>
      </c>
      <c r="E2120" s="106" t="e">
        <f t="shared" si="606"/>
        <v>#DIV/0!</v>
      </c>
      <c r="F2120" s="106">
        <f>'Calcs Hist'!E2121</f>
        <v>0</v>
      </c>
      <c r="G2120" s="106" t="e">
        <f t="shared" si="602"/>
        <v>#DIV/0!</v>
      </c>
      <c r="H2120" s="107" t="e">
        <f t="shared" si="607"/>
        <v>#DIV/0!</v>
      </c>
      <c r="I2120" s="106" t="e">
        <f>IF(P2120&gt;0,('Input &amp; Results'!E$25/12*$C$3)*('Input &amp; Results'!$D$21),('Input &amp; Results'!E$25/12*$C$3)*('Input &amp; Results'!$D$22))</f>
        <v>#DIV/0!</v>
      </c>
      <c r="J2120" s="106" t="e">
        <f t="shared" si="608"/>
        <v>#DIV/0!</v>
      </c>
      <c r="K2120" s="106" t="e">
        <f>IF(H2120&gt;'Input &amp; Results'!$K$45,MIN('Input &amp; Results'!$K$27*(D2120-D2119),J2120-M2120),0)</f>
        <v>#DIV/0!</v>
      </c>
      <c r="L2120" s="106" t="e">
        <f t="shared" si="609"/>
        <v>#DIV/0!</v>
      </c>
      <c r="M2120" s="106" t="e">
        <f>IF(J2120&gt;0,MIN('Input &amp; Results'!$K$7*0.75/12*'Input &amp; Results'!$K$42*(D2120-D2119),J2120),0)</f>
        <v>#DIV/0!</v>
      </c>
      <c r="N2120" s="106" t="e">
        <f t="shared" si="610"/>
        <v>#DIV/0!</v>
      </c>
      <c r="O2120" s="106" t="e">
        <f t="shared" si="599"/>
        <v>#DIV/0!</v>
      </c>
      <c r="P2120" s="106" t="e">
        <f>IF(O2120&gt;'Input &amp; Results'!$E$49,MIN('Input &amp; Results'!$E$47*(D2120-D2119),O2120),0)</f>
        <v>#DIV/0!</v>
      </c>
      <c r="Q2120" s="106" t="e">
        <f t="shared" si="611"/>
        <v>#DIV/0!</v>
      </c>
      <c r="R2120" s="106" t="e">
        <f t="shared" si="603"/>
        <v>#DIV/0!</v>
      </c>
      <c r="S2120" s="106" t="e">
        <f t="shared" si="600"/>
        <v>#DIV/0!</v>
      </c>
      <c r="T2120" s="106" t="e">
        <f t="shared" si="612"/>
        <v>#DIV/0!</v>
      </c>
      <c r="U2120" s="124" t="e">
        <f t="shared" si="613"/>
        <v>#DIV/0!</v>
      </c>
      <c r="V2120" s="107" t="e">
        <f t="shared" si="601"/>
        <v>#DIV/0!</v>
      </c>
      <c r="W2120" s="106" t="e">
        <f t="shared" si="614"/>
        <v>#DIV/0!</v>
      </c>
      <c r="X2120" s="106" t="e">
        <f t="shared" si="604"/>
        <v>#DIV/0!</v>
      </c>
      <c r="Y2120" s="106" t="e">
        <f t="shared" si="615"/>
        <v>#DIV/0!</v>
      </c>
      <c r="Z2120" s="108" t="e">
        <f t="shared" si="605"/>
        <v>#DIV/0!</v>
      </c>
      <c r="AA2120" s="108" t="e">
        <f>('Input &amp; Results'!$E$40-R2120*7.48)/('Calcs active'!H2120*1440)</f>
        <v>#DIV/0!</v>
      </c>
    </row>
    <row r="2121" spans="2:27" x14ac:dyDescent="0.2">
      <c r="B2121" s="31">
        <f t="shared" si="616"/>
        <v>29</v>
      </c>
      <c r="C2121" s="31" t="str">
        <f t="shared" si="617"/>
        <v>February</v>
      </c>
      <c r="D2121" s="106">
        <f t="shared" si="618"/>
        <v>10279</v>
      </c>
      <c r="E2121" s="106" t="e">
        <f t="shared" si="606"/>
        <v>#DIV/0!</v>
      </c>
      <c r="F2121" s="106">
        <f>'Calcs Hist'!E2122</f>
        <v>0</v>
      </c>
      <c r="G2121" s="106" t="e">
        <f t="shared" si="602"/>
        <v>#DIV/0!</v>
      </c>
      <c r="H2121" s="107" t="e">
        <f t="shared" si="607"/>
        <v>#DIV/0!</v>
      </c>
      <c r="I2121" s="106" t="e">
        <f>IF(P2121&gt;0,('Input &amp; Results'!E$26/12*$C$3)*('Input &amp; Results'!$D$21),('Input &amp; Results'!E$26/12*$C$3)*('Input &amp; Results'!$D$22))</f>
        <v>#DIV/0!</v>
      </c>
      <c r="J2121" s="106" t="e">
        <f t="shared" si="608"/>
        <v>#DIV/0!</v>
      </c>
      <c r="K2121" s="106" t="e">
        <f>IF(H2121&gt;'Input &amp; Results'!$K$45,MIN('Input &amp; Results'!$K$28*(D2121-D2120),J2121-M2121),0)</f>
        <v>#DIV/0!</v>
      </c>
      <c r="L2121" s="106" t="e">
        <f t="shared" si="609"/>
        <v>#DIV/0!</v>
      </c>
      <c r="M2121" s="106" t="e">
        <f>IF(J2121&gt;0,MIN('Input &amp; Results'!$K$8*0.75/12*'Input &amp; Results'!$K$42*(D2121-D2120),J2121),0)</f>
        <v>#DIV/0!</v>
      </c>
      <c r="N2121" s="106" t="e">
        <f t="shared" si="610"/>
        <v>#DIV/0!</v>
      </c>
      <c r="O2121" s="106" t="e">
        <f t="shared" si="599"/>
        <v>#DIV/0!</v>
      </c>
      <c r="P2121" s="106" t="e">
        <f>IF(O2121&gt;'Input &amp; Results'!$E$49,MIN('Input &amp; Results'!$E$47*(D2121-D2120),O2121),0)</f>
        <v>#DIV/0!</v>
      </c>
      <c r="Q2121" s="106" t="e">
        <f t="shared" si="611"/>
        <v>#DIV/0!</v>
      </c>
      <c r="R2121" s="106" t="e">
        <f t="shared" si="603"/>
        <v>#DIV/0!</v>
      </c>
      <c r="S2121" s="106" t="e">
        <f t="shared" si="600"/>
        <v>#DIV/0!</v>
      </c>
      <c r="T2121" s="106" t="e">
        <f t="shared" si="612"/>
        <v>#DIV/0!</v>
      </c>
      <c r="U2121" s="124" t="e">
        <f t="shared" si="613"/>
        <v>#DIV/0!</v>
      </c>
      <c r="V2121" s="107" t="e">
        <f t="shared" si="601"/>
        <v>#DIV/0!</v>
      </c>
      <c r="W2121" s="106" t="e">
        <f t="shared" si="614"/>
        <v>#DIV/0!</v>
      </c>
      <c r="X2121" s="106" t="e">
        <f t="shared" si="604"/>
        <v>#DIV/0!</v>
      </c>
      <c r="Y2121" s="106" t="e">
        <f t="shared" si="615"/>
        <v>#DIV/0!</v>
      </c>
      <c r="Z2121" s="108" t="e">
        <f t="shared" si="605"/>
        <v>#DIV/0!</v>
      </c>
      <c r="AA2121" s="108" t="e">
        <f>('Input &amp; Results'!$E$40-R2121*7.48)/('Calcs active'!H2121*1440)</f>
        <v>#DIV/0!</v>
      </c>
    </row>
    <row r="2122" spans="2:27" x14ac:dyDescent="0.2">
      <c r="B2122" s="31">
        <f t="shared" si="616"/>
        <v>29</v>
      </c>
      <c r="C2122" s="31" t="str">
        <f t="shared" si="617"/>
        <v>March</v>
      </c>
      <c r="D2122" s="106">
        <f t="shared" si="618"/>
        <v>10310</v>
      </c>
      <c r="E2122" s="106" t="e">
        <f t="shared" si="606"/>
        <v>#DIV/0!</v>
      </c>
      <c r="F2122" s="106">
        <f>'Calcs Hist'!E2123</f>
        <v>0</v>
      </c>
      <c r="G2122" s="106" t="e">
        <f t="shared" si="602"/>
        <v>#DIV/0!</v>
      </c>
      <c r="H2122" s="107" t="e">
        <f t="shared" si="607"/>
        <v>#DIV/0!</v>
      </c>
      <c r="I2122" s="106" t="e">
        <f>IF(P2122&gt;0,('Input &amp; Results'!E$27/12*$C$3)*('Input &amp; Results'!$D$21),('Input &amp; Results'!E$27/12*$C$3)*('Input &amp; Results'!$D$22))</f>
        <v>#DIV/0!</v>
      </c>
      <c r="J2122" s="106" t="e">
        <f t="shared" si="608"/>
        <v>#DIV/0!</v>
      </c>
      <c r="K2122" s="106" t="e">
        <f>IF(H2122&gt;'Input &amp; Results'!$K$45,MIN('Input &amp; Results'!$K$29*(D2122-D2121),J2122-M2122),0)</f>
        <v>#DIV/0!</v>
      </c>
      <c r="L2122" s="106" t="e">
        <f t="shared" si="609"/>
        <v>#DIV/0!</v>
      </c>
      <c r="M2122" s="106" t="e">
        <f>IF(J2122&gt;0,MIN('Input &amp; Results'!$K$9*0.75/12*'Input &amp; Results'!$K$42*(D2122-D2121),J2122),0)</f>
        <v>#DIV/0!</v>
      </c>
      <c r="N2122" s="106" t="e">
        <f t="shared" si="610"/>
        <v>#DIV/0!</v>
      </c>
      <c r="O2122" s="106" t="e">
        <f t="shared" si="599"/>
        <v>#DIV/0!</v>
      </c>
      <c r="P2122" s="106" t="e">
        <f>IF(O2122&gt;'Input &amp; Results'!$E$49,MIN('Input &amp; Results'!$E$47*(D2122-D2121),O2122),0)</f>
        <v>#DIV/0!</v>
      </c>
      <c r="Q2122" s="106" t="e">
        <f t="shared" si="611"/>
        <v>#DIV/0!</v>
      </c>
      <c r="R2122" s="106" t="e">
        <f t="shared" si="603"/>
        <v>#DIV/0!</v>
      </c>
      <c r="S2122" s="106" t="e">
        <f t="shared" si="600"/>
        <v>#DIV/0!</v>
      </c>
      <c r="T2122" s="106" t="e">
        <f t="shared" si="612"/>
        <v>#DIV/0!</v>
      </c>
      <c r="U2122" s="124" t="e">
        <f t="shared" si="613"/>
        <v>#DIV/0!</v>
      </c>
      <c r="V2122" s="107" t="e">
        <f t="shared" si="601"/>
        <v>#DIV/0!</v>
      </c>
      <c r="W2122" s="106" t="e">
        <f t="shared" si="614"/>
        <v>#DIV/0!</v>
      </c>
      <c r="X2122" s="106" t="e">
        <f t="shared" si="604"/>
        <v>#DIV/0!</v>
      </c>
      <c r="Y2122" s="106" t="e">
        <f t="shared" si="615"/>
        <v>#DIV/0!</v>
      </c>
      <c r="Z2122" s="108" t="e">
        <f t="shared" si="605"/>
        <v>#DIV/0!</v>
      </c>
      <c r="AA2122" s="108" t="e">
        <f>('Input &amp; Results'!$E$40-R2122*7.48)/('Calcs active'!H2122*1440)</f>
        <v>#DIV/0!</v>
      </c>
    </row>
    <row r="2123" spans="2:27" x14ac:dyDescent="0.2">
      <c r="B2123" s="31">
        <f t="shared" si="616"/>
        <v>29</v>
      </c>
      <c r="C2123" s="31" t="str">
        <f t="shared" si="617"/>
        <v>April</v>
      </c>
      <c r="D2123" s="106">
        <f t="shared" si="618"/>
        <v>10340</v>
      </c>
      <c r="E2123" s="106" t="e">
        <f t="shared" si="606"/>
        <v>#DIV/0!</v>
      </c>
      <c r="F2123" s="106">
        <f>'Calcs Hist'!E2124</f>
        <v>0</v>
      </c>
      <c r="G2123" s="106" t="e">
        <f t="shared" si="602"/>
        <v>#DIV/0!</v>
      </c>
      <c r="H2123" s="107" t="e">
        <f t="shared" si="607"/>
        <v>#DIV/0!</v>
      </c>
      <c r="I2123" s="106" t="e">
        <f>IF(P2123&gt;0,('Input &amp; Results'!E$28/12*$C$3)*('Input &amp; Results'!$D$21),('Input &amp; Results'!E$28/12*$C$3)*('Input &amp; Results'!$D$22))</f>
        <v>#DIV/0!</v>
      </c>
      <c r="J2123" s="106" t="e">
        <f t="shared" si="608"/>
        <v>#DIV/0!</v>
      </c>
      <c r="K2123" s="106" t="e">
        <f>IF(H2123&gt;'Input &amp; Results'!$K$45,MIN('Input &amp; Results'!$K$30*(D2123-D2122),J2123-M2123),0)</f>
        <v>#DIV/0!</v>
      </c>
      <c r="L2123" s="106" t="e">
        <f t="shared" si="609"/>
        <v>#DIV/0!</v>
      </c>
      <c r="M2123" s="106" t="e">
        <f>IF(J2123&gt;0,MIN('Input &amp; Results'!$K$10*0.75/12*'Input &amp; Results'!$K$42*(D2123-D2122),J2123),0)</f>
        <v>#DIV/0!</v>
      </c>
      <c r="N2123" s="106" t="e">
        <f t="shared" si="610"/>
        <v>#DIV/0!</v>
      </c>
      <c r="O2123" s="106" t="e">
        <f t="shared" si="599"/>
        <v>#DIV/0!</v>
      </c>
      <c r="P2123" s="106" t="e">
        <f>IF(O2123&gt;'Input &amp; Results'!$E$49,MIN('Input &amp; Results'!$E$47*(D2123-D2122),O2123),0)</f>
        <v>#DIV/0!</v>
      </c>
      <c r="Q2123" s="106" t="e">
        <f t="shared" si="611"/>
        <v>#DIV/0!</v>
      </c>
      <c r="R2123" s="106" t="e">
        <f t="shared" si="603"/>
        <v>#DIV/0!</v>
      </c>
      <c r="S2123" s="106" t="e">
        <f t="shared" si="600"/>
        <v>#DIV/0!</v>
      </c>
      <c r="T2123" s="106" t="e">
        <f t="shared" si="612"/>
        <v>#DIV/0!</v>
      </c>
      <c r="U2123" s="124" t="e">
        <f t="shared" si="613"/>
        <v>#DIV/0!</v>
      </c>
      <c r="V2123" s="107" t="e">
        <f t="shared" si="601"/>
        <v>#DIV/0!</v>
      </c>
      <c r="W2123" s="106" t="e">
        <f t="shared" si="614"/>
        <v>#DIV/0!</v>
      </c>
      <c r="X2123" s="106" t="e">
        <f t="shared" si="604"/>
        <v>#DIV/0!</v>
      </c>
      <c r="Y2123" s="106" t="e">
        <f t="shared" si="615"/>
        <v>#DIV/0!</v>
      </c>
      <c r="Z2123" s="108" t="e">
        <f t="shared" si="605"/>
        <v>#DIV/0!</v>
      </c>
      <c r="AA2123" s="108" t="e">
        <f>('Input &amp; Results'!$E$40-R2123*7.48)/('Calcs active'!H2123*1440)</f>
        <v>#DIV/0!</v>
      </c>
    </row>
    <row r="2124" spans="2:27" x14ac:dyDescent="0.2">
      <c r="B2124" s="31">
        <f t="shared" si="616"/>
        <v>29</v>
      </c>
      <c r="C2124" s="31" t="str">
        <f t="shared" si="617"/>
        <v>May</v>
      </c>
      <c r="D2124" s="106">
        <f t="shared" si="618"/>
        <v>10371</v>
      </c>
      <c r="E2124" s="106" t="e">
        <f t="shared" si="606"/>
        <v>#DIV/0!</v>
      </c>
      <c r="F2124" s="106">
        <f>'Calcs Hist'!E2125</f>
        <v>0</v>
      </c>
      <c r="G2124" s="106" t="e">
        <f t="shared" si="602"/>
        <v>#DIV/0!</v>
      </c>
      <c r="H2124" s="107" t="e">
        <f t="shared" si="607"/>
        <v>#DIV/0!</v>
      </c>
      <c r="I2124" s="106" t="e">
        <f>IF(P2124&gt;0,('Input &amp; Results'!E$29/12*$C$3)*('Input &amp; Results'!$D$21),('Input &amp; Results'!E$29/12*$C$3)*('Input &amp; Results'!$D$22))</f>
        <v>#DIV/0!</v>
      </c>
      <c r="J2124" s="106" t="e">
        <f t="shared" si="608"/>
        <v>#DIV/0!</v>
      </c>
      <c r="K2124" s="106" t="e">
        <f>IF(H2124&gt;'Input &amp; Results'!$K$45,MIN('Input &amp; Results'!$K$31*(D2124-D2123),J2124-M2124),0)</f>
        <v>#DIV/0!</v>
      </c>
      <c r="L2124" s="106" t="e">
        <f t="shared" si="609"/>
        <v>#DIV/0!</v>
      </c>
      <c r="M2124" s="106" t="e">
        <f>IF(J2124&gt;0,MIN('Input &amp; Results'!$K$11*0.75/12*'Input &amp; Results'!$K$42*(D2124-D2123),J2124),0)</f>
        <v>#DIV/0!</v>
      </c>
      <c r="N2124" s="106" t="e">
        <f t="shared" si="610"/>
        <v>#DIV/0!</v>
      </c>
      <c r="O2124" s="106" t="e">
        <f t="shared" si="599"/>
        <v>#DIV/0!</v>
      </c>
      <c r="P2124" s="106" t="e">
        <f>IF(O2124&gt;'Input &amp; Results'!$E$49,MIN('Input &amp; Results'!$E$47*(D2124-D2123),O2124),0)</f>
        <v>#DIV/0!</v>
      </c>
      <c r="Q2124" s="106" t="e">
        <f t="shared" si="611"/>
        <v>#DIV/0!</v>
      </c>
      <c r="R2124" s="106" t="e">
        <f t="shared" si="603"/>
        <v>#DIV/0!</v>
      </c>
      <c r="S2124" s="106" t="e">
        <f t="shared" si="600"/>
        <v>#DIV/0!</v>
      </c>
      <c r="T2124" s="106" t="e">
        <f t="shared" si="612"/>
        <v>#DIV/0!</v>
      </c>
      <c r="U2124" s="124" t="e">
        <f t="shared" si="613"/>
        <v>#DIV/0!</v>
      </c>
      <c r="V2124" s="107" t="e">
        <f t="shared" si="601"/>
        <v>#DIV/0!</v>
      </c>
      <c r="W2124" s="106" t="e">
        <f t="shared" si="614"/>
        <v>#DIV/0!</v>
      </c>
      <c r="X2124" s="106" t="e">
        <f t="shared" si="604"/>
        <v>#DIV/0!</v>
      </c>
      <c r="Y2124" s="106" t="e">
        <f t="shared" si="615"/>
        <v>#DIV/0!</v>
      </c>
      <c r="Z2124" s="108" t="e">
        <f t="shared" si="605"/>
        <v>#DIV/0!</v>
      </c>
      <c r="AA2124" s="108" t="e">
        <f>('Input &amp; Results'!$E$40-R2124*7.48)/('Calcs active'!H2124*1440)</f>
        <v>#DIV/0!</v>
      </c>
    </row>
    <row r="2125" spans="2:27" x14ac:dyDescent="0.2">
      <c r="B2125" s="31">
        <f t="shared" si="616"/>
        <v>29</v>
      </c>
      <c r="C2125" s="31" t="str">
        <f t="shared" si="617"/>
        <v>June</v>
      </c>
      <c r="D2125" s="106">
        <f t="shared" si="618"/>
        <v>10401</v>
      </c>
      <c r="E2125" s="106" t="e">
        <f t="shared" si="606"/>
        <v>#DIV/0!</v>
      </c>
      <c r="F2125" s="106">
        <f>'Calcs Hist'!E2126</f>
        <v>0</v>
      </c>
      <c r="G2125" s="106" t="e">
        <f t="shared" si="602"/>
        <v>#DIV/0!</v>
      </c>
      <c r="H2125" s="107" t="e">
        <f t="shared" si="607"/>
        <v>#DIV/0!</v>
      </c>
      <c r="I2125" s="106" t="e">
        <f>IF(P2125&gt;0,('Input &amp; Results'!E$30/12*$C$3)*('Input &amp; Results'!$D$21),('Input &amp; Results'!E$30/12*$C$3)*('Input &amp; Results'!$D$22))</f>
        <v>#DIV/0!</v>
      </c>
      <c r="J2125" s="106" t="e">
        <f t="shared" si="608"/>
        <v>#DIV/0!</v>
      </c>
      <c r="K2125" s="106" t="e">
        <f>IF(H2125&gt;'Input &amp; Results'!$K$45,MIN('Input &amp; Results'!$K$32*(D2125-D2124),J2125-M2125),0)</f>
        <v>#DIV/0!</v>
      </c>
      <c r="L2125" s="106" t="e">
        <f t="shared" si="609"/>
        <v>#DIV/0!</v>
      </c>
      <c r="M2125" s="106" t="e">
        <f>IF(J2125&gt;0,MIN('Input &amp; Results'!$K$12*0.75/12*'Input &amp; Results'!$K$42*(D2125-D2124),J2125),0)</f>
        <v>#DIV/0!</v>
      </c>
      <c r="N2125" s="106" t="e">
        <f t="shared" si="610"/>
        <v>#DIV/0!</v>
      </c>
      <c r="O2125" s="106" t="e">
        <f t="shared" si="599"/>
        <v>#DIV/0!</v>
      </c>
      <c r="P2125" s="106" t="e">
        <f>IF(O2125&gt;'Input &amp; Results'!$E$49,MIN('Input &amp; Results'!$E$47*(D2125-D2124),O2125),0)</f>
        <v>#DIV/0!</v>
      </c>
      <c r="Q2125" s="106" t="e">
        <f t="shared" si="611"/>
        <v>#DIV/0!</v>
      </c>
      <c r="R2125" s="106" t="e">
        <f t="shared" si="603"/>
        <v>#DIV/0!</v>
      </c>
      <c r="S2125" s="106" t="e">
        <f t="shared" si="600"/>
        <v>#DIV/0!</v>
      </c>
      <c r="T2125" s="106" t="e">
        <f t="shared" si="612"/>
        <v>#DIV/0!</v>
      </c>
      <c r="U2125" s="124" t="e">
        <f t="shared" si="613"/>
        <v>#DIV/0!</v>
      </c>
      <c r="V2125" s="107" t="e">
        <f t="shared" si="601"/>
        <v>#DIV/0!</v>
      </c>
      <c r="W2125" s="106" t="e">
        <f t="shared" si="614"/>
        <v>#DIV/0!</v>
      </c>
      <c r="X2125" s="106" t="e">
        <f t="shared" si="604"/>
        <v>#DIV/0!</v>
      </c>
      <c r="Y2125" s="106" t="e">
        <f t="shared" si="615"/>
        <v>#DIV/0!</v>
      </c>
      <c r="Z2125" s="108" t="e">
        <f t="shared" si="605"/>
        <v>#DIV/0!</v>
      </c>
      <c r="AA2125" s="108" t="e">
        <f>('Input &amp; Results'!$E$40-R2125*7.48)/('Calcs active'!H2125*1440)</f>
        <v>#DIV/0!</v>
      </c>
    </row>
    <row r="2126" spans="2:27" x14ac:dyDescent="0.2">
      <c r="B2126" s="31">
        <f t="shared" si="616"/>
        <v>29</v>
      </c>
      <c r="C2126" s="31" t="str">
        <f t="shared" si="617"/>
        <v>July</v>
      </c>
      <c r="D2126" s="106">
        <f t="shared" si="618"/>
        <v>10432</v>
      </c>
      <c r="E2126" s="106" t="e">
        <f t="shared" si="606"/>
        <v>#DIV/0!</v>
      </c>
      <c r="F2126" s="106">
        <f>'Calcs Hist'!E2127</f>
        <v>0</v>
      </c>
      <c r="G2126" s="106" t="e">
        <f t="shared" si="602"/>
        <v>#DIV/0!</v>
      </c>
      <c r="H2126" s="107" t="e">
        <f t="shared" si="607"/>
        <v>#DIV/0!</v>
      </c>
      <c r="I2126" s="106" t="e">
        <f>IF(P2126&gt;0,('Input &amp; Results'!E$31/12*$C$3)*('Input &amp; Results'!$D$21),('Input &amp; Results'!E$31/12*$C$3)*('Input &amp; Results'!$D$22))</f>
        <v>#DIV/0!</v>
      </c>
      <c r="J2126" s="106" t="e">
        <f t="shared" si="608"/>
        <v>#DIV/0!</v>
      </c>
      <c r="K2126" s="106" t="e">
        <f>IF(H2126&gt;'Input &amp; Results'!$K$45,MIN('Input &amp; Results'!$K$33*(D2126-D2125),J2126-M2126),0)</f>
        <v>#DIV/0!</v>
      </c>
      <c r="L2126" s="106" t="e">
        <f t="shared" si="609"/>
        <v>#DIV/0!</v>
      </c>
      <c r="M2126" s="106" t="e">
        <f>IF(J2126&gt;0,MIN('Input &amp; Results'!$K$13*0.75/12*'Input &amp; Results'!$K$42*(D2126-D2125),J2126),0)</f>
        <v>#DIV/0!</v>
      </c>
      <c r="N2126" s="106" t="e">
        <f t="shared" si="610"/>
        <v>#DIV/0!</v>
      </c>
      <c r="O2126" s="106" t="e">
        <f t="shared" si="599"/>
        <v>#DIV/0!</v>
      </c>
      <c r="P2126" s="106" t="e">
        <f>IF(O2126&gt;'Input &amp; Results'!$E$49,MIN('Input &amp; Results'!$E$47*(D2126-D2125),O2126),0)</f>
        <v>#DIV/0!</v>
      </c>
      <c r="Q2126" s="106" t="e">
        <f t="shared" si="611"/>
        <v>#DIV/0!</v>
      </c>
      <c r="R2126" s="106" t="e">
        <f t="shared" si="603"/>
        <v>#DIV/0!</v>
      </c>
      <c r="S2126" s="106" t="e">
        <f t="shared" si="600"/>
        <v>#DIV/0!</v>
      </c>
      <c r="T2126" s="106" t="e">
        <f t="shared" si="612"/>
        <v>#DIV/0!</v>
      </c>
      <c r="U2126" s="124" t="e">
        <f t="shared" si="613"/>
        <v>#DIV/0!</v>
      </c>
      <c r="V2126" s="107" t="e">
        <f t="shared" si="601"/>
        <v>#DIV/0!</v>
      </c>
      <c r="W2126" s="106" t="e">
        <f t="shared" si="614"/>
        <v>#DIV/0!</v>
      </c>
      <c r="X2126" s="106" t="e">
        <f t="shared" si="604"/>
        <v>#DIV/0!</v>
      </c>
      <c r="Y2126" s="106" t="e">
        <f t="shared" si="615"/>
        <v>#DIV/0!</v>
      </c>
      <c r="Z2126" s="108" t="e">
        <f t="shared" si="605"/>
        <v>#DIV/0!</v>
      </c>
      <c r="AA2126" s="108" t="e">
        <f>('Input &amp; Results'!$E$40-R2126*7.48)/('Calcs active'!H2126*1440)</f>
        <v>#DIV/0!</v>
      </c>
    </row>
    <row r="2127" spans="2:27" x14ac:dyDescent="0.2">
      <c r="B2127" s="31">
        <f t="shared" si="616"/>
        <v>29</v>
      </c>
      <c r="C2127" s="31" t="str">
        <f t="shared" si="617"/>
        <v>August</v>
      </c>
      <c r="D2127" s="106">
        <f t="shared" si="618"/>
        <v>10463</v>
      </c>
      <c r="E2127" s="106" t="e">
        <f t="shared" si="606"/>
        <v>#DIV/0!</v>
      </c>
      <c r="F2127" s="106">
        <f>'Calcs Hist'!E2128</f>
        <v>0</v>
      </c>
      <c r="G2127" s="106" t="e">
        <f t="shared" si="602"/>
        <v>#DIV/0!</v>
      </c>
      <c r="H2127" s="107" t="e">
        <f t="shared" si="607"/>
        <v>#DIV/0!</v>
      </c>
      <c r="I2127" s="106" t="e">
        <f>IF(P2127&gt;0,('Input &amp; Results'!E$32/12*$C$3)*('Input &amp; Results'!$D$21),('Input &amp; Results'!E$32/12*$C$3)*('Input &amp; Results'!$D$22))</f>
        <v>#DIV/0!</v>
      </c>
      <c r="J2127" s="106" t="e">
        <f t="shared" si="608"/>
        <v>#DIV/0!</v>
      </c>
      <c r="K2127" s="106" t="e">
        <f>IF(H2127&gt;'Input &amp; Results'!$K$45,MIN('Input &amp; Results'!$K$34*(D2127-D2126),J2127-M2127),0)</f>
        <v>#DIV/0!</v>
      </c>
      <c r="L2127" s="106" t="e">
        <f t="shared" si="609"/>
        <v>#DIV/0!</v>
      </c>
      <c r="M2127" s="106" t="e">
        <f>IF(J2127&gt;0,MIN('Input &amp; Results'!$K$14*0.75/12*'Input &amp; Results'!$K$42*(D2127-D2126),J2127),0)</f>
        <v>#DIV/0!</v>
      </c>
      <c r="N2127" s="106" t="e">
        <f t="shared" si="610"/>
        <v>#DIV/0!</v>
      </c>
      <c r="O2127" s="106" t="e">
        <f t="shared" si="599"/>
        <v>#DIV/0!</v>
      </c>
      <c r="P2127" s="106" t="e">
        <f>IF(O2127&gt;'Input &amp; Results'!$E$49,MIN('Input &amp; Results'!$E$47*(D2127-D2126),O2127),0)</f>
        <v>#DIV/0!</v>
      </c>
      <c r="Q2127" s="106" t="e">
        <f t="shared" si="611"/>
        <v>#DIV/0!</v>
      </c>
      <c r="R2127" s="106" t="e">
        <f t="shared" si="603"/>
        <v>#DIV/0!</v>
      </c>
      <c r="S2127" s="106" t="e">
        <f t="shared" si="600"/>
        <v>#DIV/0!</v>
      </c>
      <c r="T2127" s="106" t="e">
        <f t="shared" si="612"/>
        <v>#DIV/0!</v>
      </c>
      <c r="U2127" s="124" t="e">
        <f t="shared" si="613"/>
        <v>#DIV/0!</v>
      </c>
      <c r="V2127" s="107" t="e">
        <f t="shared" si="601"/>
        <v>#DIV/0!</v>
      </c>
      <c r="W2127" s="106" t="e">
        <f t="shared" si="614"/>
        <v>#DIV/0!</v>
      </c>
      <c r="X2127" s="106" t="e">
        <f t="shared" si="604"/>
        <v>#DIV/0!</v>
      </c>
      <c r="Y2127" s="106" t="e">
        <f t="shared" si="615"/>
        <v>#DIV/0!</v>
      </c>
      <c r="Z2127" s="108" t="e">
        <f t="shared" si="605"/>
        <v>#DIV/0!</v>
      </c>
      <c r="AA2127" s="108" t="e">
        <f>('Input &amp; Results'!$E$40-R2127*7.48)/('Calcs active'!H2127*1440)</f>
        <v>#DIV/0!</v>
      </c>
    </row>
    <row r="2128" spans="2:27" x14ac:dyDescent="0.2">
      <c r="B2128" s="31">
        <f t="shared" si="616"/>
        <v>29</v>
      </c>
      <c r="C2128" s="31" t="str">
        <f t="shared" si="617"/>
        <v>September</v>
      </c>
      <c r="D2128" s="106">
        <f t="shared" si="618"/>
        <v>10493</v>
      </c>
      <c r="E2128" s="106" t="e">
        <f t="shared" si="606"/>
        <v>#DIV/0!</v>
      </c>
      <c r="F2128" s="106">
        <f>'Calcs Hist'!E2129</f>
        <v>0</v>
      </c>
      <c r="G2128" s="106" t="e">
        <f t="shared" si="602"/>
        <v>#DIV/0!</v>
      </c>
      <c r="H2128" s="107" t="e">
        <f t="shared" si="607"/>
        <v>#DIV/0!</v>
      </c>
      <c r="I2128" s="106" t="e">
        <f>IF(P2128&gt;0,('Input &amp; Results'!E$33/12*$C$3)*('Input &amp; Results'!$D$21),('Input &amp; Results'!E$33/12*$C$3)*('Input &amp; Results'!$D$22))</f>
        <v>#DIV/0!</v>
      </c>
      <c r="J2128" s="106" t="e">
        <f t="shared" si="608"/>
        <v>#DIV/0!</v>
      </c>
      <c r="K2128" s="106" t="e">
        <f>IF(H2128&gt;'Input &amp; Results'!$K$45,MIN('Input &amp; Results'!$K$35*(D2128-D2127),J2128-M2128),0)</f>
        <v>#DIV/0!</v>
      </c>
      <c r="L2128" s="106" t="e">
        <f t="shared" si="609"/>
        <v>#DIV/0!</v>
      </c>
      <c r="M2128" s="106" t="e">
        <f>IF(J2128&gt;0,MIN('Input &amp; Results'!$K$15*0.75/12*'Input &amp; Results'!$K$42*(D2128-D2127),J2128),0)</f>
        <v>#DIV/0!</v>
      </c>
      <c r="N2128" s="106" t="e">
        <f t="shared" si="610"/>
        <v>#DIV/0!</v>
      </c>
      <c r="O2128" s="106" t="e">
        <f t="shared" si="599"/>
        <v>#DIV/0!</v>
      </c>
      <c r="P2128" s="106" t="e">
        <f>IF(O2128&gt;'Input &amp; Results'!$E$49,MIN('Input &amp; Results'!$E$47*(D2128-D2127),O2128),0)</f>
        <v>#DIV/0!</v>
      </c>
      <c r="Q2128" s="106" t="e">
        <f t="shared" si="611"/>
        <v>#DIV/0!</v>
      </c>
      <c r="R2128" s="106" t="e">
        <f t="shared" si="603"/>
        <v>#DIV/0!</v>
      </c>
      <c r="S2128" s="106" t="e">
        <f t="shared" si="600"/>
        <v>#DIV/0!</v>
      </c>
      <c r="T2128" s="106" t="e">
        <f t="shared" si="612"/>
        <v>#DIV/0!</v>
      </c>
      <c r="U2128" s="124" t="e">
        <f t="shared" si="613"/>
        <v>#DIV/0!</v>
      </c>
      <c r="V2128" s="107" t="e">
        <f t="shared" si="601"/>
        <v>#DIV/0!</v>
      </c>
      <c r="W2128" s="106" t="e">
        <f t="shared" si="614"/>
        <v>#DIV/0!</v>
      </c>
      <c r="X2128" s="106" t="e">
        <f t="shared" si="604"/>
        <v>#DIV/0!</v>
      </c>
      <c r="Y2128" s="106" t="e">
        <f t="shared" si="615"/>
        <v>#DIV/0!</v>
      </c>
      <c r="Z2128" s="108" t="e">
        <f t="shared" si="605"/>
        <v>#DIV/0!</v>
      </c>
      <c r="AA2128" s="108" t="e">
        <f>('Input &amp; Results'!$E$40-R2128*7.48)/('Calcs active'!H2128*1440)</f>
        <v>#DIV/0!</v>
      </c>
    </row>
    <row r="2129" spans="2:27" x14ac:dyDescent="0.2">
      <c r="B2129" s="31">
        <f t="shared" si="616"/>
        <v>29</v>
      </c>
      <c r="C2129" s="31" t="str">
        <f t="shared" si="617"/>
        <v>October</v>
      </c>
      <c r="D2129" s="106">
        <f t="shared" si="618"/>
        <v>10524</v>
      </c>
      <c r="E2129" s="106" t="e">
        <f t="shared" si="606"/>
        <v>#DIV/0!</v>
      </c>
      <c r="F2129" s="106">
        <f>'Calcs Hist'!E2130</f>
        <v>0</v>
      </c>
      <c r="G2129" s="106" t="e">
        <f t="shared" si="602"/>
        <v>#DIV/0!</v>
      </c>
      <c r="H2129" s="107" t="e">
        <f t="shared" si="607"/>
        <v>#DIV/0!</v>
      </c>
      <c r="I2129" s="106" t="e">
        <f>IF(P2129&gt;0,('Input &amp; Results'!E$34/12*$C$3)*('Input &amp; Results'!$D$21),('Input &amp; Results'!E$34/12*$C$3)*('Input &amp; Results'!$D$22))</f>
        <v>#DIV/0!</v>
      </c>
      <c r="J2129" s="106" t="e">
        <f t="shared" si="608"/>
        <v>#DIV/0!</v>
      </c>
      <c r="K2129" s="106" t="e">
        <f>IF(H2129&gt;'Input &amp; Results'!$K$45,MIN('Input &amp; Results'!$K$36*(D2129-D2128),J2129-M2129),0)</f>
        <v>#DIV/0!</v>
      </c>
      <c r="L2129" s="106" t="e">
        <f t="shared" si="609"/>
        <v>#DIV/0!</v>
      </c>
      <c r="M2129" s="106" t="e">
        <f>IF(J2129&gt;0,MIN('Input &amp; Results'!$K$16*0.75/12*'Input &amp; Results'!$K$42*(D2129-D2128),J2129),0)</f>
        <v>#DIV/0!</v>
      </c>
      <c r="N2129" s="106" t="e">
        <f t="shared" si="610"/>
        <v>#DIV/0!</v>
      </c>
      <c r="O2129" s="106" t="e">
        <f t="shared" si="599"/>
        <v>#DIV/0!</v>
      </c>
      <c r="P2129" s="106" t="e">
        <f>IF(O2129&gt;'Input &amp; Results'!$E$49,MIN('Input &amp; Results'!$E$47*(D2129-D2128),O2129),0)</f>
        <v>#DIV/0!</v>
      </c>
      <c r="Q2129" s="106" t="e">
        <f t="shared" si="611"/>
        <v>#DIV/0!</v>
      </c>
      <c r="R2129" s="106" t="e">
        <f t="shared" si="603"/>
        <v>#DIV/0!</v>
      </c>
      <c r="S2129" s="106" t="e">
        <f t="shared" si="600"/>
        <v>#DIV/0!</v>
      </c>
      <c r="T2129" s="106" t="e">
        <f t="shared" si="612"/>
        <v>#DIV/0!</v>
      </c>
      <c r="U2129" s="124" t="e">
        <f t="shared" si="613"/>
        <v>#DIV/0!</v>
      </c>
      <c r="V2129" s="107" t="e">
        <f t="shared" si="601"/>
        <v>#DIV/0!</v>
      </c>
      <c r="W2129" s="106" t="e">
        <f t="shared" si="614"/>
        <v>#DIV/0!</v>
      </c>
      <c r="X2129" s="106" t="e">
        <f t="shared" si="604"/>
        <v>#DIV/0!</v>
      </c>
      <c r="Y2129" s="106" t="e">
        <f t="shared" si="615"/>
        <v>#DIV/0!</v>
      </c>
      <c r="Z2129" s="108" t="e">
        <f t="shared" si="605"/>
        <v>#DIV/0!</v>
      </c>
      <c r="AA2129" s="108" t="e">
        <f>('Input &amp; Results'!$E$40-R2129*7.48)/('Calcs active'!H2129*1440)</f>
        <v>#DIV/0!</v>
      </c>
    </row>
    <row r="2130" spans="2:27" x14ac:dyDescent="0.2">
      <c r="B2130" s="31">
        <f t="shared" si="616"/>
        <v>29</v>
      </c>
      <c r="C2130" s="31" t="str">
        <f t="shared" si="617"/>
        <v>November</v>
      </c>
      <c r="D2130" s="106">
        <f t="shared" si="618"/>
        <v>10554</v>
      </c>
      <c r="E2130" s="106" t="e">
        <f t="shared" si="606"/>
        <v>#DIV/0!</v>
      </c>
      <c r="F2130" s="106">
        <f>'Calcs Hist'!E2131</f>
        <v>0</v>
      </c>
      <c r="G2130" s="106" t="e">
        <f t="shared" si="602"/>
        <v>#DIV/0!</v>
      </c>
      <c r="H2130" s="107" t="e">
        <f t="shared" si="607"/>
        <v>#DIV/0!</v>
      </c>
      <c r="I2130" s="106" t="e">
        <f>IF(P2130&gt;0,('Input &amp; Results'!E$35/12*$C$3)*('Input &amp; Results'!$D$21),('Input &amp; Results'!E$35/12*$C$3)*('Input &amp; Results'!$D$22))</f>
        <v>#DIV/0!</v>
      </c>
      <c r="J2130" s="106" t="e">
        <f t="shared" si="608"/>
        <v>#DIV/0!</v>
      </c>
      <c r="K2130" s="106" t="e">
        <f>IF(H2130&gt;'Input &amp; Results'!$K$45,MIN('Input &amp; Results'!$K$37*(D2130-D2129),J2130-M2130),0)</f>
        <v>#DIV/0!</v>
      </c>
      <c r="L2130" s="106" t="e">
        <f t="shared" si="609"/>
        <v>#DIV/0!</v>
      </c>
      <c r="M2130" s="106" t="e">
        <f>IF(J2130&gt;0,MIN('Input &amp; Results'!$K$17*0.75/12*'Input &amp; Results'!$K$42*(D2130-D2129),J2130),0)</f>
        <v>#DIV/0!</v>
      </c>
      <c r="N2130" s="106" t="e">
        <f t="shared" si="610"/>
        <v>#DIV/0!</v>
      </c>
      <c r="O2130" s="106" t="e">
        <f t="shared" si="599"/>
        <v>#DIV/0!</v>
      </c>
      <c r="P2130" s="106" t="e">
        <f>IF(O2130&gt;'Input &amp; Results'!$E$49,MIN('Input &amp; Results'!$E$47*(D2130-D2129),O2130),0)</f>
        <v>#DIV/0!</v>
      </c>
      <c r="Q2130" s="106" t="e">
        <f t="shared" si="611"/>
        <v>#DIV/0!</v>
      </c>
      <c r="R2130" s="106" t="e">
        <f t="shared" si="603"/>
        <v>#DIV/0!</v>
      </c>
      <c r="S2130" s="106" t="e">
        <f t="shared" si="600"/>
        <v>#DIV/0!</v>
      </c>
      <c r="T2130" s="106" t="e">
        <f t="shared" si="612"/>
        <v>#DIV/0!</v>
      </c>
      <c r="U2130" s="124" t="e">
        <f t="shared" si="613"/>
        <v>#DIV/0!</v>
      </c>
      <c r="V2130" s="107" t="e">
        <f t="shared" si="601"/>
        <v>#DIV/0!</v>
      </c>
      <c r="W2130" s="106" t="e">
        <f t="shared" si="614"/>
        <v>#DIV/0!</v>
      </c>
      <c r="X2130" s="106" t="e">
        <f t="shared" si="604"/>
        <v>#DIV/0!</v>
      </c>
      <c r="Y2130" s="106" t="e">
        <f t="shared" si="615"/>
        <v>#DIV/0!</v>
      </c>
      <c r="Z2130" s="108" t="e">
        <f t="shared" si="605"/>
        <v>#DIV/0!</v>
      </c>
      <c r="AA2130" s="108" t="e">
        <f>('Input &amp; Results'!$E$40-R2130*7.48)/('Calcs active'!H2130*1440)</f>
        <v>#DIV/0!</v>
      </c>
    </row>
    <row r="2131" spans="2:27" x14ac:dyDescent="0.2">
      <c r="B2131" s="31">
        <f t="shared" si="616"/>
        <v>29</v>
      </c>
      <c r="C2131" s="31" t="str">
        <f t="shared" si="617"/>
        <v>December</v>
      </c>
      <c r="D2131" s="106">
        <f t="shared" si="618"/>
        <v>10585</v>
      </c>
      <c r="E2131" s="106" t="e">
        <f t="shared" si="606"/>
        <v>#DIV/0!</v>
      </c>
      <c r="F2131" s="106">
        <f>'Calcs Hist'!E2132</f>
        <v>0</v>
      </c>
      <c r="G2131" s="106" t="e">
        <f t="shared" si="602"/>
        <v>#DIV/0!</v>
      </c>
      <c r="H2131" s="107" t="e">
        <f t="shared" si="607"/>
        <v>#DIV/0!</v>
      </c>
      <c r="I2131" s="106" t="e">
        <f>IF(P2131&gt;0,('Input &amp; Results'!E$36/12*$C$3)*('Input &amp; Results'!$D$21),('Input &amp; Results'!E$36/12*$C$3)*('Input &amp; Results'!$D$22))</f>
        <v>#DIV/0!</v>
      </c>
      <c r="J2131" s="106" t="e">
        <f t="shared" si="608"/>
        <v>#DIV/0!</v>
      </c>
      <c r="K2131" s="106" t="e">
        <f>IF(H2131&gt;'Input &amp; Results'!$K$45,MIN('Input &amp; Results'!$K$38*(D2131-D2130),J2131-M2131),0)</f>
        <v>#DIV/0!</v>
      </c>
      <c r="L2131" s="106" t="e">
        <f t="shared" si="609"/>
        <v>#DIV/0!</v>
      </c>
      <c r="M2131" s="106" t="e">
        <f>IF(J2131&gt;0,MIN('Input &amp; Results'!$K$18*0.75/12*'Input &amp; Results'!$K$42*(D2131-D2130),J2131),0)</f>
        <v>#DIV/0!</v>
      </c>
      <c r="N2131" s="106" t="e">
        <f t="shared" si="610"/>
        <v>#DIV/0!</v>
      </c>
      <c r="O2131" s="106" t="e">
        <f t="shared" si="599"/>
        <v>#DIV/0!</v>
      </c>
      <c r="P2131" s="106" t="e">
        <f>IF(O2131&gt;'Input &amp; Results'!$E$49,MIN('Input &amp; Results'!$E$47*(D2131-D2130),O2131),0)</f>
        <v>#DIV/0!</v>
      </c>
      <c r="Q2131" s="106" t="e">
        <f t="shared" si="611"/>
        <v>#DIV/0!</v>
      </c>
      <c r="R2131" s="106" t="e">
        <f t="shared" si="603"/>
        <v>#DIV/0!</v>
      </c>
      <c r="S2131" s="106" t="e">
        <f t="shared" si="600"/>
        <v>#DIV/0!</v>
      </c>
      <c r="T2131" s="106" t="e">
        <f t="shared" si="612"/>
        <v>#DIV/0!</v>
      </c>
      <c r="U2131" s="124" t="e">
        <f t="shared" si="613"/>
        <v>#DIV/0!</v>
      </c>
      <c r="V2131" s="107" t="e">
        <f t="shared" si="601"/>
        <v>#DIV/0!</v>
      </c>
      <c r="W2131" s="106" t="e">
        <f t="shared" si="614"/>
        <v>#DIV/0!</v>
      </c>
      <c r="X2131" s="106" t="e">
        <f t="shared" si="604"/>
        <v>#DIV/0!</v>
      </c>
      <c r="Y2131" s="106" t="e">
        <f t="shared" si="615"/>
        <v>#DIV/0!</v>
      </c>
      <c r="Z2131" s="108" t="e">
        <f t="shared" si="605"/>
        <v>#DIV/0!</v>
      </c>
      <c r="AA2131" s="108" t="e">
        <f>('Input &amp; Results'!$E$40-R2131*7.48)/('Calcs active'!H2131*1440)</f>
        <v>#DIV/0!</v>
      </c>
    </row>
    <row r="2132" spans="2:27" x14ac:dyDescent="0.2">
      <c r="B2132" s="31">
        <f t="shared" si="616"/>
        <v>30</v>
      </c>
      <c r="C2132" s="31" t="str">
        <f t="shared" si="617"/>
        <v>January</v>
      </c>
      <c r="D2132" s="106">
        <f t="shared" si="618"/>
        <v>10616</v>
      </c>
      <c r="E2132" s="106" t="e">
        <f t="shared" si="606"/>
        <v>#DIV/0!</v>
      </c>
      <c r="F2132" s="106">
        <f>'Calcs Hist'!E2133</f>
        <v>0</v>
      </c>
      <c r="G2132" s="106" t="e">
        <f t="shared" si="602"/>
        <v>#DIV/0!</v>
      </c>
      <c r="H2132" s="107" t="e">
        <f t="shared" si="607"/>
        <v>#DIV/0!</v>
      </c>
      <c r="I2132" s="106" t="e">
        <f>IF(P2132&gt;0,('Input &amp; Results'!E$25/12*$C$3)*('Input &amp; Results'!$D$21),('Input &amp; Results'!E$25/12*$C$3)*('Input &amp; Results'!$D$22))</f>
        <v>#DIV/0!</v>
      </c>
      <c r="J2132" s="106" t="e">
        <f t="shared" si="608"/>
        <v>#DIV/0!</v>
      </c>
      <c r="K2132" s="106" t="e">
        <f>IF(H2132&gt;'Input &amp; Results'!$K$45,MIN('Input &amp; Results'!$K$27*(D2132-D2131),J2132-M2132),0)</f>
        <v>#DIV/0!</v>
      </c>
      <c r="L2132" s="106" t="e">
        <f t="shared" si="609"/>
        <v>#DIV/0!</v>
      </c>
      <c r="M2132" s="106" t="e">
        <f>IF(J2132&gt;0,MIN('Input &amp; Results'!$K$7*0.75/12*'Input &amp; Results'!$K$42*(D2132-D2131),J2132),0)</f>
        <v>#DIV/0!</v>
      </c>
      <c r="N2132" s="106" t="e">
        <f t="shared" si="610"/>
        <v>#DIV/0!</v>
      </c>
      <c r="O2132" s="106" t="e">
        <f t="shared" si="599"/>
        <v>#DIV/0!</v>
      </c>
      <c r="P2132" s="106" t="e">
        <f>IF(O2132&gt;'Input &amp; Results'!$E$49,MIN('Input &amp; Results'!$E$47*(D2132-D2131),O2132),0)</f>
        <v>#DIV/0!</v>
      </c>
      <c r="Q2132" s="106" t="e">
        <f t="shared" si="611"/>
        <v>#DIV/0!</v>
      </c>
      <c r="R2132" s="106" t="e">
        <f t="shared" si="603"/>
        <v>#DIV/0!</v>
      </c>
      <c r="S2132" s="106" t="e">
        <f t="shared" si="600"/>
        <v>#DIV/0!</v>
      </c>
      <c r="T2132" s="106" t="e">
        <f t="shared" si="612"/>
        <v>#DIV/0!</v>
      </c>
      <c r="U2132" s="124" t="e">
        <f t="shared" si="613"/>
        <v>#DIV/0!</v>
      </c>
      <c r="V2132" s="107" t="e">
        <f t="shared" si="601"/>
        <v>#DIV/0!</v>
      </c>
      <c r="W2132" s="106" t="e">
        <f t="shared" si="614"/>
        <v>#DIV/0!</v>
      </c>
      <c r="X2132" s="106" t="e">
        <f t="shared" si="604"/>
        <v>#DIV/0!</v>
      </c>
      <c r="Y2132" s="106" t="e">
        <f t="shared" si="615"/>
        <v>#DIV/0!</v>
      </c>
      <c r="Z2132" s="108" t="e">
        <f t="shared" si="605"/>
        <v>#DIV/0!</v>
      </c>
      <c r="AA2132" s="108" t="e">
        <f>('Input &amp; Results'!$E$40-R2132*7.48)/('Calcs active'!H2132*1440)</f>
        <v>#DIV/0!</v>
      </c>
    </row>
    <row r="2133" spans="2:27" x14ac:dyDescent="0.2">
      <c r="B2133" s="31">
        <f t="shared" si="616"/>
        <v>30</v>
      </c>
      <c r="C2133" s="31" t="str">
        <f t="shared" si="617"/>
        <v>February</v>
      </c>
      <c r="D2133" s="106">
        <f t="shared" si="618"/>
        <v>10644</v>
      </c>
      <c r="E2133" s="106" t="e">
        <f t="shared" si="606"/>
        <v>#DIV/0!</v>
      </c>
      <c r="F2133" s="106">
        <f>'Calcs Hist'!E2134</f>
        <v>0</v>
      </c>
      <c r="G2133" s="106" t="e">
        <f t="shared" si="602"/>
        <v>#DIV/0!</v>
      </c>
      <c r="H2133" s="107" t="e">
        <f t="shared" si="607"/>
        <v>#DIV/0!</v>
      </c>
      <c r="I2133" s="106" t="e">
        <f>IF(P2133&gt;0,('Input &amp; Results'!E$26/12*$C$3)*('Input &amp; Results'!$D$21),('Input &amp; Results'!E$26/12*$C$3)*('Input &amp; Results'!$D$22))</f>
        <v>#DIV/0!</v>
      </c>
      <c r="J2133" s="106" t="e">
        <f t="shared" si="608"/>
        <v>#DIV/0!</v>
      </c>
      <c r="K2133" s="106" t="e">
        <f>IF(H2133&gt;'Input &amp; Results'!$K$45,MIN('Input &amp; Results'!$K$28*(D2133-D2132),J2133-M2133),0)</f>
        <v>#DIV/0!</v>
      </c>
      <c r="L2133" s="106" t="e">
        <f t="shared" si="609"/>
        <v>#DIV/0!</v>
      </c>
      <c r="M2133" s="106" t="e">
        <f>IF(J2133&gt;0,MIN('Input &amp; Results'!$K$8*0.75/12*'Input &amp; Results'!$K$42*(D2133-D2132),J2133),0)</f>
        <v>#DIV/0!</v>
      </c>
      <c r="N2133" s="106" t="e">
        <f t="shared" si="610"/>
        <v>#DIV/0!</v>
      </c>
      <c r="O2133" s="106" t="e">
        <f t="shared" si="599"/>
        <v>#DIV/0!</v>
      </c>
      <c r="P2133" s="106" t="e">
        <f>IF(O2133&gt;'Input &amp; Results'!$E$49,MIN('Input &amp; Results'!$E$47*(D2133-D2132),O2133),0)</f>
        <v>#DIV/0!</v>
      </c>
      <c r="Q2133" s="106" t="e">
        <f t="shared" si="611"/>
        <v>#DIV/0!</v>
      </c>
      <c r="R2133" s="106" t="e">
        <f t="shared" si="603"/>
        <v>#DIV/0!</v>
      </c>
      <c r="S2133" s="106" t="e">
        <f t="shared" si="600"/>
        <v>#DIV/0!</v>
      </c>
      <c r="T2133" s="106" t="e">
        <f t="shared" si="612"/>
        <v>#DIV/0!</v>
      </c>
      <c r="U2133" s="124" t="e">
        <f t="shared" si="613"/>
        <v>#DIV/0!</v>
      </c>
      <c r="V2133" s="107" t="e">
        <f t="shared" si="601"/>
        <v>#DIV/0!</v>
      </c>
      <c r="W2133" s="106" t="e">
        <f t="shared" si="614"/>
        <v>#DIV/0!</v>
      </c>
      <c r="X2133" s="106" t="e">
        <f t="shared" si="604"/>
        <v>#DIV/0!</v>
      </c>
      <c r="Y2133" s="106" t="e">
        <f t="shared" si="615"/>
        <v>#DIV/0!</v>
      </c>
      <c r="Z2133" s="108" t="e">
        <f t="shared" si="605"/>
        <v>#DIV/0!</v>
      </c>
      <c r="AA2133" s="108" t="e">
        <f>('Input &amp; Results'!$E$40-R2133*7.48)/('Calcs active'!H2133*1440)</f>
        <v>#DIV/0!</v>
      </c>
    </row>
    <row r="2134" spans="2:27" x14ac:dyDescent="0.2">
      <c r="B2134" s="31">
        <f t="shared" si="616"/>
        <v>30</v>
      </c>
      <c r="C2134" s="31" t="str">
        <f t="shared" si="617"/>
        <v>March</v>
      </c>
      <c r="D2134" s="106">
        <f t="shared" si="618"/>
        <v>10675</v>
      </c>
      <c r="E2134" s="106" t="e">
        <f t="shared" si="606"/>
        <v>#DIV/0!</v>
      </c>
      <c r="F2134" s="106">
        <f>'Calcs Hist'!E2135</f>
        <v>0</v>
      </c>
      <c r="G2134" s="106" t="e">
        <f t="shared" si="602"/>
        <v>#DIV/0!</v>
      </c>
      <c r="H2134" s="107" t="e">
        <f t="shared" si="607"/>
        <v>#DIV/0!</v>
      </c>
      <c r="I2134" s="106" t="e">
        <f>IF(P2134&gt;0,('Input &amp; Results'!E$27/12*$C$3)*('Input &amp; Results'!$D$21),('Input &amp; Results'!E$27/12*$C$3)*('Input &amp; Results'!$D$22))</f>
        <v>#DIV/0!</v>
      </c>
      <c r="J2134" s="106" t="e">
        <f t="shared" si="608"/>
        <v>#DIV/0!</v>
      </c>
      <c r="K2134" s="106" t="e">
        <f>IF(H2134&gt;'Input &amp; Results'!$K$45,MIN('Input &amp; Results'!$K$29*(D2134-D2133),J2134-M2134),0)</f>
        <v>#DIV/0!</v>
      </c>
      <c r="L2134" s="106" t="e">
        <f t="shared" si="609"/>
        <v>#DIV/0!</v>
      </c>
      <c r="M2134" s="106" t="e">
        <f>IF(J2134&gt;0,MIN('Input &amp; Results'!$K$9*0.75/12*'Input &amp; Results'!$K$42*(D2134-D2133),J2134),0)</f>
        <v>#DIV/0!</v>
      </c>
      <c r="N2134" s="106" t="e">
        <f t="shared" si="610"/>
        <v>#DIV/0!</v>
      </c>
      <c r="O2134" s="106" t="e">
        <f t="shared" si="599"/>
        <v>#DIV/0!</v>
      </c>
      <c r="P2134" s="106" t="e">
        <f>IF(O2134&gt;'Input &amp; Results'!$E$49,MIN('Input &amp; Results'!$E$47*(D2134-D2133),O2134),0)</f>
        <v>#DIV/0!</v>
      </c>
      <c r="Q2134" s="106" t="e">
        <f t="shared" si="611"/>
        <v>#DIV/0!</v>
      </c>
      <c r="R2134" s="106" t="e">
        <f t="shared" si="603"/>
        <v>#DIV/0!</v>
      </c>
      <c r="S2134" s="106" t="e">
        <f t="shared" si="600"/>
        <v>#DIV/0!</v>
      </c>
      <c r="T2134" s="106" t="e">
        <f t="shared" si="612"/>
        <v>#DIV/0!</v>
      </c>
      <c r="U2134" s="124" t="e">
        <f t="shared" si="613"/>
        <v>#DIV/0!</v>
      </c>
      <c r="V2134" s="107" t="e">
        <f t="shared" si="601"/>
        <v>#DIV/0!</v>
      </c>
      <c r="W2134" s="106" t="e">
        <f t="shared" si="614"/>
        <v>#DIV/0!</v>
      </c>
      <c r="X2134" s="106" t="e">
        <f t="shared" si="604"/>
        <v>#DIV/0!</v>
      </c>
      <c r="Y2134" s="106" t="e">
        <f t="shared" si="615"/>
        <v>#DIV/0!</v>
      </c>
      <c r="Z2134" s="108" t="e">
        <f t="shared" si="605"/>
        <v>#DIV/0!</v>
      </c>
      <c r="AA2134" s="108" t="e">
        <f>('Input &amp; Results'!$E$40-R2134*7.48)/('Calcs active'!H2134*1440)</f>
        <v>#DIV/0!</v>
      </c>
    </row>
    <row r="2135" spans="2:27" x14ac:dyDescent="0.2">
      <c r="B2135" s="31">
        <f t="shared" si="616"/>
        <v>30</v>
      </c>
      <c r="C2135" s="31" t="str">
        <f t="shared" si="617"/>
        <v>April</v>
      </c>
      <c r="D2135" s="106">
        <f t="shared" si="618"/>
        <v>10705</v>
      </c>
      <c r="E2135" s="106" t="e">
        <f t="shared" si="606"/>
        <v>#DIV/0!</v>
      </c>
      <c r="F2135" s="106">
        <f>'Calcs Hist'!E2136</f>
        <v>0</v>
      </c>
      <c r="G2135" s="106" t="e">
        <f t="shared" si="602"/>
        <v>#DIV/0!</v>
      </c>
      <c r="H2135" s="107" t="e">
        <f t="shared" si="607"/>
        <v>#DIV/0!</v>
      </c>
      <c r="I2135" s="106" t="e">
        <f>IF(P2135&gt;0,('Input &amp; Results'!E$28/12*$C$3)*('Input &amp; Results'!$D$21),('Input &amp; Results'!E$28/12*$C$3)*('Input &amp; Results'!$D$22))</f>
        <v>#DIV/0!</v>
      </c>
      <c r="J2135" s="106" t="e">
        <f t="shared" si="608"/>
        <v>#DIV/0!</v>
      </c>
      <c r="K2135" s="106" t="e">
        <f>IF(H2135&gt;'Input &amp; Results'!$K$45,MIN('Input &amp; Results'!$K$30*(D2135-D2134),J2135-M2135),0)</f>
        <v>#DIV/0!</v>
      </c>
      <c r="L2135" s="106" t="e">
        <f t="shared" si="609"/>
        <v>#DIV/0!</v>
      </c>
      <c r="M2135" s="106" t="e">
        <f>IF(J2135&gt;0,MIN('Input &amp; Results'!$K$10*0.75/12*'Input &amp; Results'!$K$42*(D2135-D2134),J2135),0)</f>
        <v>#DIV/0!</v>
      </c>
      <c r="N2135" s="106" t="e">
        <f t="shared" si="610"/>
        <v>#DIV/0!</v>
      </c>
      <c r="O2135" s="106" t="e">
        <f t="shared" si="599"/>
        <v>#DIV/0!</v>
      </c>
      <c r="P2135" s="106" t="e">
        <f>IF(O2135&gt;'Input &amp; Results'!$E$49,MIN('Input &amp; Results'!$E$47*(D2135-D2134),O2135),0)</f>
        <v>#DIV/0!</v>
      </c>
      <c r="Q2135" s="106" t="e">
        <f t="shared" si="611"/>
        <v>#DIV/0!</v>
      </c>
      <c r="R2135" s="106" t="e">
        <f t="shared" si="603"/>
        <v>#DIV/0!</v>
      </c>
      <c r="S2135" s="106" t="e">
        <f t="shared" si="600"/>
        <v>#DIV/0!</v>
      </c>
      <c r="T2135" s="106" t="e">
        <f t="shared" si="612"/>
        <v>#DIV/0!</v>
      </c>
      <c r="U2135" s="124" t="e">
        <f t="shared" si="613"/>
        <v>#DIV/0!</v>
      </c>
      <c r="V2135" s="107" t="e">
        <f t="shared" si="601"/>
        <v>#DIV/0!</v>
      </c>
      <c r="W2135" s="106" t="e">
        <f t="shared" si="614"/>
        <v>#DIV/0!</v>
      </c>
      <c r="X2135" s="106" t="e">
        <f t="shared" si="604"/>
        <v>#DIV/0!</v>
      </c>
      <c r="Y2135" s="106" t="e">
        <f t="shared" si="615"/>
        <v>#DIV/0!</v>
      </c>
      <c r="Z2135" s="108" t="e">
        <f t="shared" si="605"/>
        <v>#DIV/0!</v>
      </c>
      <c r="AA2135" s="108" t="e">
        <f>('Input &amp; Results'!$E$40-R2135*7.48)/('Calcs active'!H2135*1440)</f>
        <v>#DIV/0!</v>
      </c>
    </row>
    <row r="2136" spans="2:27" x14ac:dyDescent="0.2">
      <c r="B2136" s="31">
        <f t="shared" si="616"/>
        <v>30</v>
      </c>
      <c r="C2136" s="31" t="str">
        <f t="shared" si="617"/>
        <v>May</v>
      </c>
      <c r="D2136" s="106">
        <f t="shared" si="618"/>
        <v>10736</v>
      </c>
      <c r="E2136" s="106" t="e">
        <f t="shared" si="606"/>
        <v>#DIV/0!</v>
      </c>
      <c r="F2136" s="106">
        <f>'Calcs Hist'!E2137</f>
        <v>0</v>
      </c>
      <c r="G2136" s="106" t="e">
        <f t="shared" si="602"/>
        <v>#DIV/0!</v>
      </c>
      <c r="H2136" s="107" t="e">
        <f t="shared" si="607"/>
        <v>#DIV/0!</v>
      </c>
      <c r="I2136" s="106" t="e">
        <f>IF(P2136&gt;0,('Input &amp; Results'!E$29/12*$C$3)*('Input &amp; Results'!$D$21),('Input &amp; Results'!E$29/12*$C$3)*('Input &amp; Results'!$D$22))</f>
        <v>#DIV/0!</v>
      </c>
      <c r="J2136" s="106" t="e">
        <f t="shared" si="608"/>
        <v>#DIV/0!</v>
      </c>
      <c r="K2136" s="106" t="e">
        <f>IF(H2136&gt;'Input &amp; Results'!$K$45,MIN('Input &amp; Results'!$K$31*(D2136-D2135),J2136-M2136),0)</f>
        <v>#DIV/0!</v>
      </c>
      <c r="L2136" s="106" t="e">
        <f t="shared" si="609"/>
        <v>#DIV/0!</v>
      </c>
      <c r="M2136" s="106" t="e">
        <f>IF(J2136&gt;0,MIN('Input &amp; Results'!$K$11*0.75/12*'Input &amp; Results'!$K$42*(D2136-D2135),J2136),0)</f>
        <v>#DIV/0!</v>
      </c>
      <c r="N2136" s="106" t="e">
        <f t="shared" si="610"/>
        <v>#DIV/0!</v>
      </c>
      <c r="O2136" s="106" t="e">
        <f t="shared" si="599"/>
        <v>#DIV/0!</v>
      </c>
      <c r="P2136" s="106" t="e">
        <f>IF(O2136&gt;'Input &amp; Results'!$E$49,MIN('Input &amp; Results'!$E$47*(D2136-D2135),O2136),0)</f>
        <v>#DIV/0!</v>
      </c>
      <c r="Q2136" s="106" t="e">
        <f t="shared" si="611"/>
        <v>#DIV/0!</v>
      </c>
      <c r="R2136" s="106" t="e">
        <f t="shared" si="603"/>
        <v>#DIV/0!</v>
      </c>
      <c r="S2136" s="106" t="e">
        <f t="shared" si="600"/>
        <v>#DIV/0!</v>
      </c>
      <c r="T2136" s="106" t="e">
        <f t="shared" si="612"/>
        <v>#DIV/0!</v>
      </c>
      <c r="U2136" s="124" t="e">
        <f t="shared" si="613"/>
        <v>#DIV/0!</v>
      </c>
      <c r="V2136" s="107" t="e">
        <f t="shared" si="601"/>
        <v>#DIV/0!</v>
      </c>
      <c r="W2136" s="106" t="e">
        <f t="shared" si="614"/>
        <v>#DIV/0!</v>
      </c>
      <c r="X2136" s="106" t="e">
        <f t="shared" si="604"/>
        <v>#DIV/0!</v>
      </c>
      <c r="Y2136" s="106" t="e">
        <f t="shared" si="615"/>
        <v>#DIV/0!</v>
      </c>
      <c r="Z2136" s="108" t="e">
        <f t="shared" si="605"/>
        <v>#DIV/0!</v>
      </c>
      <c r="AA2136" s="108" t="e">
        <f>('Input &amp; Results'!$E$40-R2136*7.48)/('Calcs active'!H2136*1440)</f>
        <v>#DIV/0!</v>
      </c>
    </row>
    <row r="2137" spans="2:27" x14ac:dyDescent="0.2">
      <c r="B2137" s="31">
        <f t="shared" si="616"/>
        <v>30</v>
      </c>
      <c r="C2137" s="31" t="str">
        <f t="shared" si="617"/>
        <v>June</v>
      </c>
      <c r="D2137" s="106">
        <f t="shared" si="618"/>
        <v>10766</v>
      </c>
      <c r="E2137" s="106" t="e">
        <f t="shared" si="606"/>
        <v>#DIV/0!</v>
      </c>
      <c r="F2137" s="106">
        <f>'Calcs Hist'!E2138</f>
        <v>0</v>
      </c>
      <c r="G2137" s="106" t="e">
        <f t="shared" si="602"/>
        <v>#DIV/0!</v>
      </c>
      <c r="H2137" s="107" t="e">
        <f t="shared" si="607"/>
        <v>#DIV/0!</v>
      </c>
      <c r="I2137" s="106" t="e">
        <f>IF(P2137&gt;0,('Input &amp; Results'!E$30/12*$C$3)*('Input &amp; Results'!$D$21),('Input &amp; Results'!E$30/12*$C$3)*('Input &amp; Results'!$D$22))</f>
        <v>#DIV/0!</v>
      </c>
      <c r="J2137" s="106" t="e">
        <f t="shared" si="608"/>
        <v>#DIV/0!</v>
      </c>
      <c r="K2137" s="106" t="e">
        <f>IF(H2137&gt;'Input &amp; Results'!$K$45,MIN('Input &amp; Results'!$K$32*(D2137-D2136),J2137-M2137),0)</f>
        <v>#DIV/0!</v>
      </c>
      <c r="L2137" s="106" t="e">
        <f t="shared" si="609"/>
        <v>#DIV/0!</v>
      </c>
      <c r="M2137" s="106" t="e">
        <f>IF(J2137&gt;0,MIN('Input &amp; Results'!$K$12*0.75/12*'Input &amp; Results'!$K$42*(D2137-D2136),J2137),0)</f>
        <v>#DIV/0!</v>
      </c>
      <c r="N2137" s="106" t="e">
        <f t="shared" si="610"/>
        <v>#DIV/0!</v>
      </c>
      <c r="O2137" s="106" t="e">
        <f t="shared" si="599"/>
        <v>#DIV/0!</v>
      </c>
      <c r="P2137" s="106" t="e">
        <f>IF(O2137&gt;'Input &amp; Results'!$E$49,MIN('Input &amp; Results'!$E$47*(D2137-D2136),O2137),0)</f>
        <v>#DIV/0!</v>
      </c>
      <c r="Q2137" s="106" t="e">
        <f t="shared" si="611"/>
        <v>#DIV/0!</v>
      </c>
      <c r="R2137" s="106" t="e">
        <f t="shared" si="603"/>
        <v>#DIV/0!</v>
      </c>
      <c r="S2137" s="106" t="e">
        <f t="shared" si="600"/>
        <v>#DIV/0!</v>
      </c>
      <c r="T2137" s="106" t="e">
        <f t="shared" si="612"/>
        <v>#DIV/0!</v>
      </c>
      <c r="U2137" s="124" t="e">
        <f t="shared" si="613"/>
        <v>#DIV/0!</v>
      </c>
      <c r="V2137" s="107" t="e">
        <f t="shared" si="601"/>
        <v>#DIV/0!</v>
      </c>
      <c r="W2137" s="106" t="e">
        <f t="shared" si="614"/>
        <v>#DIV/0!</v>
      </c>
      <c r="X2137" s="106" t="e">
        <f t="shared" si="604"/>
        <v>#DIV/0!</v>
      </c>
      <c r="Y2137" s="106" t="e">
        <f t="shared" si="615"/>
        <v>#DIV/0!</v>
      </c>
      <c r="Z2137" s="108" t="e">
        <f t="shared" si="605"/>
        <v>#DIV/0!</v>
      </c>
      <c r="AA2137" s="108" t="e">
        <f>('Input &amp; Results'!$E$40-R2137*7.48)/('Calcs active'!H2137*1440)</f>
        <v>#DIV/0!</v>
      </c>
    </row>
    <row r="2138" spans="2:27" x14ac:dyDescent="0.2">
      <c r="B2138" s="31">
        <f t="shared" si="616"/>
        <v>30</v>
      </c>
      <c r="C2138" s="31" t="str">
        <f t="shared" si="617"/>
        <v>July</v>
      </c>
      <c r="D2138" s="106">
        <f t="shared" si="618"/>
        <v>10797</v>
      </c>
      <c r="E2138" s="106" t="e">
        <f t="shared" si="606"/>
        <v>#DIV/0!</v>
      </c>
      <c r="F2138" s="106">
        <f>'Calcs Hist'!E2139</f>
        <v>0</v>
      </c>
      <c r="G2138" s="106" t="e">
        <f t="shared" si="602"/>
        <v>#DIV/0!</v>
      </c>
      <c r="H2138" s="107" t="e">
        <f t="shared" si="607"/>
        <v>#DIV/0!</v>
      </c>
      <c r="I2138" s="106" t="e">
        <f>IF(P2138&gt;0,('Input &amp; Results'!E$31/12*$C$3)*('Input &amp; Results'!$D$21),('Input &amp; Results'!E$31/12*$C$3)*('Input &amp; Results'!$D$22))</f>
        <v>#DIV/0!</v>
      </c>
      <c r="J2138" s="106" t="e">
        <f t="shared" si="608"/>
        <v>#DIV/0!</v>
      </c>
      <c r="K2138" s="106" t="e">
        <f>IF(H2138&gt;'Input &amp; Results'!$K$45,MIN('Input &amp; Results'!$K$33*(D2138-D2137),J2138-M2138),0)</f>
        <v>#DIV/0!</v>
      </c>
      <c r="L2138" s="106" t="e">
        <f t="shared" si="609"/>
        <v>#DIV/0!</v>
      </c>
      <c r="M2138" s="106" t="e">
        <f>IF(J2138&gt;0,MIN('Input &amp; Results'!$K$13*0.75/12*'Input &amp; Results'!$K$42*(D2138-D2137),J2138),0)</f>
        <v>#DIV/0!</v>
      </c>
      <c r="N2138" s="106" t="e">
        <f t="shared" si="610"/>
        <v>#DIV/0!</v>
      </c>
      <c r="O2138" s="106" t="e">
        <f t="shared" si="599"/>
        <v>#DIV/0!</v>
      </c>
      <c r="P2138" s="106" t="e">
        <f>IF(O2138&gt;'Input &amp; Results'!$E$49,MIN('Input &amp; Results'!$E$47*(D2138-D2137),O2138),0)</f>
        <v>#DIV/0!</v>
      </c>
      <c r="Q2138" s="106" t="e">
        <f t="shared" si="611"/>
        <v>#DIV/0!</v>
      </c>
      <c r="R2138" s="106" t="e">
        <f t="shared" si="603"/>
        <v>#DIV/0!</v>
      </c>
      <c r="S2138" s="106" t="e">
        <f t="shared" si="600"/>
        <v>#DIV/0!</v>
      </c>
      <c r="T2138" s="106" t="e">
        <f t="shared" si="612"/>
        <v>#DIV/0!</v>
      </c>
      <c r="U2138" s="124" t="e">
        <f t="shared" si="613"/>
        <v>#DIV/0!</v>
      </c>
      <c r="V2138" s="107" t="e">
        <f t="shared" si="601"/>
        <v>#DIV/0!</v>
      </c>
      <c r="W2138" s="106" t="e">
        <f t="shared" si="614"/>
        <v>#DIV/0!</v>
      </c>
      <c r="X2138" s="106" t="e">
        <f t="shared" si="604"/>
        <v>#DIV/0!</v>
      </c>
      <c r="Y2138" s="106" t="e">
        <f t="shared" si="615"/>
        <v>#DIV/0!</v>
      </c>
      <c r="Z2138" s="108" t="e">
        <f t="shared" si="605"/>
        <v>#DIV/0!</v>
      </c>
      <c r="AA2138" s="108" t="e">
        <f>('Input &amp; Results'!$E$40-R2138*7.48)/('Calcs active'!H2138*1440)</f>
        <v>#DIV/0!</v>
      </c>
    </row>
    <row r="2139" spans="2:27" x14ac:dyDescent="0.2">
      <c r="B2139" s="31">
        <f t="shared" si="616"/>
        <v>30</v>
      </c>
      <c r="C2139" s="31" t="str">
        <f t="shared" si="617"/>
        <v>August</v>
      </c>
      <c r="D2139" s="106">
        <f t="shared" si="618"/>
        <v>10828</v>
      </c>
      <c r="E2139" s="106" t="e">
        <f t="shared" si="606"/>
        <v>#DIV/0!</v>
      </c>
      <c r="F2139" s="106">
        <f>'Calcs Hist'!E2140</f>
        <v>0</v>
      </c>
      <c r="G2139" s="106" t="e">
        <f t="shared" si="602"/>
        <v>#DIV/0!</v>
      </c>
      <c r="H2139" s="107" t="e">
        <f t="shared" si="607"/>
        <v>#DIV/0!</v>
      </c>
      <c r="I2139" s="106" t="e">
        <f>IF(P2139&gt;0,('Input &amp; Results'!E$32/12*$C$3)*('Input &amp; Results'!$D$21),('Input &amp; Results'!E$32/12*$C$3)*('Input &amp; Results'!$D$22))</f>
        <v>#DIV/0!</v>
      </c>
      <c r="J2139" s="106" t="e">
        <f t="shared" si="608"/>
        <v>#DIV/0!</v>
      </c>
      <c r="K2139" s="106" t="e">
        <f>IF(H2139&gt;'Input &amp; Results'!$K$45,MIN('Input &amp; Results'!$K$34*(D2139-D2138),J2139-M2139),0)</f>
        <v>#DIV/0!</v>
      </c>
      <c r="L2139" s="106" t="e">
        <f t="shared" si="609"/>
        <v>#DIV/0!</v>
      </c>
      <c r="M2139" s="106" t="e">
        <f>IF(J2139&gt;0,MIN('Input &amp; Results'!$K$14*0.75/12*'Input &amp; Results'!$K$42*(D2139-D2138),J2139),0)</f>
        <v>#DIV/0!</v>
      </c>
      <c r="N2139" s="106" t="e">
        <f t="shared" si="610"/>
        <v>#DIV/0!</v>
      </c>
      <c r="O2139" s="106" t="e">
        <f t="shared" si="599"/>
        <v>#DIV/0!</v>
      </c>
      <c r="P2139" s="106" t="e">
        <f>IF(O2139&gt;'Input &amp; Results'!$E$49,MIN('Input &amp; Results'!$E$47*(D2139-D2138),O2139),0)</f>
        <v>#DIV/0!</v>
      </c>
      <c r="Q2139" s="106" t="e">
        <f t="shared" si="611"/>
        <v>#DIV/0!</v>
      </c>
      <c r="R2139" s="106" t="e">
        <f t="shared" si="603"/>
        <v>#DIV/0!</v>
      </c>
      <c r="S2139" s="106" t="e">
        <f t="shared" si="600"/>
        <v>#DIV/0!</v>
      </c>
      <c r="T2139" s="106" t="e">
        <f t="shared" si="612"/>
        <v>#DIV/0!</v>
      </c>
      <c r="U2139" s="124" t="e">
        <f t="shared" si="613"/>
        <v>#DIV/0!</v>
      </c>
      <c r="V2139" s="107" t="e">
        <f t="shared" si="601"/>
        <v>#DIV/0!</v>
      </c>
      <c r="W2139" s="106" t="e">
        <f t="shared" si="614"/>
        <v>#DIV/0!</v>
      </c>
      <c r="X2139" s="106" t="e">
        <f t="shared" si="604"/>
        <v>#DIV/0!</v>
      </c>
      <c r="Y2139" s="106" t="e">
        <f t="shared" si="615"/>
        <v>#DIV/0!</v>
      </c>
      <c r="Z2139" s="108" t="e">
        <f t="shared" si="605"/>
        <v>#DIV/0!</v>
      </c>
      <c r="AA2139" s="108" t="e">
        <f>('Input &amp; Results'!$E$40-R2139*7.48)/('Calcs active'!H2139*1440)</f>
        <v>#DIV/0!</v>
      </c>
    </row>
    <row r="2140" spans="2:27" x14ac:dyDescent="0.2">
      <c r="B2140" s="31">
        <f t="shared" si="616"/>
        <v>30</v>
      </c>
      <c r="C2140" s="31" t="str">
        <f t="shared" si="617"/>
        <v>September</v>
      </c>
      <c r="D2140" s="106">
        <f t="shared" si="618"/>
        <v>10858</v>
      </c>
      <c r="E2140" s="106" t="e">
        <f t="shared" si="606"/>
        <v>#DIV/0!</v>
      </c>
      <c r="F2140" s="106">
        <f>'Calcs Hist'!E2141</f>
        <v>0</v>
      </c>
      <c r="G2140" s="106" t="e">
        <f t="shared" si="602"/>
        <v>#DIV/0!</v>
      </c>
      <c r="H2140" s="107" t="e">
        <f t="shared" si="607"/>
        <v>#DIV/0!</v>
      </c>
      <c r="I2140" s="106" t="e">
        <f>IF(P2140&gt;0,('Input &amp; Results'!E$33/12*$C$3)*('Input &amp; Results'!$D$21),('Input &amp; Results'!E$33/12*$C$3)*('Input &amp; Results'!$D$22))</f>
        <v>#DIV/0!</v>
      </c>
      <c r="J2140" s="106" t="e">
        <f t="shared" si="608"/>
        <v>#DIV/0!</v>
      </c>
      <c r="K2140" s="106" t="e">
        <f>IF(H2140&gt;'Input &amp; Results'!$K$45,MIN('Input &amp; Results'!$K$35*(D2140-D2139),J2140-M2140),0)</f>
        <v>#DIV/0!</v>
      </c>
      <c r="L2140" s="106" t="e">
        <f t="shared" si="609"/>
        <v>#DIV/0!</v>
      </c>
      <c r="M2140" s="106" t="e">
        <f>IF(J2140&gt;0,MIN('Input &amp; Results'!$K$15*0.75/12*'Input &amp; Results'!$K$42*(D2140-D2139),J2140),0)</f>
        <v>#DIV/0!</v>
      </c>
      <c r="N2140" s="106" t="e">
        <f t="shared" si="610"/>
        <v>#DIV/0!</v>
      </c>
      <c r="O2140" s="106" t="e">
        <f t="shared" si="599"/>
        <v>#DIV/0!</v>
      </c>
      <c r="P2140" s="106" t="e">
        <f>IF(O2140&gt;'Input &amp; Results'!$E$49,MIN('Input &amp; Results'!$E$47*(D2140-D2139),O2140),0)</f>
        <v>#DIV/0!</v>
      </c>
      <c r="Q2140" s="106" t="e">
        <f t="shared" si="611"/>
        <v>#DIV/0!</v>
      </c>
      <c r="R2140" s="106" t="e">
        <f t="shared" si="603"/>
        <v>#DIV/0!</v>
      </c>
      <c r="S2140" s="106" t="e">
        <f t="shared" si="600"/>
        <v>#DIV/0!</v>
      </c>
      <c r="T2140" s="106" t="e">
        <f t="shared" si="612"/>
        <v>#DIV/0!</v>
      </c>
      <c r="U2140" s="124" t="e">
        <f t="shared" si="613"/>
        <v>#DIV/0!</v>
      </c>
      <c r="V2140" s="107" t="e">
        <f t="shared" si="601"/>
        <v>#DIV/0!</v>
      </c>
      <c r="W2140" s="106" t="e">
        <f t="shared" si="614"/>
        <v>#DIV/0!</v>
      </c>
      <c r="X2140" s="106" t="e">
        <f t="shared" si="604"/>
        <v>#DIV/0!</v>
      </c>
      <c r="Y2140" s="106" t="e">
        <f t="shared" si="615"/>
        <v>#DIV/0!</v>
      </c>
      <c r="Z2140" s="108" t="e">
        <f t="shared" si="605"/>
        <v>#DIV/0!</v>
      </c>
      <c r="AA2140" s="108" t="e">
        <f>('Input &amp; Results'!$E$40-R2140*7.48)/('Calcs active'!H2140*1440)</f>
        <v>#DIV/0!</v>
      </c>
    </row>
    <row r="2141" spans="2:27" x14ac:dyDescent="0.2">
      <c r="B2141" s="31">
        <f t="shared" si="616"/>
        <v>30</v>
      </c>
      <c r="C2141" s="31" t="str">
        <f t="shared" si="617"/>
        <v>October</v>
      </c>
      <c r="D2141" s="106">
        <f t="shared" si="618"/>
        <v>10889</v>
      </c>
      <c r="E2141" s="106" t="e">
        <f t="shared" si="606"/>
        <v>#DIV/0!</v>
      </c>
      <c r="F2141" s="106">
        <f>'Calcs Hist'!E2142</f>
        <v>0</v>
      </c>
      <c r="G2141" s="106" t="e">
        <f t="shared" si="602"/>
        <v>#DIV/0!</v>
      </c>
      <c r="H2141" s="107" t="e">
        <f t="shared" si="607"/>
        <v>#DIV/0!</v>
      </c>
      <c r="I2141" s="106" t="e">
        <f>IF(P2141&gt;0,('Input &amp; Results'!E$34/12*$C$3)*('Input &amp; Results'!$D$21),('Input &amp; Results'!E$34/12*$C$3)*('Input &amp; Results'!$D$22))</f>
        <v>#DIV/0!</v>
      </c>
      <c r="J2141" s="106" t="e">
        <f t="shared" si="608"/>
        <v>#DIV/0!</v>
      </c>
      <c r="K2141" s="106" t="e">
        <f>IF(H2141&gt;'Input &amp; Results'!$K$45,MIN('Input &amp; Results'!$K$36*(D2141-D2140),J2141-M2141),0)</f>
        <v>#DIV/0!</v>
      </c>
      <c r="L2141" s="106" t="e">
        <f t="shared" si="609"/>
        <v>#DIV/0!</v>
      </c>
      <c r="M2141" s="106" t="e">
        <f>IF(J2141&gt;0,MIN('Input &amp; Results'!$K$16*0.75/12*'Input &amp; Results'!$K$42*(D2141-D2140),J2141),0)</f>
        <v>#DIV/0!</v>
      </c>
      <c r="N2141" s="106" t="e">
        <f t="shared" si="610"/>
        <v>#DIV/0!</v>
      </c>
      <c r="O2141" s="106" t="e">
        <f t="shared" si="599"/>
        <v>#DIV/0!</v>
      </c>
      <c r="P2141" s="106" t="e">
        <f>IF(O2141&gt;'Input &amp; Results'!$E$49,MIN('Input &amp; Results'!$E$47*(D2141-D2140),O2141),0)</f>
        <v>#DIV/0!</v>
      </c>
      <c r="Q2141" s="106" t="e">
        <f t="shared" si="611"/>
        <v>#DIV/0!</v>
      </c>
      <c r="R2141" s="106" t="e">
        <f t="shared" si="603"/>
        <v>#DIV/0!</v>
      </c>
      <c r="S2141" s="106" t="e">
        <f t="shared" si="600"/>
        <v>#DIV/0!</v>
      </c>
      <c r="T2141" s="106" t="e">
        <f t="shared" si="612"/>
        <v>#DIV/0!</v>
      </c>
      <c r="U2141" s="124" t="e">
        <f t="shared" si="613"/>
        <v>#DIV/0!</v>
      </c>
      <c r="V2141" s="107" t="e">
        <f t="shared" si="601"/>
        <v>#DIV/0!</v>
      </c>
      <c r="W2141" s="106" t="e">
        <f t="shared" si="614"/>
        <v>#DIV/0!</v>
      </c>
      <c r="X2141" s="106" t="e">
        <f t="shared" si="604"/>
        <v>#DIV/0!</v>
      </c>
      <c r="Y2141" s="106" t="e">
        <f t="shared" si="615"/>
        <v>#DIV/0!</v>
      </c>
      <c r="Z2141" s="108" t="e">
        <f t="shared" si="605"/>
        <v>#DIV/0!</v>
      </c>
      <c r="AA2141" s="108" t="e">
        <f>('Input &amp; Results'!$E$40-R2141*7.48)/('Calcs active'!H2141*1440)</f>
        <v>#DIV/0!</v>
      </c>
    </row>
    <row r="2142" spans="2:27" x14ac:dyDescent="0.2">
      <c r="B2142" s="31">
        <f t="shared" si="616"/>
        <v>30</v>
      </c>
      <c r="C2142" s="31" t="str">
        <f t="shared" si="617"/>
        <v>November</v>
      </c>
      <c r="D2142" s="106">
        <f t="shared" si="618"/>
        <v>10919</v>
      </c>
      <c r="E2142" s="106" t="e">
        <f t="shared" si="606"/>
        <v>#DIV/0!</v>
      </c>
      <c r="F2142" s="106">
        <f>'Calcs Hist'!E2143</f>
        <v>0</v>
      </c>
      <c r="G2142" s="106" t="e">
        <f t="shared" si="602"/>
        <v>#DIV/0!</v>
      </c>
      <c r="H2142" s="107" t="e">
        <f t="shared" si="607"/>
        <v>#DIV/0!</v>
      </c>
      <c r="I2142" s="106" t="e">
        <f>IF(P2142&gt;0,('Input &amp; Results'!E$35/12*$C$3)*('Input &amp; Results'!$D$21),('Input &amp; Results'!E$35/12*$C$3)*('Input &amp; Results'!$D$22))</f>
        <v>#DIV/0!</v>
      </c>
      <c r="J2142" s="106" t="e">
        <f t="shared" si="608"/>
        <v>#DIV/0!</v>
      </c>
      <c r="K2142" s="106" t="e">
        <f>IF(H2142&gt;'Input &amp; Results'!$K$45,MIN('Input &amp; Results'!$K$37*(D2142-D2141),J2142-M2142),0)</f>
        <v>#DIV/0!</v>
      </c>
      <c r="L2142" s="106" t="e">
        <f t="shared" si="609"/>
        <v>#DIV/0!</v>
      </c>
      <c r="M2142" s="106" t="e">
        <f>IF(J2142&gt;0,MIN('Input &amp; Results'!$K$17*0.75/12*'Input &amp; Results'!$K$42*(D2142-D2141),J2142),0)</f>
        <v>#DIV/0!</v>
      </c>
      <c r="N2142" s="106" t="e">
        <f t="shared" si="610"/>
        <v>#DIV/0!</v>
      </c>
      <c r="O2142" s="106" t="e">
        <f t="shared" si="599"/>
        <v>#DIV/0!</v>
      </c>
      <c r="P2142" s="106" t="e">
        <f>IF(O2142&gt;'Input &amp; Results'!$E$49,MIN('Input &amp; Results'!$E$47*(D2142-D2141),O2142),0)</f>
        <v>#DIV/0!</v>
      </c>
      <c r="Q2142" s="106" t="e">
        <f t="shared" si="611"/>
        <v>#DIV/0!</v>
      </c>
      <c r="R2142" s="106" t="e">
        <f t="shared" si="603"/>
        <v>#DIV/0!</v>
      </c>
      <c r="S2142" s="106" t="e">
        <f t="shared" si="600"/>
        <v>#DIV/0!</v>
      </c>
      <c r="T2142" s="106" t="e">
        <f t="shared" si="612"/>
        <v>#DIV/0!</v>
      </c>
      <c r="U2142" s="124" t="e">
        <f t="shared" si="613"/>
        <v>#DIV/0!</v>
      </c>
      <c r="V2142" s="107" t="e">
        <f t="shared" si="601"/>
        <v>#DIV/0!</v>
      </c>
      <c r="W2142" s="106" t="e">
        <f t="shared" si="614"/>
        <v>#DIV/0!</v>
      </c>
      <c r="X2142" s="106" t="e">
        <f t="shared" si="604"/>
        <v>#DIV/0!</v>
      </c>
      <c r="Y2142" s="106" t="e">
        <f t="shared" si="615"/>
        <v>#DIV/0!</v>
      </c>
      <c r="Z2142" s="108" t="e">
        <f t="shared" si="605"/>
        <v>#DIV/0!</v>
      </c>
      <c r="AA2142" s="108" t="e">
        <f>('Input &amp; Results'!$E$40-R2142*7.48)/('Calcs active'!H2142*1440)</f>
        <v>#DIV/0!</v>
      </c>
    </row>
    <row r="2143" spans="2:27" x14ac:dyDescent="0.2">
      <c r="B2143" s="31">
        <f t="shared" si="616"/>
        <v>30</v>
      </c>
      <c r="C2143" s="31" t="str">
        <f t="shared" si="617"/>
        <v>December</v>
      </c>
      <c r="D2143" s="106">
        <f t="shared" si="618"/>
        <v>10950</v>
      </c>
      <c r="E2143" s="106" t="e">
        <f t="shared" si="606"/>
        <v>#DIV/0!</v>
      </c>
      <c r="F2143" s="106">
        <f>'Calcs Hist'!E2144</f>
        <v>0</v>
      </c>
      <c r="G2143" s="106" t="e">
        <f t="shared" si="602"/>
        <v>#DIV/0!</v>
      </c>
      <c r="H2143" s="107" t="e">
        <f t="shared" si="607"/>
        <v>#DIV/0!</v>
      </c>
      <c r="I2143" s="106" t="e">
        <f>IF(P2143&gt;0,('Input &amp; Results'!E$36/12*$C$3)*('Input &amp; Results'!$D$21),('Input &amp; Results'!E$36/12*$C$3)*('Input &amp; Results'!$D$22))</f>
        <v>#DIV/0!</v>
      </c>
      <c r="J2143" s="106" t="e">
        <f t="shared" si="608"/>
        <v>#DIV/0!</v>
      </c>
      <c r="K2143" s="106" t="e">
        <f>IF(H2143&gt;'Input &amp; Results'!$K$45,MIN('Input &amp; Results'!$K$38*(D2143-D2142),J2143-M2143),0)</f>
        <v>#DIV/0!</v>
      </c>
      <c r="L2143" s="106" t="e">
        <f t="shared" si="609"/>
        <v>#DIV/0!</v>
      </c>
      <c r="M2143" s="106" t="e">
        <f>IF(J2143&gt;0,MIN('Input &amp; Results'!$K$18*0.75/12*'Input &amp; Results'!$K$42*(D2143-D2142),J2143),0)</f>
        <v>#DIV/0!</v>
      </c>
      <c r="N2143" s="106" t="e">
        <f t="shared" si="610"/>
        <v>#DIV/0!</v>
      </c>
      <c r="O2143" s="106" t="e">
        <f t="shared" si="599"/>
        <v>#DIV/0!</v>
      </c>
      <c r="P2143" s="106" t="e">
        <f>IF(O2143&gt;'Input &amp; Results'!$E$49,MIN('Input &amp; Results'!$E$47*(D2143-D2142),O2143),0)</f>
        <v>#DIV/0!</v>
      </c>
      <c r="Q2143" s="106" t="e">
        <f t="shared" si="611"/>
        <v>#DIV/0!</v>
      </c>
      <c r="R2143" s="106" t="e">
        <f t="shared" si="603"/>
        <v>#DIV/0!</v>
      </c>
      <c r="S2143" s="106" t="e">
        <f t="shared" si="600"/>
        <v>#DIV/0!</v>
      </c>
      <c r="T2143" s="106" t="e">
        <f t="shared" si="612"/>
        <v>#DIV/0!</v>
      </c>
      <c r="U2143" s="124" t="e">
        <f t="shared" si="613"/>
        <v>#DIV/0!</v>
      </c>
      <c r="V2143" s="107" t="e">
        <f t="shared" si="601"/>
        <v>#DIV/0!</v>
      </c>
      <c r="W2143" s="106" t="e">
        <f t="shared" si="614"/>
        <v>#DIV/0!</v>
      </c>
      <c r="X2143" s="106" t="e">
        <f t="shared" si="604"/>
        <v>#DIV/0!</v>
      </c>
      <c r="Y2143" s="106" t="e">
        <f t="shared" si="615"/>
        <v>#DIV/0!</v>
      </c>
      <c r="Z2143" s="108" t="e">
        <f t="shared" si="605"/>
        <v>#DIV/0!</v>
      </c>
      <c r="AA2143" s="108" t="e">
        <f>('Input &amp; Results'!$E$40-R2143*7.48)/('Calcs active'!H2143*1440)</f>
        <v>#DIV/0!</v>
      </c>
    </row>
    <row r="2144" spans="2:27" x14ac:dyDescent="0.2">
      <c r="M2144" s="106"/>
    </row>
  </sheetData>
  <sheetProtection password="D491" sheet="1" objects="1" scenarios="1"/>
  <mergeCells count="15">
    <mergeCell ref="A1:D1"/>
    <mergeCell ref="K12:L12"/>
    <mergeCell ref="E9:L9"/>
    <mergeCell ref="E8:L8"/>
    <mergeCell ref="E7:L7"/>
    <mergeCell ref="E5:L5"/>
    <mergeCell ref="E6:L6"/>
    <mergeCell ref="C2:F2"/>
    <mergeCell ref="M12:N12"/>
    <mergeCell ref="B13:B14"/>
    <mergeCell ref="C13:C14"/>
    <mergeCell ref="D13:D14"/>
    <mergeCell ref="Q3:R3"/>
    <mergeCell ref="K1841:L1841"/>
    <mergeCell ref="M1841:N1841"/>
  </mergeCells>
  <phoneticPr fontId="2" type="noConversion"/>
  <printOptions horizontalCentered="1"/>
  <pageMargins left="0.5" right="0.5" top="0.5" bottom="0.5" header="0.5" footer="0.5"/>
  <pageSetup scale="50" fitToHeight="150" pageOrder="overThenDown" orientation="landscape" horizontalDpi="300" verticalDpi="300" r:id="rId1"/>
  <headerFooter alignWithMargins="0">
    <oddFooter>&amp;L&amp;A&amp;C&amp;F&amp;RPage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K2144"/>
  <sheetViews>
    <sheetView zoomScale="80" workbookViewId="0">
      <pane xSplit="4" ySplit="15" topLeftCell="E16" activePane="bottomRight" state="frozen"/>
      <selection pane="topRight" activeCell="E1" sqref="E1"/>
      <selection pane="bottomLeft" activeCell="A16" sqref="A16"/>
      <selection pane="bottomRight" activeCell="E30" sqref="E30"/>
    </sheetView>
  </sheetViews>
  <sheetFormatPr defaultRowHeight="12.75" x14ac:dyDescent="0.2"/>
  <cols>
    <col min="1" max="1" width="2.7109375" style="4" customWidth="1"/>
    <col min="2" max="2" width="15.28515625" style="31" bestFit="1" customWidth="1"/>
    <col min="3" max="3" width="12" style="4" bestFit="1" customWidth="1"/>
    <col min="4" max="4" width="10.5703125" style="4" bestFit="1" customWidth="1"/>
    <col min="5" max="6" width="12.7109375" style="4" customWidth="1"/>
    <col min="7" max="7" width="12.7109375" style="108" customWidth="1"/>
    <col min="8" max="11" width="12.7109375" style="4" customWidth="1"/>
    <col min="12" max="12" width="9.5703125" style="4" bestFit="1" customWidth="1"/>
    <col min="13" max="16384" width="9.140625" style="4"/>
  </cols>
  <sheetData>
    <row r="1" spans="1:11" ht="15.75" x14ac:dyDescent="0.25">
      <c r="A1" s="295" t="s">
        <v>106</v>
      </c>
      <c r="B1" s="295"/>
      <c r="C1" s="295"/>
      <c r="D1" s="295"/>
      <c r="E1" s="295"/>
    </row>
    <row r="2" spans="1:11" x14ac:dyDescent="0.2">
      <c r="C2" s="302" t="s">
        <v>27</v>
      </c>
      <c r="D2" s="302"/>
      <c r="E2" s="302"/>
      <c r="F2" s="302"/>
      <c r="G2" s="302"/>
      <c r="H2" s="37"/>
    </row>
    <row r="3" spans="1:11" x14ac:dyDescent="0.2">
      <c r="B3" s="44" t="s">
        <v>15</v>
      </c>
      <c r="C3" s="86">
        <f>'Input &amp; Results'!$F$7</f>
        <v>0</v>
      </c>
      <c r="D3" s="44" t="s">
        <v>1</v>
      </c>
      <c r="E3" s="110" t="s">
        <v>0</v>
      </c>
      <c r="F3" s="105"/>
    </row>
    <row r="4" spans="1:11" x14ac:dyDescent="0.2">
      <c r="B4" s="44" t="s">
        <v>16</v>
      </c>
      <c r="C4" s="86">
        <f>'Input &amp; Results'!F10</f>
        <v>0</v>
      </c>
      <c r="D4" s="44" t="s">
        <v>3</v>
      </c>
      <c r="E4" s="110" t="s">
        <v>2</v>
      </c>
      <c r="F4" s="105"/>
    </row>
    <row r="5" spans="1:11" x14ac:dyDescent="0.2">
      <c r="B5" s="111" t="s">
        <v>108</v>
      </c>
      <c r="C5" s="112">
        <f>'Input &amp; Results'!F15</f>
        <v>0</v>
      </c>
      <c r="D5" s="44"/>
      <c r="E5" s="300" t="s">
        <v>109</v>
      </c>
      <c r="F5" s="301"/>
      <c r="G5" s="301"/>
      <c r="H5" s="301"/>
      <c r="I5" s="301"/>
      <c r="J5" s="301"/>
      <c r="K5" s="301"/>
    </row>
    <row r="6" spans="1:11" x14ac:dyDescent="0.2">
      <c r="B6" s="44" t="s">
        <v>17</v>
      </c>
      <c r="C6" s="86">
        <f>'Input &amp; Results'!F13*C3*C4</f>
        <v>0</v>
      </c>
      <c r="D6" s="44" t="s">
        <v>18</v>
      </c>
      <c r="E6" s="300" t="s">
        <v>19</v>
      </c>
      <c r="F6" s="301"/>
      <c r="G6" s="301"/>
      <c r="H6" s="301"/>
      <c r="I6" s="301"/>
      <c r="J6" s="301"/>
      <c r="K6" s="301"/>
    </row>
    <row r="7" spans="1:11" x14ac:dyDescent="0.2">
      <c r="B7" s="44" t="s">
        <v>20</v>
      </c>
      <c r="C7" s="86">
        <f>'Input &amp; Results'!F12*C3*C4</f>
        <v>0</v>
      </c>
      <c r="D7" s="44" t="s">
        <v>18</v>
      </c>
      <c r="E7" s="300" t="s">
        <v>21</v>
      </c>
      <c r="F7" s="301"/>
      <c r="G7" s="301"/>
      <c r="H7" s="301"/>
      <c r="I7" s="301"/>
      <c r="J7" s="301"/>
      <c r="K7" s="301"/>
    </row>
    <row r="8" spans="1:11" x14ac:dyDescent="0.2">
      <c r="B8" s="44" t="s">
        <v>22</v>
      </c>
      <c r="C8" s="86">
        <f>+C6-C7</f>
        <v>0</v>
      </c>
      <c r="D8" s="44" t="s">
        <v>18</v>
      </c>
      <c r="E8" s="300" t="s">
        <v>23</v>
      </c>
      <c r="F8" s="301"/>
      <c r="G8" s="301"/>
      <c r="H8" s="301"/>
      <c r="I8" s="301"/>
      <c r="J8" s="301"/>
      <c r="K8" s="301"/>
    </row>
    <row r="9" spans="1:11" x14ac:dyDescent="0.2">
      <c r="B9" s="44" t="s">
        <v>110</v>
      </c>
      <c r="C9" s="86">
        <f>C5*C3*C4</f>
        <v>0</v>
      </c>
      <c r="D9" s="44" t="s">
        <v>18</v>
      </c>
      <c r="E9" s="300" t="s">
        <v>111</v>
      </c>
      <c r="F9" s="301"/>
      <c r="G9" s="301"/>
      <c r="H9" s="301"/>
      <c r="I9" s="301"/>
      <c r="J9" s="301"/>
      <c r="K9" s="301"/>
    </row>
    <row r="10" spans="1:11" x14ac:dyDescent="0.2">
      <c r="B10" s="44" t="s">
        <v>25</v>
      </c>
      <c r="C10" s="86">
        <f>+C9-C7</f>
        <v>0</v>
      </c>
      <c r="D10" s="44" t="s">
        <v>18</v>
      </c>
      <c r="E10" s="300" t="s">
        <v>112</v>
      </c>
      <c r="F10" s="301"/>
      <c r="G10" s="301"/>
      <c r="H10" s="301"/>
      <c r="I10" s="301"/>
      <c r="J10" s="301"/>
      <c r="K10" s="301"/>
    </row>
    <row r="11" spans="1:11" ht="14.25" x14ac:dyDescent="0.25">
      <c r="B11" s="44" t="s">
        <v>44</v>
      </c>
      <c r="C11" s="86">
        <f>'Input &amp; Results'!F11</f>
        <v>0</v>
      </c>
      <c r="D11" s="44" t="s">
        <v>11</v>
      </c>
      <c r="E11" s="102"/>
      <c r="F11" s="102"/>
    </row>
    <row r="12" spans="1:11" x14ac:dyDescent="0.2">
      <c r="B12" s="44" t="s">
        <v>28</v>
      </c>
      <c r="C12" s="86">
        <f>'Input &amp; Results'!F16</f>
        <v>0</v>
      </c>
      <c r="D12" s="44"/>
      <c r="E12" s="102"/>
      <c r="F12" s="102"/>
    </row>
    <row r="14" spans="1:11" x14ac:dyDescent="0.2">
      <c r="B14" s="266" t="s">
        <v>88</v>
      </c>
      <c r="C14" s="266" t="s">
        <v>71</v>
      </c>
      <c r="D14" s="266" t="str">
        <f>'Input &amp; Results'!F17</f>
        <v>Days</v>
      </c>
      <c r="E14" s="20" t="s">
        <v>4</v>
      </c>
      <c r="F14" s="20" t="s">
        <v>4</v>
      </c>
      <c r="G14" s="59" t="s">
        <v>70</v>
      </c>
      <c r="H14" s="104" t="s">
        <v>83</v>
      </c>
      <c r="I14" s="20" t="s">
        <v>32</v>
      </c>
      <c r="J14" s="20" t="s">
        <v>107</v>
      </c>
      <c r="K14" s="20" t="s">
        <v>103</v>
      </c>
    </row>
    <row r="15" spans="1:11" s="105" customFormat="1" ht="15.75" x14ac:dyDescent="0.2">
      <c r="B15" s="266"/>
      <c r="C15" s="266"/>
      <c r="D15" s="266"/>
      <c r="E15" s="20" t="s">
        <v>45</v>
      </c>
      <c r="F15" s="20" t="s">
        <v>10</v>
      </c>
      <c r="G15" s="59" t="s">
        <v>45</v>
      </c>
      <c r="H15" s="20" t="s">
        <v>46</v>
      </c>
      <c r="I15" s="20" t="s">
        <v>46</v>
      </c>
      <c r="J15" s="20" t="s">
        <v>46</v>
      </c>
      <c r="K15" s="20"/>
    </row>
    <row r="16" spans="1:11" x14ac:dyDescent="0.2">
      <c r="B16" s="31">
        <v>1</v>
      </c>
      <c r="C16" s="31" t="s">
        <v>51</v>
      </c>
      <c r="D16" s="106">
        <v>1</v>
      </c>
      <c r="E16" s="106">
        <f>IF($C$3&gt;0,$C$3*$C$11*($C$10/$C$8)^$C$12,0)</f>
        <v>0</v>
      </c>
      <c r="F16" s="107">
        <f>E16*7.48/1440</f>
        <v>0</v>
      </c>
      <c r="G16" s="106" t="e">
        <f>IF('Calcs active'!P15&gt;0,('Input &amp; Results'!F$25/12*$C$3)*('Input &amp; Results'!$D$21),('Input &amp; Results'!F$25/12*$C$3)*('Input &amp; Results'!$D$22))</f>
        <v>#DIV/0!</v>
      </c>
      <c r="H16" s="106" t="e">
        <f>G16-E16</f>
        <v>#DIV/0!</v>
      </c>
      <c r="I16" s="106" t="e">
        <f>C10+H16</f>
        <v>#DIV/0!</v>
      </c>
      <c r="J16" s="106" t="e">
        <f>$C$9+H16</f>
        <v>#DIV/0!</v>
      </c>
      <c r="K16" s="107" t="e">
        <f>J16/($C$3*$C$4)</f>
        <v>#DIV/0!</v>
      </c>
    </row>
    <row r="17" spans="2:11" x14ac:dyDescent="0.2">
      <c r="B17" s="31">
        <v>1</v>
      </c>
      <c r="C17" s="31" t="s">
        <v>51</v>
      </c>
      <c r="D17" s="106">
        <v>2</v>
      </c>
      <c r="E17" s="106">
        <f t="shared" ref="E17:E54" si="0">IF($C$3&gt;0,$C$3*$C$11*(I16/$C$8)^$C$12,0)</f>
        <v>0</v>
      </c>
      <c r="F17" s="107">
        <f>E17*7.48/1440</f>
        <v>0</v>
      </c>
      <c r="G17" s="106" t="e">
        <f>IF('Calcs active'!P16&gt;0,('Input &amp; Results'!F$25/12*$C$3)*('Input &amp; Results'!$D$21),('Input &amp; Results'!F$25/12*$C$3)*('Input &amp; Results'!$D$22))</f>
        <v>#DIV/0!</v>
      </c>
      <c r="H17" s="106" t="e">
        <f t="shared" ref="H17:H80" si="1">G17-E17</f>
        <v>#DIV/0!</v>
      </c>
      <c r="I17" s="106" t="e">
        <f t="shared" ref="I17:I80" si="2">I16+H17</f>
        <v>#DIV/0!</v>
      </c>
      <c r="J17" s="106" t="e">
        <f>J16+H17</f>
        <v>#DIV/0!</v>
      </c>
      <c r="K17" s="107" t="e">
        <f t="shared" ref="K17:K80" si="3">J17/($C$3*$C$4)</f>
        <v>#DIV/0!</v>
      </c>
    </row>
    <row r="18" spans="2:11" x14ac:dyDescent="0.2">
      <c r="B18" s="31">
        <v>1</v>
      </c>
      <c r="C18" s="31" t="s">
        <v>51</v>
      </c>
      <c r="D18" s="106">
        <v>3</v>
      </c>
      <c r="E18" s="106">
        <f t="shared" si="0"/>
        <v>0</v>
      </c>
      <c r="F18" s="107">
        <f>E18*7.48/1440</f>
        <v>0</v>
      </c>
      <c r="G18" s="106" t="e">
        <f>IF('Calcs active'!P17&gt;0,('Input &amp; Results'!F$25/12*$C$3)*('Input &amp; Results'!$D$21),('Input &amp; Results'!F$25/12*$C$3)*('Input &amp; Results'!$D$22))</f>
        <v>#DIV/0!</v>
      </c>
      <c r="H18" s="106" t="e">
        <f t="shared" si="1"/>
        <v>#DIV/0!</v>
      </c>
      <c r="I18" s="106" t="e">
        <f t="shared" si="2"/>
        <v>#DIV/0!</v>
      </c>
      <c r="J18" s="106" t="e">
        <f>J17+H18</f>
        <v>#DIV/0!</v>
      </c>
      <c r="K18" s="107" t="e">
        <f t="shared" si="3"/>
        <v>#DIV/0!</v>
      </c>
    </row>
    <row r="19" spans="2:11" x14ac:dyDescent="0.2">
      <c r="B19" s="31">
        <v>1</v>
      </c>
      <c r="C19" s="31" t="s">
        <v>51</v>
      </c>
      <c r="D19" s="106">
        <v>4</v>
      </c>
      <c r="E19" s="106">
        <f t="shared" si="0"/>
        <v>0</v>
      </c>
      <c r="F19" s="107">
        <f t="shared" ref="F19:F82" si="4">E19*7.48/1440</f>
        <v>0</v>
      </c>
      <c r="G19" s="106" t="e">
        <f>IF('Calcs active'!P18&gt;0,('Input &amp; Results'!F$25/12*$C$3)*('Input &amp; Results'!$D$21),('Input &amp; Results'!F$25/12*$C$3)*('Input &amp; Results'!$D$22))</f>
        <v>#DIV/0!</v>
      </c>
      <c r="H19" s="106" t="e">
        <f t="shared" si="1"/>
        <v>#DIV/0!</v>
      </c>
      <c r="I19" s="106" t="e">
        <f t="shared" si="2"/>
        <v>#DIV/0!</v>
      </c>
      <c r="J19" s="106" t="e">
        <f>J18+H19</f>
        <v>#DIV/0!</v>
      </c>
      <c r="K19" s="107" t="e">
        <f t="shared" si="3"/>
        <v>#DIV/0!</v>
      </c>
    </row>
    <row r="20" spans="2:11" x14ac:dyDescent="0.2">
      <c r="B20" s="31">
        <v>1</v>
      </c>
      <c r="C20" s="31" t="s">
        <v>51</v>
      </c>
      <c r="D20" s="106">
        <v>5</v>
      </c>
      <c r="E20" s="106">
        <f t="shared" si="0"/>
        <v>0</v>
      </c>
      <c r="F20" s="107">
        <f t="shared" si="4"/>
        <v>0</v>
      </c>
      <c r="G20" s="106" t="e">
        <f>IF('Calcs active'!P19&gt;0,('Input &amp; Results'!F$25/12*$C$3)*('Input &amp; Results'!$D$21),('Input &amp; Results'!F$25/12*$C$3)*('Input &amp; Results'!$D$22))</f>
        <v>#DIV/0!</v>
      </c>
      <c r="H20" s="106" t="e">
        <f t="shared" si="1"/>
        <v>#DIV/0!</v>
      </c>
      <c r="I20" s="106" t="e">
        <f t="shared" si="2"/>
        <v>#DIV/0!</v>
      </c>
      <c r="J20" s="106" t="e">
        <f>J19+H20</f>
        <v>#DIV/0!</v>
      </c>
      <c r="K20" s="107" t="e">
        <f t="shared" si="3"/>
        <v>#DIV/0!</v>
      </c>
    </row>
    <row r="21" spans="2:11" x14ac:dyDescent="0.2">
      <c r="B21" s="31">
        <v>1</v>
      </c>
      <c r="C21" s="31" t="s">
        <v>51</v>
      </c>
      <c r="D21" s="106">
        <v>6</v>
      </c>
      <c r="E21" s="106">
        <f t="shared" si="0"/>
        <v>0</v>
      </c>
      <c r="F21" s="107">
        <f t="shared" si="4"/>
        <v>0</v>
      </c>
      <c r="G21" s="106" t="e">
        <f>IF('Calcs active'!P20&gt;0,('Input &amp; Results'!F$25/12*$C$3)*('Input &amp; Results'!$D$21),('Input &amp; Results'!F$25/12*$C$3)*('Input &amp; Results'!$D$22))</f>
        <v>#DIV/0!</v>
      </c>
      <c r="H21" s="106" t="e">
        <f t="shared" si="1"/>
        <v>#DIV/0!</v>
      </c>
      <c r="I21" s="106" t="e">
        <f t="shared" si="2"/>
        <v>#DIV/0!</v>
      </c>
      <c r="J21" s="106" t="e">
        <f t="shared" ref="J21:J84" si="5">J20+H21</f>
        <v>#DIV/0!</v>
      </c>
      <c r="K21" s="107" t="e">
        <f t="shared" si="3"/>
        <v>#DIV/0!</v>
      </c>
    </row>
    <row r="22" spans="2:11" x14ac:dyDescent="0.2">
      <c r="B22" s="31">
        <v>1</v>
      </c>
      <c r="C22" s="31" t="s">
        <v>51</v>
      </c>
      <c r="D22" s="106">
        <v>7</v>
      </c>
      <c r="E22" s="106">
        <f t="shared" si="0"/>
        <v>0</v>
      </c>
      <c r="F22" s="107">
        <f t="shared" si="4"/>
        <v>0</v>
      </c>
      <c r="G22" s="106" t="e">
        <f>IF('Calcs active'!P21&gt;0,('Input &amp; Results'!F$25/12*$C$3)*('Input &amp; Results'!$D$21),('Input &amp; Results'!F$25/12*$C$3)*('Input &amp; Results'!$D$22))</f>
        <v>#DIV/0!</v>
      </c>
      <c r="H22" s="106" t="e">
        <f t="shared" si="1"/>
        <v>#DIV/0!</v>
      </c>
      <c r="I22" s="106" t="e">
        <f t="shared" si="2"/>
        <v>#DIV/0!</v>
      </c>
      <c r="J22" s="106" t="e">
        <f t="shared" si="5"/>
        <v>#DIV/0!</v>
      </c>
      <c r="K22" s="107" t="e">
        <f t="shared" si="3"/>
        <v>#DIV/0!</v>
      </c>
    </row>
    <row r="23" spans="2:11" x14ac:dyDescent="0.2">
      <c r="B23" s="31">
        <v>1</v>
      </c>
      <c r="C23" s="31" t="s">
        <v>51</v>
      </c>
      <c r="D23" s="106">
        <v>8</v>
      </c>
      <c r="E23" s="106">
        <f t="shared" si="0"/>
        <v>0</v>
      </c>
      <c r="F23" s="107">
        <f t="shared" si="4"/>
        <v>0</v>
      </c>
      <c r="G23" s="106" t="e">
        <f>IF('Calcs active'!P22&gt;0,('Input &amp; Results'!F$25/12*$C$3)*('Input &amp; Results'!$D$21),('Input &amp; Results'!F$25/12*$C$3)*('Input &amp; Results'!$D$22))</f>
        <v>#DIV/0!</v>
      </c>
      <c r="H23" s="106" t="e">
        <f t="shared" si="1"/>
        <v>#DIV/0!</v>
      </c>
      <c r="I23" s="106" t="e">
        <f t="shared" si="2"/>
        <v>#DIV/0!</v>
      </c>
      <c r="J23" s="106" t="e">
        <f t="shared" si="5"/>
        <v>#DIV/0!</v>
      </c>
      <c r="K23" s="107" t="e">
        <f t="shared" si="3"/>
        <v>#DIV/0!</v>
      </c>
    </row>
    <row r="24" spans="2:11" x14ac:dyDescent="0.2">
      <c r="B24" s="31">
        <v>1</v>
      </c>
      <c r="C24" s="31" t="s">
        <v>51</v>
      </c>
      <c r="D24" s="106">
        <v>9</v>
      </c>
      <c r="E24" s="106">
        <f t="shared" si="0"/>
        <v>0</v>
      </c>
      <c r="F24" s="107">
        <f t="shared" si="4"/>
        <v>0</v>
      </c>
      <c r="G24" s="106" t="e">
        <f>IF('Calcs active'!P23&gt;0,('Input &amp; Results'!F$25/12*$C$3)*('Input &amp; Results'!$D$21),('Input &amp; Results'!F$25/12*$C$3)*('Input &amp; Results'!$D$22))</f>
        <v>#DIV/0!</v>
      </c>
      <c r="H24" s="106" t="e">
        <f t="shared" si="1"/>
        <v>#DIV/0!</v>
      </c>
      <c r="I24" s="106" t="e">
        <f t="shared" si="2"/>
        <v>#DIV/0!</v>
      </c>
      <c r="J24" s="106" t="e">
        <f t="shared" si="5"/>
        <v>#DIV/0!</v>
      </c>
      <c r="K24" s="107" t="e">
        <f t="shared" si="3"/>
        <v>#DIV/0!</v>
      </c>
    </row>
    <row r="25" spans="2:11" x14ac:dyDescent="0.2">
      <c r="B25" s="31">
        <v>1</v>
      </c>
      <c r="C25" s="31" t="s">
        <v>51</v>
      </c>
      <c r="D25" s="106">
        <v>10</v>
      </c>
      <c r="E25" s="106">
        <f t="shared" si="0"/>
        <v>0</v>
      </c>
      <c r="F25" s="107">
        <f t="shared" si="4"/>
        <v>0</v>
      </c>
      <c r="G25" s="106" t="e">
        <f>IF('Calcs active'!P24&gt;0,('Input &amp; Results'!F$25/12*$C$3)*('Input &amp; Results'!$D$21),('Input &amp; Results'!F$25/12*$C$3)*('Input &amp; Results'!$D$22))</f>
        <v>#DIV/0!</v>
      </c>
      <c r="H25" s="106" t="e">
        <f t="shared" si="1"/>
        <v>#DIV/0!</v>
      </c>
      <c r="I25" s="106" t="e">
        <f t="shared" si="2"/>
        <v>#DIV/0!</v>
      </c>
      <c r="J25" s="106" t="e">
        <f t="shared" si="5"/>
        <v>#DIV/0!</v>
      </c>
      <c r="K25" s="107" t="e">
        <f t="shared" si="3"/>
        <v>#DIV/0!</v>
      </c>
    </row>
    <row r="26" spans="2:11" x14ac:dyDescent="0.2">
      <c r="B26" s="31">
        <v>1</v>
      </c>
      <c r="C26" s="31" t="s">
        <v>51</v>
      </c>
      <c r="D26" s="106">
        <v>11</v>
      </c>
      <c r="E26" s="106">
        <f t="shared" si="0"/>
        <v>0</v>
      </c>
      <c r="F26" s="107">
        <f t="shared" si="4"/>
        <v>0</v>
      </c>
      <c r="G26" s="106" t="e">
        <f>IF('Calcs active'!P25&gt;0,('Input &amp; Results'!F$25/12*$C$3)*('Input &amp; Results'!$D$21),('Input &amp; Results'!F$25/12*$C$3)*('Input &amp; Results'!$D$22))</f>
        <v>#DIV/0!</v>
      </c>
      <c r="H26" s="106" t="e">
        <f t="shared" si="1"/>
        <v>#DIV/0!</v>
      </c>
      <c r="I26" s="106" t="e">
        <f t="shared" si="2"/>
        <v>#DIV/0!</v>
      </c>
      <c r="J26" s="106" t="e">
        <f t="shared" si="5"/>
        <v>#DIV/0!</v>
      </c>
      <c r="K26" s="107" t="e">
        <f t="shared" si="3"/>
        <v>#DIV/0!</v>
      </c>
    </row>
    <row r="27" spans="2:11" x14ac:dyDescent="0.2">
      <c r="B27" s="31">
        <v>1</v>
      </c>
      <c r="C27" s="31" t="s">
        <v>51</v>
      </c>
      <c r="D27" s="106">
        <v>12</v>
      </c>
      <c r="E27" s="106">
        <f t="shared" si="0"/>
        <v>0</v>
      </c>
      <c r="F27" s="107">
        <f t="shared" si="4"/>
        <v>0</v>
      </c>
      <c r="G27" s="106" t="e">
        <f>IF('Calcs active'!P26&gt;0,('Input &amp; Results'!F$25/12*$C$3)*('Input &amp; Results'!$D$21),('Input &amp; Results'!F$25/12*$C$3)*('Input &amp; Results'!$D$22))</f>
        <v>#DIV/0!</v>
      </c>
      <c r="H27" s="106" t="e">
        <f t="shared" si="1"/>
        <v>#DIV/0!</v>
      </c>
      <c r="I27" s="106" t="e">
        <f t="shared" si="2"/>
        <v>#DIV/0!</v>
      </c>
      <c r="J27" s="106" t="e">
        <f t="shared" si="5"/>
        <v>#DIV/0!</v>
      </c>
      <c r="K27" s="107" t="e">
        <f t="shared" si="3"/>
        <v>#DIV/0!</v>
      </c>
    </row>
    <row r="28" spans="2:11" x14ac:dyDescent="0.2">
      <c r="B28" s="31">
        <v>1</v>
      </c>
      <c r="C28" s="31" t="s">
        <v>51</v>
      </c>
      <c r="D28" s="106">
        <v>13</v>
      </c>
      <c r="E28" s="106">
        <f t="shared" si="0"/>
        <v>0</v>
      </c>
      <c r="F28" s="107">
        <f t="shared" si="4"/>
        <v>0</v>
      </c>
      <c r="G28" s="106" t="e">
        <f>IF('Calcs active'!P27&gt;0,('Input &amp; Results'!F$25/12*$C$3)*('Input &amp; Results'!$D$21),('Input &amp; Results'!F$25/12*$C$3)*('Input &amp; Results'!$D$22))</f>
        <v>#DIV/0!</v>
      </c>
      <c r="H28" s="106" t="e">
        <f t="shared" si="1"/>
        <v>#DIV/0!</v>
      </c>
      <c r="I28" s="106" t="e">
        <f t="shared" si="2"/>
        <v>#DIV/0!</v>
      </c>
      <c r="J28" s="106" t="e">
        <f t="shared" si="5"/>
        <v>#DIV/0!</v>
      </c>
      <c r="K28" s="107" t="e">
        <f t="shared" si="3"/>
        <v>#DIV/0!</v>
      </c>
    </row>
    <row r="29" spans="2:11" x14ac:dyDescent="0.2">
      <c r="B29" s="31">
        <v>1</v>
      </c>
      <c r="C29" s="31" t="s">
        <v>51</v>
      </c>
      <c r="D29" s="106">
        <v>14</v>
      </c>
      <c r="E29" s="106">
        <f t="shared" si="0"/>
        <v>0</v>
      </c>
      <c r="F29" s="107">
        <f t="shared" si="4"/>
        <v>0</v>
      </c>
      <c r="G29" s="106" t="e">
        <f>IF('Calcs active'!P28&gt;0,('Input &amp; Results'!F$25/12*$C$3)*('Input &amp; Results'!$D$21),('Input &amp; Results'!F$25/12*$C$3)*('Input &amp; Results'!$D$22))</f>
        <v>#DIV/0!</v>
      </c>
      <c r="H29" s="106" t="e">
        <f t="shared" si="1"/>
        <v>#DIV/0!</v>
      </c>
      <c r="I29" s="106" t="e">
        <f t="shared" si="2"/>
        <v>#DIV/0!</v>
      </c>
      <c r="J29" s="106" t="e">
        <f t="shared" si="5"/>
        <v>#DIV/0!</v>
      </c>
      <c r="K29" s="107" t="e">
        <f t="shared" si="3"/>
        <v>#DIV/0!</v>
      </c>
    </row>
    <row r="30" spans="2:11" x14ac:dyDescent="0.2">
      <c r="B30" s="31">
        <v>1</v>
      </c>
      <c r="C30" s="31" t="s">
        <v>51</v>
      </c>
      <c r="D30" s="106">
        <v>15</v>
      </c>
      <c r="E30" s="106">
        <f t="shared" si="0"/>
        <v>0</v>
      </c>
      <c r="F30" s="107">
        <f t="shared" si="4"/>
        <v>0</v>
      </c>
      <c r="G30" s="106" t="e">
        <f>IF('Calcs active'!P29&gt;0,('Input &amp; Results'!F$25/12*$C$3)*('Input &amp; Results'!$D$21),('Input &amp; Results'!F$25/12*$C$3)*('Input &amp; Results'!$D$22))</f>
        <v>#DIV/0!</v>
      </c>
      <c r="H30" s="106" t="e">
        <f t="shared" si="1"/>
        <v>#DIV/0!</v>
      </c>
      <c r="I30" s="106" t="e">
        <f t="shared" si="2"/>
        <v>#DIV/0!</v>
      </c>
      <c r="J30" s="106" t="e">
        <f t="shared" si="5"/>
        <v>#DIV/0!</v>
      </c>
      <c r="K30" s="107" t="e">
        <f t="shared" si="3"/>
        <v>#DIV/0!</v>
      </c>
    </row>
    <row r="31" spans="2:11" x14ac:dyDescent="0.2">
      <c r="B31" s="31">
        <v>1</v>
      </c>
      <c r="C31" s="31" t="s">
        <v>51</v>
      </c>
      <c r="D31" s="106">
        <v>16</v>
      </c>
      <c r="E31" s="106">
        <f t="shared" si="0"/>
        <v>0</v>
      </c>
      <c r="F31" s="107">
        <f t="shared" si="4"/>
        <v>0</v>
      </c>
      <c r="G31" s="106" t="e">
        <f>IF('Calcs active'!P30&gt;0,('Input &amp; Results'!F$25/12*$C$3)*('Input &amp; Results'!$D$21),('Input &amp; Results'!F$25/12*$C$3)*('Input &amp; Results'!$D$22))</f>
        <v>#DIV/0!</v>
      </c>
      <c r="H31" s="106" t="e">
        <f t="shared" si="1"/>
        <v>#DIV/0!</v>
      </c>
      <c r="I31" s="106" t="e">
        <f t="shared" si="2"/>
        <v>#DIV/0!</v>
      </c>
      <c r="J31" s="106" t="e">
        <f t="shared" si="5"/>
        <v>#DIV/0!</v>
      </c>
      <c r="K31" s="107" t="e">
        <f t="shared" si="3"/>
        <v>#DIV/0!</v>
      </c>
    </row>
    <row r="32" spans="2:11" x14ac:dyDescent="0.2">
      <c r="B32" s="31">
        <v>1</v>
      </c>
      <c r="C32" s="31" t="s">
        <v>51</v>
      </c>
      <c r="D32" s="106">
        <v>17</v>
      </c>
      <c r="E32" s="106">
        <f t="shared" si="0"/>
        <v>0</v>
      </c>
      <c r="F32" s="107">
        <f t="shared" si="4"/>
        <v>0</v>
      </c>
      <c r="G32" s="106" t="e">
        <f>IF('Calcs active'!P31&gt;0,('Input &amp; Results'!F$25/12*$C$3)*('Input &amp; Results'!$D$21),('Input &amp; Results'!F$25/12*$C$3)*('Input &amp; Results'!$D$22))</f>
        <v>#DIV/0!</v>
      </c>
      <c r="H32" s="106" t="e">
        <f t="shared" si="1"/>
        <v>#DIV/0!</v>
      </c>
      <c r="I32" s="106" t="e">
        <f t="shared" si="2"/>
        <v>#DIV/0!</v>
      </c>
      <c r="J32" s="106" t="e">
        <f t="shared" si="5"/>
        <v>#DIV/0!</v>
      </c>
      <c r="K32" s="107" t="e">
        <f t="shared" si="3"/>
        <v>#DIV/0!</v>
      </c>
    </row>
    <row r="33" spans="2:11" x14ac:dyDescent="0.2">
      <c r="B33" s="31">
        <v>1</v>
      </c>
      <c r="C33" s="31" t="s">
        <v>51</v>
      </c>
      <c r="D33" s="106">
        <v>18</v>
      </c>
      <c r="E33" s="106">
        <f t="shared" si="0"/>
        <v>0</v>
      </c>
      <c r="F33" s="107">
        <f t="shared" si="4"/>
        <v>0</v>
      </c>
      <c r="G33" s="106" t="e">
        <f>IF('Calcs active'!P32&gt;0,('Input &amp; Results'!F$25/12*$C$3)*('Input &amp; Results'!$D$21),('Input &amp; Results'!F$25/12*$C$3)*('Input &amp; Results'!$D$22))</f>
        <v>#DIV/0!</v>
      </c>
      <c r="H33" s="106" t="e">
        <f t="shared" si="1"/>
        <v>#DIV/0!</v>
      </c>
      <c r="I33" s="106" t="e">
        <f t="shared" si="2"/>
        <v>#DIV/0!</v>
      </c>
      <c r="J33" s="106" t="e">
        <f t="shared" si="5"/>
        <v>#DIV/0!</v>
      </c>
      <c r="K33" s="107" t="e">
        <f t="shared" si="3"/>
        <v>#DIV/0!</v>
      </c>
    </row>
    <row r="34" spans="2:11" x14ac:dyDescent="0.2">
      <c r="B34" s="31">
        <v>1</v>
      </c>
      <c r="C34" s="31" t="s">
        <v>51</v>
      </c>
      <c r="D34" s="106">
        <v>19</v>
      </c>
      <c r="E34" s="106">
        <f t="shared" si="0"/>
        <v>0</v>
      </c>
      <c r="F34" s="107">
        <f t="shared" si="4"/>
        <v>0</v>
      </c>
      <c r="G34" s="106" t="e">
        <f>IF('Calcs active'!P33&gt;0,('Input &amp; Results'!F$25/12*$C$3)*('Input &amp; Results'!$D$21),('Input &amp; Results'!F$25/12*$C$3)*('Input &amp; Results'!$D$22))</f>
        <v>#DIV/0!</v>
      </c>
      <c r="H34" s="106" t="e">
        <f t="shared" si="1"/>
        <v>#DIV/0!</v>
      </c>
      <c r="I34" s="106" t="e">
        <f t="shared" si="2"/>
        <v>#DIV/0!</v>
      </c>
      <c r="J34" s="106" t="e">
        <f t="shared" si="5"/>
        <v>#DIV/0!</v>
      </c>
      <c r="K34" s="107" t="e">
        <f t="shared" si="3"/>
        <v>#DIV/0!</v>
      </c>
    </row>
    <row r="35" spans="2:11" x14ac:dyDescent="0.2">
      <c r="B35" s="31">
        <v>1</v>
      </c>
      <c r="C35" s="31" t="s">
        <v>51</v>
      </c>
      <c r="D35" s="106">
        <v>20</v>
      </c>
      <c r="E35" s="106">
        <f t="shared" si="0"/>
        <v>0</v>
      </c>
      <c r="F35" s="107">
        <f t="shared" si="4"/>
        <v>0</v>
      </c>
      <c r="G35" s="106" t="e">
        <f>IF('Calcs active'!P34&gt;0,('Input &amp; Results'!F$25/12*$C$3)*('Input &amp; Results'!$D$21),('Input &amp; Results'!F$25/12*$C$3)*('Input &amp; Results'!$D$22))</f>
        <v>#DIV/0!</v>
      </c>
      <c r="H35" s="106" t="e">
        <f t="shared" si="1"/>
        <v>#DIV/0!</v>
      </c>
      <c r="I35" s="106" t="e">
        <f t="shared" si="2"/>
        <v>#DIV/0!</v>
      </c>
      <c r="J35" s="106" t="e">
        <f t="shared" si="5"/>
        <v>#DIV/0!</v>
      </c>
      <c r="K35" s="107" t="e">
        <f t="shared" si="3"/>
        <v>#DIV/0!</v>
      </c>
    </row>
    <row r="36" spans="2:11" x14ac:dyDescent="0.2">
      <c r="B36" s="31">
        <v>1</v>
      </c>
      <c r="C36" s="31" t="s">
        <v>51</v>
      </c>
      <c r="D36" s="106">
        <v>21</v>
      </c>
      <c r="E36" s="106">
        <f t="shared" si="0"/>
        <v>0</v>
      </c>
      <c r="F36" s="107">
        <f t="shared" si="4"/>
        <v>0</v>
      </c>
      <c r="G36" s="106" t="e">
        <f>IF('Calcs active'!P35&gt;0,('Input &amp; Results'!F$25/12*$C$3)*('Input &amp; Results'!$D$21),('Input &amp; Results'!F$25/12*$C$3)*('Input &amp; Results'!$D$22))</f>
        <v>#DIV/0!</v>
      </c>
      <c r="H36" s="106" t="e">
        <f t="shared" si="1"/>
        <v>#DIV/0!</v>
      </c>
      <c r="I36" s="106" t="e">
        <f t="shared" si="2"/>
        <v>#DIV/0!</v>
      </c>
      <c r="J36" s="106" t="e">
        <f t="shared" si="5"/>
        <v>#DIV/0!</v>
      </c>
      <c r="K36" s="107" t="e">
        <f t="shared" si="3"/>
        <v>#DIV/0!</v>
      </c>
    </row>
    <row r="37" spans="2:11" x14ac:dyDescent="0.2">
      <c r="B37" s="31">
        <v>1</v>
      </c>
      <c r="C37" s="31" t="s">
        <v>51</v>
      </c>
      <c r="D37" s="106">
        <v>22</v>
      </c>
      <c r="E37" s="106">
        <f t="shared" si="0"/>
        <v>0</v>
      </c>
      <c r="F37" s="107">
        <f t="shared" si="4"/>
        <v>0</v>
      </c>
      <c r="G37" s="106" t="e">
        <f>IF('Calcs active'!P36&gt;0,('Input &amp; Results'!F$25/12*$C$3)*('Input &amp; Results'!$D$21),('Input &amp; Results'!F$25/12*$C$3)*('Input &amp; Results'!$D$22))</f>
        <v>#DIV/0!</v>
      </c>
      <c r="H37" s="106" t="e">
        <f t="shared" si="1"/>
        <v>#DIV/0!</v>
      </c>
      <c r="I37" s="106" t="e">
        <f t="shared" si="2"/>
        <v>#DIV/0!</v>
      </c>
      <c r="J37" s="106" t="e">
        <f t="shared" si="5"/>
        <v>#DIV/0!</v>
      </c>
      <c r="K37" s="107" t="e">
        <f t="shared" si="3"/>
        <v>#DIV/0!</v>
      </c>
    </row>
    <row r="38" spans="2:11" x14ac:dyDescent="0.2">
      <c r="B38" s="31">
        <v>1</v>
      </c>
      <c r="C38" s="31" t="s">
        <v>51</v>
      </c>
      <c r="D38" s="106">
        <v>23</v>
      </c>
      <c r="E38" s="106">
        <f t="shared" si="0"/>
        <v>0</v>
      </c>
      <c r="F38" s="107">
        <f t="shared" si="4"/>
        <v>0</v>
      </c>
      <c r="G38" s="106" t="e">
        <f>IF('Calcs active'!P37&gt;0,('Input &amp; Results'!F$25/12*$C$3)*('Input &amp; Results'!$D$21),('Input &amp; Results'!F$25/12*$C$3)*('Input &amp; Results'!$D$22))</f>
        <v>#DIV/0!</v>
      </c>
      <c r="H38" s="106" t="e">
        <f t="shared" si="1"/>
        <v>#DIV/0!</v>
      </c>
      <c r="I38" s="106" t="e">
        <f t="shared" si="2"/>
        <v>#DIV/0!</v>
      </c>
      <c r="J38" s="106" t="e">
        <f t="shared" si="5"/>
        <v>#DIV/0!</v>
      </c>
      <c r="K38" s="107" t="e">
        <f t="shared" si="3"/>
        <v>#DIV/0!</v>
      </c>
    </row>
    <row r="39" spans="2:11" x14ac:dyDescent="0.2">
      <c r="B39" s="31">
        <v>1</v>
      </c>
      <c r="C39" s="31" t="s">
        <v>51</v>
      </c>
      <c r="D39" s="106">
        <v>24</v>
      </c>
      <c r="E39" s="106">
        <f t="shared" si="0"/>
        <v>0</v>
      </c>
      <c r="F39" s="107">
        <f t="shared" si="4"/>
        <v>0</v>
      </c>
      <c r="G39" s="106" t="e">
        <f>IF('Calcs active'!P38&gt;0,('Input &amp; Results'!F$25/12*$C$3)*('Input &amp; Results'!$D$21),('Input &amp; Results'!F$25/12*$C$3)*('Input &amp; Results'!$D$22))</f>
        <v>#DIV/0!</v>
      </c>
      <c r="H39" s="106" t="e">
        <f t="shared" si="1"/>
        <v>#DIV/0!</v>
      </c>
      <c r="I39" s="106" t="e">
        <f t="shared" si="2"/>
        <v>#DIV/0!</v>
      </c>
      <c r="J39" s="106" t="e">
        <f t="shared" si="5"/>
        <v>#DIV/0!</v>
      </c>
      <c r="K39" s="107" t="e">
        <f t="shared" si="3"/>
        <v>#DIV/0!</v>
      </c>
    </row>
    <row r="40" spans="2:11" x14ac:dyDescent="0.2">
      <c r="B40" s="31">
        <v>1</v>
      </c>
      <c r="C40" s="31" t="s">
        <v>51</v>
      </c>
      <c r="D40" s="106">
        <v>25</v>
      </c>
      <c r="E40" s="106">
        <f t="shared" si="0"/>
        <v>0</v>
      </c>
      <c r="F40" s="107">
        <f t="shared" si="4"/>
        <v>0</v>
      </c>
      <c r="G40" s="106" t="e">
        <f>IF('Calcs active'!P39&gt;0,('Input &amp; Results'!F$25/12*$C$3)*('Input &amp; Results'!$D$21),('Input &amp; Results'!F$25/12*$C$3)*('Input &amp; Results'!$D$22))</f>
        <v>#DIV/0!</v>
      </c>
      <c r="H40" s="106" t="e">
        <f t="shared" si="1"/>
        <v>#DIV/0!</v>
      </c>
      <c r="I40" s="106" t="e">
        <f t="shared" si="2"/>
        <v>#DIV/0!</v>
      </c>
      <c r="J40" s="106" t="e">
        <f t="shared" si="5"/>
        <v>#DIV/0!</v>
      </c>
      <c r="K40" s="107" t="e">
        <f t="shared" si="3"/>
        <v>#DIV/0!</v>
      </c>
    </row>
    <row r="41" spans="2:11" x14ac:dyDescent="0.2">
      <c r="B41" s="31">
        <v>1</v>
      </c>
      <c r="C41" s="31" t="s">
        <v>51</v>
      </c>
      <c r="D41" s="106">
        <v>26</v>
      </c>
      <c r="E41" s="106">
        <f t="shared" si="0"/>
        <v>0</v>
      </c>
      <c r="F41" s="107">
        <f t="shared" si="4"/>
        <v>0</v>
      </c>
      <c r="G41" s="106" t="e">
        <f>IF('Calcs active'!P40&gt;0,('Input &amp; Results'!F$25/12*$C$3)*('Input &amp; Results'!$D$21),('Input &amp; Results'!F$25/12*$C$3)*('Input &amp; Results'!$D$22))</f>
        <v>#DIV/0!</v>
      </c>
      <c r="H41" s="106" t="e">
        <f t="shared" si="1"/>
        <v>#DIV/0!</v>
      </c>
      <c r="I41" s="106" t="e">
        <f t="shared" si="2"/>
        <v>#DIV/0!</v>
      </c>
      <c r="J41" s="106" t="e">
        <f t="shared" si="5"/>
        <v>#DIV/0!</v>
      </c>
      <c r="K41" s="107" t="e">
        <f t="shared" si="3"/>
        <v>#DIV/0!</v>
      </c>
    </row>
    <row r="42" spans="2:11" x14ac:dyDescent="0.2">
      <c r="B42" s="31">
        <v>1</v>
      </c>
      <c r="C42" s="31" t="s">
        <v>51</v>
      </c>
      <c r="D42" s="106">
        <v>27</v>
      </c>
      <c r="E42" s="106">
        <f t="shared" si="0"/>
        <v>0</v>
      </c>
      <c r="F42" s="107">
        <f t="shared" si="4"/>
        <v>0</v>
      </c>
      <c r="G42" s="106" t="e">
        <f>IF('Calcs active'!P41&gt;0,('Input &amp; Results'!F$25/12*$C$3)*('Input &amp; Results'!$D$21),('Input &amp; Results'!F$25/12*$C$3)*('Input &amp; Results'!$D$22))</f>
        <v>#DIV/0!</v>
      </c>
      <c r="H42" s="106" t="e">
        <f t="shared" si="1"/>
        <v>#DIV/0!</v>
      </c>
      <c r="I42" s="106" t="e">
        <f t="shared" si="2"/>
        <v>#DIV/0!</v>
      </c>
      <c r="J42" s="106" t="e">
        <f t="shared" si="5"/>
        <v>#DIV/0!</v>
      </c>
      <c r="K42" s="107" t="e">
        <f t="shared" si="3"/>
        <v>#DIV/0!</v>
      </c>
    </row>
    <row r="43" spans="2:11" x14ac:dyDescent="0.2">
      <c r="B43" s="31">
        <v>1</v>
      </c>
      <c r="C43" s="31" t="s">
        <v>51</v>
      </c>
      <c r="D43" s="106">
        <v>28</v>
      </c>
      <c r="E43" s="106">
        <f t="shared" si="0"/>
        <v>0</v>
      </c>
      <c r="F43" s="107">
        <f t="shared" si="4"/>
        <v>0</v>
      </c>
      <c r="G43" s="106" t="e">
        <f>IF('Calcs active'!P42&gt;0,('Input &amp; Results'!F$25/12*$C$3)*('Input &amp; Results'!$D$21),('Input &amp; Results'!F$25/12*$C$3)*('Input &amp; Results'!$D$22))</f>
        <v>#DIV/0!</v>
      </c>
      <c r="H43" s="106" t="e">
        <f t="shared" si="1"/>
        <v>#DIV/0!</v>
      </c>
      <c r="I43" s="106" t="e">
        <f t="shared" si="2"/>
        <v>#DIV/0!</v>
      </c>
      <c r="J43" s="106" t="e">
        <f t="shared" si="5"/>
        <v>#DIV/0!</v>
      </c>
      <c r="K43" s="107" t="e">
        <f t="shared" si="3"/>
        <v>#DIV/0!</v>
      </c>
    </row>
    <row r="44" spans="2:11" x14ac:dyDescent="0.2">
      <c r="B44" s="31">
        <v>1</v>
      </c>
      <c r="C44" s="31" t="s">
        <v>51</v>
      </c>
      <c r="D44" s="106">
        <v>29</v>
      </c>
      <c r="E44" s="106">
        <f t="shared" si="0"/>
        <v>0</v>
      </c>
      <c r="F44" s="107">
        <f t="shared" si="4"/>
        <v>0</v>
      </c>
      <c r="G44" s="106" t="e">
        <f>IF('Calcs active'!P43&gt;0,('Input &amp; Results'!F$25/12*$C$3)*('Input &amp; Results'!$D$21),('Input &amp; Results'!F$25/12*$C$3)*('Input &amp; Results'!$D$22))</f>
        <v>#DIV/0!</v>
      </c>
      <c r="H44" s="106" t="e">
        <f t="shared" si="1"/>
        <v>#DIV/0!</v>
      </c>
      <c r="I44" s="106" t="e">
        <f t="shared" si="2"/>
        <v>#DIV/0!</v>
      </c>
      <c r="J44" s="106" t="e">
        <f t="shared" si="5"/>
        <v>#DIV/0!</v>
      </c>
      <c r="K44" s="107" t="e">
        <f t="shared" si="3"/>
        <v>#DIV/0!</v>
      </c>
    </row>
    <row r="45" spans="2:11" x14ac:dyDescent="0.2">
      <c r="B45" s="31">
        <v>1</v>
      </c>
      <c r="C45" s="31" t="s">
        <v>51</v>
      </c>
      <c r="D45" s="106">
        <v>30</v>
      </c>
      <c r="E45" s="106">
        <f t="shared" si="0"/>
        <v>0</v>
      </c>
      <c r="F45" s="107">
        <f t="shared" si="4"/>
        <v>0</v>
      </c>
      <c r="G45" s="106" t="e">
        <f>IF('Calcs active'!P44&gt;0,('Input &amp; Results'!F$25/12*$C$3)*('Input &amp; Results'!$D$21),('Input &amp; Results'!F$25/12*$C$3)*('Input &amp; Results'!$D$22))</f>
        <v>#DIV/0!</v>
      </c>
      <c r="H45" s="106" t="e">
        <f t="shared" si="1"/>
        <v>#DIV/0!</v>
      </c>
      <c r="I45" s="106" t="e">
        <f t="shared" si="2"/>
        <v>#DIV/0!</v>
      </c>
      <c r="J45" s="106" t="e">
        <f t="shared" si="5"/>
        <v>#DIV/0!</v>
      </c>
      <c r="K45" s="107" t="e">
        <f t="shared" si="3"/>
        <v>#DIV/0!</v>
      </c>
    </row>
    <row r="46" spans="2:11" x14ac:dyDescent="0.2">
      <c r="B46" s="31">
        <v>1</v>
      </c>
      <c r="C46" s="31" t="s">
        <v>51</v>
      </c>
      <c r="D46" s="106">
        <v>31</v>
      </c>
      <c r="E46" s="106">
        <f t="shared" si="0"/>
        <v>0</v>
      </c>
      <c r="F46" s="107">
        <f t="shared" si="4"/>
        <v>0</v>
      </c>
      <c r="G46" s="106" t="e">
        <f>IF('Calcs active'!P45&gt;0,('Input &amp; Results'!F$25/12*$C$3)*('Input &amp; Results'!$D$21),('Input &amp; Results'!F$25/12*$C$3)*('Input &amp; Results'!$D$22))</f>
        <v>#DIV/0!</v>
      </c>
      <c r="H46" s="106" t="e">
        <f t="shared" si="1"/>
        <v>#DIV/0!</v>
      </c>
      <c r="I46" s="106" t="e">
        <f t="shared" si="2"/>
        <v>#DIV/0!</v>
      </c>
      <c r="J46" s="106" t="e">
        <f t="shared" si="5"/>
        <v>#DIV/0!</v>
      </c>
      <c r="K46" s="107" t="e">
        <f t="shared" si="3"/>
        <v>#DIV/0!</v>
      </c>
    </row>
    <row r="47" spans="2:11" x14ac:dyDescent="0.2">
      <c r="B47" s="31">
        <v>1</v>
      </c>
      <c r="C47" s="31" t="s">
        <v>52</v>
      </c>
      <c r="D47" s="106">
        <v>32</v>
      </c>
      <c r="E47" s="106">
        <f t="shared" si="0"/>
        <v>0</v>
      </c>
      <c r="F47" s="107">
        <f t="shared" si="4"/>
        <v>0</v>
      </c>
      <c r="G47" s="106" t="e">
        <f>IF('Calcs active'!P46&gt;0,('Input &amp; Results'!F$26/12*$C$3)*('Input &amp; Results'!$D$21),('Input &amp; Results'!F$26/12*$C$3)*('Input &amp; Results'!$D$22))</f>
        <v>#DIV/0!</v>
      </c>
      <c r="H47" s="106" t="e">
        <f t="shared" si="1"/>
        <v>#DIV/0!</v>
      </c>
      <c r="I47" s="106" t="e">
        <f t="shared" si="2"/>
        <v>#DIV/0!</v>
      </c>
      <c r="J47" s="106" t="e">
        <f t="shared" si="5"/>
        <v>#DIV/0!</v>
      </c>
      <c r="K47" s="107" t="e">
        <f t="shared" si="3"/>
        <v>#DIV/0!</v>
      </c>
    </row>
    <row r="48" spans="2:11" x14ac:dyDescent="0.2">
      <c r="B48" s="31">
        <v>1</v>
      </c>
      <c r="C48" s="31" t="s">
        <v>52</v>
      </c>
      <c r="D48" s="106">
        <v>33</v>
      </c>
      <c r="E48" s="106">
        <f t="shared" si="0"/>
        <v>0</v>
      </c>
      <c r="F48" s="107">
        <f t="shared" si="4"/>
        <v>0</v>
      </c>
      <c r="G48" s="106" t="e">
        <f>IF('Calcs active'!P47&gt;0,('Input &amp; Results'!F$26/12*$C$3)*('Input &amp; Results'!$D$21),('Input &amp; Results'!F$26/12*$C$3)*('Input &amp; Results'!$D$22))</f>
        <v>#DIV/0!</v>
      </c>
      <c r="H48" s="106" t="e">
        <f t="shared" si="1"/>
        <v>#DIV/0!</v>
      </c>
      <c r="I48" s="106" t="e">
        <f t="shared" si="2"/>
        <v>#DIV/0!</v>
      </c>
      <c r="J48" s="106" t="e">
        <f t="shared" si="5"/>
        <v>#DIV/0!</v>
      </c>
      <c r="K48" s="107" t="e">
        <f t="shared" si="3"/>
        <v>#DIV/0!</v>
      </c>
    </row>
    <row r="49" spans="2:11" x14ac:dyDescent="0.2">
      <c r="B49" s="31">
        <v>1</v>
      </c>
      <c r="C49" s="31" t="s">
        <v>52</v>
      </c>
      <c r="D49" s="106">
        <v>34</v>
      </c>
      <c r="E49" s="106">
        <f t="shared" si="0"/>
        <v>0</v>
      </c>
      <c r="F49" s="107">
        <f t="shared" si="4"/>
        <v>0</v>
      </c>
      <c r="G49" s="106" t="e">
        <f>IF('Calcs active'!P48&gt;0,('Input &amp; Results'!F$26/12*$C$3)*('Input &amp; Results'!$D$21),('Input &amp; Results'!F$26/12*$C$3)*('Input &amp; Results'!$D$22))</f>
        <v>#DIV/0!</v>
      </c>
      <c r="H49" s="106" t="e">
        <f t="shared" si="1"/>
        <v>#DIV/0!</v>
      </c>
      <c r="I49" s="106" t="e">
        <f t="shared" si="2"/>
        <v>#DIV/0!</v>
      </c>
      <c r="J49" s="106" t="e">
        <f t="shared" si="5"/>
        <v>#DIV/0!</v>
      </c>
      <c r="K49" s="107" t="e">
        <f t="shared" si="3"/>
        <v>#DIV/0!</v>
      </c>
    </row>
    <row r="50" spans="2:11" x14ac:dyDescent="0.2">
      <c r="B50" s="31">
        <v>1</v>
      </c>
      <c r="C50" s="31" t="s">
        <v>52</v>
      </c>
      <c r="D50" s="106">
        <v>35</v>
      </c>
      <c r="E50" s="106">
        <f t="shared" si="0"/>
        <v>0</v>
      </c>
      <c r="F50" s="107">
        <f t="shared" si="4"/>
        <v>0</v>
      </c>
      <c r="G50" s="106" t="e">
        <f>IF('Calcs active'!P49&gt;0,('Input &amp; Results'!F$26/12*$C$3)*('Input &amp; Results'!$D$21),('Input &amp; Results'!F$26/12*$C$3)*('Input &amp; Results'!$D$22))</f>
        <v>#DIV/0!</v>
      </c>
      <c r="H50" s="106" t="e">
        <f t="shared" si="1"/>
        <v>#DIV/0!</v>
      </c>
      <c r="I50" s="106" t="e">
        <f t="shared" si="2"/>
        <v>#DIV/0!</v>
      </c>
      <c r="J50" s="106" t="e">
        <f t="shared" si="5"/>
        <v>#DIV/0!</v>
      </c>
      <c r="K50" s="107" t="e">
        <f t="shared" si="3"/>
        <v>#DIV/0!</v>
      </c>
    </row>
    <row r="51" spans="2:11" x14ac:dyDescent="0.2">
      <c r="B51" s="31">
        <v>1</v>
      </c>
      <c r="C51" s="31" t="s">
        <v>52</v>
      </c>
      <c r="D51" s="106">
        <v>36</v>
      </c>
      <c r="E51" s="106">
        <f t="shared" si="0"/>
        <v>0</v>
      </c>
      <c r="F51" s="107">
        <f t="shared" si="4"/>
        <v>0</v>
      </c>
      <c r="G51" s="106" t="e">
        <f>IF('Calcs active'!P50&gt;0,('Input &amp; Results'!F$26/12*$C$3)*('Input &amp; Results'!$D$21),('Input &amp; Results'!F$26/12*$C$3)*('Input &amp; Results'!$D$22))</f>
        <v>#DIV/0!</v>
      </c>
      <c r="H51" s="106" t="e">
        <f t="shared" si="1"/>
        <v>#DIV/0!</v>
      </c>
      <c r="I51" s="106" t="e">
        <f t="shared" si="2"/>
        <v>#DIV/0!</v>
      </c>
      <c r="J51" s="106" t="e">
        <f t="shared" si="5"/>
        <v>#DIV/0!</v>
      </c>
      <c r="K51" s="107" t="e">
        <f t="shared" si="3"/>
        <v>#DIV/0!</v>
      </c>
    </row>
    <row r="52" spans="2:11" x14ac:dyDescent="0.2">
      <c r="B52" s="31">
        <v>1</v>
      </c>
      <c r="C52" s="31" t="s">
        <v>52</v>
      </c>
      <c r="D52" s="106">
        <v>37</v>
      </c>
      <c r="E52" s="106">
        <f t="shared" si="0"/>
        <v>0</v>
      </c>
      <c r="F52" s="107">
        <f t="shared" si="4"/>
        <v>0</v>
      </c>
      <c r="G52" s="106" t="e">
        <f>IF('Calcs active'!P51&gt;0,('Input &amp; Results'!F$26/12*$C$3)*('Input &amp; Results'!$D$21),('Input &amp; Results'!F$26/12*$C$3)*('Input &amp; Results'!$D$22))</f>
        <v>#DIV/0!</v>
      </c>
      <c r="H52" s="106" t="e">
        <f t="shared" si="1"/>
        <v>#DIV/0!</v>
      </c>
      <c r="I52" s="106" t="e">
        <f t="shared" si="2"/>
        <v>#DIV/0!</v>
      </c>
      <c r="J52" s="106" t="e">
        <f t="shared" si="5"/>
        <v>#DIV/0!</v>
      </c>
      <c r="K52" s="107" t="e">
        <f t="shared" si="3"/>
        <v>#DIV/0!</v>
      </c>
    </row>
    <row r="53" spans="2:11" x14ac:dyDescent="0.2">
      <c r="B53" s="31">
        <v>1</v>
      </c>
      <c r="C53" s="31" t="s">
        <v>52</v>
      </c>
      <c r="D53" s="106">
        <v>38</v>
      </c>
      <c r="E53" s="106">
        <f t="shared" si="0"/>
        <v>0</v>
      </c>
      <c r="F53" s="107">
        <f t="shared" si="4"/>
        <v>0</v>
      </c>
      <c r="G53" s="106" t="e">
        <f>IF('Calcs active'!P52&gt;0,('Input &amp; Results'!F$26/12*$C$3)*('Input &amp; Results'!$D$21),('Input &amp; Results'!F$26/12*$C$3)*('Input &amp; Results'!$D$22))</f>
        <v>#DIV/0!</v>
      </c>
      <c r="H53" s="106" t="e">
        <f t="shared" si="1"/>
        <v>#DIV/0!</v>
      </c>
      <c r="I53" s="106" t="e">
        <f t="shared" si="2"/>
        <v>#DIV/0!</v>
      </c>
      <c r="J53" s="106" t="e">
        <f t="shared" si="5"/>
        <v>#DIV/0!</v>
      </c>
      <c r="K53" s="107" t="e">
        <f t="shared" si="3"/>
        <v>#DIV/0!</v>
      </c>
    </row>
    <row r="54" spans="2:11" x14ac:dyDescent="0.2">
      <c r="B54" s="31">
        <v>1</v>
      </c>
      <c r="C54" s="31" t="s">
        <v>52</v>
      </c>
      <c r="D54" s="106">
        <v>39</v>
      </c>
      <c r="E54" s="106">
        <f t="shared" si="0"/>
        <v>0</v>
      </c>
      <c r="F54" s="107">
        <f t="shared" si="4"/>
        <v>0</v>
      </c>
      <c r="G54" s="106" t="e">
        <f>IF('Calcs active'!P53&gt;0,('Input &amp; Results'!F$26/12*$C$3)*('Input &amp; Results'!$D$21),('Input &amp; Results'!F$26/12*$C$3)*('Input &amp; Results'!$D$22))</f>
        <v>#DIV/0!</v>
      </c>
      <c r="H54" s="106" t="e">
        <f t="shared" si="1"/>
        <v>#DIV/0!</v>
      </c>
      <c r="I54" s="106" t="e">
        <f t="shared" si="2"/>
        <v>#DIV/0!</v>
      </c>
      <c r="J54" s="106" t="e">
        <f t="shared" si="5"/>
        <v>#DIV/0!</v>
      </c>
      <c r="K54" s="107" t="e">
        <f t="shared" si="3"/>
        <v>#DIV/0!</v>
      </c>
    </row>
    <row r="55" spans="2:11" x14ac:dyDescent="0.2">
      <c r="B55" s="31">
        <v>1</v>
      </c>
      <c r="C55" s="31" t="s">
        <v>52</v>
      </c>
      <c r="D55" s="106">
        <v>40</v>
      </c>
      <c r="E55" s="106">
        <f>IF($C$3&gt;0,$C$3*$C$11*(I54/$C$8)^$C$12,0)</f>
        <v>0</v>
      </c>
      <c r="F55" s="107">
        <f t="shared" si="4"/>
        <v>0</v>
      </c>
      <c r="G55" s="106" t="e">
        <f>IF('Calcs active'!P54&gt;0,('Input &amp; Results'!F$26/12*$C$3)*('Input &amp; Results'!$D$21),('Input &amp; Results'!F$26/12*$C$3)*('Input &amp; Results'!$D$22))</f>
        <v>#DIV/0!</v>
      </c>
      <c r="H55" s="106" t="e">
        <f t="shared" si="1"/>
        <v>#DIV/0!</v>
      </c>
      <c r="I55" s="106" t="e">
        <f t="shared" si="2"/>
        <v>#DIV/0!</v>
      </c>
      <c r="J55" s="106" t="e">
        <f t="shared" si="5"/>
        <v>#DIV/0!</v>
      </c>
      <c r="K55" s="107" t="e">
        <f t="shared" si="3"/>
        <v>#DIV/0!</v>
      </c>
    </row>
    <row r="56" spans="2:11" x14ac:dyDescent="0.2">
      <c r="B56" s="31">
        <v>1</v>
      </c>
      <c r="C56" s="31" t="s">
        <v>52</v>
      </c>
      <c r="D56" s="106">
        <v>41</v>
      </c>
      <c r="E56" s="106">
        <f>IF($C$3&gt;0,$C$3*$C$11*(I55/$C$8)^$C$12,0)</f>
        <v>0</v>
      </c>
      <c r="F56" s="107">
        <f t="shared" si="4"/>
        <v>0</v>
      </c>
      <c r="G56" s="106" t="e">
        <f>IF('Calcs active'!P55&gt;0,('Input &amp; Results'!F$26/12*$C$3)*('Input &amp; Results'!$D$21),('Input &amp; Results'!F$26/12*$C$3)*('Input &amp; Results'!$D$22))</f>
        <v>#DIV/0!</v>
      </c>
      <c r="H56" s="106" t="e">
        <f t="shared" si="1"/>
        <v>#DIV/0!</v>
      </c>
      <c r="I56" s="106" t="e">
        <f t="shared" si="2"/>
        <v>#DIV/0!</v>
      </c>
      <c r="J56" s="106" t="e">
        <f t="shared" si="5"/>
        <v>#DIV/0!</v>
      </c>
      <c r="K56" s="107" t="e">
        <f t="shared" si="3"/>
        <v>#DIV/0!</v>
      </c>
    </row>
    <row r="57" spans="2:11" x14ac:dyDescent="0.2">
      <c r="B57" s="31">
        <v>1</v>
      </c>
      <c r="C57" s="31" t="s">
        <v>52</v>
      </c>
      <c r="D57" s="106">
        <v>42</v>
      </c>
      <c r="E57" s="106">
        <f t="shared" ref="E57:E120" si="6">IF($C$3&gt;0,$C$3*$C$11*(I56/$C$8)^$C$12,0)</f>
        <v>0</v>
      </c>
      <c r="F57" s="107">
        <f t="shared" si="4"/>
        <v>0</v>
      </c>
      <c r="G57" s="106" t="e">
        <f>IF('Calcs active'!P56&gt;0,('Input &amp; Results'!F$26/12*$C$3)*('Input &amp; Results'!$D$21),('Input &amp; Results'!F$26/12*$C$3)*('Input &amp; Results'!$D$22))</f>
        <v>#DIV/0!</v>
      </c>
      <c r="H57" s="106" t="e">
        <f t="shared" si="1"/>
        <v>#DIV/0!</v>
      </c>
      <c r="I57" s="106" t="e">
        <f t="shared" si="2"/>
        <v>#DIV/0!</v>
      </c>
      <c r="J57" s="106" t="e">
        <f t="shared" si="5"/>
        <v>#DIV/0!</v>
      </c>
      <c r="K57" s="107" t="e">
        <f t="shared" si="3"/>
        <v>#DIV/0!</v>
      </c>
    </row>
    <row r="58" spans="2:11" x14ac:dyDescent="0.2">
      <c r="B58" s="31">
        <v>1</v>
      </c>
      <c r="C58" s="31" t="s">
        <v>52</v>
      </c>
      <c r="D58" s="106">
        <v>43</v>
      </c>
      <c r="E58" s="106">
        <f t="shared" si="6"/>
        <v>0</v>
      </c>
      <c r="F58" s="107">
        <f t="shared" si="4"/>
        <v>0</v>
      </c>
      <c r="G58" s="106" t="e">
        <f>IF('Calcs active'!P57&gt;0,('Input &amp; Results'!F$26/12*$C$3)*('Input &amp; Results'!$D$21),('Input &amp; Results'!F$26/12*$C$3)*('Input &amp; Results'!$D$22))</f>
        <v>#DIV/0!</v>
      </c>
      <c r="H58" s="106" t="e">
        <f t="shared" si="1"/>
        <v>#DIV/0!</v>
      </c>
      <c r="I58" s="106" t="e">
        <f t="shared" si="2"/>
        <v>#DIV/0!</v>
      </c>
      <c r="J58" s="106" t="e">
        <f t="shared" si="5"/>
        <v>#DIV/0!</v>
      </c>
      <c r="K58" s="107" t="e">
        <f t="shared" si="3"/>
        <v>#DIV/0!</v>
      </c>
    </row>
    <row r="59" spans="2:11" x14ac:dyDescent="0.2">
      <c r="B59" s="31">
        <v>1</v>
      </c>
      <c r="C59" s="31" t="s">
        <v>52</v>
      </c>
      <c r="D59" s="106">
        <v>44</v>
      </c>
      <c r="E59" s="106">
        <f t="shared" si="6"/>
        <v>0</v>
      </c>
      <c r="F59" s="107">
        <f t="shared" si="4"/>
        <v>0</v>
      </c>
      <c r="G59" s="106" t="e">
        <f>IF('Calcs active'!P58&gt;0,('Input &amp; Results'!F$26/12*$C$3)*('Input &amp; Results'!$D$21),('Input &amp; Results'!F$26/12*$C$3)*('Input &amp; Results'!$D$22))</f>
        <v>#DIV/0!</v>
      </c>
      <c r="H59" s="106" t="e">
        <f t="shared" si="1"/>
        <v>#DIV/0!</v>
      </c>
      <c r="I59" s="106" t="e">
        <f t="shared" si="2"/>
        <v>#DIV/0!</v>
      </c>
      <c r="J59" s="106" t="e">
        <f t="shared" si="5"/>
        <v>#DIV/0!</v>
      </c>
      <c r="K59" s="107" t="e">
        <f t="shared" si="3"/>
        <v>#DIV/0!</v>
      </c>
    </row>
    <row r="60" spans="2:11" x14ac:dyDescent="0.2">
      <c r="B60" s="31">
        <v>1</v>
      </c>
      <c r="C60" s="31" t="s">
        <v>52</v>
      </c>
      <c r="D60" s="106">
        <v>45</v>
      </c>
      <c r="E60" s="106">
        <f t="shared" si="6"/>
        <v>0</v>
      </c>
      <c r="F60" s="107">
        <f t="shared" si="4"/>
        <v>0</v>
      </c>
      <c r="G60" s="106" t="e">
        <f>IF('Calcs active'!P59&gt;0,('Input &amp; Results'!F$26/12*$C$3)*('Input &amp; Results'!$D$21),('Input &amp; Results'!F$26/12*$C$3)*('Input &amp; Results'!$D$22))</f>
        <v>#DIV/0!</v>
      </c>
      <c r="H60" s="106" t="e">
        <f t="shared" si="1"/>
        <v>#DIV/0!</v>
      </c>
      <c r="I60" s="106" t="e">
        <f t="shared" si="2"/>
        <v>#DIV/0!</v>
      </c>
      <c r="J60" s="106" t="e">
        <f t="shared" si="5"/>
        <v>#DIV/0!</v>
      </c>
      <c r="K60" s="107" t="e">
        <f t="shared" si="3"/>
        <v>#DIV/0!</v>
      </c>
    </row>
    <row r="61" spans="2:11" x14ac:dyDescent="0.2">
      <c r="B61" s="31">
        <v>1</v>
      </c>
      <c r="C61" s="31" t="s">
        <v>52</v>
      </c>
      <c r="D61" s="106">
        <v>46</v>
      </c>
      <c r="E61" s="106">
        <f t="shared" si="6"/>
        <v>0</v>
      </c>
      <c r="F61" s="107">
        <f t="shared" si="4"/>
        <v>0</v>
      </c>
      <c r="G61" s="106" t="e">
        <f>IF('Calcs active'!P60&gt;0,('Input &amp; Results'!F$26/12*$C$3)*('Input &amp; Results'!$D$21),('Input &amp; Results'!F$26/12*$C$3)*('Input &amp; Results'!$D$22))</f>
        <v>#DIV/0!</v>
      </c>
      <c r="H61" s="106" t="e">
        <f t="shared" si="1"/>
        <v>#DIV/0!</v>
      </c>
      <c r="I61" s="106" t="e">
        <f t="shared" si="2"/>
        <v>#DIV/0!</v>
      </c>
      <c r="J61" s="106" t="e">
        <f t="shared" si="5"/>
        <v>#DIV/0!</v>
      </c>
      <c r="K61" s="107" t="e">
        <f t="shared" si="3"/>
        <v>#DIV/0!</v>
      </c>
    </row>
    <row r="62" spans="2:11" x14ac:dyDescent="0.2">
      <c r="B62" s="31">
        <v>1</v>
      </c>
      <c r="C62" s="31" t="s">
        <v>52</v>
      </c>
      <c r="D62" s="106">
        <v>47</v>
      </c>
      <c r="E62" s="106">
        <f t="shared" si="6"/>
        <v>0</v>
      </c>
      <c r="F62" s="107">
        <f t="shared" si="4"/>
        <v>0</v>
      </c>
      <c r="G62" s="106" t="e">
        <f>IF('Calcs active'!P61&gt;0,('Input &amp; Results'!F$26/12*$C$3)*('Input &amp; Results'!$D$21),('Input &amp; Results'!F$26/12*$C$3)*('Input &amp; Results'!$D$22))</f>
        <v>#DIV/0!</v>
      </c>
      <c r="H62" s="106" t="e">
        <f t="shared" si="1"/>
        <v>#DIV/0!</v>
      </c>
      <c r="I62" s="106" t="e">
        <f t="shared" si="2"/>
        <v>#DIV/0!</v>
      </c>
      <c r="J62" s="106" t="e">
        <f t="shared" si="5"/>
        <v>#DIV/0!</v>
      </c>
      <c r="K62" s="107" t="e">
        <f t="shared" si="3"/>
        <v>#DIV/0!</v>
      </c>
    </row>
    <row r="63" spans="2:11" x14ac:dyDescent="0.2">
      <c r="B63" s="31">
        <v>1</v>
      </c>
      <c r="C63" s="31" t="s">
        <v>52</v>
      </c>
      <c r="D63" s="106">
        <v>48</v>
      </c>
      <c r="E63" s="106">
        <f t="shared" si="6"/>
        <v>0</v>
      </c>
      <c r="F63" s="107">
        <f t="shared" si="4"/>
        <v>0</v>
      </c>
      <c r="G63" s="106" t="e">
        <f>IF('Calcs active'!P62&gt;0,('Input &amp; Results'!F$26/12*$C$3)*('Input &amp; Results'!$D$21),('Input &amp; Results'!F$26/12*$C$3)*('Input &amp; Results'!$D$22))</f>
        <v>#DIV/0!</v>
      </c>
      <c r="H63" s="106" t="e">
        <f t="shared" si="1"/>
        <v>#DIV/0!</v>
      </c>
      <c r="I63" s="106" t="e">
        <f t="shared" si="2"/>
        <v>#DIV/0!</v>
      </c>
      <c r="J63" s="106" t="e">
        <f t="shared" si="5"/>
        <v>#DIV/0!</v>
      </c>
      <c r="K63" s="107" t="e">
        <f t="shared" si="3"/>
        <v>#DIV/0!</v>
      </c>
    </row>
    <row r="64" spans="2:11" x14ac:dyDescent="0.2">
      <c r="B64" s="31">
        <v>1</v>
      </c>
      <c r="C64" s="31" t="s">
        <v>52</v>
      </c>
      <c r="D64" s="106">
        <v>49</v>
      </c>
      <c r="E64" s="106">
        <f t="shared" si="6"/>
        <v>0</v>
      </c>
      <c r="F64" s="107">
        <f t="shared" si="4"/>
        <v>0</v>
      </c>
      <c r="G64" s="106" t="e">
        <f>IF('Calcs active'!P63&gt;0,('Input &amp; Results'!F$26/12*$C$3)*('Input &amp; Results'!$D$21),('Input &amp; Results'!F$26/12*$C$3)*('Input &amp; Results'!$D$22))</f>
        <v>#DIV/0!</v>
      </c>
      <c r="H64" s="106" t="e">
        <f t="shared" si="1"/>
        <v>#DIV/0!</v>
      </c>
      <c r="I64" s="106" t="e">
        <f t="shared" si="2"/>
        <v>#DIV/0!</v>
      </c>
      <c r="J64" s="106" t="e">
        <f t="shared" si="5"/>
        <v>#DIV/0!</v>
      </c>
      <c r="K64" s="107" t="e">
        <f t="shared" si="3"/>
        <v>#DIV/0!</v>
      </c>
    </row>
    <row r="65" spans="2:11" x14ac:dyDescent="0.2">
      <c r="B65" s="31">
        <v>1</v>
      </c>
      <c r="C65" s="31" t="s">
        <v>52</v>
      </c>
      <c r="D65" s="106">
        <v>50</v>
      </c>
      <c r="E65" s="106">
        <f t="shared" si="6"/>
        <v>0</v>
      </c>
      <c r="F65" s="107">
        <f t="shared" si="4"/>
        <v>0</v>
      </c>
      <c r="G65" s="106" t="e">
        <f>IF('Calcs active'!P64&gt;0,('Input &amp; Results'!F$26/12*$C$3)*('Input &amp; Results'!$D$21),('Input &amp; Results'!F$26/12*$C$3)*('Input &amp; Results'!$D$22))</f>
        <v>#DIV/0!</v>
      </c>
      <c r="H65" s="106" t="e">
        <f t="shared" si="1"/>
        <v>#DIV/0!</v>
      </c>
      <c r="I65" s="106" t="e">
        <f t="shared" si="2"/>
        <v>#DIV/0!</v>
      </c>
      <c r="J65" s="106" t="e">
        <f t="shared" si="5"/>
        <v>#DIV/0!</v>
      </c>
      <c r="K65" s="107" t="e">
        <f t="shared" si="3"/>
        <v>#DIV/0!</v>
      </c>
    </row>
    <row r="66" spans="2:11" x14ac:dyDescent="0.2">
      <c r="B66" s="31">
        <v>1</v>
      </c>
      <c r="C66" s="31" t="s">
        <v>52</v>
      </c>
      <c r="D66" s="106">
        <v>51</v>
      </c>
      <c r="E66" s="106">
        <f t="shared" si="6"/>
        <v>0</v>
      </c>
      <c r="F66" s="107">
        <f t="shared" si="4"/>
        <v>0</v>
      </c>
      <c r="G66" s="106" t="e">
        <f>IF('Calcs active'!P65&gt;0,('Input &amp; Results'!F$26/12*$C$3)*('Input &amp; Results'!$D$21),('Input &amp; Results'!F$26/12*$C$3)*('Input &amp; Results'!$D$22))</f>
        <v>#DIV/0!</v>
      </c>
      <c r="H66" s="106" t="e">
        <f t="shared" si="1"/>
        <v>#DIV/0!</v>
      </c>
      <c r="I66" s="106" t="e">
        <f t="shared" si="2"/>
        <v>#DIV/0!</v>
      </c>
      <c r="J66" s="106" t="e">
        <f t="shared" si="5"/>
        <v>#DIV/0!</v>
      </c>
      <c r="K66" s="107" t="e">
        <f t="shared" si="3"/>
        <v>#DIV/0!</v>
      </c>
    </row>
    <row r="67" spans="2:11" x14ac:dyDescent="0.2">
      <c r="B67" s="31">
        <v>1</v>
      </c>
      <c r="C67" s="31" t="s">
        <v>52</v>
      </c>
      <c r="D67" s="106">
        <v>52</v>
      </c>
      <c r="E67" s="106">
        <f t="shared" si="6"/>
        <v>0</v>
      </c>
      <c r="F67" s="107">
        <f t="shared" si="4"/>
        <v>0</v>
      </c>
      <c r="G67" s="106" t="e">
        <f>IF('Calcs active'!P66&gt;0,('Input &amp; Results'!F$26/12*$C$3)*('Input &amp; Results'!$D$21),('Input &amp; Results'!F$26/12*$C$3)*('Input &amp; Results'!$D$22))</f>
        <v>#DIV/0!</v>
      </c>
      <c r="H67" s="106" t="e">
        <f t="shared" si="1"/>
        <v>#DIV/0!</v>
      </c>
      <c r="I67" s="106" t="e">
        <f t="shared" si="2"/>
        <v>#DIV/0!</v>
      </c>
      <c r="J67" s="106" t="e">
        <f t="shared" si="5"/>
        <v>#DIV/0!</v>
      </c>
      <c r="K67" s="107" t="e">
        <f t="shared" si="3"/>
        <v>#DIV/0!</v>
      </c>
    </row>
    <row r="68" spans="2:11" x14ac:dyDescent="0.2">
      <c r="B68" s="31">
        <v>1</v>
      </c>
      <c r="C68" s="31" t="s">
        <v>52</v>
      </c>
      <c r="D68" s="106">
        <v>53</v>
      </c>
      <c r="E68" s="106">
        <f t="shared" si="6"/>
        <v>0</v>
      </c>
      <c r="F68" s="107">
        <f t="shared" si="4"/>
        <v>0</v>
      </c>
      <c r="G68" s="106" t="e">
        <f>IF('Calcs active'!P67&gt;0,('Input &amp; Results'!F$26/12*$C$3)*('Input &amp; Results'!$D$21),('Input &amp; Results'!F$26/12*$C$3)*('Input &amp; Results'!$D$22))</f>
        <v>#DIV/0!</v>
      </c>
      <c r="H68" s="106" t="e">
        <f t="shared" si="1"/>
        <v>#DIV/0!</v>
      </c>
      <c r="I68" s="106" t="e">
        <f t="shared" si="2"/>
        <v>#DIV/0!</v>
      </c>
      <c r="J68" s="106" t="e">
        <f t="shared" si="5"/>
        <v>#DIV/0!</v>
      </c>
      <c r="K68" s="107" t="e">
        <f t="shared" si="3"/>
        <v>#DIV/0!</v>
      </c>
    </row>
    <row r="69" spans="2:11" x14ac:dyDescent="0.2">
      <c r="B69" s="31">
        <v>1</v>
      </c>
      <c r="C69" s="31" t="s">
        <v>52</v>
      </c>
      <c r="D69" s="106">
        <v>54</v>
      </c>
      <c r="E69" s="106">
        <f t="shared" si="6"/>
        <v>0</v>
      </c>
      <c r="F69" s="107">
        <f t="shared" si="4"/>
        <v>0</v>
      </c>
      <c r="G69" s="106" t="e">
        <f>IF('Calcs active'!P68&gt;0,('Input &amp; Results'!F$26/12*$C$3)*('Input &amp; Results'!$D$21),('Input &amp; Results'!F$26/12*$C$3)*('Input &amp; Results'!$D$22))</f>
        <v>#DIV/0!</v>
      </c>
      <c r="H69" s="106" t="e">
        <f t="shared" si="1"/>
        <v>#DIV/0!</v>
      </c>
      <c r="I69" s="106" t="e">
        <f t="shared" si="2"/>
        <v>#DIV/0!</v>
      </c>
      <c r="J69" s="106" t="e">
        <f t="shared" si="5"/>
        <v>#DIV/0!</v>
      </c>
      <c r="K69" s="107" t="e">
        <f t="shared" si="3"/>
        <v>#DIV/0!</v>
      </c>
    </row>
    <row r="70" spans="2:11" x14ac:dyDescent="0.2">
      <c r="B70" s="31">
        <v>1</v>
      </c>
      <c r="C70" s="31" t="s">
        <v>52</v>
      </c>
      <c r="D70" s="106">
        <v>55</v>
      </c>
      <c r="E70" s="106">
        <f t="shared" si="6"/>
        <v>0</v>
      </c>
      <c r="F70" s="107">
        <f t="shared" si="4"/>
        <v>0</v>
      </c>
      <c r="G70" s="106" t="e">
        <f>IF('Calcs active'!P69&gt;0,('Input &amp; Results'!F$26/12*$C$3)*('Input &amp; Results'!$D$21),('Input &amp; Results'!F$26/12*$C$3)*('Input &amp; Results'!$D$22))</f>
        <v>#DIV/0!</v>
      </c>
      <c r="H70" s="106" t="e">
        <f t="shared" si="1"/>
        <v>#DIV/0!</v>
      </c>
      <c r="I70" s="106" t="e">
        <f t="shared" si="2"/>
        <v>#DIV/0!</v>
      </c>
      <c r="J70" s="106" t="e">
        <f t="shared" si="5"/>
        <v>#DIV/0!</v>
      </c>
      <c r="K70" s="107" t="e">
        <f t="shared" si="3"/>
        <v>#DIV/0!</v>
      </c>
    </row>
    <row r="71" spans="2:11" x14ac:dyDescent="0.2">
      <c r="B71" s="31">
        <v>1</v>
      </c>
      <c r="C71" s="31" t="s">
        <v>52</v>
      </c>
      <c r="D71" s="106">
        <v>56</v>
      </c>
      <c r="E71" s="106">
        <f t="shared" si="6"/>
        <v>0</v>
      </c>
      <c r="F71" s="107">
        <f t="shared" si="4"/>
        <v>0</v>
      </c>
      <c r="G71" s="106" t="e">
        <f>IF('Calcs active'!P70&gt;0,('Input &amp; Results'!F$26/12*$C$3)*('Input &amp; Results'!$D$21),('Input &amp; Results'!F$26/12*$C$3)*('Input &amp; Results'!$D$22))</f>
        <v>#DIV/0!</v>
      </c>
      <c r="H71" s="106" t="e">
        <f t="shared" si="1"/>
        <v>#DIV/0!</v>
      </c>
      <c r="I71" s="106" t="e">
        <f t="shared" si="2"/>
        <v>#DIV/0!</v>
      </c>
      <c r="J71" s="106" t="e">
        <f t="shared" si="5"/>
        <v>#DIV/0!</v>
      </c>
      <c r="K71" s="107" t="e">
        <f t="shared" si="3"/>
        <v>#DIV/0!</v>
      </c>
    </row>
    <row r="72" spans="2:11" x14ac:dyDescent="0.2">
      <c r="B72" s="31">
        <v>1</v>
      </c>
      <c r="C72" s="31" t="s">
        <v>52</v>
      </c>
      <c r="D72" s="106">
        <v>57</v>
      </c>
      <c r="E72" s="106">
        <f t="shared" si="6"/>
        <v>0</v>
      </c>
      <c r="F72" s="107">
        <f t="shared" si="4"/>
        <v>0</v>
      </c>
      <c r="G72" s="106" t="e">
        <f>IF('Calcs active'!P71&gt;0,('Input &amp; Results'!F$26/12*$C$3)*('Input &amp; Results'!$D$21),('Input &amp; Results'!F$26/12*$C$3)*('Input &amp; Results'!$D$22))</f>
        <v>#DIV/0!</v>
      </c>
      <c r="H72" s="106" t="e">
        <f t="shared" si="1"/>
        <v>#DIV/0!</v>
      </c>
      <c r="I72" s="106" t="e">
        <f t="shared" si="2"/>
        <v>#DIV/0!</v>
      </c>
      <c r="J72" s="106" t="e">
        <f t="shared" si="5"/>
        <v>#DIV/0!</v>
      </c>
      <c r="K72" s="107" t="e">
        <f t="shared" si="3"/>
        <v>#DIV/0!</v>
      </c>
    </row>
    <row r="73" spans="2:11" x14ac:dyDescent="0.2">
      <c r="B73" s="31">
        <v>1</v>
      </c>
      <c r="C73" s="31" t="s">
        <v>52</v>
      </c>
      <c r="D73" s="106">
        <v>58</v>
      </c>
      <c r="E73" s="106">
        <f t="shared" si="6"/>
        <v>0</v>
      </c>
      <c r="F73" s="107">
        <f t="shared" si="4"/>
        <v>0</v>
      </c>
      <c r="G73" s="106" t="e">
        <f>IF('Calcs active'!P72&gt;0,('Input &amp; Results'!F$26/12*$C$3)*('Input &amp; Results'!$D$21),('Input &amp; Results'!F$26/12*$C$3)*('Input &amp; Results'!$D$22))</f>
        <v>#DIV/0!</v>
      </c>
      <c r="H73" s="106" t="e">
        <f t="shared" si="1"/>
        <v>#DIV/0!</v>
      </c>
      <c r="I73" s="106" t="e">
        <f t="shared" si="2"/>
        <v>#DIV/0!</v>
      </c>
      <c r="J73" s="106" t="e">
        <f t="shared" si="5"/>
        <v>#DIV/0!</v>
      </c>
      <c r="K73" s="107" t="e">
        <f t="shared" si="3"/>
        <v>#DIV/0!</v>
      </c>
    </row>
    <row r="74" spans="2:11" x14ac:dyDescent="0.2">
      <c r="B74" s="31">
        <v>1</v>
      </c>
      <c r="C74" s="31" t="s">
        <v>52</v>
      </c>
      <c r="D74" s="106">
        <v>59</v>
      </c>
      <c r="E74" s="106">
        <f t="shared" si="6"/>
        <v>0</v>
      </c>
      <c r="F74" s="107">
        <f t="shared" si="4"/>
        <v>0</v>
      </c>
      <c r="G74" s="106" t="e">
        <f>IF('Calcs active'!P73&gt;0,('Input &amp; Results'!F$26/12*$C$3)*('Input &amp; Results'!$D$21),('Input &amp; Results'!F$26/12*$C$3)*('Input &amp; Results'!$D$22))</f>
        <v>#DIV/0!</v>
      </c>
      <c r="H74" s="106" t="e">
        <f t="shared" si="1"/>
        <v>#DIV/0!</v>
      </c>
      <c r="I74" s="106" t="e">
        <f t="shared" si="2"/>
        <v>#DIV/0!</v>
      </c>
      <c r="J74" s="106" t="e">
        <f t="shared" si="5"/>
        <v>#DIV/0!</v>
      </c>
      <c r="K74" s="107" t="e">
        <f t="shared" si="3"/>
        <v>#DIV/0!</v>
      </c>
    </row>
    <row r="75" spans="2:11" x14ac:dyDescent="0.2">
      <c r="B75" s="31">
        <v>1</v>
      </c>
      <c r="C75" s="31" t="s">
        <v>53</v>
      </c>
      <c r="D75" s="106">
        <v>60</v>
      </c>
      <c r="E75" s="106">
        <f t="shared" si="6"/>
        <v>0</v>
      </c>
      <c r="F75" s="107">
        <f t="shared" si="4"/>
        <v>0</v>
      </c>
      <c r="G75" s="106" t="e">
        <f>IF('Calcs active'!P74&gt;0,('Input &amp; Results'!F$27/12*$C$3)*('Input &amp; Results'!$D$21),('Input &amp; Results'!F$27/12*$C$3)*('Input &amp; Results'!$D$22))</f>
        <v>#DIV/0!</v>
      </c>
      <c r="H75" s="106" t="e">
        <f t="shared" si="1"/>
        <v>#DIV/0!</v>
      </c>
      <c r="I75" s="106" t="e">
        <f t="shared" si="2"/>
        <v>#DIV/0!</v>
      </c>
      <c r="J75" s="106" t="e">
        <f t="shared" si="5"/>
        <v>#DIV/0!</v>
      </c>
      <c r="K75" s="107" t="e">
        <f t="shared" si="3"/>
        <v>#DIV/0!</v>
      </c>
    </row>
    <row r="76" spans="2:11" x14ac:dyDescent="0.2">
      <c r="B76" s="31">
        <v>1</v>
      </c>
      <c r="C76" s="31" t="s">
        <v>53</v>
      </c>
      <c r="D76" s="106">
        <v>61</v>
      </c>
      <c r="E76" s="106">
        <f t="shared" si="6"/>
        <v>0</v>
      </c>
      <c r="F76" s="107">
        <f t="shared" si="4"/>
        <v>0</v>
      </c>
      <c r="G76" s="106" t="e">
        <f>IF('Calcs active'!P75&gt;0,('Input &amp; Results'!F$27/12*$C$3)*('Input &amp; Results'!$D$21),('Input &amp; Results'!F$27/12*$C$3)*('Input &amp; Results'!$D$22))</f>
        <v>#DIV/0!</v>
      </c>
      <c r="H76" s="106" t="e">
        <f t="shared" si="1"/>
        <v>#DIV/0!</v>
      </c>
      <c r="I76" s="106" t="e">
        <f t="shared" si="2"/>
        <v>#DIV/0!</v>
      </c>
      <c r="J76" s="106" t="e">
        <f t="shared" si="5"/>
        <v>#DIV/0!</v>
      </c>
      <c r="K76" s="107" t="e">
        <f t="shared" si="3"/>
        <v>#DIV/0!</v>
      </c>
    </row>
    <row r="77" spans="2:11" x14ac:dyDescent="0.2">
      <c r="B77" s="31">
        <v>1</v>
      </c>
      <c r="C77" s="31" t="s">
        <v>53</v>
      </c>
      <c r="D77" s="106">
        <v>62</v>
      </c>
      <c r="E77" s="106">
        <f t="shared" si="6"/>
        <v>0</v>
      </c>
      <c r="F77" s="107">
        <f t="shared" si="4"/>
        <v>0</v>
      </c>
      <c r="G77" s="106" t="e">
        <f>IF('Calcs active'!P76&gt;0,('Input &amp; Results'!F$27/12*$C$3)*('Input &amp; Results'!$D$21),('Input &amp; Results'!F$27/12*$C$3)*('Input &amp; Results'!$D$22))</f>
        <v>#DIV/0!</v>
      </c>
      <c r="H77" s="106" t="e">
        <f t="shared" si="1"/>
        <v>#DIV/0!</v>
      </c>
      <c r="I77" s="106" t="e">
        <f t="shared" si="2"/>
        <v>#DIV/0!</v>
      </c>
      <c r="J77" s="106" t="e">
        <f t="shared" si="5"/>
        <v>#DIV/0!</v>
      </c>
      <c r="K77" s="107" t="e">
        <f t="shared" si="3"/>
        <v>#DIV/0!</v>
      </c>
    </row>
    <row r="78" spans="2:11" x14ac:dyDescent="0.2">
      <c r="B78" s="31">
        <v>1</v>
      </c>
      <c r="C78" s="31" t="s">
        <v>53</v>
      </c>
      <c r="D78" s="106">
        <v>63</v>
      </c>
      <c r="E78" s="106">
        <f t="shared" si="6"/>
        <v>0</v>
      </c>
      <c r="F78" s="107">
        <f t="shared" si="4"/>
        <v>0</v>
      </c>
      <c r="G78" s="106" t="e">
        <f>IF('Calcs active'!P77&gt;0,('Input &amp; Results'!F$27/12*$C$3)*('Input &amp; Results'!$D$21),('Input &amp; Results'!F$27/12*$C$3)*('Input &amp; Results'!$D$22))</f>
        <v>#DIV/0!</v>
      </c>
      <c r="H78" s="106" t="e">
        <f t="shared" si="1"/>
        <v>#DIV/0!</v>
      </c>
      <c r="I78" s="106" t="e">
        <f t="shared" si="2"/>
        <v>#DIV/0!</v>
      </c>
      <c r="J78" s="106" t="e">
        <f t="shared" si="5"/>
        <v>#DIV/0!</v>
      </c>
      <c r="K78" s="107" t="e">
        <f t="shared" si="3"/>
        <v>#DIV/0!</v>
      </c>
    </row>
    <row r="79" spans="2:11" x14ac:dyDescent="0.2">
      <c r="B79" s="31">
        <v>1</v>
      </c>
      <c r="C79" s="31" t="s">
        <v>53</v>
      </c>
      <c r="D79" s="106">
        <v>64</v>
      </c>
      <c r="E79" s="106">
        <f t="shared" si="6"/>
        <v>0</v>
      </c>
      <c r="F79" s="107">
        <f t="shared" si="4"/>
        <v>0</v>
      </c>
      <c r="G79" s="106" t="e">
        <f>IF('Calcs active'!P78&gt;0,('Input &amp; Results'!F$27/12*$C$3)*('Input &amp; Results'!$D$21),('Input &amp; Results'!F$27/12*$C$3)*('Input &amp; Results'!$D$22))</f>
        <v>#DIV/0!</v>
      </c>
      <c r="H79" s="106" t="e">
        <f t="shared" si="1"/>
        <v>#DIV/0!</v>
      </c>
      <c r="I79" s="106" t="e">
        <f t="shared" si="2"/>
        <v>#DIV/0!</v>
      </c>
      <c r="J79" s="106" t="e">
        <f t="shared" si="5"/>
        <v>#DIV/0!</v>
      </c>
      <c r="K79" s="107" t="e">
        <f t="shared" si="3"/>
        <v>#DIV/0!</v>
      </c>
    </row>
    <row r="80" spans="2:11" x14ac:dyDescent="0.2">
      <c r="B80" s="31">
        <v>1</v>
      </c>
      <c r="C80" s="31" t="s">
        <v>53</v>
      </c>
      <c r="D80" s="106">
        <v>65</v>
      </c>
      <c r="E80" s="106">
        <f t="shared" si="6"/>
        <v>0</v>
      </c>
      <c r="F80" s="107">
        <f t="shared" si="4"/>
        <v>0</v>
      </c>
      <c r="G80" s="106" t="e">
        <f>IF('Calcs active'!P79&gt;0,('Input &amp; Results'!F$27/12*$C$3)*('Input &amp; Results'!$D$21),('Input &amp; Results'!F$27/12*$C$3)*('Input &amp; Results'!$D$22))</f>
        <v>#DIV/0!</v>
      </c>
      <c r="H80" s="106" t="e">
        <f t="shared" si="1"/>
        <v>#DIV/0!</v>
      </c>
      <c r="I80" s="106" t="e">
        <f t="shared" si="2"/>
        <v>#DIV/0!</v>
      </c>
      <c r="J80" s="106" t="e">
        <f t="shared" si="5"/>
        <v>#DIV/0!</v>
      </c>
      <c r="K80" s="107" t="e">
        <f t="shared" si="3"/>
        <v>#DIV/0!</v>
      </c>
    </row>
    <row r="81" spans="2:11" x14ac:dyDescent="0.2">
      <c r="B81" s="31">
        <v>1</v>
      </c>
      <c r="C81" s="31" t="s">
        <v>53</v>
      </c>
      <c r="D81" s="106">
        <v>66</v>
      </c>
      <c r="E81" s="106">
        <f t="shared" si="6"/>
        <v>0</v>
      </c>
      <c r="F81" s="107">
        <f t="shared" si="4"/>
        <v>0</v>
      </c>
      <c r="G81" s="106" t="e">
        <f>IF('Calcs active'!P80&gt;0,('Input &amp; Results'!F$27/12*$C$3)*('Input &amp; Results'!$D$21),('Input &amp; Results'!F$27/12*$C$3)*('Input &amp; Results'!$D$22))</f>
        <v>#DIV/0!</v>
      </c>
      <c r="H81" s="106" t="e">
        <f t="shared" ref="H81:H144" si="7">G81-E81</f>
        <v>#DIV/0!</v>
      </c>
      <c r="I81" s="106" t="e">
        <f t="shared" ref="I81:I144" si="8">I80+H81</f>
        <v>#DIV/0!</v>
      </c>
      <c r="J81" s="106" t="e">
        <f t="shared" si="5"/>
        <v>#DIV/0!</v>
      </c>
      <c r="K81" s="107" t="e">
        <f t="shared" ref="K81:K144" si="9">J81/($C$3*$C$4)</f>
        <v>#DIV/0!</v>
      </c>
    </row>
    <row r="82" spans="2:11" x14ac:dyDescent="0.2">
      <c r="B82" s="31">
        <v>1</v>
      </c>
      <c r="C82" s="31" t="s">
        <v>53</v>
      </c>
      <c r="D82" s="106">
        <v>67</v>
      </c>
      <c r="E82" s="106">
        <f t="shared" si="6"/>
        <v>0</v>
      </c>
      <c r="F82" s="107">
        <f t="shared" si="4"/>
        <v>0</v>
      </c>
      <c r="G82" s="106" t="e">
        <f>IF('Calcs active'!P81&gt;0,('Input &amp; Results'!F$27/12*$C$3)*('Input &amp; Results'!$D$21),('Input &amp; Results'!F$27/12*$C$3)*('Input &amp; Results'!$D$22))</f>
        <v>#DIV/0!</v>
      </c>
      <c r="H82" s="106" t="e">
        <f t="shared" si="7"/>
        <v>#DIV/0!</v>
      </c>
      <c r="I82" s="106" t="e">
        <f t="shared" si="8"/>
        <v>#DIV/0!</v>
      </c>
      <c r="J82" s="106" t="e">
        <f t="shared" si="5"/>
        <v>#DIV/0!</v>
      </c>
      <c r="K82" s="107" t="e">
        <f t="shared" si="9"/>
        <v>#DIV/0!</v>
      </c>
    </row>
    <row r="83" spans="2:11" x14ac:dyDescent="0.2">
      <c r="B83" s="31">
        <v>1</v>
      </c>
      <c r="C83" s="31" t="s">
        <v>53</v>
      </c>
      <c r="D83" s="106">
        <v>68</v>
      </c>
      <c r="E83" s="106">
        <f t="shared" si="6"/>
        <v>0</v>
      </c>
      <c r="F83" s="107">
        <f t="shared" ref="F83:F146" si="10">E83*7.48/1440</f>
        <v>0</v>
      </c>
      <c r="G83" s="106" t="e">
        <f>IF('Calcs active'!P82&gt;0,('Input &amp; Results'!F$27/12*$C$3)*('Input &amp; Results'!$D$21),('Input &amp; Results'!F$27/12*$C$3)*('Input &amp; Results'!$D$22))</f>
        <v>#DIV/0!</v>
      </c>
      <c r="H83" s="106" t="e">
        <f t="shared" si="7"/>
        <v>#DIV/0!</v>
      </c>
      <c r="I83" s="106" t="e">
        <f t="shared" si="8"/>
        <v>#DIV/0!</v>
      </c>
      <c r="J83" s="106" t="e">
        <f t="shared" si="5"/>
        <v>#DIV/0!</v>
      </c>
      <c r="K83" s="107" t="e">
        <f t="shared" si="9"/>
        <v>#DIV/0!</v>
      </c>
    </row>
    <row r="84" spans="2:11" x14ac:dyDescent="0.2">
      <c r="B84" s="31">
        <v>1</v>
      </c>
      <c r="C84" s="31" t="s">
        <v>53</v>
      </c>
      <c r="D84" s="106">
        <v>69</v>
      </c>
      <c r="E84" s="106">
        <f t="shared" si="6"/>
        <v>0</v>
      </c>
      <c r="F84" s="107">
        <f t="shared" si="10"/>
        <v>0</v>
      </c>
      <c r="G84" s="106" t="e">
        <f>IF('Calcs active'!P83&gt;0,('Input &amp; Results'!F$27/12*$C$3)*('Input &amp; Results'!$D$21),('Input &amp; Results'!F$27/12*$C$3)*('Input &amp; Results'!$D$22))</f>
        <v>#DIV/0!</v>
      </c>
      <c r="H84" s="106" t="e">
        <f t="shared" si="7"/>
        <v>#DIV/0!</v>
      </c>
      <c r="I84" s="106" t="e">
        <f t="shared" si="8"/>
        <v>#DIV/0!</v>
      </c>
      <c r="J84" s="106" t="e">
        <f t="shared" si="5"/>
        <v>#DIV/0!</v>
      </c>
      <c r="K84" s="107" t="e">
        <f t="shared" si="9"/>
        <v>#DIV/0!</v>
      </c>
    </row>
    <row r="85" spans="2:11" x14ac:dyDescent="0.2">
      <c r="B85" s="31">
        <v>1</v>
      </c>
      <c r="C85" s="31" t="s">
        <v>53</v>
      </c>
      <c r="D85" s="106">
        <v>70</v>
      </c>
      <c r="E85" s="106">
        <f t="shared" si="6"/>
        <v>0</v>
      </c>
      <c r="F85" s="107">
        <f t="shared" si="10"/>
        <v>0</v>
      </c>
      <c r="G85" s="106" t="e">
        <f>IF('Calcs active'!P84&gt;0,('Input &amp; Results'!F$27/12*$C$3)*('Input &amp; Results'!$D$21),('Input &amp; Results'!F$27/12*$C$3)*('Input &amp; Results'!$D$22))</f>
        <v>#DIV/0!</v>
      </c>
      <c r="H85" s="106" t="e">
        <f t="shared" si="7"/>
        <v>#DIV/0!</v>
      </c>
      <c r="I85" s="106" t="e">
        <f t="shared" si="8"/>
        <v>#DIV/0!</v>
      </c>
      <c r="J85" s="106" t="e">
        <f t="shared" ref="J85:J148" si="11">J84+H85</f>
        <v>#DIV/0!</v>
      </c>
      <c r="K85" s="107" t="e">
        <f t="shared" si="9"/>
        <v>#DIV/0!</v>
      </c>
    </row>
    <row r="86" spans="2:11" x14ac:dyDescent="0.2">
      <c r="B86" s="31">
        <v>1</v>
      </c>
      <c r="C86" s="31" t="s">
        <v>53</v>
      </c>
      <c r="D86" s="106">
        <v>71</v>
      </c>
      <c r="E86" s="106">
        <f t="shared" si="6"/>
        <v>0</v>
      </c>
      <c r="F86" s="107">
        <f t="shared" si="10"/>
        <v>0</v>
      </c>
      <c r="G86" s="106" t="e">
        <f>IF('Calcs active'!P85&gt;0,('Input &amp; Results'!F$27/12*$C$3)*('Input &amp; Results'!$D$21),('Input &amp; Results'!F$27/12*$C$3)*('Input &amp; Results'!$D$22))</f>
        <v>#DIV/0!</v>
      </c>
      <c r="H86" s="106" t="e">
        <f t="shared" si="7"/>
        <v>#DIV/0!</v>
      </c>
      <c r="I86" s="106" t="e">
        <f t="shared" si="8"/>
        <v>#DIV/0!</v>
      </c>
      <c r="J86" s="106" t="e">
        <f t="shared" si="11"/>
        <v>#DIV/0!</v>
      </c>
      <c r="K86" s="107" t="e">
        <f t="shared" si="9"/>
        <v>#DIV/0!</v>
      </c>
    </row>
    <row r="87" spans="2:11" x14ac:dyDescent="0.2">
      <c r="B87" s="31">
        <v>1</v>
      </c>
      <c r="C87" s="31" t="s">
        <v>53</v>
      </c>
      <c r="D87" s="106">
        <v>72</v>
      </c>
      <c r="E87" s="106">
        <f t="shared" si="6"/>
        <v>0</v>
      </c>
      <c r="F87" s="107">
        <f t="shared" si="10"/>
        <v>0</v>
      </c>
      <c r="G87" s="106" t="e">
        <f>IF('Calcs active'!P86&gt;0,('Input &amp; Results'!F$27/12*$C$3)*('Input &amp; Results'!$D$21),('Input &amp; Results'!F$27/12*$C$3)*('Input &amp; Results'!$D$22))</f>
        <v>#DIV/0!</v>
      </c>
      <c r="H87" s="106" t="e">
        <f t="shared" si="7"/>
        <v>#DIV/0!</v>
      </c>
      <c r="I87" s="106" t="e">
        <f t="shared" si="8"/>
        <v>#DIV/0!</v>
      </c>
      <c r="J87" s="106" t="e">
        <f t="shared" si="11"/>
        <v>#DIV/0!</v>
      </c>
      <c r="K87" s="107" t="e">
        <f t="shared" si="9"/>
        <v>#DIV/0!</v>
      </c>
    </row>
    <row r="88" spans="2:11" x14ac:dyDescent="0.2">
      <c r="B88" s="31">
        <v>1</v>
      </c>
      <c r="C88" s="31" t="s">
        <v>53</v>
      </c>
      <c r="D88" s="106">
        <v>73</v>
      </c>
      <c r="E88" s="106">
        <f t="shared" si="6"/>
        <v>0</v>
      </c>
      <c r="F88" s="107">
        <f t="shared" si="10"/>
        <v>0</v>
      </c>
      <c r="G88" s="106" t="e">
        <f>IF('Calcs active'!P87&gt;0,('Input &amp; Results'!F$27/12*$C$3)*('Input &amp; Results'!$D$21),('Input &amp; Results'!F$27/12*$C$3)*('Input &amp; Results'!$D$22))</f>
        <v>#DIV/0!</v>
      </c>
      <c r="H88" s="106" t="e">
        <f t="shared" si="7"/>
        <v>#DIV/0!</v>
      </c>
      <c r="I88" s="106" t="e">
        <f t="shared" si="8"/>
        <v>#DIV/0!</v>
      </c>
      <c r="J88" s="106" t="e">
        <f t="shared" si="11"/>
        <v>#DIV/0!</v>
      </c>
      <c r="K88" s="107" t="e">
        <f t="shared" si="9"/>
        <v>#DIV/0!</v>
      </c>
    </row>
    <row r="89" spans="2:11" x14ac:dyDescent="0.2">
      <c r="B89" s="31">
        <v>1</v>
      </c>
      <c r="C89" s="31" t="s">
        <v>53</v>
      </c>
      <c r="D89" s="106">
        <v>74</v>
      </c>
      <c r="E89" s="106">
        <f t="shared" si="6"/>
        <v>0</v>
      </c>
      <c r="F89" s="107">
        <f t="shared" si="10"/>
        <v>0</v>
      </c>
      <c r="G89" s="106" t="e">
        <f>IF('Calcs active'!P88&gt;0,('Input &amp; Results'!F$27/12*$C$3)*('Input &amp; Results'!$D$21),('Input &amp; Results'!F$27/12*$C$3)*('Input &amp; Results'!$D$22))</f>
        <v>#DIV/0!</v>
      </c>
      <c r="H89" s="106" t="e">
        <f t="shared" si="7"/>
        <v>#DIV/0!</v>
      </c>
      <c r="I89" s="106" t="e">
        <f t="shared" si="8"/>
        <v>#DIV/0!</v>
      </c>
      <c r="J89" s="106" t="e">
        <f t="shared" si="11"/>
        <v>#DIV/0!</v>
      </c>
      <c r="K89" s="107" t="e">
        <f t="shared" si="9"/>
        <v>#DIV/0!</v>
      </c>
    </row>
    <row r="90" spans="2:11" x14ac:dyDescent="0.2">
      <c r="B90" s="31">
        <v>1</v>
      </c>
      <c r="C90" s="31" t="s">
        <v>53</v>
      </c>
      <c r="D90" s="106">
        <v>75</v>
      </c>
      <c r="E90" s="106">
        <f t="shared" si="6"/>
        <v>0</v>
      </c>
      <c r="F90" s="107">
        <f t="shared" si="10"/>
        <v>0</v>
      </c>
      <c r="G90" s="106" t="e">
        <f>IF('Calcs active'!P89&gt;0,('Input &amp; Results'!F$27/12*$C$3)*('Input &amp; Results'!$D$21),('Input &amp; Results'!F$27/12*$C$3)*('Input &amp; Results'!$D$22))</f>
        <v>#DIV/0!</v>
      </c>
      <c r="H90" s="106" t="e">
        <f t="shared" si="7"/>
        <v>#DIV/0!</v>
      </c>
      <c r="I90" s="106" t="e">
        <f t="shared" si="8"/>
        <v>#DIV/0!</v>
      </c>
      <c r="J90" s="106" t="e">
        <f t="shared" si="11"/>
        <v>#DIV/0!</v>
      </c>
      <c r="K90" s="107" t="e">
        <f t="shared" si="9"/>
        <v>#DIV/0!</v>
      </c>
    </row>
    <row r="91" spans="2:11" x14ac:dyDescent="0.2">
      <c r="B91" s="31">
        <v>1</v>
      </c>
      <c r="C91" s="31" t="s">
        <v>53</v>
      </c>
      <c r="D91" s="106">
        <v>76</v>
      </c>
      <c r="E91" s="106">
        <f t="shared" si="6"/>
        <v>0</v>
      </c>
      <c r="F91" s="107">
        <f t="shared" si="10"/>
        <v>0</v>
      </c>
      <c r="G91" s="106" t="e">
        <f>IF('Calcs active'!P90&gt;0,('Input &amp; Results'!F$27/12*$C$3)*('Input &amp; Results'!$D$21),('Input &amp; Results'!F$27/12*$C$3)*('Input &amp; Results'!$D$22))</f>
        <v>#DIV/0!</v>
      </c>
      <c r="H91" s="106" t="e">
        <f t="shared" si="7"/>
        <v>#DIV/0!</v>
      </c>
      <c r="I91" s="106" t="e">
        <f t="shared" si="8"/>
        <v>#DIV/0!</v>
      </c>
      <c r="J91" s="106" t="e">
        <f t="shared" si="11"/>
        <v>#DIV/0!</v>
      </c>
      <c r="K91" s="107" t="e">
        <f t="shared" si="9"/>
        <v>#DIV/0!</v>
      </c>
    </row>
    <row r="92" spans="2:11" x14ac:dyDescent="0.2">
      <c r="B92" s="31">
        <v>1</v>
      </c>
      <c r="C92" s="31" t="s">
        <v>53</v>
      </c>
      <c r="D92" s="106">
        <v>77</v>
      </c>
      <c r="E92" s="106">
        <f t="shared" si="6"/>
        <v>0</v>
      </c>
      <c r="F92" s="107">
        <f t="shared" si="10"/>
        <v>0</v>
      </c>
      <c r="G92" s="106" t="e">
        <f>IF('Calcs active'!P91&gt;0,('Input &amp; Results'!F$27/12*$C$3)*('Input &amp; Results'!$D$21),('Input &amp; Results'!F$27/12*$C$3)*('Input &amp; Results'!$D$22))</f>
        <v>#DIV/0!</v>
      </c>
      <c r="H92" s="106" t="e">
        <f t="shared" si="7"/>
        <v>#DIV/0!</v>
      </c>
      <c r="I92" s="106" t="e">
        <f t="shared" si="8"/>
        <v>#DIV/0!</v>
      </c>
      <c r="J92" s="106" t="e">
        <f t="shared" si="11"/>
        <v>#DIV/0!</v>
      </c>
      <c r="K92" s="107" t="e">
        <f t="shared" si="9"/>
        <v>#DIV/0!</v>
      </c>
    </row>
    <row r="93" spans="2:11" x14ac:dyDescent="0.2">
      <c r="B93" s="31">
        <v>1</v>
      </c>
      <c r="C93" s="31" t="s">
        <v>53</v>
      </c>
      <c r="D93" s="106">
        <v>78</v>
      </c>
      <c r="E93" s="106">
        <f t="shared" si="6"/>
        <v>0</v>
      </c>
      <c r="F93" s="107">
        <f t="shared" si="10"/>
        <v>0</v>
      </c>
      <c r="G93" s="106" t="e">
        <f>IF('Calcs active'!P92&gt;0,('Input &amp; Results'!F$27/12*$C$3)*('Input &amp; Results'!$D$21),('Input &amp; Results'!F$27/12*$C$3)*('Input &amp; Results'!$D$22))</f>
        <v>#DIV/0!</v>
      </c>
      <c r="H93" s="106" t="e">
        <f t="shared" si="7"/>
        <v>#DIV/0!</v>
      </c>
      <c r="I93" s="106" t="e">
        <f t="shared" si="8"/>
        <v>#DIV/0!</v>
      </c>
      <c r="J93" s="106" t="e">
        <f t="shared" si="11"/>
        <v>#DIV/0!</v>
      </c>
      <c r="K93" s="107" t="e">
        <f t="shared" si="9"/>
        <v>#DIV/0!</v>
      </c>
    </row>
    <row r="94" spans="2:11" x14ac:dyDescent="0.2">
      <c r="B94" s="31">
        <v>1</v>
      </c>
      <c r="C94" s="31" t="s">
        <v>53</v>
      </c>
      <c r="D94" s="106">
        <v>79</v>
      </c>
      <c r="E94" s="106">
        <f t="shared" si="6"/>
        <v>0</v>
      </c>
      <c r="F94" s="107">
        <f t="shared" si="10"/>
        <v>0</v>
      </c>
      <c r="G94" s="106" t="e">
        <f>IF('Calcs active'!P93&gt;0,('Input &amp; Results'!F$27/12*$C$3)*('Input &amp; Results'!$D$21),('Input &amp; Results'!F$27/12*$C$3)*('Input &amp; Results'!$D$22))</f>
        <v>#DIV/0!</v>
      </c>
      <c r="H94" s="106" t="e">
        <f t="shared" si="7"/>
        <v>#DIV/0!</v>
      </c>
      <c r="I94" s="106" t="e">
        <f t="shared" si="8"/>
        <v>#DIV/0!</v>
      </c>
      <c r="J94" s="106" t="e">
        <f t="shared" si="11"/>
        <v>#DIV/0!</v>
      </c>
      <c r="K94" s="107" t="e">
        <f t="shared" si="9"/>
        <v>#DIV/0!</v>
      </c>
    </row>
    <row r="95" spans="2:11" x14ac:dyDescent="0.2">
      <c r="B95" s="31">
        <v>1</v>
      </c>
      <c r="C95" s="31" t="s">
        <v>53</v>
      </c>
      <c r="D95" s="106">
        <v>80</v>
      </c>
      <c r="E95" s="106">
        <f t="shared" si="6"/>
        <v>0</v>
      </c>
      <c r="F95" s="107">
        <f t="shared" si="10"/>
        <v>0</v>
      </c>
      <c r="G95" s="106" t="e">
        <f>IF('Calcs active'!P94&gt;0,('Input &amp; Results'!F$27/12*$C$3)*('Input &amp; Results'!$D$21),('Input &amp; Results'!F$27/12*$C$3)*('Input &amp; Results'!$D$22))</f>
        <v>#DIV/0!</v>
      </c>
      <c r="H95" s="106" t="e">
        <f t="shared" si="7"/>
        <v>#DIV/0!</v>
      </c>
      <c r="I95" s="106" t="e">
        <f t="shared" si="8"/>
        <v>#DIV/0!</v>
      </c>
      <c r="J95" s="106" t="e">
        <f t="shared" si="11"/>
        <v>#DIV/0!</v>
      </c>
      <c r="K95" s="107" t="e">
        <f t="shared" si="9"/>
        <v>#DIV/0!</v>
      </c>
    </row>
    <row r="96" spans="2:11" x14ac:dyDescent="0.2">
      <c r="B96" s="31">
        <v>1</v>
      </c>
      <c r="C96" s="31" t="s">
        <v>53</v>
      </c>
      <c r="D96" s="106">
        <v>81</v>
      </c>
      <c r="E96" s="106">
        <f t="shared" si="6"/>
        <v>0</v>
      </c>
      <c r="F96" s="107">
        <f t="shared" si="10"/>
        <v>0</v>
      </c>
      <c r="G96" s="106" t="e">
        <f>IF('Calcs active'!P95&gt;0,('Input &amp; Results'!F$27/12*$C$3)*('Input &amp; Results'!$D$21),('Input &amp; Results'!F$27/12*$C$3)*('Input &amp; Results'!$D$22))</f>
        <v>#DIV/0!</v>
      </c>
      <c r="H96" s="106" t="e">
        <f t="shared" si="7"/>
        <v>#DIV/0!</v>
      </c>
      <c r="I96" s="106" t="e">
        <f t="shared" si="8"/>
        <v>#DIV/0!</v>
      </c>
      <c r="J96" s="106" t="e">
        <f t="shared" si="11"/>
        <v>#DIV/0!</v>
      </c>
      <c r="K96" s="107" t="e">
        <f t="shared" si="9"/>
        <v>#DIV/0!</v>
      </c>
    </row>
    <row r="97" spans="2:11" x14ac:dyDescent="0.2">
      <c r="B97" s="31">
        <v>1</v>
      </c>
      <c r="C97" s="31" t="s">
        <v>53</v>
      </c>
      <c r="D97" s="106">
        <v>82</v>
      </c>
      <c r="E97" s="106">
        <f t="shared" si="6"/>
        <v>0</v>
      </c>
      <c r="F97" s="107">
        <f t="shared" si="10"/>
        <v>0</v>
      </c>
      <c r="G97" s="106" t="e">
        <f>IF('Calcs active'!P96&gt;0,('Input &amp; Results'!F$27/12*$C$3)*('Input &amp; Results'!$D$21),('Input &amp; Results'!F$27/12*$C$3)*('Input &amp; Results'!$D$22))</f>
        <v>#DIV/0!</v>
      </c>
      <c r="H97" s="106" t="e">
        <f t="shared" si="7"/>
        <v>#DIV/0!</v>
      </c>
      <c r="I97" s="106" t="e">
        <f t="shared" si="8"/>
        <v>#DIV/0!</v>
      </c>
      <c r="J97" s="106" t="e">
        <f t="shared" si="11"/>
        <v>#DIV/0!</v>
      </c>
      <c r="K97" s="107" t="e">
        <f t="shared" si="9"/>
        <v>#DIV/0!</v>
      </c>
    </row>
    <row r="98" spans="2:11" x14ac:dyDescent="0.2">
      <c r="B98" s="31">
        <v>1</v>
      </c>
      <c r="C98" s="31" t="s">
        <v>53</v>
      </c>
      <c r="D98" s="106">
        <v>83</v>
      </c>
      <c r="E98" s="106">
        <f t="shared" si="6"/>
        <v>0</v>
      </c>
      <c r="F98" s="107">
        <f t="shared" si="10"/>
        <v>0</v>
      </c>
      <c r="G98" s="106" t="e">
        <f>IF('Calcs active'!P97&gt;0,('Input &amp; Results'!F$27/12*$C$3)*('Input &amp; Results'!$D$21),('Input &amp; Results'!F$27/12*$C$3)*('Input &amp; Results'!$D$22))</f>
        <v>#DIV/0!</v>
      </c>
      <c r="H98" s="106" t="e">
        <f t="shared" si="7"/>
        <v>#DIV/0!</v>
      </c>
      <c r="I98" s="106" t="e">
        <f t="shared" si="8"/>
        <v>#DIV/0!</v>
      </c>
      <c r="J98" s="106" t="e">
        <f t="shared" si="11"/>
        <v>#DIV/0!</v>
      </c>
      <c r="K98" s="107" t="e">
        <f t="shared" si="9"/>
        <v>#DIV/0!</v>
      </c>
    </row>
    <row r="99" spans="2:11" x14ac:dyDescent="0.2">
      <c r="B99" s="31">
        <v>1</v>
      </c>
      <c r="C99" s="31" t="s">
        <v>53</v>
      </c>
      <c r="D99" s="106">
        <v>84</v>
      </c>
      <c r="E99" s="106">
        <f t="shared" si="6"/>
        <v>0</v>
      </c>
      <c r="F99" s="107">
        <f t="shared" si="10"/>
        <v>0</v>
      </c>
      <c r="G99" s="106" t="e">
        <f>IF('Calcs active'!P98&gt;0,('Input &amp; Results'!F$27/12*$C$3)*('Input &amp; Results'!$D$21),('Input &amp; Results'!F$27/12*$C$3)*('Input &amp; Results'!$D$22))</f>
        <v>#DIV/0!</v>
      </c>
      <c r="H99" s="106" t="e">
        <f t="shared" si="7"/>
        <v>#DIV/0!</v>
      </c>
      <c r="I99" s="106" t="e">
        <f t="shared" si="8"/>
        <v>#DIV/0!</v>
      </c>
      <c r="J99" s="106" t="e">
        <f t="shared" si="11"/>
        <v>#DIV/0!</v>
      </c>
      <c r="K99" s="107" t="e">
        <f t="shared" si="9"/>
        <v>#DIV/0!</v>
      </c>
    </row>
    <row r="100" spans="2:11" x14ac:dyDescent="0.2">
      <c r="B100" s="31">
        <v>1</v>
      </c>
      <c r="C100" s="31" t="s">
        <v>53</v>
      </c>
      <c r="D100" s="106">
        <v>85</v>
      </c>
      <c r="E100" s="106">
        <f t="shared" si="6"/>
        <v>0</v>
      </c>
      <c r="F100" s="107">
        <f t="shared" si="10"/>
        <v>0</v>
      </c>
      <c r="G100" s="106" t="e">
        <f>IF('Calcs active'!P99&gt;0,('Input &amp; Results'!F$27/12*$C$3)*('Input &amp; Results'!$D$21),('Input &amp; Results'!F$27/12*$C$3)*('Input &amp; Results'!$D$22))</f>
        <v>#DIV/0!</v>
      </c>
      <c r="H100" s="106" t="e">
        <f t="shared" si="7"/>
        <v>#DIV/0!</v>
      </c>
      <c r="I100" s="106" t="e">
        <f t="shared" si="8"/>
        <v>#DIV/0!</v>
      </c>
      <c r="J100" s="106" t="e">
        <f t="shared" si="11"/>
        <v>#DIV/0!</v>
      </c>
      <c r="K100" s="107" t="e">
        <f t="shared" si="9"/>
        <v>#DIV/0!</v>
      </c>
    </row>
    <row r="101" spans="2:11" x14ac:dyDescent="0.2">
      <c r="B101" s="31">
        <v>1</v>
      </c>
      <c r="C101" s="31" t="s">
        <v>53</v>
      </c>
      <c r="D101" s="106">
        <v>86</v>
      </c>
      <c r="E101" s="106">
        <f t="shared" si="6"/>
        <v>0</v>
      </c>
      <c r="F101" s="107">
        <f t="shared" si="10"/>
        <v>0</v>
      </c>
      <c r="G101" s="106" t="e">
        <f>IF('Calcs active'!P100&gt;0,('Input &amp; Results'!F$27/12*$C$3)*('Input &amp; Results'!$D$21),('Input &amp; Results'!F$27/12*$C$3)*('Input &amp; Results'!$D$22))</f>
        <v>#DIV/0!</v>
      </c>
      <c r="H101" s="106" t="e">
        <f t="shared" si="7"/>
        <v>#DIV/0!</v>
      </c>
      <c r="I101" s="106" t="e">
        <f t="shared" si="8"/>
        <v>#DIV/0!</v>
      </c>
      <c r="J101" s="106" t="e">
        <f t="shared" si="11"/>
        <v>#DIV/0!</v>
      </c>
      <c r="K101" s="107" t="e">
        <f t="shared" si="9"/>
        <v>#DIV/0!</v>
      </c>
    </row>
    <row r="102" spans="2:11" x14ac:dyDescent="0.2">
      <c r="B102" s="31">
        <v>1</v>
      </c>
      <c r="C102" s="31" t="s">
        <v>53</v>
      </c>
      <c r="D102" s="106">
        <v>87</v>
      </c>
      <c r="E102" s="106">
        <f t="shared" si="6"/>
        <v>0</v>
      </c>
      <c r="F102" s="107">
        <f t="shared" si="10"/>
        <v>0</v>
      </c>
      <c r="G102" s="106" t="e">
        <f>IF('Calcs active'!P101&gt;0,('Input &amp; Results'!F$27/12*$C$3)*('Input &amp; Results'!$D$21),('Input &amp; Results'!F$27/12*$C$3)*('Input &amp; Results'!$D$22))</f>
        <v>#DIV/0!</v>
      </c>
      <c r="H102" s="106" t="e">
        <f t="shared" si="7"/>
        <v>#DIV/0!</v>
      </c>
      <c r="I102" s="106" t="e">
        <f t="shared" si="8"/>
        <v>#DIV/0!</v>
      </c>
      <c r="J102" s="106" t="e">
        <f t="shared" si="11"/>
        <v>#DIV/0!</v>
      </c>
      <c r="K102" s="107" t="e">
        <f t="shared" si="9"/>
        <v>#DIV/0!</v>
      </c>
    </row>
    <row r="103" spans="2:11" x14ac:dyDescent="0.2">
      <c r="B103" s="31">
        <v>1</v>
      </c>
      <c r="C103" s="31" t="s">
        <v>53</v>
      </c>
      <c r="D103" s="106">
        <v>88</v>
      </c>
      <c r="E103" s="106">
        <f t="shared" si="6"/>
        <v>0</v>
      </c>
      <c r="F103" s="107">
        <f t="shared" si="10"/>
        <v>0</v>
      </c>
      <c r="G103" s="106" t="e">
        <f>IF('Calcs active'!P102&gt;0,('Input &amp; Results'!F$27/12*$C$3)*('Input &amp; Results'!$D$21),('Input &amp; Results'!F$27/12*$C$3)*('Input &amp; Results'!$D$22))</f>
        <v>#DIV/0!</v>
      </c>
      <c r="H103" s="106" t="e">
        <f t="shared" si="7"/>
        <v>#DIV/0!</v>
      </c>
      <c r="I103" s="106" t="e">
        <f t="shared" si="8"/>
        <v>#DIV/0!</v>
      </c>
      <c r="J103" s="106" t="e">
        <f t="shared" si="11"/>
        <v>#DIV/0!</v>
      </c>
      <c r="K103" s="107" t="e">
        <f t="shared" si="9"/>
        <v>#DIV/0!</v>
      </c>
    </row>
    <row r="104" spans="2:11" x14ac:dyDescent="0.2">
      <c r="B104" s="31">
        <v>1</v>
      </c>
      <c r="C104" s="31" t="s">
        <v>53</v>
      </c>
      <c r="D104" s="106">
        <v>89</v>
      </c>
      <c r="E104" s="106">
        <f t="shared" si="6"/>
        <v>0</v>
      </c>
      <c r="F104" s="107">
        <f t="shared" si="10"/>
        <v>0</v>
      </c>
      <c r="G104" s="106" t="e">
        <f>IF('Calcs active'!P103&gt;0,('Input &amp; Results'!F$27/12*$C$3)*('Input &amp; Results'!$D$21),('Input &amp; Results'!F$27/12*$C$3)*('Input &amp; Results'!$D$22))</f>
        <v>#DIV/0!</v>
      </c>
      <c r="H104" s="106" t="e">
        <f t="shared" si="7"/>
        <v>#DIV/0!</v>
      </c>
      <c r="I104" s="106" t="e">
        <f t="shared" si="8"/>
        <v>#DIV/0!</v>
      </c>
      <c r="J104" s="106" t="e">
        <f t="shared" si="11"/>
        <v>#DIV/0!</v>
      </c>
      <c r="K104" s="107" t="e">
        <f t="shared" si="9"/>
        <v>#DIV/0!</v>
      </c>
    </row>
    <row r="105" spans="2:11" x14ac:dyDescent="0.2">
      <c r="B105" s="31">
        <v>1</v>
      </c>
      <c r="C105" s="31" t="s">
        <v>53</v>
      </c>
      <c r="D105" s="106">
        <v>90</v>
      </c>
      <c r="E105" s="106">
        <f t="shared" si="6"/>
        <v>0</v>
      </c>
      <c r="F105" s="107">
        <f t="shared" si="10"/>
        <v>0</v>
      </c>
      <c r="G105" s="106" t="e">
        <f>IF('Calcs active'!P104&gt;0,('Input &amp; Results'!F$27/12*$C$3)*('Input &amp; Results'!$D$21),('Input &amp; Results'!F$27/12*$C$3)*('Input &amp; Results'!$D$22))</f>
        <v>#DIV/0!</v>
      </c>
      <c r="H105" s="106" t="e">
        <f t="shared" si="7"/>
        <v>#DIV/0!</v>
      </c>
      <c r="I105" s="106" t="e">
        <f t="shared" si="8"/>
        <v>#DIV/0!</v>
      </c>
      <c r="J105" s="106" t="e">
        <f t="shared" si="11"/>
        <v>#DIV/0!</v>
      </c>
      <c r="K105" s="107" t="e">
        <f t="shared" si="9"/>
        <v>#DIV/0!</v>
      </c>
    </row>
    <row r="106" spans="2:11" x14ac:dyDescent="0.2">
      <c r="B106" s="31">
        <v>1</v>
      </c>
      <c r="C106" s="31" t="s">
        <v>54</v>
      </c>
      <c r="D106" s="106">
        <v>91</v>
      </c>
      <c r="E106" s="106">
        <f t="shared" si="6"/>
        <v>0</v>
      </c>
      <c r="F106" s="107">
        <f t="shared" si="10"/>
        <v>0</v>
      </c>
      <c r="G106" s="106" t="e">
        <f>IF('Calcs active'!P105&gt;0,('Input &amp; Results'!F$28/12*$C$3)*('Input &amp; Results'!$D$21),('Input &amp; Results'!F$28/12*$C$3)*('Input &amp; Results'!$D$22))</f>
        <v>#DIV/0!</v>
      </c>
      <c r="H106" s="106" t="e">
        <f t="shared" si="7"/>
        <v>#DIV/0!</v>
      </c>
      <c r="I106" s="106" t="e">
        <f t="shared" si="8"/>
        <v>#DIV/0!</v>
      </c>
      <c r="J106" s="106" t="e">
        <f t="shared" si="11"/>
        <v>#DIV/0!</v>
      </c>
      <c r="K106" s="107" t="e">
        <f t="shared" si="9"/>
        <v>#DIV/0!</v>
      </c>
    </row>
    <row r="107" spans="2:11" x14ac:dyDescent="0.2">
      <c r="B107" s="31">
        <v>1</v>
      </c>
      <c r="C107" s="31" t="s">
        <v>54</v>
      </c>
      <c r="D107" s="106">
        <v>92</v>
      </c>
      <c r="E107" s="106">
        <f t="shared" si="6"/>
        <v>0</v>
      </c>
      <c r="F107" s="107">
        <f t="shared" si="10"/>
        <v>0</v>
      </c>
      <c r="G107" s="106" t="e">
        <f>IF('Calcs active'!P106&gt;0,('Input &amp; Results'!F$28/12*$C$3)*('Input &amp; Results'!$D$21),('Input &amp; Results'!F$28/12*$C$3)*('Input &amp; Results'!$D$22))</f>
        <v>#DIV/0!</v>
      </c>
      <c r="H107" s="106" t="e">
        <f t="shared" si="7"/>
        <v>#DIV/0!</v>
      </c>
      <c r="I107" s="106" t="e">
        <f t="shared" si="8"/>
        <v>#DIV/0!</v>
      </c>
      <c r="J107" s="106" t="e">
        <f t="shared" si="11"/>
        <v>#DIV/0!</v>
      </c>
      <c r="K107" s="107" t="e">
        <f t="shared" si="9"/>
        <v>#DIV/0!</v>
      </c>
    </row>
    <row r="108" spans="2:11" x14ac:dyDescent="0.2">
      <c r="B108" s="31">
        <v>1</v>
      </c>
      <c r="C108" s="31" t="s">
        <v>54</v>
      </c>
      <c r="D108" s="106">
        <v>93</v>
      </c>
      <c r="E108" s="106">
        <f t="shared" si="6"/>
        <v>0</v>
      </c>
      <c r="F108" s="107">
        <f t="shared" si="10"/>
        <v>0</v>
      </c>
      <c r="G108" s="106" t="e">
        <f>IF('Calcs active'!P107&gt;0,('Input &amp; Results'!F$28/12*$C$3)*('Input &amp; Results'!$D$21),('Input &amp; Results'!F$28/12*$C$3)*('Input &amp; Results'!$D$22))</f>
        <v>#DIV/0!</v>
      </c>
      <c r="H108" s="106" t="e">
        <f t="shared" si="7"/>
        <v>#DIV/0!</v>
      </c>
      <c r="I108" s="106" t="e">
        <f t="shared" si="8"/>
        <v>#DIV/0!</v>
      </c>
      <c r="J108" s="106" t="e">
        <f t="shared" si="11"/>
        <v>#DIV/0!</v>
      </c>
      <c r="K108" s="107" t="e">
        <f t="shared" si="9"/>
        <v>#DIV/0!</v>
      </c>
    </row>
    <row r="109" spans="2:11" x14ac:dyDescent="0.2">
      <c r="B109" s="31">
        <v>1</v>
      </c>
      <c r="C109" s="31" t="s">
        <v>54</v>
      </c>
      <c r="D109" s="106">
        <v>94</v>
      </c>
      <c r="E109" s="106">
        <f t="shared" si="6"/>
        <v>0</v>
      </c>
      <c r="F109" s="107">
        <f t="shared" si="10"/>
        <v>0</v>
      </c>
      <c r="G109" s="106" t="e">
        <f>IF('Calcs active'!P108&gt;0,('Input &amp; Results'!F$28/12*$C$3)*('Input &amp; Results'!$D$21),('Input &amp; Results'!F$28/12*$C$3)*('Input &amp; Results'!$D$22))</f>
        <v>#DIV/0!</v>
      </c>
      <c r="H109" s="106" t="e">
        <f t="shared" si="7"/>
        <v>#DIV/0!</v>
      </c>
      <c r="I109" s="106" t="e">
        <f t="shared" si="8"/>
        <v>#DIV/0!</v>
      </c>
      <c r="J109" s="106" t="e">
        <f t="shared" si="11"/>
        <v>#DIV/0!</v>
      </c>
      <c r="K109" s="107" t="e">
        <f t="shared" si="9"/>
        <v>#DIV/0!</v>
      </c>
    </row>
    <row r="110" spans="2:11" x14ac:dyDescent="0.2">
      <c r="B110" s="31">
        <v>1</v>
      </c>
      <c r="C110" s="31" t="s">
        <v>54</v>
      </c>
      <c r="D110" s="106">
        <v>95</v>
      </c>
      <c r="E110" s="106">
        <f t="shared" si="6"/>
        <v>0</v>
      </c>
      <c r="F110" s="107">
        <f t="shared" si="10"/>
        <v>0</v>
      </c>
      <c r="G110" s="106" t="e">
        <f>IF('Calcs active'!P109&gt;0,('Input &amp; Results'!F$28/12*$C$3)*('Input &amp; Results'!$D$21),('Input &amp; Results'!F$28/12*$C$3)*('Input &amp; Results'!$D$22))</f>
        <v>#DIV/0!</v>
      </c>
      <c r="H110" s="106" t="e">
        <f t="shared" si="7"/>
        <v>#DIV/0!</v>
      </c>
      <c r="I110" s="106" t="e">
        <f t="shared" si="8"/>
        <v>#DIV/0!</v>
      </c>
      <c r="J110" s="106" t="e">
        <f t="shared" si="11"/>
        <v>#DIV/0!</v>
      </c>
      <c r="K110" s="107" t="e">
        <f t="shared" si="9"/>
        <v>#DIV/0!</v>
      </c>
    </row>
    <row r="111" spans="2:11" x14ac:dyDescent="0.2">
      <c r="B111" s="31">
        <v>1</v>
      </c>
      <c r="C111" s="31" t="s">
        <v>54</v>
      </c>
      <c r="D111" s="106">
        <v>96</v>
      </c>
      <c r="E111" s="106">
        <f t="shared" si="6"/>
        <v>0</v>
      </c>
      <c r="F111" s="107">
        <f t="shared" si="10"/>
        <v>0</v>
      </c>
      <c r="G111" s="106" t="e">
        <f>IF('Calcs active'!P110&gt;0,('Input &amp; Results'!F$28/12*$C$3)*('Input &amp; Results'!$D$21),('Input &amp; Results'!F$28/12*$C$3)*('Input &amp; Results'!$D$22))</f>
        <v>#DIV/0!</v>
      </c>
      <c r="H111" s="106" t="e">
        <f t="shared" si="7"/>
        <v>#DIV/0!</v>
      </c>
      <c r="I111" s="106" t="e">
        <f t="shared" si="8"/>
        <v>#DIV/0!</v>
      </c>
      <c r="J111" s="106" t="e">
        <f t="shared" si="11"/>
        <v>#DIV/0!</v>
      </c>
      <c r="K111" s="107" t="e">
        <f t="shared" si="9"/>
        <v>#DIV/0!</v>
      </c>
    </row>
    <row r="112" spans="2:11" x14ac:dyDescent="0.2">
      <c r="B112" s="31">
        <v>1</v>
      </c>
      <c r="C112" s="31" t="s">
        <v>54</v>
      </c>
      <c r="D112" s="106">
        <v>97</v>
      </c>
      <c r="E112" s="106">
        <f t="shared" si="6"/>
        <v>0</v>
      </c>
      <c r="F112" s="107">
        <f t="shared" si="10"/>
        <v>0</v>
      </c>
      <c r="G112" s="106" t="e">
        <f>IF('Calcs active'!P111&gt;0,('Input &amp; Results'!F$28/12*$C$3)*('Input &amp; Results'!$D$21),('Input &amp; Results'!F$28/12*$C$3)*('Input &amp; Results'!$D$22))</f>
        <v>#DIV/0!</v>
      </c>
      <c r="H112" s="106" t="e">
        <f t="shared" si="7"/>
        <v>#DIV/0!</v>
      </c>
      <c r="I112" s="106" t="e">
        <f t="shared" si="8"/>
        <v>#DIV/0!</v>
      </c>
      <c r="J112" s="106" t="e">
        <f t="shared" si="11"/>
        <v>#DIV/0!</v>
      </c>
      <c r="K112" s="107" t="e">
        <f t="shared" si="9"/>
        <v>#DIV/0!</v>
      </c>
    </row>
    <row r="113" spans="2:11" x14ac:dyDescent="0.2">
      <c r="B113" s="31">
        <v>1</v>
      </c>
      <c r="C113" s="31" t="s">
        <v>54</v>
      </c>
      <c r="D113" s="106">
        <v>98</v>
      </c>
      <c r="E113" s="106">
        <f t="shared" si="6"/>
        <v>0</v>
      </c>
      <c r="F113" s="107">
        <f t="shared" si="10"/>
        <v>0</v>
      </c>
      <c r="G113" s="106" t="e">
        <f>IF('Calcs active'!P112&gt;0,('Input &amp; Results'!F$28/12*$C$3)*('Input &amp; Results'!$D$21),('Input &amp; Results'!F$28/12*$C$3)*('Input &amp; Results'!$D$22))</f>
        <v>#DIV/0!</v>
      </c>
      <c r="H113" s="106" t="e">
        <f t="shared" si="7"/>
        <v>#DIV/0!</v>
      </c>
      <c r="I113" s="106" t="e">
        <f t="shared" si="8"/>
        <v>#DIV/0!</v>
      </c>
      <c r="J113" s="106" t="e">
        <f t="shared" si="11"/>
        <v>#DIV/0!</v>
      </c>
      <c r="K113" s="107" t="e">
        <f t="shared" si="9"/>
        <v>#DIV/0!</v>
      </c>
    </row>
    <row r="114" spans="2:11" x14ac:dyDescent="0.2">
      <c r="B114" s="31">
        <v>1</v>
      </c>
      <c r="C114" s="31" t="s">
        <v>54</v>
      </c>
      <c r="D114" s="106">
        <v>99</v>
      </c>
      <c r="E114" s="106">
        <f t="shared" si="6"/>
        <v>0</v>
      </c>
      <c r="F114" s="107">
        <f t="shared" si="10"/>
        <v>0</v>
      </c>
      <c r="G114" s="106" t="e">
        <f>IF('Calcs active'!P113&gt;0,('Input &amp; Results'!F$28/12*$C$3)*('Input &amp; Results'!$D$21),('Input &amp; Results'!F$28/12*$C$3)*('Input &amp; Results'!$D$22))</f>
        <v>#DIV/0!</v>
      </c>
      <c r="H114" s="106" t="e">
        <f t="shared" si="7"/>
        <v>#DIV/0!</v>
      </c>
      <c r="I114" s="106" t="e">
        <f t="shared" si="8"/>
        <v>#DIV/0!</v>
      </c>
      <c r="J114" s="106" t="e">
        <f t="shared" si="11"/>
        <v>#DIV/0!</v>
      </c>
      <c r="K114" s="107" t="e">
        <f t="shared" si="9"/>
        <v>#DIV/0!</v>
      </c>
    </row>
    <row r="115" spans="2:11" x14ac:dyDescent="0.2">
      <c r="B115" s="31">
        <v>1</v>
      </c>
      <c r="C115" s="31" t="s">
        <v>54</v>
      </c>
      <c r="D115" s="106">
        <v>100</v>
      </c>
      <c r="E115" s="106">
        <f t="shared" si="6"/>
        <v>0</v>
      </c>
      <c r="F115" s="107">
        <f t="shared" si="10"/>
        <v>0</v>
      </c>
      <c r="G115" s="106" t="e">
        <f>IF('Calcs active'!P114&gt;0,('Input &amp; Results'!F$28/12*$C$3)*('Input &amp; Results'!$D$21),('Input &amp; Results'!F$28/12*$C$3)*('Input &amp; Results'!$D$22))</f>
        <v>#DIV/0!</v>
      </c>
      <c r="H115" s="106" t="e">
        <f t="shared" si="7"/>
        <v>#DIV/0!</v>
      </c>
      <c r="I115" s="106" t="e">
        <f t="shared" si="8"/>
        <v>#DIV/0!</v>
      </c>
      <c r="J115" s="106" t="e">
        <f t="shared" si="11"/>
        <v>#DIV/0!</v>
      </c>
      <c r="K115" s="107" t="e">
        <f t="shared" si="9"/>
        <v>#DIV/0!</v>
      </c>
    </row>
    <row r="116" spans="2:11" x14ac:dyDescent="0.2">
      <c r="B116" s="31">
        <v>1</v>
      </c>
      <c r="C116" s="31" t="s">
        <v>54</v>
      </c>
      <c r="D116" s="106">
        <v>101</v>
      </c>
      <c r="E116" s="106">
        <f t="shared" si="6"/>
        <v>0</v>
      </c>
      <c r="F116" s="107">
        <f t="shared" si="10"/>
        <v>0</v>
      </c>
      <c r="G116" s="106" t="e">
        <f>IF('Calcs active'!P115&gt;0,('Input &amp; Results'!F$28/12*$C$3)*('Input &amp; Results'!$D$21),('Input &amp; Results'!F$28/12*$C$3)*('Input &amp; Results'!$D$22))</f>
        <v>#DIV/0!</v>
      </c>
      <c r="H116" s="106" t="e">
        <f t="shared" si="7"/>
        <v>#DIV/0!</v>
      </c>
      <c r="I116" s="106" t="e">
        <f t="shared" si="8"/>
        <v>#DIV/0!</v>
      </c>
      <c r="J116" s="106" t="e">
        <f t="shared" si="11"/>
        <v>#DIV/0!</v>
      </c>
      <c r="K116" s="107" t="e">
        <f t="shared" si="9"/>
        <v>#DIV/0!</v>
      </c>
    </row>
    <row r="117" spans="2:11" x14ac:dyDescent="0.2">
      <c r="B117" s="31">
        <v>1</v>
      </c>
      <c r="C117" s="31" t="s">
        <v>54</v>
      </c>
      <c r="D117" s="106">
        <v>102</v>
      </c>
      <c r="E117" s="106">
        <f t="shared" si="6"/>
        <v>0</v>
      </c>
      <c r="F117" s="107">
        <f t="shared" si="10"/>
        <v>0</v>
      </c>
      <c r="G117" s="106" t="e">
        <f>IF('Calcs active'!P116&gt;0,('Input &amp; Results'!F$28/12*$C$3)*('Input &amp; Results'!$D$21),('Input &amp; Results'!F$28/12*$C$3)*('Input &amp; Results'!$D$22))</f>
        <v>#DIV/0!</v>
      </c>
      <c r="H117" s="106" t="e">
        <f t="shared" si="7"/>
        <v>#DIV/0!</v>
      </c>
      <c r="I117" s="106" t="e">
        <f t="shared" si="8"/>
        <v>#DIV/0!</v>
      </c>
      <c r="J117" s="106" t="e">
        <f t="shared" si="11"/>
        <v>#DIV/0!</v>
      </c>
      <c r="K117" s="107" t="e">
        <f t="shared" si="9"/>
        <v>#DIV/0!</v>
      </c>
    </row>
    <row r="118" spans="2:11" x14ac:dyDescent="0.2">
      <c r="B118" s="31">
        <v>1</v>
      </c>
      <c r="C118" s="31" t="s">
        <v>54</v>
      </c>
      <c r="D118" s="106">
        <v>103</v>
      </c>
      <c r="E118" s="106">
        <f t="shared" si="6"/>
        <v>0</v>
      </c>
      <c r="F118" s="107">
        <f t="shared" si="10"/>
        <v>0</v>
      </c>
      <c r="G118" s="106" t="e">
        <f>IF('Calcs active'!P117&gt;0,('Input &amp; Results'!F$28/12*$C$3)*('Input &amp; Results'!$D$21),('Input &amp; Results'!F$28/12*$C$3)*('Input &amp; Results'!$D$22))</f>
        <v>#DIV/0!</v>
      </c>
      <c r="H118" s="106" t="e">
        <f t="shared" si="7"/>
        <v>#DIV/0!</v>
      </c>
      <c r="I118" s="106" t="e">
        <f t="shared" si="8"/>
        <v>#DIV/0!</v>
      </c>
      <c r="J118" s="106" t="e">
        <f t="shared" si="11"/>
        <v>#DIV/0!</v>
      </c>
      <c r="K118" s="107" t="e">
        <f t="shared" si="9"/>
        <v>#DIV/0!</v>
      </c>
    </row>
    <row r="119" spans="2:11" x14ac:dyDescent="0.2">
      <c r="B119" s="31">
        <v>1</v>
      </c>
      <c r="C119" s="31" t="s">
        <v>54</v>
      </c>
      <c r="D119" s="106">
        <v>104</v>
      </c>
      <c r="E119" s="106">
        <f t="shared" si="6"/>
        <v>0</v>
      </c>
      <c r="F119" s="107">
        <f t="shared" si="10"/>
        <v>0</v>
      </c>
      <c r="G119" s="106" t="e">
        <f>IF('Calcs active'!P118&gt;0,('Input &amp; Results'!F$28/12*$C$3)*('Input &amp; Results'!$D$21),('Input &amp; Results'!F$28/12*$C$3)*('Input &amp; Results'!$D$22))</f>
        <v>#DIV/0!</v>
      </c>
      <c r="H119" s="106" t="e">
        <f t="shared" si="7"/>
        <v>#DIV/0!</v>
      </c>
      <c r="I119" s="106" t="e">
        <f t="shared" si="8"/>
        <v>#DIV/0!</v>
      </c>
      <c r="J119" s="106" t="e">
        <f t="shared" si="11"/>
        <v>#DIV/0!</v>
      </c>
      <c r="K119" s="107" t="e">
        <f t="shared" si="9"/>
        <v>#DIV/0!</v>
      </c>
    </row>
    <row r="120" spans="2:11" x14ac:dyDescent="0.2">
      <c r="B120" s="31">
        <v>1</v>
      </c>
      <c r="C120" s="31" t="s">
        <v>54</v>
      </c>
      <c r="D120" s="106">
        <v>105</v>
      </c>
      <c r="E120" s="106">
        <f t="shared" si="6"/>
        <v>0</v>
      </c>
      <c r="F120" s="107">
        <f t="shared" si="10"/>
        <v>0</v>
      </c>
      <c r="G120" s="106" t="e">
        <f>IF('Calcs active'!P119&gt;0,('Input &amp; Results'!F$28/12*$C$3)*('Input &amp; Results'!$D$21),('Input &amp; Results'!F$28/12*$C$3)*('Input &amp; Results'!$D$22))</f>
        <v>#DIV/0!</v>
      </c>
      <c r="H120" s="106" t="e">
        <f t="shared" si="7"/>
        <v>#DIV/0!</v>
      </c>
      <c r="I120" s="106" t="e">
        <f t="shared" si="8"/>
        <v>#DIV/0!</v>
      </c>
      <c r="J120" s="106" t="e">
        <f t="shared" si="11"/>
        <v>#DIV/0!</v>
      </c>
      <c r="K120" s="107" t="e">
        <f t="shared" si="9"/>
        <v>#DIV/0!</v>
      </c>
    </row>
    <row r="121" spans="2:11" x14ac:dyDescent="0.2">
      <c r="B121" s="31">
        <v>1</v>
      </c>
      <c r="C121" s="31" t="s">
        <v>54</v>
      </c>
      <c r="D121" s="106">
        <v>106</v>
      </c>
      <c r="E121" s="106">
        <f t="shared" ref="E121:E184" si="12">IF($C$3&gt;0,$C$3*$C$11*(I120/$C$8)^$C$12,0)</f>
        <v>0</v>
      </c>
      <c r="F121" s="107">
        <f t="shared" si="10"/>
        <v>0</v>
      </c>
      <c r="G121" s="106" t="e">
        <f>IF('Calcs active'!P120&gt;0,('Input &amp; Results'!F$28/12*$C$3)*('Input &amp; Results'!$D$21),('Input &amp; Results'!F$28/12*$C$3)*('Input &amp; Results'!$D$22))</f>
        <v>#DIV/0!</v>
      </c>
      <c r="H121" s="106" t="e">
        <f t="shared" si="7"/>
        <v>#DIV/0!</v>
      </c>
      <c r="I121" s="106" t="e">
        <f t="shared" si="8"/>
        <v>#DIV/0!</v>
      </c>
      <c r="J121" s="106" t="e">
        <f t="shared" si="11"/>
        <v>#DIV/0!</v>
      </c>
      <c r="K121" s="107" t="e">
        <f t="shared" si="9"/>
        <v>#DIV/0!</v>
      </c>
    </row>
    <row r="122" spans="2:11" x14ac:dyDescent="0.2">
      <c r="B122" s="31">
        <v>1</v>
      </c>
      <c r="C122" s="31" t="s">
        <v>54</v>
      </c>
      <c r="D122" s="106">
        <v>107</v>
      </c>
      <c r="E122" s="106">
        <f t="shared" si="12"/>
        <v>0</v>
      </c>
      <c r="F122" s="107">
        <f t="shared" si="10"/>
        <v>0</v>
      </c>
      <c r="G122" s="106" t="e">
        <f>IF('Calcs active'!P121&gt;0,('Input &amp; Results'!F$28/12*$C$3)*('Input &amp; Results'!$D$21),('Input &amp; Results'!F$28/12*$C$3)*('Input &amp; Results'!$D$22))</f>
        <v>#DIV/0!</v>
      </c>
      <c r="H122" s="106" t="e">
        <f t="shared" si="7"/>
        <v>#DIV/0!</v>
      </c>
      <c r="I122" s="106" t="e">
        <f t="shared" si="8"/>
        <v>#DIV/0!</v>
      </c>
      <c r="J122" s="106" t="e">
        <f t="shared" si="11"/>
        <v>#DIV/0!</v>
      </c>
      <c r="K122" s="107" t="e">
        <f t="shared" si="9"/>
        <v>#DIV/0!</v>
      </c>
    </row>
    <row r="123" spans="2:11" x14ac:dyDescent="0.2">
      <c r="B123" s="31">
        <v>1</v>
      </c>
      <c r="C123" s="31" t="s">
        <v>54</v>
      </c>
      <c r="D123" s="106">
        <v>108</v>
      </c>
      <c r="E123" s="106">
        <f t="shared" si="12"/>
        <v>0</v>
      </c>
      <c r="F123" s="107">
        <f t="shared" si="10"/>
        <v>0</v>
      </c>
      <c r="G123" s="106" t="e">
        <f>IF('Calcs active'!P122&gt;0,('Input &amp; Results'!F$28/12*$C$3)*('Input &amp; Results'!$D$21),('Input &amp; Results'!F$28/12*$C$3)*('Input &amp; Results'!$D$22))</f>
        <v>#DIV/0!</v>
      </c>
      <c r="H123" s="106" t="e">
        <f t="shared" si="7"/>
        <v>#DIV/0!</v>
      </c>
      <c r="I123" s="106" t="e">
        <f t="shared" si="8"/>
        <v>#DIV/0!</v>
      </c>
      <c r="J123" s="106" t="e">
        <f t="shared" si="11"/>
        <v>#DIV/0!</v>
      </c>
      <c r="K123" s="107" t="e">
        <f t="shared" si="9"/>
        <v>#DIV/0!</v>
      </c>
    </row>
    <row r="124" spans="2:11" x14ac:dyDescent="0.2">
      <c r="B124" s="31">
        <v>1</v>
      </c>
      <c r="C124" s="31" t="s">
        <v>54</v>
      </c>
      <c r="D124" s="106">
        <v>109</v>
      </c>
      <c r="E124" s="106">
        <f t="shared" si="12"/>
        <v>0</v>
      </c>
      <c r="F124" s="107">
        <f t="shared" si="10"/>
        <v>0</v>
      </c>
      <c r="G124" s="106" t="e">
        <f>IF('Calcs active'!P123&gt;0,('Input &amp; Results'!F$28/12*$C$3)*('Input &amp; Results'!$D$21),('Input &amp; Results'!F$28/12*$C$3)*('Input &amp; Results'!$D$22))</f>
        <v>#DIV/0!</v>
      </c>
      <c r="H124" s="106" t="e">
        <f t="shared" si="7"/>
        <v>#DIV/0!</v>
      </c>
      <c r="I124" s="106" t="e">
        <f t="shared" si="8"/>
        <v>#DIV/0!</v>
      </c>
      <c r="J124" s="106" t="e">
        <f t="shared" si="11"/>
        <v>#DIV/0!</v>
      </c>
      <c r="K124" s="107" t="e">
        <f t="shared" si="9"/>
        <v>#DIV/0!</v>
      </c>
    </row>
    <row r="125" spans="2:11" x14ac:dyDescent="0.2">
      <c r="B125" s="31">
        <v>1</v>
      </c>
      <c r="C125" s="31" t="s">
        <v>54</v>
      </c>
      <c r="D125" s="106">
        <v>110</v>
      </c>
      <c r="E125" s="106">
        <f t="shared" si="12"/>
        <v>0</v>
      </c>
      <c r="F125" s="107">
        <f t="shared" si="10"/>
        <v>0</v>
      </c>
      <c r="G125" s="106" t="e">
        <f>IF('Calcs active'!P124&gt;0,('Input &amp; Results'!F$28/12*$C$3)*('Input &amp; Results'!$D$21),('Input &amp; Results'!F$28/12*$C$3)*('Input &amp; Results'!$D$22))</f>
        <v>#DIV/0!</v>
      </c>
      <c r="H125" s="106" t="e">
        <f t="shared" si="7"/>
        <v>#DIV/0!</v>
      </c>
      <c r="I125" s="106" t="e">
        <f t="shared" si="8"/>
        <v>#DIV/0!</v>
      </c>
      <c r="J125" s="106" t="e">
        <f t="shared" si="11"/>
        <v>#DIV/0!</v>
      </c>
      <c r="K125" s="107" t="e">
        <f t="shared" si="9"/>
        <v>#DIV/0!</v>
      </c>
    </row>
    <row r="126" spans="2:11" x14ac:dyDescent="0.2">
      <c r="B126" s="31">
        <v>1</v>
      </c>
      <c r="C126" s="31" t="s">
        <v>54</v>
      </c>
      <c r="D126" s="106">
        <v>111</v>
      </c>
      <c r="E126" s="106">
        <f t="shared" si="12"/>
        <v>0</v>
      </c>
      <c r="F126" s="107">
        <f t="shared" si="10"/>
        <v>0</v>
      </c>
      <c r="G126" s="106" t="e">
        <f>IF('Calcs active'!P125&gt;0,('Input &amp; Results'!F$28/12*$C$3)*('Input &amp; Results'!$D$21),('Input &amp; Results'!F$28/12*$C$3)*('Input &amp; Results'!$D$22))</f>
        <v>#DIV/0!</v>
      </c>
      <c r="H126" s="106" t="e">
        <f t="shared" si="7"/>
        <v>#DIV/0!</v>
      </c>
      <c r="I126" s="106" t="e">
        <f t="shared" si="8"/>
        <v>#DIV/0!</v>
      </c>
      <c r="J126" s="106" t="e">
        <f t="shared" si="11"/>
        <v>#DIV/0!</v>
      </c>
      <c r="K126" s="107" t="e">
        <f t="shared" si="9"/>
        <v>#DIV/0!</v>
      </c>
    </row>
    <row r="127" spans="2:11" x14ac:dyDescent="0.2">
      <c r="B127" s="31">
        <v>1</v>
      </c>
      <c r="C127" s="31" t="s">
        <v>54</v>
      </c>
      <c r="D127" s="106">
        <v>112</v>
      </c>
      <c r="E127" s="106">
        <f t="shared" si="12"/>
        <v>0</v>
      </c>
      <c r="F127" s="107">
        <f t="shared" si="10"/>
        <v>0</v>
      </c>
      <c r="G127" s="106" t="e">
        <f>IF('Calcs active'!P126&gt;0,('Input &amp; Results'!F$28/12*$C$3)*('Input &amp; Results'!$D$21),('Input &amp; Results'!F$28/12*$C$3)*('Input &amp; Results'!$D$22))</f>
        <v>#DIV/0!</v>
      </c>
      <c r="H127" s="106" t="e">
        <f t="shared" si="7"/>
        <v>#DIV/0!</v>
      </c>
      <c r="I127" s="106" t="e">
        <f t="shared" si="8"/>
        <v>#DIV/0!</v>
      </c>
      <c r="J127" s="106" t="e">
        <f t="shared" si="11"/>
        <v>#DIV/0!</v>
      </c>
      <c r="K127" s="107" t="e">
        <f t="shared" si="9"/>
        <v>#DIV/0!</v>
      </c>
    </row>
    <row r="128" spans="2:11" x14ac:dyDescent="0.2">
      <c r="B128" s="31">
        <v>1</v>
      </c>
      <c r="C128" s="31" t="s">
        <v>54</v>
      </c>
      <c r="D128" s="106">
        <v>113</v>
      </c>
      <c r="E128" s="106">
        <f t="shared" si="12"/>
        <v>0</v>
      </c>
      <c r="F128" s="107">
        <f t="shared" si="10"/>
        <v>0</v>
      </c>
      <c r="G128" s="106" t="e">
        <f>IF('Calcs active'!P127&gt;0,('Input &amp; Results'!F$28/12*$C$3)*('Input &amp; Results'!$D$21),('Input &amp; Results'!F$28/12*$C$3)*('Input &amp; Results'!$D$22))</f>
        <v>#DIV/0!</v>
      </c>
      <c r="H128" s="106" t="e">
        <f t="shared" si="7"/>
        <v>#DIV/0!</v>
      </c>
      <c r="I128" s="106" t="e">
        <f t="shared" si="8"/>
        <v>#DIV/0!</v>
      </c>
      <c r="J128" s="106" t="e">
        <f t="shared" si="11"/>
        <v>#DIV/0!</v>
      </c>
      <c r="K128" s="107" t="e">
        <f t="shared" si="9"/>
        <v>#DIV/0!</v>
      </c>
    </row>
    <row r="129" spans="2:11" x14ac:dyDescent="0.2">
      <c r="B129" s="31">
        <v>1</v>
      </c>
      <c r="C129" s="31" t="s">
        <v>54</v>
      </c>
      <c r="D129" s="106">
        <v>114</v>
      </c>
      <c r="E129" s="106">
        <f t="shared" si="12"/>
        <v>0</v>
      </c>
      <c r="F129" s="107">
        <f t="shared" si="10"/>
        <v>0</v>
      </c>
      <c r="G129" s="106" t="e">
        <f>IF('Calcs active'!P128&gt;0,('Input &amp; Results'!F$28/12*$C$3)*('Input &amp; Results'!$D$21),('Input &amp; Results'!F$28/12*$C$3)*('Input &amp; Results'!$D$22))</f>
        <v>#DIV/0!</v>
      </c>
      <c r="H129" s="106" t="e">
        <f t="shared" si="7"/>
        <v>#DIV/0!</v>
      </c>
      <c r="I129" s="106" t="e">
        <f t="shared" si="8"/>
        <v>#DIV/0!</v>
      </c>
      <c r="J129" s="106" t="e">
        <f t="shared" si="11"/>
        <v>#DIV/0!</v>
      </c>
      <c r="K129" s="107" t="e">
        <f t="shared" si="9"/>
        <v>#DIV/0!</v>
      </c>
    </row>
    <row r="130" spans="2:11" x14ac:dyDescent="0.2">
      <c r="B130" s="31">
        <v>1</v>
      </c>
      <c r="C130" s="31" t="s">
        <v>54</v>
      </c>
      <c r="D130" s="106">
        <v>115</v>
      </c>
      <c r="E130" s="106">
        <f t="shared" si="12"/>
        <v>0</v>
      </c>
      <c r="F130" s="107">
        <f t="shared" si="10"/>
        <v>0</v>
      </c>
      <c r="G130" s="106" t="e">
        <f>IF('Calcs active'!P129&gt;0,('Input &amp; Results'!F$28/12*$C$3)*('Input &amp; Results'!$D$21),('Input &amp; Results'!F$28/12*$C$3)*('Input &amp; Results'!$D$22))</f>
        <v>#DIV/0!</v>
      </c>
      <c r="H130" s="106" t="e">
        <f t="shared" si="7"/>
        <v>#DIV/0!</v>
      </c>
      <c r="I130" s="106" t="e">
        <f t="shared" si="8"/>
        <v>#DIV/0!</v>
      </c>
      <c r="J130" s="106" t="e">
        <f t="shared" si="11"/>
        <v>#DIV/0!</v>
      </c>
      <c r="K130" s="107" t="e">
        <f t="shared" si="9"/>
        <v>#DIV/0!</v>
      </c>
    </row>
    <row r="131" spans="2:11" x14ac:dyDescent="0.2">
      <c r="B131" s="31">
        <v>1</v>
      </c>
      <c r="C131" s="31" t="s">
        <v>54</v>
      </c>
      <c r="D131" s="106">
        <v>116</v>
      </c>
      <c r="E131" s="106">
        <f t="shared" si="12"/>
        <v>0</v>
      </c>
      <c r="F131" s="107">
        <f t="shared" si="10"/>
        <v>0</v>
      </c>
      <c r="G131" s="106" t="e">
        <f>IF('Calcs active'!P130&gt;0,('Input &amp; Results'!F$28/12*$C$3)*('Input &amp; Results'!$D$21),('Input &amp; Results'!F$28/12*$C$3)*('Input &amp; Results'!$D$22))</f>
        <v>#DIV/0!</v>
      </c>
      <c r="H131" s="106" t="e">
        <f t="shared" si="7"/>
        <v>#DIV/0!</v>
      </c>
      <c r="I131" s="106" t="e">
        <f t="shared" si="8"/>
        <v>#DIV/0!</v>
      </c>
      <c r="J131" s="106" t="e">
        <f t="shared" si="11"/>
        <v>#DIV/0!</v>
      </c>
      <c r="K131" s="107" t="e">
        <f t="shared" si="9"/>
        <v>#DIV/0!</v>
      </c>
    </row>
    <row r="132" spans="2:11" x14ac:dyDescent="0.2">
      <c r="B132" s="31">
        <v>1</v>
      </c>
      <c r="C132" s="31" t="s">
        <v>54</v>
      </c>
      <c r="D132" s="106">
        <v>117</v>
      </c>
      <c r="E132" s="106">
        <f t="shared" si="12"/>
        <v>0</v>
      </c>
      <c r="F132" s="107">
        <f t="shared" si="10"/>
        <v>0</v>
      </c>
      <c r="G132" s="106" t="e">
        <f>IF('Calcs active'!P131&gt;0,('Input &amp; Results'!F$28/12*$C$3)*('Input &amp; Results'!$D$21),('Input &amp; Results'!F$28/12*$C$3)*('Input &amp; Results'!$D$22))</f>
        <v>#DIV/0!</v>
      </c>
      <c r="H132" s="106" t="e">
        <f t="shared" si="7"/>
        <v>#DIV/0!</v>
      </c>
      <c r="I132" s="106" t="e">
        <f t="shared" si="8"/>
        <v>#DIV/0!</v>
      </c>
      <c r="J132" s="106" t="e">
        <f t="shared" si="11"/>
        <v>#DIV/0!</v>
      </c>
      <c r="K132" s="107" t="e">
        <f t="shared" si="9"/>
        <v>#DIV/0!</v>
      </c>
    </row>
    <row r="133" spans="2:11" x14ac:dyDescent="0.2">
      <c r="B133" s="31">
        <v>1</v>
      </c>
      <c r="C133" s="31" t="s">
        <v>54</v>
      </c>
      <c r="D133" s="106">
        <v>118</v>
      </c>
      <c r="E133" s="106">
        <f t="shared" si="12"/>
        <v>0</v>
      </c>
      <c r="F133" s="107">
        <f t="shared" si="10"/>
        <v>0</v>
      </c>
      <c r="G133" s="106" t="e">
        <f>IF('Calcs active'!P132&gt;0,('Input &amp; Results'!F$28/12*$C$3)*('Input &amp; Results'!$D$21),('Input &amp; Results'!F$28/12*$C$3)*('Input &amp; Results'!$D$22))</f>
        <v>#DIV/0!</v>
      </c>
      <c r="H133" s="106" t="e">
        <f t="shared" si="7"/>
        <v>#DIV/0!</v>
      </c>
      <c r="I133" s="106" t="e">
        <f t="shared" si="8"/>
        <v>#DIV/0!</v>
      </c>
      <c r="J133" s="106" t="e">
        <f t="shared" si="11"/>
        <v>#DIV/0!</v>
      </c>
      <c r="K133" s="107" t="e">
        <f t="shared" si="9"/>
        <v>#DIV/0!</v>
      </c>
    </row>
    <row r="134" spans="2:11" x14ac:dyDescent="0.2">
      <c r="B134" s="31">
        <v>1</v>
      </c>
      <c r="C134" s="31" t="s">
        <v>54</v>
      </c>
      <c r="D134" s="106">
        <v>119</v>
      </c>
      <c r="E134" s="106">
        <f t="shared" si="12"/>
        <v>0</v>
      </c>
      <c r="F134" s="107">
        <f t="shared" si="10"/>
        <v>0</v>
      </c>
      <c r="G134" s="106" t="e">
        <f>IF('Calcs active'!P133&gt;0,('Input &amp; Results'!F$28/12*$C$3)*('Input &amp; Results'!$D$21),('Input &amp; Results'!F$28/12*$C$3)*('Input &amp; Results'!$D$22))</f>
        <v>#DIV/0!</v>
      </c>
      <c r="H134" s="106" t="e">
        <f t="shared" si="7"/>
        <v>#DIV/0!</v>
      </c>
      <c r="I134" s="106" t="e">
        <f t="shared" si="8"/>
        <v>#DIV/0!</v>
      </c>
      <c r="J134" s="106" t="e">
        <f t="shared" si="11"/>
        <v>#DIV/0!</v>
      </c>
      <c r="K134" s="107" t="e">
        <f t="shared" si="9"/>
        <v>#DIV/0!</v>
      </c>
    </row>
    <row r="135" spans="2:11" x14ac:dyDescent="0.2">
      <c r="B135" s="31">
        <v>1</v>
      </c>
      <c r="C135" s="31" t="s">
        <v>54</v>
      </c>
      <c r="D135" s="106">
        <v>120</v>
      </c>
      <c r="E135" s="106">
        <f t="shared" si="12"/>
        <v>0</v>
      </c>
      <c r="F135" s="107">
        <f t="shared" si="10"/>
        <v>0</v>
      </c>
      <c r="G135" s="106" t="e">
        <f>IF('Calcs active'!P134&gt;0,('Input &amp; Results'!F$28/12*$C$3)*('Input &amp; Results'!$D$21),('Input &amp; Results'!F$28/12*$C$3)*('Input &amp; Results'!$D$22))</f>
        <v>#DIV/0!</v>
      </c>
      <c r="H135" s="106" t="e">
        <f t="shared" si="7"/>
        <v>#DIV/0!</v>
      </c>
      <c r="I135" s="106" t="e">
        <f t="shared" si="8"/>
        <v>#DIV/0!</v>
      </c>
      <c r="J135" s="106" t="e">
        <f t="shared" si="11"/>
        <v>#DIV/0!</v>
      </c>
      <c r="K135" s="107" t="e">
        <f t="shared" si="9"/>
        <v>#DIV/0!</v>
      </c>
    </row>
    <row r="136" spans="2:11" x14ac:dyDescent="0.2">
      <c r="B136" s="31">
        <v>1</v>
      </c>
      <c r="C136" s="31" t="s">
        <v>55</v>
      </c>
      <c r="D136" s="106">
        <v>121</v>
      </c>
      <c r="E136" s="106">
        <f t="shared" si="12"/>
        <v>0</v>
      </c>
      <c r="F136" s="107">
        <f t="shared" si="10"/>
        <v>0</v>
      </c>
      <c r="G136" s="106" t="e">
        <f>IF('Calcs active'!P135&gt;0,('Input &amp; Results'!F$29/12*$C$3)*('Input &amp; Results'!$D$21),('Input &amp; Results'!F$29/12*$C$3)*('Input &amp; Results'!$D$22))</f>
        <v>#DIV/0!</v>
      </c>
      <c r="H136" s="106" t="e">
        <f t="shared" si="7"/>
        <v>#DIV/0!</v>
      </c>
      <c r="I136" s="106" t="e">
        <f t="shared" si="8"/>
        <v>#DIV/0!</v>
      </c>
      <c r="J136" s="106" t="e">
        <f t="shared" si="11"/>
        <v>#DIV/0!</v>
      </c>
      <c r="K136" s="107" t="e">
        <f t="shared" si="9"/>
        <v>#DIV/0!</v>
      </c>
    </row>
    <row r="137" spans="2:11" x14ac:dyDescent="0.2">
      <c r="B137" s="31">
        <v>1</v>
      </c>
      <c r="C137" s="31" t="s">
        <v>55</v>
      </c>
      <c r="D137" s="106">
        <v>122</v>
      </c>
      <c r="E137" s="106">
        <f t="shared" si="12"/>
        <v>0</v>
      </c>
      <c r="F137" s="107">
        <f t="shared" si="10"/>
        <v>0</v>
      </c>
      <c r="G137" s="106" t="e">
        <f>IF('Calcs active'!P136&gt;0,('Input &amp; Results'!F$29/12*$C$3)*('Input &amp; Results'!$D$21),('Input &amp; Results'!F$29/12*$C$3)*('Input &amp; Results'!$D$22))</f>
        <v>#DIV/0!</v>
      </c>
      <c r="H137" s="106" t="e">
        <f t="shared" si="7"/>
        <v>#DIV/0!</v>
      </c>
      <c r="I137" s="106" t="e">
        <f t="shared" si="8"/>
        <v>#DIV/0!</v>
      </c>
      <c r="J137" s="106" t="e">
        <f t="shared" si="11"/>
        <v>#DIV/0!</v>
      </c>
      <c r="K137" s="107" t="e">
        <f t="shared" si="9"/>
        <v>#DIV/0!</v>
      </c>
    </row>
    <row r="138" spans="2:11" x14ac:dyDescent="0.2">
      <c r="B138" s="31">
        <v>1</v>
      </c>
      <c r="C138" s="31" t="s">
        <v>55</v>
      </c>
      <c r="D138" s="106">
        <v>123</v>
      </c>
      <c r="E138" s="106">
        <f t="shared" si="12"/>
        <v>0</v>
      </c>
      <c r="F138" s="107">
        <f t="shared" si="10"/>
        <v>0</v>
      </c>
      <c r="G138" s="106" t="e">
        <f>IF('Calcs active'!P137&gt;0,('Input &amp; Results'!F$29/12*$C$3)*('Input &amp; Results'!$D$21),('Input &amp; Results'!F$29/12*$C$3)*('Input &amp; Results'!$D$22))</f>
        <v>#DIV/0!</v>
      </c>
      <c r="H138" s="106" t="e">
        <f t="shared" si="7"/>
        <v>#DIV/0!</v>
      </c>
      <c r="I138" s="106" t="e">
        <f t="shared" si="8"/>
        <v>#DIV/0!</v>
      </c>
      <c r="J138" s="106" t="e">
        <f t="shared" si="11"/>
        <v>#DIV/0!</v>
      </c>
      <c r="K138" s="107" t="e">
        <f t="shared" si="9"/>
        <v>#DIV/0!</v>
      </c>
    </row>
    <row r="139" spans="2:11" x14ac:dyDescent="0.2">
      <c r="B139" s="31">
        <v>1</v>
      </c>
      <c r="C139" s="31" t="s">
        <v>55</v>
      </c>
      <c r="D139" s="106">
        <v>124</v>
      </c>
      <c r="E139" s="106">
        <f t="shared" si="12"/>
        <v>0</v>
      </c>
      <c r="F139" s="107">
        <f t="shared" si="10"/>
        <v>0</v>
      </c>
      <c r="G139" s="106" t="e">
        <f>IF('Calcs active'!P138&gt;0,('Input &amp; Results'!F$29/12*$C$3)*('Input &amp; Results'!$D$21),('Input &amp; Results'!F$29/12*$C$3)*('Input &amp; Results'!$D$22))</f>
        <v>#DIV/0!</v>
      </c>
      <c r="H139" s="106" t="e">
        <f t="shared" si="7"/>
        <v>#DIV/0!</v>
      </c>
      <c r="I139" s="106" t="e">
        <f t="shared" si="8"/>
        <v>#DIV/0!</v>
      </c>
      <c r="J139" s="106" t="e">
        <f t="shared" si="11"/>
        <v>#DIV/0!</v>
      </c>
      <c r="K139" s="107" t="e">
        <f t="shared" si="9"/>
        <v>#DIV/0!</v>
      </c>
    </row>
    <row r="140" spans="2:11" x14ac:dyDescent="0.2">
      <c r="B140" s="31">
        <v>1</v>
      </c>
      <c r="C140" s="31" t="s">
        <v>55</v>
      </c>
      <c r="D140" s="106">
        <v>125</v>
      </c>
      <c r="E140" s="106">
        <f t="shared" si="12"/>
        <v>0</v>
      </c>
      <c r="F140" s="107">
        <f t="shared" si="10"/>
        <v>0</v>
      </c>
      <c r="G140" s="106" t="e">
        <f>IF('Calcs active'!P139&gt;0,('Input &amp; Results'!F$29/12*$C$3)*('Input &amp; Results'!$D$21),('Input &amp; Results'!F$29/12*$C$3)*('Input &amp; Results'!$D$22))</f>
        <v>#DIV/0!</v>
      </c>
      <c r="H140" s="106" t="e">
        <f t="shared" si="7"/>
        <v>#DIV/0!</v>
      </c>
      <c r="I140" s="106" t="e">
        <f t="shared" si="8"/>
        <v>#DIV/0!</v>
      </c>
      <c r="J140" s="106" t="e">
        <f t="shared" si="11"/>
        <v>#DIV/0!</v>
      </c>
      <c r="K140" s="107" t="e">
        <f t="shared" si="9"/>
        <v>#DIV/0!</v>
      </c>
    </row>
    <row r="141" spans="2:11" x14ac:dyDescent="0.2">
      <c r="B141" s="31">
        <v>1</v>
      </c>
      <c r="C141" s="31" t="s">
        <v>55</v>
      </c>
      <c r="D141" s="106">
        <v>126</v>
      </c>
      <c r="E141" s="106">
        <f t="shared" si="12"/>
        <v>0</v>
      </c>
      <c r="F141" s="107">
        <f t="shared" si="10"/>
        <v>0</v>
      </c>
      <c r="G141" s="106" t="e">
        <f>IF('Calcs active'!P140&gt;0,('Input &amp; Results'!F$29/12*$C$3)*('Input &amp; Results'!$D$21),('Input &amp; Results'!F$29/12*$C$3)*('Input &amp; Results'!$D$22))</f>
        <v>#DIV/0!</v>
      </c>
      <c r="H141" s="106" t="e">
        <f t="shared" si="7"/>
        <v>#DIV/0!</v>
      </c>
      <c r="I141" s="106" t="e">
        <f t="shared" si="8"/>
        <v>#DIV/0!</v>
      </c>
      <c r="J141" s="106" t="e">
        <f t="shared" si="11"/>
        <v>#DIV/0!</v>
      </c>
      <c r="K141" s="107" t="e">
        <f t="shared" si="9"/>
        <v>#DIV/0!</v>
      </c>
    </row>
    <row r="142" spans="2:11" x14ac:dyDescent="0.2">
      <c r="B142" s="31">
        <v>1</v>
      </c>
      <c r="C142" s="31" t="s">
        <v>55</v>
      </c>
      <c r="D142" s="106">
        <v>127</v>
      </c>
      <c r="E142" s="106">
        <f t="shared" si="12"/>
        <v>0</v>
      </c>
      <c r="F142" s="107">
        <f t="shared" si="10"/>
        <v>0</v>
      </c>
      <c r="G142" s="106" t="e">
        <f>IF('Calcs active'!P141&gt;0,('Input &amp; Results'!F$29/12*$C$3)*('Input &amp; Results'!$D$21),('Input &amp; Results'!F$29/12*$C$3)*('Input &amp; Results'!$D$22))</f>
        <v>#DIV/0!</v>
      </c>
      <c r="H142" s="106" t="e">
        <f t="shared" si="7"/>
        <v>#DIV/0!</v>
      </c>
      <c r="I142" s="106" t="e">
        <f t="shared" si="8"/>
        <v>#DIV/0!</v>
      </c>
      <c r="J142" s="106" t="e">
        <f t="shared" si="11"/>
        <v>#DIV/0!</v>
      </c>
      <c r="K142" s="107" t="e">
        <f t="shared" si="9"/>
        <v>#DIV/0!</v>
      </c>
    </row>
    <row r="143" spans="2:11" x14ac:dyDescent="0.2">
      <c r="B143" s="31">
        <v>1</v>
      </c>
      <c r="C143" s="31" t="s">
        <v>55</v>
      </c>
      <c r="D143" s="106">
        <v>128</v>
      </c>
      <c r="E143" s="106">
        <f t="shared" si="12"/>
        <v>0</v>
      </c>
      <c r="F143" s="107">
        <f t="shared" si="10"/>
        <v>0</v>
      </c>
      <c r="G143" s="106" t="e">
        <f>IF('Calcs active'!P142&gt;0,('Input &amp; Results'!F$29/12*$C$3)*('Input &amp; Results'!$D$21),('Input &amp; Results'!F$29/12*$C$3)*('Input &amp; Results'!$D$22))</f>
        <v>#DIV/0!</v>
      </c>
      <c r="H143" s="106" t="e">
        <f t="shared" si="7"/>
        <v>#DIV/0!</v>
      </c>
      <c r="I143" s="106" t="e">
        <f t="shared" si="8"/>
        <v>#DIV/0!</v>
      </c>
      <c r="J143" s="106" t="e">
        <f t="shared" si="11"/>
        <v>#DIV/0!</v>
      </c>
      <c r="K143" s="107" t="e">
        <f t="shared" si="9"/>
        <v>#DIV/0!</v>
      </c>
    </row>
    <row r="144" spans="2:11" x14ac:dyDescent="0.2">
      <c r="B144" s="31">
        <v>1</v>
      </c>
      <c r="C144" s="31" t="s">
        <v>55</v>
      </c>
      <c r="D144" s="106">
        <v>129</v>
      </c>
      <c r="E144" s="106">
        <f t="shared" si="12"/>
        <v>0</v>
      </c>
      <c r="F144" s="107">
        <f t="shared" si="10"/>
        <v>0</v>
      </c>
      <c r="G144" s="106" t="e">
        <f>IF('Calcs active'!P143&gt;0,('Input &amp; Results'!F$29/12*$C$3)*('Input &amp; Results'!$D$21),('Input &amp; Results'!F$29/12*$C$3)*('Input &amp; Results'!$D$22))</f>
        <v>#DIV/0!</v>
      </c>
      <c r="H144" s="106" t="e">
        <f t="shared" si="7"/>
        <v>#DIV/0!</v>
      </c>
      <c r="I144" s="106" t="e">
        <f t="shared" si="8"/>
        <v>#DIV/0!</v>
      </c>
      <c r="J144" s="106" t="e">
        <f t="shared" si="11"/>
        <v>#DIV/0!</v>
      </c>
      <c r="K144" s="107" t="e">
        <f t="shared" si="9"/>
        <v>#DIV/0!</v>
      </c>
    </row>
    <row r="145" spans="2:11" x14ac:dyDescent="0.2">
      <c r="B145" s="31">
        <v>1</v>
      </c>
      <c r="C145" s="31" t="s">
        <v>55</v>
      </c>
      <c r="D145" s="106">
        <v>130</v>
      </c>
      <c r="E145" s="106">
        <f t="shared" si="12"/>
        <v>0</v>
      </c>
      <c r="F145" s="107">
        <f t="shared" si="10"/>
        <v>0</v>
      </c>
      <c r="G145" s="106" t="e">
        <f>IF('Calcs active'!P144&gt;0,('Input &amp; Results'!F$29/12*$C$3)*('Input &amp; Results'!$D$21),('Input &amp; Results'!F$29/12*$C$3)*('Input &amp; Results'!$D$22))</f>
        <v>#DIV/0!</v>
      </c>
      <c r="H145" s="106" t="e">
        <f t="shared" ref="H145:H208" si="13">G145-E145</f>
        <v>#DIV/0!</v>
      </c>
      <c r="I145" s="106" t="e">
        <f t="shared" ref="I145:I208" si="14">I144+H145</f>
        <v>#DIV/0!</v>
      </c>
      <c r="J145" s="106" t="e">
        <f t="shared" si="11"/>
        <v>#DIV/0!</v>
      </c>
      <c r="K145" s="107" t="e">
        <f t="shared" ref="K145:K208" si="15">J145/($C$3*$C$4)</f>
        <v>#DIV/0!</v>
      </c>
    </row>
    <row r="146" spans="2:11" x14ac:dyDescent="0.2">
      <c r="B146" s="31">
        <v>1</v>
      </c>
      <c r="C146" s="31" t="s">
        <v>55</v>
      </c>
      <c r="D146" s="106">
        <v>131</v>
      </c>
      <c r="E146" s="106">
        <f t="shared" si="12"/>
        <v>0</v>
      </c>
      <c r="F146" s="107">
        <f t="shared" si="10"/>
        <v>0</v>
      </c>
      <c r="G146" s="106" t="e">
        <f>IF('Calcs active'!P145&gt;0,('Input &amp; Results'!F$29/12*$C$3)*('Input &amp; Results'!$D$21),('Input &amp; Results'!F$29/12*$C$3)*('Input &amp; Results'!$D$22))</f>
        <v>#DIV/0!</v>
      </c>
      <c r="H146" s="106" t="e">
        <f t="shared" si="13"/>
        <v>#DIV/0!</v>
      </c>
      <c r="I146" s="106" t="e">
        <f t="shared" si="14"/>
        <v>#DIV/0!</v>
      </c>
      <c r="J146" s="106" t="e">
        <f t="shared" si="11"/>
        <v>#DIV/0!</v>
      </c>
      <c r="K146" s="107" t="e">
        <f t="shared" si="15"/>
        <v>#DIV/0!</v>
      </c>
    </row>
    <row r="147" spans="2:11" x14ac:dyDescent="0.2">
      <c r="B147" s="31">
        <v>1</v>
      </c>
      <c r="C147" s="31" t="s">
        <v>55</v>
      </c>
      <c r="D147" s="106">
        <v>132</v>
      </c>
      <c r="E147" s="106">
        <f t="shared" si="12"/>
        <v>0</v>
      </c>
      <c r="F147" s="107">
        <f t="shared" ref="F147:F210" si="16">E147*7.48/1440</f>
        <v>0</v>
      </c>
      <c r="G147" s="106" t="e">
        <f>IF('Calcs active'!P146&gt;0,('Input &amp; Results'!F$29/12*$C$3)*('Input &amp; Results'!$D$21),('Input &amp; Results'!F$29/12*$C$3)*('Input &amp; Results'!$D$22))</f>
        <v>#DIV/0!</v>
      </c>
      <c r="H147" s="106" t="e">
        <f t="shared" si="13"/>
        <v>#DIV/0!</v>
      </c>
      <c r="I147" s="106" t="e">
        <f t="shared" si="14"/>
        <v>#DIV/0!</v>
      </c>
      <c r="J147" s="106" t="e">
        <f t="shared" si="11"/>
        <v>#DIV/0!</v>
      </c>
      <c r="K147" s="107" t="e">
        <f t="shared" si="15"/>
        <v>#DIV/0!</v>
      </c>
    </row>
    <row r="148" spans="2:11" x14ac:dyDescent="0.2">
      <c r="B148" s="31">
        <v>1</v>
      </c>
      <c r="C148" s="31" t="s">
        <v>55</v>
      </c>
      <c r="D148" s="106">
        <v>133</v>
      </c>
      <c r="E148" s="106">
        <f t="shared" si="12"/>
        <v>0</v>
      </c>
      <c r="F148" s="107">
        <f t="shared" si="16"/>
        <v>0</v>
      </c>
      <c r="G148" s="106" t="e">
        <f>IF('Calcs active'!P147&gt;0,('Input &amp; Results'!F$29/12*$C$3)*('Input &amp; Results'!$D$21),('Input &amp; Results'!F$29/12*$C$3)*('Input &amp; Results'!$D$22))</f>
        <v>#DIV/0!</v>
      </c>
      <c r="H148" s="106" t="e">
        <f t="shared" si="13"/>
        <v>#DIV/0!</v>
      </c>
      <c r="I148" s="106" t="e">
        <f t="shared" si="14"/>
        <v>#DIV/0!</v>
      </c>
      <c r="J148" s="106" t="e">
        <f t="shared" si="11"/>
        <v>#DIV/0!</v>
      </c>
      <c r="K148" s="107" t="e">
        <f t="shared" si="15"/>
        <v>#DIV/0!</v>
      </c>
    </row>
    <row r="149" spans="2:11" x14ac:dyDescent="0.2">
      <c r="B149" s="31">
        <v>1</v>
      </c>
      <c r="C149" s="31" t="s">
        <v>55</v>
      </c>
      <c r="D149" s="106">
        <v>134</v>
      </c>
      <c r="E149" s="106">
        <f t="shared" si="12"/>
        <v>0</v>
      </c>
      <c r="F149" s="107">
        <f t="shared" si="16"/>
        <v>0</v>
      </c>
      <c r="G149" s="106" t="e">
        <f>IF('Calcs active'!P148&gt;0,('Input &amp; Results'!F$29/12*$C$3)*('Input &amp; Results'!$D$21),('Input &amp; Results'!F$29/12*$C$3)*('Input &amp; Results'!$D$22))</f>
        <v>#DIV/0!</v>
      </c>
      <c r="H149" s="106" t="e">
        <f t="shared" si="13"/>
        <v>#DIV/0!</v>
      </c>
      <c r="I149" s="106" t="e">
        <f t="shared" si="14"/>
        <v>#DIV/0!</v>
      </c>
      <c r="J149" s="106" t="e">
        <f t="shared" ref="J149:J212" si="17">J148+H149</f>
        <v>#DIV/0!</v>
      </c>
      <c r="K149" s="107" t="e">
        <f t="shared" si="15"/>
        <v>#DIV/0!</v>
      </c>
    </row>
    <row r="150" spans="2:11" x14ac:dyDescent="0.2">
      <c r="B150" s="31">
        <v>1</v>
      </c>
      <c r="C150" s="31" t="s">
        <v>55</v>
      </c>
      <c r="D150" s="106">
        <v>135</v>
      </c>
      <c r="E150" s="106">
        <f t="shared" si="12"/>
        <v>0</v>
      </c>
      <c r="F150" s="107">
        <f t="shared" si="16"/>
        <v>0</v>
      </c>
      <c r="G150" s="106" t="e">
        <f>IF('Calcs active'!P149&gt;0,('Input &amp; Results'!F$29/12*$C$3)*('Input &amp; Results'!$D$21),('Input &amp; Results'!F$29/12*$C$3)*('Input &amp; Results'!$D$22))</f>
        <v>#DIV/0!</v>
      </c>
      <c r="H150" s="106" t="e">
        <f t="shared" si="13"/>
        <v>#DIV/0!</v>
      </c>
      <c r="I150" s="106" t="e">
        <f t="shared" si="14"/>
        <v>#DIV/0!</v>
      </c>
      <c r="J150" s="106" t="e">
        <f t="shared" si="17"/>
        <v>#DIV/0!</v>
      </c>
      <c r="K150" s="107" t="e">
        <f t="shared" si="15"/>
        <v>#DIV/0!</v>
      </c>
    </row>
    <row r="151" spans="2:11" x14ac:dyDescent="0.2">
      <c r="B151" s="31">
        <v>1</v>
      </c>
      <c r="C151" s="31" t="s">
        <v>55</v>
      </c>
      <c r="D151" s="106">
        <v>136</v>
      </c>
      <c r="E151" s="106">
        <f t="shared" si="12"/>
        <v>0</v>
      </c>
      <c r="F151" s="107">
        <f t="shared" si="16"/>
        <v>0</v>
      </c>
      <c r="G151" s="106" t="e">
        <f>IF('Calcs active'!P150&gt;0,('Input &amp; Results'!F$29/12*$C$3)*('Input &amp; Results'!$D$21),('Input &amp; Results'!F$29/12*$C$3)*('Input &amp; Results'!$D$22))</f>
        <v>#DIV/0!</v>
      </c>
      <c r="H151" s="106" t="e">
        <f t="shared" si="13"/>
        <v>#DIV/0!</v>
      </c>
      <c r="I151" s="106" t="e">
        <f t="shared" si="14"/>
        <v>#DIV/0!</v>
      </c>
      <c r="J151" s="106" t="e">
        <f t="shared" si="17"/>
        <v>#DIV/0!</v>
      </c>
      <c r="K151" s="107" t="e">
        <f t="shared" si="15"/>
        <v>#DIV/0!</v>
      </c>
    </row>
    <row r="152" spans="2:11" x14ac:dyDescent="0.2">
      <c r="B152" s="31">
        <v>1</v>
      </c>
      <c r="C152" s="31" t="s">
        <v>55</v>
      </c>
      <c r="D152" s="106">
        <v>137</v>
      </c>
      <c r="E152" s="106">
        <f t="shared" si="12"/>
        <v>0</v>
      </c>
      <c r="F152" s="107">
        <f t="shared" si="16"/>
        <v>0</v>
      </c>
      <c r="G152" s="106" t="e">
        <f>IF('Calcs active'!P151&gt;0,('Input &amp; Results'!F$29/12*$C$3)*('Input &amp; Results'!$D$21),('Input &amp; Results'!F$29/12*$C$3)*('Input &amp; Results'!$D$22))</f>
        <v>#DIV/0!</v>
      </c>
      <c r="H152" s="106" t="e">
        <f t="shared" si="13"/>
        <v>#DIV/0!</v>
      </c>
      <c r="I152" s="106" t="e">
        <f t="shared" si="14"/>
        <v>#DIV/0!</v>
      </c>
      <c r="J152" s="106" t="e">
        <f t="shared" si="17"/>
        <v>#DIV/0!</v>
      </c>
      <c r="K152" s="107" t="e">
        <f t="shared" si="15"/>
        <v>#DIV/0!</v>
      </c>
    </row>
    <row r="153" spans="2:11" x14ac:dyDescent="0.2">
      <c r="B153" s="31">
        <v>1</v>
      </c>
      <c r="C153" s="31" t="s">
        <v>55</v>
      </c>
      <c r="D153" s="106">
        <v>138</v>
      </c>
      <c r="E153" s="106">
        <f t="shared" si="12"/>
        <v>0</v>
      </c>
      <c r="F153" s="107">
        <f t="shared" si="16"/>
        <v>0</v>
      </c>
      <c r="G153" s="106" t="e">
        <f>IF('Calcs active'!P152&gt;0,('Input &amp; Results'!F$29/12*$C$3)*('Input &amp; Results'!$D$21),('Input &amp; Results'!F$29/12*$C$3)*('Input &amp; Results'!$D$22))</f>
        <v>#DIV/0!</v>
      </c>
      <c r="H153" s="106" t="e">
        <f t="shared" si="13"/>
        <v>#DIV/0!</v>
      </c>
      <c r="I153" s="106" t="e">
        <f t="shared" si="14"/>
        <v>#DIV/0!</v>
      </c>
      <c r="J153" s="106" t="e">
        <f t="shared" si="17"/>
        <v>#DIV/0!</v>
      </c>
      <c r="K153" s="107" t="e">
        <f t="shared" si="15"/>
        <v>#DIV/0!</v>
      </c>
    </row>
    <row r="154" spans="2:11" x14ac:dyDescent="0.2">
      <c r="B154" s="31">
        <v>1</v>
      </c>
      <c r="C154" s="31" t="s">
        <v>55</v>
      </c>
      <c r="D154" s="106">
        <v>139</v>
      </c>
      <c r="E154" s="106">
        <f t="shared" si="12"/>
        <v>0</v>
      </c>
      <c r="F154" s="107">
        <f t="shared" si="16"/>
        <v>0</v>
      </c>
      <c r="G154" s="106" t="e">
        <f>IF('Calcs active'!P153&gt;0,('Input &amp; Results'!F$29/12*$C$3)*('Input &amp; Results'!$D$21),('Input &amp; Results'!F$29/12*$C$3)*('Input &amp; Results'!$D$22))</f>
        <v>#DIV/0!</v>
      </c>
      <c r="H154" s="106" t="e">
        <f t="shared" si="13"/>
        <v>#DIV/0!</v>
      </c>
      <c r="I154" s="106" t="e">
        <f t="shared" si="14"/>
        <v>#DIV/0!</v>
      </c>
      <c r="J154" s="106" t="e">
        <f t="shared" si="17"/>
        <v>#DIV/0!</v>
      </c>
      <c r="K154" s="107" t="e">
        <f t="shared" si="15"/>
        <v>#DIV/0!</v>
      </c>
    </row>
    <row r="155" spans="2:11" x14ac:dyDescent="0.2">
      <c r="B155" s="31">
        <v>1</v>
      </c>
      <c r="C155" s="31" t="s">
        <v>55</v>
      </c>
      <c r="D155" s="106">
        <v>140</v>
      </c>
      <c r="E155" s="106">
        <f t="shared" si="12"/>
        <v>0</v>
      </c>
      <c r="F155" s="107">
        <f t="shared" si="16"/>
        <v>0</v>
      </c>
      <c r="G155" s="106" t="e">
        <f>IF('Calcs active'!P154&gt;0,('Input &amp; Results'!F$29/12*$C$3)*('Input &amp; Results'!$D$21),('Input &amp; Results'!F$29/12*$C$3)*('Input &amp; Results'!$D$22))</f>
        <v>#DIV/0!</v>
      </c>
      <c r="H155" s="106" t="e">
        <f t="shared" si="13"/>
        <v>#DIV/0!</v>
      </c>
      <c r="I155" s="106" t="e">
        <f t="shared" si="14"/>
        <v>#DIV/0!</v>
      </c>
      <c r="J155" s="106" t="e">
        <f t="shared" si="17"/>
        <v>#DIV/0!</v>
      </c>
      <c r="K155" s="107" t="e">
        <f t="shared" si="15"/>
        <v>#DIV/0!</v>
      </c>
    </row>
    <row r="156" spans="2:11" x14ac:dyDescent="0.2">
      <c r="B156" s="31">
        <v>1</v>
      </c>
      <c r="C156" s="31" t="s">
        <v>55</v>
      </c>
      <c r="D156" s="106">
        <v>141</v>
      </c>
      <c r="E156" s="106">
        <f t="shared" si="12"/>
        <v>0</v>
      </c>
      <c r="F156" s="107">
        <f t="shared" si="16"/>
        <v>0</v>
      </c>
      <c r="G156" s="106" t="e">
        <f>IF('Calcs active'!P155&gt;0,('Input &amp; Results'!F$29/12*$C$3)*('Input &amp; Results'!$D$21),('Input &amp; Results'!F$29/12*$C$3)*('Input &amp; Results'!$D$22))</f>
        <v>#DIV/0!</v>
      </c>
      <c r="H156" s="106" t="e">
        <f t="shared" si="13"/>
        <v>#DIV/0!</v>
      </c>
      <c r="I156" s="106" t="e">
        <f t="shared" si="14"/>
        <v>#DIV/0!</v>
      </c>
      <c r="J156" s="106" t="e">
        <f t="shared" si="17"/>
        <v>#DIV/0!</v>
      </c>
      <c r="K156" s="107" t="e">
        <f t="shared" si="15"/>
        <v>#DIV/0!</v>
      </c>
    </row>
    <row r="157" spans="2:11" x14ac:dyDescent="0.2">
      <c r="B157" s="31">
        <v>1</v>
      </c>
      <c r="C157" s="31" t="s">
        <v>55</v>
      </c>
      <c r="D157" s="106">
        <v>142</v>
      </c>
      <c r="E157" s="106">
        <f t="shared" si="12"/>
        <v>0</v>
      </c>
      <c r="F157" s="107">
        <f t="shared" si="16"/>
        <v>0</v>
      </c>
      <c r="G157" s="106" t="e">
        <f>IF('Calcs active'!P156&gt;0,('Input &amp; Results'!F$29/12*$C$3)*('Input &amp; Results'!$D$21),('Input &amp; Results'!F$29/12*$C$3)*('Input &amp; Results'!$D$22))</f>
        <v>#DIV/0!</v>
      </c>
      <c r="H157" s="106" t="e">
        <f t="shared" si="13"/>
        <v>#DIV/0!</v>
      </c>
      <c r="I157" s="106" t="e">
        <f t="shared" si="14"/>
        <v>#DIV/0!</v>
      </c>
      <c r="J157" s="106" t="e">
        <f t="shared" si="17"/>
        <v>#DIV/0!</v>
      </c>
      <c r="K157" s="107" t="e">
        <f t="shared" si="15"/>
        <v>#DIV/0!</v>
      </c>
    </row>
    <row r="158" spans="2:11" x14ac:dyDescent="0.2">
      <c r="B158" s="31">
        <v>1</v>
      </c>
      <c r="C158" s="31" t="s">
        <v>55</v>
      </c>
      <c r="D158" s="106">
        <v>143</v>
      </c>
      <c r="E158" s="106">
        <f t="shared" si="12"/>
        <v>0</v>
      </c>
      <c r="F158" s="107">
        <f t="shared" si="16"/>
        <v>0</v>
      </c>
      <c r="G158" s="106" t="e">
        <f>IF('Calcs active'!P157&gt;0,('Input &amp; Results'!F$29/12*$C$3)*('Input &amp; Results'!$D$21),('Input &amp; Results'!F$29/12*$C$3)*('Input &amp; Results'!$D$22))</f>
        <v>#DIV/0!</v>
      </c>
      <c r="H158" s="106" t="e">
        <f t="shared" si="13"/>
        <v>#DIV/0!</v>
      </c>
      <c r="I158" s="106" t="e">
        <f t="shared" si="14"/>
        <v>#DIV/0!</v>
      </c>
      <c r="J158" s="106" t="e">
        <f t="shared" si="17"/>
        <v>#DIV/0!</v>
      </c>
      <c r="K158" s="107" t="e">
        <f t="shared" si="15"/>
        <v>#DIV/0!</v>
      </c>
    </row>
    <row r="159" spans="2:11" x14ac:dyDescent="0.2">
      <c r="B159" s="31">
        <v>1</v>
      </c>
      <c r="C159" s="31" t="s">
        <v>55</v>
      </c>
      <c r="D159" s="106">
        <v>144</v>
      </c>
      <c r="E159" s="106">
        <f t="shared" si="12"/>
        <v>0</v>
      </c>
      <c r="F159" s="107">
        <f t="shared" si="16"/>
        <v>0</v>
      </c>
      <c r="G159" s="106" t="e">
        <f>IF('Calcs active'!P158&gt;0,('Input &amp; Results'!F$29/12*$C$3)*('Input &amp; Results'!$D$21),('Input &amp; Results'!F$29/12*$C$3)*('Input &amp; Results'!$D$22))</f>
        <v>#DIV/0!</v>
      </c>
      <c r="H159" s="106" t="e">
        <f t="shared" si="13"/>
        <v>#DIV/0!</v>
      </c>
      <c r="I159" s="106" t="e">
        <f t="shared" si="14"/>
        <v>#DIV/0!</v>
      </c>
      <c r="J159" s="106" t="e">
        <f t="shared" si="17"/>
        <v>#DIV/0!</v>
      </c>
      <c r="K159" s="107" t="e">
        <f t="shared" si="15"/>
        <v>#DIV/0!</v>
      </c>
    </row>
    <row r="160" spans="2:11" x14ac:dyDescent="0.2">
      <c r="B160" s="31">
        <v>1</v>
      </c>
      <c r="C160" s="31" t="s">
        <v>55</v>
      </c>
      <c r="D160" s="106">
        <v>145</v>
      </c>
      <c r="E160" s="106">
        <f t="shared" si="12"/>
        <v>0</v>
      </c>
      <c r="F160" s="107">
        <f t="shared" si="16"/>
        <v>0</v>
      </c>
      <c r="G160" s="106" t="e">
        <f>IF('Calcs active'!P159&gt;0,('Input &amp; Results'!F$29/12*$C$3)*('Input &amp; Results'!$D$21),('Input &amp; Results'!F$29/12*$C$3)*('Input &amp; Results'!$D$22))</f>
        <v>#DIV/0!</v>
      </c>
      <c r="H160" s="106" t="e">
        <f t="shared" si="13"/>
        <v>#DIV/0!</v>
      </c>
      <c r="I160" s="106" t="e">
        <f t="shared" si="14"/>
        <v>#DIV/0!</v>
      </c>
      <c r="J160" s="106" t="e">
        <f t="shared" si="17"/>
        <v>#DIV/0!</v>
      </c>
      <c r="K160" s="107" t="e">
        <f t="shared" si="15"/>
        <v>#DIV/0!</v>
      </c>
    </row>
    <row r="161" spans="2:11" x14ac:dyDescent="0.2">
      <c r="B161" s="31">
        <v>1</v>
      </c>
      <c r="C161" s="31" t="s">
        <v>55</v>
      </c>
      <c r="D161" s="106">
        <v>146</v>
      </c>
      <c r="E161" s="106">
        <f t="shared" si="12"/>
        <v>0</v>
      </c>
      <c r="F161" s="107">
        <f t="shared" si="16"/>
        <v>0</v>
      </c>
      <c r="G161" s="106" t="e">
        <f>IF('Calcs active'!P160&gt;0,('Input &amp; Results'!F$29/12*$C$3)*('Input &amp; Results'!$D$21),('Input &amp; Results'!F$29/12*$C$3)*('Input &amp; Results'!$D$22))</f>
        <v>#DIV/0!</v>
      </c>
      <c r="H161" s="106" t="e">
        <f t="shared" si="13"/>
        <v>#DIV/0!</v>
      </c>
      <c r="I161" s="106" t="e">
        <f t="shared" si="14"/>
        <v>#DIV/0!</v>
      </c>
      <c r="J161" s="106" t="e">
        <f t="shared" si="17"/>
        <v>#DIV/0!</v>
      </c>
      <c r="K161" s="107" t="e">
        <f t="shared" si="15"/>
        <v>#DIV/0!</v>
      </c>
    </row>
    <row r="162" spans="2:11" x14ac:dyDescent="0.2">
      <c r="B162" s="31">
        <v>1</v>
      </c>
      <c r="C162" s="31" t="s">
        <v>55</v>
      </c>
      <c r="D162" s="106">
        <v>147</v>
      </c>
      <c r="E162" s="106">
        <f t="shared" si="12"/>
        <v>0</v>
      </c>
      <c r="F162" s="107">
        <f t="shared" si="16"/>
        <v>0</v>
      </c>
      <c r="G162" s="106" t="e">
        <f>IF('Calcs active'!P161&gt;0,('Input &amp; Results'!F$29/12*$C$3)*('Input &amp; Results'!$D$21),('Input &amp; Results'!F$29/12*$C$3)*('Input &amp; Results'!$D$22))</f>
        <v>#DIV/0!</v>
      </c>
      <c r="H162" s="106" t="e">
        <f t="shared" si="13"/>
        <v>#DIV/0!</v>
      </c>
      <c r="I162" s="106" t="e">
        <f t="shared" si="14"/>
        <v>#DIV/0!</v>
      </c>
      <c r="J162" s="106" t="e">
        <f t="shared" si="17"/>
        <v>#DIV/0!</v>
      </c>
      <c r="K162" s="107" t="e">
        <f t="shared" si="15"/>
        <v>#DIV/0!</v>
      </c>
    </row>
    <row r="163" spans="2:11" x14ac:dyDescent="0.2">
      <c r="B163" s="31">
        <v>1</v>
      </c>
      <c r="C163" s="31" t="s">
        <v>55</v>
      </c>
      <c r="D163" s="106">
        <v>148</v>
      </c>
      <c r="E163" s="106">
        <f t="shared" si="12"/>
        <v>0</v>
      </c>
      <c r="F163" s="107">
        <f t="shared" si="16"/>
        <v>0</v>
      </c>
      <c r="G163" s="106" t="e">
        <f>IF('Calcs active'!P162&gt;0,('Input &amp; Results'!F$29/12*$C$3)*('Input &amp; Results'!$D$21),('Input &amp; Results'!F$29/12*$C$3)*('Input &amp; Results'!$D$22))</f>
        <v>#DIV/0!</v>
      </c>
      <c r="H163" s="106" t="e">
        <f t="shared" si="13"/>
        <v>#DIV/0!</v>
      </c>
      <c r="I163" s="106" t="e">
        <f t="shared" si="14"/>
        <v>#DIV/0!</v>
      </c>
      <c r="J163" s="106" t="e">
        <f t="shared" si="17"/>
        <v>#DIV/0!</v>
      </c>
      <c r="K163" s="107" t="e">
        <f t="shared" si="15"/>
        <v>#DIV/0!</v>
      </c>
    </row>
    <row r="164" spans="2:11" x14ac:dyDescent="0.2">
      <c r="B164" s="31">
        <v>1</v>
      </c>
      <c r="C164" s="31" t="s">
        <v>55</v>
      </c>
      <c r="D164" s="106">
        <v>149</v>
      </c>
      <c r="E164" s="106">
        <f t="shared" si="12"/>
        <v>0</v>
      </c>
      <c r="F164" s="107">
        <f t="shared" si="16"/>
        <v>0</v>
      </c>
      <c r="G164" s="106" t="e">
        <f>IF('Calcs active'!P163&gt;0,('Input &amp; Results'!F$29/12*$C$3)*('Input &amp; Results'!$D$21),('Input &amp; Results'!F$29/12*$C$3)*('Input &amp; Results'!$D$22))</f>
        <v>#DIV/0!</v>
      </c>
      <c r="H164" s="106" t="e">
        <f t="shared" si="13"/>
        <v>#DIV/0!</v>
      </c>
      <c r="I164" s="106" t="e">
        <f t="shared" si="14"/>
        <v>#DIV/0!</v>
      </c>
      <c r="J164" s="106" t="e">
        <f t="shared" si="17"/>
        <v>#DIV/0!</v>
      </c>
      <c r="K164" s="107" t="e">
        <f t="shared" si="15"/>
        <v>#DIV/0!</v>
      </c>
    </row>
    <row r="165" spans="2:11" x14ac:dyDescent="0.2">
      <c r="B165" s="31">
        <v>1</v>
      </c>
      <c r="C165" s="31" t="s">
        <v>55</v>
      </c>
      <c r="D165" s="106">
        <v>150</v>
      </c>
      <c r="E165" s="106">
        <f t="shared" si="12"/>
        <v>0</v>
      </c>
      <c r="F165" s="107">
        <f t="shared" si="16"/>
        <v>0</v>
      </c>
      <c r="G165" s="106" t="e">
        <f>IF('Calcs active'!P164&gt;0,('Input &amp; Results'!F$29/12*$C$3)*('Input &amp; Results'!$D$21),('Input &amp; Results'!F$29/12*$C$3)*('Input &amp; Results'!$D$22))</f>
        <v>#DIV/0!</v>
      </c>
      <c r="H165" s="106" t="e">
        <f t="shared" si="13"/>
        <v>#DIV/0!</v>
      </c>
      <c r="I165" s="106" t="e">
        <f t="shared" si="14"/>
        <v>#DIV/0!</v>
      </c>
      <c r="J165" s="106" t="e">
        <f t="shared" si="17"/>
        <v>#DIV/0!</v>
      </c>
      <c r="K165" s="107" t="e">
        <f t="shared" si="15"/>
        <v>#DIV/0!</v>
      </c>
    </row>
    <row r="166" spans="2:11" x14ac:dyDescent="0.2">
      <c r="B166" s="31">
        <v>1</v>
      </c>
      <c r="C166" s="31" t="s">
        <v>55</v>
      </c>
      <c r="D166" s="106">
        <v>151</v>
      </c>
      <c r="E166" s="106">
        <f t="shared" si="12"/>
        <v>0</v>
      </c>
      <c r="F166" s="107">
        <f t="shared" si="16"/>
        <v>0</v>
      </c>
      <c r="G166" s="106" t="e">
        <f>IF('Calcs active'!P165&gt;0,('Input &amp; Results'!F$29/12*$C$3)*('Input &amp; Results'!$D$21),('Input &amp; Results'!F$29/12*$C$3)*('Input &amp; Results'!$D$22))</f>
        <v>#DIV/0!</v>
      </c>
      <c r="H166" s="106" t="e">
        <f t="shared" si="13"/>
        <v>#DIV/0!</v>
      </c>
      <c r="I166" s="106" t="e">
        <f t="shared" si="14"/>
        <v>#DIV/0!</v>
      </c>
      <c r="J166" s="106" t="e">
        <f t="shared" si="17"/>
        <v>#DIV/0!</v>
      </c>
      <c r="K166" s="107" t="e">
        <f t="shared" si="15"/>
        <v>#DIV/0!</v>
      </c>
    </row>
    <row r="167" spans="2:11" x14ac:dyDescent="0.2">
      <c r="B167" s="31">
        <v>1</v>
      </c>
      <c r="C167" s="31" t="s">
        <v>56</v>
      </c>
      <c r="D167" s="106">
        <v>152</v>
      </c>
      <c r="E167" s="106">
        <f t="shared" si="12"/>
        <v>0</v>
      </c>
      <c r="F167" s="107">
        <f t="shared" si="16"/>
        <v>0</v>
      </c>
      <c r="G167" s="106" t="e">
        <f>IF('Calcs active'!P166&gt;0,('Input &amp; Results'!F$30/12*$C$3)*('Input &amp; Results'!$D$21),('Input &amp; Results'!F$30/12*$C$3)*('Input &amp; Results'!$D$22))</f>
        <v>#DIV/0!</v>
      </c>
      <c r="H167" s="106" t="e">
        <f t="shared" si="13"/>
        <v>#DIV/0!</v>
      </c>
      <c r="I167" s="106" t="e">
        <f t="shared" si="14"/>
        <v>#DIV/0!</v>
      </c>
      <c r="J167" s="106" t="e">
        <f t="shared" si="17"/>
        <v>#DIV/0!</v>
      </c>
      <c r="K167" s="107" t="e">
        <f t="shared" si="15"/>
        <v>#DIV/0!</v>
      </c>
    </row>
    <row r="168" spans="2:11" x14ac:dyDescent="0.2">
      <c r="B168" s="31">
        <v>1</v>
      </c>
      <c r="C168" s="31" t="s">
        <v>56</v>
      </c>
      <c r="D168" s="106">
        <v>153</v>
      </c>
      <c r="E168" s="106">
        <f t="shared" si="12"/>
        <v>0</v>
      </c>
      <c r="F168" s="107">
        <f t="shared" si="16"/>
        <v>0</v>
      </c>
      <c r="G168" s="106" t="e">
        <f>IF('Calcs active'!P167&gt;0,('Input &amp; Results'!F$30/12*$C$3)*('Input &amp; Results'!$D$21),('Input &amp; Results'!F$30/12*$C$3)*('Input &amp; Results'!$D$22))</f>
        <v>#DIV/0!</v>
      </c>
      <c r="H168" s="106" t="e">
        <f t="shared" si="13"/>
        <v>#DIV/0!</v>
      </c>
      <c r="I168" s="106" t="e">
        <f t="shared" si="14"/>
        <v>#DIV/0!</v>
      </c>
      <c r="J168" s="106" t="e">
        <f t="shared" si="17"/>
        <v>#DIV/0!</v>
      </c>
      <c r="K168" s="107" t="e">
        <f t="shared" si="15"/>
        <v>#DIV/0!</v>
      </c>
    </row>
    <row r="169" spans="2:11" x14ac:dyDescent="0.2">
      <c r="B169" s="31">
        <v>1</v>
      </c>
      <c r="C169" s="31" t="s">
        <v>56</v>
      </c>
      <c r="D169" s="106">
        <v>154</v>
      </c>
      <c r="E169" s="106">
        <f t="shared" si="12"/>
        <v>0</v>
      </c>
      <c r="F169" s="107">
        <f t="shared" si="16"/>
        <v>0</v>
      </c>
      <c r="G169" s="106" t="e">
        <f>IF('Calcs active'!P168&gt;0,('Input &amp; Results'!F$30/12*$C$3)*('Input &amp; Results'!$D$21),('Input &amp; Results'!F$30/12*$C$3)*('Input &amp; Results'!$D$22))</f>
        <v>#DIV/0!</v>
      </c>
      <c r="H169" s="106" t="e">
        <f t="shared" si="13"/>
        <v>#DIV/0!</v>
      </c>
      <c r="I169" s="106" t="e">
        <f t="shared" si="14"/>
        <v>#DIV/0!</v>
      </c>
      <c r="J169" s="106" t="e">
        <f t="shared" si="17"/>
        <v>#DIV/0!</v>
      </c>
      <c r="K169" s="107" t="e">
        <f t="shared" si="15"/>
        <v>#DIV/0!</v>
      </c>
    </row>
    <row r="170" spans="2:11" x14ac:dyDescent="0.2">
      <c r="B170" s="31">
        <v>1</v>
      </c>
      <c r="C170" s="31" t="s">
        <v>56</v>
      </c>
      <c r="D170" s="106">
        <v>155</v>
      </c>
      <c r="E170" s="106">
        <f t="shared" si="12"/>
        <v>0</v>
      </c>
      <c r="F170" s="107">
        <f t="shared" si="16"/>
        <v>0</v>
      </c>
      <c r="G170" s="106" t="e">
        <f>IF('Calcs active'!P169&gt;0,('Input &amp; Results'!F$30/12*$C$3)*('Input &amp; Results'!$D$21),('Input &amp; Results'!F$30/12*$C$3)*('Input &amp; Results'!$D$22))</f>
        <v>#DIV/0!</v>
      </c>
      <c r="H170" s="106" t="e">
        <f t="shared" si="13"/>
        <v>#DIV/0!</v>
      </c>
      <c r="I170" s="106" t="e">
        <f t="shared" si="14"/>
        <v>#DIV/0!</v>
      </c>
      <c r="J170" s="106" t="e">
        <f t="shared" si="17"/>
        <v>#DIV/0!</v>
      </c>
      <c r="K170" s="107" t="e">
        <f t="shared" si="15"/>
        <v>#DIV/0!</v>
      </c>
    </row>
    <row r="171" spans="2:11" x14ac:dyDescent="0.2">
      <c r="B171" s="31">
        <v>1</v>
      </c>
      <c r="C171" s="31" t="s">
        <v>56</v>
      </c>
      <c r="D171" s="106">
        <v>156</v>
      </c>
      <c r="E171" s="106">
        <f t="shared" si="12"/>
        <v>0</v>
      </c>
      <c r="F171" s="107">
        <f t="shared" si="16"/>
        <v>0</v>
      </c>
      <c r="G171" s="106" t="e">
        <f>IF('Calcs active'!P170&gt;0,('Input &amp; Results'!F$30/12*$C$3)*('Input &amp; Results'!$D$21),('Input &amp; Results'!F$30/12*$C$3)*('Input &amp; Results'!$D$22))</f>
        <v>#DIV/0!</v>
      </c>
      <c r="H171" s="106" t="e">
        <f t="shared" si="13"/>
        <v>#DIV/0!</v>
      </c>
      <c r="I171" s="106" t="e">
        <f t="shared" si="14"/>
        <v>#DIV/0!</v>
      </c>
      <c r="J171" s="106" t="e">
        <f t="shared" si="17"/>
        <v>#DIV/0!</v>
      </c>
      <c r="K171" s="107" t="e">
        <f t="shared" si="15"/>
        <v>#DIV/0!</v>
      </c>
    </row>
    <row r="172" spans="2:11" x14ac:dyDescent="0.2">
      <c r="B172" s="31">
        <v>1</v>
      </c>
      <c r="C172" s="31" t="s">
        <v>56</v>
      </c>
      <c r="D172" s="106">
        <v>157</v>
      </c>
      <c r="E172" s="106">
        <f t="shared" si="12"/>
        <v>0</v>
      </c>
      <c r="F172" s="107">
        <f t="shared" si="16"/>
        <v>0</v>
      </c>
      <c r="G172" s="106" t="e">
        <f>IF('Calcs active'!P171&gt;0,('Input &amp; Results'!F$30/12*$C$3)*('Input &amp; Results'!$D$21),('Input &amp; Results'!F$30/12*$C$3)*('Input &amp; Results'!$D$22))</f>
        <v>#DIV/0!</v>
      </c>
      <c r="H172" s="106" t="e">
        <f t="shared" si="13"/>
        <v>#DIV/0!</v>
      </c>
      <c r="I172" s="106" t="e">
        <f t="shared" si="14"/>
        <v>#DIV/0!</v>
      </c>
      <c r="J172" s="106" t="e">
        <f t="shared" si="17"/>
        <v>#DIV/0!</v>
      </c>
      <c r="K172" s="107" t="e">
        <f t="shared" si="15"/>
        <v>#DIV/0!</v>
      </c>
    </row>
    <row r="173" spans="2:11" x14ac:dyDescent="0.2">
      <c r="B173" s="31">
        <v>1</v>
      </c>
      <c r="C173" s="31" t="s">
        <v>56</v>
      </c>
      <c r="D173" s="106">
        <v>158</v>
      </c>
      <c r="E173" s="106">
        <f t="shared" si="12"/>
        <v>0</v>
      </c>
      <c r="F173" s="107">
        <f t="shared" si="16"/>
        <v>0</v>
      </c>
      <c r="G173" s="106" t="e">
        <f>IF('Calcs active'!P172&gt;0,('Input &amp; Results'!F$30/12*$C$3)*('Input &amp; Results'!$D$21),('Input &amp; Results'!F$30/12*$C$3)*('Input &amp; Results'!$D$22))</f>
        <v>#DIV/0!</v>
      </c>
      <c r="H173" s="106" t="e">
        <f t="shared" si="13"/>
        <v>#DIV/0!</v>
      </c>
      <c r="I173" s="106" t="e">
        <f t="shared" si="14"/>
        <v>#DIV/0!</v>
      </c>
      <c r="J173" s="106" t="e">
        <f t="shared" si="17"/>
        <v>#DIV/0!</v>
      </c>
      <c r="K173" s="107" t="e">
        <f t="shared" si="15"/>
        <v>#DIV/0!</v>
      </c>
    </row>
    <row r="174" spans="2:11" x14ac:dyDescent="0.2">
      <c r="B174" s="31">
        <v>1</v>
      </c>
      <c r="C174" s="31" t="s">
        <v>56</v>
      </c>
      <c r="D174" s="106">
        <v>159</v>
      </c>
      <c r="E174" s="106">
        <f t="shared" si="12"/>
        <v>0</v>
      </c>
      <c r="F174" s="107">
        <f t="shared" si="16"/>
        <v>0</v>
      </c>
      <c r="G174" s="106" t="e">
        <f>IF('Calcs active'!P173&gt;0,('Input &amp; Results'!F$30/12*$C$3)*('Input &amp; Results'!$D$21),('Input &amp; Results'!F$30/12*$C$3)*('Input &amp; Results'!$D$22))</f>
        <v>#DIV/0!</v>
      </c>
      <c r="H174" s="106" t="e">
        <f t="shared" si="13"/>
        <v>#DIV/0!</v>
      </c>
      <c r="I174" s="106" t="e">
        <f t="shared" si="14"/>
        <v>#DIV/0!</v>
      </c>
      <c r="J174" s="106" t="e">
        <f t="shared" si="17"/>
        <v>#DIV/0!</v>
      </c>
      <c r="K174" s="107" t="e">
        <f t="shared" si="15"/>
        <v>#DIV/0!</v>
      </c>
    </row>
    <row r="175" spans="2:11" x14ac:dyDescent="0.2">
      <c r="B175" s="31">
        <v>1</v>
      </c>
      <c r="C175" s="31" t="s">
        <v>56</v>
      </c>
      <c r="D175" s="106">
        <v>160</v>
      </c>
      <c r="E175" s="106">
        <f t="shared" si="12"/>
        <v>0</v>
      </c>
      <c r="F175" s="107">
        <f t="shared" si="16"/>
        <v>0</v>
      </c>
      <c r="G175" s="106" t="e">
        <f>IF('Calcs active'!P174&gt;0,('Input &amp; Results'!F$30/12*$C$3)*('Input &amp; Results'!$D$21),('Input &amp; Results'!F$30/12*$C$3)*('Input &amp; Results'!$D$22))</f>
        <v>#DIV/0!</v>
      </c>
      <c r="H175" s="106" t="e">
        <f t="shared" si="13"/>
        <v>#DIV/0!</v>
      </c>
      <c r="I175" s="106" t="e">
        <f t="shared" si="14"/>
        <v>#DIV/0!</v>
      </c>
      <c r="J175" s="106" t="e">
        <f t="shared" si="17"/>
        <v>#DIV/0!</v>
      </c>
      <c r="K175" s="107" t="e">
        <f t="shared" si="15"/>
        <v>#DIV/0!</v>
      </c>
    </row>
    <row r="176" spans="2:11" x14ac:dyDescent="0.2">
      <c r="B176" s="31">
        <v>1</v>
      </c>
      <c r="C176" s="31" t="s">
        <v>56</v>
      </c>
      <c r="D176" s="106">
        <v>161</v>
      </c>
      <c r="E176" s="106">
        <f t="shared" si="12"/>
        <v>0</v>
      </c>
      <c r="F176" s="107">
        <f t="shared" si="16"/>
        <v>0</v>
      </c>
      <c r="G176" s="106" t="e">
        <f>IF('Calcs active'!P175&gt;0,('Input &amp; Results'!F$30/12*$C$3)*('Input &amp; Results'!$D$21),('Input &amp; Results'!F$30/12*$C$3)*('Input &amp; Results'!$D$22))</f>
        <v>#DIV/0!</v>
      </c>
      <c r="H176" s="106" t="e">
        <f t="shared" si="13"/>
        <v>#DIV/0!</v>
      </c>
      <c r="I176" s="106" t="e">
        <f t="shared" si="14"/>
        <v>#DIV/0!</v>
      </c>
      <c r="J176" s="106" t="e">
        <f t="shared" si="17"/>
        <v>#DIV/0!</v>
      </c>
      <c r="K176" s="107" t="e">
        <f t="shared" si="15"/>
        <v>#DIV/0!</v>
      </c>
    </row>
    <row r="177" spans="2:11" x14ac:dyDescent="0.2">
      <c r="B177" s="31">
        <v>1</v>
      </c>
      <c r="C177" s="31" t="s">
        <v>56</v>
      </c>
      <c r="D177" s="106">
        <v>162</v>
      </c>
      <c r="E177" s="106">
        <f t="shared" si="12"/>
        <v>0</v>
      </c>
      <c r="F177" s="107">
        <f t="shared" si="16"/>
        <v>0</v>
      </c>
      <c r="G177" s="106" t="e">
        <f>IF('Calcs active'!P176&gt;0,('Input &amp; Results'!F$30/12*$C$3)*('Input &amp; Results'!$D$21),('Input &amp; Results'!F$30/12*$C$3)*('Input &amp; Results'!$D$22))</f>
        <v>#DIV/0!</v>
      </c>
      <c r="H177" s="106" t="e">
        <f t="shared" si="13"/>
        <v>#DIV/0!</v>
      </c>
      <c r="I177" s="106" t="e">
        <f t="shared" si="14"/>
        <v>#DIV/0!</v>
      </c>
      <c r="J177" s="106" t="e">
        <f t="shared" si="17"/>
        <v>#DIV/0!</v>
      </c>
      <c r="K177" s="107" t="e">
        <f t="shared" si="15"/>
        <v>#DIV/0!</v>
      </c>
    </row>
    <row r="178" spans="2:11" x14ac:dyDescent="0.2">
      <c r="B178" s="31">
        <v>1</v>
      </c>
      <c r="C178" s="31" t="s">
        <v>56</v>
      </c>
      <c r="D178" s="106">
        <v>163</v>
      </c>
      <c r="E178" s="106">
        <f t="shared" si="12"/>
        <v>0</v>
      </c>
      <c r="F178" s="107">
        <f t="shared" si="16"/>
        <v>0</v>
      </c>
      <c r="G178" s="106" t="e">
        <f>IF('Calcs active'!P177&gt;0,('Input &amp; Results'!F$30/12*$C$3)*('Input &amp; Results'!$D$21),('Input &amp; Results'!F$30/12*$C$3)*('Input &amp; Results'!$D$22))</f>
        <v>#DIV/0!</v>
      </c>
      <c r="H178" s="106" t="e">
        <f t="shared" si="13"/>
        <v>#DIV/0!</v>
      </c>
      <c r="I178" s="106" t="e">
        <f t="shared" si="14"/>
        <v>#DIV/0!</v>
      </c>
      <c r="J178" s="106" t="e">
        <f t="shared" si="17"/>
        <v>#DIV/0!</v>
      </c>
      <c r="K178" s="107" t="e">
        <f t="shared" si="15"/>
        <v>#DIV/0!</v>
      </c>
    </row>
    <row r="179" spans="2:11" x14ac:dyDescent="0.2">
      <c r="B179" s="31">
        <v>1</v>
      </c>
      <c r="C179" s="31" t="s">
        <v>56</v>
      </c>
      <c r="D179" s="106">
        <v>164</v>
      </c>
      <c r="E179" s="106">
        <f t="shared" si="12"/>
        <v>0</v>
      </c>
      <c r="F179" s="107">
        <f t="shared" si="16"/>
        <v>0</v>
      </c>
      <c r="G179" s="106" t="e">
        <f>IF('Calcs active'!P178&gt;0,('Input &amp; Results'!F$30/12*$C$3)*('Input &amp; Results'!$D$21),('Input &amp; Results'!F$30/12*$C$3)*('Input &amp; Results'!$D$22))</f>
        <v>#DIV/0!</v>
      </c>
      <c r="H179" s="106" t="e">
        <f t="shared" si="13"/>
        <v>#DIV/0!</v>
      </c>
      <c r="I179" s="106" t="e">
        <f t="shared" si="14"/>
        <v>#DIV/0!</v>
      </c>
      <c r="J179" s="106" t="e">
        <f t="shared" si="17"/>
        <v>#DIV/0!</v>
      </c>
      <c r="K179" s="107" t="e">
        <f t="shared" si="15"/>
        <v>#DIV/0!</v>
      </c>
    </row>
    <row r="180" spans="2:11" x14ac:dyDescent="0.2">
      <c r="B180" s="31">
        <v>1</v>
      </c>
      <c r="C180" s="31" t="s">
        <v>56</v>
      </c>
      <c r="D180" s="106">
        <v>165</v>
      </c>
      <c r="E180" s="106">
        <f t="shared" si="12"/>
        <v>0</v>
      </c>
      <c r="F180" s="107">
        <f t="shared" si="16"/>
        <v>0</v>
      </c>
      <c r="G180" s="106" t="e">
        <f>IF('Calcs active'!P179&gt;0,('Input &amp; Results'!F$30/12*$C$3)*('Input &amp; Results'!$D$21),('Input &amp; Results'!F$30/12*$C$3)*('Input &amp; Results'!$D$22))</f>
        <v>#DIV/0!</v>
      </c>
      <c r="H180" s="106" t="e">
        <f t="shared" si="13"/>
        <v>#DIV/0!</v>
      </c>
      <c r="I180" s="106" t="e">
        <f t="shared" si="14"/>
        <v>#DIV/0!</v>
      </c>
      <c r="J180" s="106" t="e">
        <f t="shared" si="17"/>
        <v>#DIV/0!</v>
      </c>
      <c r="K180" s="107" t="e">
        <f t="shared" si="15"/>
        <v>#DIV/0!</v>
      </c>
    </row>
    <row r="181" spans="2:11" x14ac:dyDescent="0.2">
      <c r="B181" s="31">
        <v>1</v>
      </c>
      <c r="C181" s="31" t="s">
        <v>56</v>
      </c>
      <c r="D181" s="106">
        <v>166</v>
      </c>
      <c r="E181" s="106">
        <f t="shared" si="12"/>
        <v>0</v>
      </c>
      <c r="F181" s="107">
        <f t="shared" si="16"/>
        <v>0</v>
      </c>
      <c r="G181" s="106" t="e">
        <f>IF('Calcs active'!P180&gt;0,('Input &amp; Results'!F$30/12*$C$3)*('Input &amp; Results'!$D$21),('Input &amp; Results'!F$30/12*$C$3)*('Input &amp; Results'!$D$22))</f>
        <v>#DIV/0!</v>
      </c>
      <c r="H181" s="106" t="e">
        <f t="shared" si="13"/>
        <v>#DIV/0!</v>
      </c>
      <c r="I181" s="106" t="e">
        <f t="shared" si="14"/>
        <v>#DIV/0!</v>
      </c>
      <c r="J181" s="106" t="e">
        <f t="shared" si="17"/>
        <v>#DIV/0!</v>
      </c>
      <c r="K181" s="107" t="e">
        <f t="shared" si="15"/>
        <v>#DIV/0!</v>
      </c>
    </row>
    <row r="182" spans="2:11" x14ac:dyDescent="0.2">
      <c r="B182" s="31">
        <v>1</v>
      </c>
      <c r="C182" s="31" t="s">
        <v>56</v>
      </c>
      <c r="D182" s="106">
        <v>167</v>
      </c>
      <c r="E182" s="106">
        <f t="shared" si="12"/>
        <v>0</v>
      </c>
      <c r="F182" s="107">
        <f t="shared" si="16"/>
        <v>0</v>
      </c>
      <c r="G182" s="106" t="e">
        <f>IF('Calcs active'!P181&gt;0,('Input &amp; Results'!F$30/12*$C$3)*('Input &amp; Results'!$D$21),('Input &amp; Results'!F$30/12*$C$3)*('Input &amp; Results'!$D$22))</f>
        <v>#DIV/0!</v>
      </c>
      <c r="H182" s="106" t="e">
        <f t="shared" si="13"/>
        <v>#DIV/0!</v>
      </c>
      <c r="I182" s="106" t="e">
        <f t="shared" si="14"/>
        <v>#DIV/0!</v>
      </c>
      <c r="J182" s="106" t="e">
        <f t="shared" si="17"/>
        <v>#DIV/0!</v>
      </c>
      <c r="K182" s="107" t="e">
        <f t="shared" si="15"/>
        <v>#DIV/0!</v>
      </c>
    </row>
    <row r="183" spans="2:11" x14ac:dyDescent="0.2">
      <c r="B183" s="31">
        <v>1</v>
      </c>
      <c r="C183" s="31" t="s">
        <v>56</v>
      </c>
      <c r="D183" s="106">
        <v>168</v>
      </c>
      <c r="E183" s="106">
        <f t="shared" si="12"/>
        <v>0</v>
      </c>
      <c r="F183" s="107">
        <f t="shared" si="16"/>
        <v>0</v>
      </c>
      <c r="G183" s="106" t="e">
        <f>IF('Calcs active'!P182&gt;0,('Input &amp; Results'!F$30/12*$C$3)*('Input &amp; Results'!$D$21),('Input &amp; Results'!F$30/12*$C$3)*('Input &amp; Results'!$D$22))</f>
        <v>#DIV/0!</v>
      </c>
      <c r="H183" s="106" t="e">
        <f t="shared" si="13"/>
        <v>#DIV/0!</v>
      </c>
      <c r="I183" s="106" t="e">
        <f t="shared" si="14"/>
        <v>#DIV/0!</v>
      </c>
      <c r="J183" s="106" t="e">
        <f t="shared" si="17"/>
        <v>#DIV/0!</v>
      </c>
      <c r="K183" s="107" t="e">
        <f t="shared" si="15"/>
        <v>#DIV/0!</v>
      </c>
    </row>
    <row r="184" spans="2:11" x14ac:dyDescent="0.2">
      <c r="B184" s="31">
        <v>1</v>
      </c>
      <c r="C184" s="31" t="s">
        <v>56</v>
      </c>
      <c r="D184" s="106">
        <v>169</v>
      </c>
      <c r="E184" s="106">
        <f t="shared" si="12"/>
        <v>0</v>
      </c>
      <c r="F184" s="107">
        <f t="shared" si="16"/>
        <v>0</v>
      </c>
      <c r="G184" s="106" t="e">
        <f>IF('Calcs active'!P183&gt;0,('Input &amp; Results'!F$30/12*$C$3)*('Input &amp; Results'!$D$21),('Input &amp; Results'!F$30/12*$C$3)*('Input &amp; Results'!$D$22))</f>
        <v>#DIV/0!</v>
      </c>
      <c r="H184" s="106" t="e">
        <f t="shared" si="13"/>
        <v>#DIV/0!</v>
      </c>
      <c r="I184" s="106" t="e">
        <f t="shared" si="14"/>
        <v>#DIV/0!</v>
      </c>
      <c r="J184" s="106" t="e">
        <f t="shared" si="17"/>
        <v>#DIV/0!</v>
      </c>
      <c r="K184" s="107" t="e">
        <f t="shared" si="15"/>
        <v>#DIV/0!</v>
      </c>
    </row>
    <row r="185" spans="2:11" x14ac:dyDescent="0.2">
      <c r="B185" s="31">
        <v>1</v>
      </c>
      <c r="C185" s="31" t="s">
        <v>56</v>
      </c>
      <c r="D185" s="106">
        <v>170</v>
      </c>
      <c r="E185" s="106">
        <f t="shared" ref="E185:E248" si="18">IF($C$3&gt;0,$C$3*$C$11*(I184/$C$8)^$C$12,0)</f>
        <v>0</v>
      </c>
      <c r="F185" s="107">
        <f t="shared" si="16"/>
        <v>0</v>
      </c>
      <c r="G185" s="106" t="e">
        <f>IF('Calcs active'!P184&gt;0,('Input &amp; Results'!F$30/12*$C$3)*('Input &amp; Results'!$D$21),('Input &amp; Results'!F$30/12*$C$3)*('Input &amp; Results'!$D$22))</f>
        <v>#DIV/0!</v>
      </c>
      <c r="H185" s="106" t="e">
        <f t="shared" si="13"/>
        <v>#DIV/0!</v>
      </c>
      <c r="I185" s="106" t="e">
        <f t="shared" si="14"/>
        <v>#DIV/0!</v>
      </c>
      <c r="J185" s="106" t="e">
        <f t="shared" si="17"/>
        <v>#DIV/0!</v>
      </c>
      <c r="K185" s="107" t="e">
        <f t="shared" si="15"/>
        <v>#DIV/0!</v>
      </c>
    </row>
    <row r="186" spans="2:11" x14ac:dyDescent="0.2">
      <c r="B186" s="31">
        <v>1</v>
      </c>
      <c r="C186" s="31" t="s">
        <v>56</v>
      </c>
      <c r="D186" s="106">
        <v>171</v>
      </c>
      <c r="E186" s="106">
        <f t="shared" si="18"/>
        <v>0</v>
      </c>
      <c r="F186" s="107">
        <f t="shared" si="16"/>
        <v>0</v>
      </c>
      <c r="G186" s="106" t="e">
        <f>IF('Calcs active'!P185&gt;0,('Input &amp; Results'!F$30/12*$C$3)*('Input &amp; Results'!$D$21),('Input &amp; Results'!F$30/12*$C$3)*('Input &amp; Results'!$D$22))</f>
        <v>#DIV/0!</v>
      </c>
      <c r="H186" s="106" t="e">
        <f t="shared" si="13"/>
        <v>#DIV/0!</v>
      </c>
      <c r="I186" s="106" t="e">
        <f t="shared" si="14"/>
        <v>#DIV/0!</v>
      </c>
      <c r="J186" s="106" t="e">
        <f t="shared" si="17"/>
        <v>#DIV/0!</v>
      </c>
      <c r="K186" s="107" t="e">
        <f t="shared" si="15"/>
        <v>#DIV/0!</v>
      </c>
    </row>
    <row r="187" spans="2:11" x14ac:dyDescent="0.2">
      <c r="B187" s="31">
        <v>1</v>
      </c>
      <c r="C187" s="31" t="s">
        <v>56</v>
      </c>
      <c r="D187" s="106">
        <v>172</v>
      </c>
      <c r="E187" s="106">
        <f t="shared" si="18"/>
        <v>0</v>
      </c>
      <c r="F187" s="107">
        <f t="shared" si="16"/>
        <v>0</v>
      </c>
      <c r="G187" s="106" t="e">
        <f>IF('Calcs active'!P186&gt;0,('Input &amp; Results'!F$30/12*$C$3)*('Input &amp; Results'!$D$21),('Input &amp; Results'!F$30/12*$C$3)*('Input &amp; Results'!$D$22))</f>
        <v>#DIV/0!</v>
      </c>
      <c r="H187" s="106" t="e">
        <f t="shared" si="13"/>
        <v>#DIV/0!</v>
      </c>
      <c r="I187" s="106" t="e">
        <f t="shared" si="14"/>
        <v>#DIV/0!</v>
      </c>
      <c r="J187" s="106" t="e">
        <f t="shared" si="17"/>
        <v>#DIV/0!</v>
      </c>
      <c r="K187" s="107" t="e">
        <f t="shared" si="15"/>
        <v>#DIV/0!</v>
      </c>
    </row>
    <row r="188" spans="2:11" x14ac:dyDescent="0.2">
      <c r="B188" s="31">
        <v>1</v>
      </c>
      <c r="C188" s="31" t="s">
        <v>56</v>
      </c>
      <c r="D188" s="106">
        <v>173</v>
      </c>
      <c r="E188" s="106">
        <f t="shared" si="18"/>
        <v>0</v>
      </c>
      <c r="F188" s="107">
        <f t="shared" si="16"/>
        <v>0</v>
      </c>
      <c r="G188" s="106" t="e">
        <f>IF('Calcs active'!P187&gt;0,('Input &amp; Results'!F$30/12*$C$3)*('Input &amp; Results'!$D$21),('Input &amp; Results'!F$30/12*$C$3)*('Input &amp; Results'!$D$22))</f>
        <v>#DIV/0!</v>
      </c>
      <c r="H188" s="106" t="e">
        <f t="shared" si="13"/>
        <v>#DIV/0!</v>
      </c>
      <c r="I188" s="106" t="e">
        <f t="shared" si="14"/>
        <v>#DIV/0!</v>
      </c>
      <c r="J188" s="106" t="e">
        <f t="shared" si="17"/>
        <v>#DIV/0!</v>
      </c>
      <c r="K188" s="107" t="e">
        <f t="shared" si="15"/>
        <v>#DIV/0!</v>
      </c>
    </row>
    <row r="189" spans="2:11" x14ac:dyDescent="0.2">
      <c r="B189" s="31">
        <v>1</v>
      </c>
      <c r="C189" s="31" t="s">
        <v>56</v>
      </c>
      <c r="D189" s="106">
        <v>174</v>
      </c>
      <c r="E189" s="106">
        <f t="shared" si="18"/>
        <v>0</v>
      </c>
      <c r="F189" s="107">
        <f t="shared" si="16"/>
        <v>0</v>
      </c>
      <c r="G189" s="106" t="e">
        <f>IF('Calcs active'!P188&gt;0,('Input &amp; Results'!F$30/12*$C$3)*('Input &amp; Results'!$D$21),('Input &amp; Results'!F$30/12*$C$3)*('Input &amp; Results'!$D$22))</f>
        <v>#DIV/0!</v>
      </c>
      <c r="H189" s="106" t="e">
        <f t="shared" si="13"/>
        <v>#DIV/0!</v>
      </c>
      <c r="I189" s="106" t="e">
        <f t="shared" si="14"/>
        <v>#DIV/0!</v>
      </c>
      <c r="J189" s="106" t="e">
        <f t="shared" si="17"/>
        <v>#DIV/0!</v>
      </c>
      <c r="K189" s="107" t="e">
        <f t="shared" si="15"/>
        <v>#DIV/0!</v>
      </c>
    </row>
    <row r="190" spans="2:11" x14ac:dyDescent="0.2">
      <c r="B190" s="31">
        <v>1</v>
      </c>
      <c r="C190" s="31" t="s">
        <v>56</v>
      </c>
      <c r="D190" s="106">
        <v>175</v>
      </c>
      <c r="E190" s="106">
        <f t="shared" si="18"/>
        <v>0</v>
      </c>
      <c r="F190" s="107">
        <f t="shared" si="16"/>
        <v>0</v>
      </c>
      <c r="G190" s="106" t="e">
        <f>IF('Calcs active'!P189&gt;0,('Input &amp; Results'!F$30/12*$C$3)*('Input &amp; Results'!$D$21),('Input &amp; Results'!F$30/12*$C$3)*('Input &amp; Results'!$D$22))</f>
        <v>#DIV/0!</v>
      </c>
      <c r="H190" s="106" t="e">
        <f t="shared" si="13"/>
        <v>#DIV/0!</v>
      </c>
      <c r="I190" s="106" t="e">
        <f t="shared" si="14"/>
        <v>#DIV/0!</v>
      </c>
      <c r="J190" s="106" t="e">
        <f t="shared" si="17"/>
        <v>#DIV/0!</v>
      </c>
      <c r="K190" s="107" t="e">
        <f t="shared" si="15"/>
        <v>#DIV/0!</v>
      </c>
    </row>
    <row r="191" spans="2:11" x14ac:dyDescent="0.2">
      <c r="B191" s="31">
        <v>1</v>
      </c>
      <c r="C191" s="31" t="s">
        <v>56</v>
      </c>
      <c r="D191" s="106">
        <v>176</v>
      </c>
      <c r="E191" s="106">
        <f t="shared" si="18"/>
        <v>0</v>
      </c>
      <c r="F191" s="107">
        <f t="shared" si="16"/>
        <v>0</v>
      </c>
      <c r="G191" s="106" t="e">
        <f>IF('Calcs active'!P190&gt;0,('Input &amp; Results'!F$30/12*$C$3)*('Input &amp; Results'!$D$21),('Input &amp; Results'!F$30/12*$C$3)*('Input &amp; Results'!$D$22))</f>
        <v>#DIV/0!</v>
      </c>
      <c r="H191" s="106" t="e">
        <f t="shared" si="13"/>
        <v>#DIV/0!</v>
      </c>
      <c r="I191" s="106" t="e">
        <f t="shared" si="14"/>
        <v>#DIV/0!</v>
      </c>
      <c r="J191" s="106" t="e">
        <f t="shared" si="17"/>
        <v>#DIV/0!</v>
      </c>
      <c r="K191" s="107" t="e">
        <f t="shared" si="15"/>
        <v>#DIV/0!</v>
      </c>
    </row>
    <row r="192" spans="2:11" x14ac:dyDescent="0.2">
      <c r="B192" s="31">
        <v>1</v>
      </c>
      <c r="C192" s="31" t="s">
        <v>56</v>
      </c>
      <c r="D192" s="106">
        <v>177</v>
      </c>
      <c r="E192" s="106">
        <f t="shared" si="18"/>
        <v>0</v>
      </c>
      <c r="F192" s="107">
        <f t="shared" si="16"/>
        <v>0</v>
      </c>
      <c r="G192" s="106" t="e">
        <f>IF('Calcs active'!P191&gt;0,('Input &amp; Results'!F$30/12*$C$3)*('Input &amp; Results'!$D$21),('Input &amp; Results'!F$30/12*$C$3)*('Input &amp; Results'!$D$22))</f>
        <v>#DIV/0!</v>
      </c>
      <c r="H192" s="106" t="e">
        <f t="shared" si="13"/>
        <v>#DIV/0!</v>
      </c>
      <c r="I192" s="106" t="e">
        <f t="shared" si="14"/>
        <v>#DIV/0!</v>
      </c>
      <c r="J192" s="106" t="e">
        <f t="shared" si="17"/>
        <v>#DIV/0!</v>
      </c>
      <c r="K192" s="107" t="e">
        <f t="shared" si="15"/>
        <v>#DIV/0!</v>
      </c>
    </row>
    <row r="193" spans="2:11" x14ac:dyDescent="0.2">
      <c r="B193" s="31">
        <v>1</v>
      </c>
      <c r="C193" s="31" t="s">
        <v>56</v>
      </c>
      <c r="D193" s="106">
        <v>178</v>
      </c>
      <c r="E193" s="106">
        <f t="shared" si="18"/>
        <v>0</v>
      </c>
      <c r="F193" s="107">
        <f t="shared" si="16"/>
        <v>0</v>
      </c>
      <c r="G193" s="106" t="e">
        <f>IF('Calcs active'!P192&gt;0,('Input &amp; Results'!F$30/12*$C$3)*('Input &amp; Results'!$D$21),('Input &amp; Results'!F$30/12*$C$3)*('Input &amp; Results'!$D$22))</f>
        <v>#DIV/0!</v>
      </c>
      <c r="H193" s="106" t="e">
        <f t="shared" si="13"/>
        <v>#DIV/0!</v>
      </c>
      <c r="I193" s="106" t="e">
        <f t="shared" si="14"/>
        <v>#DIV/0!</v>
      </c>
      <c r="J193" s="106" t="e">
        <f t="shared" si="17"/>
        <v>#DIV/0!</v>
      </c>
      <c r="K193" s="107" t="e">
        <f t="shared" si="15"/>
        <v>#DIV/0!</v>
      </c>
    </row>
    <row r="194" spans="2:11" x14ac:dyDescent="0.2">
      <c r="B194" s="31">
        <v>1</v>
      </c>
      <c r="C194" s="31" t="s">
        <v>56</v>
      </c>
      <c r="D194" s="106">
        <v>179</v>
      </c>
      <c r="E194" s="106">
        <f t="shared" si="18"/>
        <v>0</v>
      </c>
      <c r="F194" s="107">
        <f t="shared" si="16"/>
        <v>0</v>
      </c>
      <c r="G194" s="106" t="e">
        <f>IF('Calcs active'!P193&gt;0,('Input &amp; Results'!F$30/12*$C$3)*('Input &amp; Results'!$D$21),('Input &amp; Results'!F$30/12*$C$3)*('Input &amp; Results'!$D$22))</f>
        <v>#DIV/0!</v>
      </c>
      <c r="H194" s="106" t="e">
        <f t="shared" si="13"/>
        <v>#DIV/0!</v>
      </c>
      <c r="I194" s="106" t="e">
        <f t="shared" si="14"/>
        <v>#DIV/0!</v>
      </c>
      <c r="J194" s="106" t="e">
        <f t="shared" si="17"/>
        <v>#DIV/0!</v>
      </c>
      <c r="K194" s="107" t="e">
        <f t="shared" si="15"/>
        <v>#DIV/0!</v>
      </c>
    </row>
    <row r="195" spans="2:11" x14ac:dyDescent="0.2">
      <c r="B195" s="31">
        <v>1</v>
      </c>
      <c r="C195" s="31" t="s">
        <v>56</v>
      </c>
      <c r="D195" s="106">
        <v>180</v>
      </c>
      <c r="E195" s="106">
        <f t="shared" si="18"/>
        <v>0</v>
      </c>
      <c r="F195" s="107">
        <f t="shared" si="16"/>
        <v>0</v>
      </c>
      <c r="G195" s="106" t="e">
        <f>IF('Calcs active'!P194&gt;0,('Input &amp; Results'!F$30/12*$C$3)*('Input &amp; Results'!$D$21),('Input &amp; Results'!F$30/12*$C$3)*('Input &amp; Results'!$D$22))</f>
        <v>#DIV/0!</v>
      </c>
      <c r="H195" s="106" t="e">
        <f t="shared" si="13"/>
        <v>#DIV/0!</v>
      </c>
      <c r="I195" s="106" t="e">
        <f t="shared" si="14"/>
        <v>#DIV/0!</v>
      </c>
      <c r="J195" s="106" t="e">
        <f t="shared" si="17"/>
        <v>#DIV/0!</v>
      </c>
      <c r="K195" s="107" t="e">
        <f t="shared" si="15"/>
        <v>#DIV/0!</v>
      </c>
    </row>
    <row r="196" spans="2:11" x14ac:dyDescent="0.2">
      <c r="B196" s="31">
        <v>1</v>
      </c>
      <c r="C196" s="31" t="s">
        <v>56</v>
      </c>
      <c r="D196" s="106">
        <v>181</v>
      </c>
      <c r="E196" s="106">
        <f t="shared" si="18"/>
        <v>0</v>
      </c>
      <c r="F196" s="107">
        <f t="shared" si="16"/>
        <v>0</v>
      </c>
      <c r="G196" s="106" t="e">
        <f>IF('Calcs active'!P195&gt;0,('Input &amp; Results'!F$30/12*$C$3)*('Input &amp; Results'!$D$21),('Input &amp; Results'!F$30/12*$C$3)*('Input &amp; Results'!$D$22))</f>
        <v>#DIV/0!</v>
      </c>
      <c r="H196" s="106" t="e">
        <f t="shared" si="13"/>
        <v>#DIV/0!</v>
      </c>
      <c r="I196" s="106" t="e">
        <f t="shared" si="14"/>
        <v>#DIV/0!</v>
      </c>
      <c r="J196" s="106" t="e">
        <f t="shared" si="17"/>
        <v>#DIV/0!</v>
      </c>
      <c r="K196" s="107" t="e">
        <f t="shared" si="15"/>
        <v>#DIV/0!</v>
      </c>
    </row>
    <row r="197" spans="2:11" x14ac:dyDescent="0.2">
      <c r="B197" s="31">
        <v>1</v>
      </c>
      <c r="C197" s="31" t="s">
        <v>57</v>
      </c>
      <c r="D197" s="106">
        <v>182</v>
      </c>
      <c r="E197" s="106">
        <f t="shared" si="18"/>
        <v>0</v>
      </c>
      <c r="F197" s="107">
        <f t="shared" si="16"/>
        <v>0</v>
      </c>
      <c r="G197" s="106" t="e">
        <f>IF('Calcs active'!P196&gt;0,('Input &amp; Results'!F$31/12*$C$3)*('Input &amp; Results'!$D$21),('Input &amp; Results'!F$31/12*$C$3)*('Input &amp; Results'!$D$22))</f>
        <v>#DIV/0!</v>
      </c>
      <c r="H197" s="106" t="e">
        <f t="shared" si="13"/>
        <v>#DIV/0!</v>
      </c>
      <c r="I197" s="106" t="e">
        <f t="shared" si="14"/>
        <v>#DIV/0!</v>
      </c>
      <c r="J197" s="106" t="e">
        <f t="shared" si="17"/>
        <v>#DIV/0!</v>
      </c>
      <c r="K197" s="107" t="e">
        <f t="shared" si="15"/>
        <v>#DIV/0!</v>
      </c>
    </row>
    <row r="198" spans="2:11" x14ac:dyDescent="0.2">
      <c r="B198" s="31">
        <v>1</v>
      </c>
      <c r="C198" s="31" t="s">
        <v>57</v>
      </c>
      <c r="D198" s="106">
        <v>183</v>
      </c>
      <c r="E198" s="106">
        <f t="shared" si="18"/>
        <v>0</v>
      </c>
      <c r="F198" s="107">
        <f t="shared" si="16"/>
        <v>0</v>
      </c>
      <c r="G198" s="106" t="e">
        <f>IF('Calcs active'!P197&gt;0,('Input &amp; Results'!F$31/12*$C$3)*('Input &amp; Results'!$D$21),('Input &amp; Results'!F$31/12*$C$3)*('Input &amp; Results'!$D$22))</f>
        <v>#DIV/0!</v>
      </c>
      <c r="H198" s="106" t="e">
        <f t="shared" si="13"/>
        <v>#DIV/0!</v>
      </c>
      <c r="I198" s="106" t="e">
        <f t="shared" si="14"/>
        <v>#DIV/0!</v>
      </c>
      <c r="J198" s="106" t="e">
        <f t="shared" si="17"/>
        <v>#DIV/0!</v>
      </c>
      <c r="K198" s="107" t="e">
        <f t="shared" si="15"/>
        <v>#DIV/0!</v>
      </c>
    </row>
    <row r="199" spans="2:11" x14ac:dyDescent="0.2">
      <c r="B199" s="31">
        <v>1</v>
      </c>
      <c r="C199" s="31" t="s">
        <v>57</v>
      </c>
      <c r="D199" s="106">
        <v>184</v>
      </c>
      <c r="E199" s="106">
        <f t="shared" si="18"/>
        <v>0</v>
      </c>
      <c r="F199" s="107">
        <f t="shared" si="16"/>
        <v>0</v>
      </c>
      <c r="G199" s="106" t="e">
        <f>IF('Calcs active'!P198&gt;0,('Input &amp; Results'!F$31/12*$C$3)*('Input &amp; Results'!$D$21),('Input &amp; Results'!F$31/12*$C$3)*('Input &amp; Results'!$D$22))</f>
        <v>#DIV/0!</v>
      </c>
      <c r="H199" s="106" t="e">
        <f t="shared" si="13"/>
        <v>#DIV/0!</v>
      </c>
      <c r="I199" s="106" t="e">
        <f t="shared" si="14"/>
        <v>#DIV/0!</v>
      </c>
      <c r="J199" s="106" t="e">
        <f t="shared" si="17"/>
        <v>#DIV/0!</v>
      </c>
      <c r="K199" s="107" t="e">
        <f t="shared" si="15"/>
        <v>#DIV/0!</v>
      </c>
    </row>
    <row r="200" spans="2:11" x14ac:dyDescent="0.2">
      <c r="B200" s="31">
        <v>1</v>
      </c>
      <c r="C200" s="31" t="s">
        <v>57</v>
      </c>
      <c r="D200" s="106">
        <v>185</v>
      </c>
      <c r="E200" s="106">
        <f t="shared" si="18"/>
        <v>0</v>
      </c>
      <c r="F200" s="107">
        <f t="shared" si="16"/>
        <v>0</v>
      </c>
      <c r="G200" s="106" t="e">
        <f>IF('Calcs active'!P199&gt;0,('Input &amp; Results'!F$31/12*$C$3)*('Input &amp; Results'!$D$21),('Input &amp; Results'!F$31/12*$C$3)*('Input &amp; Results'!$D$22))</f>
        <v>#DIV/0!</v>
      </c>
      <c r="H200" s="106" t="e">
        <f t="shared" si="13"/>
        <v>#DIV/0!</v>
      </c>
      <c r="I200" s="106" t="e">
        <f t="shared" si="14"/>
        <v>#DIV/0!</v>
      </c>
      <c r="J200" s="106" t="e">
        <f t="shared" si="17"/>
        <v>#DIV/0!</v>
      </c>
      <c r="K200" s="107" t="e">
        <f t="shared" si="15"/>
        <v>#DIV/0!</v>
      </c>
    </row>
    <row r="201" spans="2:11" x14ac:dyDescent="0.2">
      <c r="B201" s="31">
        <v>1</v>
      </c>
      <c r="C201" s="31" t="s">
        <v>57</v>
      </c>
      <c r="D201" s="106">
        <v>186</v>
      </c>
      <c r="E201" s="106">
        <f t="shared" si="18"/>
        <v>0</v>
      </c>
      <c r="F201" s="107">
        <f t="shared" si="16"/>
        <v>0</v>
      </c>
      <c r="G201" s="106" t="e">
        <f>IF('Calcs active'!P200&gt;0,('Input &amp; Results'!F$31/12*$C$3)*('Input &amp; Results'!$D$21),('Input &amp; Results'!F$31/12*$C$3)*('Input &amp; Results'!$D$22))</f>
        <v>#DIV/0!</v>
      </c>
      <c r="H201" s="106" t="e">
        <f t="shared" si="13"/>
        <v>#DIV/0!</v>
      </c>
      <c r="I201" s="106" t="e">
        <f t="shared" si="14"/>
        <v>#DIV/0!</v>
      </c>
      <c r="J201" s="106" t="e">
        <f t="shared" si="17"/>
        <v>#DIV/0!</v>
      </c>
      <c r="K201" s="107" t="e">
        <f t="shared" si="15"/>
        <v>#DIV/0!</v>
      </c>
    </row>
    <row r="202" spans="2:11" x14ac:dyDescent="0.2">
      <c r="B202" s="31">
        <v>1</v>
      </c>
      <c r="C202" s="31" t="s">
        <v>57</v>
      </c>
      <c r="D202" s="106">
        <v>187</v>
      </c>
      <c r="E202" s="106">
        <f t="shared" si="18"/>
        <v>0</v>
      </c>
      <c r="F202" s="107">
        <f t="shared" si="16"/>
        <v>0</v>
      </c>
      <c r="G202" s="106" t="e">
        <f>IF('Calcs active'!P201&gt;0,('Input &amp; Results'!F$31/12*$C$3)*('Input &amp; Results'!$D$21),('Input &amp; Results'!F$31/12*$C$3)*('Input &amp; Results'!$D$22))</f>
        <v>#DIV/0!</v>
      </c>
      <c r="H202" s="106" t="e">
        <f t="shared" si="13"/>
        <v>#DIV/0!</v>
      </c>
      <c r="I202" s="106" t="e">
        <f t="shared" si="14"/>
        <v>#DIV/0!</v>
      </c>
      <c r="J202" s="106" t="e">
        <f t="shared" si="17"/>
        <v>#DIV/0!</v>
      </c>
      <c r="K202" s="107" t="e">
        <f t="shared" si="15"/>
        <v>#DIV/0!</v>
      </c>
    </row>
    <row r="203" spans="2:11" x14ac:dyDescent="0.2">
      <c r="B203" s="31">
        <v>1</v>
      </c>
      <c r="C203" s="31" t="s">
        <v>57</v>
      </c>
      <c r="D203" s="106">
        <v>188</v>
      </c>
      <c r="E203" s="106">
        <f t="shared" si="18"/>
        <v>0</v>
      </c>
      <c r="F203" s="107">
        <f t="shared" si="16"/>
        <v>0</v>
      </c>
      <c r="G203" s="106" t="e">
        <f>IF('Calcs active'!P202&gt;0,('Input &amp; Results'!F$31/12*$C$3)*('Input &amp; Results'!$D$21),('Input &amp; Results'!F$31/12*$C$3)*('Input &amp; Results'!$D$22))</f>
        <v>#DIV/0!</v>
      </c>
      <c r="H203" s="106" t="e">
        <f t="shared" si="13"/>
        <v>#DIV/0!</v>
      </c>
      <c r="I203" s="106" t="e">
        <f t="shared" si="14"/>
        <v>#DIV/0!</v>
      </c>
      <c r="J203" s="106" t="e">
        <f t="shared" si="17"/>
        <v>#DIV/0!</v>
      </c>
      <c r="K203" s="107" t="e">
        <f t="shared" si="15"/>
        <v>#DIV/0!</v>
      </c>
    </row>
    <row r="204" spans="2:11" x14ac:dyDescent="0.2">
      <c r="B204" s="31">
        <v>1</v>
      </c>
      <c r="C204" s="31" t="s">
        <v>57</v>
      </c>
      <c r="D204" s="106">
        <v>189</v>
      </c>
      <c r="E204" s="106">
        <f t="shared" si="18"/>
        <v>0</v>
      </c>
      <c r="F204" s="107">
        <f t="shared" si="16"/>
        <v>0</v>
      </c>
      <c r="G204" s="106" t="e">
        <f>IF('Calcs active'!P203&gt;0,('Input &amp; Results'!F$31/12*$C$3)*('Input &amp; Results'!$D$21),('Input &amp; Results'!F$31/12*$C$3)*('Input &amp; Results'!$D$22))</f>
        <v>#DIV/0!</v>
      </c>
      <c r="H204" s="106" t="e">
        <f t="shared" si="13"/>
        <v>#DIV/0!</v>
      </c>
      <c r="I204" s="106" t="e">
        <f t="shared" si="14"/>
        <v>#DIV/0!</v>
      </c>
      <c r="J204" s="106" t="e">
        <f t="shared" si="17"/>
        <v>#DIV/0!</v>
      </c>
      <c r="K204" s="107" t="e">
        <f t="shared" si="15"/>
        <v>#DIV/0!</v>
      </c>
    </row>
    <row r="205" spans="2:11" x14ac:dyDescent="0.2">
      <c r="B205" s="31">
        <v>1</v>
      </c>
      <c r="C205" s="31" t="s">
        <v>57</v>
      </c>
      <c r="D205" s="106">
        <v>190</v>
      </c>
      <c r="E205" s="106">
        <f t="shared" si="18"/>
        <v>0</v>
      </c>
      <c r="F205" s="107">
        <f t="shared" si="16"/>
        <v>0</v>
      </c>
      <c r="G205" s="106" t="e">
        <f>IF('Calcs active'!P204&gt;0,('Input &amp; Results'!F$31/12*$C$3)*('Input &amp; Results'!$D$21),('Input &amp; Results'!F$31/12*$C$3)*('Input &amp; Results'!$D$22))</f>
        <v>#DIV/0!</v>
      </c>
      <c r="H205" s="106" t="e">
        <f t="shared" si="13"/>
        <v>#DIV/0!</v>
      </c>
      <c r="I205" s="106" t="e">
        <f t="shared" si="14"/>
        <v>#DIV/0!</v>
      </c>
      <c r="J205" s="106" t="e">
        <f t="shared" si="17"/>
        <v>#DIV/0!</v>
      </c>
      <c r="K205" s="107" t="e">
        <f t="shared" si="15"/>
        <v>#DIV/0!</v>
      </c>
    </row>
    <row r="206" spans="2:11" x14ac:dyDescent="0.2">
      <c r="B206" s="31">
        <v>1</v>
      </c>
      <c r="C206" s="31" t="s">
        <v>57</v>
      </c>
      <c r="D206" s="106">
        <v>191</v>
      </c>
      <c r="E206" s="106">
        <f t="shared" si="18"/>
        <v>0</v>
      </c>
      <c r="F206" s="107">
        <f t="shared" si="16"/>
        <v>0</v>
      </c>
      <c r="G206" s="106" t="e">
        <f>IF('Calcs active'!P205&gt;0,('Input &amp; Results'!F$31/12*$C$3)*('Input &amp; Results'!$D$21),('Input &amp; Results'!F$31/12*$C$3)*('Input &amp; Results'!$D$22))</f>
        <v>#DIV/0!</v>
      </c>
      <c r="H206" s="106" t="e">
        <f t="shared" si="13"/>
        <v>#DIV/0!</v>
      </c>
      <c r="I206" s="106" t="e">
        <f t="shared" si="14"/>
        <v>#DIV/0!</v>
      </c>
      <c r="J206" s="106" t="e">
        <f t="shared" si="17"/>
        <v>#DIV/0!</v>
      </c>
      <c r="K206" s="107" t="e">
        <f t="shared" si="15"/>
        <v>#DIV/0!</v>
      </c>
    </row>
    <row r="207" spans="2:11" x14ac:dyDescent="0.2">
      <c r="B207" s="31">
        <v>1</v>
      </c>
      <c r="C207" s="31" t="s">
        <v>57</v>
      </c>
      <c r="D207" s="106">
        <v>192</v>
      </c>
      <c r="E207" s="106">
        <f t="shared" si="18"/>
        <v>0</v>
      </c>
      <c r="F207" s="107">
        <f t="shared" si="16"/>
        <v>0</v>
      </c>
      <c r="G207" s="106" t="e">
        <f>IF('Calcs active'!P206&gt;0,('Input &amp; Results'!F$31/12*$C$3)*('Input &amp; Results'!$D$21),('Input &amp; Results'!F$31/12*$C$3)*('Input &amp; Results'!$D$22))</f>
        <v>#DIV/0!</v>
      </c>
      <c r="H207" s="106" t="e">
        <f t="shared" si="13"/>
        <v>#DIV/0!</v>
      </c>
      <c r="I207" s="106" t="e">
        <f t="shared" si="14"/>
        <v>#DIV/0!</v>
      </c>
      <c r="J207" s="106" t="e">
        <f t="shared" si="17"/>
        <v>#DIV/0!</v>
      </c>
      <c r="K207" s="107" t="e">
        <f t="shared" si="15"/>
        <v>#DIV/0!</v>
      </c>
    </row>
    <row r="208" spans="2:11" x14ac:dyDescent="0.2">
      <c r="B208" s="31">
        <v>1</v>
      </c>
      <c r="C208" s="31" t="s">
        <v>57</v>
      </c>
      <c r="D208" s="106">
        <v>193</v>
      </c>
      <c r="E208" s="106">
        <f t="shared" si="18"/>
        <v>0</v>
      </c>
      <c r="F208" s="107">
        <f t="shared" si="16"/>
        <v>0</v>
      </c>
      <c r="G208" s="106" t="e">
        <f>IF('Calcs active'!P207&gt;0,('Input &amp; Results'!F$31/12*$C$3)*('Input &amp; Results'!$D$21),('Input &amp; Results'!F$31/12*$C$3)*('Input &amp; Results'!$D$22))</f>
        <v>#DIV/0!</v>
      </c>
      <c r="H208" s="106" t="e">
        <f t="shared" si="13"/>
        <v>#DIV/0!</v>
      </c>
      <c r="I208" s="106" t="e">
        <f t="shared" si="14"/>
        <v>#DIV/0!</v>
      </c>
      <c r="J208" s="106" t="e">
        <f t="shared" si="17"/>
        <v>#DIV/0!</v>
      </c>
      <c r="K208" s="107" t="e">
        <f t="shared" si="15"/>
        <v>#DIV/0!</v>
      </c>
    </row>
    <row r="209" spans="2:11" x14ac:dyDescent="0.2">
      <c r="B209" s="31">
        <v>1</v>
      </c>
      <c r="C209" s="31" t="s">
        <v>57</v>
      </c>
      <c r="D209" s="106">
        <v>194</v>
      </c>
      <c r="E209" s="106">
        <f t="shared" si="18"/>
        <v>0</v>
      </c>
      <c r="F209" s="107">
        <f t="shared" si="16"/>
        <v>0</v>
      </c>
      <c r="G209" s="106" t="e">
        <f>IF('Calcs active'!P208&gt;0,('Input &amp; Results'!F$31/12*$C$3)*('Input &amp; Results'!$D$21),('Input &amp; Results'!F$31/12*$C$3)*('Input &amp; Results'!$D$22))</f>
        <v>#DIV/0!</v>
      </c>
      <c r="H209" s="106" t="e">
        <f t="shared" ref="H209:H272" si="19">G209-E209</f>
        <v>#DIV/0!</v>
      </c>
      <c r="I209" s="106" t="e">
        <f t="shared" ref="I209:I272" si="20">I208+H209</f>
        <v>#DIV/0!</v>
      </c>
      <c r="J209" s="106" t="e">
        <f t="shared" si="17"/>
        <v>#DIV/0!</v>
      </c>
      <c r="K209" s="107" t="e">
        <f t="shared" ref="K209:K272" si="21">J209/($C$3*$C$4)</f>
        <v>#DIV/0!</v>
      </c>
    </row>
    <row r="210" spans="2:11" x14ac:dyDescent="0.2">
      <c r="B210" s="31">
        <v>1</v>
      </c>
      <c r="C210" s="31" t="s">
        <v>57</v>
      </c>
      <c r="D210" s="106">
        <v>195</v>
      </c>
      <c r="E210" s="106">
        <f t="shared" si="18"/>
        <v>0</v>
      </c>
      <c r="F210" s="107">
        <f t="shared" si="16"/>
        <v>0</v>
      </c>
      <c r="G210" s="106" t="e">
        <f>IF('Calcs active'!P209&gt;0,('Input &amp; Results'!F$31/12*$C$3)*('Input &amp; Results'!$D$21),('Input &amp; Results'!F$31/12*$C$3)*('Input &amp; Results'!$D$22))</f>
        <v>#DIV/0!</v>
      </c>
      <c r="H210" s="106" t="e">
        <f t="shared" si="19"/>
        <v>#DIV/0!</v>
      </c>
      <c r="I210" s="106" t="e">
        <f t="shared" si="20"/>
        <v>#DIV/0!</v>
      </c>
      <c r="J210" s="106" t="e">
        <f t="shared" si="17"/>
        <v>#DIV/0!</v>
      </c>
      <c r="K210" s="107" t="e">
        <f t="shared" si="21"/>
        <v>#DIV/0!</v>
      </c>
    </row>
    <row r="211" spans="2:11" x14ac:dyDescent="0.2">
      <c r="B211" s="31">
        <v>1</v>
      </c>
      <c r="C211" s="31" t="s">
        <v>57</v>
      </c>
      <c r="D211" s="106">
        <v>196</v>
      </c>
      <c r="E211" s="106">
        <f t="shared" si="18"/>
        <v>0</v>
      </c>
      <c r="F211" s="107">
        <f t="shared" ref="F211:F274" si="22">E211*7.48/1440</f>
        <v>0</v>
      </c>
      <c r="G211" s="106" t="e">
        <f>IF('Calcs active'!P210&gt;0,('Input &amp; Results'!F$31/12*$C$3)*('Input &amp; Results'!$D$21),('Input &amp; Results'!F$31/12*$C$3)*('Input &amp; Results'!$D$22))</f>
        <v>#DIV/0!</v>
      </c>
      <c r="H211" s="106" t="e">
        <f t="shared" si="19"/>
        <v>#DIV/0!</v>
      </c>
      <c r="I211" s="106" t="e">
        <f t="shared" si="20"/>
        <v>#DIV/0!</v>
      </c>
      <c r="J211" s="106" t="e">
        <f t="shared" si="17"/>
        <v>#DIV/0!</v>
      </c>
      <c r="K211" s="107" t="e">
        <f t="shared" si="21"/>
        <v>#DIV/0!</v>
      </c>
    </row>
    <row r="212" spans="2:11" x14ac:dyDescent="0.2">
      <c r="B212" s="31">
        <v>1</v>
      </c>
      <c r="C212" s="31" t="s">
        <v>57</v>
      </c>
      <c r="D212" s="106">
        <v>197</v>
      </c>
      <c r="E212" s="106">
        <f t="shared" si="18"/>
        <v>0</v>
      </c>
      <c r="F212" s="107">
        <f t="shared" si="22"/>
        <v>0</v>
      </c>
      <c r="G212" s="106" t="e">
        <f>IF('Calcs active'!P211&gt;0,('Input &amp; Results'!F$31/12*$C$3)*('Input &amp; Results'!$D$21),('Input &amp; Results'!F$31/12*$C$3)*('Input &amp; Results'!$D$22))</f>
        <v>#DIV/0!</v>
      </c>
      <c r="H212" s="106" t="e">
        <f t="shared" si="19"/>
        <v>#DIV/0!</v>
      </c>
      <c r="I212" s="106" t="e">
        <f t="shared" si="20"/>
        <v>#DIV/0!</v>
      </c>
      <c r="J212" s="106" t="e">
        <f t="shared" si="17"/>
        <v>#DIV/0!</v>
      </c>
      <c r="K212" s="107" t="e">
        <f t="shared" si="21"/>
        <v>#DIV/0!</v>
      </c>
    </row>
    <row r="213" spans="2:11" x14ac:dyDescent="0.2">
      <c r="B213" s="31">
        <v>1</v>
      </c>
      <c r="C213" s="31" t="s">
        <v>57</v>
      </c>
      <c r="D213" s="106">
        <v>198</v>
      </c>
      <c r="E213" s="106">
        <f t="shared" si="18"/>
        <v>0</v>
      </c>
      <c r="F213" s="107">
        <f t="shared" si="22"/>
        <v>0</v>
      </c>
      <c r="G213" s="106" t="e">
        <f>IF('Calcs active'!P212&gt;0,('Input &amp; Results'!F$31/12*$C$3)*('Input &amp; Results'!$D$21),('Input &amp; Results'!F$31/12*$C$3)*('Input &amp; Results'!$D$22))</f>
        <v>#DIV/0!</v>
      </c>
      <c r="H213" s="106" t="e">
        <f t="shared" si="19"/>
        <v>#DIV/0!</v>
      </c>
      <c r="I213" s="106" t="e">
        <f t="shared" si="20"/>
        <v>#DIV/0!</v>
      </c>
      <c r="J213" s="106" t="e">
        <f t="shared" ref="J213:J276" si="23">J212+H213</f>
        <v>#DIV/0!</v>
      </c>
      <c r="K213" s="107" t="e">
        <f t="shared" si="21"/>
        <v>#DIV/0!</v>
      </c>
    </row>
    <row r="214" spans="2:11" x14ac:dyDescent="0.2">
      <c r="B214" s="31">
        <v>1</v>
      </c>
      <c r="C214" s="31" t="s">
        <v>57</v>
      </c>
      <c r="D214" s="106">
        <v>199</v>
      </c>
      <c r="E214" s="106">
        <f t="shared" si="18"/>
        <v>0</v>
      </c>
      <c r="F214" s="107">
        <f t="shared" si="22"/>
        <v>0</v>
      </c>
      <c r="G214" s="106" t="e">
        <f>IF('Calcs active'!P213&gt;0,('Input &amp; Results'!F$31/12*$C$3)*('Input &amp; Results'!$D$21),('Input &amp; Results'!F$31/12*$C$3)*('Input &amp; Results'!$D$22))</f>
        <v>#DIV/0!</v>
      </c>
      <c r="H214" s="106" t="e">
        <f t="shared" si="19"/>
        <v>#DIV/0!</v>
      </c>
      <c r="I214" s="106" t="e">
        <f t="shared" si="20"/>
        <v>#DIV/0!</v>
      </c>
      <c r="J214" s="106" t="e">
        <f t="shared" si="23"/>
        <v>#DIV/0!</v>
      </c>
      <c r="K214" s="107" t="e">
        <f t="shared" si="21"/>
        <v>#DIV/0!</v>
      </c>
    </row>
    <row r="215" spans="2:11" x14ac:dyDescent="0.2">
      <c r="B215" s="31">
        <v>1</v>
      </c>
      <c r="C215" s="31" t="s">
        <v>57</v>
      </c>
      <c r="D215" s="106">
        <v>200</v>
      </c>
      <c r="E215" s="106">
        <f t="shared" si="18"/>
        <v>0</v>
      </c>
      <c r="F215" s="107">
        <f t="shared" si="22"/>
        <v>0</v>
      </c>
      <c r="G215" s="106" t="e">
        <f>IF('Calcs active'!P214&gt;0,('Input &amp; Results'!F$31/12*$C$3)*('Input &amp; Results'!$D$21),('Input &amp; Results'!F$31/12*$C$3)*('Input &amp; Results'!$D$22))</f>
        <v>#DIV/0!</v>
      </c>
      <c r="H215" s="106" t="e">
        <f t="shared" si="19"/>
        <v>#DIV/0!</v>
      </c>
      <c r="I215" s="106" t="e">
        <f t="shared" si="20"/>
        <v>#DIV/0!</v>
      </c>
      <c r="J215" s="106" t="e">
        <f t="shared" si="23"/>
        <v>#DIV/0!</v>
      </c>
      <c r="K215" s="107" t="e">
        <f t="shared" si="21"/>
        <v>#DIV/0!</v>
      </c>
    </row>
    <row r="216" spans="2:11" x14ac:dyDescent="0.2">
      <c r="B216" s="31">
        <v>1</v>
      </c>
      <c r="C216" s="31" t="s">
        <v>57</v>
      </c>
      <c r="D216" s="106">
        <v>201</v>
      </c>
      <c r="E216" s="106">
        <f t="shared" si="18"/>
        <v>0</v>
      </c>
      <c r="F216" s="107">
        <f t="shared" si="22"/>
        <v>0</v>
      </c>
      <c r="G216" s="106" t="e">
        <f>IF('Calcs active'!P215&gt;0,('Input &amp; Results'!F$31/12*$C$3)*('Input &amp; Results'!$D$21),('Input &amp; Results'!F$31/12*$C$3)*('Input &amp; Results'!$D$22))</f>
        <v>#DIV/0!</v>
      </c>
      <c r="H216" s="106" t="e">
        <f t="shared" si="19"/>
        <v>#DIV/0!</v>
      </c>
      <c r="I216" s="106" t="e">
        <f t="shared" si="20"/>
        <v>#DIV/0!</v>
      </c>
      <c r="J216" s="106" t="e">
        <f t="shared" si="23"/>
        <v>#DIV/0!</v>
      </c>
      <c r="K216" s="107" t="e">
        <f t="shared" si="21"/>
        <v>#DIV/0!</v>
      </c>
    </row>
    <row r="217" spans="2:11" x14ac:dyDescent="0.2">
      <c r="B217" s="31">
        <v>1</v>
      </c>
      <c r="C217" s="31" t="s">
        <v>57</v>
      </c>
      <c r="D217" s="106">
        <v>202</v>
      </c>
      <c r="E217" s="106">
        <f t="shared" si="18"/>
        <v>0</v>
      </c>
      <c r="F217" s="107">
        <f t="shared" si="22"/>
        <v>0</v>
      </c>
      <c r="G217" s="106" t="e">
        <f>IF('Calcs active'!P216&gt;0,('Input &amp; Results'!F$31/12*$C$3)*('Input &amp; Results'!$D$21),('Input &amp; Results'!F$31/12*$C$3)*('Input &amp; Results'!$D$22))</f>
        <v>#DIV/0!</v>
      </c>
      <c r="H217" s="106" t="e">
        <f t="shared" si="19"/>
        <v>#DIV/0!</v>
      </c>
      <c r="I217" s="106" t="e">
        <f t="shared" si="20"/>
        <v>#DIV/0!</v>
      </c>
      <c r="J217" s="106" t="e">
        <f t="shared" si="23"/>
        <v>#DIV/0!</v>
      </c>
      <c r="K217" s="107" t="e">
        <f t="shared" si="21"/>
        <v>#DIV/0!</v>
      </c>
    </row>
    <row r="218" spans="2:11" x14ac:dyDescent="0.2">
      <c r="B218" s="31">
        <v>1</v>
      </c>
      <c r="C218" s="31" t="s">
        <v>57</v>
      </c>
      <c r="D218" s="106">
        <v>203</v>
      </c>
      <c r="E218" s="106">
        <f t="shared" si="18"/>
        <v>0</v>
      </c>
      <c r="F218" s="107">
        <f t="shared" si="22"/>
        <v>0</v>
      </c>
      <c r="G218" s="106" t="e">
        <f>IF('Calcs active'!P217&gt;0,('Input &amp; Results'!F$31/12*$C$3)*('Input &amp; Results'!$D$21),('Input &amp; Results'!F$31/12*$C$3)*('Input &amp; Results'!$D$22))</f>
        <v>#DIV/0!</v>
      </c>
      <c r="H218" s="106" t="e">
        <f t="shared" si="19"/>
        <v>#DIV/0!</v>
      </c>
      <c r="I218" s="106" t="e">
        <f t="shared" si="20"/>
        <v>#DIV/0!</v>
      </c>
      <c r="J218" s="106" t="e">
        <f t="shared" si="23"/>
        <v>#DIV/0!</v>
      </c>
      <c r="K218" s="107" t="e">
        <f t="shared" si="21"/>
        <v>#DIV/0!</v>
      </c>
    </row>
    <row r="219" spans="2:11" x14ac:dyDescent="0.2">
      <c r="B219" s="31">
        <v>1</v>
      </c>
      <c r="C219" s="31" t="s">
        <v>57</v>
      </c>
      <c r="D219" s="106">
        <v>204</v>
      </c>
      <c r="E219" s="106">
        <f t="shared" si="18"/>
        <v>0</v>
      </c>
      <c r="F219" s="107">
        <f t="shared" si="22"/>
        <v>0</v>
      </c>
      <c r="G219" s="106" t="e">
        <f>IF('Calcs active'!P218&gt;0,('Input &amp; Results'!F$31/12*$C$3)*('Input &amp; Results'!$D$21),('Input &amp; Results'!F$31/12*$C$3)*('Input &amp; Results'!$D$22))</f>
        <v>#DIV/0!</v>
      </c>
      <c r="H219" s="106" t="e">
        <f t="shared" si="19"/>
        <v>#DIV/0!</v>
      </c>
      <c r="I219" s="106" t="e">
        <f t="shared" si="20"/>
        <v>#DIV/0!</v>
      </c>
      <c r="J219" s="106" t="e">
        <f t="shared" si="23"/>
        <v>#DIV/0!</v>
      </c>
      <c r="K219" s="107" t="e">
        <f t="shared" si="21"/>
        <v>#DIV/0!</v>
      </c>
    </row>
    <row r="220" spans="2:11" x14ac:dyDescent="0.2">
      <c r="B220" s="31">
        <v>1</v>
      </c>
      <c r="C220" s="31" t="s">
        <v>57</v>
      </c>
      <c r="D220" s="106">
        <v>205</v>
      </c>
      <c r="E220" s="106">
        <f t="shared" si="18"/>
        <v>0</v>
      </c>
      <c r="F220" s="107">
        <f t="shared" si="22"/>
        <v>0</v>
      </c>
      <c r="G220" s="106" t="e">
        <f>IF('Calcs active'!P219&gt;0,('Input &amp; Results'!F$31/12*$C$3)*('Input &amp; Results'!$D$21),('Input &amp; Results'!F$31/12*$C$3)*('Input &amp; Results'!$D$22))</f>
        <v>#DIV/0!</v>
      </c>
      <c r="H220" s="106" t="e">
        <f t="shared" si="19"/>
        <v>#DIV/0!</v>
      </c>
      <c r="I220" s="106" t="e">
        <f t="shared" si="20"/>
        <v>#DIV/0!</v>
      </c>
      <c r="J220" s="106" t="e">
        <f t="shared" si="23"/>
        <v>#DIV/0!</v>
      </c>
      <c r="K220" s="107" t="e">
        <f t="shared" si="21"/>
        <v>#DIV/0!</v>
      </c>
    </row>
    <row r="221" spans="2:11" x14ac:dyDescent="0.2">
      <c r="B221" s="31">
        <v>1</v>
      </c>
      <c r="C221" s="31" t="s">
        <v>57</v>
      </c>
      <c r="D221" s="106">
        <v>206</v>
      </c>
      <c r="E221" s="106">
        <f t="shared" si="18"/>
        <v>0</v>
      </c>
      <c r="F221" s="107">
        <f t="shared" si="22"/>
        <v>0</v>
      </c>
      <c r="G221" s="106" t="e">
        <f>IF('Calcs active'!P220&gt;0,('Input &amp; Results'!F$31/12*$C$3)*('Input &amp; Results'!$D$21),('Input &amp; Results'!F$31/12*$C$3)*('Input &amp; Results'!$D$22))</f>
        <v>#DIV/0!</v>
      </c>
      <c r="H221" s="106" t="e">
        <f t="shared" si="19"/>
        <v>#DIV/0!</v>
      </c>
      <c r="I221" s="106" t="e">
        <f t="shared" si="20"/>
        <v>#DIV/0!</v>
      </c>
      <c r="J221" s="106" t="e">
        <f t="shared" si="23"/>
        <v>#DIV/0!</v>
      </c>
      <c r="K221" s="107" t="e">
        <f t="shared" si="21"/>
        <v>#DIV/0!</v>
      </c>
    </row>
    <row r="222" spans="2:11" x14ac:dyDescent="0.2">
      <c r="B222" s="31">
        <v>1</v>
      </c>
      <c r="C222" s="31" t="s">
        <v>57</v>
      </c>
      <c r="D222" s="106">
        <v>207</v>
      </c>
      <c r="E222" s="106">
        <f t="shared" si="18"/>
        <v>0</v>
      </c>
      <c r="F222" s="107">
        <f t="shared" si="22"/>
        <v>0</v>
      </c>
      <c r="G222" s="106" t="e">
        <f>IF('Calcs active'!P221&gt;0,('Input &amp; Results'!F$31/12*$C$3)*('Input &amp; Results'!$D$21),('Input &amp; Results'!F$31/12*$C$3)*('Input &amp; Results'!$D$22))</f>
        <v>#DIV/0!</v>
      </c>
      <c r="H222" s="106" t="e">
        <f t="shared" si="19"/>
        <v>#DIV/0!</v>
      </c>
      <c r="I222" s="106" t="e">
        <f t="shared" si="20"/>
        <v>#DIV/0!</v>
      </c>
      <c r="J222" s="106" t="e">
        <f t="shared" si="23"/>
        <v>#DIV/0!</v>
      </c>
      <c r="K222" s="107" t="e">
        <f t="shared" si="21"/>
        <v>#DIV/0!</v>
      </c>
    </row>
    <row r="223" spans="2:11" x14ac:dyDescent="0.2">
      <c r="B223" s="31">
        <v>1</v>
      </c>
      <c r="C223" s="31" t="s">
        <v>57</v>
      </c>
      <c r="D223" s="106">
        <v>208</v>
      </c>
      <c r="E223" s="106">
        <f t="shared" si="18"/>
        <v>0</v>
      </c>
      <c r="F223" s="107">
        <f t="shared" si="22"/>
        <v>0</v>
      </c>
      <c r="G223" s="106" t="e">
        <f>IF('Calcs active'!P222&gt;0,('Input &amp; Results'!F$31/12*$C$3)*('Input &amp; Results'!$D$21),('Input &amp; Results'!F$31/12*$C$3)*('Input &amp; Results'!$D$22))</f>
        <v>#DIV/0!</v>
      </c>
      <c r="H223" s="106" t="e">
        <f t="shared" si="19"/>
        <v>#DIV/0!</v>
      </c>
      <c r="I223" s="106" t="e">
        <f t="shared" si="20"/>
        <v>#DIV/0!</v>
      </c>
      <c r="J223" s="106" t="e">
        <f t="shared" si="23"/>
        <v>#DIV/0!</v>
      </c>
      <c r="K223" s="107" t="e">
        <f t="shared" si="21"/>
        <v>#DIV/0!</v>
      </c>
    </row>
    <row r="224" spans="2:11" x14ac:dyDescent="0.2">
      <c r="B224" s="31">
        <v>1</v>
      </c>
      <c r="C224" s="31" t="s">
        <v>57</v>
      </c>
      <c r="D224" s="106">
        <v>209</v>
      </c>
      <c r="E224" s="106">
        <f t="shared" si="18"/>
        <v>0</v>
      </c>
      <c r="F224" s="107">
        <f t="shared" si="22"/>
        <v>0</v>
      </c>
      <c r="G224" s="106" t="e">
        <f>IF('Calcs active'!P223&gt;0,('Input &amp; Results'!F$31/12*$C$3)*('Input &amp; Results'!$D$21),('Input &amp; Results'!F$31/12*$C$3)*('Input &amp; Results'!$D$22))</f>
        <v>#DIV/0!</v>
      </c>
      <c r="H224" s="106" t="e">
        <f t="shared" si="19"/>
        <v>#DIV/0!</v>
      </c>
      <c r="I224" s="106" t="e">
        <f t="shared" si="20"/>
        <v>#DIV/0!</v>
      </c>
      <c r="J224" s="106" t="e">
        <f t="shared" si="23"/>
        <v>#DIV/0!</v>
      </c>
      <c r="K224" s="107" t="e">
        <f t="shared" si="21"/>
        <v>#DIV/0!</v>
      </c>
    </row>
    <row r="225" spans="2:11" x14ac:dyDescent="0.2">
      <c r="B225" s="31">
        <v>1</v>
      </c>
      <c r="C225" s="31" t="s">
        <v>57</v>
      </c>
      <c r="D225" s="106">
        <v>210</v>
      </c>
      <c r="E225" s="106">
        <f t="shared" si="18"/>
        <v>0</v>
      </c>
      <c r="F225" s="107">
        <f t="shared" si="22"/>
        <v>0</v>
      </c>
      <c r="G225" s="106" t="e">
        <f>IF('Calcs active'!P224&gt;0,('Input &amp; Results'!F$31/12*$C$3)*('Input &amp; Results'!$D$21),('Input &amp; Results'!F$31/12*$C$3)*('Input &amp; Results'!$D$22))</f>
        <v>#DIV/0!</v>
      </c>
      <c r="H225" s="106" t="e">
        <f t="shared" si="19"/>
        <v>#DIV/0!</v>
      </c>
      <c r="I225" s="106" t="e">
        <f t="shared" si="20"/>
        <v>#DIV/0!</v>
      </c>
      <c r="J225" s="106" t="e">
        <f t="shared" si="23"/>
        <v>#DIV/0!</v>
      </c>
      <c r="K225" s="107" t="e">
        <f t="shared" si="21"/>
        <v>#DIV/0!</v>
      </c>
    </row>
    <row r="226" spans="2:11" x14ac:dyDescent="0.2">
      <c r="B226" s="31">
        <v>1</v>
      </c>
      <c r="C226" s="31" t="s">
        <v>57</v>
      </c>
      <c r="D226" s="106">
        <v>211</v>
      </c>
      <c r="E226" s="106">
        <f t="shared" si="18"/>
        <v>0</v>
      </c>
      <c r="F226" s="107">
        <f t="shared" si="22"/>
        <v>0</v>
      </c>
      <c r="G226" s="106" t="e">
        <f>IF('Calcs active'!P225&gt;0,('Input &amp; Results'!F$31/12*$C$3)*('Input &amp; Results'!$D$21),('Input &amp; Results'!F$31/12*$C$3)*('Input &amp; Results'!$D$22))</f>
        <v>#DIV/0!</v>
      </c>
      <c r="H226" s="106" t="e">
        <f t="shared" si="19"/>
        <v>#DIV/0!</v>
      </c>
      <c r="I226" s="106" t="e">
        <f t="shared" si="20"/>
        <v>#DIV/0!</v>
      </c>
      <c r="J226" s="106" t="e">
        <f t="shared" si="23"/>
        <v>#DIV/0!</v>
      </c>
      <c r="K226" s="107" t="e">
        <f t="shared" si="21"/>
        <v>#DIV/0!</v>
      </c>
    </row>
    <row r="227" spans="2:11" x14ac:dyDescent="0.2">
      <c r="B227" s="31">
        <v>1</v>
      </c>
      <c r="C227" s="31" t="s">
        <v>57</v>
      </c>
      <c r="D227" s="106">
        <v>212</v>
      </c>
      <c r="E227" s="106">
        <f t="shared" si="18"/>
        <v>0</v>
      </c>
      <c r="F227" s="107">
        <f t="shared" si="22"/>
        <v>0</v>
      </c>
      <c r="G227" s="106" t="e">
        <f>IF('Calcs active'!P226&gt;0,('Input &amp; Results'!F$31/12*$C$3)*('Input &amp; Results'!$D$21),('Input &amp; Results'!F$31/12*$C$3)*('Input &amp; Results'!$D$22))</f>
        <v>#DIV/0!</v>
      </c>
      <c r="H227" s="106" t="e">
        <f t="shared" si="19"/>
        <v>#DIV/0!</v>
      </c>
      <c r="I227" s="106" t="e">
        <f t="shared" si="20"/>
        <v>#DIV/0!</v>
      </c>
      <c r="J227" s="106" t="e">
        <f t="shared" si="23"/>
        <v>#DIV/0!</v>
      </c>
      <c r="K227" s="107" t="e">
        <f t="shared" si="21"/>
        <v>#DIV/0!</v>
      </c>
    </row>
    <row r="228" spans="2:11" x14ac:dyDescent="0.2">
      <c r="B228" s="31">
        <v>1</v>
      </c>
      <c r="C228" s="31" t="s">
        <v>58</v>
      </c>
      <c r="D228" s="106">
        <v>213</v>
      </c>
      <c r="E228" s="106">
        <f t="shared" si="18"/>
        <v>0</v>
      </c>
      <c r="F228" s="107">
        <f t="shared" si="22"/>
        <v>0</v>
      </c>
      <c r="G228" s="106" t="e">
        <f>IF('Calcs active'!P227&gt;0,('Input &amp; Results'!F$32/12*$C$3)*('Input &amp; Results'!$D$21),('Input &amp; Results'!F$32/12*$C$3)*('Input &amp; Results'!$D$22))</f>
        <v>#DIV/0!</v>
      </c>
      <c r="H228" s="106" t="e">
        <f t="shared" si="19"/>
        <v>#DIV/0!</v>
      </c>
      <c r="I228" s="106" t="e">
        <f t="shared" si="20"/>
        <v>#DIV/0!</v>
      </c>
      <c r="J228" s="106" t="e">
        <f t="shared" si="23"/>
        <v>#DIV/0!</v>
      </c>
      <c r="K228" s="107" t="e">
        <f t="shared" si="21"/>
        <v>#DIV/0!</v>
      </c>
    </row>
    <row r="229" spans="2:11" x14ac:dyDescent="0.2">
      <c r="B229" s="31">
        <v>1</v>
      </c>
      <c r="C229" s="31" t="s">
        <v>58</v>
      </c>
      <c r="D229" s="106">
        <v>214</v>
      </c>
      <c r="E229" s="106">
        <f t="shared" si="18"/>
        <v>0</v>
      </c>
      <c r="F229" s="107">
        <f t="shared" si="22"/>
        <v>0</v>
      </c>
      <c r="G229" s="106" t="e">
        <f>IF('Calcs active'!P228&gt;0,('Input &amp; Results'!F$32/12*$C$3)*('Input &amp; Results'!$D$21),('Input &amp; Results'!F$32/12*$C$3)*('Input &amp; Results'!$D$22))</f>
        <v>#DIV/0!</v>
      </c>
      <c r="H229" s="106" t="e">
        <f t="shared" si="19"/>
        <v>#DIV/0!</v>
      </c>
      <c r="I229" s="106" t="e">
        <f t="shared" si="20"/>
        <v>#DIV/0!</v>
      </c>
      <c r="J229" s="106" t="e">
        <f t="shared" si="23"/>
        <v>#DIV/0!</v>
      </c>
      <c r="K229" s="107" t="e">
        <f t="shared" si="21"/>
        <v>#DIV/0!</v>
      </c>
    </row>
    <row r="230" spans="2:11" x14ac:dyDescent="0.2">
      <c r="B230" s="31">
        <v>1</v>
      </c>
      <c r="C230" s="31" t="s">
        <v>58</v>
      </c>
      <c r="D230" s="106">
        <v>215</v>
      </c>
      <c r="E230" s="106">
        <f t="shared" si="18"/>
        <v>0</v>
      </c>
      <c r="F230" s="107">
        <f t="shared" si="22"/>
        <v>0</v>
      </c>
      <c r="G230" s="106" t="e">
        <f>IF('Calcs active'!P229&gt;0,('Input &amp; Results'!F$32/12*$C$3)*('Input &amp; Results'!$D$21),('Input &amp; Results'!F$32/12*$C$3)*('Input &amp; Results'!$D$22))</f>
        <v>#DIV/0!</v>
      </c>
      <c r="H230" s="106" t="e">
        <f t="shared" si="19"/>
        <v>#DIV/0!</v>
      </c>
      <c r="I230" s="106" t="e">
        <f t="shared" si="20"/>
        <v>#DIV/0!</v>
      </c>
      <c r="J230" s="106" t="e">
        <f t="shared" si="23"/>
        <v>#DIV/0!</v>
      </c>
      <c r="K230" s="107" t="e">
        <f t="shared" si="21"/>
        <v>#DIV/0!</v>
      </c>
    </row>
    <row r="231" spans="2:11" x14ac:dyDescent="0.2">
      <c r="B231" s="31">
        <v>1</v>
      </c>
      <c r="C231" s="31" t="s">
        <v>58</v>
      </c>
      <c r="D231" s="106">
        <v>216</v>
      </c>
      <c r="E231" s="106">
        <f t="shared" si="18"/>
        <v>0</v>
      </c>
      <c r="F231" s="107">
        <f t="shared" si="22"/>
        <v>0</v>
      </c>
      <c r="G231" s="106" t="e">
        <f>IF('Calcs active'!P230&gt;0,('Input &amp; Results'!F$32/12*$C$3)*('Input &amp; Results'!$D$21),('Input &amp; Results'!F$32/12*$C$3)*('Input &amp; Results'!$D$22))</f>
        <v>#DIV/0!</v>
      </c>
      <c r="H231" s="106" t="e">
        <f t="shared" si="19"/>
        <v>#DIV/0!</v>
      </c>
      <c r="I231" s="106" t="e">
        <f t="shared" si="20"/>
        <v>#DIV/0!</v>
      </c>
      <c r="J231" s="106" t="e">
        <f t="shared" si="23"/>
        <v>#DIV/0!</v>
      </c>
      <c r="K231" s="107" t="e">
        <f t="shared" si="21"/>
        <v>#DIV/0!</v>
      </c>
    </row>
    <row r="232" spans="2:11" x14ac:dyDescent="0.2">
      <c r="B232" s="31">
        <v>1</v>
      </c>
      <c r="C232" s="31" t="s">
        <v>58</v>
      </c>
      <c r="D232" s="106">
        <v>217</v>
      </c>
      <c r="E232" s="106">
        <f t="shared" si="18"/>
        <v>0</v>
      </c>
      <c r="F232" s="107">
        <f t="shared" si="22"/>
        <v>0</v>
      </c>
      <c r="G232" s="106" t="e">
        <f>IF('Calcs active'!P231&gt;0,('Input &amp; Results'!F$32/12*$C$3)*('Input &amp; Results'!$D$21),('Input &amp; Results'!F$32/12*$C$3)*('Input &amp; Results'!$D$22))</f>
        <v>#DIV/0!</v>
      </c>
      <c r="H232" s="106" t="e">
        <f t="shared" si="19"/>
        <v>#DIV/0!</v>
      </c>
      <c r="I232" s="106" t="e">
        <f t="shared" si="20"/>
        <v>#DIV/0!</v>
      </c>
      <c r="J232" s="106" t="e">
        <f t="shared" si="23"/>
        <v>#DIV/0!</v>
      </c>
      <c r="K232" s="107" t="e">
        <f t="shared" si="21"/>
        <v>#DIV/0!</v>
      </c>
    </row>
    <row r="233" spans="2:11" x14ac:dyDescent="0.2">
      <c r="B233" s="31">
        <v>1</v>
      </c>
      <c r="C233" s="31" t="s">
        <v>58</v>
      </c>
      <c r="D233" s="106">
        <v>218</v>
      </c>
      <c r="E233" s="106">
        <f t="shared" si="18"/>
        <v>0</v>
      </c>
      <c r="F233" s="107">
        <f t="shared" si="22"/>
        <v>0</v>
      </c>
      <c r="G233" s="106" t="e">
        <f>IF('Calcs active'!P232&gt;0,('Input &amp; Results'!F$32/12*$C$3)*('Input &amp; Results'!$D$21),('Input &amp; Results'!F$32/12*$C$3)*('Input &amp; Results'!$D$22))</f>
        <v>#DIV/0!</v>
      </c>
      <c r="H233" s="106" t="e">
        <f t="shared" si="19"/>
        <v>#DIV/0!</v>
      </c>
      <c r="I233" s="106" t="e">
        <f t="shared" si="20"/>
        <v>#DIV/0!</v>
      </c>
      <c r="J233" s="106" t="e">
        <f t="shared" si="23"/>
        <v>#DIV/0!</v>
      </c>
      <c r="K233" s="107" t="e">
        <f t="shared" si="21"/>
        <v>#DIV/0!</v>
      </c>
    </row>
    <row r="234" spans="2:11" x14ac:dyDescent="0.2">
      <c r="B234" s="31">
        <v>1</v>
      </c>
      <c r="C234" s="31" t="s">
        <v>58</v>
      </c>
      <c r="D234" s="106">
        <v>219</v>
      </c>
      <c r="E234" s="106">
        <f t="shared" si="18"/>
        <v>0</v>
      </c>
      <c r="F234" s="107">
        <f t="shared" si="22"/>
        <v>0</v>
      </c>
      <c r="G234" s="106" t="e">
        <f>IF('Calcs active'!P233&gt;0,('Input &amp; Results'!F$32/12*$C$3)*('Input &amp; Results'!$D$21),('Input &amp; Results'!F$32/12*$C$3)*('Input &amp; Results'!$D$22))</f>
        <v>#DIV/0!</v>
      </c>
      <c r="H234" s="106" t="e">
        <f t="shared" si="19"/>
        <v>#DIV/0!</v>
      </c>
      <c r="I234" s="106" t="e">
        <f t="shared" si="20"/>
        <v>#DIV/0!</v>
      </c>
      <c r="J234" s="106" t="e">
        <f t="shared" si="23"/>
        <v>#DIV/0!</v>
      </c>
      <c r="K234" s="107" t="e">
        <f t="shared" si="21"/>
        <v>#DIV/0!</v>
      </c>
    </row>
    <row r="235" spans="2:11" x14ac:dyDescent="0.2">
      <c r="B235" s="31">
        <v>1</v>
      </c>
      <c r="C235" s="31" t="s">
        <v>58</v>
      </c>
      <c r="D235" s="106">
        <v>220</v>
      </c>
      <c r="E235" s="106">
        <f t="shared" si="18"/>
        <v>0</v>
      </c>
      <c r="F235" s="107">
        <f t="shared" si="22"/>
        <v>0</v>
      </c>
      <c r="G235" s="106" t="e">
        <f>IF('Calcs active'!P234&gt;0,('Input &amp; Results'!F$32/12*$C$3)*('Input &amp; Results'!$D$21),('Input &amp; Results'!F$32/12*$C$3)*('Input &amp; Results'!$D$22))</f>
        <v>#DIV/0!</v>
      </c>
      <c r="H235" s="106" t="e">
        <f t="shared" si="19"/>
        <v>#DIV/0!</v>
      </c>
      <c r="I235" s="106" t="e">
        <f t="shared" si="20"/>
        <v>#DIV/0!</v>
      </c>
      <c r="J235" s="106" t="e">
        <f t="shared" si="23"/>
        <v>#DIV/0!</v>
      </c>
      <c r="K235" s="107" t="e">
        <f t="shared" si="21"/>
        <v>#DIV/0!</v>
      </c>
    </row>
    <row r="236" spans="2:11" x14ac:dyDescent="0.2">
      <c r="B236" s="31">
        <v>1</v>
      </c>
      <c r="C236" s="31" t="s">
        <v>58</v>
      </c>
      <c r="D236" s="106">
        <v>221</v>
      </c>
      <c r="E236" s="106">
        <f t="shared" si="18"/>
        <v>0</v>
      </c>
      <c r="F236" s="107">
        <f t="shared" si="22"/>
        <v>0</v>
      </c>
      <c r="G236" s="106" t="e">
        <f>IF('Calcs active'!P235&gt;0,('Input &amp; Results'!F$32/12*$C$3)*('Input &amp; Results'!$D$21),('Input &amp; Results'!F$32/12*$C$3)*('Input &amp; Results'!$D$22))</f>
        <v>#DIV/0!</v>
      </c>
      <c r="H236" s="106" t="e">
        <f t="shared" si="19"/>
        <v>#DIV/0!</v>
      </c>
      <c r="I236" s="106" t="e">
        <f t="shared" si="20"/>
        <v>#DIV/0!</v>
      </c>
      <c r="J236" s="106" t="e">
        <f t="shared" si="23"/>
        <v>#DIV/0!</v>
      </c>
      <c r="K236" s="107" t="e">
        <f t="shared" si="21"/>
        <v>#DIV/0!</v>
      </c>
    </row>
    <row r="237" spans="2:11" x14ac:dyDescent="0.2">
      <c r="B237" s="31">
        <v>1</v>
      </c>
      <c r="C237" s="31" t="s">
        <v>58</v>
      </c>
      <c r="D237" s="106">
        <v>222</v>
      </c>
      <c r="E237" s="106">
        <f t="shared" si="18"/>
        <v>0</v>
      </c>
      <c r="F237" s="107">
        <f t="shared" si="22"/>
        <v>0</v>
      </c>
      <c r="G237" s="106" t="e">
        <f>IF('Calcs active'!P236&gt;0,('Input &amp; Results'!F$32/12*$C$3)*('Input &amp; Results'!$D$21),('Input &amp; Results'!F$32/12*$C$3)*('Input &amp; Results'!$D$22))</f>
        <v>#DIV/0!</v>
      </c>
      <c r="H237" s="106" t="e">
        <f t="shared" si="19"/>
        <v>#DIV/0!</v>
      </c>
      <c r="I237" s="106" t="e">
        <f t="shared" si="20"/>
        <v>#DIV/0!</v>
      </c>
      <c r="J237" s="106" t="e">
        <f t="shared" si="23"/>
        <v>#DIV/0!</v>
      </c>
      <c r="K237" s="107" t="e">
        <f t="shared" si="21"/>
        <v>#DIV/0!</v>
      </c>
    </row>
    <row r="238" spans="2:11" x14ac:dyDescent="0.2">
      <c r="B238" s="31">
        <v>1</v>
      </c>
      <c r="C238" s="31" t="s">
        <v>58</v>
      </c>
      <c r="D238" s="106">
        <v>223</v>
      </c>
      <c r="E238" s="106">
        <f t="shared" si="18"/>
        <v>0</v>
      </c>
      <c r="F238" s="107">
        <f t="shared" si="22"/>
        <v>0</v>
      </c>
      <c r="G238" s="106" t="e">
        <f>IF('Calcs active'!P237&gt;0,('Input &amp; Results'!F$32/12*$C$3)*('Input &amp; Results'!$D$21),('Input &amp; Results'!F$32/12*$C$3)*('Input &amp; Results'!$D$22))</f>
        <v>#DIV/0!</v>
      </c>
      <c r="H238" s="106" t="e">
        <f t="shared" si="19"/>
        <v>#DIV/0!</v>
      </c>
      <c r="I238" s="106" t="e">
        <f t="shared" si="20"/>
        <v>#DIV/0!</v>
      </c>
      <c r="J238" s="106" t="e">
        <f t="shared" si="23"/>
        <v>#DIV/0!</v>
      </c>
      <c r="K238" s="107" t="e">
        <f t="shared" si="21"/>
        <v>#DIV/0!</v>
      </c>
    </row>
    <row r="239" spans="2:11" x14ac:dyDescent="0.2">
      <c r="B239" s="31">
        <v>1</v>
      </c>
      <c r="C239" s="31" t="s">
        <v>58</v>
      </c>
      <c r="D239" s="106">
        <v>224</v>
      </c>
      <c r="E239" s="106">
        <f t="shared" si="18"/>
        <v>0</v>
      </c>
      <c r="F239" s="107">
        <f t="shared" si="22"/>
        <v>0</v>
      </c>
      <c r="G239" s="106" t="e">
        <f>IF('Calcs active'!P238&gt;0,('Input &amp; Results'!F$32/12*$C$3)*('Input &amp; Results'!$D$21),('Input &amp; Results'!F$32/12*$C$3)*('Input &amp; Results'!$D$22))</f>
        <v>#DIV/0!</v>
      </c>
      <c r="H239" s="106" t="e">
        <f t="shared" si="19"/>
        <v>#DIV/0!</v>
      </c>
      <c r="I239" s="106" t="e">
        <f t="shared" si="20"/>
        <v>#DIV/0!</v>
      </c>
      <c r="J239" s="106" t="e">
        <f t="shared" si="23"/>
        <v>#DIV/0!</v>
      </c>
      <c r="K239" s="107" t="e">
        <f t="shared" si="21"/>
        <v>#DIV/0!</v>
      </c>
    </row>
    <row r="240" spans="2:11" x14ac:dyDescent="0.2">
      <c r="B240" s="31">
        <v>1</v>
      </c>
      <c r="C240" s="31" t="s">
        <v>58</v>
      </c>
      <c r="D240" s="106">
        <v>225</v>
      </c>
      <c r="E240" s="106">
        <f t="shared" si="18"/>
        <v>0</v>
      </c>
      <c r="F240" s="107">
        <f t="shared" si="22"/>
        <v>0</v>
      </c>
      <c r="G240" s="106" t="e">
        <f>IF('Calcs active'!P239&gt;0,('Input &amp; Results'!F$32/12*$C$3)*('Input &amp; Results'!$D$21),('Input &amp; Results'!F$32/12*$C$3)*('Input &amp; Results'!$D$22))</f>
        <v>#DIV/0!</v>
      </c>
      <c r="H240" s="106" t="e">
        <f t="shared" si="19"/>
        <v>#DIV/0!</v>
      </c>
      <c r="I240" s="106" t="e">
        <f t="shared" si="20"/>
        <v>#DIV/0!</v>
      </c>
      <c r="J240" s="106" t="e">
        <f t="shared" si="23"/>
        <v>#DIV/0!</v>
      </c>
      <c r="K240" s="107" t="e">
        <f t="shared" si="21"/>
        <v>#DIV/0!</v>
      </c>
    </row>
    <row r="241" spans="2:11" x14ac:dyDescent="0.2">
      <c r="B241" s="31">
        <v>1</v>
      </c>
      <c r="C241" s="31" t="s">
        <v>58</v>
      </c>
      <c r="D241" s="106">
        <v>226</v>
      </c>
      <c r="E241" s="106">
        <f t="shared" si="18"/>
        <v>0</v>
      </c>
      <c r="F241" s="107">
        <f t="shared" si="22"/>
        <v>0</v>
      </c>
      <c r="G241" s="106" t="e">
        <f>IF('Calcs active'!P240&gt;0,('Input &amp; Results'!F$32/12*$C$3)*('Input &amp; Results'!$D$21),('Input &amp; Results'!F$32/12*$C$3)*('Input &amp; Results'!$D$22))</f>
        <v>#DIV/0!</v>
      </c>
      <c r="H241" s="106" t="e">
        <f t="shared" si="19"/>
        <v>#DIV/0!</v>
      </c>
      <c r="I241" s="106" t="e">
        <f t="shared" si="20"/>
        <v>#DIV/0!</v>
      </c>
      <c r="J241" s="106" t="e">
        <f t="shared" si="23"/>
        <v>#DIV/0!</v>
      </c>
      <c r="K241" s="107" t="e">
        <f t="shared" si="21"/>
        <v>#DIV/0!</v>
      </c>
    </row>
    <row r="242" spans="2:11" x14ac:dyDescent="0.2">
      <c r="B242" s="31">
        <v>1</v>
      </c>
      <c r="C242" s="31" t="s">
        <v>58</v>
      </c>
      <c r="D242" s="106">
        <v>227</v>
      </c>
      <c r="E242" s="106">
        <f t="shared" si="18"/>
        <v>0</v>
      </c>
      <c r="F242" s="107">
        <f t="shared" si="22"/>
        <v>0</v>
      </c>
      <c r="G242" s="106" t="e">
        <f>IF('Calcs active'!P241&gt;0,('Input &amp; Results'!F$32/12*$C$3)*('Input &amp; Results'!$D$21),('Input &amp; Results'!F$32/12*$C$3)*('Input &amp; Results'!$D$22))</f>
        <v>#DIV/0!</v>
      </c>
      <c r="H242" s="106" t="e">
        <f t="shared" si="19"/>
        <v>#DIV/0!</v>
      </c>
      <c r="I242" s="106" t="e">
        <f t="shared" si="20"/>
        <v>#DIV/0!</v>
      </c>
      <c r="J242" s="106" t="e">
        <f t="shared" si="23"/>
        <v>#DIV/0!</v>
      </c>
      <c r="K242" s="107" t="e">
        <f t="shared" si="21"/>
        <v>#DIV/0!</v>
      </c>
    </row>
    <row r="243" spans="2:11" x14ac:dyDescent="0.2">
      <c r="B243" s="31">
        <v>1</v>
      </c>
      <c r="C243" s="31" t="s">
        <v>58</v>
      </c>
      <c r="D243" s="106">
        <v>228</v>
      </c>
      <c r="E243" s="106">
        <f t="shared" si="18"/>
        <v>0</v>
      </c>
      <c r="F243" s="107">
        <f t="shared" si="22"/>
        <v>0</v>
      </c>
      <c r="G243" s="106" t="e">
        <f>IF('Calcs active'!P242&gt;0,('Input &amp; Results'!F$32/12*$C$3)*('Input &amp; Results'!$D$21),('Input &amp; Results'!F$32/12*$C$3)*('Input &amp; Results'!$D$22))</f>
        <v>#DIV/0!</v>
      </c>
      <c r="H243" s="106" t="e">
        <f t="shared" si="19"/>
        <v>#DIV/0!</v>
      </c>
      <c r="I243" s="106" t="e">
        <f t="shared" si="20"/>
        <v>#DIV/0!</v>
      </c>
      <c r="J243" s="106" t="e">
        <f t="shared" si="23"/>
        <v>#DIV/0!</v>
      </c>
      <c r="K243" s="107" t="e">
        <f t="shared" si="21"/>
        <v>#DIV/0!</v>
      </c>
    </row>
    <row r="244" spans="2:11" x14ac:dyDescent="0.2">
      <c r="B244" s="31">
        <v>1</v>
      </c>
      <c r="C244" s="31" t="s">
        <v>58</v>
      </c>
      <c r="D244" s="106">
        <v>229</v>
      </c>
      <c r="E244" s="106">
        <f t="shared" si="18"/>
        <v>0</v>
      </c>
      <c r="F244" s="107">
        <f t="shared" si="22"/>
        <v>0</v>
      </c>
      <c r="G244" s="106" t="e">
        <f>IF('Calcs active'!P243&gt;0,('Input &amp; Results'!F$32/12*$C$3)*('Input &amp; Results'!$D$21),('Input &amp; Results'!F$32/12*$C$3)*('Input &amp; Results'!$D$22))</f>
        <v>#DIV/0!</v>
      </c>
      <c r="H244" s="106" t="e">
        <f t="shared" si="19"/>
        <v>#DIV/0!</v>
      </c>
      <c r="I244" s="106" t="e">
        <f t="shared" si="20"/>
        <v>#DIV/0!</v>
      </c>
      <c r="J244" s="106" t="e">
        <f t="shared" si="23"/>
        <v>#DIV/0!</v>
      </c>
      <c r="K244" s="107" t="e">
        <f t="shared" si="21"/>
        <v>#DIV/0!</v>
      </c>
    </row>
    <row r="245" spans="2:11" x14ac:dyDescent="0.2">
      <c r="B245" s="31">
        <v>1</v>
      </c>
      <c r="C245" s="31" t="s">
        <v>58</v>
      </c>
      <c r="D245" s="106">
        <v>230</v>
      </c>
      <c r="E245" s="106">
        <f t="shared" si="18"/>
        <v>0</v>
      </c>
      <c r="F245" s="107">
        <f t="shared" si="22"/>
        <v>0</v>
      </c>
      <c r="G245" s="106" t="e">
        <f>IF('Calcs active'!P244&gt;0,('Input &amp; Results'!F$32/12*$C$3)*('Input &amp; Results'!$D$21),('Input &amp; Results'!F$32/12*$C$3)*('Input &amp; Results'!$D$22))</f>
        <v>#DIV/0!</v>
      </c>
      <c r="H245" s="106" t="e">
        <f t="shared" si="19"/>
        <v>#DIV/0!</v>
      </c>
      <c r="I245" s="106" t="e">
        <f t="shared" si="20"/>
        <v>#DIV/0!</v>
      </c>
      <c r="J245" s="106" t="e">
        <f t="shared" si="23"/>
        <v>#DIV/0!</v>
      </c>
      <c r="K245" s="107" t="e">
        <f t="shared" si="21"/>
        <v>#DIV/0!</v>
      </c>
    </row>
    <row r="246" spans="2:11" x14ac:dyDescent="0.2">
      <c r="B246" s="31">
        <v>1</v>
      </c>
      <c r="C246" s="31" t="s">
        <v>58</v>
      </c>
      <c r="D246" s="106">
        <v>231</v>
      </c>
      <c r="E246" s="106">
        <f t="shared" si="18"/>
        <v>0</v>
      </c>
      <c r="F246" s="107">
        <f t="shared" si="22"/>
        <v>0</v>
      </c>
      <c r="G246" s="106" t="e">
        <f>IF('Calcs active'!P245&gt;0,('Input &amp; Results'!F$32/12*$C$3)*('Input &amp; Results'!$D$21),('Input &amp; Results'!F$32/12*$C$3)*('Input &amp; Results'!$D$22))</f>
        <v>#DIV/0!</v>
      </c>
      <c r="H246" s="106" t="e">
        <f t="shared" si="19"/>
        <v>#DIV/0!</v>
      </c>
      <c r="I246" s="106" t="e">
        <f t="shared" si="20"/>
        <v>#DIV/0!</v>
      </c>
      <c r="J246" s="106" t="e">
        <f t="shared" si="23"/>
        <v>#DIV/0!</v>
      </c>
      <c r="K246" s="107" t="e">
        <f t="shared" si="21"/>
        <v>#DIV/0!</v>
      </c>
    </row>
    <row r="247" spans="2:11" x14ac:dyDescent="0.2">
      <c r="B247" s="31">
        <v>1</v>
      </c>
      <c r="C247" s="31" t="s">
        <v>58</v>
      </c>
      <c r="D247" s="106">
        <v>232</v>
      </c>
      <c r="E247" s="106">
        <f t="shared" si="18"/>
        <v>0</v>
      </c>
      <c r="F247" s="107">
        <f t="shared" si="22"/>
        <v>0</v>
      </c>
      <c r="G247" s="106" t="e">
        <f>IF('Calcs active'!P246&gt;0,('Input &amp; Results'!F$32/12*$C$3)*('Input &amp; Results'!$D$21),('Input &amp; Results'!F$32/12*$C$3)*('Input &amp; Results'!$D$22))</f>
        <v>#DIV/0!</v>
      </c>
      <c r="H247" s="106" t="e">
        <f t="shared" si="19"/>
        <v>#DIV/0!</v>
      </c>
      <c r="I247" s="106" t="e">
        <f t="shared" si="20"/>
        <v>#DIV/0!</v>
      </c>
      <c r="J247" s="106" t="e">
        <f t="shared" si="23"/>
        <v>#DIV/0!</v>
      </c>
      <c r="K247" s="107" t="e">
        <f t="shared" si="21"/>
        <v>#DIV/0!</v>
      </c>
    </row>
    <row r="248" spans="2:11" x14ac:dyDescent="0.2">
      <c r="B248" s="31">
        <v>1</v>
      </c>
      <c r="C248" s="31" t="s">
        <v>58</v>
      </c>
      <c r="D248" s="106">
        <v>233</v>
      </c>
      <c r="E248" s="106">
        <f t="shared" si="18"/>
        <v>0</v>
      </c>
      <c r="F248" s="107">
        <f t="shared" si="22"/>
        <v>0</v>
      </c>
      <c r="G248" s="106" t="e">
        <f>IF('Calcs active'!P247&gt;0,('Input &amp; Results'!F$32/12*$C$3)*('Input &amp; Results'!$D$21),('Input &amp; Results'!F$32/12*$C$3)*('Input &amp; Results'!$D$22))</f>
        <v>#DIV/0!</v>
      </c>
      <c r="H248" s="106" t="e">
        <f t="shared" si="19"/>
        <v>#DIV/0!</v>
      </c>
      <c r="I248" s="106" t="e">
        <f t="shared" si="20"/>
        <v>#DIV/0!</v>
      </c>
      <c r="J248" s="106" t="e">
        <f t="shared" si="23"/>
        <v>#DIV/0!</v>
      </c>
      <c r="K248" s="107" t="e">
        <f t="shared" si="21"/>
        <v>#DIV/0!</v>
      </c>
    </row>
    <row r="249" spans="2:11" x14ac:dyDescent="0.2">
      <c r="B249" s="31">
        <v>1</v>
      </c>
      <c r="C249" s="31" t="s">
        <v>58</v>
      </c>
      <c r="D249" s="106">
        <v>234</v>
      </c>
      <c r="E249" s="106">
        <f t="shared" ref="E249:E312" si="24">IF($C$3&gt;0,$C$3*$C$11*(I248/$C$8)^$C$12,0)</f>
        <v>0</v>
      </c>
      <c r="F249" s="107">
        <f t="shared" si="22"/>
        <v>0</v>
      </c>
      <c r="G249" s="106" t="e">
        <f>IF('Calcs active'!P248&gt;0,('Input &amp; Results'!F$32/12*$C$3)*('Input &amp; Results'!$D$21),('Input &amp; Results'!F$32/12*$C$3)*('Input &amp; Results'!$D$22))</f>
        <v>#DIV/0!</v>
      </c>
      <c r="H249" s="106" t="e">
        <f t="shared" si="19"/>
        <v>#DIV/0!</v>
      </c>
      <c r="I249" s="106" t="e">
        <f t="shared" si="20"/>
        <v>#DIV/0!</v>
      </c>
      <c r="J249" s="106" t="e">
        <f t="shared" si="23"/>
        <v>#DIV/0!</v>
      </c>
      <c r="K249" s="107" t="e">
        <f t="shared" si="21"/>
        <v>#DIV/0!</v>
      </c>
    </row>
    <row r="250" spans="2:11" x14ac:dyDescent="0.2">
      <c r="B250" s="31">
        <v>1</v>
      </c>
      <c r="C250" s="31" t="s">
        <v>58</v>
      </c>
      <c r="D250" s="106">
        <v>235</v>
      </c>
      <c r="E250" s="106">
        <f t="shared" si="24"/>
        <v>0</v>
      </c>
      <c r="F250" s="107">
        <f t="shared" si="22"/>
        <v>0</v>
      </c>
      <c r="G250" s="106" t="e">
        <f>IF('Calcs active'!P249&gt;0,('Input &amp; Results'!F$32/12*$C$3)*('Input &amp; Results'!$D$21),('Input &amp; Results'!F$32/12*$C$3)*('Input &amp; Results'!$D$22))</f>
        <v>#DIV/0!</v>
      </c>
      <c r="H250" s="106" t="e">
        <f t="shared" si="19"/>
        <v>#DIV/0!</v>
      </c>
      <c r="I250" s="106" t="e">
        <f t="shared" si="20"/>
        <v>#DIV/0!</v>
      </c>
      <c r="J250" s="106" t="e">
        <f t="shared" si="23"/>
        <v>#DIV/0!</v>
      </c>
      <c r="K250" s="107" t="e">
        <f t="shared" si="21"/>
        <v>#DIV/0!</v>
      </c>
    </row>
    <row r="251" spans="2:11" x14ac:dyDescent="0.2">
      <c r="B251" s="31">
        <v>1</v>
      </c>
      <c r="C251" s="31" t="s">
        <v>58</v>
      </c>
      <c r="D251" s="106">
        <v>236</v>
      </c>
      <c r="E251" s="106">
        <f t="shared" si="24"/>
        <v>0</v>
      </c>
      <c r="F251" s="107">
        <f t="shared" si="22"/>
        <v>0</v>
      </c>
      <c r="G251" s="106" t="e">
        <f>IF('Calcs active'!P250&gt;0,('Input &amp; Results'!F$32/12*$C$3)*('Input &amp; Results'!$D$21),('Input &amp; Results'!F$32/12*$C$3)*('Input &amp; Results'!$D$22))</f>
        <v>#DIV/0!</v>
      </c>
      <c r="H251" s="106" t="e">
        <f t="shared" si="19"/>
        <v>#DIV/0!</v>
      </c>
      <c r="I251" s="106" t="e">
        <f t="shared" si="20"/>
        <v>#DIV/0!</v>
      </c>
      <c r="J251" s="106" t="e">
        <f t="shared" si="23"/>
        <v>#DIV/0!</v>
      </c>
      <c r="K251" s="107" t="e">
        <f t="shared" si="21"/>
        <v>#DIV/0!</v>
      </c>
    </row>
    <row r="252" spans="2:11" x14ac:dyDescent="0.2">
      <c r="B252" s="31">
        <v>1</v>
      </c>
      <c r="C252" s="31" t="s">
        <v>58</v>
      </c>
      <c r="D252" s="106">
        <v>237</v>
      </c>
      <c r="E252" s="106">
        <f t="shared" si="24"/>
        <v>0</v>
      </c>
      <c r="F252" s="107">
        <f t="shared" si="22"/>
        <v>0</v>
      </c>
      <c r="G252" s="106" t="e">
        <f>IF('Calcs active'!P251&gt;0,('Input &amp; Results'!F$32/12*$C$3)*('Input &amp; Results'!$D$21),('Input &amp; Results'!F$32/12*$C$3)*('Input &amp; Results'!$D$22))</f>
        <v>#DIV/0!</v>
      </c>
      <c r="H252" s="106" t="e">
        <f t="shared" si="19"/>
        <v>#DIV/0!</v>
      </c>
      <c r="I252" s="106" t="e">
        <f t="shared" si="20"/>
        <v>#DIV/0!</v>
      </c>
      <c r="J252" s="106" t="e">
        <f t="shared" si="23"/>
        <v>#DIV/0!</v>
      </c>
      <c r="K252" s="107" t="e">
        <f t="shared" si="21"/>
        <v>#DIV/0!</v>
      </c>
    </row>
    <row r="253" spans="2:11" x14ac:dyDescent="0.2">
      <c r="B253" s="31">
        <v>1</v>
      </c>
      <c r="C253" s="31" t="s">
        <v>58</v>
      </c>
      <c r="D253" s="106">
        <v>238</v>
      </c>
      <c r="E253" s="106">
        <f t="shared" si="24"/>
        <v>0</v>
      </c>
      <c r="F253" s="107">
        <f t="shared" si="22"/>
        <v>0</v>
      </c>
      <c r="G253" s="106" t="e">
        <f>IF('Calcs active'!P252&gt;0,('Input &amp; Results'!F$32/12*$C$3)*('Input &amp; Results'!$D$21),('Input &amp; Results'!F$32/12*$C$3)*('Input &amp; Results'!$D$22))</f>
        <v>#DIV/0!</v>
      </c>
      <c r="H253" s="106" t="e">
        <f t="shared" si="19"/>
        <v>#DIV/0!</v>
      </c>
      <c r="I253" s="106" t="e">
        <f t="shared" si="20"/>
        <v>#DIV/0!</v>
      </c>
      <c r="J253" s="106" t="e">
        <f t="shared" si="23"/>
        <v>#DIV/0!</v>
      </c>
      <c r="K253" s="107" t="e">
        <f t="shared" si="21"/>
        <v>#DIV/0!</v>
      </c>
    </row>
    <row r="254" spans="2:11" x14ac:dyDescent="0.2">
      <c r="B254" s="31">
        <v>1</v>
      </c>
      <c r="C254" s="31" t="s">
        <v>58</v>
      </c>
      <c r="D254" s="106">
        <v>239</v>
      </c>
      <c r="E254" s="106">
        <f t="shared" si="24"/>
        <v>0</v>
      </c>
      <c r="F254" s="107">
        <f t="shared" si="22"/>
        <v>0</v>
      </c>
      <c r="G254" s="106" t="e">
        <f>IF('Calcs active'!P253&gt;0,('Input &amp; Results'!F$32/12*$C$3)*('Input &amp; Results'!$D$21),('Input &amp; Results'!F$32/12*$C$3)*('Input &amp; Results'!$D$22))</f>
        <v>#DIV/0!</v>
      </c>
      <c r="H254" s="106" t="e">
        <f t="shared" si="19"/>
        <v>#DIV/0!</v>
      </c>
      <c r="I254" s="106" t="e">
        <f t="shared" si="20"/>
        <v>#DIV/0!</v>
      </c>
      <c r="J254" s="106" t="e">
        <f t="shared" si="23"/>
        <v>#DIV/0!</v>
      </c>
      <c r="K254" s="107" t="e">
        <f t="shared" si="21"/>
        <v>#DIV/0!</v>
      </c>
    </row>
    <row r="255" spans="2:11" x14ac:dyDescent="0.2">
      <c r="B255" s="31">
        <v>1</v>
      </c>
      <c r="C255" s="31" t="s">
        <v>58</v>
      </c>
      <c r="D255" s="106">
        <v>240</v>
      </c>
      <c r="E255" s="106">
        <f t="shared" si="24"/>
        <v>0</v>
      </c>
      <c r="F255" s="107">
        <f t="shared" si="22"/>
        <v>0</v>
      </c>
      <c r="G255" s="106" t="e">
        <f>IF('Calcs active'!P254&gt;0,('Input &amp; Results'!F$32/12*$C$3)*('Input &amp; Results'!$D$21),('Input &amp; Results'!F$32/12*$C$3)*('Input &amp; Results'!$D$22))</f>
        <v>#DIV/0!</v>
      </c>
      <c r="H255" s="106" t="e">
        <f t="shared" si="19"/>
        <v>#DIV/0!</v>
      </c>
      <c r="I255" s="106" t="e">
        <f t="shared" si="20"/>
        <v>#DIV/0!</v>
      </c>
      <c r="J255" s="106" t="e">
        <f t="shared" si="23"/>
        <v>#DIV/0!</v>
      </c>
      <c r="K255" s="107" t="e">
        <f t="shared" si="21"/>
        <v>#DIV/0!</v>
      </c>
    </row>
    <row r="256" spans="2:11" x14ac:dyDescent="0.2">
      <c r="B256" s="31">
        <v>1</v>
      </c>
      <c r="C256" s="31" t="s">
        <v>58</v>
      </c>
      <c r="D256" s="106">
        <v>241</v>
      </c>
      <c r="E256" s="106">
        <f t="shared" si="24"/>
        <v>0</v>
      </c>
      <c r="F256" s="107">
        <f t="shared" si="22"/>
        <v>0</v>
      </c>
      <c r="G256" s="106" t="e">
        <f>IF('Calcs active'!P255&gt;0,('Input &amp; Results'!F$32/12*$C$3)*('Input &amp; Results'!$D$21),('Input &amp; Results'!F$32/12*$C$3)*('Input &amp; Results'!$D$22))</f>
        <v>#DIV/0!</v>
      </c>
      <c r="H256" s="106" t="e">
        <f t="shared" si="19"/>
        <v>#DIV/0!</v>
      </c>
      <c r="I256" s="106" t="e">
        <f t="shared" si="20"/>
        <v>#DIV/0!</v>
      </c>
      <c r="J256" s="106" t="e">
        <f t="shared" si="23"/>
        <v>#DIV/0!</v>
      </c>
      <c r="K256" s="107" t="e">
        <f t="shared" si="21"/>
        <v>#DIV/0!</v>
      </c>
    </row>
    <row r="257" spans="2:11" x14ac:dyDescent="0.2">
      <c r="B257" s="31">
        <v>1</v>
      </c>
      <c r="C257" s="31" t="s">
        <v>58</v>
      </c>
      <c r="D257" s="106">
        <v>242</v>
      </c>
      <c r="E257" s="106">
        <f t="shared" si="24"/>
        <v>0</v>
      </c>
      <c r="F257" s="107">
        <f t="shared" si="22"/>
        <v>0</v>
      </c>
      <c r="G257" s="106" t="e">
        <f>IF('Calcs active'!P256&gt;0,('Input &amp; Results'!F$32/12*$C$3)*('Input &amp; Results'!$D$21),('Input &amp; Results'!F$32/12*$C$3)*('Input &amp; Results'!$D$22))</f>
        <v>#DIV/0!</v>
      </c>
      <c r="H257" s="106" t="e">
        <f t="shared" si="19"/>
        <v>#DIV/0!</v>
      </c>
      <c r="I257" s="106" t="e">
        <f t="shared" si="20"/>
        <v>#DIV/0!</v>
      </c>
      <c r="J257" s="106" t="e">
        <f t="shared" si="23"/>
        <v>#DIV/0!</v>
      </c>
      <c r="K257" s="107" t="e">
        <f t="shared" si="21"/>
        <v>#DIV/0!</v>
      </c>
    </row>
    <row r="258" spans="2:11" x14ac:dyDescent="0.2">
      <c r="B258" s="31">
        <v>1</v>
      </c>
      <c r="C258" s="31" t="s">
        <v>58</v>
      </c>
      <c r="D258" s="106">
        <v>243</v>
      </c>
      <c r="E258" s="106">
        <f t="shared" si="24"/>
        <v>0</v>
      </c>
      <c r="F258" s="107">
        <f t="shared" si="22"/>
        <v>0</v>
      </c>
      <c r="G258" s="106" t="e">
        <f>IF('Calcs active'!P257&gt;0,('Input &amp; Results'!F$32/12*$C$3)*('Input &amp; Results'!$D$21),('Input &amp; Results'!F$32/12*$C$3)*('Input &amp; Results'!$D$22))</f>
        <v>#DIV/0!</v>
      </c>
      <c r="H258" s="106" t="e">
        <f t="shared" si="19"/>
        <v>#DIV/0!</v>
      </c>
      <c r="I258" s="106" t="e">
        <f t="shared" si="20"/>
        <v>#DIV/0!</v>
      </c>
      <c r="J258" s="106" t="e">
        <f t="shared" si="23"/>
        <v>#DIV/0!</v>
      </c>
      <c r="K258" s="107" t="e">
        <f t="shared" si="21"/>
        <v>#DIV/0!</v>
      </c>
    </row>
    <row r="259" spans="2:11" x14ac:dyDescent="0.2">
      <c r="B259" s="31">
        <v>1</v>
      </c>
      <c r="C259" s="31" t="s">
        <v>59</v>
      </c>
      <c r="D259" s="106">
        <v>244</v>
      </c>
      <c r="E259" s="106">
        <f t="shared" si="24"/>
        <v>0</v>
      </c>
      <c r="F259" s="107">
        <f t="shared" si="22"/>
        <v>0</v>
      </c>
      <c r="G259" s="106" t="e">
        <f>IF('Calcs active'!P258&gt;0,('Input &amp; Results'!F$33/12*$C$3)*('Input &amp; Results'!$D$21),('Input &amp; Results'!F$33/12*$C$3)*('Input &amp; Results'!$D$22))</f>
        <v>#DIV/0!</v>
      </c>
      <c r="H259" s="106" t="e">
        <f t="shared" si="19"/>
        <v>#DIV/0!</v>
      </c>
      <c r="I259" s="106" t="e">
        <f t="shared" si="20"/>
        <v>#DIV/0!</v>
      </c>
      <c r="J259" s="106" t="e">
        <f t="shared" si="23"/>
        <v>#DIV/0!</v>
      </c>
      <c r="K259" s="107" t="e">
        <f t="shared" si="21"/>
        <v>#DIV/0!</v>
      </c>
    </row>
    <row r="260" spans="2:11" x14ac:dyDescent="0.2">
      <c r="B260" s="31">
        <v>1</v>
      </c>
      <c r="C260" s="31" t="s">
        <v>59</v>
      </c>
      <c r="D260" s="106">
        <v>245</v>
      </c>
      <c r="E260" s="106">
        <f t="shared" si="24"/>
        <v>0</v>
      </c>
      <c r="F260" s="107">
        <f t="shared" si="22"/>
        <v>0</v>
      </c>
      <c r="G260" s="106" t="e">
        <f>IF('Calcs active'!P259&gt;0,('Input &amp; Results'!F$33/12*$C$3)*('Input &amp; Results'!$D$21),('Input &amp; Results'!F$33/12*$C$3)*('Input &amp; Results'!$D$22))</f>
        <v>#DIV/0!</v>
      </c>
      <c r="H260" s="106" t="e">
        <f t="shared" si="19"/>
        <v>#DIV/0!</v>
      </c>
      <c r="I260" s="106" t="e">
        <f t="shared" si="20"/>
        <v>#DIV/0!</v>
      </c>
      <c r="J260" s="106" t="e">
        <f t="shared" si="23"/>
        <v>#DIV/0!</v>
      </c>
      <c r="K260" s="107" t="e">
        <f t="shared" si="21"/>
        <v>#DIV/0!</v>
      </c>
    </row>
    <row r="261" spans="2:11" x14ac:dyDescent="0.2">
      <c r="B261" s="31">
        <v>1</v>
      </c>
      <c r="C261" s="31" t="s">
        <v>59</v>
      </c>
      <c r="D261" s="106">
        <v>246</v>
      </c>
      <c r="E261" s="106">
        <f t="shared" si="24"/>
        <v>0</v>
      </c>
      <c r="F261" s="107">
        <f t="shared" si="22"/>
        <v>0</v>
      </c>
      <c r="G261" s="106" t="e">
        <f>IF('Calcs active'!P260&gt;0,('Input &amp; Results'!F$33/12*$C$3)*('Input &amp; Results'!$D$21),('Input &amp; Results'!F$33/12*$C$3)*('Input &amp; Results'!$D$22))</f>
        <v>#DIV/0!</v>
      </c>
      <c r="H261" s="106" t="e">
        <f t="shared" si="19"/>
        <v>#DIV/0!</v>
      </c>
      <c r="I261" s="106" t="e">
        <f t="shared" si="20"/>
        <v>#DIV/0!</v>
      </c>
      <c r="J261" s="106" t="e">
        <f t="shared" si="23"/>
        <v>#DIV/0!</v>
      </c>
      <c r="K261" s="107" t="e">
        <f t="shared" si="21"/>
        <v>#DIV/0!</v>
      </c>
    </row>
    <row r="262" spans="2:11" x14ac:dyDescent="0.2">
      <c r="B262" s="31">
        <v>1</v>
      </c>
      <c r="C262" s="31" t="s">
        <v>59</v>
      </c>
      <c r="D262" s="106">
        <v>247</v>
      </c>
      <c r="E262" s="106">
        <f t="shared" si="24"/>
        <v>0</v>
      </c>
      <c r="F262" s="107">
        <f t="shared" si="22"/>
        <v>0</v>
      </c>
      <c r="G262" s="106" t="e">
        <f>IF('Calcs active'!P261&gt;0,('Input &amp; Results'!F$33/12*$C$3)*('Input &amp; Results'!$D$21),('Input &amp; Results'!F$33/12*$C$3)*('Input &amp; Results'!$D$22))</f>
        <v>#DIV/0!</v>
      </c>
      <c r="H262" s="106" t="e">
        <f t="shared" si="19"/>
        <v>#DIV/0!</v>
      </c>
      <c r="I262" s="106" t="e">
        <f t="shared" si="20"/>
        <v>#DIV/0!</v>
      </c>
      <c r="J262" s="106" t="e">
        <f t="shared" si="23"/>
        <v>#DIV/0!</v>
      </c>
      <c r="K262" s="107" t="e">
        <f t="shared" si="21"/>
        <v>#DIV/0!</v>
      </c>
    </row>
    <row r="263" spans="2:11" x14ac:dyDescent="0.2">
      <c r="B263" s="31">
        <v>1</v>
      </c>
      <c r="C263" s="31" t="s">
        <v>59</v>
      </c>
      <c r="D263" s="106">
        <v>248</v>
      </c>
      <c r="E263" s="106">
        <f t="shared" si="24"/>
        <v>0</v>
      </c>
      <c r="F263" s="107">
        <f t="shared" si="22"/>
        <v>0</v>
      </c>
      <c r="G263" s="106" t="e">
        <f>IF('Calcs active'!P262&gt;0,('Input &amp; Results'!F$33/12*$C$3)*('Input &amp; Results'!$D$21),('Input &amp; Results'!F$33/12*$C$3)*('Input &amp; Results'!$D$22))</f>
        <v>#DIV/0!</v>
      </c>
      <c r="H263" s="106" t="e">
        <f t="shared" si="19"/>
        <v>#DIV/0!</v>
      </c>
      <c r="I263" s="106" t="e">
        <f t="shared" si="20"/>
        <v>#DIV/0!</v>
      </c>
      <c r="J263" s="106" t="e">
        <f t="shared" si="23"/>
        <v>#DIV/0!</v>
      </c>
      <c r="K263" s="107" t="e">
        <f t="shared" si="21"/>
        <v>#DIV/0!</v>
      </c>
    </row>
    <row r="264" spans="2:11" x14ac:dyDescent="0.2">
      <c r="B264" s="31">
        <v>1</v>
      </c>
      <c r="C264" s="31" t="s">
        <v>59</v>
      </c>
      <c r="D264" s="106">
        <v>249</v>
      </c>
      <c r="E264" s="106">
        <f t="shared" si="24"/>
        <v>0</v>
      </c>
      <c r="F264" s="107">
        <f t="shared" si="22"/>
        <v>0</v>
      </c>
      <c r="G264" s="106" t="e">
        <f>IF('Calcs active'!P263&gt;0,('Input &amp; Results'!F$33/12*$C$3)*('Input &amp; Results'!$D$21),('Input &amp; Results'!F$33/12*$C$3)*('Input &amp; Results'!$D$22))</f>
        <v>#DIV/0!</v>
      </c>
      <c r="H264" s="106" t="e">
        <f t="shared" si="19"/>
        <v>#DIV/0!</v>
      </c>
      <c r="I264" s="106" t="e">
        <f t="shared" si="20"/>
        <v>#DIV/0!</v>
      </c>
      <c r="J264" s="106" t="e">
        <f t="shared" si="23"/>
        <v>#DIV/0!</v>
      </c>
      <c r="K264" s="107" t="e">
        <f t="shared" si="21"/>
        <v>#DIV/0!</v>
      </c>
    </row>
    <row r="265" spans="2:11" x14ac:dyDescent="0.2">
      <c r="B265" s="31">
        <v>1</v>
      </c>
      <c r="C265" s="31" t="s">
        <v>59</v>
      </c>
      <c r="D265" s="106">
        <v>250</v>
      </c>
      <c r="E265" s="106">
        <f t="shared" si="24"/>
        <v>0</v>
      </c>
      <c r="F265" s="107">
        <f t="shared" si="22"/>
        <v>0</v>
      </c>
      <c r="G265" s="106" t="e">
        <f>IF('Calcs active'!P264&gt;0,('Input &amp; Results'!F$33/12*$C$3)*('Input &amp; Results'!$D$21),('Input &amp; Results'!F$33/12*$C$3)*('Input &amp; Results'!$D$22))</f>
        <v>#DIV/0!</v>
      </c>
      <c r="H265" s="106" t="e">
        <f t="shared" si="19"/>
        <v>#DIV/0!</v>
      </c>
      <c r="I265" s="106" t="e">
        <f t="shared" si="20"/>
        <v>#DIV/0!</v>
      </c>
      <c r="J265" s="106" t="e">
        <f t="shared" si="23"/>
        <v>#DIV/0!</v>
      </c>
      <c r="K265" s="107" t="e">
        <f t="shared" si="21"/>
        <v>#DIV/0!</v>
      </c>
    </row>
    <row r="266" spans="2:11" x14ac:dyDescent="0.2">
      <c r="B266" s="31">
        <v>1</v>
      </c>
      <c r="C266" s="31" t="s">
        <v>59</v>
      </c>
      <c r="D266" s="106">
        <v>251</v>
      </c>
      <c r="E266" s="106">
        <f t="shared" si="24"/>
        <v>0</v>
      </c>
      <c r="F266" s="107">
        <f t="shared" si="22"/>
        <v>0</v>
      </c>
      <c r="G266" s="106" t="e">
        <f>IF('Calcs active'!P265&gt;0,('Input &amp; Results'!F$33/12*$C$3)*('Input &amp; Results'!$D$21),('Input &amp; Results'!F$33/12*$C$3)*('Input &amp; Results'!$D$22))</f>
        <v>#DIV/0!</v>
      </c>
      <c r="H266" s="106" t="e">
        <f t="shared" si="19"/>
        <v>#DIV/0!</v>
      </c>
      <c r="I266" s="106" t="e">
        <f t="shared" si="20"/>
        <v>#DIV/0!</v>
      </c>
      <c r="J266" s="106" t="e">
        <f t="shared" si="23"/>
        <v>#DIV/0!</v>
      </c>
      <c r="K266" s="107" t="e">
        <f t="shared" si="21"/>
        <v>#DIV/0!</v>
      </c>
    </row>
    <row r="267" spans="2:11" x14ac:dyDescent="0.2">
      <c r="B267" s="31">
        <v>1</v>
      </c>
      <c r="C267" s="31" t="s">
        <v>59</v>
      </c>
      <c r="D267" s="106">
        <v>252</v>
      </c>
      <c r="E267" s="106">
        <f t="shared" si="24"/>
        <v>0</v>
      </c>
      <c r="F267" s="107">
        <f t="shared" si="22"/>
        <v>0</v>
      </c>
      <c r="G267" s="106" t="e">
        <f>IF('Calcs active'!P266&gt;0,('Input &amp; Results'!F$33/12*$C$3)*('Input &amp; Results'!$D$21),('Input &amp; Results'!F$33/12*$C$3)*('Input &amp; Results'!$D$22))</f>
        <v>#DIV/0!</v>
      </c>
      <c r="H267" s="106" t="e">
        <f t="shared" si="19"/>
        <v>#DIV/0!</v>
      </c>
      <c r="I267" s="106" t="e">
        <f t="shared" si="20"/>
        <v>#DIV/0!</v>
      </c>
      <c r="J267" s="106" t="e">
        <f t="shared" si="23"/>
        <v>#DIV/0!</v>
      </c>
      <c r="K267" s="107" t="e">
        <f t="shared" si="21"/>
        <v>#DIV/0!</v>
      </c>
    </row>
    <row r="268" spans="2:11" x14ac:dyDescent="0.2">
      <c r="B268" s="31">
        <v>1</v>
      </c>
      <c r="C268" s="31" t="s">
        <v>59</v>
      </c>
      <c r="D268" s="106">
        <v>253</v>
      </c>
      <c r="E268" s="106">
        <f t="shared" si="24"/>
        <v>0</v>
      </c>
      <c r="F268" s="107">
        <f t="shared" si="22"/>
        <v>0</v>
      </c>
      <c r="G268" s="106" t="e">
        <f>IF('Calcs active'!P267&gt;0,('Input &amp; Results'!F$33/12*$C$3)*('Input &amp; Results'!$D$21),('Input &amp; Results'!F$33/12*$C$3)*('Input &amp; Results'!$D$22))</f>
        <v>#DIV/0!</v>
      </c>
      <c r="H268" s="106" t="e">
        <f t="shared" si="19"/>
        <v>#DIV/0!</v>
      </c>
      <c r="I268" s="106" t="e">
        <f t="shared" si="20"/>
        <v>#DIV/0!</v>
      </c>
      <c r="J268" s="106" t="e">
        <f t="shared" si="23"/>
        <v>#DIV/0!</v>
      </c>
      <c r="K268" s="107" t="e">
        <f t="shared" si="21"/>
        <v>#DIV/0!</v>
      </c>
    </row>
    <row r="269" spans="2:11" x14ac:dyDescent="0.2">
      <c r="B269" s="31">
        <v>1</v>
      </c>
      <c r="C269" s="31" t="s">
        <v>59</v>
      </c>
      <c r="D269" s="106">
        <v>254</v>
      </c>
      <c r="E269" s="106">
        <f t="shared" si="24"/>
        <v>0</v>
      </c>
      <c r="F269" s="107">
        <f t="shared" si="22"/>
        <v>0</v>
      </c>
      <c r="G269" s="106" t="e">
        <f>IF('Calcs active'!P268&gt;0,('Input &amp; Results'!F$33/12*$C$3)*('Input &amp; Results'!$D$21),('Input &amp; Results'!F$33/12*$C$3)*('Input &amp; Results'!$D$22))</f>
        <v>#DIV/0!</v>
      </c>
      <c r="H269" s="106" t="e">
        <f t="shared" si="19"/>
        <v>#DIV/0!</v>
      </c>
      <c r="I269" s="106" t="e">
        <f t="shared" si="20"/>
        <v>#DIV/0!</v>
      </c>
      <c r="J269" s="106" t="e">
        <f t="shared" si="23"/>
        <v>#DIV/0!</v>
      </c>
      <c r="K269" s="107" t="e">
        <f t="shared" si="21"/>
        <v>#DIV/0!</v>
      </c>
    </row>
    <row r="270" spans="2:11" x14ac:dyDescent="0.2">
      <c r="B270" s="31">
        <v>1</v>
      </c>
      <c r="C270" s="31" t="s">
        <v>59</v>
      </c>
      <c r="D270" s="106">
        <v>255</v>
      </c>
      <c r="E270" s="106">
        <f t="shared" si="24"/>
        <v>0</v>
      </c>
      <c r="F270" s="107">
        <f t="shared" si="22"/>
        <v>0</v>
      </c>
      <c r="G270" s="106" t="e">
        <f>IF('Calcs active'!P269&gt;0,('Input &amp; Results'!F$33/12*$C$3)*('Input &amp; Results'!$D$21),('Input &amp; Results'!F$33/12*$C$3)*('Input &amp; Results'!$D$22))</f>
        <v>#DIV/0!</v>
      </c>
      <c r="H270" s="106" t="e">
        <f t="shared" si="19"/>
        <v>#DIV/0!</v>
      </c>
      <c r="I270" s="106" t="e">
        <f t="shared" si="20"/>
        <v>#DIV/0!</v>
      </c>
      <c r="J270" s="106" t="e">
        <f t="shared" si="23"/>
        <v>#DIV/0!</v>
      </c>
      <c r="K270" s="107" t="e">
        <f t="shared" si="21"/>
        <v>#DIV/0!</v>
      </c>
    </row>
    <row r="271" spans="2:11" x14ac:dyDescent="0.2">
      <c r="B271" s="31">
        <v>1</v>
      </c>
      <c r="C271" s="31" t="s">
        <v>59</v>
      </c>
      <c r="D271" s="106">
        <v>256</v>
      </c>
      <c r="E271" s="106">
        <f t="shared" si="24"/>
        <v>0</v>
      </c>
      <c r="F271" s="107">
        <f t="shared" si="22"/>
        <v>0</v>
      </c>
      <c r="G271" s="106" t="e">
        <f>IF('Calcs active'!P270&gt;0,('Input &amp; Results'!F$33/12*$C$3)*('Input &amp; Results'!$D$21),('Input &amp; Results'!F$33/12*$C$3)*('Input &amp; Results'!$D$22))</f>
        <v>#DIV/0!</v>
      </c>
      <c r="H271" s="106" t="e">
        <f t="shared" si="19"/>
        <v>#DIV/0!</v>
      </c>
      <c r="I271" s="106" t="e">
        <f t="shared" si="20"/>
        <v>#DIV/0!</v>
      </c>
      <c r="J271" s="106" t="e">
        <f t="shared" si="23"/>
        <v>#DIV/0!</v>
      </c>
      <c r="K271" s="107" t="e">
        <f t="shared" si="21"/>
        <v>#DIV/0!</v>
      </c>
    </row>
    <row r="272" spans="2:11" x14ac:dyDescent="0.2">
      <c r="B272" s="31">
        <v>1</v>
      </c>
      <c r="C272" s="31" t="s">
        <v>59</v>
      </c>
      <c r="D272" s="106">
        <v>257</v>
      </c>
      <c r="E272" s="106">
        <f t="shared" si="24"/>
        <v>0</v>
      </c>
      <c r="F272" s="107">
        <f t="shared" si="22"/>
        <v>0</v>
      </c>
      <c r="G272" s="106" t="e">
        <f>IF('Calcs active'!P271&gt;0,('Input &amp; Results'!F$33/12*$C$3)*('Input &amp; Results'!$D$21),('Input &amp; Results'!F$33/12*$C$3)*('Input &amp; Results'!$D$22))</f>
        <v>#DIV/0!</v>
      </c>
      <c r="H272" s="106" t="e">
        <f t="shared" si="19"/>
        <v>#DIV/0!</v>
      </c>
      <c r="I272" s="106" t="e">
        <f t="shared" si="20"/>
        <v>#DIV/0!</v>
      </c>
      <c r="J272" s="106" t="e">
        <f t="shared" si="23"/>
        <v>#DIV/0!</v>
      </c>
      <c r="K272" s="107" t="e">
        <f t="shared" si="21"/>
        <v>#DIV/0!</v>
      </c>
    </row>
    <row r="273" spans="2:11" x14ac:dyDescent="0.2">
      <c r="B273" s="31">
        <v>1</v>
      </c>
      <c r="C273" s="31" t="s">
        <v>59</v>
      </c>
      <c r="D273" s="106">
        <v>258</v>
      </c>
      <c r="E273" s="106">
        <f t="shared" si="24"/>
        <v>0</v>
      </c>
      <c r="F273" s="107">
        <f t="shared" si="22"/>
        <v>0</v>
      </c>
      <c r="G273" s="106" t="e">
        <f>IF('Calcs active'!P272&gt;0,('Input &amp; Results'!F$33/12*$C$3)*('Input &amp; Results'!$D$21),('Input &amp; Results'!F$33/12*$C$3)*('Input &amp; Results'!$D$22))</f>
        <v>#DIV/0!</v>
      </c>
      <c r="H273" s="106" t="e">
        <f t="shared" ref="H273:H336" si="25">G273-E273</f>
        <v>#DIV/0!</v>
      </c>
      <c r="I273" s="106" t="e">
        <f t="shared" ref="I273:I336" si="26">I272+H273</f>
        <v>#DIV/0!</v>
      </c>
      <c r="J273" s="106" t="e">
        <f t="shared" si="23"/>
        <v>#DIV/0!</v>
      </c>
      <c r="K273" s="107" t="e">
        <f t="shared" ref="K273:K336" si="27">J273/($C$3*$C$4)</f>
        <v>#DIV/0!</v>
      </c>
    </row>
    <row r="274" spans="2:11" x14ac:dyDescent="0.2">
      <c r="B274" s="31">
        <v>1</v>
      </c>
      <c r="C274" s="31" t="s">
        <v>59</v>
      </c>
      <c r="D274" s="106">
        <v>259</v>
      </c>
      <c r="E274" s="106">
        <f t="shared" si="24"/>
        <v>0</v>
      </c>
      <c r="F274" s="107">
        <f t="shared" si="22"/>
        <v>0</v>
      </c>
      <c r="G274" s="106" t="e">
        <f>IF('Calcs active'!P273&gt;0,('Input &amp; Results'!F$33/12*$C$3)*('Input &amp; Results'!$D$21),('Input &amp; Results'!F$33/12*$C$3)*('Input &amp; Results'!$D$22))</f>
        <v>#DIV/0!</v>
      </c>
      <c r="H274" s="106" t="e">
        <f t="shared" si="25"/>
        <v>#DIV/0!</v>
      </c>
      <c r="I274" s="106" t="e">
        <f t="shared" si="26"/>
        <v>#DIV/0!</v>
      </c>
      <c r="J274" s="106" t="e">
        <f t="shared" si="23"/>
        <v>#DIV/0!</v>
      </c>
      <c r="K274" s="107" t="e">
        <f t="shared" si="27"/>
        <v>#DIV/0!</v>
      </c>
    </row>
    <row r="275" spans="2:11" x14ac:dyDescent="0.2">
      <c r="B275" s="31">
        <v>1</v>
      </c>
      <c r="C275" s="31" t="s">
        <v>59</v>
      </c>
      <c r="D275" s="106">
        <v>260</v>
      </c>
      <c r="E275" s="106">
        <f t="shared" si="24"/>
        <v>0</v>
      </c>
      <c r="F275" s="107">
        <f t="shared" ref="F275:F338" si="28">E275*7.48/1440</f>
        <v>0</v>
      </c>
      <c r="G275" s="106" t="e">
        <f>IF('Calcs active'!P274&gt;0,('Input &amp; Results'!F$33/12*$C$3)*('Input &amp; Results'!$D$21),('Input &amp; Results'!F$33/12*$C$3)*('Input &amp; Results'!$D$22))</f>
        <v>#DIV/0!</v>
      </c>
      <c r="H275" s="106" t="e">
        <f t="shared" si="25"/>
        <v>#DIV/0!</v>
      </c>
      <c r="I275" s="106" t="e">
        <f t="shared" si="26"/>
        <v>#DIV/0!</v>
      </c>
      <c r="J275" s="106" t="e">
        <f t="shared" si="23"/>
        <v>#DIV/0!</v>
      </c>
      <c r="K275" s="107" t="e">
        <f t="shared" si="27"/>
        <v>#DIV/0!</v>
      </c>
    </row>
    <row r="276" spans="2:11" x14ac:dyDescent="0.2">
      <c r="B276" s="31">
        <v>1</v>
      </c>
      <c r="C276" s="31" t="s">
        <v>59</v>
      </c>
      <c r="D276" s="106">
        <v>261</v>
      </c>
      <c r="E276" s="106">
        <f t="shared" si="24"/>
        <v>0</v>
      </c>
      <c r="F276" s="107">
        <f t="shared" si="28"/>
        <v>0</v>
      </c>
      <c r="G276" s="106" t="e">
        <f>IF('Calcs active'!P275&gt;0,('Input &amp; Results'!F$33/12*$C$3)*('Input &amp; Results'!$D$21),('Input &amp; Results'!F$33/12*$C$3)*('Input &amp; Results'!$D$22))</f>
        <v>#DIV/0!</v>
      </c>
      <c r="H276" s="106" t="e">
        <f t="shared" si="25"/>
        <v>#DIV/0!</v>
      </c>
      <c r="I276" s="106" t="e">
        <f t="shared" si="26"/>
        <v>#DIV/0!</v>
      </c>
      <c r="J276" s="106" t="e">
        <f t="shared" si="23"/>
        <v>#DIV/0!</v>
      </c>
      <c r="K276" s="107" t="e">
        <f t="shared" si="27"/>
        <v>#DIV/0!</v>
      </c>
    </row>
    <row r="277" spans="2:11" x14ac:dyDescent="0.2">
      <c r="B277" s="31">
        <v>1</v>
      </c>
      <c r="C277" s="31" t="s">
        <v>59</v>
      </c>
      <c r="D277" s="106">
        <v>262</v>
      </c>
      <c r="E277" s="106">
        <f t="shared" si="24"/>
        <v>0</v>
      </c>
      <c r="F277" s="107">
        <f t="shared" si="28"/>
        <v>0</v>
      </c>
      <c r="G277" s="106" t="e">
        <f>IF('Calcs active'!P276&gt;0,('Input &amp; Results'!F$33/12*$C$3)*('Input &amp; Results'!$D$21),('Input &amp; Results'!F$33/12*$C$3)*('Input &amp; Results'!$D$22))</f>
        <v>#DIV/0!</v>
      </c>
      <c r="H277" s="106" t="e">
        <f t="shared" si="25"/>
        <v>#DIV/0!</v>
      </c>
      <c r="I277" s="106" t="e">
        <f t="shared" si="26"/>
        <v>#DIV/0!</v>
      </c>
      <c r="J277" s="106" t="e">
        <f t="shared" ref="J277:J340" si="29">J276+H277</f>
        <v>#DIV/0!</v>
      </c>
      <c r="K277" s="107" t="e">
        <f t="shared" si="27"/>
        <v>#DIV/0!</v>
      </c>
    </row>
    <row r="278" spans="2:11" x14ac:dyDescent="0.2">
      <c r="B278" s="31">
        <v>1</v>
      </c>
      <c r="C278" s="31" t="s">
        <v>59</v>
      </c>
      <c r="D278" s="106">
        <v>263</v>
      </c>
      <c r="E278" s="106">
        <f t="shared" si="24"/>
        <v>0</v>
      </c>
      <c r="F278" s="107">
        <f t="shared" si="28"/>
        <v>0</v>
      </c>
      <c r="G278" s="106" t="e">
        <f>IF('Calcs active'!P277&gt;0,('Input &amp; Results'!F$33/12*$C$3)*('Input &amp; Results'!$D$21),('Input &amp; Results'!F$33/12*$C$3)*('Input &amp; Results'!$D$22))</f>
        <v>#DIV/0!</v>
      </c>
      <c r="H278" s="106" t="e">
        <f t="shared" si="25"/>
        <v>#DIV/0!</v>
      </c>
      <c r="I278" s="106" t="e">
        <f t="shared" si="26"/>
        <v>#DIV/0!</v>
      </c>
      <c r="J278" s="106" t="e">
        <f t="shared" si="29"/>
        <v>#DIV/0!</v>
      </c>
      <c r="K278" s="107" t="e">
        <f t="shared" si="27"/>
        <v>#DIV/0!</v>
      </c>
    </row>
    <row r="279" spans="2:11" x14ac:dyDescent="0.2">
      <c r="B279" s="31">
        <v>1</v>
      </c>
      <c r="C279" s="31" t="s">
        <v>59</v>
      </c>
      <c r="D279" s="106">
        <v>264</v>
      </c>
      <c r="E279" s="106">
        <f t="shared" si="24"/>
        <v>0</v>
      </c>
      <c r="F279" s="107">
        <f t="shared" si="28"/>
        <v>0</v>
      </c>
      <c r="G279" s="106" t="e">
        <f>IF('Calcs active'!P278&gt;0,('Input &amp; Results'!F$33/12*$C$3)*('Input &amp; Results'!$D$21),('Input &amp; Results'!F$33/12*$C$3)*('Input &amp; Results'!$D$22))</f>
        <v>#DIV/0!</v>
      </c>
      <c r="H279" s="106" t="e">
        <f t="shared" si="25"/>
        <v>#DIV/0!</v>
      </c>
      <c r="I279" s="106" t="e">
        <f t="shared" si="26"/>
        <v>#DIV/0!</v>
      </c>
      <c r="J279" s="106" t="e">
        <f t="shared" si="29"/>
        <v>#DIV/0!</v>
      </c>
      <c r="K279" s="107" t="e">
        <f t="shared" si="27"/>
        <v>#DIV/0!</v>
      </c>
    </row>
    <row r="280" spans="2:11" x14ac:dyDescent="0.2">
      <c r="B280" s="31">
        <v>1</v>
      </c>
      <c r="C280" s="31" t="s">
        <v>59</v>
      </c>
      <c r="D280" s="106">
        <v>265</v>
      </c>
      <c r="E280" s="106">
        <f t="shared" si="24"/>
        <v>0</v>
      </c>
      <c r="F280" s="107">
        <f t="shared" si="28"/>
        <v>0</v>
      </c>
      <c r="G280" s="106" t="e">
        <f>IF('Calcs active'!P279&gt;0,('Input &amp; Results'!F$33/12*$C$3)*('Input &amp; Results'!$D$21),('Input &amp; Results'!F$33/12*$C$3)*('Input &amp; Results'!$D$22))</f>
        <v>#DIV/0!</v>
      </c>
      <c r="H280" s="106" t="e">
        <f t="shared" si="25"/>
        <v>#DIV/0!</v>
      </c>
      <c r="I280" s="106" t="e">
        <f t="shared" si="26"/>
        <v>#DIV/0!</v>
      </c>
      <c r="J280" s="106" t="e">
        <f t="shared" si="29"/>
        <v>#DIV/0!</v>
      </c>
      <c r="K280" s="107" t="e">
        <f t="shared" si="27"/>
        <v>#DIV/0!</v>
      </c>
    </row>
    <row r="281" spans="2:11" x14ac:dyDescent="0.2">
      <c r="B281" s="31">
        <v>1</v>
      </c>
      <c r="C281" s="31" t="s">
        <v>59</v>
      </c>
      <c r="D281" s="106">
        <v>266</v>
      </c>
      <c r="E281" s="106">
        <f t="shared" si="24"/>
        <v>0</v>
      </c>
      <c r="F281" s="107">
        <f t="shared" si="28"/>
        <v>0</v>
      </c>
      <c r="G281" s="106" t="e">
        <f>IF('Calcs active'!P280&gt;0,('Input &amp; Results'!F$33/12*$C$3)*('Input &amp; Results'!$D$21),('Input &amp; Results'!F$33/12*$C$3)*('Input &amp; Results'!$D$22))</f>
        <v>#DIV/0!</v>
      </c>
      <c r="H281" s="106" t="e">
        <f t="shared" si="25"/>
        <v>#DIV/0!</v>
      </c>
      <c r="I281" s="106" t="e">
        <f t="shared" si="26"/>
        <v>#DIV/0!</v>
      </c>
      <c r="J281" s="106" t="e">
        <f t="shared" si="29"/>
        <v>#DIV/0!</v>
      </c>
      <c r="K281" s="107" t="e">
        <f t="shared" si="27"/>
        <v>#DIV/0!</v>
      </c>
    </row>
    <row r="282" spans="2:11" x14ac:dyDescent="0.2">
      <c r="B282" s="31">
        <v>1</v>
      </c>
      <c r="C282" s="31" t="s">
        <v>59</v>
      </c>
      <c r="D282" s="106">
        <v>267</v>
      </c>
      <c r="E282" s="106">
        <f t="shared" si="24"/>
        <v>0</v>
      </c>
      <c r="F282" s="107">
        <f t="shared" si="28"/>
        <v>0</v>
      </c>
      <c r="G282" s="106" t="e">
        <f>IF('Calcs active'!P281&gt;0,('Input &amp; Results'!F$33/12*$C$3)*('Input &amp; Results'!$D$21),('Input &amp; Results'!F$33/12*$C$3)*('Input &amp; Results'!$D$22))</f>
        <v>#DIV/0!</v>
      </c>
      <c r="H282" s="106" t="e">
        <f t="shared" si="25"/>
        <v>#DIV/0!</v>
      </c>
      <c r="I282" s="106" t="e">
        <f t="shared" si="26"/>
        <v>#DIV/0!</v>
      </c>
      <c r="J282" s="106" t="e">
        <f t="shared" si="29"/>
        <v>#DIV/0!</v>
      </c>
      <c r="K282" s="107" t="e">
        <f t="shared" si="27"/>
        <v>#DIV/0!</v>
      </c>
    </row>
    <row r="283" spans="2:11" x14ac:dyDescent="0.2">
      <c r="B283" s="31">
        <v>1</v>
      </c>
      <c r="C283" s="31" t="s">
        <v>59</v>
      </c>
      <c r="D283" s="106">
        <v>268</v>
      </c>
      <c r="E283" s="106">
        <f t="shared" si="24"/>
        <v>0</v>
      </c>
      <c r="F283" s="107">
        <f t="shared" si="28"/>
        <v>0</v>
      </c>
      <c r="G283" s="106" t="e">
        <f>IF('Calcs active'!P282&gt;0,('Input &amp; Results'!F$33/12*$C$3)*('Input &amp; Results'!$D$21),('Input &amp; Results'!F$33/12*$C$3)*('Input &amp; Results'!$D$22))</f>
        <v>#DIV/0!</v>
      </c>
      <c r="H283" s="106" t="e">
        <f t="shared" si="25"/>
        <v>#DIV/0!</v>
      </c>
      <c r="I283" s="106" t="e">
        <f t="shared" si="26"/>
        <v>#DIV/0!</v>
      </c>
      <c r="J283" s="106" t="e">
        <f t="shared" si="29"/>
        <v>#DIV/0!</v>
      </c>
      <c r="K283" s="107" t="e">
        <f t="shared" si="27"/>
        <v>#DIV/0!</v>
      </c>
    </row>
    <row r="284" spans="2:11" x14ac:dyDescent="0.2">
      <c r="B284" s="31">
        <v>1</v>
      </c>
      <c r="C284" s="31" t="s">
        <v>59</v>
      </c>
      <c r="D284" s="106">
        <v>269</v>
      </c>
      <c r="E284" s="106">
        <f t="shared" si="24"/>
        <v>0</v>
      </c>
      <c r="F284" s="107">
        <f t="shared" si="28"/>
        <v>0</v>
      </c>
      <c r="G284" s="106" t="e">
        <f>IF('Calcs active'!P283&gt;0,('Input &amp; Results'!F$33/12*$C$3)*('Input &amp; Results'!$D$21),('Input &amp; Results'!F$33/12*$C$3)*('Input &amp; Results'!$D$22))</f>
        <v>#DIV/0!</v>
      </c>
      <c r="H284" s="106" t="e">
        <f t="shared" si="25"/>
        <v>#DIV/0!</v>
      </c>
      <c r="I284" s="106" t="e">
        <f t="shared" si="26"/>
        <v>#DIV/0!</v>
      </c>
      <c r="J284" s="106" t="e">
        <f t="shared" si="29"/>
        <v>#DIV/0!</v>
      </c>
      <c r="K284" s="107" t="e">
        <f t="shared" si="27"/>
        <v>#DIV/0!</v>
      </c>
    </row>
    <row r="285" spans="2:11" x14ac:dyDescent="0.2">
      <c r="B285" s="31">
        <v>1</v>
      </c>
      <c r="C285" s="31" t="s">
        <v>59</v>
      </c>
      <c r="D285" s="106">
        <v>270</v>
      </c>
      <c r="E285" s="106">
        <f t="shared" si="24"/>
        <v>0</v>
      </c>
      <c r="F285" s="107">
        <f t="shared" si="28"/>
        <v>0</v>
      </c>
      <c r="G285" s="106" t="e">
        <f>IF('Calcs active'!P284&gt;0,('Input &amp; Results'!F$33/12*$C$3)*('Input &amp; Results'!$D$21),('Input &amp; Results'!F$33/12*$C$3)*('Input &amp; Results'!$D$22))</f>
        <v>#DIV/0!</v>
      </c>
      <c r="H285" s="106" t="e">
        <f t="shared" si="25"/>
        <v>#DIV/0!</v>
      </c>
      <c r="I285" s="106" t="e">
        <f t="shared" si="26"/>
        <v>#DIV/0!</v>
      </c>
      <c r="J285" s="106" t="e">
        <f t="shared" si="29"/>
        <v>#DIV/0!</v>
      </c>
      <c r="K285" s="107" t="e">
        <f t="shared" si="27"/>
        <v>#DIV/0!</v>
      </c>
    </row>
    <row r="286" spans="2:11" x14ac:dyDescent="0.2">
      <c r="B286" s="31">
        <v>1</v>
      </c>
      <c r="C286" s="31" t="s">
        <v>59</v>
      </c>
      <c r="D286" s="106">
        <v>271</v>
      </c>
      <c r="E286" s="106">
        <f t="shared" si="24"/>
        <v>0</v>
      </c>
      <c r="F286" s="107">
        <f t="shared" si="28"/>
        <v>0</v>
      </c>
      <c r="G286" s="106" t="e">
        <f>IF('Calcs active'!P285&gt;0,('Input &amp; Results'!F$33/12*$C$3)*('Input &amp; Results'!$D$21),('Input &amp; Results'!F$33/12*$C$3)*('Input &amp; Results'!$D$22))</f>
        <v>#DIV/0!</v>
      </c>
      <c r="H286" s="106" t="e">
        <f t="shared" si="25"/>
        <v>#DIV/0!</v>
      </c>
      <c r="I286" s="106" t="e">
        <f t="shared" si="26"/>
        <v>#DIV/0!</v>
      </c>
      <c r="J286" s="106" t="e">
        <f t="shared" si="29"/>
        <v>#DIV/0!</v>
      </c>
      <c r="K286" s="107" t="e">
        <f t="shared" si="27"/>
        <v>#DIV/0!</v>
      </c>
    </row>
    <row r="287" spans="2:11" x14ac:dyDescent="0.2">
      <c r="B287" s="31">
        <v>1</v>
      </c>
      <c r="C287" s="31" t="s">
        <v>59</v>
      </c>
      <c r="D287" s="106">
        <v>272</v>
      </c>
      <c r="E287" s="106">
        <f t="shared" si="24"/>
        <v>0</v>
      </c>
      <c r="F287" s="107">
        <f t="shared" si="28"/>
        <v>0</v>
      </c>
      <c r="G287" s="106" t="e">
        <f>IF('Calcs active'!P286&gt;0,('Input &amp; Results'!F$33/12*$C$3)*('Input &amp; Results'!$D$21),('Input &amp; Results'!F$33/12*$C$3)*('Input &amp; Results'!$D$22))</f>
        <v>#DIV/0!</v>
      </c>
      <c r="H287" s="106" t="e">
        <f t="shared" si="25"/>
        <v>#DIV/0!</v>
      </c>
      <c r="I287" s="106" t="e">
        <f t="shared" si="26"/>
        <v>#DIV/0!</v>
      </c>
      <c r="J287" s="106" t="e">
        <f t="shared" si="29"/>
        <v>#DIV/0!</v>
      </c>
      <c r="K287" s="107" t="e">
        <f t="shared" si="27"/>
        <v>#DIV/0!</v>
      </c>
    </row>
    <row r="288" spans="2:11" x14ac:dyDescent="0.2">
      <c r="B288" s="31">
        <v>1</v>
      </c>
      <c r="C288" s="31" t="s">
        <v>59</v>
      </c>
      <c r="D288" s="106">
        <v>273</v>
      </c>
      <c r="E288" s="106">
        <f t="shared" si="24"/>
        <v>0</v>
      </c>
      <c r="F288" s="107">
        <f t="shared" si="28"/>
        <v>0</v>
      </c>
      <c r="G288" s="106" t="e">
        <f>IF('Calcs active'!P287&gt;0,('Input &amp; Results'!F$33/12*$C$3)*('Input &amp; Results'!$D$21),('Input &amp; Results'!F$33/12*$C$3)*('Input &amp; Results'!$D$22))</f>
        <v>#DIV/0!</v>
      </c>
      <c r="H288" s="106" t="e">
        <f t="shared" si="25"/>
        <v>#DIV/0!</v>
      </c>
      <c r="I288" s="106" t="e">
        <f t="shared" si="26"/>
        <v>#DIV/0!</v>
      </c>
      <c r="J288" s="106" t="e">
        <f t="shared" si="29"/>
        <v>#DIV/0!</v>
      </c>
      <c r="K288" s="107" t="e">
        <f t="shared" si="27"/>
        <v>#DIV/0!</v>
      </c>
    </row>
    <row r="289" spans="2:11" x14ac:dyDescent="0.2">
      <c r="B289" s="31">
        <v>1</v>
      </c>
      <c r="C289" s="31" t="s">
        <v>60</v>
      </c>
      <c r="D289" s="106">
        <v>274</v>
      </c>
      <c r="E289" s="106">
        <f t="shared" si="24"/>
        <v>0</v>
      </c>
      <c r="F289" s="107">
        <f t="shared" si="28"/>
        <v>0</v>
      </c>
      <c r="G289" s="106" t="e">
        <f>IF('Calcs active'!P288&gt;0,('Input &amp; Results'!F$34/12*$C$3)*('Input &amp; Results'!$D$21),('Input &amp; Results'!F$34/12*$C$3)*('Input &amp; Results'!$D$22))</f>
        <v>#DIV/0!</v>
      </c>
      <c r="H289" s="106" t="e">
        <f t="shared" si="25"/>
        <v>#DIV/0!</v>
      </c>
      <c r="I289" s="106" t="e">
        <f t="shared" si="26"/>
        <v>#DIV/0!</v>
      </c>
      <c r="J289" s="106" t="e">
        <f t="shared" si="29"/>
        <v>#DIV/0!</v>
      </c>
      <c r="K289" s="107" t="e">
        <f t="shared" si="27"/>
        <v>#DIV/0!</v>
      </c>
    </row>
    <row r="290" spans="2:11" x14ac:dyDescent="0.2">
      <c r="B290" s="31">
        <v>1</v>
      </c>
      <c r="C290" s="31" t="s">
        <v>60</v>
      </c>
      <c r="D290" s="106">
        <v>275</v>
      </c>
      <c r="E290" s="106">
        <f t="shared" si="24"/>
        <v>0</v>
      </c>
      <c r="F290" s="107">
        <f t="shared" si="28"/>
        <v>0</v>
      </c>
      <c r="G290" s="106" t="e">
        <f>IF('Calcs active'!P289&gt;0,('Input &amp; Results'!F$34/12*$C$3)*('Input &amp; Results'!$D$21),('Input &amp; Results'!F$34/12*$C$3)*('Input &amp; Results'!$D$22))</f>
        <v>#DIV/0!</v>
      </c>
      <c r="H290" s="106" t="e">
        <f t="shared" si="25"/>
        <v>#DIV/0!</v>
      </c>
      <c r="I290" s="106" t="e">
        <f t="shared" si="26"/>
        <v>#DIV/0!</v>
      </c>
      <c r="J290" s="106" t="e">
        <f t="shared" si="29"/>
        <v>#DIV/0!</v>
      </c>
      <c r="K290" s="107" t="e">
        <f t="shared" si="27"/>
        <v>#DIV/0!</v>
      </c>
    </row>
    <row r="291" spans="2:11" x14ac:dyDescent="0.2">
      <c r="B291" s="31">
        <v>1</v>
      </c>
      <c r="C291" s="31" t="s">
        <v>60</v>
      </c>
      <c r="D291" s="106">
        <v>276</v>
      </c>
      <c r="E291" s="106">
        <f t="shared" si="24"/>
        <v>0</v>
      </c>
      <c r="F291" s="107">
        <f t="shared" si="28"/>
        <v>0</v>
      </c>
      <c r="G291" s="106" t="e">
        <f>IF('Calcs active'!P290&gt;0,('Input &amp; Results'!F$34/12*$C$3)*('Input &amp; Results'!$D$21),('Input &amp; Results'!F$34/12*$C$3)*('Input &amp; Results'!$D$22))</f>
        <v>#DIV/0!</v>
      </c>
      <c r="H291" s="106" t="e">
        <f t="shared" si="25"/>
        <v>#DIV/0!</v>
      </c>
      <c r="I291" s="106" t="e">
        <f t="shared" si="26"/>
        <v>#DIV/0!</v>
      </c>
      <c r="J291" s="106" t="e">
        <f t="shared" si="29"/>
        <v>#DIV/0!</v>
      </c>
      <c r="K291" s="107" t="e">
        <f t="shared" si="27"/>
        <v>#DIV/0!</v>
      </c>
    </row>
    <row r="292" spans="2:11" x14ac:dyDescent="0.2">
      <c r="B292" s="31">
        <v>1</v>
      </c>
      <c r="C292" s="31" t="s">
        <v>60</v>
      </c>
      <c r="D292" s="106">
        <v>277</v>
      </c>
      <c r="E292" s="106">
        <f t="shared" si="24"/>
        <v>0</v>
      </c>
      <c r="F292" s="107">
        <f t="shared" si="28"/>
        <v>0</v>
      </c>
      <c r="G292" s="106" t="e">
        <f>IF('Calcs active'!P291&gt;0,('Input &amp; Results'!F$34/12*$C$3)*('Input &amp; Results'!$D$21),('Input &amp; Results'!F$34/12*$C$3)*('Input &amp; Results'!$D$22))</f>
        <v>#DIV/0!</v>
      </c>
      <c r="H292" s="106" t="e">
        <f t="shared" si="25"/>
        <v>#DIV/0!</v>
      </c>
      <c r="I292" s="106" t="e">
        <f t="shared" si="26"/>
        <v>#DIV/0!</v>
      </c>
      <c r="J292" s="106" t="e">
        <f t="shared" si="29"/>
        <v>#DIV/0!</v>
      </c>
      <c r="K292" s="107" t="e">
        <f t="shared" si="27"/>
        <v>#DIV/0!</v>
      </c>
    </row>
    <row r="293" spans="2:11" x14ac:dyDescent="0.2">
      <c r="B293" s="31">
        <v>1</v>
      </c>
      <c r="C293" s="31" t="s">
        <v>60</v>
      </c>
      <c r="D293" s="106">
        <v>278</v>
      </c>
      <c r="E293" s="106">
        <f t="shared" si="24"/>
        <v>0</v>
      </c>
      <c r="F293" s="107">
        <f t="shared" si="28"/>
        <v>0</v>
      </c>
      <c r="G293" s="106" t="e">
        <f>IF('Calcs active'!P292&gt;0,('Input &amp; Results'!F$34/12*$C$3)*('Input &amp; Results'!$D$21),('Input &amp; Results'!F$34/12*$C$3)*('Input &amp; Results'!$D$22))</f>
        <v>#DIV/0!</v>
      </c>
      <c r="H293" s="106" t="e">
        <f t="shared" si="25"/>
        <v>#DIV/0!</v>
      </c>
      <c r="I293" s="106" t="e">
        <f t="shared" si="26"/>
        <v>#DIV/0!</v>
      </c>
      <c r="J293" s="106" t="e">
        <f t="shared" si="29"/>
        <v>#DIV/0!</v>
      </c>
      <c r="K293" s="107" t="e">
        <f t="shared" si="27"/>
        <v>#DIV/0!</v>
      </c>
    </row>
    <row r="294" spans="2:11" x14ac:dyDescent="0.2">
      <c r="B294" s="31">
        <v>1</v>
      </c>
      <c r="C294" s="31" t="s">
        <v>60</v>
      </c>
      <c r="D294" s="106">
        <v>279</v>
      </c>
      <c r="E294" s="106">
        <f t="shared" si="24"/>
        <v>0</v>
      </c>
      <c r="F294" s="107">
        <f t="shared" si="28"/>
        <v>0</v>
      </c>
      <c r="G294" s="106" t="e">
        <f>IF('Calcs active'!P293&gt;0,('Input &amp; Results'!F$34/12*$C$3)*('Input &amp; Results'!$D$21),('Input &amp; Results'!F$34/12*$C$3)*('Input &amp; Results'!$D$22))</f>
        <v>#DIV/0!</v>
      </c>
      <c r="H294" s="106" t="e">
        <f t="shared" si="25"/>
        <v>#DIV/0!</v>
      </c>
      <c r="I294" s="106" t="e">
        <f t="shared" si="26"/>
        <v>#DIV/0!</v>
      </c>
      <c r="J294" s="106" t="e">
        <f t="shared" si="29"/>
        <v>#DIV/0!</v>
      </c>
      <c r="K294" s="107" t="e">
        <f t="shared" si="27"/>
        <v>#DIV/0!</v>
      </c>
    </row>
    <row r="295" spans="2:11" x14ac:dyDescent="0.2">
      <c r="B295" s="31">
        <v>1</v>
      </c>
      <c r="C295" s="31" t="s">
        <v>60</v>
      </c>
      <c r="D295" s="106">
        <v>280</v>
      </c>
      <c r="E295" s="106">
        <f t="shared" si="24"/>
        <v>0</v>
      </c>
      <c r="F295" s="107">
        <f t="shared" si="28"/>
        <v>0</v>
      </c>
      <c r="G295" s="106" t="e">
        <f>IF('Calcs active'!P294&gt;0,('Input &amp; Results'!F$34/12*$C$3)*('Input &amp; Results'!$D$21),('Input &amp; Results'!F$34/12*$C$3)*('Input &amp; Results'!$D$22))</f>
        <v>#DIV/0!</v>
      </c>
      <c r="H295" s="106" t="e">
        <f t="shared" si="25"/>
        <v>#DIV/0!</v>
      </c>
      <c r="I295" s="106" t="e">
        <f t="shared" si="26"/>
        <v>#DIV/0!</v>
      </c>
      <c r="J295" s="106" t="e">
        <f t="shared" si="29"/>
        <v>#DIV/0!</v>
      </c>
      <c r="K295" s="107" t="e">
        <f t="shared" si="27"/>
        <v>#DIV/0!</v>
      </c>
    </row>
    <row r="296" spans="2:11" x14ac:dyDescent="0.2">
      <c r="B296" s="31">
        <v>1</v>
      </c>
      <c r="C296" s="31" t="s">
        <v>60</v>
      </c>
      <c r="D296" s="106">
        <v>281</v>
      </c>
      <c r="E296" s="106">
        <f t="shared" si="24"/>
        <v>0</v>
      </c>
      <c r="F296" s="107">
        <f t="shared" si="28"/>
        <v>0</v>
      </c>
      <c r="G296" s="106" t="e">
        <f>IF('Calcs active'!P295&gt;0,('Input &amp; Results'!F$34/12*$C$3)*('Input &amp; Results'!$D$21),('Input &amp; Results'!F$34/12*$C$3)*('Input &amp; Results'!$D$22))</f>
        <v>#DIV/0!</v>
      </c>
      <c r="H296" s="106" t="e">
        <f t="shared" si="25"/>
        <v>#DIV/0!</v>
      </c>
      <c r="I296" s="106" t="e">
        <f t="shared" si="26"/>
        <v>#DIV/0!</v>
      </c>
      <c r="J296" s="106" t="e">
        <f t="shared" si="29"/>
        <v>#DIV/0!</v>
      </c>
      <c r="K296" s="107" t="e">
        <f t="shared" si="27"/>
        <v>#DIV/0!</v>
      </c>
    </row>
    <row r="297" spans="2:11" x14ac:dyDescent="0.2">
      <c r="B297" s="31">
        <v>1</v>
      </c>
      <c r="C297" s="31" t="s">
        <v>60</v>
      </c>
      <c r="D297" s="106">
        <v>282</v>
      </c>
      <c r="E297" s="106">
        <f t="shared" si="24"/>
        <v>0</v>
      </c>
      <c r="F297" s="107">
        <f t="shared" si="28"/>
        <v>0</v>
      </c>
      <c r="G297" s="106" t="e">
        <f>IF('Calcs active'!P296&gt;0,('Input &amp; Results'!F$34/12*$C$3)*('Input &amp; Results'!$D$21),('Input &amp; Results'!F$34/12*$C$3)*('Input &amp; Results'!$D$22))</f>
        <v>#DIV/0!</v>
      </c>
      <c r="H297" s="106" t="e">
        <f t="shared" si="25"/>
        <v>#DIV/0!</v>
      </c>
      <c r="I297" s="106" t="e">
        <f t="shared" si="26"/>
        <v>#DIV/0!</v>
      </c>
      <c r="J297" s="106" t="e">
        <f t="shared" si="29"/>
        <v>#DIV/0!</v>
      </c>
      <c r="K297" s="107" t="e">
        <f t="shared" si="27"/>
        <v>#DIV/0!</v>
      </c>
    </row>
    <row r="298" spans="2:11" x14ac:dyDescent="0.2">
      <c r="B298" s="31">
        <v>1</v>
      </c>
      <c r="C298" s="31" t="s">
        <v>60</v>
      </c>
      <c r="D298" s="106">
        <v>283</v>
      </c>
      <c r="E298" s="106">
        <f t="shared" si="24"/>
        <v>0</v>
      </c>
      <c r="F298" s="107">
        <f t="shared" si="28"/>
        <v>0</v>
      </c>
      <c r="G298" s="106" t="e">
        <f>IF('Calcs active'!P297&gt;0,('Input &amp; Results'!F$34/12*$C$3)*('Input &amp; Results'!$D$21),('Input &amp; Results'!F$34/12*$C$3)*('Input &amp; Results'!$D$22))</f>
        <v>#DIV/0!</v>
      </c>
      <c r="H298" s="106" t="e">
        <f t="shared" si="25"/>
        <v>#DIV/0!</v>
      </c>
      <c r="I298" s="106" t="e">
        <f t="shared" si="26"/>
        <v>#DIV/0!</v>
      </c>
      <c r="J298" s="106" t="e">
        <f t="shared" si="29"/>
        <v>#DIV/0!</v>
      </c>
      <c r="K298" s="107" t="e">
        <f t="shared" si="27"/>
        <v>#DIV/0!</v>
      </c>
    </row>
    <row r="299" spans="2:11" x14ac:dyDescent="0.2">
      <c r="B299" s="31">
        <v>1</v>
      </c>
      <c r="C299" s="31" t="s">
        <v>60</v>
      </c>
      <c r="D299" s="106">
        <v>284</v>
      </c>
      <c r="E299" s="106">
        <f t="shared" si="24"/>
        <v>0</v>
      </c>
      <c r="F299" s="107">
        <f t="shared" si="28"/>
        <v>0</v>
      </c>
      <c r="G299" s="106" t="e">
        <f>IF('Calcs active'!P298&gt;0,('Input &amp; Results'!F$34/12*$C$3)*('Input &amp; Results'!$D$21),('Input &amp; Results'!F$34/12*$C$3)*('Input &amp; Results'!$D$22))</f>
        <v>#DIV/0!</v>
      </c>
      <c r="H299" s="106" t="e">
        <f t="shared" si="25"/>
        <v>#DIV/0!</v>
      </c>
      <c r="I299" s="106" t="e">
        <f t="shared" si="26"/>
        <v>#DIV/0!</v>
      </c>
      <c r="J299" s="106" t="e">
        <f t="shared" si="29"/>
        <v>#DIV/0!</v>
      </c>
      <c r="K299" s="107" t="e">
        <f t="shared" si="27"/>
        <v>#DIV/0!</v>
      </c>
    </row>
    <row r="300" spans="2:11" x14ac:dyDescent="0.2">
      <c r="B300" s="31">
        <v>1</v>
      </c>
      <c r="C300" s="31" t="s">
        <v>60</v>
      </c>
      <c r="D300" s="106">
        <v>285</v>
      </c>
      <c r="E300" s="106">
        <f t="shared" si="24"/>
        <v>0</v>
      </c>
      <c r="F300" s="107">
        <f t="shared" si="28"/>
        <v>0</v>
      </c>
      <c r="G300" s="106" t="e">
        <f>IF('Calcs active'!P299&gt;0,('Input &amp; Results'!F$34/12*$C$3)*('Input &amp; Results'!$D$21),('Input &amp; Results'!F$34/12*$C$3)*('Input &amp; Results'!$D$22))</f>
        <v>#DIV/0!</v>
      </c>
      <c r="H300" s="106" t="e">
        <f t="shared" si="25"/>
        <v>#DIV/0!</v>
      </c>
      <c r="I300" s="106" t="e">
        <f t="shared" si="26"/>
        <v>#DIV/0!</v>
      </c>
      <c r="J300" s="106" t="e">
        <f t="shared" si="29"/>
        <v>#DIV/0!</v>
      </c>
      <c r="K300" s="107" t="e">
        <f t="shared" si="27"/>
        <v>#DIV/0!</v>
      </c>
    </row>
    <row r="301" spans="2:11" x14ac:dyDescent="0.2">
      <c r="B301" s="31">
        <v>1</v>
      </c>
      <c r="C301" s="31" t="s">
        <v>60</v>
      </c>
      <c r="D301" s="106">
        <v>286</v>
      </c>
      <c r="E301" s="106">
        <f t="shared" si="24"/>
        <v>0</v>
      </c>
      <c r="F301" s="107">
        <f t="shared" si="28"/>
        <v>0</v>
      </c>
      <c r="G301" s="106" t="e">
        <f>IF('Calcs active'!P300&gt;0,('Input &amp; Results'!F$34/12*$C$3)*('Input &amp; Results'!$D$21),('Input &amp; Results'!F$34/12*$C$3)*('Input &amp; Results'!$D$22))</f>
        <v>#DIV/0!</v>
      </c>
      <c r="H301" s="106" t="e">
        <f t="shared" si="25"/>
        <v>#DIV/0!</v>
      </c>
      <c r="I301" s="106" t="e">
        <f t="shared" si="26"/>
        <v>#DIV/0!</v>
      </c>
      <c r="J301" s="106" t="e">
        <f t="shared" si="29"/>
        <v>#DIV/0!</v>
      </c>
      <c r="K301" s="107" t="e">
        <f t="shared" si="27"/>
        <v>#DIV/0!</v>
      </c>
    </row>
    <row r="302" spans="2:11" x14ac:dyDescent="0.2">
      <c r="B302" s="31">
        <v>1</v>
      </c>
      <c r="C302" s="31" t="s">
        <v>60</v>
      </c>
      <c r="D302" s="106">
        <v>287</v>
      </c>
      <c r="E302" s="106">
        <f t="shared" si="24"/>
        <v>0</v>
      </c>
      <c r="F302" s="107">
        <f t="shared" si="28"/>
        <v>0</v>
      </c>
      <c r="G302" s="106" t="e">
        <f>IF('Calcs active'!P301&gt;0,('Input &amp; Results'!F$34/12*$C$3)*('Input &amp; Results'!$D$21),('Input &amp; Results'!F$34/12*$C$3)*('Input &amp; Results'!$D$22))</f>
        <v>#DIV/0!</v>
      </c>
      <c r="H302" s="106" t="e">
        <f t="shared" si="25"/>
        <v>#DIV/0!</v>
      </c>
      <c r="I302" s="106" t="e">
        <f t="shared" si="26"/>
        <v>#DIV/0!</v>
      </c>
      <c r="J302" s="106" t="e">
        <f t="shared" si="29"/>
        <v>#DIV/0!</v>
      </c>
      <c r="K302" s="107" t="e">
        <f t="shared" si="27"/>
        <v>#DIV/0!</v>
      </c>
    </row>
    <row r="303" spans="2:11" x14ac:dyDescent="0.2">
      <c r="B303" s="31">
        <v>1</v>
      </c>
      <c r="C303" s="31" t="s">
        <v>60</v>
      </c>
      <c r="D303" s="106">
        <v>288</v>
      </c>
      <c r="E303" s="106">
        <f t="shared" si="24"/>
        <v>0</v>
      </c>
      <c r="F303" s="107">
        <f t="shared" si="28"/>
        <v>0</v>
      </c>
      <c r="G303" s="106" t="e">
        <f>IF('Calcs active'!P302&gt;0,('Input &amp; Results'!F$34/12*$C$3)*('Input &amp; Results'!$D$21),('Input &amp; Results'!F$34/12*$C$3)*('Input &amp; Results'!$D$22))</f>
        <v>#DIV/0!</v>
      </c>
      <c r="H303" s="106" t="e">
        <f t="shared" si="25"/>
        <v>#DIV/0!</v>
      </c>
      <c r="I303" s="106" t="e">
        <f t="shared" si="26"/>
        <v>#DIV/0!</v>
      </c>
      <c r="J303" s="106" t="e">
        <f t="shared" si="29"/>
        <v>#DIV/0!</v>
      </c>
      <c r="K303" s="107" t="e">
        <f t="shared" si="27"/>
        <v>#DIV/0!</v>
      </c>
    </row>
    <row r="304" spans="2:11" x14ac:dyDescent="0.2">
      <c r="B304" s="31">
        <v>1</v>
      </c>
      <c r="C304" s="31" t="s">
        <v>60</v>
      </c>
      <c r="D304" s="106">
        <v>289</v>
      </c>
      <c r="E304" s="106">
        <f t="shared" si="24"/>
        <v>0</v>
      </c>
      <c r="F304" s="107">
        <f t="shared" si="28"/>
        <v>0</v>
      </c>
      <c r="G304" s="106" t="e">
        <f>IF('Calcs active'!P303&gt;0,('Input &amp; Results'!F$34/12*$C$3)*('Input &amp; Results'!$D$21),('Input &amp; Results'!F$34/12*$C$3)*('Input &amp; Results'!$D$22))</f>
        <v>#DIV/0!</v>
      </c>
      <c r="H304" s="106" t="e">
        <f t="shared" si="25"/>
        <v>#DIV/0!</v>
      </c>
      <c r="I304" s="106" t="e">
        <f t="shared" si="26"/>
        <v>#DIV/0!</v>
      </c>
      <c r="J304" s="106" t="e">
        <f t="shared" si="29"/>
        <v>#DIV/0!</v>
      </c>
      <c r="K304" s="107" t="e">
        <f t="shared" si="27"/>
        <v>#DIV/0!</v>
      </c>
    </row>
    <row r="305" spans="2:11" x14ac:dyDescent="0.2">
      <c r="B305" s="31">
        <v>1</v>
      </c>
      <c r="C305" s="31" t="s">
        <v>60</v>
      </c>
      <c r="D305" s="106">
        <v>290</v>
      </c>
      <c r="E305" s="106">
        <f t="shared" si="24"/>
        <v>0</v>
      </c>
      <c r="F305" s="107">
        <f t="shared" si="28"/>
        <v>0</v>
      </c>
      <c r="G305" s="106" t="e">
        <f>IF('Calcs active'!P304&gt;0,('Input &amp; Results'!F$34/12*$C$3)*('Input &amp; Results'!$D$21),('Input &amp; Results'!F$34/12*$C$3)*('Input &amp; Results'!$D$22))</f>
        <v>#DIV/0!</v>
      </c>
      <c r="H305" s="106" t="e">
        <f t="shared" si="25"/>
        <v>#DIV/0!</v>
      </c>
      <c r="I305" s="106" t="e">
        <f t="shared" si="26"/>
        <v>#DIV/0!</v>
      </c>
      <c r="J305" s="106" t="e">
        <f t="shared" si="29"/>
        <v>#DIV/0!</v>
      </c>
      <c r="K305" s="107" t="e">
        <f t="shared" si="27"/>
        <v>#DIV/0!</v>
      </c>
    </row>
    <row r="306" spans="2:11" x14ac:dyDescent="0.2">
      <c r="B306" s="31">
        <v>1</v>
      </c>
      <c r="C306" s="31" t="s">
        <v>60</v>
      </c>
      <c r="D306" s="106">
        <v>291</v>
      </c>
      <c r="E306" s="106">
        <f t="shared" si="24"/>
        <v>0</v>
      </c>
      <c r="F306" s="107">
        <f t="shared" si="28"/>
        <v>0</v>
      </c>
      <c r="G306" s="106" t="e">
        <f>IF('Calcs active'!P305&gt;0,('Input &amp; Results'!F$34/12*$C$3)*('Input &amp; Results'!$D$21),('Input &amp; Results'!F$34/12*$C$3)*('Input &amp; Results'!$D$22))</f>
        <v>#DIV/0!</v>
      </c>
      <c r="H306" s="106" t="e">
        <f t="shared" si="25"/>
        <v>#DIV/0!</v>
      </c>
      <c r="I306" s="106" t="e">
        <f t="shared" si="26"/>
        <v>#DIV/0!</v>
      </c>
      <c r="J306" s="106" t="e">
        <f t="shared" si="29"/>
        <v>#DIV/0!</v>
      </c>
      <c r="K306" s="107" t="e">
        <f t="shared" si="27"/>
        <v>#DIV/0!</v>
      </c>
    </row>
    <row r="307" spans="2:11" x14ac:dyDescent="0.2">
      <c r="B307" s="31">
        <v>1</v>
      </c>
      <c r="C307" s="31" t="s">
        <v>60</v>
      </c>
      <c r="D307" s="106">
        <v>292</v>
      </c>
      <c r="E307" s="106">
        <f t="shared" si="24"/>
        <v>0</v>
      </c>
      <c r="F307" s="107">
        <f t="shared" si="28"/>
        <v>0</v>
      </c>
      <c r="G307" s="106" t="e">
        <f>IF('Calcs active'!P306&gt;0,('Input &amp; Results'!F$34/12*$C$3)*('Input &amp; Results'!$D$21),('Input &amp; Results'!F$34/12*$C$3)*('Input &amp; Results'!$D$22))</f>
        <v>#DIV/0!</v>
      </c>
      <c r="H307" s="106" t="e">
        <f t="shared" si="25"/>
        <v>#DIV/0!</v>
      </c>
      <c r="I307" s="106" t="e">
        <f t="shared" si="26"/>
        <v>#DIV/0!</v>
      </c>
      <c r="J307" s="106" t="e">
        <f t="shared" si="29"/>
        <v>#DIV/0!</v>
      </c>
      <c r="K307" s="107" t="e">
        <f t="shared" si="27"/>
        <v>#DIV/0!</v>
      </c>
    </row>
    <row r="308" spans="2:11" x14ac:dyDescent="0.2">
      <c r="B308" s="31">
        <v>1</v>
      </c>
      <c r="C308" s="31" t="s">
        <v>60</v>
      </c>
      <c r="D308" s="106">
        <v>293</v>
      </c>
      <c r="E308" s="106">
        <f t="shared" si="24"/>
        <v>0</v>
      </c>
      <c r="F308" s="107">
        <f t="shared" si="28"/>
        <v>0</v>
      </c>
      <c r="G308" s="106" t="e">
        <f>IF('Calcs active'!P307&gt;0,('Input &amp; Results'!F$34/12*$C$3)*('Input &amp; Results'!$D$21),('Input &amp; Results'!F$34/12*$C$3)*('Input &amp; Results'!$D$22))</f>
        <v>#DIV/0!</v>
      </c>
      <c r="H308" s="106" t="e">
        <f t="shared" si="25"/>
        <v>#DIV/0!</v>
      </c>
      <c r="I308" s="106" t="e">
        <f t="shared" si="26"/>
        <v>#DIV/0!</v>
      </c>
      <c r="J308" s="106" t="e">
        <f t="shared" si="29"/>
        <v>#DIV/0!</v>
      </c>
      <c r="K308" s="107" t="e">
        <f t="shared" si="27"/>
        <v>#DIV/0!</v>
      </c>
    </row>
    <row r="309" spans="2:11" x14ac:dyDescent="0.2">
      <c r="B309" s="31">
        <v>1</v>
      </c>
      <c r="C309" s="31" t="s">
        <v>60</v>
      </c>
      <c r="D309" s="106">
        <v>294</v>
      </c>
      <c r="E309" s="106">
        <f t="shared" si="24"/>
        <v>0</v>
      </c>
      <c r="F309" s="107">
        <f t="shared" si="28"/>
        <v>0</v>
      </c>
      <c r="G309" s="106" t="e">
        <f>IF('Calcs active'!P308&gt;0,('Input &amp; Results'!F$34/12*$C$3)*('Input &amp; Results'!$D$21),('Input &amp; Results'!F$34/12*$C$3)*('Input &amp; Results'!$D$22))</f>
        <v>#DIV/0!</v>
      </c>
      <c r="H309" s="106" t="e">
        <f t="shared" si="25"/>
        <v>#DIV/0!</v>
      </c>
      <c r="I309" s="106" t="e">
        <f t="shared" si="26"/>
        <v>#DIV/0!</v>
      </c>
      <c r="J309" s="106" t="e">
        <f t="shared" si="29"/>
        <v>#DIV/0!</v>
      </c>
      <c r="K309" s="107" t="e">
        <f t="shared" si="27"/>
        <v>#DIV/0!</v>
      </c>
    </row>
    <row r="310" spans="2:11" x14ac:dyDescent="0.2">
      <c r="B310" s="31">
        <v>1</v>
      </c>
      <c r="C310" s="31" t="s">
        <v>60</v>
      </c>
      <c r="D310" s="106">
        <v>295</v>
      </c>
      <c r="E310" s="106">
        <f t="shared" si="24"/>
        <v>0</v>
      </c>
      <c r="F310" s="107">
        <f t="shared" si="28"/>
        <v>0</v>
      </c>
      <c r="G310" s="106" t="e">
        <f>IF('Calcs active'!P309&gt;0,('Input &amp; Results'!F$34/12*$C$3)*('Input &amp; Results'!$D$21),('Input &amp; Results'!F$34/12*$C$3)*('Input &amp; Results'!$D$22))</f>
        <v>#DIV/0!</v>
      </c>
      <c r="H310" s="106" t="e">
        <f t="shared" si="25"/>
        <v>#DIV/0!</v>
      </c>
      <c r="I310" s="106" t="e">
        <f t="shared" si="26"/>
        <v>#DIV/0!</v>
      </c>
      <c r="J310" s="106" t="e">
        <f t="shared" si="29"/>
        <v>#DIV/0!</v>
      </c>
      <c r="K310" s="107" t="e">
        <f t="shared" si="27"/>
        <v>#DIV/0!</v>
      </c>
    </row>
    <row r="311" spans="2:11" x14ac:dyDescent="0.2">
      <c r="B311" s="31">
        <v>1</v>
      </c>
      <c r="C311" s="31" t="s">
        <v>60</v>
      </c>
      <c r="D311" s="106">
        <v>296</v>
      </c>
      <c r="E311" s="106">
        <f t="shared" si="24"/>
        <v>0</v>
      </c>
      <c r="F311" s="107">
        <f t="shared" si="28"/>
        <v>0</v>
      </c>
      <c r="G311" s="106" t="e">
        <f>IF('Calcs active'!P310&gt;0,('Input &amp; Results'!F$34/12*$C$3)*('Input &amp; Results'!$D$21),('Input &amp; Results'!F$34/12*$C$3)*('Input &amp; Results'!$D$22))</f>
        <v>#DIV/0!</v>
      </c>
      <c r="H311" s="106" t="e">
        <f t="shared" si="25"/>
        <v>#DIV/0!</v>
      </c>
      <c r="I311" s="106" t="e">
        <f t="shared" si="26"/>
        <v>#DIV/0!</v>
      </c>
      <c r="J311" s="106" t="e">
        <f t="shared" si="29"/>
        <v>#DIV/0!</v>
      </c>
      <c r="K311" s="107" t="e">
        <f t="shared" si="27"/>
        <v>#DIV/0!</v>
      </c>
    </row>
    <row r="312" spans="2:11" x14ac:dyDescent="0.2">
      <c r="B312" s="31">
        <v>1</v>
      </c>
      <c r="C312" s="31" t="s">
        <v>60</v>
      </c>
      <c r="D312" s="106">
        <v>297</v>
      </c>
      <c r="E312" s="106">
        <f t="shared" si="24"/>
        <v>0</v>
      </c>
      <c r="F312" s="107">
        <f t="shared" si="28"/>
        <v>0</v>
      </c>
      <c r="G312" s="106" t="e">
        <f>IF('Calcs active'!P311&gt;0,('Input &amp; Results'!F$34/12*$C$3)*('Input &amp; Results'!$D$21),('Input &amp; Results'!F$34/12*$C$3)*('Input &amp; Results'!$D$22))</f>
        <v>#DIV/0!</v>
      </c>
      <c r="H312" s="106" t="e">
        <f t="shared" si="25"/>
        <v>#DIV/0!</v>
      </c>
      <c r="I312" s="106" t="e">
        <f t="shared" si="26"/>
        <v>#DIV/0!</v>
      </c>
      <c r="J312" s="106" t="e">
        <f t="shared" si="29"/>
        <v>#DIV/0!</v>
      </c>
      <c r="K312" s="107" t="e">
        <f t="shared" si="27"/>
        <v>#DIV/0!</v>
      </c>
    </row>
    <row r="313" spans="2:11" x14ac:dyDescent="0.2">
      <c r="B313" s="31">
        <v>1</v>
      </c>
      <c r="C313" s="31" t="s">
        <v>60</v>
      </c>
      <c r="D313" s="106">
        <v>298</v>
      </c>
      <c r="E313" s="106">
        <f t="shared" ref="E313:E376" si="30">IF($C$3&gt;0,$C$3*$C$11*(I312/$C$8)^$C$12,0)</f>
        <v>0</v>
      </c>
      <c r="F313" s="107">
        <f t="shared" si="28"/>
        <v>0</v>
      </c>
      <c r="G313" s="106" t="e">
        <f>IF('Calcs active'!P312&gt;0,('Input &amp; Results'!F$34/12*$C$3)*('Input &amp; Results'!$D$21),('Input &amp; Results'!F$34/12*$C$3)*('Input &amp; Results'!$D$22))</f>
        <v>#DIV/0!</v>
      </c>
      <c r="H313" s="106" t="e">
        <f t="shared" si="25"/>
        <v>#DIV/0!</v>
      </c>
      <c r="I313" s="106" t="e">
        <f t="shared" si="26"/>
        <v>#DIV/0!</v>
      </c>
      <c r="J313" s="106" t="e">
        <f t="shared" si="29"/>
        <v>#DIV/0!</v>
      </c>
      <c r="K313" s="107" t="e">
        <f t="shared" si="27"/>
        <v>#DIV/0!</v>
      </c>
    </row>
    <row r="314" spans="2:11" x14ac:dyDescent="0.2">
      <c r="B314" s="31">
        <v>1</v>
      </c>
      <c r="C314" s="31" t="s">
        <v>60</v>
      </c>
      <c r="D314" s="106">
        <v>299</v>
      </c>
      <c r="E314" s="106">
        <f t="shared" si="30"/>
        <v>0</v>
      </c>
      <c r="F314" s="107">
        <f t="shared" si="28"/>
        <v>0</v>
      </c>
      <c r="G314" s="106" t="e">
        <f>IF('Calcs active'!P313&gt;0,('Input &amp; Results'!F$34/12*$C$3)*('Input &amp; Results'!$D$21),('Input &amp; Results'!F$34/12*$C$3)*('Input &amp; Results'!$D$22))</f>
        <v>#DIV/0!</v>
      </c>
      <c r="H314" s="106" t="e">
        <f t="shared" si="25"/>
        <v>#DIV/0!</v>
      </c>
      <c r="I314" s="106" t="e">
        <f t="shared" si="26"/>
        <v>#DIV/0!</v>
      </c>
      <c r="J314" s="106" t="e">
        <f t="shared" si="29"/>
        <v>#DIV/0!</v>
      </c>
      <c r="K314" s="107" t="e">
        <f t="shared" si="27"/>
        <v>#DIV/0!</v>
      </c>
    </row>
    <row r="315" spans="2:11" x14ac:dyDescent="0.2">
      <c r="B315" s="31">
        <v>1</v>
      </c>
      <c r="C315" s="31" t="s">
        <v>60</v>
      </c>
      <c r="D315" s="106">
        <v>300</v>
      </c>
      <c r="E315" s="106">
        <f t="shared" si="30"/>
        <v>0</v>
      </c>
      <c r="F315" s="107">
        <f t="shared" si="28"/>
        <v>0</v>
      </c>
      <c r="G315" s="106" t="e">
        <f>IF('Calcs active'!P314&gt;0,('Input &amp; Results'!F$34/12*$C$3)*('Input &amp; Results'!$D$21),('Input &amp; Results'!F$34/12*$C$3)*('Input &amp; Results'!$D$22))</f>
        <v>#DIV/0!</v>
      </c>
      <c r="H315" s="106" t="e">
        <f t="shared" si="25"/>
        <v>#DIV/0!</v>
      </c>
      <c r="I315" s="106" t="e">
        <f t="shared" si="26"/>
        <v>#DIV/0!</v>
      </c>
      <c r="J315" s="106" t="e">
        <f t="shared" si="29"/>
        <v>#DIV/0!</v>
      </c>
      <c r="K315" s="107" t="e">
        <f t="shared" si="27"/>
        <v>#DIV/0!</v>
      </c>
    </row>
    <row r="316" spans="2:11" x14ac:dyDescent="0.2">
      <c r="B316" s="31">
        <v>1</v>
      </c>
      <c r="C316" s="31" t="s">
        <v>60</v>
      </c>
      <c r="D316" s="106">
        <v>301</v>
      </c>
      <c r="E316" s="106">
        <f t="shared" si="30"/>
        <v>0</v>
      </c>
      <c r="F316" s="107">
        <f t="shared" si="28"/>
        <v>0</v>
      </c>
      <c r="G316" s="106" t="e">
        <f>IF('Calcs active'!P315&gt;0,('Input &amp; Results'!F$34/12*$C$3)*('Input &amp; Results'!$D$21),('Input &amp; Results'!F$34/12*$C$3)*('Input &amp; Results'!$D$22))</f>
        <v>#DIV/0!</v>
      </c>
      <c r="H316" s="106" t="e">
        <f t="shared" si="25"/>
        <v>#DIV/0!</v>
      </c>
      <c r="I316" s="106" t="e">
        <f t="shared" si="26"/>
        <v>#DIV/0!</v>
      </c>
      <c r="J316" s="106" t="e">
        <f t="shared" si="29"/>
        <v>#DIV/0!</v>
      </c>
      <c r="K316" s="107" t="e">
        <f t="shared" si="27"/>
        <v>#DIV/0!</v>
      </c>
    </row>
    <row r="317" spans="2:11" x14ac:dyDescent="0.2">
      <c r="B317" s="31">
        <v>1</v>
      </c>
      <c r="C317" s="31" t="s">
        <v>60</v>
      </c>
      <c r="D317" s="106">
        <v>302</v>
      </c>
      <c r="E317" s="106">
        <f t="shared" si="30"/>
        <v>0</v>
      </c>
      <c r="F317" s="107">
        <f t="shared" si="28"/>
        <v>0</v>
      </c>
      <c r="G317" s="106" t="e">
        <f>IF('Calcs active'!P316&gt;0,('Input &amp; Results'!F$34/12*$C$3)*('Input &amp; Results'!$D$21),('Input &amp; Results'!F$34/12*$C$3)*('Input &amp; Results'!$D$22))</f>
        <v>#DIV/0!</v>
      </c>
      <c r="H317" s="106" t="e">
        <f t="shared" si="25"/>
        <v>#DIV/0!</v>
      </c>
      <c r="I317" s="106" t="e">
        <f t="shared" si="26"/>
        <v>#DIV/0!</v>
      </c>
      <c r="J317" s="106" t="e">
        <f t="shared" si="29"/>
        <v>#DIV/0!</v>
      </c>
      <c r="K317" s="107" t="e">
        <f t="shared" si="27"/>
        <v>#DIV/0!</v>
      </c>
    </row>
    <row r="318" spans="2:11" x14ac:dyDescent="0.2">
      <c r="B318" s="31">
        <v>1</v>
      </c>
      <c r="C318" s="31" t="s">
        <v>60</v>
      </c>
      <c r="D318" s="106">
        <v>303</v>
      </c>
      <c r="E318" s="106">
        <f t="shared" si="30"/>
        <v>0</v>
      </c>
      <c r="F318" s="107">
        <f t="shared" si="28"/>
        <v>0</v>
      </c>
      <c r="G318" s="106" t="e">
        <f>IF('Calcs active'!P317&gt;0,('Input &amp; Results'!F$34/12*$C$3)*('Input &amp; Results'!$D$21),('Input &amp; Results'!F$34/12*$C$3)*('Input &amp; Results'!$D$22))</f>
        <v>#DIV/0!</v>
      </c>
      <c r="H318" s="106" t="e">
        <f t="shared" si="25"/>
        <v>#DIV/0!</v>
      </c>
      <c r="I318" s="106" t="e">
        <f t="shared" si="26"/>
        <v>#DIV/0!</v>
      </c>
      <c r="J318" s="106" t="e">
        <f t="shared" si="29"/>
        <v>#DIV/0!</v>
      </c>
      <c r="K318" s="107" t="e">
        <f t="shared" si="27"/>
        <v>#DIV/0!</v>
      </c>
    </row>
    <row r="319" spans="2:11" x14ac:dyDescent="0.2">
      <c r="B319" s="31">
        <v>1</v>
      </c>
      <c r="C319" s="31" t="s">
        <v>60</v>
      </c>
      <c r="D319" s="106">
        <v>304</v>
      </c>
      <c r="E319" s="106">
        <f t="shared" si="30"/>
        <v>0</v>
      </c>
      <c r="F319" s="107">
        <f t="shared" si="28"/>
        <v>0</v>
      </c>
      <c r="G319" s="106" t="e">
        <f>IF('Calcs active'!P318&gt;0,('Input &amp; Results'!F$34/12*$C$3)*('Input &amp; Results'!$D$21),('Input &amp; Results'!F$34/12*$C$3)*('Input &amp; Results'!$D$22))</f>
        <v>#DIV/0!</v>
      </c>
      <c r="H319" s="106" t="e">
        <f t="shared" si="25"/>
        <v>#DIV/0!</v>
      </c>
      <c r="I319" s="106" t="e">
        <f t="shared" si="26"/>
        <v>#DIV/0!</v>
      </c>
      <c r="J319" s="106" t="e">
        <f t="shared" si="29"/>
        <v>#DIV/0!</v>
      </c>
      <c r="K319" s="107" t="e">
        <f t="shared" si="27"/>
        <v>#DIV/0!</v>
      </c>
    </row>
    <row r="320" spans="2:11" x14ac:dyDescent="0.2">
      <c r="B320" s="31">
        <v>1</v>
      </c>
      <c r="C320" s="31" t="s">
        <v>61</v>
      </c>
      <c r="D320" s="106">
        <v>305</v>
      </c>
      <c r="E320" s="106">
        <f t="shared" si="30"/>
        <v>0</v>
      </c>
      <c r="F320" s="107">
        <f t="shared" si="28"/>
        <v>0</v>
      </c>
      <c r="G320" s="106" t="e">
        <f>IF('Calcs active'!P319&gt;0,('Input &amp; Results'!F$35/12*$C$3)*('Input &amp; Results'!$D$21),('Input &amp; Results'!F$35/12*$C$3)*('Input &amp; Results'!$D$22))</f>
        <v>#DIV/0!</v>
      </c>
      <c r="H320" s="106" t="e">
        <f t="shared" si="25"/>
        <v>#DIV/0!</v>
      </c>
      <c r="I320" s="106" t="e">
        <f t="shared" si="26"/>
        <v>#DIV/0!</v>
      </c>
      <c r="J320" s="106" t="e">
        <f t="shared" si="29"/>
        <v>#DIV/0!</v>
      </c>
      <c r="K320" s="107" t="e">
        <f t="shared" si="27"/>
        <v>#DIV/0!</v>
      </c>
    </row>
    <row r="321" spans="2:11" x14ac:dyDescent="0.2">
      <c r="B321" s="31">
        <v>1</v>
      </c>
      <c r="C321" s="31" t="s">
        <v>61</v>
      </c>
      <c r="D321" s="106">
        <v>306</v>
      </c>
      <c r="E321" s="106">
        <f t="shared" si="30"/>
        <v>0</v>
      </c>
      <c r="F321" s="107">
        <f t="shared" si="28"/>
        <v>0</v>
      </c>
      <c r="G321" s="106" t="e">
        <f>IF('Calcs active'!P320&gt;0,('Input &amp; Results'!F$35/12*$C$3)*('Input &amp; Results'!$D$21),('Input &amp; Results'!F$35/12*$C$3)*('Input &amp; Results'!$D$22))</f>
        <v>#DIV/0!</v>
      </c>
      <c r="H321" s="106" t="e">
        <f t="shared" si="25"/>
        <v>#DIV/0!</v>
      </c>
      <c r="I321" s="106" t="e">
        <f t="shared" si="26"/>
        <v>#DIV/0!</v>
      </c>
      <c r="J321" s="106" t="e">
        <f t="shared" si="29"/>
        <v>#DIV/0!</v>
      </c>
      <c r="K321" s="107" t="e">
        <f t="shared" si="27"/>
        <v>#DIV/0!</v>
      </c>
    </row>
    <row r="322" spans="2:11" x14ac:dyDescent="0.2">
      <c r="B322" s="31">
        <v>1</v>
      </c>
      <c r="C322" s="31" t="s">
        <v>61</v>
      </c>
      <c r="D322" s="106">
        <v>307</v>
      </c>
      <c r="E322" s="106">
        <f t="shared" si="30"/>
        <v>0</v>
      </c>
      <c r="F322" s="107">
        <f t="shared" si="28"/>
        <v>0</v>
      </c>
      <c r="G322" s="106" t="e">
        <f>IF('Calcs active'!P321&gt;0,('Input &amp; Results'!F$35/12*$C$3)*('Input &amp; Results'!$D$21),('Input &amp; Results'!F$35/12*$C$3)*('Input &amp; Results'!$D$22))</f>
        <v>#DIV/0!</v>
      </c>
      <c r="H322" s="106" t="e">
        <f t="shared" si="25"/>
        <v>#DIV/0!</v>
      </c>
      <c r="I322" s="106" t="e">
        <f t="shared" si="26"/>
        <v>#DIV/0!</v>
      </c>
      <c r="J322" s="106" t="e">
        <f t="shared" si="29"/>
        <v>#DIV/0!</v>
      </c>
      <c r="K322" s="107" t="e">
        <f t="shared" si="27"/>
        <v>#DIV/0!</v>
      </c>
    </row>
    <row r="323" spans="2:11" x14ac:dyDescent="0.2">
      <c r="B323" s="31">
        <v>1</v>
      </c>
      <c r="C323" s="31" t="s">
        <v>61</v>
      </c>
      <c r="D323" s="106">
        <v>308</v>
      </c>
      <c r="E323" s="106">
        <f t="shared" si="30"/>
        <v>0</v>
      </c>
      <c r="F323" s="107">
        <f t="shared" si="28"/>
        <v>0</v>
      </c>
      <c r="G323" s="106" t="e">
        <f>IF('Calcs active'!P322&gt;0,('Input &amp; Results'!F$35/12*$C$3)*('Input &amp; Results'!$D$21),('Input &amp; Results'!F$35/12*$C$3)*('Input &amp; Results'!$D$22))</f>
        <v>#DIV/0!</v>
      </c>
      <c r="H323" s="106" t="e">
        <f t="shared" si="25"/>
        <v>#DIV/0!</v>
      </c>
      <c r="I323" s="106" t="e">
        <f t="shared" si="26"/>
        <v>#DIV/0!</v>
      </c>
      <c r="J323" s="106" t="e">
        <f t="shared" si="29"/>
        <v>#DIV/0!</v>
      </c>
      <c r="K323" s="107" t="e">
        <f t="shared" si="27"/>
        <v>#DIV/0!</v>
      </c>
    </row>
    <row r="324" spans="2:11" x14ac:dyDescent="0.2">
      <c r="B324" s="31">
        <v>1</v>
      </c>
      <c r="C324" s="31" t="s">
        <v>61</v>
      </c>
      <c r="D324" s="106">
        <v>309</v>
      </c>
      <c r="E324" s="106">
        <f t="shared" si="30"/>
        <v>0</v>
      </c>
      <c r="F324" s="107">
        <f t="shared" si="28"/>
        <v>0</v>
      </c>
      <c r="G324" s="106" t="e">
        <f>IF('Calcs active'!P323&gt;0,('Input &amp; Results'!F$35/12*$C$3)*('Input &amp; Results'!$D$21),('Input &amp; Results'!F$35/12*$C$3)*('Input &amp; Results'!$D$22))</f>
        <v>#DIV/0!</v>
      </c>
      <c r="H324" s="106" t="e">
        <f t="shared" si="25"/>
        <v>#DIV/0!</v>
      </c>
      <c r="I324" s="106" t="e">
        <f t="shared" si="26"/>
        <v>#DIV/0!</v>
      </c>
      <c r="J324" s="106" t="e">
        <f t="shared" si="29"/>
        <v>#DIV/0!</v>
      </c>
      <c r="K324" s="107" t="e">
        <f t="shared" si="27"/>
        <v>#DIV/0!</v>
      </c>
    </row>
    <row r="325" spans="2:11" x14ac:dyDescent="0.2">
      <c r="B325" s="31">
        <v>1</v>
      </c>
      <c r="C325" s="31" t="s">
        <v>61</v>
      </c>
      <c r="D325" s="106">
        <v>310</v>
      </c>
      <c r="E325" s="106">
        <f t="shared" si="30"/>
        <v>0</v>
      </c>
      <c r="F325" s="107">
        <f t="shared" si="28"/>
        <v>0</v>
      </c>
      <c r="G325" s="106" t="e">
        <f>IF('Calcs active'!P324&gt;0,('Input &amp; Results'!F$35/12*$C$3)*('Input &amp; Results'!$D$21),('Input &amp; Results'!F$35/12*$C$3)*('Input &amp; Results'!$D$22))</f>
        <v>#DIV/0!</v>
      </c>
      <c r="H325" s="106" t="e">
        <f t="shared" si="25"/>
        <v>#DIV/0!</v>
      </c>
      <c r="I325" s="106" t="e">
        <f t="shared" si="26"/>
        <v>#DIV/0!</v>
      </c>
      <c r="J325" s="106" t="e">
        <f t="shared" si="29"/>
        <v>#DIV/0!</v>
      </c>
      <c r="K325" s="107" t="e">
        <f t="shared" si="27"/>
        <v>#DIV/0!</v>
      </c>
    </row>
    <row r="326" spans="2:11" x14ac:dyDescent="0.2">
      <c r="B326" s="31">
        <v>1</v>
      </c>
      <c r="C326" s="31" t="s">
        <v>61</v>
      </c>
      <c r="D326" s="106">
        <v>311</v>
      </c>
      <c r="E326" s="106">
        <f t="shared" si="30"/>
        <v>0</v>
      </c>
      <c r="F326" s="107">
        <f t="shared" si="28"/>
        <v>0</v>
      </c>
      <c r="G326" s="106" t="e">
        <f>IF('Calcs active'!P325&gt;0,('Input &amp; Results'!F$35/12*$C$3)*('Input &amp; Results'!$D$21),('Input &amp; Results'!F$35/12*$C$3)*('Input &amp; Results'!$D$22))</f>
        <v>#DIV/0!</v>
      </c>
      <c r="H326" s="106" t="e">
        <f t="shared" si="25"/>
        <v>#DIV/0!</v>
      </c>
      <c r="I326" s="106" t="e">
        <f t="shared" si="26"/>
        <v>#DIV/0!</v>
      </c>
      <c r="J326" s="106" t="e">
        <f t="shared" si="29"/>
        <v>#DIV/0!</v>
      </c>
      <c r="K326" s="107" t="e">
        <f t="shared" si="27"/>
        <v>#DIV/0!</v>
      </c>
    </row>
    <row r="327" spans="2:11" x14ac:dyDescent="0.2">
      <c r="B327" s="31">
        <v>1</v>
      </c>
      <c r="C327" s="31" t="s">
        <v>61</v>
      </c>
      <c r="D327" s="106">
        <v>312</v>
      </c>
      <c r="E327" s="106">
        <f t="shared" si="30"/>
        <v>0</v>
      </c>
      <c r="F327" s="107">
        <f t="shared" si="28"/>
        <v>0</v>
      </c>
      <c r="G327" s="106" t="e">
        <f>IF('Calcs active'!P326&gt;0,('Input &amp; Results'!F$35/12*$C$3)*('Input &amp; Results'!$D$21),('Input &amp; Results'!F$35/12*$C$3)*('Input &amp; Results'!$D$22))</f>
        <v>#DIV/0!</v>
      </c>
      <c r="H327" s="106" t="e">
        <f t="shared" si="25"/>
        <v>#DIV/0!</v>
      </c>
      <c r="I327" s="106" t="e">
        <f t="shared" si="26"/>
        <v>#DIV/0!</v>
      </c>
      <c r="J327" s="106" t="e">
        <f t="shared" si="29"/>
        <v>#DIV/0!</v>
      </c>
      <c r="K327" s="107" t="e">
        <f t="shared" si="27"/>
        <v>#DIV/0!</v>
      </c>
    </row>
    <row r="328" spans="2:11" x14ac:dyDescent="0.2">
      <c r="B328" s="31">
        <v>1</v>
      </c>
      <c r="C328" s="31" t="s">
        <v>61</v>
      </c>
      <c r="D328" s="106">
        <v>313</v>
      </c>
      <c r="E328" s="106">
        <f t="shared" si="30"/>
        <v>0</v>
      </c>
      <c r="F328" s="107">
        <f t="shared" si="28"/>
        <v>0</v>
      </c>
      <c r="G328" s="106" t="e">
        <f>IF('Calcs active'!P327&gt;0,('Input &amp; Results'!F$35/12*$C$3)*('Input &amp; Results'!$D$21),('Input &amp; Results'!F$35/12*$C$3)*('Input &amp; Results'!$D$22))</f>
        <v>#DIV/0!</v>
      </c>
      <c r="H328" s="106" t="e">
        <f t="shared" si="25"/>
        <v>#DIV/0!</v>
      </c>
      <c r="I328" s="106" t="e">
        <f t="shared" si="26"/>
        <v>#DIV/0!</v>
      </c>
      <c r="J328" s="106" t="e">
        <f t="shared" si="29"/>
        <v>#DIV/0!</v>
      </c>
      <c r="K328" s="107" t="e">
        <f t="shared" si="27"/>
        <v>#DIV/0!</v>
      </c>
    </row>
    <row r="329" spans="2:11" x14ac:dyDescent="0.2">
      <c r="B329" s="31">
        <v>1</v>
      </c>
      <c r="C329" s="31" t="s">
        <v>61</v>
      </c>
      <c r="D329" s="106">
        <v>314</v>
      </c>
      <c r="E329" s="106">
        <f t="shared" si="30"/>
        <v>0</v>
      </c>
      <c r="F329" s="107">
        <f t="shared" si="28"/>
        <v>0</v>
      </c>
      <c r="G329" s="106" t="e">
        <f>IF('Calcs active'!P328&gt;0,('Input &amp; Results'!F$35/12*$C$3)*('Input &amp; Results'!$D$21),('Input &amp; Results'!F$35/12*$C$3)*('Input &amp; Results'!$D$22))</f>
        <v>#DIV/0!</v>
      </c>
      <c r="H329" s="106" t="e">
        <f t="shared" si="25"/>
        <v>#DIV/0!</v>
      </c>
      <c r="I329" s="106" t="e">
        <f t="shared" si="26"/>
        <v>#DIV/0!</v>
      </c>
      <c r="J329" s="106" t="e">
        <f t="shared" si="29"/>
        <v>#DIV/0!</v>
      </c>
      <c r="K329" s="107" t="e">
        <f t="shared" si="27"/>
        <v>#DIV/0!</v>
      </c>
    </row>
    <row r="330" spans="2:11" x14ac:dyDescent="0.2">
      <c r="B330" s="31">
        <v>1</v>
      </c>
      <c r="C330" s="31" t="s">
        <v>61</v>
      </c>
      <c r="D330" s="106">
        <v>315</v>
      </c>
      <c r="E330" s="106">
        <f t="shared" si="30"/>
        <v>0</v>
      </c>
      <c r="F330" s="107">
        <f t="shared" si="28"/>
        <v>0</v>
      </c>
      <c r="G330" s="106" t="e">
        <f>IF('Calcs active'!P329&gt;0,('Input &amp; Results'!F$35/12*$C$3)*('Input &amp; Results'!$D$21),('Input &amp; Results'!F$35/12*$C$3)*('Input &amp; Results'!$D$22))</f>
        <v>#DIV/0!</v>
      </c>
      <c r="H330" s="106" t="e">
        <f t="shared" si="25"/>
        <v>#DIV/0!</v>
      </c>
      <c r="I330" s="106" t="e">
        <f t="shared" si="26"/>
        <v>#DIV/0!</v>
      </c>
      <c r="J330" s="106" t="e">
        <f t="shared" si="29"/>
        <v>#DIV/0!</v>
      </c>
      <c r="K330" s="107" t="e">
        <f t="shared" si="27"/>
        <v>#DIV/0!</v>
      </c>
    </row>
    <row r="331" spans="2:11" x14ac:dyDescent="0.2">
      <c r="B331" s="31">
        <v>1</v>
      </c>
      <c r="C331" s="31" t="s">
        <v>61</v>
      </c>
      <c r="D331" s="106">
        <v>316</v>
      </c>
      <c r="E331" s="106">
        <f t="shared" si="30"/>
        <v>0</v>
      </c>
      <c r="F331" s="107">
        <f t="shared" si="28"/>
        <v>0</v>
      </c>
      <c r="G331" s="106" t="e">
        <f>IF('Calcs active'!P330&gt;0,('Input &amp; Results'!F$35/12*$C$3)*('Input &amp; Results'!$D$21),('Input &amp; Results'!F$35/12*$C$3)*('Input &amp; Results'!$D$22))</f>
        <v>#DIV/0!</v>
      </c>
      <c r="H331" s="106" t="e">
        <f t="shared" si="25"/>
        <v>#DIV/0!</v>
      </c>
      <c r="I331" s="106" t="e">
        <f t="shared" si="26"/>
        <v>#DIV/0!</v>
      </c>
      <c r="J331" s="106" t="e">
        <f t="shared" si="29"/>
        <v>#DIV/0!</v>
      </c>
      <c r="K331" s="107" t="e">
        <f t="shared" si="27"/>
        <v>#DIV/0!</v>
      </c>
    </row>
    <row r="332" spans="2:11" x14ac:dyDescent="0.2">
      <c r="B332" s="31">
        <v>1</v>
      </c>
      <c r="C332" s="31" t="s">
        <v>61</v>
      </c>
      <c r="D332" s="106">
        <v>317</v>
      </c>
      <c r="E332" s="106">
        <f t="shared" si="30"/>
        <v>0</v>
      </c>
      <c r="F332" s="107">
        <f t="shared" si="28"/>
        <v>0</v>
      </c>
      <c r="G332" s="106" t="e">
        <f>IF('Calcs active'!P331&gt;0,('Input &amp; Results'!F$35/12*$C$3)*('Input &amp; Results'!$D$21),('Input &amp; Results'!F$35/12*$C$3)*('Input &amp; Results'!$D$22))</f>
        <v>#DIV/0!</v>
      </c>
      <c r="H332" s="106" t="e">
        <f t="shared" si="25"/>
        <v>#DIV/0!</v>
      </c>
      <c r="I332" s="106" t="e">
        <f t="shared" si="26"/>
        <v>#DIV/0!</v>
      </c>
      <c r="J332" s="106" t="e">
        <f t="shared" si="29"/>
        <v>#DIV/0!</v>
      </c>
      <c r="K332" s="107" t="e">
        <f t="shared" si="27"/>
        <v>#DIV/0!</v>
      </c>
    </row>
    <row r="333" spans="2:11" x14ac:dyDescent="0.2">
      <c r="B333" s="31">
        <v>1</v>
      </c>
      <c r="C333" s="31" t="s">
        <v>61</v>
      </c>
      <c r="D333" s="106">
        <v>318</v>
      </c>
      <c r="E333" s="106">
        <f t="shared" si="30"/>
        <v>0</v>
      </c>
      <c r="F333" s="107">
        <f t="shared" si="28"/>
        <v>0</v>
      </c>
      <c r="G333" s="106" t="e">
        <f>IF('Calcs active'!P332&gt;0,('Input &amp; Results'!F$35/12*$C$3)*('Input &amp; Results'!$D$21),('Input &amp; Results'!F$35/12*$C$3)*('Input &amp; Results'!$D$22))</f>
        <v>#DIV/0!</v>
      </c>
      <c r="H333" s="106" t="e">
        <f t="shared" si="25"/>
        <v>#DIV/0!</v>
      </c>
      <c r="I333" s="106" t="e">
        <f t="shared" si="26"/>
        <v>#DIV/0!</v>
      </c>
      <c r="J333" s="106" t="e">
        <f t="shared" si="29"/>
        <v>#DIV/0!</v>
      </c>
      <c r="K333" s="107" t="e">
        <f t="shared" si="27"/>
        <v>#DIV/0!</v>
      </c>
    </row>
    <row r="334" spans="2:11" x14ac:dyDescent="0.2">
      <c r="B334" s="31">
        <v>1</v>
      </c>
      <c r="C334" s="31" t="s">
        <v>61</v>
      </c>
      <c r="D334" s="106">
        <v>319</v>
      </c>
      <c r="E334" s="106">
        <f t="shared" si="30"/>
        <v>0</v>
      </c>
      <c r="F334" s="107">
        <f t="shared" si="28"/>
        <v>0</v>
      </c>
      <c r="G334" s="106" t="e">
        <f>IF('Calcs active'!P333&gt;0,('Input &amp; Results'!F$35/12*$C$3)*('Input &amp; Results'!$D$21),('Input &amp; Results'!F$35/12*$C$3)*('Input &amp; Results'!$D$22))</f>
        <v>#DIV/0!</v>
      </c>
      <c r="H334" s="106" t="e">
        <f t="shared" si="25"/>
        <v>#DIV/0!</v>
      </c>
      <c r="I334" s="106" t="e">
        <f t="shared" si="26"/>
        <v>#DIV/0!</v>
      </c>
      <c r="J334" s="106" t="e">
        <f t="shared" si="29"/>
        <v>#DIV/0!</v>
      </c>
      <c r="K334" s="107" t="e">
        <f t="shared" si="27"/>
        <v>#DIV/0!</v>
      </c>
    </row>
    <row r="335" spans="2:11" x14ac:dyDescent="0.2">
      <c r="B335" s="31">
        <v>1</v>
      </c>
      <c r="C335" s="31" t="s">
        <v>61</v>
      </c>
      <c r="D335" s="106">
        <v>320</v>
      </c>
      <c r="E335" s="106">
        <f t="shared" si="30"/>
        <v>0</v>
      </c>
      <c r="F335" s="107">
        <f t="shared" si="28"/>
        <v>0</v>
      </c>
      <c r="G335" s="106" t="e">
        <f>IF('Calcs active'!P334&gt;0,('Input &amp; Results'!F$35/12*$C$3)*('Input &amp; Results'!$D$21),('Input &amp; Results'!F$35/12*$C$3)*('Input &amp; Results'!$D$22))</f>
        <v>#DIV/0!</v>
      </c>
      <c r="H335" s="106" t="e">
        <f t="shared" si="25"/>
        <v>#DIV/0!</v>
      </c>
      <c r="I335" s="106" t="e">
        <f t="shared" si="26"/>
        <v>#DIV/0!</v>
      </c>
      <c r="J335" s="106" t="e">
        <f t="shared" si="29"/>
        <v>#DIV/0!</v>
      </c>
      <c r="K335" s="107" t="e">
        <f t="shared" si="27"/>
        <v>#DIV/0!</v>
      </c>
    </row>
    <row r="336" spans="2:11" x14ac:dyDescent="0.2">
      <c r="B336" s="31">
        <v>1</v>
      </c>
      <c r="C336" s="31" t="s">
        <v>61</v>
      </c>
      <c r="D336" s="106">
        <v>321</v>
      </c>
      <c r="E336" s="106">
        <f t="shared" si="30"/>
        <v>0</v>
      </c>
      <c r="F336" s="107">
        <f t="shared" si="28"/>
        <v>0</v>
      </c>
      <c r="G336" s="106" t="e">
        <f>IF('Calcs active'!P335&gt;0,('Input &amp; Results'!F$35/12*$C$3)*('Input &amp; Results'!$D$21),('Input &amp; Results'!F$35/12*$C$3)*('Input &amp; Results'!$D$22))</f>
        <v>#DIV/0!</v>
      </c>
      <c r="H336" s="106" t="e">
        <f t="shared" si="25"/>
        <v>#DIV/0!</v>
      </c>
      <c r="I336" s="106" t="e">
        <f t="shared" si="26"/>
        <v>#DIV/0!</v>
      </c>
      <c r="J336" s="106" t="e">
        <f t="shared" si="29"/>
        <v>#DIV/0!</v>
      </c>
      <c r="K336" s="107" t="e">
        <f t="shared" si="27"/>
        <v>#DIV/0!</v>
      </c>
    </row>
    <row r="337" spans="2:11" x14ac:dyDescent="0.2">
      <c r="B337" s="31">
        <v>1</v>
      </c>
      <c r="C337" s="31" t="s">
        <v>61</v>
      </c>
      <c r="D337" s="106">
        <v>322</v>
      </c>
      <c r="E337" s="106">
        <f t="shared" si="30"/>
        <v>0</v>
      </c>
      <c r="F337" s="107">
        <f t="shared" si="28"/>
        <v>0</v>
      </c>
      <c r="G337" s="106" t="e">
        <f>IF('Calcs active'!P336&gt;0,('Input &amp; Results'!F$35/12*$C$3)*('Input &amp; Results'!$D$21),('Input &amp; Results'!F$35/12*$C$3)*('Input &amp; Results'!$D$22))</f>
        <v>#DIV/0!</v>
      </c>
      <c r="H337" s="106" t="e">
        <f t="shared" ref="H337:H400" si="31">G337-E337</f>
        <v>#DIV/0!</v>
      </c>
      <c r="I337" s="106" t="e">
        <f t="shared" ref="I337:I400" si="32">I336+H337</f>
        <v>#DIV/0!</v>
      </c>
      <c r="J337" s="106" t="e">
        <f t="shared" si="29"/>
        <v>#DIV/0!</v>
      </c>
      <c r="K337" s="107" t="e">
        <f t="shared" ref="K337:K400" si="33">J337/($C$3*$C$4)</f>
        <v>#DIV/0!</v>
      </c>
    </row>
    <row r="338" spans="2:11" x14ac:dyDescent="0.2">
      <c r="B338" s="31">
        <v>1</v>
      </c>
      <c r="C338" s="31" t="s">
        <v>61</v>
      </c>
      <c r="D338" s="106">
        <v>323</v>
      </c>
      <c r="E338" s="106">
        <f t="shared" si="30"/>
        <v>0</v>
      </c>
      <c r="F338" s="107">
        <f t="shared" si="28"/>
        <v>0</v>
      </c>
      <c r="G338" s="106" t="e">
        <f>IF('Calcs active'!P337&gt;0,('Input &amp; Results'!F$35/12*$C$3)*('Input &amp; Results'!$D$21),('Input &amp; Results'!F$35/12*$C$3)*('Input &amp; Results'!$D$22))</f>
        <v>#DIV/0!</v>
      </c>
      <c r="H338" s="106" t="e">
        <f t="shared" si="31"/>
        <v>#DIV/0!</v>
      </c>
      <c r="I338" s="106" t="e">
        <f t="shared" si="32"/>
        <v>#DIV/0!</v>
      </c>
      <c r="J338" s="106" t="e">
        <f t="shared" si="29"/>
        <v>#DIV/0!</v>
      </c>
      <c r="K338" s="107" t="e">
        <f t="shared" si="33"/>
        <v>#DIV/0!</v>
      </c>
    </row>
    <row r="339" spans="2:11" x14ac:dyDescent="0.2">
      <c r="B339" s="31">
        <v>1</v>
      </c>
      <c r="C339" s="31" t="s">
        <v>61</v>
      </c>
      <c r="D339" s="106">
        <v>324</v>
      </c>
      <c r="E339" s="106">
        <f t="shared" si="30"/>
        <v>0</v>
      </c>
      <c r="F339" s="107">
        <f t="shared" ref="F339:F402" si="34">E339*7.48/1440</f>
        <v>0</v>
      </c>
      <c r="G339" s="106" t="e">
        <f>IF('Calcs active'!P338&gt;0,('Input &amp; Results'!F$35/12*$C$3)*('Input &amp; Results'!$D$21),('Input &amp; Results'!F$35/12*$C$3)*('Input &amp; Results'!$D$22))</f>
        <v>#DIV/0!</v>
      </c>
      <c r="H339" s="106" t="e">
        <f t="shared" si="31"/>
        <v>#DIV/0!</v>
      </c>
      <c r="I339" s="106" t="e">
        <f t="shared" si="32"/>
        <v>#DIV/0!</v>
      </c>
      <c r="J339" s="106" t="e">
        <f t="shared" si="29"/>
        <v>#DIV/0!</v>
      </c>
      <c r="K339" s="107" t="e">
        <f t="shared" si="33"/>
        <v>#DIV/0!</v>
      </c>
    </row>
    <row r="340" spans="2:11" x14ac:dyDescent="0.2">
      <c r="B340" s="31">
        <v>1</v>
      </c>
      <c r="C340" s="31" t="s">
        <v>61</v>
      </c>
      <c r="D340" s="106">
        <v>325</v>
      </c>
      <c r="E340" s="106">
        <f t="shared" si="30"/>
        <v>0</v>
      </c>
      <c r="F340" s="107">
        <f t="shared" si="34"/>
        <v>0</v>
      </c>
      <c r="G340" s="106" t="e">
        <f>IF('Calcs active'!P339&gt;0,('Input &amp; Results'!F$35/12*$C$3)*('Input &amp; Results'!$D$21),('Input &amp; Results'!F$35/12*$C$3)*('Input &amp; Results'!$D$22))</f>
        <v>#DIV/0!</v>
      </c>
      <c r="H340" s="106" t="e">
        <f t="shared" si="31"/>
        <v>#DIV/0!</v>
      </c>
      <c r="I340" s="106" t="e">
        <f t="shared" si="32"/>
        <v>#DIV/0!</v>
      </c>
      <c r="J340" s="106" t="e">
        <f t="shared" si="29"/>
        <v>#DIV/0!</v>
      </c>
      <c r="K340" s="107" t="e">
        <f t="shared" si="33"/>
        <v>#DIV/0!</v>
      </c>
    </row>
    <row r="341" spans="2:11" x14ac:dyDescent="0.2">
      <c r="B341" s="31">
        <v>1</v>
      </c>
      <c r="C341" s="31" t="s">
        <v>61</v>
      </c>
      <c r="D341" s="106">
        <v>326</v>
      </c>
      <c r="E341" s="106">
        <f t="shared" si="30"/>
        <v>0</v>
      </c>
      <c r="F341" s="107">
        <f t="shared" si="34"/>
        <v>0</v>
      </c>
      <c r="G341" s="106" t="e">
        <f>IF('Calcs active'!P340&gt;0,('Input &amp; Results'!F$35/12*$C$3)*('Input &amp; Results'!$D$21),('Input &amp; Results'!F$35/12*$C$3)*('Input &amp; Results'!$D$22))</f>
        <v>#DIV/0!</v>
      </c>
      <c r="H341" s="106" t="e">
        <f t="shared" si="31"/>
        <v>#DIV/0!</v>
      </c>
      <c r="I341" s="106" t="e">
        <f t="shared" si="32"/>
        <v>#DIV/0!</v>
      </c>
      <c r="J341" s="106" t="e">
        <f t="shared" ref="J341:J404" si="35">J340+H341</f>
        <v>#DIV/0!</v>
      </c>
      <c r="K341" s="107" t="e">
        <f t="shared" si="33"/>
        <v>#DIV/0!</v>
      </c>
    </row>
    <row r="342" spans="2:11" x14ac:dyDescent="0.2">
      <c r="B342" s="31">
        <v>1</v>
      </c>
      <c r="C342" s="31" t="s">
        <v>61</v>
      </c>
      <c r="D342" s="106">
        <v>327</v>
      </c>
      <c r="E342" s="106">
        <f t="shared" si="30"/>
        <v>0</v>
      </c>
      <c r="F342" s="107">
        <f t="shared" si="34"/>
        <v>0</v>
      </c>
      <c r="G342" s="106" t="e">
        <f>IF('Calcs active'!P341&gt;0,('Input &amp; Results'!F$35/12*$C$3)*('Input &amp; Results'!$D$21),('Input &amp; Results'!F$35/12*$C$3)*('Input &amp; Results'!$D$22))</f>
        <v>#DIV/0!</v>
      </c>
      <c r="H342" s="106" t="e">
        <f t="shared" si="31"/>
        <v>#DIV/0!</v>
      </c>
      <c r="I342" s="106" t="e">
        <f t="shared" si="32"/>
        <v>#DIV/0!</v>
      </c>
      <c r="J342" s="106" t="e">
        <f t="shared" si="35"/>
        <v>#DIV/0!</v>
      </c>
      <c r="K342" s="107" t="e">
        <f t="shared" si="33"/>
        <v>#DIV/0!</v>
      </c>
    </row>
    <row r="343" spans="2:11" x14ac:dyDescent="0.2">
      <c r="B343" s="31">
        <v>1</v>
      </c>
      <c r="C343" s="31" t="s">
        <v>61</v>
      </c>
      <c r="D343" s="106">
        <v>328</v>
      </c>
      <c r="E343" s="106">
        <f t="shared" si="30"/>
        <v>0</v>
      </c>
      <c r="F343" s="107">
        <f t="shared" si="34"/>
        <v>0</v>
      </c>
      <c r="G343" s="106" t="e">
        <f>IF('Calcs active'!P342&gt;0,('Input &amp; Results'!F$35/12*$C$3)*('Input &amp; Results'!$D$21),('Input &amp; Results'!F$35/12*$C$3)*('Input &amp; Results'!$D$22))</f>
        <v>#DIV/0!</v>
      </c>
      <c r="H343" s="106" t="e">
        <f t="shared" si="31"/>
        <v>#DIV/0!</v>
      </c>
      <c r="I343" s="106" t="e">
        <f t="shared" si="32"/>
        <v>#DIV/0!</v>
      </c>
      <c r="J343" s="106" t="e">
        <f t="shared" si="35"/>
        <v>#DIV/0!</v>
      </c>
      <c r="K343" s="107" t="e">
        <f t="shared" si="33"/>
        <v>#DIV/0!</v>
      </c>
    </row>
    <row r="344" spans="2:11" x14ac:dyDescent="0.2">
      <c r="B344" s="31">
        <v>1</v>
      </c>
      <c r="C344" s="31" t="s">
        <v>61</v>
      </c>
      <c r="D344" s="106">
        <v>329</v>
      </c>
      <c r="E344" s="106">
        <f t="shared" si="30"/>
        <v>0</v>
      </c>
      <c r="F344" s="107">
        <f t="shared" si="34"/>
        <v>0</v>
      </c>
      <c r="G344" s="106" t="e">
        <f>IF('Calcs active'!P343&gt;0,('Input &amp; Results'!F$35/12*$C$3)*('Input &amp; Results'!$D$21),('Input &amp; Results'!F$35/12*$C$3)*('Input &amp; Results'!$D$22))</f>
        <v>#DIV/0!</v>
      </c>
      <c r="H344" s="106" t="e">
        <f t="shared" si="31"/>
        <v>#DIV/0!</v>
      </c>
      <c r="I344" s="106" t="e">
        <f t="shared" si="32"/>
        <v>#DIV/0!</v>
      </c>
      <c r="J344" s="106" t="e">
        <f t="shared" si="35"/>
        <v>#DIV/0!</v>
      </c>
      <c r="K344" s="107" t="e">
        <f t="shared" si="33"/>
        <v>#DIV/0!</v>
      </c>
    </row>
    <row r="345" spans="2:11" x14ac:dyDescent="0.2">
      <c r="B345" s="31">
        <v>1</v>
      </c>
      <c r="C345" s="31" t="s">
        <v>61</v>
      </c>
      <c r="D345" s="106">
        <v>330</v>
      </c>
      <c r="E345" s="106">
        <f t="shared" si="30"/>
        <v>0</v>
      </c>
      <c r="F345" s="107">
        <f t="shared" si="34"/>
        <v>0</v>
      </c>
      <c r="G345" s="106" t="e">
        <f>IF('Calcs active'!P344&gt;0,('Input &amp; Results'!F$35/12*$C$3)*('Input &amp; Results'!$D$21),('Input &amp; Results'!F$35/12*$C$3)*('Input &amp; Results'!$D$22))</f>
        <v>#DIV/0!</v>
      </c>
      <c r="H345" s="106" t="e">
        <f t="shared" si="31"/>
        <v>#DIV/0!</v>
      </c>
      <c r="I345" s="106" t="e">
        <f t="shared" si="32"/>
        <v>#DIV/0!</v>
      </c>
      <c r="J345" s="106" t="e">
        <f t="shared" si="35"/>
        <v>#DIV/0!</v>
      </c>
      <c r="K345" s="107" t="e">
        <f t="shared" si="33"/>
        <v>#DIV/0!</v>
      </c>
    </row>
    <row r="346" spans="2:11" x14ac:dyDescent="0.2">
      <c r="B346" s="31">
        <v>1</v>
      </c>
      <c r="C346" s="31" t="s">
        <v>61</v>
      </c>
      <c r="D346" s="106">
        <v>331</v>
      </c>
      <c r="E346" s="106">
        <f t="shared" si="30"/>
        <v>0</v>
      </c>
      <c r="F346" s="107">
        <f t="shared" si="34"/>
        <v>0</v>
      </c>
      <c r="G346" s="106" t="e">
        <f>IF('Calcs active'!P345&gt;0,('Input &amp; Results'!F$35/12*$C$3)*('Input &amp; Results'!$D$21),('Input &amp; Results'!F$35/12*$C$3)*('Input &amp; Results'!$D$22))</f>
        <v>#DIV/0!</v>
      </c>
      <c r="H346" s="106" t="e">
        <f t="shared" si="31"/>
        <v>#DIV/0!</v>
      </c>
      <c r="I346" s="106" t="e">
        <f t="shared" si="32"/>
        <v>#DIV/0!</v>
      </c>
      <c r="J346" s="106" t="e">
        <f t="shared" si="35"/>
        <v>#DIV/0!</v>
      </c>
      <c r="K346" s="107" t="e">
        <f t="shared" si="33"/>
        <v>#DIV/0!</v>
      </c>
    </row>
    <row r="347" spans="2:11" x14ac:dyDescent="0.2">
      <c r="B347" s="31">
        <v>1</v>
      </c>
      <c r="C347" s="31" t="s">
        <v>61</v>
      </c>
      <c r="D347" s="106">
        <v>332</v>
      </c>
      <c r="E347" s="106">
        <f t="shared" si="30"/>
        <v>0</v>
      </c>
      <c r="F347" s="107">
        <f t="shared" si="34"/>
        <v>0</v>
      </c>
      <c r="G347" s="106" t="e">
        <f>IF('Calcs active'!P346&gt;0,('Input &amp; Results'!F$35/12*$C$3)*('Input &amp; Results'!$D$21),('Input &amp; Results'!F$35/12*$C$3)*('Input &amp; Results'!$D$22))</f>
        <v>#DIV/0!</v>
      </c>
      <c r="H347" s="106" t="e">
        <f t="shared" si="31"/>
        <v>#DIV/0!</v>
      </c>
      <c r="I347" s="106" t="e">
        <f t="shared" si="32"/>
        <v>#DIV/0!</v>
      </c>
      <c r="J347" s="106" t="e">
        <f t="shared" si="35"/>
        <v>#DIV/0!</v>
      </c>
      <c r="K347" s="107" t="e">
        <f t="shared" si="33"/>
        <v>#DIV/0!</v>
      </c>
    </row>
    <row r="348" spans="2:11" x14ac:dyDescent="0.2">
      <c r="B348" s="31">
        <v>1</v>
      </c>
      <c r="C348" s="31" t="s">
        <v>61</v>
      </c>
      <c r="D348" s="106">
        <v>333</v>
      </c>
      <c r="E348" s="106">
        <f t="shared" si="30"/>
        <v>0</v>
      </c>
      <c r="F348" s="107">
        <f t="shared" si="34"/>
        <v>0</v>
      </c>
      <c r="G348" s="106" t="e">
        <f>IF('Calcs active'!P347&gt;0,('Input &amp; Results'!F$35/12*$C$3)*('Input &amp; Results'!$D$21),('Input &amp; Results'!F$35/12*$C$3)*('Input &amp; Results'!$D$22))</f>
        <v>#DIV/0!</v>
      </c>
      <c r="H348" s="106" t="e">
        <f t="shared" si="31"/>
        <v>#DIV/0!</v>
      </c>
      <c r="I348" s="106" t="e">
        <f t="shared" si="32"/>
        <v>#DIV/0!</v>
      </c>
      <c r="J348" s="106" t="e">
        <f t="shared" si="35"/>
        <v>#DIV/0!</v>
      </c>
      <c r="K348" s="107" t="e">
        <f t="shared" si="33"/>
        <v>#DIV/0!</v>
      </c>
    </row>
    <row r="349" spans="2:11" x14ac:dyDescent="0.2">
      <c r="B349" s="31">
        <v>1</v>
      </c>
      <c r="C349" s="31" t="s">
        <v>61</v>
      </c>
      <c r="D349" s="106">
        <v>334</v>
      </c>
      <c r="E349" s="106">
        <f t="shared" si="30"/>
        <v>0</v>
      </c>
      <c r="F349" s="107">
        <f t="shared" si="34"/>
        <v>0</v>
      </c>
      <c r="G349" s="106" t="e">
        <f>IF('Calcs active'!P348&gt;0,('Input &amp; Results'!F$35/12*$C$3)*('Input &amp; Results'!$D$21),('Input &amp; Results'!F$35/12*$C$3)*('Input &amp; Results'!$D$22))</f>
        <v>#DIV/0!</v>
      </c>
      <c r="H349" s="106" t="e">
        <f t="shared" si="31"/>
        <v>#DIV/0!</v>
      </c>
      <c r="I349" s="106" t="e">
        <f t="shared" si="32"/>
        <v>#DIV/0!</v>
      </c>
      <c r="J349" s="106" t="e">
        <f t="shared" si="35"/>
        <v>#DIV/0!</v>
      </c>
      <c r="K349" s="107" t="e">
        <f t="shared" si="33"/>
        <v>#DIV/0!</v>
      </c>
    </row>
    <row r="350" spans="2:11" x14ac:dyDescent="0.2">
      <c r="B350" s="31">
        <v>1</v>
      </c>
      <c r="C350" s="31" t="s">
        <v>62</v>
      </c>
      <c r="D350" s="106">
        <v>335</v>
      </c>
      <c r="E350" s="106">
        <f t="shared" si="30"/>
        <v>0</v>
      </c>
      <c r="F350" s="107">
        <f t="shared" si="34"/>
        <v>0</v>
      </c>
      <c r="G350" s="106" t="e">
        <f>IF('Calcs active'!P349&gt;0,('Input &amp; Results'!F$36/12*$C$3)*('Input &amp; Results'!$D$21),('Input &amp; Results'!F$36/12*$C$3)*('Input &amp; Results'!$D$22))</f>
        <v>#DIV/0!</v>
      </c>
      <c r="H350" s="106" t="e">
        <f t="shared" si="31"/>
        <v>#DIV/0!</v>
      </c>
      <c r="I350" s="106" t="e">
        <f t="shared" si="32"/>
        <v>#DIV/0!</v>
      </c>
      <c r="J350" s="106" t="e">
        <f t="shared" si="35"/>
        <v>#DIV/0!</v>
      </c>
      <c r="K350" s="107" t="e">
        <f t="shared" si="33"/>
        <v>#DIV/0!</v>
      </c>
    </row>
    <row r="351" spans="2:11" x14ac:dyDescent="0.2">
      <c r="B351" s="31">
        <v>1</v>
      </c>
      <c r="C351" s="31" t="s">
        <v>62</v>
      </c>
      <c r="D351" s="106">
        <v>336</v>
      </c>
      <c r="E351" s="106">
        <f t="shared" si="30"/>
        <v>0</v>
      </c>
      <c r="F351" s="107">
        <f t="shared" si="34"/>
        <v>0</v>
      </c>
      <c r="G351" s="106" t="e">
        <f>IF('Calcs active'!P350&gt;0,('Input &amp; Results'!F$36/12*$C$3)*('Input &amp; Results'!$D$21),('Input &amp; Results'!F$36/12*$C$3)*('Input &amp; Results'!$D$22))</f>
        <v>#DIV/0!</v>
      </c>
      <c r="H351" s="106" t="e">
        <f t="shared" si="31"/>
        <v>#DIV/0!</v>
      </c>
      <c r="I351" s="106" t="e">
        <f t="shared" si="32"/>
        <v>#DIV/0!</v>
      </c>
      <c r="J351" s="106" t="e">
        <f t="shared" si="35"/>
        <v>#DIV/0!</v>
      </c>
      <c r="K351" s="107" t="e">
        <f t="shared" si="33"/>
        <v>#DIV/0!</v>
      </c>
    </row>
    <row r="352" spans="2:11" x14ac:dyDescent="0.2">
      <c r="B352" s="31">
        <v>1</v>
      </c>
      <c r="C352" s="31" t="s">
        <v>62</v>
      </c>
      <c r="D352" s="106">
        <v>337</v>
      </c>
      <c r="E352" s="106">
        <f t="shared" si="30"/>
        <v>0</v>
      </c>
      <c r="F352" s="107">
        <f t="shared" si="34"/>
        <v>0</v>
      </c>
      <c r="G352" s="106" t="e">
        <f>IF('Calcs active'!P351&gt;0,('Input &amp; Results'!F$36/12*$C$3)*('Input &amp; Results'!$D$21),('Input &amp; Results'!F$36/12*$C$3)*('Input &amp; Results'!$D$22))</f>
        <v>#DIV/0!</v>
      </c>
      <c r="H352" s="106" t="e">
        <f t="shared" si="31"/>
        <v>#DIV/0!</v>
      </c>
      <c r="I352" s="106" t="e">
        <f t="shared" si="32"/>
        <v>#DIV/0!</v>
      </c>
      <c r="J352" s="106" t="e">
        <f t="shared" si="35"/>
        <v>#DIV/0!</v>
      </c>
      <c r="K352" s="107" t="e">
        <f t="shared" si="33"/>
        <v>#DIV/0!</v>
      </c>
    </row>
    <row r="353" spans="2:11" x14ac:dyDescent="0.2">
      <c r="B353" s="31">
        <v>1</v>
      </c>
      <c r="C353" s="31" t="s">
        <v>62</v>
      </c>
      <c r="D353" s="106">
        <v>338</v>
      </c>
      <c r="E353" s="106">
        <f t="shared" si="30"/>
        <v>0</v>
      </c>
      <c r="F353" s="107">
        <f t="shared" si="34"/>
        <v>0</v>
      </c>
      <c r="G353" s="106" t="e">
        <f>IF('Calcs active'!P352&gt;0,('Input &amp; Results'!F$36/12*$C$3)*('Input &amp; Results'!$D$21),('Input &amp; Results'!F$36/12*$C$3)*('Input &amp; Results'!$D$22))</f>
        <v>#DIV/0!</v>
      </c>
      <c r="H353" s="106" t="e">
        <f t="shared" si="31"/>
        <v>#DIV/0!</v>
      </c>
      <c r="I353" s="106" t="e">
        <f t="shared" si="32"/>
        <v>#DIV/0!</v>
      </c>
      <c r="J353" s="106" t="e">
        <f t="shared" si="35"/>
        <v>#DIV/0!</v>
      </c>
      <c r="K353" s="107" t="e">
        <f t="shared" si="33"/>
        <v>#DIV/0!</v>
      </c>
    </row>
    <row r="354" spans="2:11" x14ac:dyDescent="0.2">
      <c r="B354" s="31">
        <v>1</v>
      </c>
      <c r="C354" s="31" t="s">
        <v>62</v>
      </c>
      <c r="D354" s="106">
        <v>339</v>
      </c>
      <c r="E354" s="106">
        <f t="shared" si="30"/>
        <v>0</v>
      </c>
      <c r="F354" s="107">
        <f t="shared" si="34"/>
        <v>0</v>
      </c>
      <c r="G354" s="106" t="e">
        <f>IF('Calcs active'!P353&gt;0,('Input &amp; Results'!F$36/12*$C$3)*('Input &amp; Results'!$D$21),('Input &amp; Results'!F$36/12*$C$3)*('Input &amp; Results'!$D$22))</f>
        <v>#DIV/0!</v>
      </c>
      <c r="H354" s="106" t="e">
        <f t="shared" si="31"/>
        <v>#DIV/0!</v>
      </c>
      <c r="I354" s="106" t="e">
        <f t="shared" si="32"/>
        <v>#DIV/0!</v>
      </c>
      <c r="J354" s="106" t="e">
        <f t="shared" si="35"/>
        <v>#DIV/0!</v>
      </c>
      <c r="K354" s="107" t="e">
        <f t="shared" si="33"/>
        <v>#DIV/0!</v>
      </c>
    </row>
    <row r="355" spans="2:11" x14ac:dyDescent="0.2">
      <c r="B355" s="31">
        <v>1</v>
      </c>
      <c r="C355" s="31" t="s">
        <v>62</v>
      </c>
      <c r="D355" s="106">
        <v>340</v>
      </c>
      <c r="E355" s="106">
        <f t="shared" si="30"/>
        <v>0</v>
      </c>
      <c r="F355" s="107">
        <f t="shared" si="34"/>
        <v>0</v>
      </c>
      <c r="G355" s="106" t="e">
        <f>IF('Calcs active'!P354&gt;0,('Input &amp; Results'!F$36/12*$C$3)*('Input &amp; Results'!$D$21),('Input &amp; Results'!F$36/12*$C$3)*('Input &amp; Results'!$D$22))</f>
        <v>#DIV/0!</v>
      </c>
      <c r="H355" s="106" t="e">
        <f t="shared" si="31"/>
        <v>#DIV/0!</v>
      </c>
      <c r="I355" s="106" t="e">
        <f t="shared" si="32"/>
        <v>#DIV/0!</v>
      </c>
      <c r="J355" s="106" t="e">
        <f t="shared" si="35"/>
        <v>#DIV/0!</v>
      </c>
      <c r="K355" s="107" t="e">
        <f t="shared" si="33"/>
        <v>#DIV/0!</v>
      </c>
    </row>
    <row r="356" spans="2:11" x14ac:dyDescent="0.2">
      <c r="B356" s="31">
        <v>1</v>
      </c>
      <c r="C356" s="31" t="s">
        <v>62</v>
      </c>
      <c r="D356" s="106">
        <v>341</v>
      </c>
      <c r="E356" s="106">
        <f t="shared" si="30"/>
        <v>0</v>
      </c>
      <c r="F356" s="107">
        <f t="shared" si="34"/>
        <v>0</v>
      </c>
      <c r="G356" s="106" t="e">
        <f>IF('Calcs active'!P355&gt;0,('Input &amp; Results'!F$36/12*$C$3)*('Input &amp; Results'!$D$21),('Input &amp; Results'!F$36/12*$C$3)*('Input &amp; Results'!$D$22))</f>
        <v>#DIV/0!</v>
      </c>
      <c r="H356" s="106" t="e">
        <f t="shared" si="31"/>
        <v>#DIV/0!</v>
      </c>
      <c r="I356" s="106" t="e">
        <f t="shared" si="32"/>
        <v>#DIV/0!</v>
      </c>
      <c r="J356" s="106" t="e">
        <f t="shared" si="35"/>
        <v>#DIV/0!</v>
      </c>
      <c r="K356" s="107" t="e">
        <f t="shared" si="33"/>
        <v>#DIV/0!</v>
      </c>
    </row>
    <row r="357" spans="2:11" x14ac:dyDescent="0.2">
      <c r="B357" s="31">
        <v>1</v>
      </c>
      <c r="C357" s="31" t="s">
        <v>62</v>
      </c>
      <c r="D357" s="106">
        <v>342</v>
      </c>
      <c r="E357" s="106">
        <f t="shared" si="30"/>
        <v>0</v>
      </c>
      <c r="F357" s="107">
        <f t="shared" si="34"/>
        <v>0</v>
      </c>
      <c r="G357" s="106" t="e">
        <f>IF('Calcs active'!P356&gt;0,('Input &amp; Results'!F$36/12*$C$3)*('Input &amp; Results'!$D$21),('Input &amp; Results'!F$36/12*$C$3)*('Input &amp; Results'!$D$22))</f>
        <v>#DIV/0!</v>
      </c>
      <c r="H357" s="106" t="e">
        <f t="shared" si="31"/>
        <v>#DIV/0!</v>
      </c>
      <c r="I357" s="106" t="e">
        <f t="shared" si="32"/>
        <v>#DIV/0!</v>
      </c>
      <c r="J357" s="106" t="e">
        <f t="shared" si="35"/>
        <v>#DIV/0!</v>
      </c>
      <c r="K357" s="107" t="e">
        <f t="shared" si="33"/>
        <v>#DIV/0!</v>
      </c>
    </row>
    <row r="358" spans="2:11" x14ac:dyDescent="0.2">
      <c r="B358" s="31">
        <v>1</v>
      </c>
      <c r="C358" s="31" t="s">
        <v>62</v>
      </c>
      <c r="D358" s="106">
        <v>343</v>
      </c>
      <c r="E358" s="106">
        <f t="shared" si="30"/>
        <v>0</v>
      </c>
      <c r="F358" s="107">
        <f t="shared" si="34"/>
        <v>0</v>
      </c>
      <c r="G358" s="106" t="e">
        <f>IF('Calcs active'!P357&gt;0,('Input &amp; Results'!F$36/12*$C$3)*('Input &amp; Results'!$D$21),('Input &amp; Results'!F$36/12*$C$3)*('Input &amp; Results'!$D$22))</f>
        <v>#DIV/0!</v>
      </c>
      <c r="H358" s="106" t="e">
        <f t="shared" si="31"/>
        <v>#DIV/0!</v>
      </c>
      <c r="I358" s="106" t="e">
        <f t="shared" si="32"/>
        <v>#DIV/0!</v>
      </c>
      <c r="J358" s="106" t="e">
        <f t="shared" si="35"/>
        <v>#DIV/0!</v>
      </c>
      <c r="K358" s="107" t="e">
        <f t="shared" si="33"/>
        <v>#DIV/0!</v>
      </c>
    </row>
    <row r="359" spans="2:11" x14ac:dyDescent="0.2">
      <c r="B359" s="31">
        <v>1</v>
      </c>
      <c r="C359" s="31" t="s">
        <v>62</v>
      </c>
      <c r="D359" s="106">
        <v>344</v>
      </c>
      <c r="E359" s="106">
        <f t="shared" si="30"/>
        <v>0</v>
      </c>
      <c r="F359" s="107">
        <f t="shared" si="34"/>
        <v>0</v>
      </c>
      <c r="G359" s="106" t="e">
        <f>IF('Calcs active'!P358&gt;0,('Input &amp; Results'!F$36/12*$C$3)*('Input &amp; Results'!$D$21),('Input &amp; Results'!F$36/12*$C$3)*('Input &amp; Results'!$D$22))</f>
        <v>#DIV/0!</v>
      </c>
      <c r="H359" s="106" t="e">
        <f t="shared" si="31"/>
        <v>#DIV/0!</v>
      </c>
      <c r="I359" s="106" t="e">
        <f t="shared" si="32"/>
        <v>#DIV/0!</v>
      </c>
      <c r="J359" s="106" t="e">
        <f t="shared" si="35"/>
        <v>#DIV/0!</v>
      </c>
      <c r="K359" s="107" t="e">
        <f t="shared" si="33"/>
        <v>#DIV/0!</v>
      </c>
    </row>
    <row r="360" spans="2:11" x14ac:dyDescent="0.2">
      <c r="B360" s="31">
        <v>1</v>
      </c>
      <c r="C360" s="31" t="s">
        <v>62</v>
      </c>
      <c r="D360" s="106">
        <v>345</v>
      </c>
      <c r="E360" s="106">
        <f t="shared" si="30"/>
        <v>0</v>
      </c>
      <c r="F360" s="107">
        <f t="shared" si="34"/>
        <v>0</v>
      </c>
      <c r="G360" s="106" t="e">
        <f>IF('Calcs active'!P359&gt;0,('Input &amp; Results'!F$36/12*$C$3)*('Input &amp; Results'!$D$21),('Input &amp; Results'!F$36/12*$C$3)*('Input &amp; Results'!$D$22))</f>
        <v>#DIV/0!</v>
      </c>
      <c r="H360" s="106" t="e">
        <f t="shared" si="31"/>
        <v>#DIV/0!</v>
      </c>
      <c r="I360" s="106" t="e">
        <f t="shared" si="32"/>
        <v>#DIV/0!</v>
      </c>
      <c r="J360" s="106" t="e">
        <f t="shared" si="35"/>
        <v>#DIV/0!</v>
      </c>
      <c r="K360" s="107" t="e">
        <f t="shared" si="33"/>
        <v>#DIV/0!</v>
      </c>
    </row>
    <row r="361" spans="2:11" x14ac:dyDescent="0.2">
      <c r="B361" s="31">
        <v>1</v>
      </c>
      <c r="C361" s="31" t="s">
        <v>62</v>
      </c>
      <c r="D361" s="106">
        <v>346</v>
      </c>
      <c r="E361" s="106">
        <f t="shared" si="30"/>
        <v>0</v>
      </c>
      <c r="F361" s="107">
        <f t="shared" si="34"/>
        <v>0</v>
      </c>
      <c r="G361" s="106" t="e">
        <f>IF('Calcs active'!P360&gt;0,('Input &amp; Results'!F$36/12*$C$3)*('Input &amp; Results'!$D$21),('Input &amp; Results'!F$36/12*$C$3)*('Input &amp; Results'!$D$22))</f>
        <v>#DIV/0!</v>
      </c>
      <c r="H361" s="106" t="e">
        <f t="shared" si="31"/>
        <v>#DIV/0!</v>
      </c>
      <c r="I361" s="106" t="e">
        <f t="shared" si="32"/>
        <v>#DIV/0!</v>
      </c>
      <c r="J361" s="106" t="e">
        <f t="shared" si="35"/>
        <v>#DIV/0!</v>
      </c>
      <c r="K361" s="107" t="e">
        <f t="shared" si="33"/>
        <v>#DIV/0!</v>
      </c>
    </row>
    <row r="362" spans="2:11" x14ac:dyDescent="0.2">
      <c r="B362" s="31">
        <v>1</v>
      </c>
      <c r="C362" s="31" t="s">
        <v>62</v>
      </c>
      <c r="D362" s="106">
        <v>347</v>
      </c>
      <c r="E362" s="106">
        <f t="shared" si="30"/>
        <v>0</v>
      </c>
      <c r="F362" s="107">
        <f t="shared" si="34"/>
        <v>0</v>
      </c>
      <c r="G362" s="106" t="e">
        <f>IF('Calcs active'!P361&gt;0,('Input &amp; Results'!F$36/12*$C$3)*('Input &amp; Results'!$D$21),('Input &amp; Results'!F$36/12*$C$3)*('Input &amp; Results'!$D$22))</f>
        <v>#DIV/0!</v>
      </c>
      <c r="H362" s="106" t="e">
        <f t="shared" si="31"/>
        <v>#DIV/0!</v>
      </c>
      <c r="I362" s="106" t="e">
        <f t="shared" si="32"/>
        <v>#DIV/0!</v>
      </c>
      <c r="J362" s="106" t="e">
        <f t="shared" si="35"/>
        <v>#DIV/0!</v>
      </c>
      <c r="K362" s="107" t="e">
        <f t="shared" si="33"/>
        <v>#DIV/0!</v>
      </c>
    </row>
    <row r="363" spans="2:11" x14ac:dyDescent="0.2">
      <c r="B363" s="31">
        <v>1</v>
      </c>
      <c r="C363" s="31" t="s">
        <v>62</v>
      </c>
      <c r="D363" s="106">
        <v>348</v>
      </c>
      <c r="E363" s="106">
        <f t="shared" si="30"/>
        <v>0</v>
      </c>
      <c r="F363" s="107">
        <f t="shared" si="34"/>
        <v>0</v>
      </c>
      <c r="G363" s="106" t="e">
        <f>IF('Calcs active'!P362&gt;0,('Input &amp; Results'!F$36/12*$C$3)*('Input &amp; Results'!$D$21),('Input &amp; Results'!F$36/12*$C$3)*('Input &amp; Results'!$D$22))</f>
        <v>#DIV/0!</v>
      </c>
      <c r="H363" s="106" t="e">
        <f t="shared" si="31"/>
        <v>#DIV/0!</v>
      </c>
      <c r="I363" s="106" t="e">
        <f t="shared" si="32"/>
        <v>#DIV/0!</v>
      </c>
      <c r="J363" s="106" t="e">
        <f t="shared" si="35"/>
        <v>#DIV/0!</v>
      </c>
      <c r="K363" s="107" t="e">
        <f t="shared" si="33"/>
        <v>#DIV/0!</v>
      </c>
    </row>
    <row r="364" spans="2:11" x14ac:dyDescent="0.2">
      <c r="B364" s="31">
        <v>1</v>
      </c>
      <c r="C364" s="31" t="s">
        <v>62</v>
      </c>
      <c r="D364" s="106">
        <v>349</v>
      </c>
      <c r="E364" s="106">
        <f t="shared" si="30"/>
        <v>0</v>
      </c>
      <c r="F364" s="107">
        <f t="shared" si="34"/>
        <v>0</v>
      </c>
      <c r="G364" s="106" t="e">
        <f>IF('Calcs active'!P363&gt;0,('Input &amp; Results'!F$36/12*$C$3)*('Input &amp; Results'!$D$21),('Input &amp; Results'!F$36/12*$C$3)*('Input &amp; Results'!$D$22))</f>
        <v>#DIV/0!</v>
      </c>
      <c r="H364" s="106" t="e">
        <f t="shared" si="31"/>
        <v>#DIV/0!</v>
      </c>
      <c r="I364" s="106" t="e">
        <f t="shared" si="32"/>
        <v>#DIV/0!</v>
      </c>
      <c r="J364" s="106" t="e">
        <f t="shared" si="35"/>
        <v>#DIV/0!</v>
      </c>
      <c r="K364" s="107" t="e">
        <f t="shared" si="33"/>
        <v>#DIV/0!</v>
      </c>
    </row>
    <row r="365" spans="2:11" x14ac:dyDescent="0.2">
      <c r="B365" s="31">
        <v>1</v>
      </c>
      <c r="C365" s="31" t="s">
        <v>62</v>
      </c>
      <c r="D365" s="106">
        <v>350</v>
      </c>
      <c r="E365" s="106">
        <f t="shared" si="30"/>
        <v>0</v>
      </c>
      <c r="F365" s="107">
        <f t="shared" si="34"/>
        <v>0</v>
      </c>
      <c r="G365" s="106" t="e">
        <f>IF('Calcs active'!P364&gt;0,('Input &amp; Results'!F$36/12*$C$3)*('Input &amp; Results'!$D$21),('Input &amp; Results'!F$36/12*$C$3)*('Input &amp; Results'!$D$22))</f>
        <v>#DIV/0!</v>
      </c>
      <c r="H365" s="106" t="e">
        <f t="shared" si="31"/>
        <v>#DIV/0!</v>
      </c>
      <c r="I365" s="106" t="e">
        <f t="shared" si="32"/>
        <v>#DIV/0!</v>
      </c>
      <c r="J365" s="106" t="e">
        <f t="shared" si="35"/>
        <v>#DIV/0!</v>
      </c>
      <c r="K365" s="107" t="e">
        <f t="shared" si="33"/>
        <v>#DIV/0!</v>
      </c>
    </row>
    <row r="366" spans="2:11" x14ac:dyDescent="0.2">
      <c r="B366" s="31">
        <v>1</v>
      </c>
      <c r="C366" s="31" t="s">
        <v>62</v>
      </c>
      <c r="D366" s="106">
        <v>351</v>
      </c>
      <c r="E366" s="106">
        <f t="shared" si="30"/>
        <v>0</v>
      </c>
      <c r="F366" s="107">
        <f t="shared" si="34"/>
        <v>0</v>
      </c>
      <c r="G366" s="106" t="e">
        <f>IF('Calcs active'!P365&gt;0,('Input &amp; Results'!F$36/12*$C$3)*('Input &amp; Results'!$D$21),('Input &amp; Results'!F$36/12*$C$3)*('Input &amp; Results'!$D$22))</f>
        <v>#DIV/0!</v>
      </c>
      <c r="H366" s="106" t="e">
        <f t="shared" si="31"/>
        <v>#DIV/0!</v>
      </c>
      <c r="I366" s="106" t="e">
        <f t="shared" si="32"/>
        <v>#DIV/0!</v>
      </c>
      <c r="J366" s="106" t="e">
        <f t="shared" si="35"/>
        <v>#DIV/0!</v>
      </c>
      <c r="K366" s="107" t="e">
        <f t="shared" si="33"/>
        <v>#DIV/0!</v>
      </c>
    </row>
    <row r="367" spans="2:11" x14ac:dyDescent="0.2">
      <c r="B367" s="31">
        <v>1</v>
      </c>
      <c r="C367" s="31" t="s">
        <v>62</v>
      </c>
      <c r="D367" s="106">
        <v>352</v>
      </c>
      <c r="E367" s="106">
        <f t="shared" si="30"/>
        <v>0</v>
      </c>
      <c r="F367" s="107">
        <f t="shared" si="34"/>
        <v>0</v>
      </c>
      <c r="G367" s="106" t="e">
        <f>IF('Calcs active'!P366&gt;0,('Input &amp; Results'!F$36/12*$C$3)*('Input &amp; Results'!$D$21),('Input &amp; Results'!F$36/12*$C$3)*('Input &amp; Results'!$D$22))</f>
        <v>#DIV/0!</v>
      </c>
      <c r="H367" s="106" t="e">
        <f t="shared" si="31"/>
        <v>#DIV/0!</v>
      </c>
      <c r="I367" s="106" t="e">
        <f t="shared" si="32"/>
        <v>#DIV/0!</v>
      </c>
      <c r="J367" s="106" t="e">
        <f t="shared" si="35"/>
        <v>#DIV/0!</v>
      </c>
      <c r="K367" s="107" t="e">
        <f t="shared" si="33"/>
        <v>#DIV/0!</v>
      </c>
    </row>
    <row r="368" spans="2:11" x14ac:dyDescent="0.2">
      <c r="B368" s="31">
        <v>1</v>
      </c>
      <c r="C368" s="31" t="s">
        <v>62</v>
      </c>
      <c r="D368" s="106">
        <v>353</v>
      </c>
      <c r="E368" s="106">
        <f t="shared" si="30"/>
        <v>0</v>
      </c>
      <c r="F368" s="107">
        <f t="shared" si="34"/>
        <v>0</v>
      </c>
      <c r="G368" s="106" t="e">
        <f>IF('Calcs active'!P367&gt;0,('Input &amp; Results'!F$36/12*$C$3)*('Input &amp; Results'!$D$21),('Input &amp; Results'!F$36/12*$C$3)*('Input &amp; Results'!$D$22))</f>
        <v>#DIV/0!</v>
      </c>
      <c r="H368" s="106" t="e">
        <f t="shared" si="31"/>
        <v>#DIV/0!</v>
      </c>
      <c r="I368" s="106" t="e">
        <f t="shared" si="32"/>
        <v>#DIV/0!</v>
      </c>
      <c r="J368" s="106" t="e">
        <f t="shared" si="35"/>
        <v>#DIV/0!</v>
      </c>
      <c r="K368" s="107" t="e">
        <f t="shared" si="33"/>
        <v>#DIV/0!</v>
      </c>
    </row>
    <row r="369" spans="2:11" x14ac:dyDescent="0.2">
      <c r="B369" s="31">
        <v>1</v>
      </c>
      <c r="C369" s="31" t="s">
        <v>62</v>
      </c>
      <c r="D369" s="106">
        <v>354</v>
      </c>
      <c r="E369" s="106">
        <f t="shared" si="30"/>
        <v>0</v>
      </c>
      <c r="F369" s="107">
        <f t="shared" si="34"/>
        <v>0</v>
      </c>
      <c r="G369" s="106" t="e">
        <f>IF('Calcs active'!P368&gt;0,('Input &amp; Results'!F$36/12*$C$3)*('Input &amp; Results'!$D$21),('Input &amp; Results'!F$36/12*$C$3)*('Input &amp; Results'!$D$22))</f>
        <v>#DIV/0!</v>
      </c>
      <c r="H369" s="106" t="e">
        <f t="shared" si="31"/>
        <v>#DIV/0!</v>
      </c>
      <c r="I369" s="106" t="e">
        <f t="shared" si="32"/>
        <v>#DIV/0!</v>
      </c>
      <c r="J369" s="106" t="e">
        <f t="shared" si="35"/>
        <v>#DIV/0!</v>
      </c>
      <c r="K369" s="107" t="e">
        <f t="shared" si="33"/>
        <v>#DIV/0!</v>
      </c>
    </row>
    <row r="370" spans="2:11" x14ac:dyDescent="0.2">
      <c r="B370" s="31">
        <v>1</v>
      </c>
      <c r="C370" s="31" t="s">
        <v>62</v>
      </c>
      <c r="D370" s="106">
        <v>355</v>
      </c>
      <c r="E370" s="106">
        <f t="shared" si="30"/>
        <v>0</v>
      </c>
      <c r="F370" s="107">
        <f t="shared" si="34"/>
        <v>0</v>
      </c>
      <c r="G370" s="106" t="e">
        <f>IF('Calcs active'!P369&gt;0,('Input &amp; Results'!F$36/12*$C$3)*('Input &amp; Results'!$D$21),('Input &amp; Results'!F$36/12*$C$3)*('Input &amp; Results'!$D$22))</f>
        <v>#DIV/0!</v>
      </c>
      <c r="H370" s="106" t="e">
        <f t="shared" si="31"/>
        <v>#DIV/0!</v>
      </c>
      <c r="I370" s="106" t="e">
        <f t="shared" si="32"/>
        <v>#DIV/0!</v>
      </c>
      <c r="J370" s="106" t="e">
        <f t="shared" si="35"/>
        <v>#DIV/0!</v>
      </c>
      <c r="K370" s="107" t="e">
        <f t="shared" si="33"/>
        <v>#DIV/0!</v>
      </c>
    </row>
    <row r="371" spans="2:11" x14ac:dyDescent="0.2">
      <c r="B371" s="31">
        <v>1</v>
      </c>
      <c r="C371" s="31" t="s">
        <v>62</v>
      </c>
      <c r="D371" s="106">
        <v>356</v>
      </c>
      <c r="E371" s="106">
        <f t="shared" si="30"/>
        <v>0</v>
      </c>
      <c r="F371" s="107">
        <f t="shared" si="34"/>
        <v>0</v>
      </c>
      <c r="G371" s="106" t="e">
        <f>IF('Calcs active'!P370&gt;0,('Input &amp; Results'!F$36/12*$C$3)*('Input &amp; Results'!$D$21),('Input &amp; Results'!F$36/12*$C$3)*('Input &amp; Results'!$D$22))</f>
        <v>#DIV/0!</v>
      </c>
      <c r="H371" s="106" t="e">
        <f t="shared" si="31"/>
        <v>#DIV/0!</v>
      </c>
      <c r="I371" s="106" t="e">
        <f t="shared" si="32"/>
        <v>#DIV/0!</v>
      </c>
      <c r="J371" s="106" t="e">
        <f t="shared" si="35"/>
        <v>#DIV/0!</v>
      </c>
      <c r="K371" s="107" t="e">
        <f t="shared" si="33"/>
        <v>#DIV/0!</v>
      </c>
    </row>
    <row r="372" spans="2:11" x14ac:dyDescent="0.2">
      <c r="B372" s="31">
        <v>1</v>
      </c>
      <c r="C372" s="31" t="s">
        <v>62</v>
      </c>
      <c r="D372" s="106">
        <v>357</v>
      </c>
      <c r="E372" s="106">
        <f t="shared" si="30"/>
        <v>0</v>
      </c>
      <c r="F372" s="107">
        <f t="shared" si="34"/>
        <v>0</v>
      </c>
      <c r="G372" s="106" t="e">
        <f>IF('Calcs active'!P371&gt;0,('Input &amp; Results'!F$36/12*$C$3)*('Input &amp; Results'!$D$21),('Input &amp; Results'!F$36/12*$C$3)*('Input &amp; Results'!$D$22))</f>
        <v>#DIV/0!</v>
      </c>
      <c r="H372" s="106" t="e">
        <f t="shared" si="31"/>
        <v>#DIV/0!</v>
      </c>
      <c r="I372" s="106" t="e">
        <f t="shared" si="32"/>
        <v>#DIV/0!</v>
      </c>
      <c r="J372" s="106" t="e">
        <f t="shared" si="35"/>
        <v>#DIV/0!</v>
      </c>
      <c r="K372" s="107" t="e">
        <f t="shared" si="33"/>
        <v>#DIV/0!</v>
      </c>
    </row>
    <row r="373" spans="2:11" x14ac:dyDescent="0.2">
      <c r="B373" s="31">
        <v>1</v>
      </c>
      <c r="C373" s="31" t="s">
        <v>62</v>
      </c>
      <c r="D373" s="106">
        <v>358</v>
      </c>
      <c r="E373" s="106">
        <f t="shared" si="30"/>
        <v>0</v>
      </c>
      <c r="F373" s="107">
        <f t="shared" si="34"/>
        <v>0</v>
      </c>
      <c r="G373" s="106" t="e">
        <f>IF('Calcs active'!P372&gt;0,('Input &amp; Results'!F$36/12*$C$3)*('Input &amp; Results'!$D$21),('Input &amp; Results'!F$36/12*$C$3)*('Input &amp; Results'!$D$22))</f>
        <v>#DIV/0!</v>
      </c>
      <c r="H373" s="106" t="e">
        <f t="shared" si="31"/>
        <v>#DIV/0!</v>
      </c>
      <c r="I373" s="106" t="e">
        <f t="shared" si="32"/>
        <v>#DIV/0!</v>
      </c>
      <c r="J373" s="106" t="e">
        <f t="shared" si="35"/>
        <v>#DIV/0!</v>
      </c>
      <c r="K373" s="107" t="e">
        <f t="shared" si="33"/>
        <v>#DIV/0!</v>
      </c>
    </row>
    <row r="374" spans="2:11" x14ac:dyDescent="0.2">
      <c r="B374" s="31">
        <v>1</v>
      </c>
      <c r="C374" s="31" t="s">
        <v>62</v>
      </c>
      <c r="D374" s="106">
        <v>359</v>
      </c>
      <c r="E374" s="106">
        <f t="shared" si="30"/>
        <v>0</v>
      </c>
      <c r="F374" s="107">
        <f t="shared" si="34"/>
        <v>0</v>
      </c>
      <c r="G374" s="106" t="e">
        <f>IF('Calcs active'!P373&gt;0,('Input &amp; Results'!F$36/12*$C$3)*('Input &amp; Results'!$D$21),('Input &amp; Results'!F$36/12*$C$3)*('Input &amp; Results'!$D$22))</f>
        <v>#DIV/0!</v>
      </c>
      <c r="H374" s="106" t="e">
        <f t="shared" si="31"/>
        <v>#DIV/0!</v>
      </c>
      <c r="I374" s="106" t="e">
        <f t="shared" si="32"/>
        <v>#DIV/0!</v>
      </c>
      <c r="J374" s="106" t="e">
        <f t="shared" si="35"/>
        <v>#DIV/0!</v>
      </c>
      <c r="K374" s="107" t="e">
        <f t="shared" si="33"/>
        <v>#DIV/0!</v>
      </c>
    </row>
    <row r="375" spans="2:11" x14ac:dyDescent="0.2">
      <c r="B375" s="31">
        <v>1</v>
      </c>
      <c r="C375" s="31" t="s">
        <v>62</v>
      </c>
      <c r="D375" s="106">
        <v>360</v>
      </c>
      <c r="E375" s="106">
        <f t="shared" si="30"/>
        <v>0</v>
      </c>
      <c r="F375" s="107">
        <f t="shared" si="34"/>
        <v>0</v>
      </c>
      <c r="G375" s="106" t="e">
        <f>IF('Calcs active'!P374&gt;0,('Input &amp; Results'!F$36/12*$C$3)*('Input &amp; Results'!$D$21),('Input &amp; Results'!F$36/12*$C$3)*('Input &amp; Results'!$D$22))</f>
        <v>#DIV/0!</v>
      </c>
      <c r="H375" s="106" t="e">
        <f t="shared" si="31"/>
        <v>#DIV/0!</v>
      </c>
      <c r="I375" s="106" t="e">
        <f t="shared" si="32"/>
        <v>#DIV/0!</v>
      </c>
      <c r="J375" s="106" t="e">
        <f t="shared" si="35"/>
        <v>#DIV/0!</v>
      </c>
      <c r="K375" s="107" t="e">
        <f t="shared" si="33"/>
        <v>#DIV/0!</v>
      </c>
    </row>
    <row r="376" spans="2:11" x14ac:dyDescent="0.2">
      <c r="B376" s="31">
        <v>1</v>
      </c>
      <c r="C376" s="31" t="s">
        <v>62</v>
      </c>
      <c r="D376" s="106">
        <v>361</v>
      </c>
      <c r="E376" s="106">
        <f t="shared" si="30"/>
        <v>0</v>
      </c>
      <c r="F376" s="107">
        <f t="shared" si="34"/>
        <v>0</v>
      </c>
      <c r="G376" s="106" t="e">
        <f>IF('Calcs active'!P375&gt;0,('Input &amp; Results'!F$36/12*$C$3)*('Input &amp; Results'!$D$21),('Input &amp; Results'!F$36/12*$C$3)*('Input &amp; Results'!$D$22))</f>
        <v>#DIV/0!</v>
      </c>
      <c r="H376" s="106" t="e">
        <f t="shared" si="31"/>
        <v>#DIV/0!</v>
      </c>
      <c r="I376" s="106" t="e">
        <f t="shared" si="32"/>
        <v>#DIV/0!</v>
      </c>
      <c r="J376" s="106" t="e">
        <f t="shared" si="35"/>
        <v>#DIV/0!</v>
      </c>
      <c r="K376" s="107" t="e">
        <f t="shared" si="33"/>
        <v>#DIV/0!</v>
      </c>
    </row>
    <row r="377" spans="2:11" x14ac:dyDescent="0.2">
      <c r="B377" s="31">
        <v>1</v>
      </c>
      <c r="C377" s="31" t="s">
        <v>62</v>
      </c>
      <c r="D377" s="106">
        <v>362</v>
      </c>
      <c r="E377" s="106">
        <f t="shared" ref="E377:E440" si="36">IF($C$3&gt;0,$C$3*$C$11*(I376/$C$8)^$C$12,0)</f>
        <v>0</v>
      </c>
      <c r="F377" s="107">
        <f t="shared" si="34"/>
        <v>0</v>
      </c>
      <c r="G377" s="106" t="e">
        <f>IF('Calcs active'!P376&gt;0,('Input &amp; Results'!F$36/12*$C$3)*('Input &amp; Results'!$D$21),('Input &amp; Results'!F$36/12*$C$3)*('Input &amp; Results'!$D$22))</f>
        <v>#DIV/0!</v>
      </c>
      <c r="H377" s="106" t="e">
        <f t="shared" si="31"/>
        <v>#DIV/0!</v>
      </c>
      <c r="I377" s="106" t="e">
        <f t="shared" si="32"/>
        <v>#DIV/0!</v>
      </c>
      <c r="J377" s="106" t="e">
        <f t="shared" si="35"/>
        <v>#DIV/0!</v>
      </c>
      <c r="K377" s="107" t="e">
        <f t="shared" si="33"/>
        <v>#DIV/0!</v>
      </c>
    </row>
    <row r="378" spans="2:11" x14ac:dyDescent="0.2">
      <c r="B378" s="31">
        <v>1</v>
      </c>
      <c r="C378" s="31" t="s">
        <v>62</v>
      </c>
      <c r="D378" s="106">
        <v>363</v>
      </c>
      <c r="E378" s="106">
        <f t="shared" si="36"/>
        <v>0</v>
      </c>
      <c r="F378" s="107">
        <f t="shared" si="34"/>
        <v>0</v>
      </c>
      <c r="G378" s="106" t="e">
        <f>IF('Calcs active'!P377&gt;0,('Input &amp; Results'!F$36/12*$C$3)*('Input &amp; Results'!$D$21),('Input &amp; Results'!F$36/12*$C$3)*('Input &amp; Results'!$D$22))</f>
        <v>#DIV/0!</v>
      </c>
      <c r="H378" s="106" t="e">
        <f t="shared" si="31"/>
        <v>#DIV/0!</v>
      </c>
      <c r="I378" s="106" t="e">
        <f t="shared" si="32"/>
        <v>#DIV/0!</v>
      </c>
      <c r="J378" s="106" t="e">
        <f t="shared" si="35"/>
        <v>#DIV/0!</v>
      </c>
      <c r="K378" s="107" t="e">
        <f t="shared" si="33"/>
        <v>#DIV/0!</v>
      </c>
    </row>
    <row r="379" spans="2:11" x14ac:dyDescent="0.2">
      <c r="B379" s="31">
        <v>1</v>
      </c>
      <c r="C379" s="31" t="s">
        <v>62</v>
      </c>
      <c r="D379" s="106">
        <v>364</v>
      </c>
      <c r="E379" s="106">
        <f t="shared" si="36"/>
        <v>0</v>
      </c>
      <c r="F379" s="107">
        <f t="shared" si="34"/>
        <v>0</v>
      </c>
      <c r="G379" s="106" t="e">
        <f>IF('Calcs active'!P378&gt;0,('Input &amp; Results'!F$36/12*$C$3)*('Input &amp; Results'!$D$21),('Input &amp; Results'!F$36/12*$C$3)*('Input &amp; Results'!$D$22))</f>
        <v>#DIV/0!</v>
      </c>
      <c r="H379" s="106" t="e">
        <f t="shared" si="31"/>
        <v>#DIV/0!</v>
      </c>
      <c r="I379" s="106" t="e">
        <f t="shared" si="32"/>
        <v>#DIV/0!</v>
      </c>
      <c r="J379" s="106" t="e">
        <f t="shared" si="35"/>
        <v>#DIV/0!</v>
      </c>
      <c r="K379" s="107" t="e">
        <f t="shared" si="33"/>
        <v>#DIV/0!</v>
      </c>
    </row>
    <row r="380" spans="2:11" x14ac:dyDescent="0.2">
      <c r="B380" s="31">
        <v>1</v>
      </c>
      <c r="C380" s="31" t="s">
        <v>62</v>
      </c>
      <c r="D380" s="106">
        <v>365</v>
      </c>
      <c r="E380" s="106">
        <f t="shared" si="36"/>
        <v>0</v>
      </c>
      <c r="F380" s="107">
        <f t="shared" si="34"/>
        <v>0</v>
      </c>
      <c r="G380" s="106" t="e">
        <f>IF('Calcs active'!P379&gt;0,('Input &amp; Results'!F$36/12*$C$3)*('Input &amp; Results'!$D$21),('Input &amp; Results'!F$36/12*$C$3)*('Input &amp; Results'!$D$22))</f>
        <v>#DIV/0!</v>
      </c>
      <c r="H380" s="106" t="e">
        <f t="shared" si="31"/>
        <v>#DIV/0!</v>
      </c>
      <c r="I380" s="106" t="e">
        <f t="shared" si="32"/>
        <v>#DIV/0!</v>
      </c>
      <c r="J380" s="106" t="e">
        <f t="shared" si="35"/>
        <v>#DIV/0!</v>
      </c>
      <c r="K380" s="107" t="e">
        <f t="shared" si="33"/>
        <v>#DIV/0!</v>
      </c>
    </row>
    <row r="381" spans="2:11" x14ac:dyDescent="0.2">
      <c r="B381" s="31">
        <f>B16+1</f>
        <v>2</v>
      </c>
      <c r="C381" s="31" t="s">
        <v>51</v>
      </c>
      <c r="D381" s="106">
        <v>366</v>
      </c>
      <c r="E381" s="106">
        <f t="shared" si="36"/>
        <v>0</v>
      </c>
      <c r="F381" s="107">
        <f t="shared" si="34"/>
        <v>0</v>
      </c>
      <c r="G381" s="106" t="e">
        <f>IF('Calcs active'!P380&gt;0,('Input &amp; Results'!F$25/12*$C$3)*('Input &amp; Results'!$D$21),('Input &amp; Results'!F$25/12*$C$3)*('Input &amp; Results'!$D$22))</f>
        <v>#DIV/0!</v>
      </c>
      <c r="H381" s="106" t="e">
        <f t="shared" si="31"/>
        <v>#DIV/0!</v>
      </c>
      <c r="I381" s="106" t="e">
        <f t="shared" si="32"/>
        <v>#DIV/0!</v>
      </c>
      <c r="J381" s="106" t="e">
        <f t="shared" si="35"/>
        <v>#DIV/0!</v>
      </c>
      <c r="K381" s="107" t="e">
        <f t="shared" si="33"/>
        <v>#DIV/0!</v>
      </c>
    </row>
    <row r="382" spans="2:11" x14ac:dyDescent="0.2">
      <c r="B382" s="31">
        <f t="shared" ref="B382:B445" si="37">B17+1</f>
        <v>2</v>
      </c>
      <c r="C382" s="31" t="s">
        <v>51</v>
      </c>
      <c r="D382" s="106">
        <v>367</v>
      </c>
      <c r="E382" s="106">
        <f t="shared" si="36"/>
        <v>0</v>
      </c>
      <c r="F382" s="107">
        <f t="shared" si="34"/>
        <v>0</v>
      </c>
      <c r="G382" s="106" t="e">
        <f>IF('Calcs active'!P381&gt;0,('Input &amp; Results'!F$25/12*$C$3)*('Input &amp; Results'!$D$21),('Input &amp; Results'!F$25/12*$C$3)*('Input &amp; Results'!$D$22))</f>
        <v>#DIV/0!</v>
      </c>
      <c r="H382" s="106" t="e">
        <f t="shared" si="31"/>
        <v>#DIV/0!</v>
      </c>
      <c r="I382" s="106" t="e">
        <f t="shared" si="32"/>
        <v>#DIV/0!</v>
      </c>
      <c r="J382" s="106" t="e">
        <f t="shared" si="35"/>
        <v>#DIV/0!</v>
      </c>
      <c r="K382" s="107" t="e">
        <f t="shared" si="33"/>
        <v>#DIV/0!</v>
      </c>
    </row>
    <row r="383" spans="2:11" x14ac:dyDescent="0.2">
      <c r="B383" s="31">
        <f t="shared" si="37"/>
        <v>2</v>
      </c>
      <c r="C383" s="31" t="s">
        <v>51</v>
      </c>
      <c r="D383" s="106">
        <v>368</v>
      </c>
      <c r="E383" s="106">
        <f t="shared" si="36"/>
        <v>0</v>
      </c>
      <c r="F383" s="107">
        <f t="shared" si="34"/>
        <v>0</v>
      </c>
      <c r="G383" s="106" t="e">
        <f>IF('Calcs active'!P382&gt;0,('Input &amp; Results'!F$25/12*$C$3)*('Input &amp; Results'!$D$21),('Input &amp; Results'!F$25/12*$C$3)*('Input &amp; Results'!$D$22))</f>
        <v>#DIV/0!</v>
      </c>
      <c r="H383" s="106" t="e">
        <f t="shared" si="31"/>
        <v>#DIV/0!</v>
      </c>
      <c r="I383" s="106" t="e">
        <f t="shared" si="32"/>
        <v>#DIV/0!</v>
      </c>
      <c r="J383" s="106" t="e">
        <f t="shared" si="35"/>
        <v>#DIV/0!</v>
      </c>
      <c r="K383" s="107" t="e">
        <f t="shared" si="33"/>
        <v>#DIV/0!</v>
      </c>
    </row>
    <row r="384" spans="2:11" x14ac:dyDescent="0.2">
      <c r="B384" s="31">
        <f t="shared" si="37"/>
        <v>2</v>
      </c>
      <c r="C384" s="31" t="s">
        <v>51</v>
      </c>
      <c r="D384" s="106">
        <v>369</v>
      </c>
      <c r="E384" s="106">
        <f t="shared" si="36"/>
        <v>0</v>
      </c>
      <c r="F384" s="107">
        <f t="shared" si="34"/>
        <v>0</v>
      </c>
      <c r="G384" s="106" t="e">
        <f>IF('Calcs active'!P383&gt;0,('Input &amp; Results'!F$25/12*$C$3)*('Input &amp; Results'!$D$21),('Input &amp; Results'!F$25/12*$C$3)*('Input &amp; Results'!$D$22))</f>
        <v>#DIV/0!</v>
      </c>
      <c r="H384" s="106" t="e">
        <f t="shared" si="31"/>
        <v>#DIV/0!</v>
      </c>
      <c r="I384" s="106" t="e">
        <f t="shared" si="32"/>
        <v>#DIV/0!</v>
      </c>
      <c r="J384" s="106" t="e">
        <f t="shared" si="35"/>
        <v>#DIV/0!</v>
      </c>
      <c r="K384" s="107" t="e">
        <f t="shared" si="33"/>
        <v>#DIV/0!</v>
      </c>
    </row>
    <row r="385" spans="2:11" x14ac:dyDescent="0.2">
      <c r="B385" s="31">
        <f t="shared" si="37"/>
        <v>2</v>
      </c>
      <c r="C385" s="31" t="s">
        <v>51</v>
      </c>
      <c r="D385" s="106">
        <v>370</v>
      </c>
      <c r="E385" s="106">
        <f t="shared" si="36"/>
        <v>0</v>
      </c>
      <c r="F385" s="107">
        <f t="shared" si="34"/>
        <v>0</v>
      </c>
      <c r="G385" s="106" t="e">
        <f>IF('Calcs active'!P384&gt;0,('Input &amp; Results'!F$25/12*$C$3)*('Input &amp; Results'!$D$21),('Input &amp; Results'!F$25/12*$C$3)*('Input &amp; Results'!$D$22))</f>
        <v>#DIV/0!</v>
      </c>
      <c r="H385" s="106" t="e">
        <f t="shared" si="31"/>
        <v>#DIV/0!</v>
      </c>
      <c r="I385" s="106" t="e">
        <f t="shared" si="32"/>
        <v>#DIV/0!</v>
      </c>
      <c r="J385" s="106" t="e">
        <f t="shared" si="35"/>
        <v>#DIV/0!</v>
      </c>
      <c r="K385" s="107" t="e">
        <f t="shared" si="33"/>
        <v>#DIV/0!</v>
      </c>
    </row>
    <row r="386" spans="2:11" x14ac:dyDescent="0.2">
      <c r="B386" s="31">
        <f t="shared" si="37"/>
        <v>2</v>
      </c>
      <c r="C386" s="31" t="s">
        <v>51</v>
      </c>
      <c r="D386" s="106">
        <v>371</v>
      </c>
      <c r="E386" s="106">
        <f t="shared" si="36"/>
        <v>0</v>
      </c>
      <c r="F386" s="107">
        <f t="shared" si="34"/>
        <v>0</v>
      </c>
      <c r="G386" s="106" t="e">
        <f>IF('Calcs active'!P385&gt;0,('Input &amp; Results'!F$25/12*$C$3)*('Input &amp; Results'!$D$21),('Input &amp; Results'!F$25/12*$C$3)*('Input &amp; Results'!$D$22))</f>
        <v>#DIV/0!</v>
      </c>
      <c r="H386" s="106" t="e">
        <f t="shared" si="31"/>
        <v>#DIV/0!</v>
      </c>
      <c r="I386" s="106" t="e">
        <f t="shared" si="32"/>
        <v>#DIV/0!</v>
      </c>
      <c r="J386" s="106" t="e">
        <f t="shared" si="35"/>
        <v>#DIV/0!</v>
      </c>
      <c r="K386" s="107" t="e">
        <f t="shared" si="33"/>
        <v>#DIV/0!</v>
      </c>
    </row>
    <row r="387" spans="2:11" x14ac:dyDescent="0.2">
      <c r="B387" s="31">
        <f t="shared" si="37"/>
        <v>2</v>
      </c>
      <c r="C387" s="31" t="s">
        <v>51</v>
      </c>
      <c r="D387" s="106">
        <v>372</v>
      </c>
      <c r="E387" s="106">
        <f t="shared" si="36"/>
        <v>0</v>
      </c>
      <c r="F387" s="107">
        <f t="shared" si="34"/>
        <v>0</v>
      </c>
      <c r="G387" s="106" t="e">
        <f>IF('Calcs active'!P386&gt;0,('Input &amp; Results'!F$25/12*$C$3)*('Input &amp; Results'!$D$21),('Input &amp; Results'!F$25/12*$C$3)*('Input &amp; Results'!$D$22))</f>
        <v>#DIV/0!</v>
      </c>
      <c r="H387" s="106" t="e">
        <f t="shared" si="31"/>
        <v>#DIV/0!</v>
      </c>
      <c r="I387" s="106" t="e">
        <f t="shared" si="32"/>
        <v>#DIV/0!</v>
      </c>
      <c r="J387" s="106" t="e">
        <f t="shared" si="35"/>
        <v>#DIV/0!</v>
      </c>
      <c r="K387" s="107" t="e">
        <f t="shared" si="33"/>
        <v>#DIV/0!</v>
      </c>
    </row>
    <row r="388" spans="2:11" x14ac:dyDescent="0.2">
      <c r="B388" s="31">
        <f t="shared" si="37"/>
        <v>2</v>
      </c>
      <c r="C388" s="31" t="s">
        <v>51</v>
      </c>
      <c r="D388" s="106">
        <v>373</v>
      </c>
      <c r="E388" s="106">
        <f t="shared" si="36"/>
        <v>0</v>
      </c>
      <c r="F388" s="107">
        <f t="shared" si="34"/>
        <v>0</v>
      </c>
      <c r="G388" s="106" t="e">
        <f>IF('Calcs active'!P387&gt;0,('Input &amp; Results'!F$25/12*$C$3)*('Input &amp; Results'!$D$21),('Input &amp; Results'!F$25/12*$C$3)*('Input &amp; Results'!$D$22))</f>
        <v>#DIV/0!</v>
      </c>
      <c r="H388" s="106" t="e">
        <f t="shared" si="31"/>
        <v>#DIV/0!</v>
      </c>
      <c r="I388" s="106" t="e">
        <f t="shared" si="32"/>
        <v>#DIV/0!</v>
      </c>
      <c r="J388" s="106" t="e">
        <f t="shared" si="35"/>
        <v>#DIV/0!</v>
      </c>
      <c r="K388" s="107" t="e">
        <f t="shared" si="33"/>
        <v>#DIV/0!</v>
      </c>
    </row>
    <row r="389" spans="2:11" x14ac:dyDescent="0.2">
      <c r="B389" s="31">
        <f t="shared" si="37"/>
        <v>2</v>
      </c>
      <c r="C389" s="31" t="s">
        <v>51</v>
      </c>
      <c r="D389" s="106">
        <v>374</v>
      </c>
      <c r="E389" s="106">
        <f t="shared" si="36"/>
        <v>0</v>
      </c>
      <c r="F389" s="107">
        <f t="shared" si="34"/>
        <v>0</v>
      </c>
      <c r="G389" s="106" t="e">
        <f>IF('Calcs active'!P388&gt;0,('Input &amp; Results'!F$25/12*$C$3)*('Input &amp; Results'!$D$21),('Input &amp; Results'!F$25/12*$C$3)*('Input &amp; Results'!$D$22))</f>
        <v>#DIV/0!</v>
      </c>
      <c r="H389" s="106" t="e">
        <f t="shared" si="31"/>
        <v>#DIV/0!</v>
      </c>
      <c r="I389" s="106" t="e">
        <f t="shared" si="32"/>
        <v>#DIV/0!</v>
      </c>
      <c r="J389" s="106" t="e">
        <f t="shared" si="35"/>
        <v>#DIV/0!</v>
      </c>
      <c r="K389" s="107" t="e">
        <f t="shared" si="33"/>
        <v>#DIV/0!</v>
      </c>
    </row>
    <row r="390" spans="2:11" x14ac:dyDescent="0.2">
      <c r="B390" s="31">
        <f t="shared" si="37"/>
        <v>2</v>
      </c>
      <c r="C390" s="31" t="s">
        <v>51</v>
      </c>
      <c r="D390" s="106">
        <v>375</v>
      </c>
      <c r="E390" s="106">
        <f t="shared" si="36"/>
        <v>0</v>
      </c>
      <c r="F390" s="107">
        <f t="shared" si="34"/>
        <v>0</v>
      </c>
      <c r="G390" s="106" t="e">
        <f>IF('Calcs active'!P389&gt;0,('Input &amp; Results'!F$25/12*$C$3)*('Input &amp; Results'!$D$21),('Input &amp; Results'!F$25/12*$C$3)*('Input &amp; Results'!$D$22))</f>
        <v>#DIV/0!</v>
      </c>
      <c r="H390" s="106" t="e">
        <f t="shared" si="31"/>
        <v>#DIV/0!</v>
      </c>
      <c r="I390" s="106" t="e">
        <f t="shared" si="32"/>
        <v>#DIV/0!</v>
      </c>
      <c r="J390" s="106" t="e">
        <f t="shared" si="35"/>
        <v>#DIV/0!</v>
      </c>
      <c r="K390" s="107" t="e">
        <f t="shared" si="33"/>
        <v>#DIV/0!</v>
      </c>
    </row>
    <row r="391" spans="2:11" x14ac:dyDescent="0.2">
      <c r="B391" s="31">
        <f t="shared" si="37"/>
        <v>2</v>
      </c>
      <c r="C391" s="31" t="s">
        <v>51</v>
      </c>
      <c r="D391" s="106">
        <v>376</v>
      </c>
      <c r="E391" s="106">
        <f t="shared" si="36"/>
        <v>0</v>
      </c>
      <c r="F391" s="107">
        <f t="shared" si="34"/>
        <v>0</v>
      </c>
      <c r="G391" s="106" t="e">
        <f>IF('Calcs active'!P390&gt;0,('Input &amp; Results'!F$25/12*$C$3)*('Input &amp; Results'!$D$21),('Input &amp; Results'!F$25/12*$C$3)*('Input &amp; Results'!$D$22))</f>
        <v>#DIV/0!</v>
      </c>
      <c r="H391" s="106" t="e">
        <f t="shared" si="31"/>
        <v>#DIV/0!</v>
      </c>
      <c r="I391" s="106" t="e">
        <f t="shared" si="32"/>
        <v>#DIV/0!</v>
      </c>
      <c r="J391" s="106" t="e">
        <f t="shared" si="35"/>
        <v>#DIV/0!</v>
      </c>
      <c r="K391" s="107" t="e">
        <f t="shared" si="33"/>
        <v>#DIV/0!</v>
      </c>
    </row>
    <row r="392" spans="2:11" x14ac:dyDescent="0.2">
      <c r="B392" s="31">
        <f t="shared" si="37"/>
        <v>2</v>
      </c>
      <c r="C392" s="31" t="s">
        <v>51</v>
      </c>
      <c r="D392" s="106">
        <v>377</v>
      </c>
      <c r="E392" s="106">
        <f t="shared" si="36"/>
        <v>0</v>
      </c>
      <c r="F392" s="107">
        <f t="shared" si="34"/>
        <v>0</v>
      </c>
      <c r="G392" s="106" t="e">
        <f>IF('Calcs active'!P391&gt;0,('Input &amp; Results'!F$25/12*$C$3)*('Input &amp; Results'!$D$21),('Input &amp; Results'!F$25/12*$C$3)*('Input &amp; Results'!$D$22))</f>
        <v>#DIV/0!</v>
      </c>
      <c r="H392" s="106" t="e">
        <f t="shared" si="31"/>
        <v>#DIV/0!</v>
      </c>
      <c r="I392" s="106" t="e">
        <f t="shared" si="32"/>
        <v>#DIV/0!</v>
      </c>
      <c r="J392" s="106" t="e">
        <f t="shared" si="35"/>
        <v>#DIV/0!</v>
      </c>
      <c r="K392" s="107" t="e">
        <f t="shared" si="33"/>
        <v>#DIV/0!</v>
      </c>
    </row>
    <row r="393" spans="2:11" x14ac:dyDescent="0.2">
      <c r="B393" s="31">
        <f t="shared" si="37"/>
        <v>2</v>
      </c>
      <c r="C393" s="31" t="s">
        <v>51</v>
      </c>
      <c r="D393" s="106">
        <v>378</v>
      </c>
      <c r="E393" s="106">
        <f t="shared" si="36"/>
        <v>0</v>
      </c>
      <c r="F393" s="107">
        <f t="shared" si="34"/>
        <v>0</v>
      </c>
      <c r="G393" s="106" t="e">
        <f>IF('Calcs active'!P392&gt;0,('Input &amp; Results'!F$25/12*$C$3)*('Input &amp; Results'!$D$21),('Input &amp; Results'!F$25/12*$C$3)*('Input &amp; Results'!$D$22))</f>
        <v>#DIV/0!</v>
      </c>
      <c r="H393" s="106" t="e">
        <f t="shared" si="31"/>
        <v>#DIV/0!</v>
      </c>
      <c r="I393" s="106" t="e">
        <f t="shared" si="32"/>
        <v>#DIV/0!</v>
      </c>
      <c r="J393" s="106" t="e">
        <f t="shared" si="35"/>
        <v>#DIV/0!</v>
      </c>
      <c r="K393" s="107" t="e">
        <f t="shared" si="33"/>
        <v>#DIV/0!</v>
      </c>
    </row>
    <row r="394" spans="2:11" x14ac:dyDescent="0.2">
      <c r="B394" s="31">
        <f t="shared" si="37"/>
        <v>2</v>
      </c>
      <c r="C394" s="31" t="s">
        <v>51</v>
      </c>
      <c r="D394" s="106">
        <v>379</v>
      </c>
      <c r="E394" s="106">
        <f t="shared" si="36"/>
        <v>0</v>
      </c>
      <c r="F394" s="107">
        <f t="shared" si="34"/>
        <v>0</v>
      </c>
      <c r="G394" s="106" t="e">
        <f>IF('Calcs active'!P393&gt;0,('Input &amp; Results'!F$25/12*$C$3)*('Input &amp; Results'!$D$21),('Input &amp; Results'!F$25/12*$C$3)*('Input &amp; Results'!$D$22))</f>
        <v>#DIV/0!</v>
      </c>
      <c r="H394" s="106" t="e">
        <f t="shared" si="31"/>
        <v>#DIV/0!</v>
      </c>
      <c r="I394" s="106" t="e">
        <f t="shared" si="32"/>
        <v>#DIV/0!</v>
      </c>
      <c r="J394" s="106" t="e">
        <f t="shared" si="35"/>
        <v>#DIV/0!</v>
      </c>
      <c r="K394" s="107" t="e">
        <f t="shared" si="33"/>
        <v>#DIV/0!</v>
      </c>
    </row>
    <row r="395" spans="2:11" x14ac:dyDescent="0.2">
      <c r="B395" s="31">
        <f t="shared" si="37"/>
        <v>2</v>
      </c>
      <c r="C395" s="31" t="s">
        <v>51</v>
      </c>
      <c r="D395" s="106">
        <v>380</v>
      </c>
      <c r="E395" s="106">
        <f t="shared" si="36"/>
        <v>0</v>
      </c>
      <c r="F395" s="107">
        <f t="shared" si="34"/>
        <v>0</v>
      </c>
      <c r="G395" s="106" t="e">
        <f>IF('Calcs active'!P394&gt;0,('Input &amp; Results'!F$25/12*$C$3)*('Input &amp; Results'!$D$21),('Input &amp; Results'!F$25/12*$C$3)*('Input &amp; Results'!$D$22))</f>
        <v>#DIV/0!</v>
      </c>
      <c r="H395" s="106" t="e">
        <f t="shared" si="31"/>
        <v>#DIV/0!</v>
      </c>
      <c r="I395" s="106" t="e">
        <f t="shared" si="32"/>
        <v>#DIV/0!</v>
      </c>
      <c r="J395" s="106" t="e">
        <f t="shared" si="35"/>
        <v>#DIV/0!</v>
      </c>
      <c r="K395" s="107" t="e">
        <f t="shared" si="33"/>
        <v>#DIV/0!</v>
      </c>
    </row>
    <row r="396" spans="2:11" x14ac:dyDescent="0.2">
      <c r="B396" s="31">
        <f t="shared" si="37"/>
        <v>2</v>
      </c>
      <c r="C396" s="31" t="s">
        <v>51</v>
      </c>
      <c r="D396" s="106">
        <v>381</v>
      </c>
      <c r="E396" s="106">
        <f t="shared" si="36"/>
        <v>0</v>
      </c>
      <c r="F396" s="107">
        <f t="shared" si="34"/>
        <v>0</v>
      </c>
      <c r="G396" s="106" t="e">
        <f>IF('Calcs active'!P395&gt;0,('Input &amp; Results'!F$25/12*$C$3)*('Input &amp; Results'!$D$21),('Input &amp; Results'!F$25/12*$C$3)*('Input &amp; Results'!$D$22))</f>
        <v>#DIV/0!</v>
      </c>
      <c r="H396" s="106" t="e">
        <f t="shared" si="31"/>
        <v>#DIV/0!</v>
      </c>
      <c r="I396" s="106" t="e">
        <f t="shared" si="32"/>
        <v>#DIV/0!</v>
      </c>
      <c r="J396" s="106" t="e">
        <f t="shared" si="35"/>
        <v>#DIV/0!</v>
      </c>
      <c r="K396" s="107" t="e">
        <f t="shared" si="33"/>
        <v>#DIV/0!</v>
      </c>
    </row>
    <row r="397" spans="2:11" x14ac:dyDescent="0.2">
      <c r="B397" s="31">
        <f t="shared" si="37"/>
        <v>2</v>
      </c>
      <c r="C397" s="31" t="s">
        <v>51</v>
      </c>
      <c r="D397" s="106">
        <v>382</v>
      </c>
      <c r="E397" s="106">
        <f t="shared" si="36"/>
        <v>0</v>
      </c>
      <c r="F397" s="107">
        <f t="shared" si="34"/>
        <v>0</v>
      </c>
      <c r="G397" s="106" t="e">
        <f>IF('Calcs active'!P396&gt;0,('Input &amp; Results'!F$25/12*$C$3)*('Input &amp; Results'!$D$21),('Input &amp; Results'!F$25/12*$C$3)*('Input &amp; Results'!$D$22))</f>
        <v>#DIV/0!</v>
      </c>
      <c r="H397" s="106" t="e">
        <f t="shared" si="31"/>
        <v>#DIV/0!</v>
      </c>
      <c r="I397" s="106" t="e">
        <f t="shared" si="32"/>
        <v>#DIV/0!</v>
      </c>
      <c r="J397" s="106" t="e">
        <f t="shared" si="35"/>
        <v>#DIV/0!</v>
      </c>
      <c r="K397" s="107" t="e">
        <f t="shared" si="33"/>
        <v>#DIV/0!</v>
      </c>
    </row>
    <row r="398" spans="2:11" x14ac:dyDescent="0.2">
      <c r="B398" s="31">
        <f t="shared" si="37"/>
        <v>2</v>
      </c>
      <c r="C398" s="31" t="s">
        <v>51</v>
      </c>
      <c r="D398" s="106">
        <v>383</v>
      </c>
      <c r="E398" s="106">
        <f t="shared" si="36"/>
        <v>0</v>
      </c>
      <c r="F398" s="107">
        <f t="shared" si="34"/>
        <v>0</v>
      </c>
      <c r="G398" s="106" t="e">
        <f>IF('Calcs active'!P397&gt;0,('Input &amp; Results'!F$25/12*$C$3)*('Input &amp; Results'!$D$21),('Input &amp; Results'!F$25/12*$C$3)*('Input &amp; Results'!$D$22))</f>
        <v>#DIV/0!</v>
      </c>
      <c r="H398" s="106" t="e">
        <f t="shared" si="31"/>
        <v>#DIV/0!</v>
      </c>
      <c r="I398" s="106" t="e">
        <f t="shared" si="32"/>
        <v>#DIV/0!</v>
      </c>
      <c r="J398" s="106" t="e">
        <f t="shared" si="35"/>
        <v>#DIV/0!</v>
      </c>
      <c r="K398" s="107" t="e">
        <f t="shared" si="33"/>
        <v>#DIV/0!</v>
      </c>
    </row>
    <row r="399" spans="2:11" x14ac:dyDescent="0.2">
      <c r="B399" s="31">
        <f t="shared" si="37"/>
        <v>2</v>
      </c>
      <c r="C399" s="31" t="s">
        <v>51</v>
      </c>
      <c r="D399" s="106">
        <v>384</v>
      </c>
      <c r="E399" s="106">
        <f t="shared" si="36"/>
        <v>0</v>
      </c>
      <c r="F399" s="107">
        <f t="shared" si="34"/>
        <v>0</v>
      </c>
      <c r="G399" s="106" t="e">
        <f>IF('Calcs active'!P398&gt;0,('Input &amp; Results'!F$25/12*$C$3)*('Input &amp; Results'!$D$21),('Input &amp; Results'!F$25/12*$C$3)*('Input &amp; Results'!$D$22))</f>
        <v>#DIV/0!</v>
      </c>
      <c r="H399" s="106" t="e">
        <f t="shared" si="31"/>
        <v>#DIV/0!</v>
      </c>
      <c r="I399" s="106" t="e">
        <f t="shared" si="32"/>
        <v>#DIV/0!</v>
      </c>
      <c r="J399" s="106" t="e">
        <f t="shared" si="35"/>
        <v>#DIV/0!</v>
      </c>
      <c r="K399" s="107" t="e">
        <f t="shared" si="33"/>
        <v>#DIV/0!</v>
      </c>
    </row>
    <row r="400" spans="2:11" x14ac:dyDescent="0.2">
      <c r="B400" s="31">
        <f t="shared" si="37"/>
        <v>2</v>
      </c>
      <c r="C400" s="31" t="s">
        <v>51</v>
      </c>
      <c r="D400" s="106">
        <v>385</v>
      </c>
      <c r="E400" s="106">
        <f t="shared" si="36"/>
        <v>0</v>
      </c>
      <c r="F400" s="107">
        <f t="shared" si="34"/>
        <v>0</v>
      </c>
      <c r="G400" s="106" t="e">
        <f>IF('Calcs active'!P399&gt;0,('Input &amp; Results'!F$25/12*$C$3)*('Input &amp; Results'!$D$21),('Input &amp; Results'!F$25/12*$C$3)*('Input &amp; Results'!$D$22))</f>
        <v>#DIV/0!</v>
      </c>
      <c r="H400" s="106" t="e">
        <f t="shared" si="31"/>
        <v>#DIV/0!</v>
      </c>
      <c r="I400" s="106" t="e">
        <f t="shared" si="32"/>
        <v>#DIV/0!</v>
      </c>
      <c r="J400" s="106" t="e">
        <f t="shared" si="35"/>
        <v>#DIV/0!</v>
      </c>
      <c r="K400" s="107" t="e">
        <f t="shared" si="33"/>
        <v>#DIV/0!</v>
      </c>
    </row>
    <row r="401" spans="2:11" x14ac:dyDescent="0.2">
      <c r="B401" s="31">
        <f t="shared" si="37"/>
        <v>2</v>
      </c>
      <c r="C401" s="31" t="s">
        <v>51</v>
      </c>
      <c r="D401" s="106">
        <v>386</v>
      </c>
      <c r="E401" s="106">
        <f t="shared" si="36"/>
        <v>0</v>
      </c>
      <c r="F401" s="107">
        <f t="shared" si="34"/>
        <v>0</v>
      </c>
      <c r="G401" s="106" t="e">
        <f>IF('Calcs active'!P400&gt;0,('Input &amp; Results'!F$25/12*$C$3)*('Input &amp; Results'!$D$21),('Input &amp; Results'!F$25/12*$C$3)*('Input &amp; Results'!$D$22))</f>
        <v>#DIV/0!</v>
      </c>
      <c r="H401" s="106" t="e">
        <f t="shared" ref="H401:H464" si="38">G401-E401</f>
        <v>#DIV/0!</v>
      </c>
      <c r="I401" s="106" t="e">
        <f t="shared" ref="I401:I464" si="39">I400+H401</f>
        <v>#DIV/0!</v>
      </c>
      <c r="J401" s="106" t="e">
        <f t="shared" si="35"/>
        <v>#DIV/0!</v>
      </c>
      <c r="K401" s="107" t="e">
        <f t="shared" ref="K401:K464" si="40">J401/($C$3*$C$4)</f>
        <v>#DIV/0!</v>
      </c>
    </row>
    <row r="402" spans="2:11" x14ac:dyDescent="0.2">
      <c r="B402" s="31">
        <f t="shared" si="37"/>
        <v>2</v>
      </c>
      <c r="C402" s="31" t="s">
        <v>51</v>
      </c>
      <c r="D402" s="106">
        <v>387</v>
      </c>
      <c r="E402" s="106">
        <f t="shared" si="36"/>
        <v>0</v>
      </c>
      <c r="F402" s="107">
        <f t="shared" si="34"/>
        <v>0</v>
      </c>
      <c r="G402" s="106" t="e">
        <f>IF('Calcs active'!P401&gt;0,('Input &amp; Results'!F$25/12*$C$3)*('Input &amp; Results'!$D$21),('Input &amp; Results'!F$25/12*$C$3)*('Input &amp; Results'!$D$22))</f>
        <v>#DIV/0!</v>
      </c>
      <c r="H402" s="106" t="e">
        <f t="shared" si="38"/>
        <v>#DIV/0!</v>
      </c>
      <c r="I402" s="106" t="e">
        <f t="shared" si="39"/>
        <v>#DIV/0!</v>
      </c>
      <c r="J402" s="106" t="e">
        <f t="shared" si="35"/>
        <v>#DIV/0!</v>
      </c>
      <c r="K402" s="107" t="e">
        <f t="shared" si="40"/>
        <v>#DIV/0!</v>
      </c>
    </row>
    <row r="403" spans="2:11" x14ac:dyDescent="0.2">
      <c r="B403" s="31">
        <f t="shared" si="37"/>
        <v>2</v>
      </c>
      <c r="C403" s="31" t="s">
        <v>51</v>
      </c>
      <c r="D403" s="106">
        <v>388</v>
      </c>
      <c r="E403" s="106">
        <f t="shared" si="36"/>
        <v>0</v>
      </c>
      <c r="F403" s="107">
        <f t="shared" ref="F403:F466" si="41">E403*7.48/1440</f>
        <v>0</v>
      </c>
      <c r="G403" s="106" t="e">
        <f>IF('Calcs active'!P402&gt;0,('Input &amp; Results'!F$25/12*$C$3)*('Input &amp; Results'!$D$21),('Input &amp; Results'!F$25/12*$C$3)*('Input &amp; Results'!$D$22))</f>
        <v>#DIV/0!</v>
      </c>
      <c r="H403" s="106" t="e">
        <f t="shared" si="38"/>
        <v>#DIV/0!</v>
      </c>
      <c r="I403" s="106" t="e">
        <f t="shared" si="39"/>
        <v>#DIV/0!</v>
      </c>
      <c r="J403" s="106" t="e">
        <f t="shared" si="35"/>
        <v>#DIV/0!</v>
      </c>
      <c r="K403" s="107" t="e">
        <f t="shared" si="40"/>
        <v>#DIV/0!</v>
      </c>
    </row>
    <row r="404" spans="2:11" x14ac:dyDescent="0.2">
      <c r="B404" s="31">
        <f t="shared" si="37"/>
        <v>2</v>
      </c>
      <c r="C404" s="31" t="s">
        <v>51</v>
      </c>
      <c r="D404" s="106">
        <v>389</v>
      </c>
      <c r="E404" s="106">
        <f t="shared" si="36"/>
        <v>0</v>
      </c>
      <c r="F404" s="107">
        <f t="shared" si="41"/>
        <v>0</v>
      </c>
      <c r="G404" s="106" t="e">
        <f>IF('Calcs active'!P403&gt;0,('Input &amp; Results'!F$25/12*$C$3)*('Input &amp; Results'!$D$21),('Input &amp; Results'!F$25/12*$C$3)*('Input &amp; Results'!$D$22))</f>
        <v>#DIV/0!</v>
      </c>
      <c r="H404" s="106" t="e">
        <f t="shared" si="38"/>
        <v>#DIV/0!</v>
      </c>
      <c r="I404" s="106" t="e">
        <f t="shared" si="39"/>
        <v>#DIV/0!</v>
      </c>
      <c r="J404" s="106" t="e">
        <f t="shared" si="35"/>
        <v>#DIV/0!</v>
      </c>
      <c r="K404" s="107" t="e">
        <f t="shared" si="40"/>
        <v>#DIV/0!</v>
      </c>
    </row>
    <row r="405" spans="2:11" x14ac:dyDescent="0.2">
      <c r="B405" s="31">
        <f t="shared" si="37"/>
        <v>2</v>
      </c>
      <c r="C405" s="31" t="s">
        <v>51</v>
      </c>
      <c r="D405" s="106">
        <v>390</v>
      </c>
      <c r="E405" s="106">
        <f t="shared" si="36"/>
        <v>0</v>
      </c>
      <c r="F405" s="107">
        <f t="shared" si="41"/>
        <v>0</v>
      </c>
      <c r="G405" s="106" t="e">
        <f>IF('Calcs active'!P404&gt;0,('Input &amp; Results'!F$25/12*$C$3)*('Input &amp; Results'!$D$21),('Input &amp; Results'!F$25/12*$C$3)*('Input &amp; Results'!$D$22))</f>
        <v>#DIV/0!</v>
      </c>
      <c r="H405" s="106" t="e">
        <f t="shared" si="38"/>
        <v>#DIV/0!</v>
      </c>
      <c r="I405" s="106" t="e">
        <f t="shared" si="39"/>
        <v>#DIV/0!</v>
      </c>
      <c r="J405" s="106" t="e">
        <f t="shared" ref="J405:J468" si="42">J404+H405</f>
        <v>#DIV/0!</v>
      </c>
      <c r="K405" s="107" t="e">
        <f t="shared" si="40"/>
        <v>#DIV/0!</v>
      </c>
    </row>
    <row r="406" spans="2:11" x14ac:dyDescent="0.2">
      <c r="B406" s="31">
        <f t="shared" si="37"/>
        <v>2</v>
      </c>
      <c r="C406" s="31" t="s">
        <v>51</v>
      </c>
      <c r="D406" s="106">
        <v>391</v>
      </c>
      <c r="E406" s="106">
        <f t="shared" si="36"/>
        <v>0</v>
      </c>
      <c r="F406" s="107">
        <f t="shared" si="41"/>
        <v>0</v>
      </c>
      <c r="G406" s="106" t="e">
        <f>IF('Calcs active'!P405&gt;0,('Input &amp; Results'!F$25/12*$C$3)*('Input &amp; Results'!$D$21),('Input &amp; Results'!F$25/12*$C$3)*('Input &amp; Results'!$D$22))</f>
        <v>#DIV/0!</v>
      </c>
      <c r="H406" s="106" t="e">
        <f t="shared" si="38"/>
        <v>#DIV/0!</v>
      </c>
      <c r="I406" s="106" t="e">
        <f t="shared" si="39"/>
        <v>#DIV/0!</v>
      </c>
      <c r="J406" s="106" t="e">
        <f t="shared" si="42"/>
        <v>#DIV/0!</v>
      </c>
      <c r="K406" s="107" t="e">
        <f t="shared" si="40"/>
        <v>#DIV/0!</v>
      </c>
    </row>
    <row r="407" spans="2:11" x14ac:dyDescent="0.2">
      <c r="B407" s="31">
        <f t="shared" si="37"/>
        <v>2</v>
      </c>
      <c r="C407" s="31" t="s">
        <v>51</v>
      </c>
      <c r="D407" s="106">
        <v>392</v>
      </c>
      <c r="E407" s="106">
        <f t="shared" si="36"/>
        <v>0</v>
      </c>
      <c r="F407" s="107">
        <f t="shared" si="41"/>
        <v>0</v>
      </c>
      <c r="G407" s="106" t="e">
        <f>IF('Calcs active'!P406&gt;0,('Input &amp; Results'!F$25/12*$C$3)*('Input &amp; Results'!$D$21),('Input &amp; Results'!F$25/12*$C$3)*('Input &amp; Results'!$D$22))</f>
        <v>#DIV/0!</v>
      </c>
      <c r="H407" s="106" t="e">
        <f t="shared" si="38"/>
        <v>#DIV/0!</v>
      </c>
      <c r="I407" s="106" t="e">
        <f t="shared" si="39"/>
        <v>#DIV/0!</v>
      </c>
      <c r="J407" s="106" t="e">
        <f t="shared" si="42"/>
        <v>#DIV/0!</v>
      </c>
      <c r="K407" s="107" t="e">
        <f t="shared" si="40"/>
        <v>#DIV/0!</v>
      </c>
    </row>
    <row r="408" spans="2:11" x14ac:dyDescent="0.2">
      <c r="B408" s="31">
        <f t="shared" si="37"/>
        <v>2</v>
      </c>
      <c r="C408" s="31" t="s">
        <v>51</v>
      </c>
      <c r="D408" s="106">
        <v>393</v>
      </c>
      <c r="E408" s="106">
        <f t="shared" si="36"/>
        <v>0</v>
      </c>
      <c r="F408" s="107">
        <f t="shared" si="41"/>
        <v>0</v>
      </c>
      <c r="G408" s="106" t="e">
        <f>IF('Calcs active'!P407&gt;0,('Input &amp; Results'!F$25/12*$C$3)*('Input &amp; Results'!$D$21),('Input &amp; Results'!F$25/12*$C$3)*('Input &amp; Results'!$D$22))</f>
        <v>#DIV/0!</v>
      </c>
      <c r="H408" s="106" t="e">
        <f t="shared" si="38"/>
        <v>#DIV/0!</v>
      </c>
      <c r="I408" s="106" t="e">
        <f t="shared" si="39"/>
        <v>#DIV/0!</v>
      </c>
      <c r="J408" s="106" t="e">
        <f t="shared" si="42"/>
        <v>#DIV/0!</v>
      </c>
      <c r="K408" s="107" t="e">
        <f t="shared" si="40"/>
        <v>#DIV/0!</v>
      </c>
    </row>
    <row r="409" spans="2:11" x14ac:dyDescent="0.2">
      <c r="B409" s="31">
        <f t="shared" si="37"/>
        <v>2</v>
      </c>
      <c r="C409" s="31" t="s">
        <v>51</v>
      </c>
      <c r="D409" s="106">
        <v>394</v>
      </c>
      <c r="E409" s="106">
        <f t="shared" si="36"/>
        <v>0</v>
      </c>
      <c r="F409" s="107">
        <f t="shared" si="41"/>
        <v>0</v>
      </c>
      <c r="G409" s="106" t="e">
        <f>IF('Calcs active'!P408&gt;0,('Input &amp; Results'!F$25/12*$C$3)*('Input &amp; Results'!$D$21),('Input &amp; Results'!F$25/12*$C$3)*('Input &amp; Results'!$D$22))</f>
        <v>#DIV/0!</v>
      </c>
      <c r="H409" s="106" t="e">
        <f t="shared" si="38"/>
        <v>#DIV/0!</v>
      </c>
      <c r="I409" s="106" t="e">
        <f t="shared" si="39"/>
        <v>#DIV/0!</v>
      </c>
      <c r="J409" s="106" t="e">
        <f t="shared" si="42"/>
        <v>#DIV/0!</v>
      </c>
      <c r="K409" s="107" t="e">
        <f t="shared" si="40"/>
        <v>#DIV/0!</v>
      </c>
    </row>
    <row r="410" spans="2:11" x14ac:dyDescent="0.2">
      <c r="B410" s="31">
        <f t="shared" si="37"/>
        <v>2</v>
      </c>
      <c r="C410" s="31" t="s">
        <v>51</v>
      </c>
      <c r="D410" s="106">
        <v>395</v>
      </c>
      <c r="E410" s="106">
        <f t="shared" si="36"/>
        <v>0</v>
      </c>
      <c r="F410" s="107">
        <f t="shared" si="41"/>
        <v>0</v>
      </c>
      <c r="G410" s="106" t="e">
        <f>IF('Calcs active'!P409&gt;0,('Input &amp; Results'!F$25/12*$C$3)*('Input &amp; Results'!$D$21),('Input &amp; Results'!F$25/12*$C$3)*('Input &amp; Results'!$D$22))</f>
        <v>#DIV/0!</v>
      </c>
      <c r="H410" s="106" t="e">
        <f t="shared" si="38"/>
        <v>#DIV/0!</v>
      </c>
      <c r="I410" s="106" t="e">
        <f t="shared" si="39"/>
        <v>#DIV/0!</v>
      </c>
      <c r="J410" s="106" t="e">
        <f t="shared" si="42"/>
        <v>#DIV/0!</v>
      </c>
      <c r="K410" s="107" t="e">
        <f t="shared" si="40"/>
        <v>#DIV/0!</v>
      </c>
    </row>
    <row r="411" spans="2:11" x14ac:dyDescent="0.2">
      <c r="B411" s="31">
        <f t="shared" si="37"/>
        <v>2</v>
      </c>
      <c r="C411" s="31" t="s">
        <v>51</v>
      </c>
      <c r="D411" s="106">
        <v>396</v>
      </c>
      <c r="E411" s="106">
        <f t="shared" si="36"/>
        <v>0</v>
      </c>
      <c r="F411" s="107">
        <f t="shared" si="41"/>
        <v>0</v>
      </c>
      <c r="G411" s="106" t="e">
        <f>IF('Calcs active'!P410&gt;0,('Input &amp; Results'!F$25/12*$C$3)*('Input &amp; Results'!$D$21),('Input &amp; Results'!F$25/12*$C$3)*('Input &amp; Results'!$D$22))</f>
        <v>#DIV/0!</v>
      </c>
      <c r="H411" s="106" t="e">
        <f t="shared" si="38"/>
        <v>#DIV/0!</v>
      </c>
      <c r="I411" s="106" t="e">
        <f t="shared" si="39"/>
        <v>#DIV/0!</v>
      </c>
      <c r="J411" s="106" t="e">
        <f t="shared" si="42"/>
        <v>#DIV/0!</v>
      </c>
      <c r="K411" s="107" t="e">
        <f t="shared" si="40"/>
        <v>#DIV/0!</v>
      </c>
    </row>
    <row r="412" spans="2:11" x14ac:dyDescent="0.2">
      <c r="B412" s="31">
        <f t="shared" si="37"/>
        <v>2</v>
      </c>
      <c r="C412" s="31" t="s">
        <v>52</v>
      </c>
      <c r="D412" s="106">
        <v>397</v>
      </c>
      <c r="E412" s="106">
        <f t="shared" si="36"/>
        <v>0</v>
      </c>
      <c r="F412" s="107">
        <f t="shared" si="41"/>
        <v>0</v>
      </c>
      <c r="G412" s="106" t="e">
        <f>IF('Calcs active'!P411&gt;0,('Input &amp; Results'!F$26/12*$C$3)*('Input &amp; Results'!$D$21),('Input &amp; Results'!F$26/12*$C$3)*('Input &amp; Results'!$D$22))</f>
        <v>#DIV/0!</v>
      </c>
      <c r="H412" s="106" t="e">
        <f t="shared" si="38"/>
        <v>#DIV/0!</v>
      </c>
      <c r="I412" s="106" t="e">
        <f t="shared" si="39"/>
        <v>#DIV/0!</v>
      </c>
      <c r="J412" s="106" t="e">
        <f t="shared" si="42"/>
        <v>#DIV/0!</v>
      </c>
      <c r="K412" s="107" t="e">
        <f t="shared" si="40"/>
        <v>#DIV/0!</v>
      </c>
    </row>
    <row r="413" spans="2:11" x14ac:dyDescent="0.2">
      <c r="B413" s="31">
        <f t="shared" si="37"/>
        <v>2</v>
      </c>
      <c r="C413" s="31" t="s">
        <v>52</v>
      </c>
      <c r="D413" s="106">
        <v>398</v>
      </c>
      <c r="E413" s="106">
        <f t="shared" si="36"/>
        <v>0</v>
      </c>
      <c r="F413" s="107">
        <f t="shared" si="41"/>
        <v>0</v>
      </c>
      <c r="G413" s="106" t="e">
        <f>IF('Calcs active'!P412&gt;0,('Input &amp; Results'!F$26/12*$C$3)*('Input &amp; Results'!$D$21),('Input &amp; Results'!F$26/12*$C$3)*('Input &amp; Results'!$D$22))</f>
        <v>#DIV/0!</v>
      </c>
      <c r="H413" s="106" t="e">
        <f t="shared" si="38"/>
        <v>#DIV/0!</v>
      </c>
      <c r="I413" s="106" t="e">
        <f t="shared" si="39"/>
        <v>#DIV/0!</v>
      </c>
      <c r="J413" s="106" t="e">
        <f t="shared" si="42"/>
        <v>#DIV/0!</v>
      </c>
      <c r="K413" s="107" t="e">
        <f t="shared" si="40"/>
        <v>#DIV/0!</v>
      </c>
    </row>
    <row r="414" spans="2:11" x14ac:dyDescent="0.2">
      <c r="B414" s="31">
        <f t="shared" si="37"/>
        <v>2</v>
      </c>
      <c r="C414" s="31" t="s">
        <v>52</v>
      </c>
      <c r="D414" s="106">
        <v>399</v>
      </c>
      <c r="E414" s="106">
        <f t="shared" si="36"/>
        <v>0</v>
      </c>
      <c r="F414" s="107">
        <f t="shared" si="41"/>
        <v>0</v>
      </c>
      <c r="G414" s="106" t="e">
        <f>IF('Calcs active'!P413&gt;0,('Input &amp; Results'!F$26/12*$C$3)*('Input &amp; Results'!$D$21),('Input &amp; Results'!F$26/12*$C$3)*('Input &amp; Results'!$D$22))</f>
        <v>#DIV/0!</v>
      </c>
      <c r="H414" s="106" t="e">
        <f t="shared" si="38"/>
        <v>#DIV/0!</v>
      </c>
      <c r="I414" s="106" t="e">
        <f t="shared" si="39"/>
        <v>#DIV/0!</v>
      </c>
      <c r="J414" s="106" t="e">
        <f t="shared" si="42"/>
        <v>#DIV/0!</v>
      </c>
      <c r="K414" s="107" t="e">
        <f t="shared" si="40"/>
        <v>#DIV/0!</v>
      </c>
    </row>
    <row r="415" spans="2:11" x14ac:dyDescent="0.2">
      <c r="B415" s="31">
        <f t="shared" si="37"/>
        <v>2</v>
      </c>
      <c r="C415" s="31" t="s">
        <v>52</v>
      </c>
      <c r="D415" s="106">
        <v>400</v>
      </c>
      <c r="E415" s="106">
        <f t="shared" si="36"/>
        <v>0</v>
      </c>
      <c r="F415" s="107">
        <f t="shared" si="41"/>
        <v>0</v>
      </c>
      <c r="G415" s="106" t="e">
        <f>IF('Calcs active'!P414&gt;0,('Input &amp; Results'!F$26/12*$C$3)*('Input &amp; Results'!$D$21),('Input &amp; Results'!F$26/12*$C$3)*('Input &amp; Results'!$D$22))</f>
        <v>#DIV/0!</v>
      </c>
      <c r="H415" s="106" t="e">
        <f t="shared" si="38"/>
        <v>#DIV/0!</v>
      </c>
      <c r="I415" s="106" t="e">
        <f t="shared" si="39"/>
        <v>#DIV/0!</v>
      </c>
      <c r="J415" s="106" t="e">
        <f t="shared" si="42"/>
        <v>#DIV/0!</v>
      </c>
      <c r="K415" s="107" t="e">
        <f t="shared" si="40"/>
        <v>#DIV/0!</v>
      </c>
    </row>
    <row r="416" spans="2:11" x14ac:dyDescent="0.2">
      <c r="B416" s="31">
        <f t="shared" si="37"/>
        <v>2</v>
      </c>
      <c r="C416" s="31" t="s">
        <v>52</v>
      </c>
      <c r="D416" s="106">
        <v>401</v>
      </c>
      <c r="E416" s="106">
        <f t="shared" si="36"/>
        <v>0</v>
      </c>
      <c r="F416" s="107">
        <f t="shared" si="41"/>
        <v>0</v>
      </c>
      <c r="G416" s="106" t="e">
        <f>IF('Calcs active'!P415&gt;0,('Input &amp; Results'!F$26/12*$C$3)*('Input &amp; Results'!$D$21),('Input &amp; Results'!F$26/12*$C$3)*('Input &amp; Results'!$D$22))</f>
        <v>#DIV/0!</v>
      </c>
      <c r="H416" s="106" t="e">
        <f t="shared" si="38"/>
        <v>#DIV/0!</v>
      </c>
      <c r="I416" s="106" t="e">
        <f t="shared" si="39"/>
        <v>#DIV/0!</v>
      </c>
      <c r="J416" s="106" t="e">
        <f t="shared" si="42"/>
        <v>#DIV/0!</v>
      </c>
      <c r="K416" s="107" t="e">
        <f t="shared" si="40"/>
        <v>#DIV/0!</v>
      </c>
    </row>
    <row r="417" spans="2:11" x14ac:dyDescent="0.2">
      <c r="B417" s="31">
        <f t="shared" si="37"/>
        <v>2</v>
      </c>
      <c r="C417" s="31" t="s">
        <v>52</v>
      </c>
      <c r="D417" s="106">
        <v>402</v>
      </c>
      <c r="E417" s="106">
        <f t="shared" si="36"/>
        <v>0</v>
      </c>
      <c r="F417" s="107">
        <f t="shared" si="41"/>
        <v>0</v>
      </c>
      <c r="G417" s="106" t="e">
        <f>IF('Calcs active'!P416&gt;0,('Input &amp; Results'!F$26/12*$C$3)*('Input &amp; Results'!$D$21),('Input &amp; Results'!F$26/12*$C$3)*('Input &amp; Results'!$D$22))</f>
        <v>#DIV/0!</v>
      </c>
      <c r="H417" s="106" t="e">
        <f t="shared" si="38"/>
        <v>#DIV/0!</v>
      </c>
      <c r="I417" s="106" t="e">
        <f t="shared" si="39"/>
        <v>#DIV/0!</v>
      </c>
      <c r="J417" s="106" t="e">
        <f t="shared" si="42"/>
        <v>#DIV/0!</v>
      </c>
      <c r="K417" s="107" t="e">
        <f t="shared" si="40"/>
        <v>#DIV/0!</v>
      </c>
    </row>
    <row r="418" spans="2:11" x14ac:dyDescent="0.2">
      <c r="B418" s="31">
        <f t="shared" si="37"/>
        <v>2</v>
      </c>
      <c r="C418" s="31" t="s">
        <v>52</v>
      </c>
      <c r="D418" s="106">
        <v>403</v>
      </c>
      <c r="E418" s="106">
        <f t="shared" si="36"/>
        <v>0</v>
      </c>
      <c r="F418" s="107">
        <f t="shared" si="41"/>
        <v>0</v>
      </c>
      <c r="G418" s="106" t="e">
        <f>IF('Calcs active'!P417&gt;0,('Input &amp; Results'!F$26/12*$C$3)*('Input &amp; Results'!$D$21),('Input &amp; Results'!F$26/12*$C$3)*('Input &amp; Results'!$D$22))</f>
        <v>#DIV/0!</v>
      </c>
      <c r="H418" s="106" t="e">
        <f t="shared" si="38"/>
        <v>#DIV/0!</v>
      </c>
      <c r="I418" s="106" t="e">
        <f t="shared" si="39"/>
        <v>#DIV/0!</v>
      </c>
      <c r="J418" s="106" t="e">
        <f t="shared" si="42"/>
        <v>#DIV/0!</v>
      </c>
      <c r="K418" s="107" t="e">
        <f t="shared" si="40"/>
        <v>#DIV/0!</v>
      </c>
    </row>
    <row r="419" spans="2:11" x14ac:dyDescent="0.2">
      <c r="B419" s="31">
        <f t="shared" si="37"/>
        <v>2</v>
      </c>
      <c r="C419" s="31" t="s">
        <v>52</v>
      </c>
      <c r="D419" s="106">
        <v>404</v>
      </c>
      <c r="E419" s="106">
        <f t="shared" si="36"/>
        <v>0</v>
      </c>
      <c r="F419" s="107">
        <f t="shared" si="41"/>
        <v>0</v>
      </c>
      <c r="G419" s="106" t="e">
        <f>IF('Calcs active'!P418&gt;0,('Input &amp; Results'!F$26/12*$C$3)*('Input &amp; Results'!$D$21),('Input &amp; Results'!F$26/12*$C$3)*('Input &amp; Results'!$D$22))</f>
        <v>#DIV/0!</v>
      </c>
      <c r="H419" s="106" t="e">
        <f t="shared" si="38"/>
        <v>#DIV/0!</v>
      </c>
      <c r="I419" s="106" t="e">
        <f t="shared" si="39"/>
        <v>#DIV/0!</v>
      </c>
      <c r="J419" s="106" t="e">
        <f t="shared" si="42"/>
        <v>#DIV/0!</v>
      </c>
      <c r="K419" s="107" t="e">
        <f t="shared" si="40"/>
        <v>#DIV/0!</v>
      </c>
    </row>
    <row r="420" spans="2:11" x14ac:dyDescent="0.2">
      <c r="B420" s="31">
        <f t="shared" si="37"/>
        <v>2</v>
      </c>
      <c r="C420" s="31" t="s">
        <v>52</v>
      </c>
      <c r="D420" s="106">
        <v>405</v>
      </c>
      <c r="E420" s="106">
        <f t="shared" si="36"/>
        <v>0</v>
      </c>
      <c r="F420" s="107">
        <f t="shared" si="41"/>
        <v>0</v>
      </c>
      <c r="G420" s="106" t="e">
        <f>IF('Calcs active'!P419&gt;0,('Input &amp; Results'!F$26/12*$C$3)*('Input &amp; Results'!$D$21),('Input &amp; Results'!F$26/12*$C$3)*('Input &amp; Results'!$D$22))</f>
        <v>#DIV/0!</v>
      </c>
      <c r="H420" s="106" t="e">
        <f t="shared" si="38"/>
        <v>#DIV/0!</v>
      </c>
      <c r="I420" s="106" t="e">
        <f t="shared" si="39"/>
        <v>#DIV/0!</v>
      </c>
      <c r="J420" s="106" t="e">
        <f t="shared" si="42"/>
        <v>#DIV/0!</v>
      </c>
      <c r="K420" s="107" t="e">
        <f t="shared" si="40"/>
        <v>#DIV/0!</v>
      </c>
    </row>
    <row r="421" spans="2:11" x14ac:dyDescent="0.2">
      <c r="B421" s="31">
        <f t="shared" si="37"/>
        <v>2</v>
      </c>
      <c r="C421" s="31" t="s">
        <v>52</v>
      </c>
      <c r="D421" s="106">
        <v>406</v>
      </c>
      <c r="E421" s="106">
        <f t="shared" si="36"/>
        <v>0</v>
      </c>
      <c r="F421" s="107">
        <f t="shared" si="41"/>
        <v>0</v>
      </c>
      <c r="G421" s="106" t="e">
        <f>IF('Calcs active'!P420&gt;0,('Input &amp; Results'!F$26/12*$C$3)*('Input &amp; Results'!$D$21),('Input &amp; Results'!F$26/12*$C$3)*('Input &amp; Results'!$D$22))</f>
        <v>#DIV/0!</v>
      </c>
      <c r="H421" s="106" t="e">
        <f t="shared" si="38"/>
        <v>#DIV/0!</v>
      </c>
      <c r="I421" s="106" t="e">
        <f t="shared" si="39"/>
        <v>#DIV/0!</v>
      </c>
      <c r="J421" s="106" t="e">
        <f t="shared" si="42"/>
        <v>#DIV/0!</v>
      </c>
      <c r="K421" s="107" t="e">
        <f t="shared" si="40"/>
        <v>#DIV/0!</v>
      </c>
    </row>
    <row r="422" spans="2:11" x14ac:dyDescent="0.2">
      <c r="B422" s="31">
        <f t="shared" si="37"/>
        <v>2</v>
      </c>
      <c r="C422" s="31" t="s">
        <v>52</v>
      </c>
      <c r="D422" s="106">
        <v>407</v>
      </c>
      <c r="E422" s="106">
        <f t="shared" si="36"/>
        <v>0</v>
      </c>
      <c r="F422" s="107">
        <f t="shared" si="41"/>
        <v>0</v>
      </c>
      <c r="G422" s="106" t="e">
        <f>IF('Calcs active'!P421&gt;0,('Input &amp; Results'!F$26/12*$C$3)*('Input &amp; Results'!$D$21),('Input &amp; Results'!F$26/12*$C$3)*('Input &amp; Results'!$D$22))</f>
        <v>#DIV/0!</v>
      </c>
      <c r="H422" s="106" t="e">
        <f t="shared" si="38"/>
        <v>#DIV/0!</v>
      </c>
      <c r="I422" s="106" t="e">
        <f t="shared" si="39"/>
        <v>#DIV/0!</v>
      </c>
      <c r="J422" s="106" t="e">
        <f t="shared" si="42"/>
        <v>#DIV/0!</v>
      </c>
      <c r="K422" s="107" t="e">
        <f t="shared" si="40"/>
        <v>#DIV/0!</v>
      </c>
    </row>
    <row r="423" spans="2:11" x14ac:dyDescent="0.2">
      <c r="B423" s="31">
        <f t="shared" si="37"/>
        <v>2</v>
      </c>
      <c r="C423" s="31" t="s">
        <v>52</v>
      </c>
      <c r="D423" s="106">
        <v>408</v>
      </c>
      <c r="E423" s="106">
        <f t="shared" si="36"/>
        <v>0</v>
      </c>
      <c r="F423" s="107">
        <f t="shared" si="41"/>
        <v>0</v>
      </c>
      <c r="G423" s="106" t="e">
        <f>IF('Calcs active'!P422&gt;0,('Input &amp; Results'!F$26/12*$C$3)*('Input &amp; Results'!$D$21),('Input &amp; Results'!F$26/12*$C$3)*('Input &amp; Results'!$D$22))</f>
        <v>#DIV/0!</v>
      </c>
      <c r="H423" s="106" t="e">
        <f t="shared" si="38"/>
        <v>#DIV/0!</v>
      </c>
      <c r="I423" s="106" t="e">
        <f t="shared" si="39"/>
        <v>#DIV/0!</v>
      </c>
      <c r="J423" s="106" t="e">
        <f t="shared" si="42"/>
        <v>#DIV/0!</v>
      </c>
      <c r="K423" s="107" t="e">
        <f t="shared" si="40"/>
        <v>#DIV/0!</v>
      </c>
    </row>
    <row r="424" spans="2:11" x14ac:dyDescent="0.2">
      <c r="B424" s="31">
        <f t="shared" si="37"/>
        <v>2</v>
      </c>
      <c r="C424" s="31" t="s">
        <v>52</v>
      </c>
      <c r="D424" s="106">
        <v>409</v>
      </c>
      <c r="E424" s="106">
        <f t="shared" si="36"/>
        <v>0</v>
      </c>
      <c r="F424" s="107">
        <f t="shared" si="41"/>
        <v>0</v>
      </c>
      <c r="G424" s="106" t="e">
        <f>IF('Calcs active'!P423&gt;0,('Input &amp; Results'!F$26/12*$C$3)*('Input &amp; Results'!$D$21),('Input &amp; Results'!F$26/12*$C$3)*('Input &amp; Results'!$D$22))</f>
        <v>#DIV/0!</v>
      </c>
      <c r="H424" s="106" t="e">
        <f t="shared" si="38"/>
        <v>#DIV/0!</v>
      </c>
      <c r="I424" s="106" t="e">
        <f t="shared" si="39"/>
        <v>#DIV/0!</v>
      </c>
      <c r="J424" s="106" t="e">
        <f t="shared" si="42"/>
        <v>#DIV/0!</v>
      </c>
      <c r="K424" s="107" t="e">
        <f t="shared" si="40"/>
        <v>#DIV/0!</v>
      </c>
    </row>
    <row r="425" spans="2:11" x14ac:dyDescent="0.2">
      <c r="B425" s="31">
        <f t="shared" si="37"/>
        <v>2</v>
      </c>
      <c r="C425" s="31" t="s">
        <v>52</v>
      </c>
      <c r="D425" s="106">
        <v>410</v>
      </c>
      <c r="E425" s="106">
        <f t="shared" si="36"/>
        <v>0</v>
      </c>
      <c r="F425" s="107">
        <f t="shared" si="41"/>
        <v>0</v>
      </c>
      <c r="G425" s="106" t="e">
        <f>IF('Calcs active'!P424&gt;0,('Input &amp; Results'!F$26/12*$C$3)*('Input &amp; Results'!$D$21),('Input &amp; Results'!F$26/12*$C$3)*('Input &amp; Results'!$D$22))</f>
        <v>#DIV/0!</v>
      </c>
      <c r="H425" s="106" t="e">
        <f t="shared" si="38"/>
        <v>#DIV/0!</v>
      </c>
      <c r="I425" s="106" t="e">
        <f t="shared" si="39"/>
        <v>#DIV/0!</v>
      </c>
      <c r="J425" s="106" t="e">
        <f t="shared" si="42"/>
        <v>#DIV/0!</v>
      </c>
      <c r="K425" s="107" t="e">
        <f t="shared" si="40"/>
        <v>#DIV/0!</v>
      </c>
    </row>
    <row r="426" spans="2:11" x14ac:dyDescent="0.2">
      <c r="B426" s="31">
        <f t="shared" si="37"/>
        <v>2</v>
      </c>
      <c r="C426" s="31" t="s">
        <v>52</v>
      </c>
      <c r="D426" s="106">
        <v>411</v>
      </c>
      <c r="E426" s="106">
        <f t="shared" si="36"/>
        <v>0</v>
      </c>
      <c r="F426" s="107">
        <f t="shared" si="41"/>
        <v>0</v>
      </c>
      <c r="G426" s="106" t="e">
        <f>IF('Calcs active'!P425&gt;0,('Input &amp; Results'!F$26/12*$C$3)*('Input &amp; Results'!$D$21),('Input &amp; Results'!F$26/12*$C$3)*('Input &amp; Results'!$D$22))</f>
        <v>#DIV/0!</v>
      </c>
      <c r="H426" s="106" t="e">
        <f t="shared" si="38"/>
        <v>#DIV/0!</v>
      </c>
      <c r="I426" s="106" t="e">
        <f t="shared" si="39"/>
        <v>#DIV/0!</v>
      </c>
      <c r="J426" s="106" t="e">
        <f t="shared" si="42"/>
        <v>#DIV/0!</v>
      </c>
      <c r="K426" s="107" t="e">
        <f t="shared" si="40"/>
        <v>#DIV/0!</v>
      </c>
    </row>
    <row r="427" spans="2:11" x14ac:dyDescent="0.2">
      <c r="B427" s="31">
        <f t="shared" si="37"/>
        <v>2</v>
      </c>
      <c r="C427" s="31" t="s">
        <v>52</v>
      </c>
      <c r="D427" s="106">
        <v>412</v>
      </c>
      <c r="E427" s="106">
        <f t="shared" si="36"/>
        <v>0</v>
      </c>
      <c r="F427" s="107">
        <f t="shared" si="41"/>
        <v>0</v>
      </c>
      <c r="G427" s="106" t="e">
        <f>IF('Calcs active'!P426&gt;0,('Input &amp; Results'!F$26/12*$C$3)*('Input &amp; Results'!$D$21),('Input &amp; Results'!F$26/12*$C$3)*('Input &amp; Results'!$D$22))</f>
        <v>#DIV/0!</v>
      </c>
      <c r="H427" s="106" t="e">
        <f t="shared" si="38"/>
        <v>#DIV/0!</v>
      </c>
      <c r="I427" s="106" t="e">
        <f t="shared" si="39"/>
        <v>#DIV/0!</v>
      </c>
      <c r="J427" s="106" t="e">
        <f t="shared" si="42"/>
        <v>#DIV/0!</v>
      </c>
      <c r="K427" s="107" t="e">
        <f t="shared" si="40"/>
        <v>#DIV/0!</v>
      </c>
    </row>
    <row r="428" spans="2:11" x14ac:dyDescent="0.2">
      <c r="B428" s="31">
        <f t="shared" si="37"/>
        <v>2</v>
      </c>
      <c r="C428" s="31" t="s">
        <v>52</v>
      </c>
      <c r="D428" s="106">
        <v>413</v>
      </c>
      <c r="E428" s="106">
        <f t="shared" si="36"/>
        <v>0</v>
      </c>
      <c r="F428" s="107">
        <f t="shared" si="41"/>
        <v>0</v>
      </c>
      <c r="G428" s="106" t="e">
        <f>IF('Calcs active'!P427&gt;0,('Input &amp; Results'!F$26/12*$C$3)*('Input &amp; Results'!$D$21),('Input &amp; Results'!F$26/12*$C$3)*('Input &amp; Results'!$D$22))</f>
        <v>#DIV/0!</v>
      </c>
      <c r="H428" s="106" t="e">
        <f t="shared" si="38"/>
        <v>#DIV/0!</v>
      </c>
      <c r="I428" s="106" t="e">
        <f t="shared" si="39"/>
        <v>#DIV/0!</v>
      </c>
      <c r="J428" s="106" t="e">
        <f t="shared" si="42"/>
        <v>#DIV/0!</v>
      </c>
      <c r="K428" s="107" t="e">
        <f t="shared" si="40"/>
        <v>#DIV/0!</v>
      </c>
    </row>
    <row r="429" spans="2:11" x14ac:dyDescent="0.2">
      <c r="B429" s="31">
        <f t="shared" si="37"/>
        <v>2</v>
      </c>
      <c r="C429" s="31" t="s">
        <v>52</v>
      </c>
      <c r="D429" s="106">
        <v>414</v>
      </c>
      <c r="E429" s="106">
        <f t="shared" si="36"/>
        <v>0</v>
      </c>
      <c r="F429" s="107">
        <f t="shared" si="41"/>
        <v>0</v>
      </c>
      <c r="G429" s="106" t="e">
        <f>IF('Calcs active'!P428&gt;0,('Input &amp; Results'!F$26/12*$C$3)*('Input &amp; Results'!$D$21),('Input &amp; Results'!F$26/12*$C$3)*('Input &amp; Results'!$D$22))</f>
        <v>#DIV/0!</v>
      </c>
      <c r="H429" s="106" t="e">
        <f t="shared" si="38"/>
        <v>#DIV/0!</v>
      </c>
      <c r="I429" s="106" t="e">
        <f t="shared" si="39"/>
        <v>#DIV/0!</v>
      </c>
      <c r="J429" s="106" t="e">
        <f t="shared" si="42"/>
        <v>#DIV/0!</v>
      </c>
      <c r="K429" s="107" t="e">
        <f t="shared" si="40"/>
        <v>#DIV/0!</v>
      </c>
    </row>
    <row r="430" spans="2:11" x14ac:dyDescent="0.2">
      <c r="B430" s="31">
        <f t="shared" si="37"/>
        <v>2</v>
      </c>
      <c r="C430" s="31" t="s">
        <v>52</v>
      </c>
      <c r="D430" s="106">
        <v>415</v>
      </c>
      <c r="E430" s="106">
        <f t="shared" si="36"/>
        <v>0</v>
      </c>
      <c r="F430" s="107">
        <f t="shared" si="41"/>
        <v>0</v>
      </c>
      <c r="G430" s="106" t="e">
        <f>IF('Calcs active'!P429&gt;0,('Input &amp; Results'!F$26/12*$C$3)*('Input &amp; Results'!$D$21),('Input &amp; Results'!F$26/12*$C$3)*('Input &amp; Results'!$D$22))</f>
        <v>#DIV/0!</v>
      </c>
      <c r="H430" s="106" t="e">
        <f t="shared" si="38"/>
        <v>#DIV/0!</v>
      </c>
      <c r="I430" s="106" t="e">
        <f t="shared" si="39"/>
        <v>#DIV/0!</v>
      </c>
      <c r="J430" s="106" t="e">
        <f t="shared" si="42"/>
        <v>#DIV/0!</v>
      </c>
      <c r="K430" s="107" t="e">
        <f t="shared" si="40"/>
        <v>#DIV/0!</v>
      </c>
    </row>
    <row r="431" spans="2:11" x14ac:dyDescent="0.2">
      <c r="B431" s="31">
        <f t="shared" si="37"/>
        <v>2</v>
      </c>
      <c r="C431" s="31" t="s">
        <v>52</v>
      </c>
      <c r="D431" s="106">
        <v>416</v>
      </c>
      <c r="E431" s="106">
        <f t="shared" si="36"/>
        <v>0</v>
      </c>
      <c r="F431" s="107">
        <f t="shared" si="41"/>
        <v>0</v>
      </c>
      <c r="G431" s="106" t="e">
        <f>IF('Calcs active'!P430&gt;0,('Input &amp; Results'!F$26/12*$C$3)*('Input &amp; Results'!$D$21),('Input &amp; Results'!F$26/12*$C$3)*('Input &amp; Results'!$D$22))</f>
        <v>#DIV/0!</v>
      </c>
      <c r="H431" s="106" t="e">
        <f t="shared" si="38"/>
        <v>#DIV/0!</v>
      </c>
      <c r="I431" s="106" t="e">
        <f t="shared" si="39"/>
        <v>#DIV/0!</v>
      </c>
      <c r="J431" s="106" t="e">
        <f t="shared" si="42"/>
        <v>#DIV/0!</v>
      </c>
      <c r="K431" s="107" t="e">
        <f t="shared" si="40"/>
        <v>#DIV/0!</v>
      </c>
    </row>
    <row r="432" spans="2:11" x14ac:dyDescent="0.2">
      <c r="B432" s="31">
        <f t="shared" si="37"/>
        <v>2</v>
      </c>
      <c r="C432" s="31" t="s">
        <v>52</v>
      </c>
      <c r="D432" s="106">
        <v>417</v>
      </c>
      <c r="E432" s="106">
        <f t="shared" si="36"/>
        <v>0</v>
      </c>
      <c r="F432" s="107">
        <f t="shared" si="41"/>
        <v>0</v>
      </c>
      <c r="G432" s="106" t="e">
        <f>IF('Calcs active'!P431&gt;0,('Input &amp; Results'!F$26/12*$C$3)*('Input &amp; Results'!$D$21),('Input &amp; Results'!F$26/12*$C$3)*('Input &amp; Results'!$D$22))</f>
        <v>#DIV/0!</v>
      </c>
      <c r="H432" s="106" t="e">
        <f t="shared" si="38"/>
        <v>#DIV/0!</v>
      </c>
      <c r="I432" s="106" t="e">
        <f t="shared" si="39"/>
        <v>#DIV/0!</v>
      </c>
      <c r="J432" s="106" t="e">
        <f t="shared" si="42"/>
        <v>#DIV/0!</v>
      </c>
      <c r="K432" s="107" t="e">
        <f t="shared" si="40"/>
        <v>#DIV/0!</v>
      </c>
    </row>
    <row r="433" spans="2:11" x14ac:dyDescent="0.2">
      <c r="B433" s="31">
        <f t="shared" si="37"/>
        <v>2</v>
      </c>
      <c r="C433" s="31" t="s">
        <v>52</v>
      </c>
      <c r="D433" s="106">
        <v>418</v>
      </c>
      <c r="E433" s="106">
        <f t="shared" si="36"/>
        <v>0</v>
      </c>
      <c r="F433" s="107">
        <f t="shared" si="41"/>
        <v>0</v>
      </c>
      <c r="G433" s="106" t="e">
        <f>IF('Calcs active'!P432&gt;0,('Input &amp; Results'!F$26/12*$C$3)*('Input &amp; Results'!$D$21),('Input &amp; Results'!F$26/12*$C$3)*('Input &amp; Results'!$D$22))</f>
        <v>#DIV/0!</v>
      </c>
      <c r="H433" s="106" t="e">
        <f t="shared" si="38"/>
        <v>#DIV/0!</v>
      </c>
      <c r="I433" s="106" t="e">
        <f t="shared" si="39"/>
        <v>#DIV/0!</v>
      </c>
      <c r="J433" s="106" t="e">
        <f t="shared" si="42"/>
        <v>#DIV/0!</v>
      </c>
      <c r="K433" s="107" t="e">
        <f t="shared" si="40"/>
        <v>#DIV/0!</v>
      </c>
    </row>
    <row r="434" spans="2:11" x14ac:dyDescent="0.2">
      <c r="B434" s="31">
        <f t="shared" si="37"/>
        <v>2</v>
      </c>
      <c r="C434" s="31" t="s">
        <v>52</v>
      </c>
      <c r="D434" s="106">
        <v>419</v>
      </c>
      <c r="E434" s="106">
        <f t="shared" si="36"/>
        <v>0</v>
      </c>
      <c r="F434" s="107">
        <f t="shared" si="41"/>
        <v>0</v>
      </c>
      <c r="G434" s="106" t="e">
        <f>IF('Calcs active'!P433&gt;0,('Input &amp; Results'!F$26/12*$C$3)*('Input &amp; Results'!$D$21),('Input &amp; Results'!F$26/12*$C$3)*('Input &amp; Results'!$D$22))</f>
        <v>#DIV/0!</v>
      </c>
      <c r="H434" s="106" t="e">
        <f t="shared" si="38"/>
        <v>#DIV/0!</v>
      </c>
      <c r="I434" s="106" t="e">
        <f t="shared" si="39"/>
        <v>#DIV/0!</v>
      </c>
      <c r="J434" s="106" t="e">
        <f t="shared" si="42"/>
        <v>#DIV/0!</v>
      </c>
      <c r="K434" s="107" t="e">
        <f t="shared" si="40"/>
        <v>#DIV/0!</v>
      </c>
    </row>
    <row r="435" spans="2:11" x14ac:dyDescent="0.2">
      <c r="B435" s="31">
        <f t="shared" si="37"/>
        <v>2</v>
      </c>
      <c r="C435" s="31" t="s">
        <v>52</v>
      </c>
      <c r="D435" s="106">
        <v>420</v>
      </c>
      <c r="E435" s="106">
        <f t="shared" si="36"/>
        <v>0</v>
      </c>
      <c r="F435" s="107">
        <f t="shared" si="41"/>
        <v>0</v>
      </c>
      <c r="G435" s="106" t="e">
        <f>IF('Calcs active'!P434&gt;0,('Input &amp; Results'!F$26/12*$C$3)*('Input &amp; Results'!$D$21),('Input &amp; Results'!F$26/12*$C$3)*('Input &amp; Results'!$D$22))</f>
        <v>#DIV/0!</v>
      </c>
      <c r="H435" s="106" t="e">
        <f t="shared" si="38"/>
        <v>#DIV/0!</v>
      </c>
      <c r="I435" s="106" t="e">
        <f t="shared" si="39"/>
        <v>#DIV/0!</v>
      </c>
      <c r="J435" s="106" t="e">
        <f t="shared" si="42"/>
        <v>#DIV/0!</v>
      </c>
      <c r="K435" s="107" t="e">
        <f t="shared" si="40"/>
        <v>#DIV/0!</v>
      </c>
    </row>
    <row r="436" spans="2:11" x14ac:dyDescent="0.2">
      <c r="B436" s="31">
        <f t="shared" si="37"/>
        <v>2</v>
      </c>
      <c r="C436" s="31" t="s">
        <v>52</v>
      </c>
      <c r="D436" s="106">
        <v>421</v>
      </c>
      <c r="E436" s="106">
        <f t="shared" si="36"/>
        <v>0</v>
      </c>
      <c r="F436" s="107">
        <f t="shared" si="41"/>
        <v>0</v>
      </c>
      <c r="G436" s="106" t="e">
        <f>IF('Calcs active'!P435&gt;0,('Input &amp; Results'!F$26/12*$C$3)*('Input &amp; Results'!$D$21),('Input &amp; Results'!F$26/12*$C$3)*('Input &amp; Results'!$D$22))</f>
        <v>#DIV/0!</v>
      </c>
      <c r="H436" s="106" t="e">
        <f t="shared" si="38"/>
        <v>#DIV/0!</v>
      </c>
      <c r="I436" s="106" t="e">
        <f t="shared" si="39"/>
        <v>#DIV/0!</v>
      </c>
      <c r="J436" s="106" t="e">
        <f t="shared" si="42"/>
        <v>#DIV/0!</v>
      </c>
      <c r="K436" s="107" t="e">
        <f t="shared" si="40"/>
        <v>#DIV/0!</v>
      </c>
    </row>
    <row r="437" spans="2:11" x14ac:dyDescent="0.2">
      <c r="B437" s="31">
        <f t="shared" si="37"/>
        <v>2</v>
      </c>
      <c r="C437" s="31" t="s">
        <v>52</v>
      </c>
      <c r="D437" s="106">
        <v>422</v>
      </c>
      <c r="E437" s="106">
        <f t="shared" si="36"/>
        <v>0</v>
      </c>
      <c r="F437" s="107">
        <f t="shared" si="41"/>
        <v>0</v>
      </c>
      <c r="G437" s="106" t="e">
        <f>IF('Calcs active'!P436&gt;0,('Input &amp; Results'!F$26/12*$C$3)*('Input &amp; Results'!$D$21),('Input &amp; Results'!F$26/12*$C$3)*('Input &amp; Results'!$D$22))</f>
        <v>#DIV/0!</v>
      </c>
      <c r="H437" s="106" t="e">
        <f t="shared" si="38"/>
        <v>#DIV/0!</v>
      </c>
      <c r="I437" s="106" t="e">
        <f t="shared" si="39"/>
        <v>#DIV/0!</v>
      </c>
      <c r="J437" s="106" t="e">
        <f t="shared" si="42"/>
        <v>#DIV/0!</v>
      </c>
      <c r="K437" s="107" t="e">
        <f t="shared" si="40"/>
        <v>#DIV/0!</v>
      </c>
    </row>
    <row r="438" spans="2:11" x14ac:dyDescent="0.2">
      <c r="B438" s="31">
        <f t="shared" si="37"/>
        <v>2</v>
      </c>
      <c r="C438" s="31" t="s">
        <v>52</v>
      </c>
      <c r="D438" s="106">
        <v>423</v>
      </c>
      <c r="E438" s="106">
        <f t="shared" si="36"/>
        <v>0</v>
      </c>
      <c r="F438" s="107">
        <f t="shared" si="41"/>
        <v>0</v>
      </c>
      <c r="G438" s="106" t="e">
        <f>IF('Calcs active'!P437&gt;0,('Input &amp; Results'!F$26/12*$C$3)*('Input &amp; Results'!$D$21),('Input &amp; Results'!F$26/12*$C$3)*('Input &amp; Results'!$D$22))</f>
        <v>#DIV/0!</v>
      </c>
      <c r="H438" s="106" t="e">
        <f t="shared" si="38"/>
        <v>#DIV/0!</v>
      </c>
      <c r="I438" s="106" t="e">
        <f t="shared" si="39"/>
        <v>#DIV/0!</v>
      </c>
      <c r="J438" s="106" t="e">
        <f t="shared" si="42"/>
        <v>#DIV/0!</v>
      </c>
      <c r="K438" s="107" t="e">
        <f t="shared" si="40"/>
        <v>#DIV/0!</v>
      </c>
    </row>
    <row r="439" spans="2:11" x14ac:dyDescent="0.2">
      <c r="B439" s="31">
        <f t="shared" si="37"/>
        <v>2</v>
      </c>
      <c r="C439" s="31" t="s">
        <v>52</v>
      </c>
      <c r="D439" s="106">
        <v>424</v>
      </c>
      <c r="E439" s="106">
        <f t="shared" si="36"/>
        <v>0</v>
      </c>
      <c r="F439" s="107">
        <f t="shared" si="41"/>
        <v>0</v>
      </c>
      <c r="G439" s="106" t="e">
        <f>IF('Calcs active'!P438&gt;0,('Input &amp; Results'!F$26/12*$C$3)*('Input &amp; Results'!$D$21),('Input &amp; Results'!F$26/12*$C$3)*('Input &amp; Results'!$D$22))</f>
        <v>#DIV/0!</v>
      </c>
      <c r="H439" s="106" t="e">
        <f t="shared" si="38"/>
        <v>#DIV/0!</v>
      </c>
      <c r="I439" s="106" t="e">
        <f t="shared" si="39"/>
        <v>#DIV/0!</v>
      </c>
      <c r="J439" s="106" t="e">
        <f t="shared" si="42"/>
        <v>#DIV/0!</v>
      </c>
      <c r="K439" s="107" t="e">
        <f t="shared" si="40"/>
        <v>#DIV/0!</v>
      </c>
    </row>
    <row r="440" spans="2:11" x14ac:dyDescent="0.2">
      <c r="B440" s="31">
        <f t="shared" si="37"/>
        <v>2</v>
      </c>
      <c r="C440" s="31" t="s">
        <v>53</v>
      </c>
      <c r="D440" s="106">
        <v>425</v>
      </c>
      <c r="E440" s="106">
        <f t="shared" si="36"/>
        <v>0</v>
      </c>
      <c r="F440" s="107">
        <f t="shared" si="41"/>
        <v>0</v>
      </c>
      <c r="G440" s="106" t="e">
        <f>IF('Calcs active'!P439&gt;0,('Input &amp; Results'!F$27/12*$C$3)*('Input &amp; Results'!$D$21),('Input &amp; Results'!F$27/12*$C$3)*('Input &amp; Results'!$D$22))</f>
        <v>#DIV/0!</v>
      </c>
      <c r="H440" s="106" t="e">
        <f t="shared" si="38"/>
        <v>#DIV/0!</v>
      </c>
      <c r="I440" s="106" t="e">
        <f t="shared" si="39"/>
        <v>#DIV/0!</v>
      </c>
      <c r="J440" s="106" t="e">
        <f t="shared" si="42"/>
        <v>#DIV/0!</v>
      </c>
      <c r="K440" s="107" t="e">
        <f t="shared" si="40"/>
        <v>#DIV/0!</v>
      </c>
    </row>
    <row r="441" spans="2:11" x14ac:dyDescent="0.2">
      <c r="B441" s="31">
        <f t="shared" si="37"/>
        <v>2</v>
      </c>
      <c r="C441" s="31" t="s">
        <v>53</v>
      </c>
      <c r="D441" s="106">
        <v>426</v>
      </c>
      <c r="E441" s="106">
        <f t="shared" ref="E441:E504" si="43">IF($C$3&gt;0,$C$3*$C$11*(I440/$C$8)^$C$12,0)</f>
        <v>0</v>
      </c>
      <c r="F441" s="107">
        <f t="shared" si="41"/>
        <v>0</v>
      </c>
      <c r="G441" s="106" t="e">
        <f>IF('Calcs active'!P440&gt;0,('Input &amp; Results'!F$27/12*$C$3)*('Input &amp; Results'!$D$21),('Input &amp; Results'!F$27/12*$C$3)*('Input &amp; Results'!$D$22))</f>
        <v>#DIV/0!</v>
      </c>
      <c r="H441" s="106" t="e">
        <f t="shared" si="38"/>
        <v>#DIV/0!</v>
      </c>
      <c r="I441" s="106" t="e">
        <f t="shared" si="39"/>
        <v>#DIV/0!</v>
      </c>
      <c r="J441" s="106" t="e">
        <f t="shared" si="42"/>
        <v>#DIV/0!</v>
      </c>
      <c r="K441" s="107" t="e">
        <f t="shared" si="40"/>
        <v>#DIV/0!</v>
      </c>
    </row>
    <row r="442" spans="2:11" x14ac:dyDescent="0.2">
      <c r="B442" s="31">
        <f t="shared" si="37"/>
        <v>2</v>
      </c>
      <c r="C442" s="31" t="s">
        <v>53</v>
      </c>
      <c r="D442" s="106">
        <v>427</v>
      </c>
      <c r="E442" s="106">
        <f t="shared" si="43"/>
        <v>0</v>
      </c>
      <c r="F442" s="107">
        <f t="shared" si="41"/>
        <v>0</v>
      </c>
      <c r="G442" s="106" t="e">
        <f>IF('Calcs active'!P441&gt;0,('Input &amp; Results'!F$27/12*$C$3)*('Input &amp; Results'!$D$21),('Input &amp; Results'!F$27/12*$C$3)*('Input &amp; Results'!$D$22))</f>
        <v>#DIV/0!</v>
      </c>
      <c r="H442" s="106" t="e">
        <f t="shared" si="38"/>
        <v>#DIV/0!</v>
      </c>
      <c r="I442" s="106" t="e">
        <f t="shared" si="39"/>
        <v>#DIV/0!</v>
      </c>
      <c r="J442" s="106" t="e">
        <f t="shared" si="42"/>
        <v>#DIV/0!</v>
      </c>
      <c r="K442" s="107" t="e">
        <f t="shared" si="40"/>
        <v>#DIV/0!</v>
      </c>
    </row>
    <row r="443" spans="2:11" x14ac:dyDescent="0.2">
      <c r="B443" s="31">
        <f t="shared" si="37"/>
        <v>2</v>
      </c>
      <c r="C443" s="31" t="s">
        <v>53</v>
      </c>
      <c r="D443" s="106">
        <v>428</v>
      </c>
      <c r="E443" s="106">
        <f t="shared" si="43"/>
        <v>0</v>
      </c>
      <c r="F443" s="107">
        <f t="shared" si="41"/>
        <v>0</v>
      </c>
      <c r="G443" s="106" t="e">
        <f>IF('Calcs active'!P442&gt;0,('Input &amp; Results'!F$27/12*$C$3)*('Input &amp; Results'!$D$21),('Input &amp; Results'!F$27/12*$C$3)*('Input &amp; Results'!$D$22))</f>
        <v>#DIV/0!</v>
      </c>
      <c r="H443" s="106" t="e">
        <f t="shared" si="38"/>
        <v>#DIV/0!</v>
      </c>
      <c r="I443" s="106" t="e">
        <f t="shared" si="39"/>
        <v>#DIV/0!</v>
      </c>
      <c r="J443" s="106" t="e">
        <f t="shared" si="42"/>
        <v>#DIV/0!</v>
      </c>
      <c r="K443" s="107" t="e">
        <f t="shared" si="40"/>
        <v>#DIV/0!</v>
      </c>
    </row>
    <row r="444" spans="2:11" x14ac:dyDescent="0.2">
      <c r="B444" s="31">
        <f t="shared" si="37"/>
        <v>2</v>
      </c>
      <c r="C444" s="31" t="s">
        <v>53</v>
      </c>
      <c r="D444" s="106">
        <v>429</v>
      </c>
      <c r="E444" s="106">
        <f t="shared" si="43"/>
        <v>0</v>
      </c>
      <c r="F444" s="107">
        <f t="shared" si="41"/>
        <v>0</v>
      </c>
      <c r="G444" s="106" t="e">
        <f>IF('Calcs active'!P443&gt;0,('Input &amp; Results'!F$27/12*$C$3)*('Input &amp; Results'!$D$21),('Input &amp; Results'!F$27/12*$C$3)*('Input &amp; Results'!$D$22))</f>
        <v>#DIV/0!</v>
      </c>
      <c r="H444" s="106" t="e">
        <f t="shared" si="38"/>
        <v>#DIV/0!</v>
      </c>
      <c r="I444" s="106" t="e">
        <f t="shared" si="39"/>
        <v>#DIV/0!</v>
      </c>
      <c r="J444" s="106" t="e">
        <f t="shared" si="42"/>
        <v>#DIV/0!</v>
      </c>
      <c r="K444" s="107" t="e">
        <f t="shared" si="40"/>
        <v>#DIV/0!</v>
      </c>
    </row>
    <row r="445" spans="2:11" x14ac:dyDescent="0.2">
      <c r="B445" s="31">
        <f t="shared" si="37"/>
        <v>2</v>
      </c>
      <c r="C445" s="31" t="s">
        <v>53</v>
      </c>
      <c r="D445" s="106">
        <v>430</v>
      </c>
      <c r="E445" s="106">
        <f t="shared" si="43"/>
        <v>0</v>
      </c>
      <c r="F445" s="107">
        <f t="shared" si="41"/>
        <v>0</v>
      </c>
      <c r="G445" s="106" t="e">
        <f>IF('Calcs active'!P444&gt;0,('Input &amp; Results'!F$27/12*$C$3)*('Input &amp; Results'!$D$21),('Input &amp; Results'!F$27/12*$C$3)*('Input &amp; Results'!$D$22))</f>
        <v>#DIV/0!</v>
      </c>
      <c r="H445" s="106" t="e">
        <f t="shared" si="38"/>
        <v>#DIV/0!</v>
      </c>
      <c r="I445" s="106" t="e">
        <f t="shared" si="39"/>
        <v>#DIV/0!</v>
      </c>
      <c r="J445" s="106" t="e">
        <f t="shared" si="42"/>
        <v>#DIV/0!</v>
      </c>
      <c r="K445" s="107" t="e">
        <f t="shared" si="40"/>
        <v>#DIV/0!</v>
      </c>
    </row>
    <row r="446" spans="2:11" x14ac:dyDescent="0.2">
      <c r="B446" s="31">
        <f t="shared" ref="B446:B509" si="44">B81+1</f>
        <v>2</v>
      </c>
      <c r="C446" s="31" t="s">
        <v>53</v>
      </c>
      <c r="D446" s="106">
        <v>431</v>
      </c>
      <c r="E446" s="106">
        <f t="shared" si="43"/>
        <v>0</v>
      </c>
      <c r="F446" s="107">
        <f t="shared" si="41"/>
        <v>0</v>
      </c>
      <c r="G446" s="106" t="e">
        <f>IF('Calcs active'!P445&gt;0,('Input &amp; Results'!F$27/12*$C$3)*('Input &amp; Results'!$D$21),('Input &amp; Results'!F$27/12*$C$3)*('Input &amp; Results'!$D$22))</f>
        <v>#DIV/0!</v>
      </c>
      <c r="H446" s="106" t="e">
        <f t="shared" si="38"/>
        <v>#DIV/0!</v>
      </c>
      <c r="I446" s="106" t="e">
        <f t="shared" si="39"/>
        <v>#DIV/0!</v>
      </c>
      <c r="J446" s="106" t="e">
        <f t="shared" si="42"/>
        <v>#DIV/0!</v>
      </c>
      <c r="K446" s="107" t="e">
        <f t="shared" si="40"/>
        <v>#DIV/0!</v>
      </c>
    </row>
    <row r="447" spans="2:11" x14ac:dyDescent="0.2">
      <c r="B447" s="31">
        <f t="shared" si="44"/>
        <v>2</v>
      </c>
      <c r="C447" s="31" t="s">
        <v>53</v>
      </c>
      <c r="D447" s="106">
        <v>432</v>
      </c>
      <c r="E447" s="106">
        <f t="shared" si="43"/>
        <v>0</v>
      </c>
      <c r="F447" s="107">
        <f t="shared" si="41"/>
        <v>0</v>
      </c>
      <c r="G447" s="106" t="e">
        <f>IF('Calcs active'!P446&gt;0,('Input &amp; Results'!F$27/12*$C$3)*('Input &amp; Results'!$D$21),('Input &amp; Results'!F$27/12*$C$3)*('Input &amp; Results'!$D$22))</f>
        <v>#DIV/0!</v>
      </c>
      <c r="H447" s="106" t="e">
        <f t="shared" si="38"/>
        <v>#DIV/0!</v>
      </c>
      <c r="I447" s="106" t="e">
        <f t="shared" si="39"/>
        <v>#DIV/0!</v>
      </c>
      <c r="J447" s="106" t="e">
        <f t="shared" si="42"/>
        <v>#DIV/0!</v>
      </c>
      <c r="K447" s="107" t="e">
        <f t="shared" si="40"/>
        <v>#DIV/0!</v>
      </c>
    </row>
    <row r="448" spans="2:11" x14ac:dyDescent="0.2">
      <c r="B448" s="31">
        <f t="shared" si="44"/>
        <v>2</v>
      </c>
      <c r="C448" s="31" t="s">
        <v>53</v>
      </c>
      <c r="D448" s="106">
        <v>433</v>
      </c>
      <c r="E448" s="106">
        <f t="shared" si="43"/>
        <v>0</v>
      </c>
      <c r="F448" s="107">
        <f t="shared" si="41"/>
        <v>0</v>
      </c>
      <c r="G448" s="106" t="e">
        <f>IF('Calcs active'!P447&gt;0,('Input &amp; Results'!F$27/12*$C$3)*('Input &amp; Results'!$D$21),('Input &amp; Results'!F$27/12*$C$3)*('Input &amp; Results'!$D$22))</f>
        <v>#DIV/0!</v>
      </c>
      <c r="H448" s="106" t="e">
        <f t="shared" si="38"/>
        <v>#DIV/0!</v>
      </c>
      <c r="I448" s="106" t="e">
        <f t="shared" si="39"/>
        <v>#DIV/0!</v>
      </c>
      <c r="J448" s="106" t="e">
        <f t="shared" si="42"/>
        <v>#DIV/0!</v>
      </c>
      <c r="K448" s="107" t="e">
        <f t="shared" si="40"/>
        <v>#DIV/0!</v>
      </c>
    </row>
    <row r="449" spans="2:11" x14ac:dyDescent="0.2">
      <c r="B449" s="31">
        <f t="shared" si="44"/>
        <v>2</v>
      </c>
      <c r="C449" s="31" t="s">
        <v>53</v>
      </c>
      <c r="D449" s="106">
        <v>434</v>
      </c>
      <c r="E449" s="106">
        <f t="shared" si="43"/>
        <v>0</v>
      </c>
      <c r="F449" s="107">
        <f t="shared" si="41"/>
        <v>0</v>
      </c>
      <c r="G449" s="106" t="e">
        <f>IF('Calcs active'!P448&gt;0,('Input &amp; Results'!F$27/12*$C$3)*('Input &amp; Results'!$D$21),('Input &amp; Results'!F$27/12*$C$3)*('Input &amp; Results'!$D$22))</f>
        <v>#DIV/0!</v>
      </c>
      <c r="H449" s="106" t="e">
        <f t="shared" si="38"/>
        <v>#DIV/0!</v>
      </c>
      <c r="I449" s="106" t="e">
        <f t="shared" si="39"/>
        <v>#DIV/0!</v>
      </c>
      <c r="J449" s="106" t="e">
        <f t="shared" si="42"/>
        <v>#DIV/0!</v>
      </c>
      <c r="K449" s="107" t="e">
        <f t="shared" si="40"/>
        <v>#DIV/0!</v>
      </c>
    </row>
    <row r="450" spans="2:11" x14ac:dyDescent="0.2">
      <c r="B450" s="31">
        <f t="shared" si="44"/>
        <v>2</v>
      </c>
      <c r="C450" s="31" t="s">
        <v>53</v>
      </c>
      <c r="D450" s="106">
        <v>435</v>
      </c>
      <c r="E450" s="106">
        <f t="shared" si="43"/>
        <v>0</v>
      </c>
      <c r="F450" s="107">
        <f t="shared" si="41"/>
        <v>0</v>
      </c>
      <c r="G450" s="106" t="e">
        <f>IF('Calcs active'!P449&gt;0,('Input &amp; Results'!F$27/12*$C$3)*('Input &amp; Results'!$D$21),('Input &amp; Results'!F$27/12*$C$3)*('Input &amp; Results'!$D$22))</f>
        <v>#DIV/0!</v>
      </c>
      <c r="H450" s="106" t="e">
        <f t="shared" si="38"/>
        <v>#DIV/0!</v>
      </c>
      <c r="I450" s="106" t="e">
        <f t="shared" si="39"/>
        <v>#DIV/0!</v>
      </c>
      <c r="J450" s="106" t="e">
        <f t="shared" si="42"/>
        <v>#DIV/0!</v>
      </c>
      <c r="K450" s="107" t="e">
        <f t="shared" si="40"/>
        <v>#DIV/0!</v>
      </c>
    </row>
    <row r="451" spans="2:11" x14ac:dyDescent="0.2">
      <c r="B451" s="31">
        <f t="shared" si="44"/>
        <v>2</v>
      </c>
      <c r="C451" s="31" t="s">
        <v>53</v>
      </c>
      <c r="D451" s="106">
        <v>436</v>
      </c>
      <c r="E451" s="106">
        <f t="shared" si="43"/>
        <v>0</v>
      </c>
      <c r="F451" s="107">
        <f t="shared" si="41"/>
        <v>0</v>
      </c>
      <c r="G451" s="106" t="e">
        <f>IF('Calcs active'!P450&gt;0,('Input &amp; Results'!F$27/12*$C$3)*('Input &amp; Results'!$D$21),('Input &amp; Results'!F$27/12*$C$3)*('Input &amp; Results'!$D$22))</f>
        <v>#DIV/0!</v>
      </c>
      <c r="H451" s="106" t="e">
        <f t="shared" si="38"/>
        <v>#DIV/0!</v>
      </c>
      <c r="I451" s="106" t="e">
        <f t="shared" si="39"/>
        <v>#DIV/0!</v>
      </c>
      <c r="J451" s="106" t="e">
        <f t="shared" si="42"/>
        <v>#DIV/0!</v>
      </c>
      <c r="K451" s="107" t="e">
        <f t="shared" si="40"/>
        <v>#DIV/0!</v>
      </c>
    </row>
    <row r="452" spans="2:11" x14ac:dyDescent="0.2">
      <c r="B452" s="31">
        <f t="shared" si="44"/>
        <v>2</v>
      </c>
      <c r="C452" s="31" t="s">
        <v>53</v>
      </c>
      <c r="D452" s="106">
        <v>437</v>
      </c>
      <c r="E452" s="106">
        <f t="shared" si="43"/>
        <v>0</v>
      </c>
      <c r="F452" s="107">
        <f t="shared" si="41"/>
        <v>0</v>
      </c>
      <c r="G452" s="106" t="e">
        <f>IF('Calcs active'!P451&gt;0,('Input &amp; Results'!F$27/12*$C$3)*('Input &amp; Results'!$D$21),('Input &amp; Results'!F$27/12*$C$3)*('Input &amp; Results'!$D$22))</f>
        <v>#DIV/0!</v>
      </c>
      <c r="H452" s="106" t="e">
        <f t="shared" si="38"/>
        <v>#DIV/0!</v>
      </c>
      <c r="I452" s="106" t="e">
        <f t="shared" si="39"/>
        <v>#DIV/0!</v>
      </c>
      <c r="J452" s="106" t="e">
        <f t="shared" si="42"/>
        <v>#DIV/0!</v>
      </c>
      <c r="K452" s="107" t="e">
        <f t="shared" si="40"/>
        <v>#DIV/0!</v>
      </c>
    </row>
    <row r="453" spans="2:11" x14ac:dyDescent="0.2">
      <c r="B453" s="31">
        <f t="shared" si="44"/>
        <v>2</v>
      </c>
      <c r="C453" s="31" t="s">
        <v>53</v>
      </c>
      <c r="D453" s="106">
        <v>438</v>
      </c>
      <c r="E453" s="106">
        <f t="shared" si="43"/>
        <v>0</v>
      </c>
      <c r="F453" s="107">
        <f t="shared" si="41"/>
        <v>0</v>
      </c>
      <c r="G453" s="106" t="e">
        <f>IF('Calcs active'!P452&gt;0,('Input &amp; Results'!F$27/12*$C$3)*('Input &amp; Results'!$D$21),('Input &amp; Results'!F$27/12*$C$3)*('Input &amp; Results'!$D$22))</f>
        <v>#DIV/0!</v>
      </c>
      <c r="H453" s="106" t="e">
        <f t="shared" si="38"/>
        <v>#DIV/0!</v>
      </c>
      <c r="I453" s="106" t="e">
        <f t="shared" si="39"/>
        <v>#DIV/0!</v>
      </c>
      <c r="J453" s="106" t="e">
        <f t="shared" si="42"/>
        <v>#DIV/0!</v>
      </c>
      <c r="K453" s="107" t="e">
        <f t="shared" si="40"/>
        <v>#DIV/0!</v>
      </c>
    </row>
    <row r="454" spans="2:11" x14ac:dyDescent="0.2">
      <c r="B454" s="31">
        <f t="shared" si="44"/>
        <v>2</v>
      </c>
      <c r="C454" s="31" t="s">
        <v>53</v>
      </c>
      <c r="D454" s="106">
        <v>439</v>
      </c>
      <c r="E454" s="106">
        <f t="shared" si="43"/>
        <v>0</v>
      </c>
      <c r="F454" s="107">
        <f t="shared" si="41"/>
        <v>0</v>
      </c>
      <c r="G454" s="106" t="e">
        <f>IF('Calcs active'!P453&gt;0,('Input &amp; Results'!F$27/12*$C$3)*('Input &amp; Results'!$D$21),('Input &amp; Results'!F$27/12*$C$3)*('Input &amp; Results'!$D$22))</f>
        <v>#DIV/0!</v>
      </c>
      <c r="H454" s="106" t="e">
        <f t="shared" si="38"/>
        <v>#DIV/0!</v>
      </c>
      <c r="I454" s="106" t="e">
        <f t="shared" si="39"/>
        <v>#DIV/0!</v>
      </c>
      <c r="J454" s="106" t="e">
        <f t="shared" si="42"/>
        <v>#DIV/0!</v>
      </c>
      <c r="K454" s="107" t="e">
        <f t="shared" si="40"/>
        <v>#DIV/0!</v>
      </c>
    </row>
    <row r="455" spans="2:11" x14ac:dyDescent="0.2">
      <c r="B455" s="31">
        <f t="shared" si="44"/>
        <v>2</v>
      </c>
      <c r="C455" s="31" t="s">
        <v>53</v>
      </c>
      <c r="D455" s="106">
        <v>440</v>
      </c>
      <c r="E455" s="106">
        <f t="shared" si="43"/>
        <v>0</v>
      </c>
      <c r="F455" s="107">
        <f t="shared" si="41"/>
        <v>0</v>
      </c>
      <c r="G455" s="106" t="e">
        <f>IF('Calcs active'!P454&gt;0,('Input &amp; Results'!F$27/12*$C$3)*('Input &amp; Results'!$D$21),('Input &amp; Results'!F$27/12*$C$3)*('Input &amp; Results'!$D$22))</f>
        <v>#DIV/0!</v>
      </c>
      <c r="H455" s="106" t="e">
        <f t="shared" si="38"/>
        <v>#DIV/0!</v>
      </c>
      <c r="I455" s="106" t="e">
        <f t="shared" si="39"/>
        <v>#DIV/0!</v>
      </c>
      <c r="J455" s="106" t="e">
        <f t="shared" si="42"/>
        <v>#DIV/0!</v>
      </c>
      <c r="K455" s="107" t="e">
        <f t="shared" si="40"/>
        <v>#DIV/0!</v>
      </c>
    </row>
    <row r="456" spans="2:11" x14ac:dyDescent="0.2">
      <c r="B456" s="31">
        <f t="shared" si="44"/>
        <v>2</v>
      </c>
      <c r="C456" s="31" t="s">
        <v>53</v>
      </c>
      <c r="D456" s="106">
        <v>441</v>
      </c>
      <c r="E456" s="106">
        <f t="shared" si="43"/>
        <v>0</v>
      </c>
      <c r="F456" s="107">
        <f t="shared" si="41"/>
        <v>0</v>
      </c>
      <c r="G456" s="106" t="e">
        <f>IF('Calcs active'!P455&gt;0,('Input &amp; Results'!F$27/12*$C$3)*('Input &amp; Results'!$D$21),('Input &amp; Results'!F$27/12*$C$3)*('Input &amp; Results'!$D$22))</f>
        <v>#DIV/0!</v>
      </c>
      <c r="H456" s="106" t="e">
        <f t="shared" si="38"/>
        <v>#DIV/0!</v>
      </c>
      <c r="I456" s="106" t="e">
        <f t="shared" si="39"/>
        <v>#DIV/0!</v>
      </c>
      <c r="J456" s="106" t="e">
        <f t="shared" si="42"/>
        <v>#DIV/0!</v>
      </c>
      <c r="K456" s="107" t="e">
        <f t="shared" si="40"/>
        <v>#DIV/0!</v>
      </c>
    </row>
    <row r="457" spans="2:11" x14ac:dyDescent="0.2">
      <c r="B457" s="31">
        <f t="shared" si="44"/>
        <v>2</v>
      </c>
      <c r="C457" s="31" t="s">
        <v>53</v>
      </c>
      <c r="D457" s="106">
        <v>442</v>
      </c>
      <c r="E457" s="106">
        <f t="shared" si="43"/>
        <v>0</v>
      </c>
      <c r="F457" s="107">
        <f t="shared" si="41"/>
        <v>0</v>
      </c>
      <c r="G457" s="106" t="e">
        <f>IF('Calcs active'!P456&gt;0,('Input &amp; Results'!F$27/12*$C$3)*('Input &amp; Results'!$D$21),('Input &amp; Results'!F$27/12*$C$3)*('Input &amp; Results'!$D$22))</f>
        <v>#DIV/0!</v>
      </c>
      <c r="H457" s="106" t="e">
        <f t="shared" si="38"/>
        <v>#DIV/0!</v>
      </c>
      <c r="I457" s="106" t="e">
        <f t="shared" si="39"/>
        <v>#DIV/0!</v>
      </c>
      <c r="J457" s="106" t="e">
        <f t="shared" si="42"/>
        <v>#DIV/0!</v>
      </c>
      <c r="K457" s="107" t="e">
        <f t="shared" si="40"/>
        <v>#DIV/0!</v>
      </c>
    </row>
    <row r="458" spans="2:11" x14ac:dyDescent="0.2">
      <c r="B458" s="31">
        <f t="shared" si="44"/>
        <v>2</v>
      </c>
      <c r="C458" s="31" t="s">
        <v>53</v>
      </c>
      <c r="D458" s="106">
        <v>443</v>
      </c>
      <c r="E458" s="106">
        <f t="shared" si="43"/>
        <v>0</v>
      </c>
      <c r="F458" s="107">
        <f t="shared" si="41"/>
        <v>0</v>
      </c>
      <c r="G458" s="106" t="e">
        <f>IF('Calcs active'!P457&gt;0,('Input &amp; Results'!F$27/12*$C$3)*('Input &amp; Results'!$D$21),('Input &amp; Results'!F$27/12*$C$3)*('Input &amp; Results'!$D$22))</f>
        <v>#DIV/0!</v>
      </c>
      <c r="H458" s="106" t="e">
        <f t="shared" si="38"/>
        <v>#DIV/0!</v>
      </c>
      <c r="I458" s="106" t="e">
        <f t="shared" si="39"/>
        <v>#DIV/0!</v>
      </c>
      <c r="J458" s="106" t="e">
        <f t="shared" si="42"/>
        <v>#DIV/0!</v>
      </c>
      <c r="K458" s="107" t="e">
        <f t="shared" si="40"/>
        <v>#DIV/0!</v>
      </c>
    </row>
    <row r="459" spans="2:11" x14ac:dyDescent="0.2">
      <c r="B459" s="31">
        <f t="shared" si="44"/>
        <v>2</v>
      </c>
      <c r="C459" s="31" t="s">
        <v>53</v>
      </c>
      <c r="D459" s="106">
        <v>444</v>
      </c>
      <c r="E459" s="106">
        <f t="shared" si="43"/>
        <v>0</v>
      </c>
      <c r="F459" s="107">
        <f t="shared" si="41"/>
        <v>0</v>
      </c>
      <c r="G459" s="106" t="e">
        <f>IF('Calcs active'!P458&gt;0,('Input &amp; Results'!F$27/12*$C$3)*('Input &amp; Results'!$D$21),('Input &amp; Results'!F$27/12*$C$3)*('Input &amp; Results'!$D$22))</f>
        <v>#DIV/0!</v>
      </c>
      <c r="H459" s="106" t="e">
        <f t="shared" si="38"/>
        <v>#DIV/0!</v>
      </c>
      <c r="I459" s="106" t="e">
        <f t="shared" si="39"/>
        <v>#DIV/0!</v>
      </c>
      <c r="J459" s="106" t="e">
        <f t="shared" si="42"/>
        <v>#DIV/0!</v>
      </c>
      <c r="K459" s="107" t="e">
        <f t="shared" si="40"/>
        <v>#DIV/0!</v>
      </c>
    </row>
    <row r="460" spans="2:11" x14ac:dyDescent="0.2">
      <c r="B460" s="31">
        <f t="shared" si="44"/>
        <v>2</v>
      </c>
      <c r="C460" s="31" t="s">
        <v>53</v>
      </c>
      <c r="D460" s="106">
        <v>445</v>
      </c>
      <c r="E460" s="106">
        <f t="shared" si="43"/>
        <v>0</v>
      </c>
      <c r="F460" s="107">
        <f t="shared" si="41"/>
        <v>0</v>
      </c>
      <c r="G460" s="106" t="e">
        <f>IF('Calcs active'!P459&gt;0,('Input &amp; Results'!F$27/12*$C$3)*('Input &amp; Results'!$D$21),('Input &amp; Results'!F$27/12*$C$3)*('Input &amp; Results'!$D$22))</f>
        <v>#DIV/0!</v>
      </c>
      <c r="H460" s="106" t="e">
        <f t="shared" si="38"/>
        <v>#DIV/0!</v>
      </c>
      <c r="I460" s="106" t="e">
        <f t="shared" si="39"/>
        <v>#DIV/0!</v>
      </c>
      <c r="J460" s="106" t="e">
        <f t="shared" si="42"/>
        <v>#DIV/0!</v>
      </c>
      <c r="K460" s="107" t="e">
        <f t="shared" si="40"/>
        <v>#DIV/0!</v>
      </c>
    </row>
    <row r="461" spans="2:11" x14ac:dyDescent="0.2">
      <c r="B461" s="31">
        <f t="shared" si="44"/>
        <v>2</v>
      </c>
      <c r="C461" s="31" t="s">
        <v>53</v>
      </c>
      <c r="D461" s="106">
        <v>446</v>
      </c>
      <c r="E461" s="106">
        <f t="shared" si="43"/>
        <v>0</v>
      </c>
      <c r="F461" s="107">
        <f t="shared" si="41"/>
        <v>0</v>
      </c>
      <c r="G461" s="106" t="e">
        <f>IF('Calcs active'!P460&gt;0,('Input &amp; Results'!F$27/12*$C$3)*('Input &amp; Results'!$D$21),('Input &amp; Results'!F$27/12*$C$3)*('Input &amp; Results'!$D$22))</f>
        <v>#DIV/0!</v>
      </c>
      <c r="H461" s="106" t="e">
        <f t="shared" si="38"/>
        <v>#DIV/0!</v>
      </c>
      <c r="I461" s="106" t="e">
        <f t="shared" si="39"/>
        <v>#DIV/0!</v>
      </c>
      <c r="J461" s="106" t="e">
        <f t="shared" si="42"/>
        <v>#DIV/0!</v>
      </c>
      <c r="K461" s="107" t="e">
        <f t="shared" si="40"/>
        <v>#DIV/0!</v>
      </c>
    </row>
    <row r="462" spans="2:11" x14ac:dyDescent="0.2">
      <c r="B462" s="31">
        <f t="shared" si="44"/>
        <v>2</v>
      </c>
      <c r="C462" s="31" t="s">
        <v>53</v>
      </c>
      <c r="D462" s="106">
        <v>447</v>
      </c>
      <c r="E462" s="106">
        <f t="shared" si="43"/>
        <v>0</v>
      </c>
      <c r="F462" s="107">
        <f t="shared" si="41"/>
        <v>0</v>
      </c>
      <c r="G462" s="106" t="e">
        <f>IF('Calcs active'!P461&gt;0,('Input &amp; Results'!F$27/12*$C$3)*('Input &amp; Results'!$D$21),('Input &amp; Results'!F$27/12*$C$3)*('Input &amp; Results'!$D$22))</f>
        <v>#DIV/0!</v>
      </c>
      <c r="H462" s="106" t="e">
        <f t="shared" si="38"/>
        <v>#DIV/0!</v>
      </c>
      <c r="I462" s="106" t="e">
        <f t="shared" si="39"/>
        <v>#DIV/0!</v>
      </c>
      <c r="J462" s="106" t="e">
        <f t="shared" si="42"/>
        <v>#DIV/0!</v>
      </c>
      <c r="K462" s="107" t="e">
        <f t="shared" si="40"/>
        <v>#DIV/0!</v>
      </c>
    </row>
    <row r="463" spans="2:11" x14ac:dyDescent="0.2">
      <c r="B463" s="31">
        <f t="shared" si="44"/>
        <v>2</v>
      </c>
      <c r="C463" s="31" t="s">
        <v>53</v>
      </c>
      <c r="D463" s="106">
        <v>448</v>
      </c>
      <c r="E463" s="106">
        <f t="shared" si="43"/>
        <v>0</v>
      </c>
      <c r="F463" s="107">
        <f t="shared" si="41"/>
        <v>0</v>
      </c>
      <c r="G463" s="106" t="e">
        <f>IF('Calcs active'!P462&gt;0,('Input &amp; Results'!F$27/12*$C$3)*('Input &amp; Results'!$D$21),('Input &amp; Results'!F$27/12*$C$3)*('Input &amp; Results'!$D$22))</f>
        <v>#DIV/0!</v>
      </c>
      <c r="H463" s="106" t="e">
        <f t="shared" si="38"/>
        <v>#DIV/0!</v>
      </c>
      <c r="I463" s="106" t="e">
        <f t="shared" si="39"/>
        <v>#DIV/0!</v>
      </c>
      <c r="J463" s="106" t="e">
        <f t="shared" si="42"/>
        <v>#DIV/0!</v>
      </c>
      <c r="K463" s="107" t="e">
        <f t="shared" si="40"/>
        <v>#DIV/0!</v>
      </c>
    </row>
    <row r="464" spans="2:11" x14ac:dyDescent="0.2">
      <c r="B464" s="31">
        <f t="shared" si="44"/>
        <v>2</v>
      </c>
      <c r="C464" s="31" t="s">
        <v>53</v>
      </c>
      <c r="D464" s="106">
        <v>449</v>
      </c>
      <c r="E464" s="106">
        <f t="shared" si="43"/>
        <v>0</v>
      </c>
      <c r="F464" s="107">
        <f t="shared" si="41"/>
        <v>0</v>
      </c>
      <c r="G464" s="106" t="e">
        <f>IF('Calcs active'!P463&gt;0,('Input &amp; Results'!F$27/12*$C$3)*('Input &amp; Results'!$D$21),('Input &amp; Results'!F$27/12*$C$3)*('Input &amp; Results'!$D$22))</f>
        <v>#DIV/0!</v>
      </c>
      <c r="H464" s="106" t="e">
        <f t="shared" si="38"/>
        <v>#DIV/0!</v>
      </c>
      <c r="I464" s="106" t="e">
        <f t="shared" si="39"/>
        <v>#DIV/0!</v>
      </c>
      <c r="J464" s="106" t="e">
        <f t="shared" si="42"/>
        <v>#DIV/0!</v>
      </c>
      <c r="K464" s="107" t="e">
        <f t="shared" si="40"/>
        <v>#DIV/0!</v>
      </c>
    </row>
    <row r="465" spans="2:11" x14ac:dyDescent="0.2">
      <c r="B465" s="31">
        <f t="shared" si="44"/>
        <v>2</v>
      </c>
      <c r="C465" s="31" t="s">
        <v>53</v>
      </c>
      <c r="D465" s="106">
        <v>450</v>
      </c>
      <c r="E465" s="106">
        <f t="shared" si="43"/>
        <v>0</v>
      </c>
      <c r="F465" s="107">
        <f t="shared" si="41"/>
        <v>0</v>
      </c>
      <c r="G465" s="106" t="e">
        <f>IF('Calcs active'!P464&gt;0,('Input &amp; Results'!F$27/12*$C$3)*('Input &amp; Results'!$D$21),('Input &amp; Results'!F$27/12*$C$3)*('Input &amp; Results'!$D$22))</f>
        <v>#DIV/0!</v>
      </c>
      <c r="H465" s="106" t="e">
        <f t="shared" ref="H465:H528" si="45">G465-E465</f>
        <v>#DIV/0!</v>
      </c>
      <c r="I465" s="106" t="e">
        <f t="shared" ref="I465:I528" si="46">I464+H465</f>
        <v>#DIV/0!</v>
      </c>
      <c r="J465" s="106" t="e">
        <f t="shared" si="42"/>
        <v>#DIV/0!</v>
      </c>
      <c r="K465" s="107" t="e">
        <f t="shared" ref="K465:K528" si="47">J465/($C$3*$C$4)</f>
        <v>#DIV/0!</v>
      </c>
    </row>
    <row r="466" spans="2:11" x14ac:dyDescent="0.2">
      <c r="B466" s="31">
        <f t="shared" si="44"/>
        <v>2</v>
      </c>
      <c r="C466" s="31" t="s">
        <v>53</v>
      </c>
      <c r="D466" s="106">
        <v>451</v>
      </c>
      <c r="E466" s="106">
        <f t="shared" si="43"/>
        <v>0</v>
      </c>
      <c r="F466" s="107">
        <f t="shared" si="41"/>
        <v>0</v>
      </c>
      <c r="G466" s="106" t="e">
        <f>IF('Calcs active'!P465&gt;0,('Input &amp; Results'!F$27/12*$C$3)*('Input &amp; Results'!$D$21),('Input &amp; Results'!F$27/12*$C$3)*('Input &amp; Results'!$D$22))</f>
        <v>#DIV/0!</v>
      </c>
      <c r="H466" s="106" t="e">
        <f t="shared" si="45"/>
        <v>#DIV/0!</v>
      </c>
      <c r="I466" s="106" t="e">
        <f t="shared" si="46"/>
        <v>#DIV/0!</v>
      </c>
      <c r="J466" s="106" t="e">
        <f t="shared" si="42"/>
        <v>#DIV/0!</v>
      </c>
      <c r="K466" s="107" t="e">
        <f t="shared" si="47"/>
        <v>#DIV/0!</v>
      </c>
    </row>
    <row r="467" spans="2:11" x14ac:dyDescent="0.2">
      <c r="B467" s="31">
        <f t="shared" si="44"/>
        <v>2</v>
      </c>
      <c r="C467" s="31" t="s">
        <v>53</v>
      </c>
      <c r="D467" s="106">
        <v>452</v>
      </c>
      <c r="E467" s="106">
        <f t="shared" si="43"/>
        <v>0</v>
      </c>
      <c r="F467" s="107">
        <f t="shared" ref="F467:F530" si="48">E467*7.48/1440</f>
        <v>0</v>
      </c>
      <c r="G467" s="106" t="e">
        <f>IF('Calcs active'!P466&gt;0,('Input &amp; Results'!F$27/12*$C$3)*('Input &amp; Results'!$D$21),('Input &amp; Results'!F$27/12*$C$3)*('Input &amp; Results'!$D$22))</f>
        <v>#DIV/0!</v>
      </c>
      <c r="H467" s="106" t="e">
        <f t="shared" si="45"/>
        <v>#DIV/0!</v>
      </c>
      <c r="I467" s="106" t="e">
        <f t="shared" si="46"/>
        <v>#DIV/0!</v>
      </c>
      <c r="J467" s="106" t="e">
        <f t="shared" si="42"/>
        <v>#DIV/0!</v>
      </c>
      <c r="K467" s="107" t="e">
        <f t="shared" si="47"/>
        <v>#DIV/0!</v>
      </c>
    </row>
    <row r="468" spans="2:11" x14ac:dyDescent="0.2">
      <c r="B468" s="31">
        <f t="shared" si="44"/>
        <v>2</v>
      </c>
      <c r="C468" s="31" t="s">
        <v>53</v>
      </c>
      <c r="D468" s="106">
        <v>453</v>
      </c>
      <c r="E468" s="106">
        <f t="shared" si="43"/>
        <v>0</v>
      </c>
      <c r="F468" s="107">
        <f t="shared" si="48"/>
        <v>0</v>
      </c>
      <c r="G468" s="106" t="e">
        <f>IF('Calcs active'!P467&gt;0,('Input &amp; Results'!F$27/12*$C$3)*('Input &amp; Results'!$D$21),('Input &amp; Results'!F$27/12*$C$3)*('Input &amp; Results'!$D$22))</f>
        <v>#DIV/0!</v>
      </c>
      <c r="H468" s="106" t="e">
        <f t="shared" si="45"/>
        <v>#DIV/0!</v>
      </c>
      <c r="I468" s="106" t="e">
        <f t="shared" si="46"/>
        <v>#DIV/0!</v>
      </c>
      <c r="J468" s="106" t="e">
        <f t="shared" si="42"/>
        <v>#DIV/0!</v>
      </c>
      <c r="K468" s="107" t="e">
        <f t="shared" si="47"/>
        <v>#DIV/0!</v>
      </c>
    </row>
    <row r="469" spans="2:11" x14ac:dyDescent="0.2">
      <c r="B469" s="31">
        <f t="shared" si="44"/>
        <v>2</v>
      </c>
      <c r="C469" s="31" t="s">
        <v>53</v>
      </c>
      <c r="D469" s="106">
        <v>454</v>
      </c>
      <c r="E469" s="106">
        <f t="shared" si="43"/>
        <v>0</v>
      </c>
      <c r="F469" s="107">
        <f t="shared" si="48"/>
        <v>0</v>
      </c>
      <c r="G469" s="106" t="e">
        <f>IF('Calcs active'!P468&gt;0,('Input &amp; Results'!F$27/12*$C$3)*('Input &amp; Results'!$D$21),('Input &amp; Results'!F$27/12*$C$3)*('Input &amp; Results'!$D$22))</f>
        <v>#DIV/0!</v>
      </c>
      <c r="H469" s="106" t="e">
        <f t="shared" si="45"/>
        <v>#DIV/0!</v>
      </c>
      <c r="I469" s="106" t="e">
        <f t="shared" si="46"/>
        <v>#DIV/0!</v>
      </c>
      <c r="J469" s="106" t="e">
        <f t="shared" ref="J469:J532" si="49">J468+H469</f>
        <v>#DIV/0!</v>
      </c>
      <c r="K469" s="107" t="e">
        <f t="shared" si="47"/>
        <v>#DIV/0!</v>
      </c>
    </row>
    <row r="470" spans="2:11" x14ac:dyDescent="0.2">
      <c r="B470" s="31">
        <f t="shared" si="44"/>
        <v>2</v>
      </c>
      <c r="C470" s="31" t="s">
        <v>53</v>
      </c>
      <c r="D470" s="106">
        <v>455</v>
      </c>
      <c r="E470" s="106">
        <f t="shared" si="43"/>
        <v>0</v>
      </c>
      <c r="F470" s="107">
        <f t="shared" si="48"/>
        <v>0</v>
      </c>
      <c r="G470" s="106" t="e">
        <f>IF('Calcs active'!P469&gt;0,('Input &amp; Results'!F$27/12*$C$3)*('Input &amp; Results'!$D$21),('Input &amp; Results'!F$27/12*$C$3)*('Input &amp; Results'!$D$22))</f>
        <v>#DIV/0!</v>
      </c>
      <c r="H470" s="106" t="e">
        <f t="shared" si="45"/>
        <v>#DIV/0!</v>
      </c>
      <c r="I470" s="106" t="e">
        <f t="shared" si="46"/>
        <v>#DIV/0!</v>
      </c>
      <c r="J470" s="106" t="e">
        <f t="shared" si="49"/>
        <v>#DIV/0!</v>
      </c>
      <c r="K470" s="107" t="e">
        <f t="shared" si="47"/>
        <v>#DIV/0!</v>
      </c>
    </row>
    <row r="471" spans="2:11" x14ac:dyDescent="0.2">
      <c r="B471" s="31">
        <f t="shared" si="44"/>
        <v>2</v>
      </c>
      <c r="C471" s="31" t="s">
        <v>54</v>
      </c>
      <c r="D471" s="106">
        <v>456</v>
      </c>
      <c r="E471" s="106">
        <f t="shared" si="43"/>
        <v>0</v>
      </c>
      <c r="F471" s="107">
        <f t="shared" si="48"/>
        <v>0</v>
      </c>
      <c r="G471" s="106" t="e">
        <f>IF('Calcs active'!P470&gt;0,('Input &amp; Results'!F$28/12*$C$3)*('Input &amp; Results'!$D$21),('Input &amp; Results'!F$28/12*$C$3)*('Input &amp; Results'!$D$22))</f>
        <v>#DIV/0!</v>
      </c>
      <c r="H471" s="106" t="e">
        <f t="shared" si="45"/>
        <v>#DIV/0!</v>
      </c>
      <c r="I471" s="106" t="e">
        <f t="shared" si="46"/>
        <v>#DIV/0!</v>
      </c>
      <c r="J471" s="106" t="e">
        <f t="shared" si="49"/>
        <v>#DIV/0!</v>
      </c>
      <c r="K471" s="107" t="e">
        <f t="shared" si="47"/>
        <v>#DIV/0!</v>
      </c>
    </row>
    <row r="472" spans="2:11" x14ac:dyDescent="0.2">
      <c r="B472" s="31">
        <f t="shared" si="44"/>
        <v>2</v>
      </c>
      <c r="C472" s="31" t="s">
        <v>54</v>
      </c>
      <c r="D472" s="106">
        <v>457</v>
      </c>
      <c r="E472" s="106">
        <f t="shared" si="43"/>
        <v>0</v>
      </c>
      <c r="F472" s="107">
        <f t="shared" si="48"/>
        <v>0</v>
      </c>
      <c r="G472" s="106" t="e">
        <f>IF('Calcs active'!P471&gt;0,('Input &amp; Results'!F$28/12*$C$3)*('Input &amp; Results'!$D$21),('Input &amp; Results'!F$28/12*$C$3)*('Input &amp; Results'!$D$22))</f>
        <v>#DIV/0!</v>
      </c>
      <c r="H472" s="106" t="e">
        <f t="shared" si="45"/>
        <v>#DIV/0!</v>
      </c>
      <c r="I472" s="106" t="e">
        <f t="shared" si="46"/>
        <v>#DIV/0!</v>
      </c>
      <c r="J472" s="106" t="e">
        <f t="shared" si="49"/>
        <v>#DIV/0!</v>
      </c>
      <c r="K472" s="107" t="e">
        <f t="shared" si="47"/>
        <v>#DIV/0!</v>
      </c>
    </row>
    <row r="473" spans="2:11" x14ac:dyDescent="0.2">
      <c r="B473" s="31">
        <f t="shared" si="44"/>
        <v>2</v>
      </c>
      <c r="C473" s="31" t="s">
        <v>54</v>
      </c>
      <c r="D473" s="106">
        <v>458</v>
      </c>
      <c r="E473" s="106">
        <f t="shared" si="43"/>
        <v>0</v>
      </c>
      <c r="F473" s="107">
        <f t="shared" si="48"/>
        <v>0</v>
      </c>
      <c r="G473" s="106" t="e">
        <f>IF('Calcs active'!P472&gt;0,('Input &amp; Results'!F$28/12*$C$3)*('Input &amp; Results'!$D$21),('Input &amp; Results'!F$28/12*$C$3)*('Input &amp; Results'!$D$22))</f>
        <v>#DIV/0!</v>
      </c>
      <c r="H473" s="106" t="e">
        <f t="shared" si="45"/>
        <v>#DIV/0!</v>
      </c>
      <c r="I473" s="106" t="e">
        <f t="shared" si="46"/>
        <v>#DIV/0!</v>
      </c>
      <c r="J473" s="106" t="e">
        <f t="shared" si="49"/>
        <v>#DIV/0!</v>
      </c>
      <c r="K473" s="107" t="e">
        <f t="shared" si="47"/>
        <v>#DIV/0!</v>
      </c>
    </row>
    <row r="474" spans="2:11" x14ac:dyDescent="0.2">
      <c r="B474" s="31">
        <f t="shared" si="44"/>
        <v>2</v>
      </c>
      <c r="C474" s="31" t="s">
        <v>54</v>
      </c>
      <c r="D474" s="106">
        <v>459</v>
      </c>
      <c r="E474" s="106">
        <f t="shared" si="43"/>
        <v>0</v>
      </c>
      <c r="F474" s="107">
        <f t="shared" si="48"/>
        <v>0</v>
      </c>
      <c r="G474" s="106" t="e">
        <f>IF('Calcs active'!P473&gt;0,('Input &amp; Results'!F$28/12*$C$3)*('Input &amp; Results'!$D$21),('Input &amp; Results'!F$28/12*$C$3)*('Input &amp; Results'!$D$22))</f>
        <v>#DIV/0!</v>
      </c>
      <c r="H474" s="106" t="e">
        <f t="shared" si="45"/>
        <v>#DIV/0!</v>
      </c>
      <c r="I474" s="106" t="e">
        <f t="shared" si="46"/>
        <v>#DIV/0!</v>
      </c>
      <c r="J474" s="106" t="e">
        <f t="shared" si="49"/>
        <v>#DIV/0!</v>
      </c>
      <c r="K474" s="107" t="e">
        <f t="shared" si="47"/>
        <v>#DIV/0!</v>
      </c>
    </row>
    <row r="475" spans="2:11" x14ac:dyDescent="0.2">
      <c r="B475" s="31">
        <f t="shared" si="44"/>
        <v>2</v>
      </c>
      <c r="C475" s="31" t="s">
        <v>54</v>
      </c>
      <c r="D475" s="106">
        <v>460</v>
      </c>
      <c r="E475" s="106">
        <f t="shared" si="43"/>
        <v>0</v>
      </c>
      <c r="F475" s="107">
        <f t="shared" si="48"/>
        <v>0</v>
      </c>
      <c r="G475" s="106" t="e">
        <f>IF('Calcs active'!P474&gt;0,('Input &amp; Results'!F$28/12*$C$3)*('Input &amp; Results'!$D$21),('Input &amp; Results'!F$28/12*$C$3)*('Input &amp; Results'!$D$22))</f>
        <v>#DIV/0!</v>
      </c>
      <c r="H475" s="106" t="e">
        <f t="shared" si="45"/>
        <v>#DIV/0!</v>
      </c>
      <c r="I475" s="106" t="e">
        <f t="shared" si="46"/>
        <v>#DIV/0!</v>
      </c>
      <c r="J475" s="106" t="e">
        <f t="shared" si="49"/>
        <v>#DIV/0!</v>
      </c>
      <c r="K475" s="107" t="e">
        <f t="shared" si="47"/>
        <v>#DIV/0!</v>
      </c>
    </row>
    <row r="476" spans="2:11" x14ac:dyDescent="0.2">
      <c r="B476" s="31">
        <f t="shared" si="44"/>
        <v>2</v>
      </c>
      <c r="C476" s="31" t="s">
        <v>54</v>
      </c>
      <c r="D476" s="106">
        <v>461</v>
      </c>
      <c r="E476" s="106">
        <f t="shared" si="43"/>
        <v>0</v>
      </c>
      <c r="F476" s="107">
        <f t="shared" si="48"/>
        <v>0</v>
      </c>
      <c r="G476" s="106" t="e">
        <f>IF('Calcs active'!P475&gt;0,('Input &amp; Results'!F$28/12*$C$3)*('Input &amp; Results'!$D$21),('Input &amp; Results'!F$28/12*$C$3)*('Input &amp; Results'!$D$22))</f>
        <v>#DIV/0!</v>
      </c>
      <c r="H476" s="106" t="e">
        <f t="shared" si="45"/>
        <v>#DIV/0!</v>
      </c>
      <c r="I476" s="106" t="e">
        <f t="shared" si="46"/>
        <v>#DIV/0!</v>
      </c>
      <c r="J476" s="106" t="e">
        <f t="shared" si="49"/>
        <v>#DIV/0!</v>
      </c>
      <c r="K476" s="107" t="e">
        <f t="shared" si="47"/>
        <v>#DIV/0!</v>
      </c>
    </row>
    <row r="477" spans="2:11" x14ac:dyDescent="0.2">
      <c r="B477" s="31">
        <f t="shared" si="44"/>
        <v>2</v>
      </c>
      <c r="C477" s="31" t="s">
        <v>54</v>
      </c>
      <c r="D477" s="106">
        <v>462</v>
      </c>
      <c r="E477" s="106">
        <f t="shared" si="43"/>
        <v>0</v>
      </c>
      <c r="F477" s="107">
        <f t="shared" si="48"/>
        <v>0</v>
      </c>
      <c r="G477" s="106" t="e">
        <f>IF('Calcs active'!P476&gt;0,('Input &amp; Results'!F$28/12*$C$3)*('Input &amp; Results'!$D$21),('Input &amp; Results'!F$28/12*$C$3)*('Input &amp; Results'!$D$22))</f>
        <v>#DIV/0!</v>
      </c>
      <c r="H477" s="106" t="e">
        <f t="shared" si="45"/>
        <v>#DIV/0!</v>
      </c>
      <c r="I477" s="106" t="e">
        <f t="shared" si="46"/>
        <v>#DIV/0!</v>
      </c>
      <c r="J477" s="106" t="e">
        <f t="shared" si="49"/>
        <v>#DIV/0!</v>
      </c>
      <c r="K477" s="107" t="e">
        <f t="shared" si="47"/>
        <v>#DIV/0!</v>
      </c>
    </row>
    <row r="478" spans="2:11" x14ac:dyDescent="0.2">
      <c r="B478" s="31">
        <f t="shared" si="44"/>
        <v>2</v>
      </c>
      <c r="C478" s="31" t="s">
        <v>54</v>
      </c>
      <c r="D478" s="106">
        <v>463</v>
      </c>
      <c r="E478" s="106">
        <f t="shared" si="43"/>
        <v>0</v>
      </c>
      <c r="F478" s="107">
        <f t="shared" si="48"/>
        <v>0</v>
      </c>
      <c r="G478" s="106" t="e">
        <f>IF('Calcs active'!P477&gt;0,('Input &amp; Results'!F$28/12*$C$3)*('Input &amp; Results'!$D$21),('Input &amp; Results'!F$28/12*$C$3)*('Input &amp; Results'!$D$22))</f>
        <v>#DIV/0!</v>
      </c>
      <c r="H478" s="106" t="e">
        <f t="shared" si="45"/>
        <v>#DIV/0!</v>
      </c>
      <c r="I478" s="106" t="e">
        <f t="shared" si="46"/>
        <v>#DIV/0!</v>
      </c>
      <c r="J478" s="106" t="e">
        <f t="shared" si="49"/>
        <v>#DIV/0!</v>
      </c>
      <c r="K478" s="107" t="e">
        <f t="shared" si="47"/>
        <v>#DIV/0!</v>
      </c>
    </row>
    <row r="479" spans="2:11" x14ac:dyDescent="0.2">
      <c r="B479" s="31">
        <f t="shared" si="44"/>
        <v>2</v>
      </c>
      <c r="C479" s="31" t="s">
        <v>54</v>
      </c>
      <c r="D479" s="106">
        <v>464</v>
      </c>
      <c r="E479" s="106">
        <f t="shared" si="43"/>
        <v>0</v>
      </c>
      <c r="F479" s="107">
        <f t="shared" si="48"/>
        <v>0</v>
      </c>
      <c r="G479" s="106" t="e">
        <f>IF('Calcs active'!P478&gt;0,('Input &amp; Results'!F$28/12*$C$3)*('Input &amp; Results'!$D$21),('Input &amp; Results'!F$28/12*$C$3)*('Input &amp; Results'!$D$22))</f>
        <v>#DIV/0!</v>
      </c>
      <c r="H479" s="106" t="e">
        <f t="shared" si="45"/>
        <v>#DIV/0!</v>
      </c>
      <c r="I479" s="106" t="e">
        <f t="shared" si="46"/>
        <v>#DIV/0!</v>
      </c>
      <c r="J479" s="106" t="e">
        <f t="shared" si="49"/>
        <v>#DIV/0!</v>
      </c>
      <c r="K479" s="107" t="e">
        <f t="shared" si="47"/>
        <v>#DIV/0!</v>
      </c>
    </row>
    <row r="480" spans="2:11" x14ac:dyDescent="0.2">
      <c r="B480" s="31">
        <f t="shared" si="44"/>
        <v>2</v>
      </c>
      <c r="C480" s="31" t="s">
        <v>54</v>
      </c>
      <c r="D480" s="106">
        <v>465</v>
      </c>
      <c r="E480" s="106">
        <f t="shared" si="43"/>
        <v>0</v>
      </c>
      <c r="F480" s="107">
        <f t="shared" si="48"/>
        <v>0</v>
      </c>
      <c r="G480" s="106" t="e">
        <f>IF('Calcs active'!P479&gt;0,('Input &amp; Results'!F$28/12*$C$3)*('Input &amp; Results'!$D$21),('Input &amp; Results'!F$28/12*$C$3)*('Input &amp; Results'!$D$22))</f>
        <v>#DIV/0!</v>
      </c>
      <c r="H480" s="106" t="e">
        <f t="shared" si="45"/>
        <v>#DIV/0!</v>
      </c>
      <c r="I480" s="106" t="e">
        <f t="shared" si="46"/>
        <v>#DIV/0!</v>
      </c>
      <c r="J480" s="106" t="e">
        <f t="shared" si="49"/>
        <v>#DIV/0!</v>
      </c>
      <c r="K480" s="107" t="e">
        <f t="shared" si="47"/>
        <v>#DIV/0!</v>
      </c>
    </row>
    <row r="481" spans="2:11" x14ac:dyDescent="0.2">
      <c r="B481" s="31">
        <f t="shared" si="44"/>
        <v>2</v>
      </c>
      <c r="C481" s="31" t="s">
        <v>54</v>
      </c>
      <c r="D481" s="106">
        <v>466</v>
      </c>
      <c r="E481" s="106">
        <f t="shared" si="43"/>
        <v>0</v>
      </c>
      <c r="F481" s="107">
        <f t="shared" si="48"/>
        <v>0</v>
      </c>
      <c r="G481" s="106" t="e">
        <f>IF('Calcs active'!P480&gt;0,('Input &amp; Results'!F$28/12*$C$3)*('Input &amp; Results'!$D$21),('Input &amp; Results'!F$28/12*$C$3)*('Input &amp; Results'!$D$22))</f>
        <v>#DIV/0!</v>
      </c>
      <c r="H481" s="106" t="e">
        <f t="shared" si="45"/>
        <v>#DIV/0!</v>
      </c>
      <c r="I481" s="106" t="e">
        <f t="shared" si="46"/>
        <v>#DIV/0!</v>
      </c>
      <c r="J481" s="106" t="e">
        <f t="shared" si="49"/>
        <v>#DIV/0!</v>
      </c>
      <c r="K481" s="107" t="e">
        <f t="shared" si="47"/>
        <v>#DIV/0!</v>
      </c>
    </row>
    <row r="482" spans="2:11" x14ac:dyDescent="0.2">
      <c r="B482" s="31">
        <f t="shared" si="44"/>
        <v>2</v>
      </c>
      <c r="C482" s="31" t="s">
        <v>54</v>
      </c>
      <c r="D482" s="106">
        <v>467</v>
      </c>
      <c r="E482" s="106">
        <f t="shared" si="43"/>
        <v>0</v>
      </c>
      <c r="F482" s="107">
        <f t="shared" si="48"/>
        <v>0</v>
      </c>
      <c r="G482" s="106" t="e">
        <f>IF('Calcs active'!P481&gt;0,('Input &amp; Results'!F$28/12*$C$3)*('Input &amp; Results'!$D$21),('Input &amp; Results'!F$28/12*$C$3)*('Input &amp; Results'!$D$22))</f>
        <v>#DIV/0!</v>
      </c>
      <c r="H482" s="106" t="e">
        <f t="shared" si="45"/>
        <v>#DIV/0!</v>
      </c>
      <c r="I482" s="106" t="e">
        <f t="shared" si="46"/>
        <v>#DIV/0!</v>
      </c>
      <c r="J482" s="106" t="e">
        <f t="shared" si="49"/>
        <v>#DIV/0!</v>
      </c>
      <c r="K482" s="107" t="e">
        <f t="shared" si="47"/>
        <v>#DIV/0!</v>
      </c>
    </row>
    <row r="483" spans="2:11" x14ac:dyDescent="0.2">
      <c r="B483" s="31">
        <f t="shared" si="44"/>
        <v>2</v>
      </c>
      <c r="C483" s="31" t="s">
        <v>54</v>
      </c>
      <c r="D483" s="106">
        <v>468</v>
      </c>
      <c r="E483" s="106">
        <f t="shared" si="43"/>
        <v>0</v>
      </c>
      <c r="F483" s="107">
        <f t="shared" si="48"/>
        <v>0</v>
      </c>
      <c r="G483" s="106" t="e">
        <f>IF('Calcs active'!P482&gt;0,('Input &amp; Results'!F$28/12*$C$3)*('Input &amp; Results'!$D$21),('Input &amp; Results'!F$28/12*$C$3)*('Input &amp; Results'!$D$22))</f>
        <v>#DIV/0!</v>
      </c>
      <c r="H483" s="106" t="e">
        <f t="shared" si="45"/>
        <v>#DIV/0!</v>
      </c>
      <c r="I483" s="106" t="e">
        <f t="shared" si="46"/>
        <v>#DIV/0!</v>
      </c>
      <c r="J483" s="106" t="e">
        <f t="shared" si="49"/>
        <v>#DIV/0!</v>
      </c>
      <c r="K483" s="107" t="e">
        <f t="shared" si="47"/>
        <v>#DIV/0!</v>
      </c>
    </row>
    <row r="484" spans="2:11" x14ac:dyDescent="0.2">
      <c r="B484" s="31">
        <f t="shared" si="44"/>
        <v>2</v>
      </c>
      <c r="C484" s="31" t="s">
        <v>54</v>
      </c>
      <c r="D484" s="106">
        <v>469</v>
      </c>
      <c r="E484" s="106">
        <f t="shared" si="43"/>
        <v>0</v>
      </c>
      <c r="F484" s="107">
        <f t="shared" si="48"/>
        <v>0</v>
      </c>
      <c r="G484" s="106" t="e">
        <f>IF('Calcs active'!P483&gt;0,('Input &amp; Results'!F$28/12*$C$3)*('Input &amp; Results'!$D$21),('Input &amp; Results'!F$28/12*$C$3)*('Input &amp; Results'!$D$22))</f>
        <v>#DIV/0!</v>
      </c>
      <c r="H484" s="106" t="e">
        <f t="shared" si="45"/>
        <v>#DIV/0!</v>
      </c>
      <c r="I484" s="106" t="e">
        <f t="shared" si="46"/>
        <v>#DIV/0!</v>
      </c>
      <c r="J484" s="106" t="e">
        <f t="shared" si="49"/>
        <v>#DIV/0!</v>
      </c>
      <c r="K484" s="107" t="e">
        <f t="shared" si="47"/>
        <v>#DIV/0!</v>
      </c>
    </row>
    <row r="485" spans="2:11" x14ac:dyDescent="0.2">
      <c r="B485" s="31">
        <f t="shared" si="44"/>
        <v>2</v>
      </c>
      <c r="C485" s="31" t="s">
        <v>54</v>
      </c>
      <c r="D485" s="106">
        <v>470</v>
      </c>
      <c r="E485" s="106">
        <f t="shared" si="43"/>
        <v>0</v>
      </c>
      <c r="F485" s="107">
        <f t="shared" si="48"/>
        <v>0</v>
      </c>
      <c r="G485" s="106" t="e">
        <f>IF('Calcs active'!P484&gt;0,('Input &amp; Results'!F$28/12*$C$3)*('Input &amp; Results'!$D$21),('Input &amp; Results'!F$28/12*$C$3)*('Input &amp; Results'!$D$22))</f>
        <v>#DIV/0!</v>
      </c>
      <c r="H485" s="106" t="e">
        <f t="shared" si="45"/>
        <v>#DIV/0!</v>
      </c>
      <c r="I485" s="106" t="e">
        <f t="shared" si="46"/>
        <v>#DIV/0!</v>
      </c>
      <c r="J485" s="106" t="e">
        <f t="shared" si="49"/>
        <v>#DIV/0!</v>
      </c>
      <c r="K485" s="107" t="e">
        <f t="shared" si="47"/>
        <v>#DIV/0!</v>
      </c>
    </row>
    <row r="486" spans="2:11" x14ac:dyDescent="0.2">
      <c r="B486" s="31">
        <f t="shared" si="44"/>
        <v>2</v>
      </c>
      <c r="C486" s="31" t="s">
        <v>54</v>
      </c>
      <c r="D486" s="106">
        <v>471</v>
      </c>
      <c r="E486" s="106">
        <f t="shared" si="43"/>
        <v>0</v>
      </c>
      <c r="F486" s="107">
        <f t="shared" si="48"/>
        <v>0</v>
      </c>
      <c r="G486" s="106" t="e">
        <f>IF('Calcs active'!P485&gt;0,('Input &amp; Results'!F$28/12*$C$3)*('Input &amp; Results'!$D$21),('Input &amp; Results'!F$28/12*$C$3)*('Input &amp; Results'!$D$22))</f>
        <v>#DIV/0!</v>
      </c>
      <c r="H486" s="106" t="e">
        <f t="shared" si="45"/>
        <v>#DIV/0!</v>
      </c>
      <c r="I486" s="106" t="e">
        <f t="shared" si="46"/>
        <v>#DIV/0!</v>
      </c>
      <c r="J486" s="106" t="e">
        <f t="shared" si="49"/>
        <v>#DIV/0!</v>
      </c>
      <c r="K486" s="107" t="e">
        <f t="shared" si="47"/>
        <v>#DIV/0!</v>
      </c>
    </row>
    <row r="487" spans="2:11" x14ac:dyDescent="0.2">
      <c r="B487" s="31">
        <f t="shared" si="44"/>
        <v>2</v>
      </c>
      <c r="C487" s="31" t="s">
        <v>54</v>
      </c>
      <c r="D487" s="106">
        <v>472</v>
      </c>
      <c r="E487" s="106">
        <f t="shared" si="43"/>
        <v>0</v>
      </c>
      <c r="F487" s="107">
        <f t="shared" si="48"/>
        <v>0</v>
      </c>
      <c r="G487" s="106" t="e">
        <f>IF('Calcs active'!P486&gt;0,('Input &amp; Results'!F$28/12*$C$3)*('Input &amp; Results'!$D$21),('Input &amp; Results'!F$28/12*$C$3)*('Input &amp; Results'!$D$22))</f>
        <v>#DIV/0!</v>
      </c>
      <c r="H487" s="106" t="e">
        <f t="shared" si="45"/>
        <v>#DIV/0!</v>
      </c>
      <c r="I487" s="106" t="e">
        <f t="shared" si="46"/>
        <v>#DIV/0!</v>
      </c>
      <c r="J487" s="106" t="e">
        <f t="shared" si="49"/>
        <v>#DIV/0!</v>
      </c>
      <c r="K487" s="107" t="e">
        <f t="shared" si="47"/>
        <v>#DIV/0!</v>
      </c>
    </row>
    <row r="488" spans="2:11" x14ac:dyDescent="0.2">
      <c r="B488" s="31">
        <f t="shared" si="44"/>
        <v>2</v>
      </c>
      <c r="C488" s="31" t="s">
        <v>54</v>
      </c>
      <c r="D488" s="106">
        <v>473</v>
      </c>
      <c r="E488" s="106">
        <f t="shared" si="43"/>
        <v>0</v>
      </c>
      <c r="F488" s="107">
        <f t="shared" si="48"/>
        <v>0</v>
      </c>
      <c r="G488" s="106" t="e">
        <f>IF('Calcs active'!P487&gt;0,('Input &amp; Results'!F$28/12*$C$3)*('Input &amp; Results'!$D$21),('Input &amp; Results'!F$28/12*$C$3)*('Input &amp; Results'!$D$22))</f>
        <v>#DIV/0!</v>
      </c>
      <c r="H488" s="106" t="e">
        <f t="shared" si="45"/>
        <v>#DIV/0!</v>
      </c>
      <c r="I488" s="106" t="e">
        <f t="shared" si="46"/>
        <v>#DIV/0!</v>
      </c>
      <c r="J488" s="106" t="e">
        <f t="shared" si="49"/>
        <v>#DIV/0!</v>
      </c>
      <c r="K488" s="107" t="e">
        <f t="shared" si="47"/>
        <v>#DIV/0!</v>
      </c>
    </row>
    <row r="489" spans="2:11" x14ac:dyDescent="0.2">
      <c r="B489" s="31">
        <f t="shared" si="44"/>
        <v>2</v>
      </c>
      <c r="C489" s="31" t="s">
        <v>54</v>
      </c>
      <c r="D489" s="106">
        <v>474</v>
      </c>
      <c r="E489" s="106">
        <f t="shared" si="43"/>
        <v>0</v>
      </c>
      <c r="F489" s="107">
        <f t="shared" si="48"/>
        <v>0</v>
      </c>
      <c r="G489" s="106" t="e">
        <f>IF('Calcs active'!P488&gt;0,('Input &amp; Results'!F$28/12*$C$3)*('Input &amp; Results'!$D$21),('Input &amp; Results'!F$28/12*$C$3)*('Input &amp; Results'!$D$22))</f>
        <v>#DIV/0!</v>
      </c>
      <c r="H489" s="106" t="e">
        <f t="shared" si="45"/>
        <v>#DIV/0!</v>
      </c>
      <c r="I489" s="106" t="e">
        <f t="shared" si="46"/>
        <v>#DIV/0!</v>
      </c>
      <c r="J489" s="106" t="e">
        <f t="shared" si="49"/>
        <v>#DIV/0!</v>
      </c>
      <c r="K489" s="107" t="e">
        <f t="shared" si="47"/>
        <v>#DIV/0!</v>
      </c>
    </row>
    <row r="490" spans="2:11" x14ac:dyDescent="0.2">
      <c r="B490" s="31">
        <f t="shared" si="44"/>
        <v>2</v>
      </c>
      <c r="C490" s="31" t="s">
        <v>54</v>
      </c>
      <c r="D490" s="106">
        <v>475</v>
      </c>
      <c r="E490" s="106">
        <f t="shared" si="43"/>
        <v>0</v>
      </c>
      <c r="F490" s="107">
        <f t="shared" si="48"/>
        <v>0</v>
      </c>
      <c r="G490" s="106" t="e">
        <f>IF('Calcs active'!P489&gt;0,('Input &amp; Results'!F$28/12*$C$3)*('Input &amp; Results'!$D$21),('Input &amp; Results'!F$28/12*$C$3)*('Input &amp; Results'!$D$22))</f>
        <v>#DIV/0!</v>
      </c>
      <c r="H490" s="106" t="e">
        <f t="shared" si="45"/>
        <v>#DIV/0!</v>
      </c>
      <c r="I490" s="106" t="e">
        <f t="shared" si="46"/>
        <v>#DIV/0!</v>
      </c>
      <c r="J490" s="106" t="e">
        <f t="shared" si="49"/>
        <v>#DIV/0!</v>
      </c>
      <c r="K490" s="107" t="e">
        <f t="shared" si="47"/>
        <v>#DIV/0!</v>
      </c>
    </row>
    <row r="491" spans="2:11" x14ac:dyDescent="0.2">
      <c r="B491" s="31">
        <f t="shared" si="44"/>
        <v>2</v>
      </c>
      <c r="C491" s="31" t="s">
        <v>54</v>
      </c>
      <c r="D491" s="106">
        <v>476</v>
      </c>
      <c r="E491" s="106">
        <f t="shared" si="43"/>
        <v>0</v>
      </c>
      <c r="F491" s="107">
        <f t="shared" si="48"/>
        <v>0</v>
      </c>
      <c r="G491" s="106" t="e">
        <f>IF('Calcs active'!P490&gt;0,('Input &amp; Results'!F$28/12*$C$3)*('Input &amp; Results'!$D$21),('Input &amp; Results'!F$28/12*$C$3)*('Input &amp; Results'!$D$22))</f>
        <v>#DIV/0!</v>
      </c>
      <c r="H491" s="106" t="e">
        <f t="shared" si="45"/>
        <v>#DIV/0!</v>
      </c>
      <c r="I491" s="106" t="e">
        <f t="shared" si="46"/>
        <v>#DIV/0!</v>
      </c>
      <c r="J491" s="106" t="e">
        <f t="shared" si="49"/>
        <v>#DIV/0!</v>
      </c>
      <c r="K491" s="107" t="e">
        <f t="shared" si="47"/>
        <v>#DIV/0!</v>
      </c>
    </row>
    <row r="492" spans="2:11" x14ac:dyDescent="0.2">
      <c r="B492" s="31">
        <f t="shared" si="44"/>
        <v>2</v>
      </c>
      <c r="C492" s="31" t="s">
        <v>54</v>
      </c>
      <c r="D492" s="106">
        <v>477</v>
      </c>
      <c r="E492" s="106">
        <f t="shared" si="43"/>
        <v>0</v>
      </c>
      <c r="F492" s="107">
        <f t="shared" si="48"/>
        <v>0</v>
      </c>
      <c r="G492" s="106" t="e">
        <f>IF('Calcs active'!P491&gt;0,('Input &amp; Results'!F$28/12*$C$3)*('Input &amp; Results'!$D$21),('Input &amp; Results'!F$28/12*$C$3)*('Input &amp; Results'!$D$22))</f>
        <v>#DIV/0!</v>
      </c>
      <c r="H492" s="106" t="e">
        <f t="shared" si="45"/>
        <v>#DIV/0!</v>
      </c>
      <c r="I492" s="106" t="e">
        <f t="shared" si="46"/>
        <v>#DIV/0!</v>
      </c>
      <c r="J492" s="106" t="e">
        <f t="shared" si="49"/>
        <v>#DIV/0!</v>
      </c>
      <c r="K492" s="107" t="e">
        <f t="shared" si="47"/>
        <v>#DIV/0!</v>
      </c>
    </row>
    <row r="493" spans="2:11" x14ac:dyDescent="0.2">
      <c r="B493" s="31">
        <f t="shared" si="44"/>
        <v>2</v>
      </c>
      <c r="C493" s="31" t="s">
        <v>54</v>
      </c>
      <c r="D493" s="106">
        <v>478</v>
      </c>
      <c r="E493" s="106">
        <f t="shared" si="43"/>
        <v>0</v>
      </c>
      <c r="F493" s="107">
        <f t="shared" si="48"/>
        <v>0</v>
      </c>
      <c r="G493" s="106" t="e">
        <f>IF('Calcs active'!P492&gt;0,('Input &amp; Results'!F$28/12*$C$3)*('Input &amp; Results'!$D$21),('Input &amp; Results'!F$28/12*$C$3)*('Input &amp; Results'!$D$22))</f>
        <v>#DIV/0!</v>
      </c>
      <c r="H493" s="106" t="e">
        <f t="shared" si="45"/>
        <v>#DIV/0!</v>
      </c>
      <c r="I493" s="106" t="e">
        <f t="shared" si="46"/>
        <v>#DIV/0!</v>
      </c>
      <c r="J493" s="106" t="e">
        <f t="shared" si="49"/>
        <v>#DIV/0!</v>
      </c>
      <c r="K493" s="107" t="e">
        <f t="shared" si="47"/>
        <v>#DIV/0!</v>
      </c>
    </row>
    <row r="494" spans="2:11" x14ac:dyDescent="0.2">
      <c r="B494" s="31">
        <f t="shared" si="44"/>
        <v>2</v>
      </c>
      <c r="C494" s="31" t="s">
        <v>54</v>
      </c>
      <c r="D494" s="106">
        <v>479</v>
      </c>
      <c r="E494" s="106">
        <f t="shared" si="43"/>
        <v>0</v>
      </c>
      <c r="F494" s="107">
        <f t="shared" si="48"/>
        <v>0</v>
      </c>
      <c r="G494" s="106" t="e">
        <f>IF('Calcs active'!P493&gt;0,('Input &amp; Results'!F$28/12*$C$3)*('Input &amp; Results'!$D$21),('Input &amp; Results'!F$28/12*$C$3)*('Input &amp; Results'!$D$22))</f>
        <v>#DIV/0!</v>
      </c>
      <c r="H494" s="106" t="e">
        <f t="shared" si="45"/>
        <v>#DIV/0!</v>
      </c>
      <c r="I494" s="106" t="e">
        <f t="shared" si="46"/>
        <v>#DIV/0!</v>
      </c>
      <c r="J494" s="106" t="e">
        <f t="shared" si="49"/>
        <v>#DIV/0!</v>
      </c>
      <c r="K494" s="107" t="e">
        <f t="shared" si="47"/>
        <v>#DIV/0!</v>
      </c>
    </row>
    <row r="495" spans="2:11" x14ac:dyDescent="0.2">
      <c r="B495" s="31">
        <f t="shared" si="44"/>
        <v>2</v>
      </c>
      <c r="C495" s="31" t="s">
        <v>54</v>
      </c>
      <c r="D495" s="106">
        <v>480</v>
      </c>
      <c r="E495" s="106">
        <f t="shared" si="43"/>
        <v>0</v>
      </c>
      <c r="F495" s="107">
        <f t="shared" si="48"/>
        <v>0</v>
      </c>
      <c r="G495" s="106" t="e">
        <f>IF('Calcs active'!P494&gt;0,('Input &amp; Results'!F$28/12*$C$3)*('Input &amp; Results'!$D$21),('Input &amp; Results'!F$28/12*$C$3)*('Input &amp; Results'!$D$22))</f>
        <v>#DIV/0!</v>
      </c>
      <c r="H495" s="106" t="e">
        <f t="shared" si="45"/>
        <v>#DIV/0!</v>
      </c>
      <c r="I495" s="106" t="e">
        <f t="shared" si="46"/>
        <v>#DIV/0!</v>
      </c>
      <c r="J495" s="106" t="e">
        <f t="shared" si="49"/>
        <v>#DIV/0!</v>
      </c>
      <c r="K495" s="107" t="e">
        <f t="shared" si="47"/>
        <v>#DIV/0!</v>
      </c>
    </row>
    <row r="496" spans="2:11" x14ac:dyDescent="0.2">
      <c r="B496" s="31">
        <f t="shared" si="44"/>
        <v>2</v>
      </c>
      <c r="C496" s="31" t="s">
        <v>54</v>
      </c>
      <c r="D496" s="106">
        <v>481</v>
      </c>
      <c r="E496" s="106">
        <f t="shared" si="43"/>
        <v>0</v>
      </c>
      <c r="F496" s="107">
        <f t="shared" si="48"/>
        <v>0</v>
      </c>
      <c r="G496" s="106" t="e">
        <f>IF('Calcs active'!P495&gt;0,('Input &amp; Results'!F$28/12*$C$3)*('Input &amp; Results'!$D$21),('Input &amp; Results'!F$28/12*$C$3)*('Input &amp; Results'!$D$22))</f>
        <v>#DIV/0!</v>
      </c>
      <c r="H496" s="106" t="e">
        <f t="shared" si="45"/>
        <v>#DIV/0!</v>
      </c>
      <c r="I496" s="106" t="e">
        <f t="shared" si="46"/>
        <v>#DIV/0!</v>
      </c>
      <c r="J496" s="106" t="e">
        <f t="shared" si="49"/>
        <v>#DIV/0!</v>
      </c>
      <c r="K496" s="107" t="e">
        <f t="shared" si="47"/>
        <v>#DIV/0!</v>
      </c>
    </row>
    <row r="497" spans="2:11" x14ac:dyDescent="0.2">
      <c r="B497" s="31">
        <f t="shared" si="44"/>
        <v>2</v>
      </c>
      <c r="C497" s="31" t="s">
        <v>54</v>
      </c>
      <c r="D497" s="106">
        <v>482</v>
      </c>
      <c r="E497" s="106">
        <f t="shared" si="43"/>
        <v>0</v>
      </c>
      <c r="F497" s="107">
        <f t="shared" si="48"/>
        <v>0</v>
      </c>
      <c r="G497" s="106" t="e">
        <f>IF('Calcs active'!P496&gt;0,('Input &amp; Results'!F$28/12*$C$3)*('Input &amp; Results'!$D$21),('Input &amp; Results'!F$28/12*$C$3)*('Input &amp; Results'!$D$22))</f>
        <v>#DIV/0!</v>
      </c>
      <c r="H497" s="106" t="e">
        <f t="shared" si="45"/>
        <v>#DIV/0!</v>
      </c>
      <c r="I497" s="106" t="e">
        <f t="shared" si="46"/>
        <v>#DIV/0!</v>
      </c>
      <c r="J497" s="106" t="e">
        <f t="shared" si="49"/>
        <v>#DIV/0!</v>
      </c>
      <c r="K497" s="107" t="e">
        <f t="shared" si="47"/>
        <v>#DIV/0!</v>
      </c>
    </row>
    <row r="498" spans="2:11" x14ac:dyDescent="0.2">
      <c r="B498" s="31">
        <f t="shared" si="44"/>
        <v>2</v>
      </c>
      <c r="C498" s="31" t="s">
        <v>54</v>
      </c>
      <c r="D498" s="106">
        <v>483</v>
      </c>
      <c r="E498" s="106">
        <f t="shared" si="43"/>
        <v>0</v>
      </c>
      <c r="F498" s="107">
        <f t="shared" si="48"/>
        <v>0</v>
      </c>
      <c r="G498" s="106" t="e">
        <f>IF('Calcs active'!P497&gt;0,('Input &amp; Results'!F$28/12*$C$3)*('Input &amp; Results'!$D$21),('Input &amp; Results'!F$28/12*$C$3)*('Input &amp; Results'!$D$22))</f>
        <v>#DIV/0!</v>
      </c>
      <c r="H498" s="106" t="e">
        <f t="shared" si="45"/>
        <v>#DIV/0!</v>
      </c>
      <c r="I498" s="106" t="e">
        <f t="shared" si="46"/>
        <v>#DIV/0!</v>
      </c>
      <c r="J498" s="106" t="e">
        <f t="shared" si="49"/>
        <v>#DIV/0!</v>
      </c>
      <c r="K498" s="107" t="e">
        <f t="shared" si="47"/>
        <v>#DIV/0!</v>
      </c>
    </row>
    <row r="499" spans="2:11" x14ac:dyDescent="0.2">
      <c r="B499" s="31">
        <f t="shared" si="44"/>
        <v>2</v>
      </c>
      <c r="C499" s="31" t="s">
        <v>54</v>
      </c>
      <c r="D499" s="106">
        <v>484</v>
      </c>
      <c r="E499" s="106">
        <f t="shared" si="43"/>
        <v>0</v>
      </c>
      <c r="F499" s="107">
        <f t="shared" si="48"/>
        <v>0</v>
      </c>
      <c r="G499" s="106" t="e">
        <f>IF('Calcs active'!P498&gt;0,('Input &amp; Results'!F$28/12*$C$3)*('Input &amp; Results'!$D$21),('Input &amp; Results'!F$28/12*$C$3)*('Input &amp; Results'!$D$22))</f>
        <v>#DIV/0!</v>
      </c>
      <c r="H499" s="106" t="e">
        <f t="shared" si="45"/>
        <v>#DIV/0!</v>
      </c>
      <c r="I499" s="106" t="e">
        <f t="shared" si="46"/>
        <v>#DIV/0!</v>
      </c>
      <c r="J499" s="106" t="e">
        <f t="shared" si="49"/>
        <v>#DIV/0!</v>
      </c>
      <c r="K499" s="107" t="e">
        <f t="shared" si="47"/>
        <v>#DIV/0!</v>
      </c>
    </row>
    <row r="500" spans="2:11" x14ac:dyDescent="0.2">
      <c r="B500" s="31">
        <f t="shared" si="44"/>
        <v>2</v>
      </c>
      <c r="C500" s="31" t="s">
        <v>54</v>
      </c>
      <c r="D500" s="106">
        <v>485</v>
      </c>
      <c r="E500" s="106">
        <f t="shared" si="43"/>
        <v>0</v>
      </c>
      <c r="F500" s="107">
        <f t="shared" si="48"/>
        <v>0</v>
      </c>
      <c r="G500" s="106" t="e">
        <f>IF('Calcs active'!P499&gt;0,('Input &amp; Results'!F$28/12*$C$3)*('Input &amp; Results'!$D$21),('Input &amp; Results'!F$28/12*$C$3)*('Input &amp; Results'!$D$22))</f>
        <v>#DIV/0!</v>
      </c>
      <c r="H500" s="106" t="e">
        <f t="shared" si="45"/>
        <v>#DIV/0!</v>
      </c>
      <c r="I500" s="106" t="e">
        <f t="shared" si="46"/>
        <v>#DIV/0!</v>
      </c>
      <c r="J500" s="106" t="e">
        <f t="shared" si="49"/>
        <v>#DIV/0!</v>
      </c>
      <c r="K500" s="107" t="e">
        <f t="shared" si="47"/>
        <v>#DIV/0!</v>
      </c>
    </row>
    <row r="501" spans="2:11" x14ac:dyDescent="0.2">
      <c r="B501" s="31">
        <f t="shared" si="44"/>
        <v>2</v>
      </c>
      <c r="C501" s="31" t="s">
        <v>55</v>
      </c>
      <c r="D501" s="106">
        <v>486</v>
      </c>
      <c r="E501" s="106">
        <f t="shared" si="43"/>
        <v>0</v>
      </c>
      <c r="F501" s="107">
        <f t="shared" si="48"/>
        <v>0</v>
      </c>
      <c r="G501" s="106" t="e">
        <f>IF('Calcs active'!P500&gt;0,('Input &amp; Results'!F$29/12*$C$3)*('Input &amp; Results'!$D$21),('Input &amp; Results'!F$29/12*$C$3)*('Input &amp; Results'!$D$22))</f>
        <v>#DIV/0!</v>
      </c>
      <c r="H501" s="106" t="e">
        <f t="shared" si="45"/>
        <v>#DIV/0!</v>
      </c>
      <c r="I501" s="106" t="e">
        <f t="shared" si="46"/>
        <v>#DIV/0!</v>
      </c>
      <c r="J501" s="106" t="e">
        <f t="shared" si="49"/>
        <v>#DIV/0!</v>
      </c>
      <c r="K501" s="107" t="e">
        <f t="shared" si="47"/>
        <v>#DIV/0!</v>
      </c>
    </row>
    <row r="502" spans="2:11" x14ac:dyDescent="0.2">
      <c r="B502" s="31">
        <f t="shared" si="44"/>
        <v>2</v>
      </c>
      <c r="C502" s="31" t="s">
        <v>55</v>
      </c>
      <c r="D502" s="106">
        <v>487</v>
      </c>
      <c r="E502" s="106">
        <f t="shared" si="43"/>
        <v>0</v>
      </c>
      <c r="F502" s="107">
        <f t="shared" si="48"/>
        <v>0</v>
      </c>
      <c r="G502" s="106" t="e">
        <f>IF('Calcs active'!P501&gt;0,('Input &amp; Results'!F$29/12*$C$3)*('Input &amp; Results'!$D$21),('Input &amp; Results'!F$29/12*$C$3)*('Input &amp; Results'!$D$22))</f>
        <v>#DIV/0!</v>
      </c>
      <c r="H502" s="106" t="e">
        <f t="shared" si="45"/>
        <v>#DIV/0!</v>
      </c>
      <c r="I502" s="106" t="e">
        <f t="shared" si="46"/>
        <v>#DIV/0!</v>
      </c>
      <c r="J502" s="106" t="e">
        <f t="shared" si="49"/>
        <v>#DIV/0!</v>
      </c>
      <c r="K502" s="107" t="e">
        <f t="shared" si="47"/>
        <v>#DIV/0!</v>
      </c>
    </row>
    <row r="503" spans="2:11" x14ac:dyDescent="0.2">
      <c r="B503" s="31">
        <f t="shared" si="44"/>
        <v>2</v>
      </c>
      <c r="C503" s="31" t="s">
        <v>55</v>
      </c>
      <c r="D503" s="106">
        <v>488</v>
      </c>
      <c r="E503" s="106">
        <f t="shared" si="43"/>
        <v>0</v>
      </c>
      <c r="F503" s="107">
        <f t="shared" si="48"/>
        <v>0</v>
      </c>
      <c r="G503" s="106" t="e">
        <f>IF('Calcs active'!P502&gt;0,('Input &amp; Results'!F$29/12*$C$3)*('Input &amp; Results'!$D$21),('Input &amp; Results'!F$29/12*$C$3)*('Input &amp; Results'!$D$22))</f>
        <v>#DIV/0!</v>
      </c>
      <c r="H503" s="106" t="e">
        <f t="shared" si="45"/>
        <v>#DIV/0!</v>
      </c>
      <c r="I503" s="106" t="e">
        <f t="shared" si="46"/>
        <v>#DIV/0!</v>
      </c>
      <c r="J503" s="106" t="e">
        <f t="shared" si="49"/>
        <v>#DIV/0!</v>
      </c>
      <c r="K503" s="107" t="e">
        <f t="shared" si="47"/>
        <v>#DIV/0!</v>
      </c>
    </row>
    <row r="504" spans="2:11" x14ac:dyDescent="0.2">
      <c r="B504" s="31">
        <f t="shared" si="44"/>
        <v>2</v>
      </c>
      <c r="C504" s="31" t="s">
        <v>55</v>
      </c>
      <c r="D504" s="106">
        <v>489</v>
      </c>
      <c r="E504" s="106">
        <f t="shared" si="43"/>
        <v>0</v>
      </c>
      <c r="F504" s="107">
        <f t="shared" si="48"/>
        <v>0</v>
      </c>
      <c r="G504" s="106" t="e">
        <f>IF('Calcs active'!P503&gt;0,('Input &amp; Results'!F$29/12*$C$3)*('Input &amp; Results'!$D$21),('Input &amp; Results'!F$29/12*$C$3)*('Input &amp; Results'!$D$22))</f>
        <v>#DIV/0!</v>
      </c>
      <c r="H504" s="106" t="e">
        <f t="shared" si="45"/>
        <v>#DIV/0!</v>
      </c>
      <c r="I504" s="106" t="e">
        <f t="shared" si="46"/>
        <v>#DIV/0!</v>
      </c>
      <c r="J504" s="106" t="e">
        <f t="shared" si="49"/>
        <v>#DIV/0!</v>
      </c>
      <c r="K504" s="107" t="e">
        <f t="shared" si="47"/>
        <v>#DIV/0!</v>
      </c>
    </row>
    <row r="505" spans="2:11" x14ac:dyDescent="0.2">
      <c r="B505" s="31">
        <f t="shared" si="44"/>
        <v>2</v>
      </c>
      <c r="C505" s="31" t="s">
        <v>55</v>
      </c>
      <c r="D505" s="106">
        <v>490</v>
      </c>
      <c r="E505" s="106">
        <f t="shared" ref="E505:E568" si="50">IF($C$3&gt;0,$C$3*$C$11*(I504/$C$8)^$C$12,0)</f>
        <v>0</v>
      </c>
      <c r="F505" s="107">
        <f t="shared" si="48"/>
        <v>0</v>
      </c>
      <c r="G505" s="106" t="e">
        <f>IF('Calcs active'!P504&gt;0,('Input &amp; Results'!F$29/12*$C$3)*('Input &amp; Results'!$D$21),('Input &amp; Results'!F$29/12*$C$3)*('Input &amp; Results'!$D$22))</f>
        <v>#DIV/0!</v>
      </c>
      <c r="H505" s="106" t="e">
        <f t="shared" si="45"/>
        <v>#DIV/0!</v>
      </c>
      <c r="I505" s="106" t="e">
        <f t="shared" si="46"/>
        <v>#DIV/0!</v>
      </c>
      <c r="J505" s="106" t="e">
        <f t="shared" si="49"/>
        <v>#DIV/0!</v>
      </c>
      <c r="K505" s="107" t="e">
        <f t="shared" si="47"/>
        <v>#DIV/0!</v>
      </c>
    </row>
    <row r="506" spans="2:11" x14ac:dyDescent="0.2">
      <c r="B506" s="31">
        <f t="shared" si="44"/>
        <v>2</v>
      </c>
      <c r="C506" s="31" t="s">
        <v>55</v>
      </c>
      <c r="D506" s="106">
        <v>491</v>
      </c>
      <c r="E506" s="106">
        <f t="shared" si="50"/>
        <v>0</v>
      </c>
      <c r="F506" s="107">
        <f t="shared" si="48"/>
        <v>0</v>
      </c>
      <c r="G506" s="106" t="e">
        <f>IF('Calcs active'!P505&gt;0,('Input &amp; Results'!F$29/12*$C$3)*('Input &amp; Results'!$D$21),('Input &amp; Results'!F$29/12*$C$3)*('Input &amp; Results'!$D$22))</f>
        <v>#DIV/0!</v>
      </c>
      <c r="H506" s="106" t="e">
        <f t="shared" si="45"/>
        <v>#DIV/0!</v>
      </c>
      <c r="I506" s="106" t="e">
        <f t="shared" si="46"/>
        <v>#DIV/0!</v>
      </c>
      <c r="J506" s="106" t="e">
        <f t="shared" si="49"/>
        <v>#DIV/0!</v>
      </c>
      <c r="K506" s="107" t="e">
        <f t="shared" si="47"/>
        <v>#DIV/0!</v>
      </c>
    </row>
    <row r="507" spans="2:11" x14ac:dyDescent="0.2">
      <c r="B507" s="31">
        <f t="shared" si="44"/>
        <v>2</v>
      </c>
      <c r="C507" s="31" t="s">
        <v>55</v>
      </c>
      <c r="D507" s="106">
        <v>492</v>
      </c>
      <c r="E507" s="106">
        <f t="shared" si="50"/>
        <v>0</v>
      </c>
      <c r="F507" s="107">
        <f t="shared" si="48"/>
        <v>0</v>
      </c>
      <c r="G507" s="106" t="e">
        <f>IF('Calcs active'!P506&gt;0,('Input &amp; Results'!F$29/12*$C$3)*('Input &amp; Results'!$D$21),('Input &amp; Results'!F$29/12*$C$3)*('Input &amp; Results'!$D$22))</f>
        <v>#DIV/0!</v>
      </c>
      <c r="H507" s="106" t="e">
        <f t="shared" si="45"/>
        <v>#DIV/0!</v>
      </c>
      <c r="I507" s="106" t="e">
        <f t="shared" si="46"/>
        <v>#DIV/0!</v>
      </c>
      <c r="J507" s="106" t="e">
        <f t="shared" si="49"/>
        <v>#DIV/0!</v>
      </c>
      <c r="K507" s="107" t="e">
        <f t="shared" si="47"/>
        <v>#DIV/0!</v>
      </c>
    </row>
    <row r="508" spans="2:11" x14ac:dyDescent="0.2">
      <c r="B508" s="31">
        <f t="shared" si="44"/>
        <v>2</v>
      </c>
      <c r="C508" s="31" t="s">
        <v>55</v>
      </c>
      <c r="D508" s="106">
        <v>493</v>
      </c>
      <c r="E508" s="106">
        <f t="shared" si="50"/>
        <v>0</v>
      </c>
      <c r="F508" s="107">
        <f t="shared" si="48"/>
        <v>0</v>
      </c>
      <c r="G508" s="106" t="e">
        <f>IF('Calcs active'!P507&gt;0,('Input &amp; Results'!F$29/12*$C$3)*('Input &amp; Results'!$D$21),('Input &amp; Results'!F$29/12*$C$3)*('Input &amp; Results'!$D$22))</f>
        <v>#DIV/0!</v>
      </c>
      <c r="H508" s="106" t="e">
        <f t="shared" si="45"/>
        <v>#DIV/0!</v>
      </c>
      <c r="I508" s="106" t="e">
        <f t="shared" si="46"/>
        <v>#DIV/0!</v>
      </c>
      <c r="J508" s="106" t="e">
        <f t="shared" si="49"/>
        <v>#DIV/0!</v>
      </c>
      <c r="K508" s="107" t="e">
        <f t="shared" si="47"/>
        <v>#DIV/0!</v>
      </c>
    </row>
    <row r="509" spans="2:11" x14ac:dyDescent="0.2">
      <c r="B509" s="31">
        <f t="shared" si="44"/>
        <v>2</v>
      </c>
      <c r="C509" s="31" t="s">
        <v>55</v>
      </c>
      <c r="D509" s="106">
        <v>494</v>
      </c>
      <c r="E509" s="106">
        <f t="shared" si="50"/>
        <v>0</v>
      </c>
      <c r="F509" s="107">
        <f t="shared" si="48"/>
        <v>0</v>
      </c>
      <c r="G509" s="106" t="e">
        <f>IF('Calcs active'!P508&gt;0,('Input &amp; Results'!F$29/12*$C$3)*('Input &amp; Results'!$D$21),('Input &amp; Results'!F$29/12*$C$3)*('Input &amp; Results'!$D$22))</f>
        <v>#DIV/0!</v>
      </c>
      <c r="H509" s="106" t="e">
        <f t="shared" si="45"/>
        <v>#DIV/0!</v>
      </c>
      <c r="I509" s="106" t="e">
        <f t="shared" si="46"/>
        <v>#DIV/0!</v>
      </c>
      <c r="J509" s="106" t="e">
        <f t="shared" si="49"/>
        <v>#DIV/0!</v>
      </c>
      <c r="K509" s="107" t="e">
        <f t="shared" si="47"/>
        <v>#DIV/0!</v>
      </c>
    </row>
    <row r="510" spans="2:11" x14ac:dyDescent="0.2">
      <c r="B510" s="31">
        <f t="shared" ref="B510:B573" si="51">B145+1</f>
        <v>2</v>
      </c>
      <c r="C510" s="31" t="s">
        <v>55</v>
      </c>
      <c r="D510" s="106">
        <v>495</v>
      </c>
      <c r="E510" s="106">
        <f t="shared" si="50"/>
        <v>0</v>
      </c>
      <c r="F510" s="107">
        <f t="shared" si="48"/>
        <v>0</v>
      </c>
      <c r="G510" s="106" t="e">
        <f>IF('Calcs active'!P509&gt;0,('Input &amp; Results'!F$29/12*$C$3)*('Input &amp; Results'!$D$21),('Input &amp; Results'!F$29/12*$C$3)*('Input &amp; Results'!$D$22))</f>
        <v>#DIV/0!</v>
      </c>
      <c r="H510" s="106" t="e">
        <f t="shared" si="45"/>
        <v>#DIV/0!</v>
      </c>
      <c r="I510" s="106" t="e">
        <f t="shared" si="46"/>
        <v>#DIV/0!</v>
      </c>
      <c r="J510" s="106" t="e">
        <f t="shared" si="49"/>
        <v>#DIV/0!</v>
      </c>
      <c r="K510" s="107" t="e">
        <f t="shared" si="47"/>
        <v>#DIV/0!</v>
      </c>
    </row>
    <row r="511" spans="2:11" x14ac:dyDescent="0.2">
      <c r="B511" s="31">
        <f t="shared" si="51"/>
        <v>2</v>
      </c>
      <c r="C511" s="31" t="s">
        <v>55</v>
      </c>
      <c r="D511" s="106">
        <v>496</v>
      </c>
      <c r="E511" s="106">
        <f t="shared" si="50"/>
        <v>0</v>
      </c>
      <c r="F511" s="107">
        <f t="shared" si="48"/>
        <v>0</v>
      </c>
      <c r="G511" s="106" t="e">
        <f>IF('Calcs active'!P510&gt;0,('Input &amp; Results'!F$29/12*$C$3)*('Input &amp; Results'!$D$21),('Input &amp; Results'!F$29/12*$C$3)*('Input &amp; Results'!$D$22))</f>
        <v>#DIV/0!</v>
      </c>
      <c r="H511" s="106" t="e">
        <f t="shared" si="45"/>
        <v>#DIV/0!</v>
      </c>
      <c r="I511" s="106" t="e">
        <f t="shared" si="46"/>
        <v>#DIV/0!</v>
      </c>
      <c r="J511" s="106" t="e">
        <f t="shared" si="49"/>
        <v>#DIV/0!</v>
      </c>
      <c r="K511" s="107" t="e">
        <f t="shared" si="47"/>
        <v>#DIV/0!</v>
      </c>
    </row>
    <row r="512" spans="2:11" x14ac:dyDescent="0.2">
      <c r="B512" s="31">
        <f t="shared" si="51"/>
        <v>2</v>
      </c>
      <c r="C512" s="31" t="s">
        <v>55</v>
      </c>
      <c r="D512" s="106">
        <v>497</v>
      </c>
      <c r="E512" s="106">
        <f t="shared" si="50"/>
        <v>0</v>
      </c>
      <c r="F512" s="107">
        <f t="shared" si="48"/>
        <v>0</v>
      </c>
      <c r="G512" s="106" t="e">
        <f>IF('Calcs active'!P511&gt;0,('Input &amp; Results'!F$29/12*$C$3)*('Input &amp; Results'!$D$21),('Input &amp; Results'!F$29/12*$C$3)*('Input &amp; Results'!$D$22))</f>
        <v>#DIV/0!</v>
      </c>
      <c r="H512" s="106" t="e">
        <f t="shared" si="45"/>
        <v>#DIV/0!</v>
      </c>
      <c r="I512" s="106" t="e">
        <f t="shared" si="46"/>
        <v>#DIV/0!</v>
      </c>
      <c r="J512" s="106" t="e">
        <f t="shared" si="49"/>
        <v>#DIV/0!</v>
      </c>
      <c r="K512" s="107" t="e">
        <f t="shared" si="47"/>
        <v>#DIV/0!</v>
      </c>
    </row>
    <row r="513" spans="2:11" x14ac:dyDescent="0.2">
      <c r="B513" s="31">
        <f t="shared" si="51"/>
        <v>2</v>
      </c>
      <c r="C513" s="31" t="s">
        <v>55</v>
      </c>
      <c r="D513" s="106">
        <v>498</v>
      </c>
      <c r="E513" s="106">
        <f t="shared" si="50"/>
        <v>0</v>
      </c>
      <c r="F513" s="107">
        <f t="shared" si="48"/>
        <v>0</v>
      </c>
      <c r="G513" s="106" t="e">
        <f>IF('Calcs active'!P512&gt;0,('Input &amp; Results'!F$29/12*$C$3)*('Input &amp; Results'!$D$21),('Input &amp; Results'!F$29/12*$C$3)*('Input &amp; Results'!$D$22))</f>
        <v>#DIV/0!</v>
      </c>
      <c r="H513" s="106" t="e">
        <f t="shared" si="45"/>
        <v>#DIV/0!</v>
      </c>
      <c r="I513" s="106" t="e">
        <f t="shared" si="46"/>
        <v>#DIV/0!</v>
      </c>
      <c r="J513" s="106" t="e">
        <f t="shared" si="49"/>
        <v>#DIV/0!</v>
      </c>
      <c r="K513" s="107" t="e">
        <f t="shared" si="47"/>
        <v>#DIV/0!</v>
      </c>
    </row>
    <row r="514" spans="2:11" x14ac:dyDescent="0.2">
      <c r="B514" s="31">
        <f t="shared" si="51"/>
        <v>2</v>
      </c>
      <c r="C514" s="31" t="s">
        <v>55</v>
      </c>
      <c r="D514" s="106">
        <v>499</v>
      </c>
      <c r="E514" s="106">
        <f t="shared" si="50"/>
        <v>0</v>
      </c>
      <c r="F514" s="107">
        <f t="shared" si="48"/>
        <v>0</v>
      </c>
      <c r="G514" s="106" t="e">
        <f>IF('Calcs active'!P513&gt;0,('Input &amp; Results'!F$29/12*$C$3)*('Input &amp; Results'!$D$21),('Input &amp; Results'!F$29/12*$C$3)*('Input &amp; Results'!$D$22))</f>
        <v>#DIV/0!</v>
      </c>
      <c r="H514" s="106" t="e">
        <f t="shared" si="45"/>
        <v>#DIV/0!</v>
      </c>
      <c r="I514" s="106" t="e">
        <f t="shared" si="46"/>
        <v>#DIV/0!</v>
      </c>
      <c r="J514" s="106" t="e">
        <f t="shared" si="49"/>
        <v>#DIV/0!</v>
      </c>
      <c r="K514" s="107" t="e">
        <f t="shared" si="47"/>
        <v>#DIV/0!</v>
      </c>
    </row>
    <row r="515" spans="2:11" x14ac:dyDescent="0.2">
      <c r="B515" s="31">
        <f t="shared" si="51"/>
        <v>2</v>
      </c>
      <c r="C515" s="31" t="s">
        <v>55</v>
      </c>
      <c r="D515" s="106">
        <v>500</v>
      </c>
      <c r="E515" s="106">
        <f t="shared" si="50"/>
        <v>0</v>
      </c>
      <c r="F515" s="107">
        <f t="shared" si="48"/>
        <v>0</v>
      </c>
      <c r="G515" s="106" t="e">
        <f>IF('Calcs active'!P514&gt;0,('Input &amp; Results'!F$29/12*$C$3)*('Input &amp; Results'!$D$21),('Input &amp; Results'!F$29/12*$C$3)*('Input &amp; Results'!$D$22))</f>
        <v>#DIV/0!</v>
      </c>
      <c r="H515" s="106" t="e">
        <f t="shared" si="45"/>
        <v>#DIV/0!</v>
      </c>
      <c r="I515" s="106" t="e">
        <f t="shared" si="46"/>
        <v>#DIV/0!</v>
      </c>
      <c r="J515" s="106" t="e">
        <f t="shared" si="49"/>
        <v>#DIV/0!</v>
      </c>
      <c r="K515" s="107" t="e">
        <f t="shared" si="47"/>
        <v>#DIV/0!</v>
      </c>
    </row>
    <row r="516" spans="2:11" x14ac:dyDescent="0.2">
      <c r="B516" s="31">
        <f t="shared" si="51"/>
        <v>2</v>
      </c>
      <c r="C516" s="31" t="s">
        <v>55</v>
      </c>
      <c r="D516" s="106">
        <v>501</v>
      </c>
      <c r="E516" s="106">
        <f t="shared" si="50"/>
        <v>0</v>
      </c>
      <c r="F516" s="107">
        <f t="shared" si="48"/>
        <v>0</v>
      </c>
      <c r="G516" s="106" t="e">
        <f>IF('Calcs active'!P515&gt;0,('Input &amp; Results'!F$29/12*$C$3)*('Input &amp; Results'!$D$21),('Input &amp; Results'!F$29/12*$C$3)*('Input &amp; Results'!$D$22))</f>
        <v>#DIV/0!</v>
      </c>
      <c r="H516" s="106" t="e">
        <f t="shared" si="45"/>
        <v>#DIV/0!</v>
      </c>
      <c r="I516" s="106" t="e">
        <f t="shared" si="46"/>
        <v>#DIV/0!</v>
      </c>
      <c r="J516" s="106" t="e">
        <f t="shared" si="49"/>
        <v>#DIV/0!</v>
      </c>
      <c r="K516" s="107" t="e">
        <f t="shared" si="47"/>
        <v>#DIV/0!</v>
      </c>
    </row>
    <row r="517" spans="2:11" x14ac:dyDescent="0.2">
      <c r="B517" s="31">
        <f t="shared" si="51"/>
        <v>2</v>
      </c>
      <c r="C517" s="31" t="s">
        <v>55</v>
      </c>
      <c r="D517" s="106">
        <v>502</v>
      </c>
      <c r="E517" s="106">
        <f t="shared" si="50"/>
        <v>0</v>
      </c>
      <c r="F517" s="107">
        <f t="shared" si="48"/>
        <v>0</v>
      </c>
      <c r="G517" s="106" t="e">
        <f>IF('Calcs active'!P516&gt;0,('Input &amp; Results'!F$29/12*$C$3)*('Input &amp; Results'!$D$21),('Input &amp; Results'!F$29/12*$C$3)*('Input &amp; Results'!$D$22))</f>
        <v>#DIV/0!</v>
      </c>
      <c r="H517" s="106" t="e">
        <f t="shared" si="45"/>
        <v>#DIV/0!</v>
      </c>
      <c r="I517" s="106" t="e">
        <f t="shared" si="46"/>
        <v>#DIV/0!</v>
      </c>
      <c r="J517" s="106" t="e">
        <f t="shared" si="49"/>
        <v>#DIV/0!</v>
      </c>
      <c r="K517" s="107" t="e">
        <f t="shared" si="47"/>
        <v>#DIV/0!</v>
      </c>
    </row>
    <row r="518" spans="2:11" x14ac:dyDescent="0.2">
      <c r="B518" s="31">
        <f t="shared" si="51"/>
        <v>2</v>
      </c>
      <c r="C518" s="31" t="s">
        <v>55</v>
      </c>
      <c r="D518" s="106">
        <v>503</v>
      </c>
      <c r="E518" s="106">
        <f t="shared" si="50"/>
        <v>0</v>
      </c>
      <c r="F518" s="107">
        <f t="shared" si="48"/>
        <v>0</v>
      </c>
      <c r="G518" s="106" t="e">
        <f>IF('Calcs active'!P517&gt;0,('Input &amp; Results'!F$29/12*$C$3)*('Input &amp; Results'!$D$21),('Input &amp; Results'!F$29/12*$C$3)*('Input &amp; Results'!$D$22))</f>
        <v>#DIV/0!</v>
      </c>
      <c r="H518" s="106" t="e">
        <f t="shared" si="45"/>
        <v>#DIV/0!</v>
      </c>
      <c r="I518" s="106" t="e">
        <f t="shared" si="46"/>
        <v>#DIV/0!</v>
      </c>
      <c r="J518" s="106" t="e">
        <f t="shared" si="49"/>
        <v>#DIV/0!</v>
      </c>
      <c r="K518" s="107" t="e">
        <f t="shared" si="47"/>
        <v>#DIV/0!</v>
      </c>
    </row>
    <row r="519" spans="2:11" x14ac:dyDescent="0.2">
      <c r="B519" s="31">
        <f t="shared" si="51"/>
        <v>2</v>
      </c>
      <c r="C519" s="31" t="s">
        <v>55</v>
      </c>
      <c r="D519" s="106">
        <v>504</v>
      </c>
      <c r="E519" s="106">
        <f t="shared" si="50"/>
        <v>0</v>
      </c>
      <c r="F519" s="107">
        <f t="shared" si="48"/>
        <v>0</v>
      </c>
      <c r="G519" s="106" t="e">
        <f>IF('Calcs active'!P518&gt;0,('Input &amp; Results'!F$29/12*$C$3)*('Input &amp; Results'!$D$21),('Input &amp; Results'!F$29/12*$C$3)*('Input &amp; Results'!$D$22))</f>
        <v>#DIV/0!</v>
      </c>
      <c r="H519" s="106" t="e">
        <f t="shared" si="45"/>
        <v>#DIV/0!</v>
      </c>
      <c r="I519" s="106" t="e">
        <f t="shared" si="46"/>
        <v>#DIV/0!</v>
      </c>
      <c r="J519" s="106" t="e">
        <f t="shared" si="49"/>
        <v>#DIV/0!</v>
      </c>
      <c r="K519" s="107" t="e">
        <f t="shared" si="47"/>
        <v>#DIV/0!</v>
      </c>
    </row>
    <row r="520" spans="2:11" x14ac:dyDescent="0.2">
      <c r="B520" s="31">
        <f t="shared" si="51"/>
        <v>2</v>
      </c>
      <c r="C520" s="31" t="s">
        <v>55</v>
      </c>
      <c r="D520" s="106">
        <v>505</v>
      </c>
      <c r="E520" s="106">
        <f t="shared" si="50"/>
        <v>0</v>
      </c>
      <c r="F520" s="107">
        <f t="shared" si="48"/>
        <v>0</v>
      </c>
      <c r="G520" s="106" t="e">
        <f>IF('Calcs active'!P519&gt;0,('Input &amp; Results'!F$29/12*$C$3)*('Input &amp; Results'!$D$21),('Input &amp; Results'!F$29/12*$C$3)*('Input &amp; Results'!$D$22))</f>
        <v>#DIV/0!</v>
      </c>
      <c r="H520" s="106" t="e">
        <f t="shared" si="45"/>
        <v>#DIV/0!</v>
      </c>
      <c r="I520" s="106" t="e">
        <f t="shared" si="46"/>
        <v>#DIV/0!</v>
      </c>
      <c r="J520" s="106" t="e">
        <f t="shared" si="49"/>
        <v>#DIV/0!</v>
      </c>
      <c r="K520" s="107" t="e">
        <f t="shared" si="47"/>
        <v>#DIV/0!</v>
      </c>
    </row>
    <row r="521" spans="2:11" x14ac:dyDescent="0.2">
      <c r="B521" s="31">
        <f t="shared" si="51"/>
        <v>2</v>
      </c>
      <c r="C521" s="31" t="s">
        <v>55</v>
      </c>
      <c r="D521" s="106">
        <v>506</v>
      </c>
      <c r="E521" s="106">
        <f t="shared" si="50"/>
        <v>0</v>
      </c>
      <c r="F521" s="107">
        <f t="shared" si="48"/>
        <v>0</v>
      </c>
      <c r="G521" s="106" t="e">
        <f>IF('Calcs active'!P520&gt;0,('Input &amp; Results'!F$29/12*$C$3)*('Input &amp; Results'!$D$21),('Input &amp; Results'!F$29/12*$C$3)*('Input &amp; Results'!$D$22))</f>
        <v>#DIV/0!</v>
      </c>
      <c r="H521" s="106" t="e">
        <f t="shared" si="45"/>
        <v>#DIV/0!</v>
      </c>
      <c r="I521" s="106" t="e">
        <f t="shared" si="46"/>
        <v>#DIV/0!</v>
      </c>
      <c r="J521" s="106" t="e">
        <f t="shared" si="49"/>
        <v>#DIV/0!</v>
      </c>
      <c r="K521" s="107" t="e">
        <f t="shared" si="47"/>
        <v>#DIV/0!</v>
      </c>
    </row>
    <row r="522" spans="2:11" x14ac:dyDescent="0.2">
      <c r="B522" s="31">
        <f t="shared" si="51"/>
        <v>2</v>
      </c>
      <c r="C522" s="31" t="s">
        <v>55</v>
      </c>
      <c r="D522" s="106">
        <v>507</v>
      </c>
      <c r="E522" s="106">
        <f t="shared" si="50"/>
        <v>0</v>
      </c>
      <c r="F522" s="107">
        <f t="shared" si="48"/>
        <v>0</v>
      </c>
      <c r="G522" s="106" t="e">
        <f>IF('Calcs active'!P521&gt;0,('Input &amp; Results'!F$29/12*$C$3)*('Input &amp; Results'!$D$21),('Input &amp; Results'!F$29/12*$C$3)*('Input &amp; Results'!$D$22))</f>
        <v>#DIV/0!</v>
      </c>
      <c r="H522" s="106" t="e">
        <f t="shared" si="45"/>
        <v>#DIV/0!</v>
      </c>
      <c r="I522" s="106" t="e">
        <f t="shared" si="46"/>
        <v>#DIV/0!</v>
      </c>
      <c r="J522" s="106" t="e">
        <f t="shared" si="49"/>
        <v>#DIV/0!</v>
      </c>
      <c r="K522" s="107" t="e">
        <f t="shared" si="47"/>
        <v>#DIV/0!</v>
      </c>
    </row>
    <row r="523" spans="2:11" x14ac:dyDescent="0.2">
      <c r="B523" s="31">
        <f t="shared" si="51"/>
        <v>2</v>
      </c>
      <c r="C523" s="31" t="s">
        <v>55</v>
      </c>
      <c r="D523" s="106">
        <v>508</v>
      </c>
      <c r="E523" s="106">
        <f t="shared" si="50"/>
        <v>0</v>
      </c>
      <c r="F523" s="107">
        <f t="shared" si="48"/>
        <v>0</v>
      </c>
      <c r="G523" s="106" t="e">
        <f>IF('Calcs active'!P522&gt;0,('Input &amp; Results'!F$29/12*$C$3)*('Input &amp; Results'!$D$21),('Input &amp; Results'!F$29/12*$C$3)*('Input &amp; Results'!$D$22))</f>
        <v>#DIV/0!</v>
      </c>
      <c r="H523" s="106" t="e">
        <f t="shared" si="45"/>
        <v>#DIV/0!</v>
      </c>
      <c r="I523" s="106" t="e">
        <f t="shared" si="46"/>
        <v>#DIV/0!</v>
      </c>
      <c r="J523" s="106" t="e">
        <f t="shared" si="49"/>
        <v>#DIV/0!</v>
      </c>
      <c r="K523" s="107" t="e">
        <f t="shared" si="47"/>
        <v>#DIV/0!</v>
      </c>
    </row>
    <row r="524" spans="2:11" x14ac:dyDescent="0.2">
      <c r="B524" s="31">
        <f t="shared" si="51"/>
        <v>2</v>
      </c>
      <c r="C524" s="31" t="s">
        <v>55</v>
      </c>
      <c r="D524" s="106">
        <v>509</v>
      </c>
      <c r="E524" s="106">
        <f t="shared" si="50"/>
        <v>0</v>
      </c>
      <c r="F524" s="107">
        <f t="shared" si="48"/>
        <v>0</v>
      </c>
      <c r="G524" s="106" t="e">
        <f>IF('Calcs active'!P523&gt;0,('Input &amp; Results'!F$29/12*$C$3)*('Input &amp; Results'!$D$21),('Input &amp; Results'!F$29/12*$C$3)*('Input &amp; Results'!$D$22))</f>
        <v>#DIV/0!</v>
      </c>
      <c r="H524" s="106" t="e">
        <f t="shared" si="45"/>
        <v>#DIV/0!</v>
      </c>
      <c r="I524" s="106" t="e">
        <f t="shared" si="46"/>
        <v>#DIV/0!</v>
      </c>
      <c r="J524" s="106" t="e">
        <f t="shared" si="49"/>
        <v>#DIV/0!</v>
      </c>
      <c r="K524" s="107" t="e">
        <f t="shared" si="47"/>
        <v>#DIV/0!</v>
      </c>
    </row>
    <row r="525" spans="2:11" x14ac:dyDescent="0.2">
      <c r="B525" s="31">
        <f t="shared" si="51"/>
        <v>2</v>
      </c>
      <c r="C525" s="31" t="s">
        <v>55</v>
      </c>
      <c r="D525" s="106">
        <v>510</v>
      </c>
      <c r="E525" s="106">
        <f t="shared" si="50"/>
        <v>0</v>
      </c>
      <c r="F525" s="107">
        <f t="shared" si="48"/>
        <v>0</v>
      </c>
      <c r="G525" s="106" t="e">
        <f>IF('Calcs active'!P524&gt;0,('Input &amp; Results'!F$29/12*$C$3)*('Input &amp; Results'!$D$21),('Input &amp; Results'!F$29/12*$C$3)*('Input &amp; Results'!$D$22))</f>
        <v>#DIV/0!</v>
      </c>
      <c r="H525" s="106" t="e">
        <f t="shared" si="45"/>
        <v>#DIV/0!</v>
      </c>
      <c r="I525" s="106" t="e">
        <f t="shared" si="46"/>
        <v>#DIV/0!</v>
      </c>
      <c r="J525" s="106" t="e">
        <f t="shared" si="49"/>
        <v>#DIV/0!</v>
      </c>
      <c r="K525" s="107" t="e">
        <f t="shared" si="47"/>
        <v>#DIV/0!</v>
      </c>
    </row>
    <row r="526" spans="2:11" x14ac:dyDescent="0.2">
      <c r="B526" s="31">
        <f t="shared" si="51"/>
        <v>2</v>
      </c>
      <c r="C526" s="31" t="s">
        <v>55</v>
      </c>
      <c r="D526" s="106">
        <v>511</v>
      </c>
      <c r="E526" s="106">
        <f t="shared" si="50"/>
        <v>0</v>
      </c>
      <c r="F526" s="107">
        <f t="shared" si="48"/>
        <v>0</v>
      </c>
      <c r="G526" s="106" t="e">
        <f>IF('Calcs active'!P525&gt;0,('Input &amp; Results'!F$29/12*$C$3)*('Input &amp; Results'!$D$21),('Input &amp; Results'!F$29/12*$C$3)*('Input &amp; Results'!$D$22))</f>
        <v>#DIV/0!</v>
      </c>
      <c r="H526" s="106" t="e">
        <f t="shared" si="45"/>
        <v>#DIV/0!</v>
      </c>
      <c r="I526" s="106" t="e">
        <f t="shared" si="46"/>
        <v>#DIV/0!</v>
      </c>
      <c r="J526" s="106" t="e">
        <f t="shared" si="49"/>
        <v>#DIV/0!</v>
      </c>
      <c r="K526" s="107" t="e">
        <f t="shared" si="47"/>
        <v>#DIV/0!</v>
      </c>
    </row>
    <row r="527" spans="2:11" x14ac:dyDescent="0.2">
      <c r="B527" s="31">
        <f t="shared" si="51"/>
        <v>2</v>
      </c>
      <c r="C527" s="31" t="s">
        <v>55</v>
      </c>
      <c r="D527" s="106">
        <v>512</v>
      </c>
      <c r="E527" s="106">
        <f t="shared" si="50"/>
        <v>0</v>
      </c>
      <c r="F527" s="107">
        <f t="shared" si="48"/>
        <v>0</v>
      </c>
      <c r="G527" s="106" t="e">
        <f>IF('Calcs active'!P526&gt;0,('Input &amp; Results'!F$29/12*$C$3)*('Input &amp; Results'!$D$21),('Input &amp; Results'!F$29/12*$C$3)*('Input &amp; Results'!$D$22))</f>
        <v>#DIV/0!</v>
      </c>
      <c r="H527" s="106" t="e">
        <f t="shared" si="45"/>
        <v>#DIV/0!</v>
      </c>
      <c r="I527" s="106" t="e">
        <f t="shared" si="46"/>
        <v>#DIV/0!</v>
      </c>
      <c r="J527" s="106" t="e">
        <f t="shared" si="49"/>
        <v>#DIV/0!</v>
      </c>
      <c r="K527" s="107" t="e">
        <f t="shared" si="47"/>
        <v>#DIV/0!</v>
      </c>
    </row>
    <row r="528" spans="2:11" x14ac:dyDescent="0.2">
      <c r="B528" s="31">
        <f t="shared" si="51"/>
        <v>2</v>
      </c>
      <c r="C528" s="31" t="s">
        <v>55</v>
      </c>
      <c r="D528" s="106">
        <v>513</v>
      </c>
      <c r="E528" s="106">
        <f t="shared" si="50"/>
        <v>0</v>
      </c>
      <c r="F528" s="107">
        <f t="shared" si="48"/>
        <v>0</v>
      </c>
      <c r="G528" s="106" t="e">
        <f>IF('Calcs active'!P527&gt;0,('Input &amp; Results'!F$29/12*$C$3)*('Input &amp; Results'!$D$21),('Input &amp; Results'!F$29/12*$C$3)*('Input &amp; Results'!$D$22))</f>
        <v>#DIV/0!</v>
      </c>
      <c r="H528" s="106" t="e">
        <f t="shared" si="45"/>
        <v>#DIV/0!</v>
      </c>
      <c r="I528" s="106" t="e">
        <f t="shared" si="46"/>
        <v>#DIV/0!</v>
      </c>
      <c r="J528" s="106" t="e">
        <f t="shared" si="49"/>
        <v>#DIV/0!</v>
      </c>
      <c r="K528" s="107" t="e">
        <f t="shared" si="47"/>
        <v>#DIV/0!</v>
      </c>
    </row>
    <row r="529" spans="2:11" x14ac:dyDescent="0.2">
      <c r="B529" s="31">
        <f t="shared" si="51"/>
        <v>2</v>
      </c>
      <c r="C529" s="31" t="s">
        <v>55</v>
      </c>
      <c r="D529" s="106">
        <v>514</v>
      </c>
      <c r="E529" s="106">
        <f t="shared" si="50"/>
        <v>0</v>
      </c>
      <c r="F529" s="107">
        <f t="shared" si="48"/>
        <v>0</v>
      </c>
      <c r="G529" s="106" t="e">
        <f>IF('Calcs active'!P528&gt;0,('Input &amp; Results'!F$29/12*$C$3)*('Input &amp; Results'!$D$21),('Input &amp; Results'!F$29/12*$C$3)*('Input &amp; Results'!$D$22))</f>
        <v>#DIV/0!</v>
      </c>
      <c r="H529" s="106" t="e">
        <f t="shared" ref="H529:H592" si="52">G529-E529</f>
        <v>#DIV/0!</v>
      </c>
      <c r="I529" s="106" t="e">
        <f t="shared" ref="I529:I592" si="53">I528+H529</f>
        <v>#DIV/0!</v>
      </c>
      <c r="J529" s="106" t="e">
        <f t="shared" si="49"/>
        <v>#DIV/0!</v>
      </c>
      <c r="K529" s="107" t="e">
        <f t="shared" ref="K529:K592" si="54">J529/($C$3*$C$4)</f>
        <v>#DIV/0!</v>
      </c>
    </row>
    <row r="530" spans="2:11" x14ac:dyDescent="0.2">
      <c r="B530" s="31">
        <f t="shared" si="51"/>
        <v>2</v>
      </c>
      <c r="C530" s="31" t="s">
        <v>55</v>
      </c>
      <c r="D530" s="106">
        <v>515</v>
      </c>
      <c r="E530" s="106">
        <f t="shared" si="50"/>
        <v>0</v>
      </c>
      <c r="F530" s="107">
        <f t="shared" si="48"/>
        <v>0</v>
      </c>
      <c r="G530" s="106" t="e">
        <f>IF('Calcs active'!P529&gt;0,('Input &amp; Results'!F$29/12*$C$3)*('Input &amp; Results'!$D$21),('Input &amp; Results'!F$29/12*$C$3)*('Input &amp; Results'!$D$22))</f>
        <v>#DIV/0!</v>
      </c>
      <c r="H530" s="106" t="e">
        <f t="shared" si="52"/>
        <v>#DIV/0!</v>
      </c>
      <c r="I530" s="106" t="e">
        <f t="shared" si="53"/>
        <v>#DIV/0!</v>
      </c>
      <c r="J530" s="106" t="e">
        <f t="shared" si="49"/>
        <v>#DIV/0!</v>
      </c>
      <c r="K530" s="107" t="e">
        <f t="shared" si="54"/>
        <v>#DIV/0!</v>
      </c>
    </row>
    <row r="531" spans="2:11" x14ac:dyDescent="0.2">
      <c r="B531" s="31">
        <f t="shared" si="51"/>
        <v>2</v>
      </c>
      <c r="C531" s="31" t="s">
        <v>55</v>
      </c>
      <c r="D531" s="106">
        <v>516</v>
      </c>
      <c r="E531" s="106">
        <f t="shared" si="50"/>
        <v>0</v>
      </c>
      <c r="F531" s="107">
        <f t="shared" ref="F531:F594" si="55">E531*7.48/1440</f>
        <v>0</v>
      </c>
      <c r="G531" s="106" t="e">
        <f>IF('Calcs active'!P530&gt;0,('Input &amp; Results'!F$29/12*$C$3)*('Input &amp; Results'!$D$21),('Input &amp; Results'!F$29/12*$C$3)*('Input &amp; Results'!$D$22))</f>
        <v>#DIV/0!</v>
      </c>
      <c r="H531" s="106" t="e">
        <f t="shared" si="52"/>
        <v>#DIV/0!</v>
      </c>
      <c r="I531" s="106" t="e">
        <f t="shared" si="53"/>
        <v>#DIV/0!</v>
      </c>
      <c r="J531" s="106" t="e">
        <f t="shared" si="49"/>
        <v>#DIV/0!</v>
      </c>
      <c r="K531" s="107" t="e">
        <f t="shared" si="54"/>
        <v>#DIV/0!</v>
      </c>
    </row>
    <row r="532" spans="2:11" x14ac:dyDescent="0.2">
      <c r="B532" s="31">
        <f t="shared" si="51"/>
        <v>2</v>
      </c>
      <c r="C532" s="31" t="s">
        <v>56</v>
      </c>
      <c r="D532" s="106">
        <v>517</v>
      </c>
      <c r="E532" s="106">
        <f t="shared" si="50"/>
        <v>0</v>
      </c>
      <c r="F532" s="107">
        <f t="shared" si="55"/>
        <v>0</v>
      </c>
      <c r="G532" s="106" t="e">
        <f>IF('Calcs active'!P531&gt;0,('Input &amp; Results'!F$30/12*$C$3)*('Input &amp; Results'!$D$21),('Input &amp; Results'!F$30/12*$C$3)*('Input &amp; Results'!$D$22))</f>
        <v>#DIV/0!</v>
      </c>
      <c r="H532" s="106" t="e">
        <f t="shared" si="52"/>
        <v>#DIV/0!</v>
      </c>
      <c r="I532" s="106" t="e">
        <f t="shared" si="53"/>
        <v>#DIV/0!</v>
      </c>
      <c r="J532" s="106" t="e">
        <f t="shared" si="49"/>
        <v>#DIV/0!</v>
      </c>
      <c r="K532" s="107" t="e">
        <f t="shared" si="54"/>
        <v>#DIV/0!</v>
      </c>
    </row>
    <row r="533" spans="2:11" x14ac:dyDescent="0.2">
      <c r="B533" s="31">
        <f t="shared" si="51"/>
        <v>2</v>
      </c>
      <c r="C533" s="31" t="s">
        <v>56</v>
      </c>
      <c r="D533" s="106">
        <v>518</v>
      </c>
      <c r="E533" s="106">
        <f t="shared" si="50"/>
        <v>0</v>
      </c>
      <c r="F533" s="107">
        <f t="shared" si="55"/>
        <v>0</v>
      </c>
      <c r="G533" s="106" t="e">
        <f>IF('Calcs active'!P532&gt;0,('Input &amp; Results'!F$30/12*$C$3)*('Input &amp; Results'!$D$21),('Input &amp; Results'!F$30/12*$C$3)*('Input &amp; Results'!$D$22))</f>
        <v>#DIV/0!</v>
      </c>
      <c r="H533" s="106" t="e">
        <f t="shared" si="52"/>
        <v>#DIV/0!</v>
      </c>
      <c r="I533" s="106" t="e">
        <f t="shared" si="53"/>
        <v>#DIV/0!</v>
      </c>
      <c r="J533" s="106" t="e">
        <f t="shared" ref="J533:J596" si="56">J532+H533</f>
        <v>#DIV/0!</v>
      </c>
      <c r="K533" s="107" t="e">
        <f t="shared" si="54"/>
        <v>#DIV/0!</v>
      </c>
    </row>
    <row r="534" spans="2:11" x14ac:dyDescent="0.2">
      <c r="B534" s="31">
        <f t="shared" si="51"/>
        <v>2</v>
      </c>
      <c r="C534" s="31" t="s">
        <v>56</v>
      </c>
      <c r="D534" s="106">
        <v>519</v>
      </c>
      <c r="E534" s="106">
        <f t="shared" si="50"/>
        <v>0</v>
      </c>
      <c r="F534" s="107">
        <f t="shared" si="55"/>
        <v>0</v>
      </c>
      <c r="G534" s="106" t="e">
        <f>IF('Calcs active'!P533&gt;0,('Input &amp; Results'!F$30/12*$C$3)*('Input &amp; Results'!$D$21),('Input &amp; Results'!F$30/12*$C$3)*('Input &amp; Results'!$D$22))</f>
        <v>#DIV/0!</v>
      </c>
      <c r="H534" s="106" t="e">
        <f t="shared" si="52"/>
        <v>#DIV/0!</v>
      </c>
      <c r="I534" s="106" t="e">
        <f t="shared" si="53"/>
        <v>#DIV/0!</v>
      </c>
      <c r="J534" s="106" t="e">
        <f t="shared" si="56"/>
        <v>#DIV/0!</v>
      </c>
      <c r="K534" s="107" t="e">
        <f t="shared" si="54"/>
        <v>#DIV/0!</v>
      </c>
    </row>
    <row r="535" spans="2:11" x14ac:dyDescent="0.2">
      <c r="B535" s="31">
        <f t="shared" si="51"/>
        <v>2</v>
      </c>
      <c r="C535" s="31" t="s">
        <v>56</v>
      </c>
      <c r="D535" s="106">
        <v>520</v>
      </c>
      <c r="E535" s="106">
        <f t="shared" si="50"/>
        <v>0</v>
      </c>
      <c r="F535" s="107">
        <f t="shared" si="55"/>
        <v>0</v>
      </c>
      <c r="G535" s="106" t="e">
        <f>IF('Calcs active'!P534&gt;0,('Input &amp; Results'!F$30/12*$C$3)*('Input &amp; Results'!$D$21),('Input &amp; Results'!F$30/12*$C$3)*('Input &amp; Results'!$D$22))</f>
        <v>#DIV/0!</v>
      </c>
      <c r="H535" s="106" t="e">
        <f t="shared" si="52"/>
        <v>#DIV/0!</v>
      </c>
      <c r="I535" s="106" t="e">
        <f t="shared" si="53"/>
        <v>#DIV/0!</v>
      </c>
      <c r="J535" s="106" t="e">
        <f t="shared" si="56"/>
        <v>#DIV/0!</v>
      </c>
      <c r="K535" s="107" t="e">
        <f t="shared" si="54"/>
        <v>#DIV/0!</v>
      </c>
    </row>
    <row r="536" spans="2:11" x14ac:dyDescent="0.2">
      <c r="B536" s="31">
        <f t="shared" si="51"/>
        <v>2</v>
      </c>
      <c r="C536" s="31" t="s">
        <v>56</v>
      </c>
      <c r="D536" s="106">
        <v>521</v>
      </c>
      <c r="E536" s="106">
        <f t="shared" si="50"/>
        <v>0</v>
      </c>
      <c r="F536" s="107">
        <f t="shared" si="55"/>
        <v>0</v>
      </c>
      <c r="G536" s="106" t="e">
        <f>IF('Calcs active'!P535&gt;0,('Input &amp; Results'!F$30/12*$C$3)*('Input &amp; Results'!$D$21),('Input &amp; Results'!F$30/12*$C$3)*('Input &amp; Results'!$D$22))</f>
        <v>#DIV/0!</v>
      </c>
      <c r="H536" s="106" t="e">
        <f t="shared" si="52"/>
        <v>#DIV/0!</v>
      </c>
      <c r="I536" s="106" t="e">
        <f t="shared" si="53"/>
        <v>#DIV/0!</v>
      </c>
      <c r="J536" s="106" t="e">
        <f t="shared" si="56"/>
        <v>#DIV/0!</v>
      </c>
      <c r="K536" s="107" t="e">
        <f t="shared" si="54"/>
        <v>#DIV/0!</v>
      </c>
    </row>
    <row r="537" spans="2:11" x14ac:dyDescent="0.2">
      <c r="B537" s="31">
        <f t="shared" si="51"/>
        <v>2</v>
      </c>
      <c r="C537" s="31" t="s">
        <v>56</v>
      </c>
      <c r="D537" s="106">
        <v>522</v>
      </c>
      <c r="E537" s="106">
        <f t="shared" si="50"/>
        <v>0</v>
      </c>
      <c r="F537" s="107">
        <f t="shared" si="55"/>
        <v>0</v>
      </c>
      <c r="G537" s="106" t="e">
        <f>IF('Calcs active'!P536&gt;0,('Input &amp; Results'!F$30/12*$C$3)*('Input &amp; Results'!$D$21),('Input &amp; Results'!F$30/12*$C$3)*('Input &amp; Results'!$D$22))</f>
        <v>#DIV/0!</v>
      </c>
      <c r="H537" s="106" t="e">
        <f t="shared" si="52"/>
        <v>#DIV/0!</v>
      </c>
      <c r="I537" s="106" t="e">
        <f t="shared" si="53"/>
        <v>#DIV/0!</v>
      </c>
      <c r="J537" s="106" t="e">
        <f t="shared" si="56"/>
        <v>#DIV/0!</v>
      </c>
      <c r="K537" s="107" t="e">
        <f t="shared" si="54"/>
        <v>#DIV/0!</v>
      </c>
    </row>
    <row r="538" spans="2:11" x14ac:dyDescent="0.2">
      <c r="B538" s="31">
        <f t="shared" si="51"/>
        <v>2</v>
      </c>
      <c r="C538" s="31" t="s">
        <v>56</v>
      </c>
      <c r="D538" s="106">
        <v>523</v>
      </c>
      <c r="E538" s="106">
        <f t="shared" si="50"/>
        <v>0</v>
      </c>
      <c r="F538" s="107">
        <f t="shared" si="55"/>
        <v>0</v>
      </c>
      <c r="G538" s="106" t="e">
        <f>IF('Calcs active'!P537&gt;0,('Input &amp; Results'!F$30/12*$C$3)*('Input &amp; Results'!$D$21),('Input &amp; Results'!F$30/12*$C$3)*('Input &amp; Results'!$D$22))</f>
        <v>#DIV/0!</v>
      </c>
      <c r="H538" s="106" t="e">
        <f t="shared" si="52"/>
        <v>#DIV/0!</v>
      </c>
      <c r="I538" s="106" t="e">
        <f t="shared" si="53"/>
        <v>#DIV/0!</v>
      </c>
      <c r="J538" s="106" t="e">
        <f t="shared" si="56"/>
        <v>#DIV/0!</v>
      </c>
      <c r="K538" s="107" t="e">
        <f t="shared" si="54"/>
        <v>#DIV/0!</v>
      </c>
    </row>
    <row r="539" spans="2:11" x14ac:dyDescent="0.2">
      <c r="B539" s="31">
        <f t="shared" si="51"/>
        <v>2</v>
      </c>
      <c r="C539" s="31" t="s">
        <v>56</v>
      </c>
      <c r="D539" s="106">
        <v>524</v>
      </c>
      <c r="E539" s="106">
        <f t="shared" si="50"/>
        <v>0</v>
      </c>
      <c r="F539" s="107">
        <f t="shared" si="55"/>
        <v>0</v>
      </c>
      <c r="G539" s="106" t="e">
        <f>IF('Calcs active'!P538&gt;0,('Input &amp; Results'!F$30/12*$C$3)*('Input &amp; Results'!$D$21),('Input &amp; Results'!F$30/12*$C$3)*('Input &amp; Results'!$D$22))</f>
        <v>#DIV/0!</v>
      </c>
      <c r="H539" s="106" t="e">
        <f t="shared" si="52"/>
        <v>#DIV/0!</v>
      </c>
      <c r="I539" s="106" t="e">
        <f t="shared" si="53"/>
        <v>#DIV/0!</v>
      </c>
      <c r="J539" s="106" t="e">
        <f t="shared" si="56"/>
        <v>#DIV/0!</v>
      </c>
      <c r="K539" s="107" t="e">
        <f t="shared" si="54"/>
        <v>#DIV/0!</v>
      </c>
    </row>
    <row r="540" spans="2:11" x14ac:dyDescent="0.2">
      <c r="B540" s="31">
        <f t="shared" si="51"/>
        <v>2</v>
      </c>
      <c r="C540" s="31" t="s">
        <v>56</v>
      </c>
      <c r="D540" s="106">
        <v>525</v>
      </c>
      <c r="E540" s="106">
        <f t="shared" si="50"/>
        <v>0</v>
      </c>
      <c r="F540" s="107">
        <f t="shared" si="55"/>
        <v>0</v>
      </c>
      <c r="G540" s="106" t="e">
        <f>IF('Calcs active'!P539&gt;0,('Input &amp; Results'!F$30/12*$C$3)*('Input &amp; Results'!$D$21),('Input &amp; Results'!F$30/12*$C$3)*('Input &amp; Results'!$D$22))</f>
        <v>#DIV/0!</v>
      </c>
      <c r="H540" s="106" t="e">
        <f t="shared" si="52"/>
        <v>#DIV/0!</v>
      </c>
      <c r="I540" s="106" t="e">
        <f t="shared" si="53"/>
        <v>#DIV/0!</v>
      </c>
      <c r="J540" s="106" t="e">
        <f t="shared" si="56"/>
        <v>#DIV/0!</v>
      </c>
      <c r="K540" s="107" t="e">
        <f t="shared" si="54"/>
        <v>#DIV/0!</v>
      </c>
    </row>
    <row r="541" spans="2:11" x14ac:dyDescent="0.2">
      <c r="B541" s="31">
        <f t="shared" si="51"/>
        <v>2</v>
      </c>
      <c r="C541" s="31" t="s">
        <v>56</v>
      </c>
      <c r="D541" s="106">
        <v>526</v>
      </c>
      <c r="E541" s="106">
        <f t="shared" si="50"/>
        <v>0</v>
      </c>
      <c r="F541" s="107">
        <f t="shared" si="55"/>
        <v>0</v>
      </c>
      <c r="G541" s="106" t="e">
        <f>IF('Calcs active'!P540&gt;0,('Input &amp; Results'!F$30/12*$C$3)*('Input &amp; Results'!$D$21),('Input &amp; Results'!F$30/12*$C$3)*('Input &amp; Results'!$D$22))</f>
        <v>#DIV/0!</v>
      </c>
      <c r="H541" s="106" t="e">
        <f t="shared" si="52"/>
        <v>#DIV/0!</v>
      </c>
      <c r="I541" s="106" t="e">
        <f t="shared" si="53"/>
        <v>#DIV/0!</v>
      </c>
      <c r="J541" s="106" t="e">
        <f t="shared" si="56"/>
        <v>#DIV/0!</v>
      </c>
      <c r="K541" s="107" t="e">
        <f t="shared" si="54"/>
        <v>#DIV/0!</v>
      </c>
    </row>
    <row r="542" spans="2:11" x14ac:dyDescent="0.2">
      <c r="B542" s="31">
        <f t="shared" si="51"/>
        <v>2</v>
      </c>
      <c r="C542" s="31" t="s">
        <v>56</v>
      </c>
      <c r="D542" s="106">
        <v>527</v>
      </c>
      <c r="E542" s="106">
        <f t="shared" si="50"/>
        <v>0</v>
      </c>
      <c r="F542" s="107">
        <f t="shared" si="55"/>
        <v>0</v>
      </c>
      <c r="G542" s="106" t="e">
        <f>IF('Calcs active'!P541&gt;0,('Input &amp; Results'!F$30/12*$C$3)*('Input &amp; Results'!$D$21),('Input &amp; Results'!F$30/12*$C$3)*('Input &amp; Results'!$D$22))</f>
        <v>#DIV/0!</v>
      </c>
      <c r="H542" s="106" t="e">
        <f t="shared" si="52"/>
        <v>#DIV/0!</v>
      </c>
      <c r="I542" s="106" t="e">
        <f t="shared" si="53"/>
        <v>#DIV/0!</v>
      </c>
      <c r="J542" s="106" t="e">
        <f t="shared" si="56"/>
        <v>#DIV/0!</v>
      </c>
      <c r="K542" s="107" t="e">
        <f t="shared" si="54"/>
        <v>#DIV/0!</v>
      </c>
    </row>
    <row r="543" spans="2:11" x14ac:dyDescent="0.2">
      <c r="B543" s="31">
        <f t="shared" si="51"/>
        <v>2</v>
      </c>
      <c r="C543" s="31" t="s">
        <v>56</v>
      </c>
      <c r="D543" s="106">
        <v>528</v>
      </c>
      <c r="E543" s="106">
        <f t="shared" si="50"/>
        <v>0</v>
      </c>
      <c r="F543" s="107">
        <f t="shared" si="55"/>
        <v>0</v>
      </c>
      <c r="G543" s="106" t="e">
        <f>IF('Calcs active'!P542&gt;0,('Input &amp; Results'!F$30/12*$C$3)*('Input &amp; Results'!$D$21),('Input &amp; Results'!F$30/12*$C$3)*('Input &amp; Results'!$D$22))</f>
        <v>#DIV/0!</v>
      </c>
      <c r="H543" s="106" t="e">
        <f t="shared" si="52"/>
        <v>#DIV/0!</v>
      </c>
      <c r="I543" s="106" t="e">
        <f t="shared" si="53"/>
        <v>#DIV/0!</v>
      </c>
      <c r="J543" s="106" t="e">
        <f t="shared" si="56"/>
        <v>#DIV/0!</v>
      </c>
      <c r="K543" s="107" t="e">
        <f t="shared" si="54"/>
        <v>#DIV/0!</v>
      </c>
    </row>
    <row r="544" spans="2:11" x14ac:dyDescent="0.2">
      <c r="B544" s="31">
        <f t="shared" si="51"/>
        <v>2</v>
      </c>
      <c r="C544" s="31" t="s">
        <v>56</v>
      </c>
      <c r="D544" s="106">
        <v>529</v>
      </c>
      <c r="E544" s="106">
        <f t="shared" si="50"/>
        <v>0</v>
      </c>
      <c r="F544" s="107">
        <f t="shared" si="55"/>
        <v>0</v>
      </c>
      <c r="G544" s="106" t="e">
        <f>IF('Calcs active'!P543&gt;0,('Input &amp; Results'!F$30/12*$C$3)*('Input &amp; Results'!$D$21),('Input &amp; Results'!F$30/12*$C$3)*('Input &amp; Results'!$D$22))</f>
        <v>#DIV/0!</v>
      </c>
      <c r="H544" s="106" t="e">
        <f t="shared" si="52"/>
        <v>#DIV/0!</v>
      </c>
      <c r="I544" s="106" t="e">
        <f t="shared" si="53"/>
        <v>#DIV/0!</v>
      </c>
      <c r="J544" s="106" t="e">
        <f t="shared" si="56"/>
        <v>#DIV/0!</v>
      </c>
      <c r="K544" s="107" t="e">
        <f t="shared" si="54"/>
        <v>#DIV/0!</v>
      </c>
    </row>
    <row r="545" spans="2:11" x14ac:dyDescent="0.2">
      <c r="B545" s="31">
        <f t="shared" si="51"/>
        <v>2</v>
      </c>
      <c r="C545" s="31" t="s">
        <v>56</v>
      </c>
      <c r="D545" s="106">
        <v>530</v>
      </c>
      <c r="E545" s="106">
        <f t="shared" si="50"/>
        <v>0</v>
      </c>
      <c r="F545" s="107">
        <f t="shared" si="55"/>
        <v>0</v>
      </c>
      <c r="G545" s="106" t="e">
        <f>IF('Calcs active'!P544&gt;0,('Input &amp; Results'!F$30/12*$C$3)*('Input &amp; Results'!$D$21),('Input &amp; Results'!F$30/12*$C$3)*('Input &amp; Results'!$D$22))</f>
        <v>#DIV/0!</v>
      </c>
      <c r="H545" s="106" t="e">
        <f t="shared" si="52"/>
        <v>#DIV/0!</v>
      </c>
      <c r="I545" s="106" t="e">
        <f t="shared" si="53"/>
        <v>#DIV/0!</v>
      </c>
      <c r="J545" s="106" t="e">
        <f t="shared" si="56"/>
        <v>#DIV/0!</v>
      </c>
      <c r="K545" s="107" t="e">
        <f t="shared" si="54"/>
        <v>#DIV/0!</v>
      </c>
    </row>
    <row r="546" spans="2:11" x14ac:dyDescent="0.2">
      <c r="B546" s="31">
        <f t="shared" si="51"/>
        <v>2</v>
      </c>
      <c r="C546" s="31" t="s">
        <v>56</v>
      </c>
      <c r="D546" s="106">
        <v>531</v>
      </c>
      <c r="E546" s="106">
        <f t="shared" si="50"/>
        <v>0</v>
      </c>
      <c r="F546" s="107">
        <f t="shared" si="55"/>
        <v>0</v>
      </c>
      <c r="G546" s="106" t="e">
        <f>IF('Calcs active'!P545&gt;0,('Input &amp; Results'!F$30/12*$C$3)*('Input &amp; Results'!$D$21),('Input &amp; Results'!F$30/12*$C$3)*('Input &amp; Results'!$D$22))</f>
        <v>#DIV/0!</v>
      </c>
      <c r="H546" s="106" t="e">
        <f t="shared" si="52"/>
        <v>#DIV/0!</v>
      </c>
      <c r="I546" s="106" t="e">
        <f t="shared" si="53"/>
        <v>#DIV/0!</v>
      </c>
      <c r="J546" s="106" t="e">
        <f t="shared" si="56"/>
        <v>#DIV/0!</v>
      </c>
      <c r="K546" s="107" t="e">
        <f t="shared" si="54"/>
        <v>#DIV/0!</v>
      </c>
    </row>
    <row r="547" spans="2:11" x14ac:dyDescent="0.2">
      <c r="B547" s="31">
        <f t="shared" si="51"/>
        <v>2</v>
      </c>
      <c r="C547" s="31" t="s">
        <v>56</v>
      </c>
      <c r="D547" s="106">
        <v>532</v>
      </c>
      <c r="E547" s="106">
        <f t="shared" si="50"/>
        <v>0</v>
      </c>
      <c r="F547" s="107">
        <f t="shared" si="55"/>
        <v>0</v>
      </c>
      <c r="G547" s="106" t="e">
        <f>IF('Calcs active'!P546&gt;0,('Input &amp; Results'!F$30/12*$C$3)*('Input &amp; Results'!$D$21),('Input &amp; Results'!F$30/12*$C$3)*('Input &amp; Results'!$D$22))</f>
        <v>#DIV/0!</v>
      </c>
      <c r="H547" s="106" t="e">
        <f t="shared" si="52"/>
        <v>#DIV/0!</v>
      </c>
      <c r="I547" s="106" t="e">
        <f t="shared" si="53"/>
        <v>#DIV/0!</v>
      </c>
      <c r="J547" s="106" t="e">
        <f t="shared" si="56"/>
        <v>#DIV/0!</v>
      </c>
      <c r="K547" s="107" t="e">
        <f t="shared" si="54"/>
        <v>#DIV/0!</v>
      </c>
    </row>
    <row r="548" spans="2:11" x14ac:dyDescent="0.2">
      <c r="B548" s="31">
        <f t="shared" si="51"/>
        <v>2</v>
      </c>
      <c r="C548" s="31" t="s">
        <v>56</v>
      </c>
      <c r="D548" s="106">
        <v>533</v>
      </c>
      <c r="E548" s="106">
        <f t="shared" si="50"/>
        <v>0</v>
      </c>
      <c r="F548" s="107">
        <f t="shared" si="55"/>
        <v>0</v>
      </c>
      <c r="G548" s="106" t="e">
        <f>IF('Calcs active'!P547&gt;0,('Input &amp; Results'!F$30/12*$C$3)*('Input &amp; Results'!$D$21),('Input &amp; Results'!F$30/12*$C$3)*('Input &amp; Results'!$D$22))</f>
        <v>#DIV/0!</v>
      </c>
      <c r="H548" s="106" t="e">
        <f t="shared" si="52"/>
        <v>#DIV/0!</v>
      </c>
      <c r="I548" s="106" t="e">
        <f t="shared" si="53"/>
        <v>#DIV/0!</v>
      </c>
      <c r="J548" s="106" t="e">
        <f t="shared" si="56"/>
        <v>#DIV/0!</v>
      </c>
      <c r="K548" s="107" t="e">
        <f t="shared" si="54"/>
        <v>#DIV/0!</v>
      </c>
    </row>
    <row r="549" spans="2:11" x14ac:dyDescent="0.2">
      <c r="B549" s="31">
        <f t="shared" si="51"/>
        <v>2</v>
      </c>
      <c r="C549" s="31" t="s">
        <v>56</v>
      </c>
      <c r="D549" s="106">
        <v>534</v>
      </c>
      <c r="E549" s="106">
        <f t="shared" si="50"/>
        <v>0</v>
      </c>
      <c r="F549" s="107">
        <f t="shared" si="55"/>
        <v>0</v>
      </c>
      <c r="G549" s="106" t="e">
        <f>IF('Calcs active'!P548&gt;0,('Input &amp; Results'!F$30/12*$C$3)*('Input &amp; Results'!$D$21),('Input &amp; Results'!F$30/12*$C$3)*('Input &amp; Results'!$D$22))</f>
        <v>#DIV/0!</v>
      </c>
      <c r="H549" s="106" t="e">
        <f t="shared" si="52"/>
        <v>#DIV/0!</v>
      </c>
      <c r="I549" s="106" t="e">
        <f t="shared" si="53"/>
        <v>#DIV/0!</v>
      </c>
      <c r="J549" s="106" t="e">
        <f t="shared" si="56"/>
        <v>#DIV/0!</v>
      </c>
      <c r="K549" s="107" t="e">
        <f t="shared" si="54"/>
        <v>#DIV/0!</v>
      </c>
    </row>
    <row r="550" spans="2:11" x14ac:dyDescent="0.2">
      <c r="B550" s="31">
        <f t="shared" si="51"/>
        <v>2</v>
      </c>
      <c r="C550" s="31" t="s">
        <v>56</v>
      </c>
      <c r="D550" s="106">
        <v>535</v>
      </c>
      <c r="E550" s="106">
        <f t="shared" si="50"/>
        <v>0</v>
      </c>
      <c r="F550" s="107">
        <f t="shared" si="55"/>
        <v>0</v>
      </c>
      <c r="G550" s="106" t="e">
        <f>IF('Calcs active'!P549&gt;0,('Input &amp; Results'!F$30/12*$C$3)*('Input &amp; Results'!$D$21),('Input &amp; Results'!F$30/12*$C$3)*('Input &amp; Results'!$D$22))</f>
        <v>#DIV/0!</v>
      </c>
      <c r="H550" s="106" t="e">
        <f t="shared" si="52"/>
        <v>#DIV/0!</v>
      </c>
      <c r="I550" s="106" t="e">
        <f t="shared" si="53"/>
        <v>#DIV/0!</v>
      </c>
      <c r="J550" s="106" t="e">
        <f t="shared" si="56"/>
        <v>#DIV/0!</v>
      </c>
      <c r="K550" s="107" t="e">
        <f t="shared" si="54"/>
        <v>#DIV/0!</v>
      </c>
    </row>
    <row r="551" spans="2:11" x14ac:dyDescent="0.2">
      <c r="B551" s="31">
        <f t="shared" si="51"/>
        <v>2</v>
      </c>
      <c r="C551" s="31" t="s">
        <v>56</v>
      </c>
      <c r="D551" s="106">
        <v>536</v>
      </c>
      <c r="E551" s="106">
        <f t="shared" si="50"/>
        <v>0</v>
      </c>
      <c r="F551" s="107">
        <f t="shared" si="55"/>
        <v>0</v>
      </c>
      <c r="G551" s="106" t="e">
        <f>IF('Calcs active'!P550&gt;0,('Input &amp; Results'!F$30/12*$C$3)*('Input &amp; Results'!$D$21),('Input &amp; Results'!F$30/12*$C$3)*('Input &amp; Results'!$D$22))</f>
        <v>#DIV/0!</v>
      </c>
      <c r="H551" s="106" t="e">
        <f t="shared" si="52"/>
        <v>#DIV/0!</v>
      </c>
      <c r="I551" s="106" t="e">
        <f t="shared" si="53"/>
        <v>#DIV/0!</v>
      </c>
      <c r="J551" s="106" t="e">
        <f t="shared" si="56"/>
        <v>#DIV/0!</v>
      </c>
      <c r="K551" s="107" t="e">
        <f t="shared" si="54"/>
        <v>#DIV/0!</v>
      </c>
    </row>
    <row r="552" spans="2:11" x14ac:dyDescent="0.2">
      <c r="B552" s="31">
        <f t="shared" si="51"/>
        <v>2</v>
      </c>
      <c r="C552" s="31" t="s">
        <v>56</v>
      </c>
      <c r="D552" s="106">
        <v>537</v>
      </c>
      <c r="E552" s="106">
        <f t="shared" si="50"/>
        <v>0</v>
      </c>
      <c r="F552" s="107">
        <f t="shared" si="55"/>
        <v>0</v>
      </c>
      <c r="G552" s="106" t="e">
        <f>IF('Calcs active'!P551&gt;0,('Input &amp; Results'!F$30/12*$C$3)*('Input &amp; Results'!$D$21),('Input &amp; Results'!F$30/12*$C$3)*('Input &amp; Results'!$D$22))</f>
        <v>#DIV/0!</v>
      </c>
      <c r="H552" s="106" t="e">
        <f t="shared" si="52"/>
        <v>#DIV/0!</v>
      </c>
      <c r="I552" s="106" t="e">
        <f t="shared" si="53"/>
        <v>#DIV/0!</v>
      </c>
      <c r="J552" s="106" t="e">
        <f t="shared" si="56"/>
        <v>#DIV/0!</v>
      </c>
      <c r="K552" s="107" t="e">
        <f t="shared" si="54"/>
        <v>#DIV/0!</v>
      </c>
    </row>
    <row r="553" spans="2:11" x14ac:dyDescent="0.2">
      <c r="B553" s="31">
        <f t="shared" si="51"/>
        <v>2</v>
      </c>
      <c r="C553" s="31" t="s">
        <v>56</v>
      </c>
      <c r="D553" s="106">
        <v>538</v>
      </c>
      <c r="E553" s="106">
        <f t="shared" si="50"/>
        <v>0</v>
      </c>
      <c r="F553" s="107">
        <f t="shared" si="55"/>
        <v>0</v>
      </c>
      <c r="G553" s="106" t="e">
        <f>IF('Calcs active'!P552&gt;0,('Input &amp; Results'!F$30/12*$C$3)*('Input &amp; Results'!$D$21),('Input &amp; Results'!F$30/12*$C$3)*('Input &amp; Results'!$D$22))</f>
        <v>#DIV/0!</v>
      </c>
      <c r="H553" s="106" t="e">
        <f t="shared" si="52"/>
        <v>#DIV/0!</v>
      </c>
      <c r="I553" s="106" t="e">
        <f t="shared" si="53"/>
        <v>#DIV/0!</v>
      </c>
      <c r="J553" s="106" t="e">
        <f t="shared" si="56"/>
        <v>#DIV/0!</v>
      </c>
      <c r="K553" s="107" t="e">
        <f t="shared" si="54"/>
        <v>#DIV/0!</v>
      </c>
    </row>
    <row r="554" spans="2:11" x14ac:dyDescent="0.2">
      <c r="B554" s="31">
        <f t="shared" si="51"/>
        <v>2</v>
      </c>
      <c r="C554" s="31" t="s">
        <v>56</v>
      </c>
      <c r="D554" s="106">
        <v>539</v>
      </c>
      <c r="E554" s="106">
        <f t="shared" si="50"/>
        <v>0</v>
      </c>
      <c r="F554" s="107">
        <f t="shared" si="55"/>
        <v>0</v>
      </c>
      <c r="G554" s="106" t="e">
        <f>IF('Calcs active'!P553&gt;0,('Input &amp; Results'!F$30/12*$C$3)*('Input &amp; Results'!$D$21),('Input &amp; Results'!F$30/12*$C$3)*('Input &amp; Results'!$D$22))</f>
        <v>#DIV/0!</v>
      </c>
      <c r="H554" s="106" t="e">
        <f t="shared" si="52"/>
        <v>#DIV/0!</v>
      </c>
      <c r="I554" s="106" t="e">
        <f t="shared" si="53"/>
        <v>#DIV/0!</v>
      </c>
      <c r="J554" s="106" t="e">
        <f t="shared" si="56"/>
        <v>#DIV/0!</v>
      </c>
      <c r="K554" s="107" t="e">
        <f t="shared" si="54"/>
        <v>#DIV/0!</v>
      </c>
    </row>
    <row r="555" spans="2:11" x14ac:dyDescent="0.2">
      <c r="B555" s="31">
        <f t="shared" si="51"/>
        <v>2</v>
      </c>
      <c r="C555" s="31" t="s">
        <v>56</v>
      </c>
      <c r="D555" s="106">
        <v>540</v>
      </c>
      <c r="E555" s="106">
        <f t="shared" si="50"/>
        <v>0</v>
      </c>
      <c r="F555" s="107">
        <f t="shared" si="55"/>
        <v>0</v>
      </c>
      <c r="G555" s="106" t="e">
        <f>IF('Calcs active'!P554&gt;0,('Input &amp; Results'!F$30/12*$C$3)*('Input &amp; Results'!$D$21),('Input &amp; Results'!F$30/12*$C$3)*('Input &amp; Results'!$D$22))</f>
        <v>#DIV/0!</v>
      </c>
      <c r="H555" s="106" t="e">
        <f t="shared" si="52"/>
        <v>#DIV/0!</v>
      </c>
      <c r="I555" s="106" t="e">
        <f t="shared" si="53"/>
        <v>#DIV/0!</v>
      </c>
      <c r="J555" s="106" t="e">
        <f t="shared" si="56"/>
        <v>#DIV/0!</v>
      </c>
      <c r="K555" s="107" t="e">
        <f t="shared" si="54"/>
        <v>#DIV/0!</v>
      </c>
    </row>
    <row r="556" spans="2:11" x14ac:dyDescent="0.2">
      <c r="B556" s="31">
        <f t="shared" si="51"/>
        <v>2</v>
      </c>
      <c r="C556" s="31" t="s">
        <v>56</v>
      </c>
      <c r="D556" s="106">
        <v>541</v>
      </c>
      <c r="E556" s="106">
        <f t="shared" si="50"/>
        <v>0</v>
      </c>
      <c r="F556" s="107">
        <f t="shared" si="55"/>
        <v>0</v>
      </c>
      <c r="G556" s="106" t="e">
        <f>IF('Calcs active'!P555&gt;0,('Input &amp; Results'!F$30/12*$C$3)*('Input &amp; Results'!$D$21),('Input &amp; Results'!F$30/12*$C$3)*('Input &amp; Results'!$D$22))</f>
        <v>#DIV/0!</v>
      </c>
      <c r="H556" s="106" t="e">
        <f t="shared" si="52"/>
        <v>#DIV/0!</v>
      </c>
      <c r="I556" s="106" t="e">
        <f t="shared" si="53"/>
        <v>#DIV/0!</v>
      </c>
      <c r="J556" s="106" t="e">
        <f t="shared" si="56"/>
        <v>#DIV/0!</v>
      </c>
      <c r="K556" s="107" t="e">
        <f t="shared" si="54"/>
        <v>#DIV/0!</v>
      </c>
    </row>
    <row r="557" spans="2:11" x14ac:dyDescent="0.2">
      <c r="B557" s="31">
        <f t="shared" si="51"/>
        <v>2</v>
      </c>
      <c r="C557" s="31" t="s">
        <v>56</v>
      </c>
      <c r="D557" s="106">
        <v>542</v>
      </c>
      <c r="E557" s="106">
        <f t="shared" si="50"/>
        <v>0</v>
      </c>
      <c r="F557" s="107">
        <f t="shared" si="55"/>
        <v>0</v>
      </c>
      <c r="G557" s="106" t="e">
        <f>IF('Calcs active'!P556&gt;0,('Input &amp; Results'!F$30/12*$C$3)*('Input &amp; Results'!$D$21),('Input &amp; Results'!F$30/12*$C$3)*('Input &amp; Results'!$D$22))</f>
        <v>#DIV/0!</v>
      </c>
      <c r="H557" s="106" t="e">
        <f t="shared" si="52"/>
        <v>#DIV/0!</v>
      </c>
      <c r="I557" s="106" t="e">
        <f t="shared" si="53"/>
        <v>#DIV/0!</v>
      </c>
      <c r="J557" s="106" t="e">
        <f t="shared" si="56"/>
        <v>#DIV/0!</v>
      </c>
      <c r="K557" s="107" t="e">
        <f t="shared" si="54"/>
        <v>#DIV/0!</v>
      </c>
    </row>
    <row r="558" spans="2:11" x14ac:dyDescent="0.2">
      <c r="B558" s="31">
        <f t="shared" si="51"/>
        <v>2</v>
      </c>
      <c r="C558" s="31" t="s">
        <v>56</v>
      </c>
      <c r="D558" s="106">
        <v>543</v>
      </c>
      <c r="E558" s="106">
        <f t="shared" si="50"/>
        <v>0</v>
      </c>
      <c r="F558" s="107">
        <f t="shared" si="55"/>
        <v>0</v>
      </c>
      <c r="G558" s="106" t="e">
        <f>IF('Calcs active'!P557&gt;0,('Input &amp; Results'!F$30/12*$C$3)*('Input &amp; Results'!$D$21),('Input &amp; Results'!F$30/12*$C$3)*('Input &amp; Results'!$D$22))</f>
        <v>#DIV/0!</v>
      </c>
      <c r="H558" s="106" t="e">
        <f t="shared" si="52"/>
        <v>#DIV/0!</v>
      </c>
      <c r="I558" s="106" t="e">
        <f t="shared" si="53"/>
        <v>#DIV/0!</v>
      </c>
      <c r="J558" s="106" t="e">
        <f t="shared" si="56"/>
        <v>#DIV/0!</v>
      </c>
      <c r="K558" s="107" t="e">
        <f t="shared" si="54"/>
        <v>#DIV/0!</v>
      </c>
    </row>
    <row r="559" spans="2:11" x14ac:dyDescent="0.2">
      <c r="B559" s="31">
        <f t="shared" si="51"/>
        <v>2</v>
      </c>
      <c r="C559" s="31" t="s">
        <v>56</v>
      </c>
      <c r="D559" s="106">
        <v>544</v>
      </c>
      <c r="E559" s="106">
        <f t="shared" si="50"/>
        <v>0</v>
      </c>
      <c r="F559" s="107">
        <f t="shared" si="55"/>
        <v>0</v>
      </c>
      <c r="G559" s="106" t="e">
        <f>IF('Calcs active'!P558&gt;0,('Input &amp; Results'!F$30/12*$C$3)*('Input &amp; Results'!$D$21),('Input &amp; Results'!F$30/12*$C$3)*('Input &amp; Results'!$D$22))</f>
        <v>#DIV/0!</v>
      </c>
      <c r="H559" s="106" t="e">
        <f t="shared" si="52"/>
        <v>#DIV/0!</v>
      </c>
      <c r="I559" s="106" t="e">
        <f t="shared" si="53"/>
        <v>#DIV/0!</v>
      </c>
      <c r="J559" s="106" t="e">
        <f t="shared" si="56"/>
        <v>#DIV/0!</v>
      </c>
      <c r="K559" s="107" t="e">
        <f t="shared" si="54"/>
        <v>#DIV/0!</v>
      </c>
    </row>
    <row r="560" spans="2:11" x14ac:dyDescent="0.2">
      <c r="B560" s="31">
        <f t="shared" si="51"/>
        <v>2</v>
      </c>
      <c r="C560" s="31" t="s">
        <v>56</v>
      </c>
      <c r="D560" s="106">
        <v>545</v>
      </c>
      <c r="E560" s="106">
        <f t="shared" si="50"/>
        <v>0</v>
      </c>
      <c r="F560" s="107">
        <f t="shared" si="55"/>
        <v>0</v>
      </c>
      <c r="G560" s="106" t="e">
        <f>IF('Calcs active'!P559&gt;0,('Input &amp; Results'!F$30/12*$C$3)*('Input &amp; Results'!$D$21),('Input &amp; Results'!F$30/12*$C$3)*('Input &amp; Results'!$D$22))</f>
        <v>#DIV/0!</v>
      </c>
      <c r="H560" s="106" t="e">
        <f t="shared" si="52"/>
        <v>#DIV/0!</v>
      </c>
      <c r="I560" s="106" t="e">
        <f t="shared" si="53"/>
        <v>#DIV/0!</v>
      </c>
      <c r="J560" s="106" t="e">
        <f t="shared" si="56"/>
        <v>#DIV/0!</v>
      </c>
      <c r="K560" s="107" t="e">
        <f t="shared" si="54"/>
        <v>#DIV/0!</v>
      </c>
    </row>
    <row r="561" spans="2:11" x14ac:dyDescent="0.2">
      <c r="B561" s="31">
        <f t="shared" si="51"/>
        <v>2</v>
      </c>
      <c r="C561" s="31" t="s">
        <v>56</v>
      </c>
      <c r="D561" s="106">
        <v>546</v>
      </c>
      <c r="E561" s="106">
        <f t="shared" si="50"/>
        <v>0</v>
      </c>
      <c r="F561" s="107">
        <f t="shared" si="55"/>
        <v>0</v>
      </c>
      <c r="G561" s="106" t="e">
        <f>IF('Calcs active'!P560&gt;0,('Input &amp; Results'!F$30/12*$C$3)*('Input &amp; Results'!$D$21),('Input &amp; Results'!F$30/12*$C$3)*('Input &amp; Results'!$D$22))</f>
        <v>#DIV/0!</v>
      </c>
      <c r="H561" s="106" t="e">
        <f t="shared" si="52"/>
        <v>#DIV/0!</v>
      </c>
      <c r="I561" s="106" t="e">
        <f t="shared" si="53"/>
        <v>#DIV/0!</v>
      </c>
      <c r="J561" s="106" t="e">
        <f t="shared" si="56"/>
        <v>#DIV/0!</v>
      </c>
      <c r="K561" s="107" t="e">
        <f t="shared" si="54"/>
        <v>#DIV/0!</v>
      </c>
    </row>
    <row r="562" spans="2:11" x14ac:dyDescent="0.2">
      <c r="B562" s="31">
        <f t="shared" si="51"/>
        <v>2</v>
      </c>
      <c r="C562" s="31" t="s">
        <v>57</v>
      </c>
      <c r="D562" s="106">
        <v>547</v>
      </c>
      <c r="E562" s="106">
        <f t="shared" si="50"/>
        <v>0</v>
      </c>
      <c r="F562" s="107">
        <f t="shared" si="55"/>
        <v>0</v>
      </c>
      <c r="G562" s="106" t="e">
        <f>IF('Calcs active'!P561&gt;0,('Input &amp; Results'!F$31/12*$C$3)*('Input &amp; Results'!$D$21),('Input &amp; Results'!F$31/12*$C$3)*('Input &amp; Results'!$D$22))</f>
        <v>#DIV/0!</v>
      </c>
      <c r="H562" s="106" t="e">
        <f t="shared" si="52"/>
        <v>#DIV/0!</v>
      </c>
      <c r="I562" s="106" t="e">
        <f t="shared" si="53"/>
        <v>#DIV/0!</v>
      </c>
      <c r="J562" s="106" t="e">
        <f t="shared" si="56"/>
        <v>#DIV/0!</v>
      </c>
      <c r="K562" s="107" t="e">
        <f t="shared" si="54"/>
        <v>#DIV/0!</v>
      </c>
    </row>
    <row r="563" spans="2:11" x14ac:dyDescent="0.2">
      <c r="B563" s="31">
        <f t="shared" si="51"/>
        <v>2</v>
      </c>
      <c r="C563" s="31" t="s">
        <v>57</v>
      </c>
      <c r="D563" s="106">
        <v>548</v>
      </c>
      <c r="E563" s="106">
        <f t="shared" si="50"/>
        <v>0</v>
      </c>
      <c r="F563" s="107">
        <f t="shared" si="55"/>
        <v>0</v>
      </c>
      <c r="G563" s="106" t="e">
        <f>IF('Calcs active'!P562&gt;0,('Input &amp; Results'!F$31/12*$C$3)*('Input &amp; Results'!$D$21),('Input &amp; Results'!F$31/12*$C$3)*('Input &amp; Results'!$D$22))</f>
        <v>#DIV/0!</v>
      </c>
      <c r="H563" s="106" t="e">
        <f t="shared" si="52"/>
        <v>#DIV/0!</v>
      </c>
      <c r="I563" s="106" t="e">
        <f t="shared" si="53"/>
        <v>#DIV/0!</v>
      </c>
      <c r="J563" s="106" t="e">
        <f t="shared" si="56"/>
        <v>#DIV/0!</v>
      </c>
      <c r="K563" s="107" t="e">
        <f t="shared" si="54"/>
        <v>#DIV/0!</v>
      </c>
    </row>
    <row r="564" spans="2:11" x14ac:dyDescent="0.2">
      <c r="B564" s="31">
        <f t="shared" si="51"/>
        <v>2</v>
      </c>
      <c r="C564" s="31" t="s">
        <v>57</v>
      </c>
      <c r="D564" s="106">
        <v>549</v>
      </c>
      <c r="E564" s="106">
        <f t="shared" si="50"/>
        <v>0</v>
      </c>
      <c r="F564" s="107">
        <f t="shared" si="55"/>
        <v>0</v>
      </c>
      <c r="G564" s="106" t="e">
        <f>IF('Calcs active'!P563&gt;0,('Input &amp; Results'!F$31/12*$C$3)*('Input &amp; Results'!$D$21),('Input &amp; Results'!F$31/12*$C$3)*('Input &amp; Results'!$D$22))</f>
        <v>#DIV/0!</v>
      </c>
      <c r="H564" s="106" t="e">
        <f t="shared" si="52"/>
        <v>#DIV/0!</v>
      </c>
      <c r="I564" s="106" t="e">
        <f t="shared" si="53"/>
        <v>#DIV/0!</v>
      </c>
      <c r="J564" s="106" t="e">
        <f t="shared" si="56"/>
        <v>#DIV/0!</v>
      </c>
      <c r="K564" s="107" t="e">
        <f t="shared" si="54"/>
        <v>#DIV/0!</v>
      </c>
    </row>
    <row r="565" spans="2:11" x14ac:dyDescent="0.2">
      <c r="B565" s="31">
        <f t="shared" si="51"/>
        <v>2</v>
      </c>
      <c r="C565" s="31" t="s">
        <v>57</v>
      </c>
      <c r="D565" s="106">
        <v>550</v>
      </c>
      <c r="E565" s="106">
        <f t="shared" si="50"/>
        <v>0</v>
      </c>
      <c r="F565" s="107">
        <f t="shared" si="55"/>
        <v>0</v>
      </c>
      <c r="G565" s="106" t="e">
        <f>IF('Calcs active'!P564&gt;0,('Input &amp; Results'!F$31/12*$C$3)*('Input &amp; Results'!$D$21),('Input &amp; Results'!F$31/12*$C$3)*('Input &amp; Results'!$D$22))</f>
        <v>#DIV/0!</v>
      </c>
      <c r="H565" s="106" t="e">
        <f t="shared" si="52"/>
        <v>#DIV/0!</v>
      </c>
      <c r="I565" s="106" t="e">
        <f t="shared" si="53"/>
        <v>#DIV/0!</v>
      </c>
      <c r="J565" s="106" t="e">
        <f t="shared" si="56"/>
        <v>#DIV/0!</v>
      </c>
      <c r="K565" s="107" t="e">
        <f t="shared" si="54"/>
        <v>#DIV/0!</v>
      </c>
    </row>
    <row r="566" spans="2:11" x14ac:dyDescent="0.2">
      <c r="B566" s="31">
        <f t="shared" si="51"/>
        <v>2</v>
      </c>
      <c r="C566" s="31" t="s">
        <v>57</v>
      </c>
      <c r="D566" s="106">
        <v>551</v>
      </c>
      <c r="E566" s="106">
        <f t="shared" si="50"/>
        <v>0</v>
      </c>
      <c r="F566" s="107">
        <f t="shared" si="55"/>
        <v>0</v>
      </c>
      <c r="G566" s="106" t="e">
        <f>IF('Calcs active'!P565&gt;0,('Input &amp; Results'!F$31/12*$C$3)*('Input &amp; Results'!$D$21),('Input &amp; Results'!F$31/12*$C$3)*('Input &amp; Results'!$D$22))</f>
        <v>#DIV/0!</v>
      </c>
      <c r="H566" s="106" t="e">
        <f t="shared" si="52"/>
        <v>#DIV/0!</v>
      </c>
      <c r="I566" s="106" t="e">
        <f t="shared" si="53"/>
        <v>#DIV/0!</v>
      </c>
      <c r="J566" s="106" t="e">
        <f t="shared" si="56"/>
        <v>#DIV/0!</v>
      </c>
      <c r="K566" s="107" t="e">
        <f t="shared" si="54"/>
        <v>#DIV/0!</v>
      </c>
    </row>
    <row r="567" spans="2:11" x14ac:dyDescent="0.2">
      <c r="B567" s="31">
        <f t="shared" si="51"/>
        <v>2</v>
      </c>
      <c r="C567" s="31" t="s">
        <v>57</v>
      </c>
      <c r="D567" s="106">
        <v>552</v>
      </c>
      <c r="E567" s="106">
        <f t="shared" si="50"/>
        <v>0</v>
      </c>
      <c r="F567" s="107">
        <f t="shared" si="55"/>
        <v>0</v>
      </c>
      <c r="G567" s="106" t="e">
        <f>IF('Calcs active'!P566&gt;0,('Input &amp; Results'!F$31/12*$C$3)*('Input &amp; Results'!$D$21),('Input &amp; Results'!F$31/12*$C$3)*('Input &amp; Results'!$D$22))</f>
        <v>#DIV/0!</v>
      </c>
      <c r="H567" s="106" t="e">
        <f t="shared" si="52"/>
        <v>#DIV/0!</v>
      </c>
      <c r="I567" s="106" t="e">
        <f t="shared" si="53"/>
        <v>#DIV/0!</v>
      </c>
      <c r="J567" s="106" t="e">
        <f t="shared" si="56"/>
        <v>#DIV/0!</v>
      </c>
      <c r="K567" s="107" t="e">
        <f t="shared" si="54"/>
        <v>#DIV/0!</v>
      </c>
    </row>
    <row r="568" spans="2:11" x14ac:dyDescent="0.2">
      <c r="B568" s="31">
        <f t="shared" si="51"/>
        <v>2</v>
      </c>
      <c r="C568" s="31" t="s">
        <v>57</v>
      </c>
      <c r="D568" s="106">
        <v>553</v>
      </c>
      <c r="E568" s="106">
        <f t="shared" si="50"/>
        <v>0</v>
      </c>
      <c r="F568" s="107">
        <f t="shared" si="55"/>
        <v>0</v>
      </c>
      <c r="G568" s="106" t="e">
        <f>IF('Calcs active'!P567&gt;0,('Input &amp; Results'!F$31/12*$C$3)*('Input &amp; Results'!$D$21),('Input &amp; Results'!F$31/12*$C$3)*('Input &amp; Results'!$D$22))</f>
        <v>#DIV/0!</v>
      </c>
      <c r="H568" s="106" t="e">
        <f t="shared" si="52"/>
        <v>#DIV/0!</v>
      </c>
      <c r="I568" s="106" t="e">
        <f t="shared" si="53"/>
        <v>#DIV/0!</v>
      </c>
      <c r="J568" s="106" t="e">
        <f t="shared" si="56"/>
        <v>#DIV/0!</v>
      </c>
      <c r="K568" s="107" t="e">
        <f t="shared" si="54"/>
        <v>#DIV/0!</v>
      </c>
    </row>
    <row r="569" spans="2:11" x14ac:dyDescent="0.2">
      <c r="B569" s="31">
        <f t="shared" si="51"/>
        <v>2</v>
      </c>
      <c r="C569" s="31" t="s">
        <v>57</v>
      </c>
      <c r="D569" s="106">
        <v>554</v>
      </c>
      <c r="E569" s="106">
        <f t="shared" ref="E569:E632" si="57">IF($C$3&gt;0,$C$3*$C$11*(I568/$C$8)^$C$12,0)</f>
        <v>0</v>
      </c>
      <c r="F569" s="107">
        <f t="shared" si="55"/>
        <v>0</v>
      </c>
      <c r="G569" s="106" t="e">
        <f>IF('Calcs active'!P568&gt;0,('Input &amp; Results'!F$31/12*$C$3)*('Input &amp; Results'!$D$21),('Input &amp; Results'!F$31/12*$C$3)*('Input &amp; Results'!$D$22))</f>
        <v>#DIV/0!</v>
      </c>
      <c r="H569" s="106" t="e">
        <f t="shared" si="52"/>
        <v>#DIV/0!</v>
      </c>
      <c r="I569" s="106" t="e">
        <f t="shared" si="53"/>
        <v>#DIV/0!</v>
      </c>
      <c r="J569" s="106" t="e">
        <f t="shared" si="56"/>
        <v>#DIV/0!</v>
      </c>
      <c r="K569" s="107" t="e">
        <f t="shared" si="54"/>
        <v>#DIV/0!</v>
      </c>
    </row>
    <row r="570" spans="2:11" x14ac:dyDescent="0.2">
      <c r="B570" s="31">
        <f t="shared" si="51"/>
        <v>2</v>
      </c>
      <c r="C570" s="31" t="s">
        <v>57</v>
      </c>
      <c r="D570" s="106">
        <v>555</v>
      </c>
      <c r="E570" s="106">
        <f t="shared" si="57"/>
        <v>0</v>
      </c>
      <c r="F570" s="107">
        <f t="shared" si="55"/>
        <v>0</v>
      </c>
      <c r="G570" s="106" t="e">
        <f>IF('Calcs active'!P569&gt;0,('Input &amp; Results'!F$31/12*$C$3)*('Input &amp; Results'!$D$21),('Input &amp; Results'!F$31/12*$C$3)*('Input &amp; Results'!$D$22))</f>
        <v>#DIV/0!</v>
      </c>
      <c r="H570" s="106" t="e">
        <f t="shared" si="52"/>
        <v>#DIV/0!</v>
      </c>
      <c r="I570" s="106" t="e">
        <f t="shared" si="53"/>
        <v>#DIV/0!</v>
      </c>
      <c r="J570" s="106" t="e">
        <f t="shared" si="56"/>
        <v>#DIV/0!</v>
      </c>
      <c r="K570" s="107" t="e">
        <f t="shared" si="54"/>
        <v>#DIV/0!</v>
      </c>
    </row>
    <row r="571" spans="2:11" x14ac:dyDescent="0.2">
      <c r="B571" s="31">
        <f t="shared" si="51"/>
        <v>2</v>
      </c>
      <c r="C571" s="31" t="s">
        <v>57</v>
      </c>
      <c r="D571" s="106">
        <v>556</v>
      </c>
      <c r="E571" s="106">
        <f t="shared" si="57"/>
        <v>0</v>
      </c>
      <c r="F571" s="107">
        <f t="shared" si="55"/>
        <v>0</v>
      </c>
      <c r="G571" s="106" t="e">
        <f>IF('Calcs active'!P570&gt;0,('Input &amp; Results'!F$31/12*$C$3)*('Input &amp; Results'!$D$21),('Input &amp; Results'!F$31/12*$C$3)*('Input &amp; Results'!$D$22))</f>
        <v>#DIV/0!</v>
      </c>
      <c r="H571" s="106" t="e">
        <f t="shared" si="52"/>
        <v>#DIV/0!</v>
      </c>
      <c r="I571" s="106" t="e">
        <f t="shared" si="53"/>
        <v>#DIV/0!</v>
      </c>
      <c r="J571" s="106" t="e">
        <f t="shared" si="56"/>
        <v>#DIV/0!</v>
      </c>
      <c r="K571" s="107" t="e">
        <f t="shared" si="54"/>
        <v>#DIV/0!</v>
      </c>
    </row>
    <row r="572" spans="2:11" x14ac:dyDescent="0.2">
      <c r="B572" s="31">
        <f t="shared" si="51"/>
        <v>2</v>
      </c>
      <c r="C572" s="31" t="s">
        <v>57</v>
      </c>
      <c r="D572" s="106">
        <v>557</v>
      </c>
      <c r="E572" s="106">
        <f t="shared" si="57"/>
        <v>0</v>
      </c>
      <c r="F572" s="107">
        <f t="shared" si="55"/>
        <v>0</v>
      </c>
      <c r="G572" s="106" t="e">
        <f>IF('Calcs active'!P571&gt;0,('Input &amp; Results'!F$31/12*$C$3)*('Input &amp; Results'!$D$21),('Input &amp; Results'!F$31/12*$C$3)*('Input &amp; Results'!$D$22))</f>
        <v>#DIV/0!</v>
      </c>
      <c r="H572" s="106" t="e">
        <f t="shared" si="52"/>
        <v>#DIV/0!</v>
      </c>
      <c r="I572" s="106" t="e">
        <f t="shared" si="53"/>
        <v>#DIV/0!</v>
      </c>
      <c r="J572" s="106" t="e">
        <f t="shared" si="56"/>
        <v>#DIV/0!</v>
      </c>
      <c r="K572" s="107" t="e">
        <f t="shared" si="54"/>
        <v>#DIV/0!</v>
      </c>
    </row>
    <row r="573" spans="2:11" x14ac:dyDescent="0.2">
      <c r="B573" s="31">
        <f t="shared" si="51"/>
        <v>2</v>
      </c>
      <c r="C573" s="31" t="s">
        <v>57</v>
      </c>
      <c r="D573" s="106">
        <v>558</v>
      </c>
      <c r="E573" s="106">
        <f t="shared" si="57"/>
        <v>0</v>
      </c>
      <c r="F573" s="107">
        <f t="shared" si="55"/>
        <v>0</v>
      </c>
      <c r="G573" s="106" t="e">
        <f>IF('Calcs active'!P572&gt;0,('Input &amp; Results'!F$31/12*$C$3)*('Input &amp; Results'!$D$21),('Input &amp; Results'!F$31/12*$C$3)*('Input &amp; Results'!$D$22))</f>
        <v>#DIV/0!</v>
      </c>
      <c r="H573" s="106" t="e">
        <f t="shared" si="52"/>
        <v>#DIV/0!</v>
      </c>
      <c r="I573" s="106" t="e">
        <f t="shared" si="53"/>
        <v>#DIV/0!</v>
      </c>
      <c r="J573" s="106" t="e">
        <f t="shared" si="56"/>
        <v>#DIV/0!</v>
      </c>
      <c r="K573" s="107" t="e">
        <f t="shared" si="54"/>
        <v>#DIV/0!</v>
      </c>
    </row>
    <row r="574" spans="2:11" x14ac:dyDescent="0.2">
      <c r="B574" s="31">
        <f t="shared" ref="B574:B637" si="58">B209+1</f>
        <v>2</v>
      </c>
      <c r="C574" s="31" t="s">
        <v>57</v>
      </c>
      <c r="D574" s="106">
        <v>559</v>
      </c>
      <c r="E574" s="106">
        <f t="shared" si="57"/>
        <v>0</v>
      </c>
      <c r="F574" s="107">
        <f t="shared" si="55"/>
        <v>0</v>
      </c>
      <c r="G574" s="106" t="e">
        <f>IF('Calcs active'!P573&gt;0,('Input &amp; Results'!F$31/12*$C$3)*('Input &amp; Results'!$D$21),('Input &amp; Results'!F$31/12*$C$3)*('Input &amp; Results'!$D$22))</f>
        <v>#DIV/0!</v>
      </c>
      <c r="H574" s="106" t="e">
        <f t="shared" si="52"/>
        <v>#DIV/0!</v>
      </c>
      <c r="I574" s="106" t="e">
        <f t="shared" si="53"/>
        <v>#DIV/0!</v>
      </c>
      <c r="J574" s="106" t="e">
        <f t="shared" si="56"/>
        <v>#DIV/0!</v>
      </c>
      <c r="K574" s="107" t="e">
        <f t="shared" si="54"/>
        <v>#DIV/0!</v>
      </c>
    </row>
    <row r="575" spans="2:11" x14ac:dyDescent="0.2">
      <c r="B575" s="31">
        <f t="shared" si="58"/>
        <v>2</v>
      </c>
      <c r="C575" s="31" t="s">
        <v>57</v>
      </c>
      <c r="D575" s="106">
        <v>560</v>
      </c>
      <c r="E575" s="106">
        <f t="shared" si="57"/>
        <v>0</v>
      </c>
      <c r="F575" s="107">
        <f t="shared" si="55"/>
        <v>0</v>
      </c>
      <c r="G575" s="106" t="e">
        <f>IF('Calcs active'!P574&gt;0,('Input &amp; Results'!F$31/12*$C$3)*('Input &amp; Results'!$D$21),('Input &amp; Results'!F$31/12*$C$3)*('Input &amp; Results'!$D$22))</f>
        <v>#DIV/0!</v>
      </c>
      <c r="H575" s="106" t="e">
        <f t="shared" si="52"/>
        <v>#DIV/0!</v>
      </c>
      <c r="I575" s="106" t="e">
        <f t="shared" si="53"/>
        <v>#DIV/0!</v>
      </c>
      <c r="J575" s="106" t="e">
        <f t="shared" si="56"/>
        <v>#DIV/0!</v>
      </c>
      <c r="K575" s="107" t="e">
        <f t="shared" si="54"/>
        <v>#DIV/0!</v>
      </c>
    </row>
    <row r="576" spans="2:11" x14ac:dyDescent="0.2">
      <c r="B576" s="31">
        <f t="shared" si="58"/>
        <v>2</v>
      </c>
      <c r="C576" s="31" t="s">
        <v>57</v>
      </c>
      <c r="D576" s="106">
        <v>561</v>
      </c>
      <c r="E576" s="106">
        <f t="shared" si="57"/>
        <v>0</v>
      </c>
      <c r="F576" s="107">
        <f t="shared" si="55"/>
        <v>0</v>
      </c>
      <c r="G576" s="106" t="e">
        <f>IF('Calcs active'!P575&gt;0,('Input &amp; Results'!F$31/12*$C$3)*('Input &amp; Results'!$D$21),('Input &amp; Results'!F$31/12*$C$3)*('Input &amp; Results'!$D$22))</f>
        <v>#DIV/0!</v>
      </c>
      <c r="H576" s="106" t="e">
        <f t="shared" si="52"/>
        <v>#DIV/0!</v>
      </c>
      <c r="I576" s="106" t="e">
        <f t="shared" si="53"/>
        <v>#DIV/0!</v>
      </c>
      <c r="J576" s="106" t="e">
        <f t="shared" si="56"/>
        <v>#DIV/0!</v>
      </c>
      <c r="K576" s="107" t="e">
        <f t="shared" si="54"/>
        <v>#DIV/0!</v>
      </c>
    </row>
    <row r="577" spans="2:11" x14ac:dyDescent="0.2">
      <c r="B577" s="31">
        <f t="shared" si="58"/>
        <v>2</v>
      </c>
      <c r="C577" s="31" t="s">
        <v>57</v>
      </c>
      <c r="D577" s="106">
        <v>562</v>
      </c>
      <c r="E577" s="106">
        <f t="shared" si="57"/>
        <v>0</v>
      </c>
      <c r="F577" s="107">
        <f t="shared" si="55"/>
        <v>0</v>
      </c>
      <c r="G577" s="106" t="e">
        <f>IF('Calcs active'!P576&gt;0,('Input &amp; Results'!F$31/12*$C$3)*('Input &amp; Results'!$D$21),('Input &amp; Results'!F$31/12*$C$3)*('Input &amp; Results'!$D$22))</f>
        <v>#DIV/0!</v>
      </c>
      <c r="H577" s="106" t="e">
        <f t="shared" si="52"/>
        <v>#DIV/0!</v>
      </c>
      <c r="I577" s="106" t="e">
        <f t="shared" si="53"/>
        <v>#DIV/0!</v>
      </c>
      <c r="J577" s="106" t="e">
        <f t="shared" si="56"/>
        <v>#DIV/0!</v>
      </c>
      <c r="K577" s="107" t="e">
        <f t="shared" si="54"/>
        <v>#DIV/0!</v>
      </c>
    </row>
    <row r="578" spans="2:11" x14ac:dyDescent="0.2">
      <c r="B578" s="31">
        <f t="shared" si="58"/>
        <v>2</v>
      </c>
      <c r="C578" s="31" t="s">
        <v>57</v>
      </c>
      <c r="D578" s="106">
        <v>563</v>
      </c>
      <c r="E578" s="106">
        <f t="shared" si="57"/>
        <v>0</v>
      </c>
      <c r="F578" s="107">
        <f t="shared" si="55"/>
        <v>0</v>
      </c>
      <c r="G578" s="106" t="e">
        <f>IF('Calcs active'!P577&gt;0,('Input &amp; Results'!F$31/12*$C$3)*('Input &amp; Results'!$D$21),('Input &amp; Results'!F$31/12*$C$3)*('Input &amp; Results'!$D$22))</f>
        <v>#DIV/0!</v>
      </c>
      <c r="H578" s="106" t="e">
        <f t="shared" si="52"/>
        <v>#DIV/0!</v>
      </c>
      <c r="I578" s="106" t="e">
        <f t="shared" si="53"/>
        <v>#DIV/0!</v>
      </c>
      <c r="J578" s="106" t="e">
        <f t="shared" si="56"/>
        <v>#DIV/0!</v>
      </c>
      <c r="K578" s="107" t="e">
        <f t="shared" si="54"/>
        <v>#DIV/0!</v>
      </c>
    </row>
    <row r="579" spans="2:11" x14ac:dyDescent="0.2">
      <c r="B579" s="31">
        <f t="shared" si="58"/>
        <v>2</v>
      </c>
      <c r="C579" s="31" t="s">
        <v>57</v>
      </c>
      <c r="D579" s="106">
        <v>564</v>
      </c>
      <c r="E579" s="106">
        <f t="shared" si="57"/>
        <v>0</v>
      </c>
      <c r="F579" s="107">
        <f t="shared" si="55"/>
        <v>0</v>
      </c>
      <c r="G579" s="106" t="e">
        <f>IF('Calcs active'!P578&gt;0,('Input &amp; Results'!F$31/12*$C$3)*('Input &amp; Results'!$D$21),('Input &amp; Results'!F$31/12*$C$3)*('Input &amp; Results'!$D$22))</f>
        <v>#DIV/0!</v>
      </c>
      <c r="H579" s="106" t="e">
        <f t="shared" si="52"/>
        <v>#DIV/0!</v>
      </c>
      <c r="I579" s="106" t="e">
        <f t="shared" si="53"/>
        <v>#DIV/0!</v>
      </c>
      <c r="J579" s="106" t="e">
        <f t="shared" si="56"/>
        <v>#DIV/0!</v>
      </c>
      <c r="K579" s="107" t="e">
        <f t="shared" si="54"/>
        <v>#DIV/0!</v>
      </c>
    </row>
    <row r="580" spans="2:11" x14ac:dyDescent="0.2">
      <c r="B580" s="31">
        <f t="shared" si="58"/>
        <v>2</v>
      </c>
      <c r="C580" s="31" t="s">
        <v>57</v>
      </c>
      <c r="D580" s="106">
        <v>565</v>
      </c>
      <c r="E580" s="106">
        <f t="shared" si="57"/>
        <v>0</v>
      </c>
      <c r="F580" s="107">
        <f t="shared" si="55"/>
        <v>0</v>
      </c>
      <c r="G580" s="106" t="e">
        <f>IF('Calcs active'!P579&gt;0,('Input &amp; Results'!F$31/12*$C$3)*('Input &amp; Results'!$D$21),('Input &amp; Results'!F$31/12*$C$3)*('Input &amp; Results'!$D$22))</f>
        <v>#DIV/0!</v>
      </c>
      <c r="H580" s="106" t="e">
        <f t="shared" si="52"/>
        <v>#DIV/0!</v>
      </c>
      <c r="I580" s="106" t="e">
        <f t="shared" si="53"/>
        <v>#DIV/0!</v>
      </c>
      <c r="J580" s="106" t="e">
        <f t="shared" si="56"/>
        <v>#DIV/0!</v>
      </c>
      <c r="K580" s="107" t="e">
        <f t="shared" si="54"/>
        <v>#DIV/0!</v>
      </c>
    </row>
    <row r="581" spans="2:11" x14ac:dyDescent="0.2">
      <c r="B581" s="31">
        <f t="shared" si="58"/>
        <v>2</v>
      </c>
      <c r="C581" s="31" t="s">
        <v>57</v>
      </c>
      <c r="D581" s="106">
        <v>566</v>
      </c>
      <c r="E581" s="106">
        <f t="shared" si="57"/>
        <v>0</v>
      </c>
      <c r="F581" s="107">
        <f t="shared" si="55"/>
        <v>0</v>
      </c>
      <c r="G581" s="106" t="e">
        <f>IF('Calcs active'!P580&gt;0,('Input &amp; Results'!F$31/12*$C$3)*('Input &amp; Results'!$D$21),('Input &amp; Results'!F$31/12*$C$3)*('Input &amp; Results'!$D$22))</f>
        <v>#DIV/0!</v>
      </c>
      <c r="H581" s="106" t="e">
        <f t="shared" si="52"/>
        <v>#DIV/0!</v>
      </c>
      <c r="I581" s="106" t="e">
        <f t="shared" si="53"/>
        <v>#DIV/0!</v>
      </c>
      <c r="J581" s="106" t="e">
        <f t="shared" si="56"/>
        <v>#DIV/0!</v>
      </c>
      <c r="K581" s="107" t="e">
        <f t="shared" si="54"/>
        <v>#DIV/0!</v>
      </c>
    </row>
    <row r="582" spans="2:11" x14ac:dyDescent="0.2">
      <c r="B582" s="31">
        <f t="shared" si="58"/>
        <v>2</v>
      </c>
      <c r="C582" s="31" t="s">
        <v>57</v>
      </c>
      <c r="D582" s="106">
        <v>567</v>
      </c>
      <c r="E582" s="106">
        <f t="shared" si="57"/>
        <v>0</v>
      </c>
      <c r="F582" s="107">
        <f t="shared" si="55"/>
        <v>0</v>
      </c>
      <c r="G582" s="106" t="e">
        <f>IF('Calcs active'!P581&gt;0,('Input &amp; Results'!F$31/12*$C$3)*('Input &amp; Results'!$D$21),('Input &amp; Results'!F$31/12*$C$3)*('Input &amp; Results'!$D$22))</f>
        <v>#DIV/0!</v>
      </c>
      <c r="H582" s="106" t="e">
        <f t="shared" si="52"/>
        <v>#DIV/0!</v>
      </c>
      <c r="I582" s="106" t="e">
        <f t="shared" si="53"/>
        <v>#DIV/0!</v>
      </c>
      <c r="J582" s="106" t="e">
        <f t="shared" si="56"/>
        <v>#DIV/0!</v>
      </c>
      <c r="K582" s="107" t="e">
        <f t="shared" si="54"/>
        <v>#DIV/0!</v>
      </c>
    </row>
    <row r="583" spans="2:11" x14ac:dyDescent="0.2">
      <c r="B583" s="31">
        <f t="shared" si="58"/>
        <v>2</v>
      </c>
      <c r="C583" s="31" t="s">
        <v>57</v>
      </c>
      <c r="D583" s="106">
        <v>568</v>
      </c>
      <c r="E583" s="106">
        <f t="shared" si="57"/>
        <v>0</v>
      </c>
      <c r="F583" s="107">
        <f t="shared" si="55"/>
        <v>0</v>
      </c>
      <c r="G583" s="106" t="e">
        <f>IF('Calcs active'!P582&gt;0,('Input &amp; Results'!F$31/12*$C$3)*('Input &amp; Results'!$D$21),('Input &amp; Results'!F$31/12*$C$3)*('Input &amp; Results'!$D$22))</f>
        <v>#DIV/0!</v>
      </c>
      <c r="H583" s="106" t="e">
        <f t="shared" si="52"/>
        <v>#DIV/0!</v>
      </c>
      <c r="I583" s="106" t="e">
        <f t="shared" si="53"/>
        <v>#DIV/0!</v>
      </c>
      <c r="J583" s="106" t="e">
        <f t="shared" si="56"/>
        <v>#DIV/0!</v>
      </c>
      <c r="K583" s="107" t="e">
        <f t="shared" si="54"/>
        <v>#DIV/0!</v>
      </c>
    </row>
    <row r="584" spans="2:11" x14ac:dyDescent="0.2">
      <c r="B584" s="31">
        <f t="shared" si="58"/>
        <v>2</v>
      </c>
      <c r="C584" s="31" t="s">
        <v>57</v>
      </c>
      <c r="D584" s="106">
        <v>569</v>
      </c>
      <c r="E584" s="106">
        <f t="shared" si="57"/>
        <v>0</v>
      </c>
      <c r="F584" s="107">
        <f t="shared" si="55"/>
        <v>0</v>
      </c>
      <c r="G584" s="106" t="e">
        <f>IF('Calcs active'!P583&gt;0,('Input &amp; Results'!F$31/12*$C$3)*('Input &amp; Results'!$D$21),('Input &amp; Results'!F$31/12*$C$3)*('Input &amp; Results'!$D$22))</f>
        <v>#DIV/0!</v>
      </c>
      <c r="H584" s="106" t="e">
        <f t="shared" si="52"/>
        <v>#DIV/0!</v>
      </c>
      <c r="I584" s="106" t="e">
        <f t="shared" si="53"/>
        <v>#DIV/0!</v>
      </c>
      <c r="J584" s="106" t="e">
        <f t="shared" si="56"/>
        <v>#DIV/0!</v>
      </c>
      <c r="K584" s="107" t="e">
        <f t="shared" si="54"/>
        <v>#DIV/0!</v>
      </c>
    </row>
    <row r="585" spans="2:11" x14ac:dyDescent="0.2">
      <c r="B585" s="31">
        <f t="shared" si="58"/>
        <v>2</v>
      </c>
      <c r="C585" s="31" t="s">
        <v>57</v>
      </c>
      <c r="D585" s="106">
        <v>570</v>
      </c>
      <c r="E585" s="106">
        <f t="shared" si="57"/>
        <v>0</v>
      </c>
      <c r="F585" s="107">
        <f t="shared" si="55"/>
        <v>0</v>
      </c>
      <c r="G585" s="106" t="e">
        <f>IF('Calcs active'!P584&gt;0,('Input &amp; Results'!F$31/12*$C$3)*('Input &amp; Results'!$D$21),('Input &amp; Results'!F$31/12*$C$3)*('Input &amp; Results'!$D$22))</f>
        <v>#DIV/0!</v>
      </c>
      <c r="H585" s="106" t="e">
        <f t="shared" si="52"/>
        <v>#DIV/0!</v>
      </c>
      <c r="I585" s="106" t="e">
        <f t="shared" si="53"/>
        <v>#DIV/0!</v>
      </c>
      <c r="J585" s="106" t="e">
        <f t="shared" si="56"/>
        <v>#DIV/0!</v>
      </c>
      <c r="K585" s="107" t="e">
        <f t="shared" si="54"/>
        <v>#DIV/0!</v>
      </c>
    </row>
    <row r="586" spans="2:11" x14ac:dyDescent="0.2">
      <c r="B586" s="31">
        <f t="shared" si="58"/>
        <v>2</v>
      </c>
      <c r="C586" s="31" t="s">
        <v>57</v>
      </c>
      <c r="D586" s="106">
        <v>571</v>
      </c>
      <c r="E586" s="106">
        <f t="shared" si="57"/>
        <v>0</v>
      </c>
      <c r="F586" s="107">
        <f t="shared" si="55"/>
        <v>0</v>
      </c>
      <c r="G586" s="106" t="e">
        <f>IF('Calcs active'!P585&gt;0,('Input &amp; Results'!F$31/12*$C$3)*('Input &amp; Results'!$D$21),('Input &amp; Results'!F$31/12*$C$3)*('Input &amp; Results'!$D$22))</f>
        <v>#DIV/0!</v>
      </c>
      <c r="H586" s="106" t="e">
        <f t="shared" si="52"/>
        <v>#DIV/0!</v>
      </c>
      <c r="I586" s="106" t="e">
        <f t="shared" si="53"/>
        <v>#DIV/0!</v>
      </c>
      <c r="J586" s="106" t="e">
        <f t="shared" si="56"/>
        <v>#DIV/0!</v>
      </c>
      <c r="K586" s="107" t="e">
        <f t="shared" si="54"/>
        <v>#DIV/0!</v>
      </c>
    </row>
    <row r="587" spans="2:11" x14ac:dyDescent="0.2">
      <c r="B587" s="31">
        <f t="shared" si="58"/>
        <v>2</v>
      </c>
      <c r="C587" s="31" t="s">
        <v>57</v>
      </c>
      <c r="D587" s="106">
        <v>572</v>
      </c>
      <c r="E587" s="106">
        <f t="shared" si="57"/>
        <v>0</v>
      </c>
      <c r="F587" s="107">
        <f t="shared" si="55"/>
        <v>0</v>
      </c>
      <c r="G587" s="106" t="e">
        <f>IF('Calcs active'!P586&gt;0,('Input &amp; Results'!F$31/12*$C$3)*('Input &amp; Results'!$D$21),('Input &amp; Results'!F$31/12*$C$3)*('Input &amp; Results'!$D$22))</f>
        <v>#DIV/0!</v>
      </c>
      <c r="H587" s="106" t="e">
        <f t="shared" si="52"/>
        <v>#DIV/0!</v>
      </c>
      <c r="I587" s="106" t="e">
        <f t="shared" si="53"/>
        <v>#DIV/0!</v>
      </c>
      <c r="J587" s="106" t="e">
        <f t="shared" si="56"/>
        <v>#DIV/0!</v>
      </c>
      <c r="K587" s="107" t="e">
        <f t="shared" si="54"/>
        <v>#DIV/0!</v>
      </c>
    </row>
    <row r="588" spans="2:11" x14ac:dyDescent="0.2">
      <c r="B588" s="31">
        <f t="shared" si="58"/>
        <v>2</v>
      </c>
      <c r="C588" s="31" t="s">
        <v>57</v>
      </c>
      <c r="D588" s="106">
        <v>573</v>
      </c>
      <c r="E588" s="106">
        <f t="shared" si="57"/>
        <v>0</v>
      </c>
      <c r="F588" s="107">
        <f t="shared" si="55"/>
        <v>0</v>
      </c>
      <c r="G588" s="106" t="e">
        <f>IF('Calcs active'!P587&gt;0,('Input &amp; Results'!F$31/12*$C$3)*('Input &amp; Results'!$D$21),('Input &amp; Results'!F$31/12*$C$3)*('Input &amp; Results'!$D$22))</f>
        <v>#DIV/0!</v>
      </c>
      <c r="H588" s="106" t="e">
        <f t="shared" si="52"/>
        <v>#DIV/0!</v>
      </c>
      <c r="I588" s="106" t="e">
        <f t="shared" si="53"/>
        <v>#DIV/0!</v>
      </c>
      <c r="J588" s="106" t="e">
        <f t="shared" si="56"/>
        <v>#DIV/0!</v>
      </c>
      <c r="K588" s="107" t="e">
        <f t="shared" si="54"/>
        <v>#DIV/0!</v>
      </c>
    </row>
    <row r="589" spans="2:11" x14ac:dyDescent="0.2">
      <c r="B589" s="31">
        <f t="shared" si="58"/>
        <v>2</v>
      </c>
      <c r="C589" s="31" t="s">
        <v>57</v>
      </c>
      <c r="D589" s="106">
        <v>574</v>
      </c>
      <c r="E589" s="106">
        <f t="shared" si="57"/>
        <v>0</v>
      </c>
      <c r="F589" s="107">
        <f t="shared" si="55"/>
        <v>0</v>
      </c>
      <c r="G589" s="106" t="e">
        <f>IF('Calcs active'!P588&gt;0,('Input &amp; Results'!F$31/12*$C$3)*('Input &amp; Results'!$D$21),('Input &amp; Results'!F$31/12*$C$3)*('Input &amp; Results'!$D$22))</f>
        <v>#DIV/0!</v>
      </c>
      <c r="H589" s="106" t="e">
        <f t="shared" si="52"/>
        <v>#DIV/0!</v>
      </c>
      <c r="I589" s="106" t="e">
        <f t="shared" si="53"/>
        <v>#DIV/0!</v>
      </c>
      <c r="J589" s="106" t="e">
        <f t="shared" si="56"/>
        <v>#DIV/0!</v>
      </c>
      <c r="K589" s="107" t="e">
        <f t="shared" si="54"/>
        <v>#DIV/0!</v>
      </c>
    </row>
    <row r="590" spans="2:11" x14ac:dyDescent="0.2">
      <c r="B590" s="31">
        <f t="shared" si="58"/>
        <v>2</v>
      </c>
      <c r="C590" s="31" t="s">
        <v>57</v>
      </c>
      <c r="D590" s="106">
        <v>575</v>
      </c>
      <c r="E590" s="106">
        <f t="shared" si="57"/>
        <v>0</v>
      </c>
      <c r="F590" s="107">
        <f t="shared" si="55"/>
        <v>0</v>
      </c>
      <c r="G590" s="106" t="e">
        <f>IF('Calcs active'!P589&gt;0,('Input &amp; Results'!F$31/12*$C$3)*('Input &amp; Results'!$D$21),('Input &amp; Results'!F$31/12*$C$3)*('Input &amp; Results'!$D$22))</f>
        <v>#DIV/0!</v>
      </c>
      <c r="H590" s="106" t="e">
        <f t="shared" si="52"/>
        <v>#DIV/0!</v>
      </c>
      <c r="I590" s="106" t="e">
        <f t="shared" si="53"/>
        <v>#DIV/0!</v>
      </c>
      <c r="J590" s="106" t="e">
        <f t="shared" si="56"/>
        <v>#DIV/0!</v>
      </c>
      <c r="K590" s="107" t="e">
        <f t="shared" si="54"/>
        <v>#DIV/0!</v>
      </c>
    </row>
    <row r="591" spans="2:11" x14ac:dyDescent="0.2">
      <c r="B591" s="31">
        <f t="shared" si="58"/>
        <v>2</v>
      </c>
      <c r="C591" s="31" t="s">
        <v>57</v>
      </c>
      <c r="D591" s="106">
        <v>576</v>
      </c>
      <c r="E591" s="106">
        <f t="shared" si="57"/>
        <v>0</v>
      </c>
      <c r="F591" s="107">
        <f t="shared" si="55"/>
        <v>0</v>
      </c>
      <c r="G591" s="106" t="e">
        <f>IF('Calcs active'!P590&gt;0,('Input &amp; Results'!F$31/12*$C$3)*('Input &amp; Results'!$D$21),('Input &amp; Results'!F$31/12*$C$3)*('Input &amp; Results'!$D$22))</f>
        <v>#DIV/0!</v>
      </c>
      <c r="H591" s="106" t="e">
        <f t="shared" si="52"/>
        <v>#DIV/0!</v>
      </c>
      <c r="I591" s="106" t="e">
        <f t="shared" si="53"/>
        <v>#DIV/0!</v>
      </c>
      <c r="J591" s="106" t="e">
        <f t="shared" si="56"/>
        <v>#DIV/0!</v>
      </c>
      <c r="K591" s="107" t="e">
        <f t="shared" si="54"/>
        <v>#DIV/0!</v>
      </c>
    </row>
    <row r="592" spans="2:11" x14ac:dyDescent="0.2">
      <c r="B592" s="31">
        <f t="shared" si="58"/>
        <v>2</v>
      </c>
      <c r="C592" s="31" t="s">
        <v>57</v>
      </c>
      <c r="D592" s="106">
        <v>577</v>
      </c>
      <c r="E592" s="106">
        <f t="shared" si="57"/>
        <v>0</v>
      </c>
      <c r="F592" s="107">
        <f t="shared" si="55"/>
        <v>0</v>
      </c>
      <c r="G592" s="106" t="e">
        <f>IF('Calcs active'!P591&gt;0,('Input &amp; Results'!F$31/12*$C$3)*('Input &amp; Results'!$D$21),('Input &amp; Results'!F$31/12*$C$3)*('Input &amp; Results'!$D$22))</f>
        <v>#DIV/0!</v>
      </c>
      <c r="H592" s="106" t="e">
        <f t="shared" si="52"/>
        <v>#DIV/0!</v>
      </c>
      <c r="I592" s="106" t="e">
        <f t="shared" si="53"/>
        <v>#DIV/0!</v>
      </c>
      <c r="J592" s="106" t="e">
        <f t="shared" si="56"/>
        <v>#DIV/0!</v>
      </c>
      <c r="K592" s="107" t="e">
        <f t="shared" si="54"/>
        <v>#DIV/0!</v>
      </c>
    </row>
    <row r="593" spans="2:11" x14ac:dyDescent="0.2">
      <c r="B593" s="31">
        <f t="shared" si="58"/>
        <v>2</v>
      </c>
      <c r="C593" s="31" t="s">
        <v>58</v>
      </c>
      <c r="D593" s="106">
        <v>578</v>
      </c>
      <c r="E593" s="106">
        <f t="shared" si="57"/>
        <v>0</v>
      </c>
      <c r="F593" s="107">
        <f t="shared" si="55"/>
        <v>0</v>
      </c>
      <c r="G593" s="106" t="e">
        <f>IF('Calcs active'!P592&gt;0,('Input &amp; Results'!F$32/12*$C$3)*('Input &amp; Results'!$D$21),('Input &amp; Results'!F$32/12*$C$3)*('Input &amp; Results'!$D$22))</f>
        <v>#DIV/0!</v>
      </c>
      <c r="H593" s="106" t="e">
        <f t="shared" ref="H593:H656" si="59">G593-E593</f>
        <v>#DIV/0!</v>
      </c>
      <c r="I593" s="106" t="e">
        <f t="shared" ref="I593:I656" si="60">I592+H593</f>
        <v>#DIV/0!</v>
      </c>
      <c r="J593" s="106" t="e">
        <f t="shared" si="56"/>
        <v>#DIV/0!</v>
      </c>
      <c r="K593" s="107" t="e">
        <f t="shared" ref="K593:K656" si="61">J593/($C$3*$C$4)</f>
        <v>#DIV/0!</v>
      </c>
    </row>
    <row r="594" spans="2:11" x14ac:dyDescent="0.2">
      <c r="B594" s="31">
        <f t="shared" si="58"/>
        <v>2</v>
      </c>
      <c r="C594" s="31" t="s">
        <v>58</v>
      </c>
      <c r="D594" s="106">
        <v>579</v>
      </c>
      <c r="E594" s="106">
        <f t="shared" si="57"/>
        <v>0</v>
      </c>
      <c r="F594" s="107">
        <f t="shared" si="55"/>
        <v>0</v>
      </c>
      <c r="G594" s="106" t="e">
        <f>IF('Calcs active'!P593&gt;0,('Input &amp; Results'!F$32/12*$C$3)*('Input &amp; Results'!$D$21),('Input &amp; Results'!F$32/12*$C$3)*('Input &amp; Results'!$D$22))</f>
        <v>#DIV/0!</v>
      </c>
      <c r="H594" s="106" t="e">
        <f t="shared" si="59"/>
        <v>#DIV/0!</v>
      </c>
      <c r="I594" s="106" t="e">
        <f t="shared" si="60"/>
        <v>#DIV/0!</v>
      </c>
      <c r="J594" s="106" t="e">
        <f t="shared" si="56"/>
        <v>#DIV/0!</v>
      </c>
      <c r="K594" s="107" t="e">
        <f t="shared" si="61"/>
        <v>#DIV/0!</v>
      </c>
    </row>
    <row r="595" spans="2:11" x14ac:dyDescent="0.2">
      <c r="B595" s="31">
        <f t="shared" si="58"/>
        <v>2</v>
      </c>
      <c r="C595" s="31" t="s">
        <v>58</v>
      </c>
      <c r="D595" s="106">
        <v>580</v>
      </c>
      <c r="E595" s="106">
        <f t="shared" si="57"/>
        <v>0</v>
      </c>
      <c r="F595" s="107">
        <f t="shared" ref="F595:F658" si="62">E595*7.48/1440</f>
        <v>0</v>
      </c>
      <c r="G595" s="106" t="e">
        <f>IF('Calcs active'!P594&gt;0,('Input &amp; Results'!F$32/12*$C$3)*('Input &amp; Results'!$D$21),('Input &amp; Results'!F$32/12*$C$3)*('Input &amp; Results'!$D$22))</f>
        <v>#DIV/0!</v>
      </c>
      <c r="H595" s="106" t="e">
        <f t="shared" si="59"/>
        <v>#DIV/0!</v>
      </c>
      <c r="I595" s="106" t="e">
        <f t="shared" si="60"/>
        <v>#DIV/0!</v>
      </c>
      <c r="J595" s="106" t="e">
        <f t="shared" si="56"/>
        <v>#DIV/0!</v>
      </c>
      <c r="K595" s="107" t="e">
        <f t="shared" si="61"/>
        <v>#DIV/0!</v>
      </c>
    </row>
    <row r="596" spans="2:11" x14ac:dyDescent="0.2">
      <c r="B596" s="31">
        <f t="shared" si="58"/>
        <v>2</v>
      </c>
      <c r="C596" s="31" t="s">
        <v>58</v>
      </c>
      <c r="D596" s="106">
        <v>581</v>
      </c>
      <c r="E596" s="106">
        <f t="shared" si="57"/>
        <v>0</v>
      </c>
      <c r="F596" s="107">
        <f t="shared" si="62"/>
        <v>0</v>
      </c>
      <c r="G596" s="106" t="e">
        <f>IF('Calcs active'!P595&gt;0,('Input &amp; Results'!F$32/12*$C$3)*('Input &amp; Results'!$D$21),('Input &amp; Results'!F$32/12*$C$3)*('Input &amp; Results'!$D$22))</f>
        <v>#DIV/0!</v>
      </c>
      <c r="H596" s="106" t="e">
        <f t="shared" si="59"/>
        <v>#DIV/0!</v>
      </c>
      <c r="I596" s="106" t="e">
        <f t="shared" si="60"/>
        <v>#DIV/0!</v>
      </c>
      <c r="J596" s="106" t="e">
        <f t="shared" si="56"/>
        <v>#DIV/0!</v>
      </c>
      <c r="K596" s="107" t="e">
        <f t="shared" si="61"/>
        <v>#DIV/0!</v>
      </c>
    </row>
    <row r="597" spans="2:11" x14ac:dyDescent="0.2">
      <c r="B597" s="31">
        <f t="shared" si="58"/>
        <v>2</v>
      </c>
      <c r="C597" s="31" t="s">
        <v>58</v>
      </c>
      <c r="D597" s="106">
        <v>582</v>
      </c>
      <c r="E597" s="106">
        <f t="shared" si="57"/>
        <v>0</v>
      </c>
      <c r="F597" s="107">
        <f t="shared" si="62"/>
        <v>0</v>
      </c>
      <c r="G597" s="106" t="e">
        <f>IF('Calcs active'!P596&gt;0,('Input &amp; Results'!F$32/12*$C$3)*('Input &amp; Results'!$D$21),('Input &amp; Results'!F$32/12*$C$3)*('Input &amp; Results'!$D$22))</f>
        <v>#DIV/0!</v>
      </c>
      <c r="H597" s="106" t="e">
        <f t="shared" si="59"/>
        <v>#DIV/0!</v>
      </c>
      <c r="I597" s="106" t="e">
        <f t="shared" si="60"/>
        <v>#DIV/0!</v>
      </c>
      <c r="J597" s="106" t="e">
        <f t="shared" ref="J597:J660" si="63">J596+H597</f>
        <v>#DIV/0!</v>
      </c>
      <c r="K597" s="107" t="e">
        <f t="shared" si="61"/>
        <v>#DIV/0!</v>
      </c>
    </row>
    <row r="598" spans="2:11" x14ac:dyDescent="0.2">
      <c r="B598" s="31">
        <f t="shared" si="58"/>
        <v>2</v>
      </c>
      <c r="C598" s="31" t="s">
        <v>58</v>
      </c>
      <c r="D598" s="106">
        <v>583</v>
      </c>
      <c r="E598" s="106">
        <f t="shared" si="57"/>
        <v>0</v>
      </c>
      <c r="F598" s="107">
        <f t="shared" si="62"/>
        <v>0</v>
      </c>
      <c r="G598" s="106" t="e">
        <f>IF('Calcs active'!P597&gt;0,('Input &amp; Results'!F$32/12*$C$3)*('Input &amp; Results'!$D$21),('Input &amp; Results'!F$32/12*$C$3)*('Input &amp; Results'!$D$22))</f>
        <v>#DIV/0!</v>
      </c>
      <c r="H598" s="106" t="e">
        <f t="shared" si="59"/>
        <v>#DIV/0!</v>
      </c>
      <c r="I598" s="106" t="e">
        <f t="shared" si="60"/>
        <v>#DIV/0!</v>
      </c>
      <c r="J598" s="106" t="e">
        <f t="shared" si="63"/>
        <v>#DIV/0!</v>
      </c>
      <c r="K598" s="107" t="e">
        <f t="shared" si="61"/>
        <v>#DIV/0!</v>
      </c>
    </row>
    <row r="599" spans="2:11" x14ac:dyDescent="0.2">
      <c r="B599" s="31">
        <f t="shared" si="58"/>
        <v>2</v>
      </c>
      <c r="C599" s="31" t="s">
        <v>58</v>
      </c>
      <c r="D599" s="106">
        <v>584</v>
      </c>
      <c r="E599" s="106">
        <f t="shared" si="57"/>
        <v>0</v>
      </c>
      <c r="F599" s="107">
        <f t="shared" si="62"/>
        <v>0</v>
      </c>
      <c r="G599" s="106" t="e">
        <f>IF('Calcs active'!P598&gt;0,('Input &amp; Results'!F$32/12*$C$3)*('Input &amp; Results'!$D$21),('Input &amp; Results'!F$32/12*$C$3)*('Input &amp; Results'!$D$22))</f>
        <v>#DIV/0!</v>
      </c>
      <c r="H599" s="106" t="e">
        <f t="shared" si="59"/>
        <v>#DIV/0!</v>
      </c>
      <c r="I599" s="106" t="e">
        <f t="shared" si="60"/>
        <v>#DIV/0!</v>
      </c>
      <c r="J599" s="106" t="e">
        <f t="shared" si="63"/>
        <v>#DIV/0!</v>
      </c>
      <c r="K599" s="107" t="e">
        <f t="shared" si="61"/>
        <v>#DIV/0!</v>
      </c>
    </row>
    <row r="600" spans="2:11" x14ac:dyDescent="0.2">
      <c r="B600" s="31">
        <f t="shared" si="58"/>
        <v>2</v>
      </c>
      <c r="C600" s="31" t="s">
        <v>58</v>
      </c>
      <c r="D600" s="106">
        <v>585</v>
      </c>
      <c r="E600" s="106">
        <f t="shared" si="57"/>
        <v>0</v>
      </c>
      <c r="F600" s="107">
        <f t="shared" si="62"/>
        <v>0</v>
      </c>
      <c r="G600" s="106" t="e">
        <f>IF('Calcs active'!P599&gt;0,('Input &amp; Results'!F$32/12*$C$3)*('Input &amp; Results'!$D$21),('Input &amp; Results'!F$32/12*$C$3)*('Input &amp; Results'!$D$22))</f>
        <v>#DIV/0!</v>
      </c>
      <c r="H600" s="106" t="e">
        <f t="shared" si="59"/>
        <v>#DIV/0!</v>
      </c>
      <c r="I600" s="106" t="e">
        <f t="shared" si="60"/>
        <v>#DIV/0!</v>
      </c>
      <c r="J600" s="106" t="e">
        <f t="shared" si="63"/>
        <v>#DIV/0!</v>
      </c>
      <c r="K600" s="107" t="e">
        <f t="shared" si="61"/>
        <v>#DIV/0!</v>
      </c>
    </row>
    <row r="601" spans="2:11" x14ac:dyDescent="0.2">
      <c r="B601" s="31">
        <f t="shared" si="58"/>
        <v>2</v>
      </c>
      <c r="C601" s="31" t="s">
        <v>58</v>
      </c>
      <c r="D601" s="106">
        <v>586</v>
      </c>
      <c r="E601" s="106">
        <f t="shared" si="57"/>
        <v>0</v>
      </c>
      <c r="F601" s="107">
        <f t="shared" si="62"/>
        <v>0</v>
      </c>
      <c r="G601" s="106" t="e">
        <f>IF('Calcs active'!P600&gt;0,('Input &amp; Results'!F$32/12*$C$3)*('Input &amp; Results'!$D$21),('Input &amp; Results'!F$32/12*$C$3)*('Input &amp; Results'!$D$22))</f>
        <v>#DIV/0!</v>
      </c>
      <c r="H601" s="106" t="e">
        <f t="shared" si="59"/>
        <v>#DIV/0!</v>
      </c>
      <c r="I601" s="106" t="e">
        <f t="shared" si="60"/>
        <v>#DIV/0!</v>
      </c>
      <c r="J601" s="106" t="e">
        <f t="shared" si="63"/>
        <v>#DIV/0!</v>
      </c>
      <c r="K601" s="107" t="e">
        <f t="shared" si="61"/>
        <v>#DIV/0!</v>
      </c>
    </row>
    <row r="602" spans="2:11" x14ac:dyDescent="0.2">
      <c r="B602" s="31">
        <f t="shared" si="58"/>
        <v>2</v>
      </c>
      <c r="C602" s="31" t="s">
        <v>58</v>
      </c>
      <c r="D602" s="106">
        <v>587</v>
      </c>
      <c r="E602" s="106">
        <f t="shared" si="57"/>
        <v>0</v>
      </c>
      <c r="F602" s="107">
        <f t="shared" si="62"/>
        <v>0</v>
      </c>
      <c r="G602" s="106" t="e">
        <f>IF('Calcs active'!P601&gt;0,('Input &amp; Results'!F$32/12*$C$3)*('Input &amp; Results'!$D$21),('Input &amp; Results'!F$32/12*$C$3)*('Input &amp; Results'!$D$22))</f>
        <v>#DIV/0!</v>
      </c>
      <c r="H602" s="106" t="e">
        <f t="shared" si="59"/>
        <v>#DIV/0!</v>
      </c>
      <c r="I602" s="106" t="e">
        <f t="shared" si="60"/>
        <v>#DIV/0!</v>
      </c>
      <c r="J602" s="106" t="e">
        <f t="shared" si="63"/>
        <v>#DIV/0!</v>
      </c>
      <c r="K602" s="107" t="e">
        <f t="shared" si="61"/>
        <v>#DIV/0!</v>
      </c>
    </row>
    <row r="603" spans="2:11" x14ac:dyDescent="0.2">
      <c r="B603" s="31">
        <f t="shared" si="58"/>
        <v>2</v>
      </c>
      <c r="C603" s="31" t="s">
        <v>58</v>
      </c>
      <c r="D603" s="106">
        <v>588</v>
      </c>
      <c r="E603" s="106">
        <f t="shared" si="57"/>
        <v>0</v>
      </c>
      <c r="F603" s="107">
        <f t="shared" si="62"/>
        <v>0</v>
      </c>
      <c r="G603" s="106" t="e">
        <f>IF('Calcs active'!P602&gt;0,('Input &amp; Results'!F$32/12*$C$3)*('Input &amp; Results'!$D$21),('Input &amp; Results'!F$32/12*$C$3)*('Input &amp; Results'!$D$22))</f>
        <v>#DIV/0!</v>
      </c>
      <c r="H603" s="106" t="e">
        <f t="shared" si="59"/>
        <v>#DIV/0!</v>
      </c>
      <c r="I603" s="106" t="e">
        <f t="shared" si="60"/>
        <v>#DIV/0!</v>
      </c>
      <c r="J603" s="106" t="e">
        <f t="shared" si="63"/>
        <v>#DIV/0!</v>
      </c>
      <c r="K603" s="107" t="e">
        <f t="shared" si="61"/>
        <v>#DIV/0!</v>
      </c>
    </row>
    <row r="604" spans="2:11" x14ac:dyDescent="0.2">
      <c r="B604" s="31">
        <f t="shared" si="58"/>
        <v>2</v>
      </c>
      <c r="C604" s="31" t="s">
        <v>58</v>
      </c>
      <c r="D604" s="106">
        <v>589</v>
      </c>
      <c r="E604" s="106">
        <f t="shared" si="57"/>
        <v>0</v>
      </c>
      <c r="F604" s="107">
        <f t="shared" si="62"/>
        <v>0</v>
      </c>
      <c r="G604" s="106" t="e">
        <f>IF('Calcs active'!P603&gt;0,('Input &amp; Results'!F$32/12*$C$3)*('Input &amp; Results'!$D$21),('Input &amp; Results'!F$32/12*$C$3)*('Input &amp; Results'!$D$22))</f>
        <v>#DIV/0!</v>
      </c>
      <c r="H604" s="106" t="e">
        <f t="shared" si="59"/>
        <v>#DIV/0!</v>
      </c>
      <c r="I604" s="106" t="e">
        <f t="shared" si="60"/>
        <v>#DIV/0!</v>
      </c>
      <c r="J604" s="106" t="e">
        <f t="shared" si="63"/>
        <v>#DIV/0!</v>
      </c>
      <c r="K604" s="107" t="e">
        <f t="shared" si="61"/>
        <v>#DIV/0!</v>
      </c>
    </row>
    <row r="605" spans="2:11" x14ac:dyDescent="0.2">
      <c r="B605" s="31">
        <f t="shared" si="58"/>
        <v>2</v>
      </c>
      <c r="C605" s="31" t="s">
        <v>58</v>
      </c>
      <c r="D605" s="106">
        <v>590</v>
      </c>
      <c r="E605" s="106">
        <f t="shared" si="57"/>
        <v>0</v>
      </c>
      <c r="F605" s="107">
        <f t="shared" si="62"/>
        <v>0</v>
      </c>
      <c r="G605" s="106" t="e">
        <f>IF('Calcs active'!P604&gt;0,('Input &amp; Results'!F$32/12*$C$3)*('Input &amp; Results'!$D$21),('Input &amp; Results'!F$32/12*$C$3)*('Input &amp; Results'!$D$22))</f>
        <v>#DIV/0!</v>
      </c>
      <c r="H605" s="106" t="e">
        <f t="shared" si="59"/>
        <v>#DIV/0!</v>
      </c>
      <c r="I605" s="106" t="e">
        <f t="shared" si="60"/>
        <v>#DIV/0!</v>
      </c>
      <c r="J605" s="106" t="e">
        <f t="shared" si="63"/>
        <v>#DIV/0!</v>
      </c>
      <c r="K605" s="107" t="e">
        <f t="shared" si="61"/>
        <v>#DIV/0!</v>
      </c>
    </row>
    <row r="606" spans="2:11" x14ac:dyDescent="0.2">
      <c r="B606" s="31">
        <f t="shared" si="58"/>
        <v>2</v>
      </c>
      <c r="C606" s="31" t="s">
        <v>58</v>
      </c>
      <c r="D606" s="106">
        <v>591</v>
      </c>
      <c r="E606" s="106">
        <f t="shared" si="57"/>
        <v>0</v>
      </c>
      <c r="F606" s="107">
        <f t="shared" si="62"/>
        <v>0</v>
      </c>
      <c r="G606" s="106" t="e">
        <f>IF('Calcs active'!P605&gt;0,('Input &amp; Results'!F$32/12*$C$3)*('Input &amp; Results'!$D$21),('Input &amp; Results'!F$32/12*$C$3)*('Input &amp; Results'!$D$22))</f>
        <v>#DIV/0!</v>
      </c>
      <c r="H606" s="106" t="e">
        <f t="shared" si="59"/>
        <v>#DIV/0!</v>
      </c>
      <c r="I606" s="106" t="e">
        <f t="shared" si="60"/>
        <v>#DIV/0!</v>
      </c>
      <c r="J606" s="106" t="e">
        <f t="shared" si="63"/>
        <v>#DIV/0!</v>
      </c>
      <c r="K606" s="107" t="e">
        <f t="shared" si="61"/>
        <v>#DIV/0!</v>
      </c>
    </row>
    <row r="607" spans="2:11" x14ac:dyDescent="0.2">
      <c r="B607" s="31">
        <f t="shared" si="58"/>
        <v>2</v>
      </c>
      <c r="C607" s="31" t="s">
        <v>58</v>
      </c>
      <c r="D607" s="106">
        <v>592</v>
      </c>
      <c r="E607" s="106">
        <f t="shared" si="57"/>
        <v>0</v>
      </c>
      <c r="F607" s="107">
        <f t="shared" si="62"/>
        <v>0</v>
      </c>
      <c r="G607" s="106" t="e">
        <f>IF('Calcs active'!P606&gt;0,('Input &amp; Results'!F$32/12*$C$3)*('Input &amp; Results'!$D$21),('Input &amp; Results'!F$32/12*$C$3)*('Input &amp; Results'!$D$22))</f>
        <v>#DIV/0!</v>
      </c>
      <c r="H607" s="106" t="e">
        <f t="shared" si="59"/>
        <v>#DIV/0!</v>
      </c>
      <c r="I607" s="106" t="e">
        <f t="shared" si="60"/>
        <v>#DIV/0!</v>
      </c>
      <c r="J607" s="106" t="e">
        <f t="shared" si="63"/>
        <v>#DIV/0!</v>
      </c>
      <c r="K607" s="107" t="e">
        <f t="shared" si="61"/>
        <v>#DIV/0!</v>
      </c>
    </row>
    <row r="608" spans="2:11" x14ac:dyDescent="0.2">
      <c r="B608" s="31">
        <f t="shared" si="58"/>
        <v>2</v>
      </c>
      <c r="C608" s="31" t="s">
        <v>58</v>
      </c>
      <c r="D608" s="106">
        <v>593</v>
      </c>
      <c r="E608" s="106">
        <f t="shared" si="57"/>
        <v>0</v>
      </c>
      <c r="F608" s="107">
        <f t="shared" si="62"/>
        <v>0</v>
      </c>
      <c r="G608" s="106" t="e">
        <f>IF('Calcs active'!P607&gt;0,('Input &amp; Results'!F$32/12*$C$3)*('Input &amp; Results'!$D$21),('Input &amp; Results'!F$32/12*$C$3)*('Input &amp; Results'!$D$22))</f>
        <v>#DIV/0!</v>
      </c>
      <c r="H608" s="106" t="e">
        <f t="shared" si="59"/>
        <v>#DIV/0!</v>
      </c>
      <c r="I608" s="106" t="e">
        <f t="shared" si="60"/>
        <v>#DIV/0!</v>
      </c>
      <c r="J608" s="106" t="e">
        <f t="shared" si="63"/>
        <v>#DIV/0!</v>
      </c>
      <c r="K608" s="107" t="e">
        <f t="shared" si="61"/>
        <v>#DIV/0!</v>
      </c>
    </row>
    <row r="609" spans="2:11" x14ac:dyDescent="0.2">
      <c r="B609" s="31">
        <f t="shared" si="58"/>
        <v>2</v>
      </c>
      <c r="C609" s="31" t="s">
        <v>58</v>
      </c>
      <c r="D609" s="106">
        <v>594</v>
      </c>
      <c r="E609" s="106">
        <f t="shared" si="57"/>
        <v>0</v>
      </c>
      <c r="F609" s="107">
        <f t="shared" si="62"/>
        <v>0</v>
      </c>
      <c r="G609" s="106" t="e">
        <f>IF('Calcs active'!P608&gt;0,('Input &amp; Results'!F$32/12*$C$3)*('Input &amp; Results'!$D$21),('Input &amp; Results'!F$32/12*$C$3)*('Input &amp; Results'!$D$22))</f>
        <v>#DIV/0!</v>
      </c>
      <c r="H609" s="106" t="e">
        <f t="shared" si="59"/>
        <v>#DIV/0!</v>
      </c>
      <c r="I609" s="106" t="e">
        <f t="shared" si="60"/>
        <v>#DIV/0!</v>
      </c>
      <c r="J609" s="106" t="e">
        <f t="shared" si="63"/>
        <v>#DIV/0!</v>
      </c>
      <c r="K609" s="107" t="e">
        <f t="shared" si="61"/>
        <v>#DIV/0!</v>
      </c>
    </row>
    <row r="610" spans="2:11" x14ac:dyDescent="0.2">
      <c r="B610" s="31">
        <f t="shared" si="58"/>
        <v>2</v>
      </c>
      <c r="C610" s="31" t="s">
        <v>58</v>
      </c>
      <c r="D610" s="106">
        <v>595</v>
      </c>
      <c r="E610" s="106">
        <f t="shared" si="57"/>
        <v>0</v>
      </c>
      <c r="F610" s="107">
        <f t="shared" si="62"/>
        <v>0</v>
      </c>
      <c r="G610" s="106" t="e">
        <f>IF('Calcs active'!P609&gt;0,('Input &amp; Results'!F$32/12*$C$3)*('Input &amp; Results'!$D$21),('Input &amp; Results'!F$32/12*$C$3)*('Input &amp; Results'!$D$22))</f>
        <v>#DIV/0!</v>
      </c>
      <c r="H610" s="106" t="e">
        <f t="shared" si="59"/>
        <v>#DIV/0!</v>
      </c>
      <c r="I610" s="106" t="e">
        <f t="shared" si="60"/>
        <v>#DIV/0!</v>
      </c>
      <c r="J610" s="106" t="e">
        <f t="shared" si="63"/>
        <v>#DIV/0!</v>
      </c>
      <c r="K610" s="107" t="e">
        <f t="shared" si="61"/>
        <v>#DIV/0!</v>
      </c>
    </row>
    <row r="611" spans="2:11" x14ac:dyDescent="0.2">
      <c r="B611" s="31">
        <f t="shared" si="58"/>
        <v>2</v>
      </c>
      <c r="C611" s="31" t="s">
        <v>58</v>
      </c>
      <c r="D611" s="106">
        <v>596</v>
      </c>
      <c r="E611" s="106">
        <f t="shared" si="57"/>
        <v>0</v>
      </c>
      <c r="F611" s="107">
        <f t="shared" si="62"/>
        <v>0</v>
      </c>
      <c r="G611" s="106" t="e">
        <f>IF('Calcs active'!P610&gt;0,('Input &amp; Results'!F$32/12*$C$3)*('Input &amp; Results'!$D$21),('Input &amp; Results'!F$32/12*$C$3)*('Input &amp; Results'!$D$22))</f>
        <v>#DIV/0!</v>
      </c>
      <c r="H611" s="106" t="e">
        <f t="shared" si="59"/>
        <v>#DIV/0!</v>
      </c>
      <c r="I611" s="106" t="e">
        <f t="shared" si="60"/>
        <v>#DIV/0!</v>
      </c>
      <c r="J611" s="106" t="e">
        <f t="shared" si="63"/>
        <v>#DIV/0!</v>
      </c>
      <c r="K611" s="107" t="e">
        <f t="shared" si="61"/>
        <v>#DIV/0!</v>
      </c>
    </row>
    <row r="612" spans="2:11" x14ac:dyDescent="0.2">
      <c r="B612" s="31">
        <f t="shared" si="58"/>
        <v>2</v>
      </c>
      <c r="C612" s="31" t="s">
        <v>58</v>
      </c>
      <c r="D612" s="106">
        <v>597</v>
      </c>
      <c r="E612" s="106">
        <f t="shared" si="57"/>
        <v>0</v>
      </c>
      <c r="F612" s="107">
        <f t="shared" si="62"/>
        <v>0</v>
      </c>
      <c r="G612" s="106" t="e">
        <f>IF('Calcs active'!P611&gt;0,('Input &amp; Results'!F$32/12*$C$3)*('Input &amp; Results'!$D$21),('Input &amp; Results'!F$32/12*$C$3)*('Input &amp; Results'!$D$22))</f>
        <v>#DIV/0!</v>
      </c>
      <c r="H612" s="106" t="e">
        <f t="shared" si="59"/>
        <v>#DIV/0!</v>
      </c>
      <c r="I612" s="106" t="e">
        <f t="shared" si="60"/>
        <v>#DIV/0!</v>
      </c>
      <c r="J612" s="106" t="e">
        <f t="shared" si="63"/>
        <v>#DIV/0!</v>
      </c>
      <c r="K612" s="107" t="e">
        <f t="shared" si="61"/>
        <v>#DIV/0!</v>
      </c>
    </row>
    <row r="613" spans="2:11" x14ac:dyDescent="0.2">
      <c r="B613" s="31">
        <f t="shared" si="58"/>
        <v>2</v>
      </c>
      <c r="C613" s="31" t="s">
        <v>58</v>
      </c>
      <c r="D613" s="106">
        <v>598</v>
      </c>
      <c r="E613" s="106">
        <f t="shared" si="57"/>
        <v>0</v>
      </c>
      <c r="F613" s="107">
        <f t="shared" si="62"/>
        <v>0</v>
      </c>
      <c r="G613" s="106" t="e">
        <f>IF('Calcs active'!P612&gt;0,('Input &amp; Results'!F$32/12*$C$3)*('Input &amp; Results'!$D$21),('Input &amp; Results'!F$32/12*$C$3)*('Input &amp; Results'!$D$22))</f>
        <v>#DIV/0!</v>
      </c>
      <c r="H613" s="106" t="e">
        <f t="shared" si="59"/>
        <v>#DIV/0!</v>
      </c>
      <c r="I613" s="106" t="e">
        <f t="shared" si="60"/>
        <v>#DIV/0!</v>
      </c>
      <c r="J613" s="106" t="e">
        <f t="shared" si="63"/>
        <v>#DIV/0!</v>
      </c>
      <c r="K613" s="107" t="e">
        <f t="shared" si="61"/>
        <v>#DIV/0!</v>
      </c>
    </row>
    <row r="614" spans="2:11" x14ac:dyDescent="0.2">
      <c r="B614" s="31">
        <f t="shared" si="58"/>
        <v>2</v>
      </c>
      <c r="C614" s="31" t="s">
        <v>58</v>
      </c>
      <c r="D614" s="106">
        <v>599</v>
      </c>
      <c r="E614" s="106">
        <f t="shared" si="57"/>
        <v>0</v>
      </c>
      <c r="F614" s="107">
        <f t="shared" si="62"/>
        <v>0</v>
      </c>
      <c r="G614" s="106" t="e">
        <f>IF('Calcs active'!P613&gt;0,('Input &amp; Results'!F$32/12*$C$3)*('Input &amp; Results'!$D$21),('Input &amp; Results'!F$32/12*$C$3)*('Input &amp; Results'!$D$22))</f>
        <v>#DIV/0!</v>
      </c>
      <c r="H614" s="106" t="e">
        <f t="shared" si="59"/>
        <v>#DIV/0!</v>
      </c>
      <c r="I614" s="106" t="e">
        <f t="shared" si="60"/>
        <v>#DIV/0!</v>
      </c>
      <c r="J614" s="106" t="e">
        <f t="shared" si="63"/>
        <v>#DIV/0!</v>
      </c>
      <c r="K614" s="107" t="e">
        <f t="shared" si="61"/>
        <v>#DIV/0!</v>
      </c>
    </row>
    <row r="615" spans="2:11" x14ac:dyDescent="0.2">
      <c r="B615" s="31">
        <f t="shared" si="58"/>
        <v>2</v>
      </c>
      <c r="C615" s="31" t="s">
        <v>58</v>
      </c>
      <c r="D615" s="106">
        <v>600</v>
      </c>
      <c r="E615" s="106">
        <f t="shared" si="57"/>
        <v>0</v>
      </c>
      <c r="F615" s="107">
        <f t="shared" si="62"/>
        <v>0</v>
      </c>
      <c r="G615" s="106" t="e">
        <f>IF('Calcs active'!P614&gt;0,('Input &amp; Results'!F$32/12*$C$3)*('Input &amp; Results'!$D$21),('Input &amp; Results'!F$32/12*$C$3)*('Input &amp; Results'!$D$22))</f>
        <v>#DIV/0!</v>
      </c>
      <c r="H615" s="106" t="e">
        <f t="shared" si="59"/>
        <v>#DIV/0!</v>
      </c>
      <c r="I615" s="106" t="e">
        <f t="shared" si="60"/>
        <v>#DIV/0!</v>
      </c>
      <c r="J615" s="106" t="e">
        <f t="shared" si="63"/>
        <v>#DIV/0!</v>
      </c>
      <c r="K615" s="107" t="e">
        <f t="shared" si="61"/>
        <v>#DIV/0!</v>
      </c>
    </row>
    <row r="616" spans="2:11" x14ac:dyDescent="0.2">
      <c r="B616" s="31">
        <f t="shared" si="58"/>
        <v>2</v>
      </c>
      <c r="C616" s="31" t="s">
        <v>58</v>
      </c>
      <c r="D616" s="106">
        <v>601</v>
      </c>
      <c r="E616" s="106">
        <f t="shared" si="57"/>
        <v>0</v>
      </c>
      <c r="F616" s="107">
        <f t="shared" si="62"/>
        <v>0</v>
      </c>
      <c r="G616" s="106" t="e">
        <f>IF('Calcs active'!P615&gt;0,('Input &amp; Results'!F$32/12*$C$3)*('Input &amp; Results'!$D$21),('Input &amp; Results'!F$32/12*$C$3)*('Input &amp; Results'!$D$22))</f>
        <v>#DIV/0!</v>
      </c>
      <c r="H616" s="106" t="e">
        <f t="shared" si="59"/>
        <v>#DIV/0!</v>
      </c>
      <c r="I616" s="106" t="e">
        <f t="shared" si="60"/>
        <v>#DIV/0!</v>
      </c>
      <c r="J616" s="106" t="e">
        <f t="shared" si="63"/>
        <v>#DIV/0!</v>
      </c>
      <c r="K616" s="107" t="e">
        <f t="shared" si="61"/>
        <v>#DIV/0!</v>
      </c>
    </row>
    <row r="617" spans="2:11" x14ac:dyDescent="0.2">
      <c r="B617" s="31">
        <f t="shared" si="58"/>
        <v>2</v>
      </c>
      <c r="C617" s="31" t="s">
        <v>58</v>
      </c>
      <c r="D617" s="106">
        <v>602</v>
      </c>
      <c r="E617" s="106">
        <f t="shared" si="57"/>
        <v>0</v>
      </c>
      <c r="F617" s="107">
        <f t="shared" si="62"/>
        <v>0</v>
      </c>
      <c r="G617" s="106" t="e">
        <f>IF('Calcs active'!P616&gt;0,('Input &amp; Results'!F$32/12*$C$3)*('Input &amp; Results'!$D$21),('Input &amp; Results'!F$32/12*$C$3)*('Input &amp; Results'!$D$22))</f>
        <v>#DIV/0!</v>
      </c>
      <c r="H617" s="106" t="e">
        <f t="shared" si="59"/>
        <v>#DIV/0!</v>
      </c>
      <c r="I617" s="106" t="e">
        <f t="shared" si="60"/>
        <v>#DIV/0!</v>
      </c>
      <c r="J617" s="106" t="e">
        <f t="shared" si="63"/>
        <v>#DIV/0!</v>
      </c>
      <c r="K617" s="107" t="e">
        <f t="shared" si="61"/>
        <v>#DIV/0!</v>
      </c>
    </row>
    <row r="618" spans="2:11" x14ac:dyDescent="0.2">
      <c r="B618" s="31">
        <f t="shared" si="58"/>
        <v>2</v>
      </c>
      <c r="C618" s="31" t="s">
        <v>58</v>
      </c>
      <c r="D618" s="106">
        <v>603</v>
      </c>
      <c r="E618" s="106">
        <f t="shared" si="57"/>
        <v>0</v>
      </c>
      <c r="F618" s="107">
        <f t="shared" si="62"/>
        <v>0</v>
      </c>
      <c r="G618" s="106" t="e">
        <f>IF('Calcs active'!P617&gt;0,('Input &amp; Results'!F$32/12*$C$3)*('Input &amp; Results'!$D$21),('Input &amp; Results'!F$32/12*$C$3)*('Input &amp; Results'!$D$22))</f>
        <v>#DIV/0!</v>
      </c>
      <c r="H618" s="106" t="e">
        <f t="shared" si="59"/>
        <v>#DIV/0!</v>
      </c>
      <c r="I618" s="106" t="e">
        <f t="shared" si="60"/>
        <v>#DIV/0!</v>
      </c>
      <c r="J618" s="106" t="e">
        <f t="shared" si="63"/>
        <v>#DIV/0!</v>
      </c>
      <c r="K618" s="107" t="e">
        <f t="shared" si="61"/>
        <v>#DIV/0!</v>
      </c>
    </row>
    <row r="619" spans="2:11" x14ac:dyDescent="0.2">
      <c r="B619" s="31">
        <f t="shared" si="58"/>
        <v>2</v>
      </c>
      <c r="C619" s="31" t="s">
        <v>58</v>
      </c>
      <c r="D619" s="106">
        <v>604</v>
      </c>
      <c r="E619" s="106">
        <f t="shared" si="57"/>
        <v>0</v>
      </c>
      <c r="F619" s="107">
        <f t="shared" si="62"/>
        <v>0</v>
      </c>
      <c r="G619" s="106" t="e">
        <f>IF('Calcs active'!P618&gt;0,('Input &amp; Results'!F$32/12*$C$3)*('Input &amp; Results'!$D$21),('Input &amp; Results'!F$32/12*$C$3)*('Input &amp; Results'!$D$22))</f>
        <v>#DIV/0!</v>
      </c>
      <c r="H619" s="106" t="e">
        <f t="shared" si="59"/>
        <v>#DIV/0!</v>
      </c>
      <c r="I619" s="106" t="e">
        <f t="shared" si="60"/>
        <v>#DIV/0!</v>
      </c>
      <c r="J619" s="106" t="e">
        <f t="shared" si="63"/>
        <v>#DIV/0!</v>
      </c>
      <c r="K619" s="107" t="e">
        <f t="shared" si="61"/>
        <v>#DIV/0!</v>
      </c>
    </row>
    <row r="620" spans="2:11" x14ac:dyDescent="0.2">
      <c r="B620" s="31">
        <f t="shared" si="58"/>
        <v>2</v>
      </c>
      <c r="C620" s="31" t="s">
        <v>58</v>
      </c>
      <c r="D620" s="106">
        <v>605</v>
      </c>
      <c r="E620" s="106">
        <f t="shared" si="57"/>
        <v>0</v>
      </c>
      <c r="F620" s="107">
        <f t="shared" si="62"/>
        <v>0</v>
      </c>
      <c r="G620" s="106" t="e">
        <f>IF('Calcs active'!P619&gt;0,('Input &amp; Results'!F$32/12*$C$3)*('Input &amp; Results'!$D$21),('Input &amp; Results'!F$32/12*$C$3)*('Input &amp; Results'!$D$22))</f>
        <v>#DIV/0!</v>
      </c>
      <c r="H620" s="106" t="e">
        <f t="shared" si="59"/>
        <v>#DIV/0!</v>
      </c>
      <c r="I620" s="106" t="e">
        <f t="shared" si="60"/>
        <v>#DIV/0!</v>
      </c>
      <c r="J620" s="106" t="e">
        <f t="shared" si="63"/>
        <v>#DIV/0!</v>
      </c>
      <c r="K620" s="107" t="e">
        <f t="shared" si="61"/>
        <v>#DIV/0!</v>
      </c>
    </row>
    <row r="621" spans="2:11" x14ac:dyDescent="0.2">
      <c r="B621" s="31">
        <f t="shared" si="58"/>
        <v>2</v>
      </c>
      <c r="C621" s="31" t="s">
        <v>58</v>
      </c>
      <c r="D621" s="106">
        <v>606</v>
      </c>
      <c r="E621" s="106">
        <f t="shared" si="57"/>
        <v>0</v>
      </c>
      <c r="F621" s="107">
        <f t="shared" si="62"/>
        <v>0</v>
      </c>
      <c r="G621" s="106" t="e">
        <f>IF('Calcs active'!P620&gt;0,('Input &amp; Results'!F$32/12*$C$3)*('Input &amp; Results'!$D$21),('Input &amp; Results'!F$32/12*$C$3)*('Input &amp; Results'!$D$22))</f>
        <v>#DIV/0!</v>
      </c>
      <c r="H621" s="106" t="e">
        <f t="shared" si="59"/>
        <v>#DIV/0!</v>
      </c>
      <c r="I621" s="106" t="e">
        <f t="shared" si="60"/>
        <v>#DIV/0!</v>
      </c>
      <c r="J621" s="106" t="e">
        <f t="shared" si="63"/>
        <v>#DIV/0!</v>
      </c>
      <c r="K621" s="107" t="e">
        <f t="shared" si="61"/>
        <v>#DIV/0!</v>
      </c>
    </row>
    <row r="622" spans="2:11" x14ac:dyDescent="0.2">
      <c r="B622" s="31">
        <f t="shared" si="58"/>
        <v>2</v>
      </c>
      <c r="C622" s="31" t="s">
        <v>58</v>
      </c>
      <c r="D622" s="106">
        <v>607</v>
      </c>
      <c r="E622" s="106">
        <f t="shared" si="57"/>
        <v>0</v>
      </c>
      <c r="F622" s="107">
        <f t="shared" si="62"/>
        <v>0</v>
      </c>
      <c r="G622" s="106" t="e">
        <f>IF('Calcs active'!P621&gt;0,('Input &amp; Results'!F$32/12*$C$3)*('Input &amp; Results'!$D$21),('Input &amp; Results'!F$32/12*$C$3)*('Input &amp; Results'!$D$22))</f>
        <v>#DIV/0!</v>
      </c>
      <c r="H622" s="106" t="e">
        <f t="shared" si="59"/>
        <v>#DIV/0!</v>
      </c>
      <c r="I622" s="106" t="e">
        <f t="shared" si="60"/>
        <v>#DIV/0!</v>
      </c>
      <c r="J622" s="106" t="e">
        <f t="shared" si="63"/>
        <v>#DIV/0!</v>
      </c>
      <c r="K622" s="107" t="e">
        <f t="shared" si="61"/>
        <v>#DIV/0!</v>
      </c>
    </row>
    <row r="623" spans="2:11" x14ac:dyDescent="0.2">
      <c r="B623" s="31">
        <f t="shared" si="58"/>
        <v>2</v>
      </c>
      <c r="C623" s="31" t="s">
        <v>58</v>
      </c>
      <c r="D623" s="106">
        <v>608</v>
      </c>
      <c r="E623" s="106">
        <f t="shared" si="57"/>
        <v>0</v>
      </c>
      <c r="F623" s="107">
        <f t="shared" si="62"/>
        <v>0</v>
      </c>
      <c r="G623" s="106" t="e">
        <f>IF('Calcs active'!P622&gt;0,('Input &amp; Results'!F$32/12*$C$3)*('Input &amp; Results'!$D$21),('Input &amp; Results'!F$32/12*$C$3)*('Input &amp; Results'!$D$22))</f>
        <v>#DIV/0!</v>
      </c>
      <c r="H623" s="106" t="e">
        <f t="shared" si="59"/>
        <v>#DIV/0!</v>
      </c>
      <c r="I623" s="106" t="e">
        <f t="shared" si="60"/>
        <v>#DIV/0!</v>
      </c>
      <c r="J623" s="106" t="e">
        <f t="shared" si="63"/>
        <v>#DIV/0!</v>
      </c>
      <c r="K623" s="107" t="e">
        <f t="shared" si="61"/>
        <v>#DIV/0!</v>
      </c>
    </row>
    <row r="624" spans="2:11" x14ac:dyDescent="0.2">
      <c r="B624" s="31">
        <f t="shared" si="58"/>
        <v>2</v>
      </c>
      <c r="C624" s="31" t="s">
        <v>59</v>
      </c>
      <c r="D624" s="106">
        <v>609</v>
      </c>
      <c r="E624" s="106">
        <f t="shared" si="57"/>
        <v>0</v>
      </c>
      <c r="F624" s="107">
        <f t="shared" si="62"/>
        <v>0</v>
      </c>
      <c r="G624" s="106" t="e">
        <f>IF('Calcs active'!P623&gt;0,('Input &amp; Results'!F$33/12*$C$3)*('Input &amp; Results'!$D$21),('Input &amp; Results'!F$33/12*$C$3)*('Input &amp; Results'!$D$22))</f>
        <v>#DIV/0!</v>
      </c>
      <c r="H624" s="106" t="e">
        <f t="shared" si="59"/>
        <v>#DIV/0!</v>
      </c>
      <c r="I624" s="106" t="e">
        <f t="shared" si="60"/>
        <v>#DIV/0!</v>
      </c>
      <c r="J624" s="106" t="e">
        <f t="shared" si="63"/>
        <v>#DIV/0!</v>
      </c>
      <c r="K624" s="107" t="e">
        <f t="shared" si="61"/>
        <v>#DIV/0!</v>
      </c>
    </row>
    <row r="625" spans="2:11" x14ac:dyDescent="0.2">
      <c r="B625" s="31">
        <f t="shared" si="58"/>
        <v>2</v>
      </c>
      <c r="C625" s="31" t="s">
        <v>59</v>
      </c>
      <c r="D625" s="106">
        <v>610</v>
      </c>
      <c r="E625" s="106">
        <f t="shared" si="57"/>
        <v>0</v>
      </c>
      <c r="F625" s="107">
        <f t="shared" si="62"/>
        <v>0</v>
      </c>
      <c r="G625" s="106" t="e">
        <f>IF('Calcs active'!P624&gt;0,('Input &amp; Results'!F$33/12*$C$3)*('Input &amp; Results'!$D$21),('Input &amp; Results'!F$33/12*$C$3)*('Input &amp; Results'!$D$22))</f>
        <v>#DIV/0!</v>
      </c>
      <c r="H625" s="106" t="e">
        <f t="shared" si="59"/>
        <v>#DIV/0!</v>
      </c>
      <c r="I625" s="106" t="e">
        <f t="shared" si="60"/>
        <v>#DIV/0!</v>
      </c>
      <c r="J625" s="106" t="e">
        <f t="shared" si="63"/>
        <v>#DIV/0!</v>
      </c>
      <c r="K625" s="107" t="e">
        <f t="shared" si="61"/>
        <v>#DIV/0!</v>
      </c>
    </row>
    <row r="626" spans="2:11" x14ac:dyDescent="0.2">
      <c r="B626" s="31">
        <f t="shared" si="58"/>
        <v>2</v>
      </c>
      <c r="C626" s="31" t="s">
        <v>59</v>
      </c>
      <c r="D626" s="106">
        <v>611</v>
      </c>
      <c r="E626" s="106">
        <f t="shared" si="57"/>
        <v>0</v>
      </c>
      <c r="F626" s="107">
        <f t="shared" si="62"/>
        <v>0</v>
      </c>
      <c r="G626" s="106" t="e">
        <f>IF('Calcs active'!P625&gt;0,('Input &amp; Results'!F$33/12*$C$3)*('Input &amp; Results'!$D$21),('Input &amp; Results'!F$33/12*$C$3)*('Input &amp; Results'!$D$22))</f>
        <v>#DIV/0!</v>
      </c>
      <c r="H626" s="106" t="e">
        <f t="shared" si="59"/>
        <v>#DIV/0!</v>
      </c>
      <c r="I626" s="106" t="e">
        <f t="shared" si="60"/>
        <v>#DIV/0!</v>
      </c>
      <c r="J626" s="106" t="e">
        <f t="shared" si="63"/>
        <v>#DIV/0!</v>
      </c>
      <c r="K626" s="107" t="e">
        <f t="shared" si="61"/>
        <v>#DIV/0!</v>
      </c>
    </row>
    <row r="627" spans="2:11" x14ac:dyDescent="0.2">
      <c r="B627" s="31">
        <f t="shared" si="58"/>
        <v>2</v>
      </c>
      <c r="C627" s="31" t="s">
        <v>59</v>
      </c>
      <c r="D627" s="106">
        <v>612</v>
      </c>
      <c r="E627" s="106">
        <f t="shared" si="57"/>
        <v>0</v>
      </c>
      <c r="F627" s="107">
        <f t="shared" si="62"/>
        <v>0</v>
      </c>
      <c r="G627" s="106" t="e">
        <f>IF('Calcs active'!P626&gt;0,('Input &amp; Results'!F$33/12*$C$3)*('Input &amp; Results'!$D$21),('Input &amp; Results'!F$33/12*$C$3)*('Input &amp; Results'!$D$22))</f>
        <v>#DIV/0!</v>
      </c>
      <c r="H627" s="106" t="e">
        <f t="shared" si="59"/>
        <v>#DIV/0!</v>
      </c>
      <c r="I627" s="106" t="e">
        <f t="shared" si="60"/>
        <v>#DIV/0!</v>
      </c>
      <c r="J627" s="106" t="e">
        <f t="shared" si="63"/>
        <v>#DIV/0!</v>
      </c>
      <c r="K627" s="107" t="e">
        <f t="shared" si="61"/>
        <v>#DIV/0!</v>
      </c>
    </row>
    <row r="628" spans="2:11" x14ac:dyDescent="0.2">
      <c r="B628" s="31">
        <f t="shared" si="58"/>
        <v>2</v>
      </c>
      <c r="C628" s="31" t="s">
        <v>59</v>
      </c>
      <c r="D628" s="106">
        <v>613</v>
      </c>
      <c r="E628" s="106">
        <f t="shared" si="57"/>
        <v>0</v>
      </c>
      <c r="F628" s="107">
        <f t="shared" si="62"/>
        <v>0</v>
      </c>
      <c r="G628" s="106" t="e">
        <f>IF('Calcs active'!P627&gt;0,('Input &amp; Results'!F$33/12*$C$3)*('Input &amp; Results'!$D$21),('Input &amp; Results'!F$33/12*$C$3)*('Input &amp; Results'!$D$22))</f>
        <v>#DIV/0!</v>
      </c>
      <c r="H628" s="106" t="e">
        <f t="shared" si="59"/>
        <v>#DIV/0!</v>
      </c>
      <c r="I628" s="106" t="e">
        <f t="shared" si="60"/>
        <v>#DIV/0!</v>
      </c>
      <c r="J628" s="106" t="e">
        <f t="shared" si="63"/>
        <v>#DIV/0!</v>
      </c>
      <c r="K628" s="107" t="e">
        <f t="shared" si="61"/>
        <v>#DIV/0!</v>
      </c>
    </row>
    <row r="629" spans="2:11" x14ac:dyDescent="0.2">
      <c r="B629" s="31">
        <f t="shared" si="58"/>
        <v>2</v>
      </c>
      <c r="C629" s="31" t="s">
        <v>59</v>
      </c>
      <c r="D629" s="106">
        <v>614</v>
      </c>
      <c r="E629" s="106">
        <f t="shared" si="57"/>
        <v>0</v>
      </c>
      <c r="F629" s="107">
        <f t="shared" si="62"/>
        <v>0</v>
      </c>
      <c r="G629" s="106" t="e">
        <f>IF('Calcs active'!P628&gt;0,('Input &amp; Results'!F$33/12*$C$3)*('Input &amp; Results'!$D$21),('Input &amp; Results'!F$33/12*$C$3)*('Input &amp; Results'!$D$22))</f>
        <v>#DIV/0!</v>
      </c>
      <c r="H629" s="106" t="e">
        <f t="shared" si="59"/>
        <v>#DIV/0!</v>
      </c>
      <c r="I629" s="106" t="e">
        <f t="shared" si="60"/>
        <v>#DIV/0!</v>
      </c>
      <c r="J629" s="106" t="e">
        <f t="shared" si="63"/>
        <v>#DIV/0!</v>
      </c>
      <c r="K629" s="107" t="e">
        <f t="shared" si="61"/>
        <v>#DIV/0!</v>
      </c>
    </row>
    <row r="630" spans="2:11" x14ac:dyDescent="0.2">
      <c r="B630" s="31">
        <f t="shared" si="58"/>
        <v>2</v>
      </c>
      <c r="C630" s="31" t="s">
        <v>59</v>
      </c>
      <c r="D630" s="106">
        <v>615</v>
      </c>
      <c r="E630" s="106">
        <f t="shared" si="57"/>
        <v>0</v>
      </c>
      <c r="F630" s="107">
        <f t="shared" si="62"/>
        <v>0</v>
      </c>
      <c r="G630" s="106" t="e">
        <f>IF('Calcs active'!P629&gt;0,('Input &amp; Results'!F$33/12*$C$3)*('Input &amp; Results'!$D$21),('Input &amp; Results'!F$33/12*$C$3)*('Input &amp; Results'!$D$22))</f>
        <v>#DIV/0!</v>
      </c>
      <c r="H630" s="106" t="e">
        <f t="shared" si="59"/>
        <v>#DIV/0!</v>
      </c>
      <c r="I630" s="106" t="e">
        <f t="shared" si="60"/>
        <v>#DIV/0!</v>
      </c>
      <c r="J630" s="106" t="e">
        <f t="shared" si="63"/>
        <v>#DIV/0!</v>
      </c>
      <c r="K630" s="107" t="e">
        <f t="shared" si="61"/>
        <v>#DIV/0!</v>
      </c>
    </row>
    <row r="631" spans="2:11" x14ac:dyDescent="0.2">
      <c r="B631" s="31">
        <f t="shared" si="58"/>
        <v>2</v>
      </c>
      <c r="C631" s="31" t="s">
        <v>59</v>
      </c>
      <c r="D631" s="106">
        <v>616</v>
      </c>
      <c r="E631" s="106">
        <f t="shared" si="57"/>
        <v>0</v>
      </c>
      <c r="F631" s="107">
        <f t="shared" si="62"/>
        <v>0</v>
      </c>
      <c r="G631" s="106" t="e">
        <f>IF('Calcs active'!P630&gt;0,('Input &amp; Results'!F$33/12*$C$3)*('Input &amp; Results'!$D$21),('Input &amp; Results'!F$33/12*$C$3)*('Input &amp; Results'!$D$22))</f>
        <v>#DIV/0!</v>
      </c>
      <c r="H631" s="106" t="e">
        <f t="shared" si="59"/>
        <v>#DIV/0!</v>
      </c>
      <c r="I631" s="106" t="e">
        <f t="shared" si="60"/>
        <v>#DIV/0!</v>
      </c>
      <c r="J631" s="106" t="e">
        <f t="shared" si="63"/>
        <v>#DIV/0!</v>
      </c>
      <c r="K631" s="107" t="e">
        <f t="shared" si="61"/>
        <v>#DIV/0!</v>
      </c>
    </row>
    <row r="632" spans="2:11" x14ac:dyDescent="0.2">
      <c r="B632" s="31">
        <f t="shared" si="58"/>
        <v>2</v>
      </c>
      <c r="C632" s="31" t="s">
        <v>59</v>
      </c>
      <c r="D632" s="106">
        <v>617</v>
      </c>
      <c r="E632" s="106">
        <f t="shared" si="57"/>
        <v>0</v>
      </c>
      <c r="F632" s="107">
        <f t="shared" si="62"/>
        <v>0</v>
      </c>
      <c r="G632" s="106" t="e">
        <f>IF('Calcs active'!P631&gt;0,('Input &amp; Results'!F$33/12*$C$3)*('Input &amp; Results'!$D$21),('Input &amp; Results'!F$33/12*$C$3)*('Input &amp; Results'!$D$22))</f>
        <v>#DIV/0!</v>
      </c>
      <c r="H632" s="106" t="e">
        <f t="shared" si="59"/>
        <v>#DIV/0!</v>
      </c>
      <c r="I632" s="106" t="e">
        <f t="shared" si="60"/>
        <v>#DIV/0!</v>
      </c>
      <c r="J632" s="106" t="e">
        <f t="shared" si="63"/>
        <v>#DIV/0!</v>
      </c>
      <c r="K632" s="107" t="e">
        <f t="shared" si="61"/>
        <v>#DIV/0!</v>
      </c>
    </row>
    <row r="633" spans="2:11" x14ac:dyDescent="0.2">
      <c r="B633" s="31">
        <f t="shared" si="58"/>
        <v>2</v>
      </c>
      <c r="C633" s="31" t="s">
        <v>59</v>
      </c>
      <c r="D633" s="106">
        <v>618</v>
      </c>
      <c r="E633" s="106">
        <f t="shared" ref="E633:E696" si="64">IF($C$3&gt;0,$C$3*$C$11*(I632/$C$8)^$C$12,0)</f>
        <v>0</v>
      </c>
      <c r="F633" s="107">
        <f t="shared" si="62"/>
        <v>0</v>
      </c>
      <c r="G633" s="106" t="e">
        <f>IF('Calcs active'!P632&gt;0,('Input &amp; Results'!F$33/12*$C$3)*('Input &amp; Results'!$D$21),('Input &amp; Results'!F$33/12*$C$3)*('Input &amp; Results'!$D$22))</f>
        <v>#DIV/0!</v>
      </c>
      <c r="H633" s="106" t="e">
        <f t="shared" si="59"/>
        <v>#DIV/0!</v>
      </c>
      <c r="I633" s="106" t="e">
        <f t="shared" si="60"/>
        <v>#DIV/0!</v>
      </c>
      <c r="J633" s="106" t="e">
        <f t="shared" si="63"/>
        <v>#DIV/0!</v>
      </c>
      <c r="K633" s="107" t="e">
        <f t="shared" si="61"/>
        <v>#DIV/0!</v>
      </c>
    </row>
    <row r="634" spans="2:11" x14ac:dyDescent="0.2">
      <c r="B634" s="31">
        <f t="shared" si="58"/>
        <v>2</v>
      </c>
      <c r="C634" s="31" t="s">
        <v>59</v>
      </c>
      <c r="D634" s="106">
        <v>619</v>
      </c>
      <c r="E634" s="106">
        <f t="shared" si="64"/>
        <v>0</v>
      </c>
      <c r="F634" s="107">
        <f t="shared" si="62"/>
        <v>0</v>
      </c>
      <c r="G634" s="106" t="e">
        <f>IF('Calcs active'!P633&gt;0,('Input &amp; Results'!F$33/12*$C$3)*('Input &amp; Results'!$D$21),('Input &amp; Results'!F$33/12*$C$3)*('Input &amp; Results'!$D$22))</f>
        <v>#DIV/0!</v>
      </c>
      <c r="H634" s="106" t="e">
        <f t="shared" si="59"/>
        <v>#DIV/0!</v>
      </c>
      <c r="I634" s="106" t="e">
        <f t="shared" si="60"/>
        <v>#DIV/0!</v>
      </c>
      <c r="J634" s="106" t="e">
        <f t="shared" si="63"/>
        <v>#DIV/0!</v>
      </c>
      <c r="K634" s="107" t="e">
        <f t="shared" si="61"/>
        <v>#DIV/0!</v>
      </c>
    </row>
    <row r="635" spans="2:11" x14ac:dyDescent="0.2">
      <c r="B635" s="31">
        <f t="shared" si="58"/>
        <v>2</v>
      </c>
      <c r="C635" s="31" t="s">
        <v>59</v>
      </c>
      <c r="D635" s="106">
        <v>620</v>
      </c>
      <c r="E635" s="106">
        <f t="shared" si="64"/>
        <v>0</v>
      </c>
      <c r="F635" s="107">
        <f t="shared" si="62"/>
        <v>0</v>
      </c>
      <c r="G635" s="106" t="e">
        <f>IF('Calcs active'!P634&gt;0,('Input &amp; Results'!F$33/12*$C$3)*('Input &amp; Results'!$D$21),('Input &amp; Results'!F$33/12*$C$3)*('Input &amp; Results'!$D$22))</f>
        <v>#DIV/0!</v>
      </c>
      <c r="H635" s="106" t="e">
        <f t="shared" si="59"/>
        <v>#DIV/0!</v>
      </c>
      <c r="I635" s="106" t="e">
        <f t="shared" si="60"/>
        <v>#DIV/0!</v>
      </c>
      <c r="J635" s="106" t="e">
        <f t="shared" si="63"/>
        <v>#DIV/0!</v>
      </c>
      <c r="K635" s="107" t="e">
        <f t="shared" si="61"/>
        <v>#DIV/0!</v>
      </c>
    </row>
    <row r="636" spans="2:11" x14ac:dyDescent="0.2">
      <c r="B636" s="31">
        <f t="shared" si="58"/>
        <v>2</v>
      </c>
      <c r="C636" s="31" t="s">
        <v>59</v>
      </c>
      <c r="D636" s="106">
        <v>621</v>
      </c>
      <c r="E636" s="106">
        <f t="shared" si="64"/>
        <v>0</v>
      </c>
      <c r="F636" s="107">
        <f t="shared" si="62"/>
        <v>0</v>
      </c>
      <c r="G636" s="106" t="e">
        <f>IF('Calcs active'!P635&gt;0,('Input &amp; Results'!F$33/12*$C$3)*('Input &amp; Results'!$D$21),('Input &amp; Results'!F$33/12*$C$3)*('Input &amp; Results'!$D$22))</f>
        <v>#DIV/0!</v>
      </c>
      <c r="H636" s="106" t="e">
        <f t="shared" si="59"/>
        <v>#DIV/0!</v>
      </c>
      <c r="I636" s="106" t="e">
        <f t="shared" si="60"/>
        <v>#DIV/0!</v>
      </c>
      <c r="J636" s="106" t="e">
        <f t="shared" si="63"/>
        <v>#DIV/0!</v>
      </c>
      <c r="K636" s="107" t="e">
        <f t="shared" si="61"/>
        <v>#DIV/0!</v>
      </c>
    </row>
    <row r="637" spans="2:11" x14ac:dyDescent="0.2">
      <c r="B637" s="31">
        <f t="shared" si="58"/>
        <v>2</v>
      </c>
      <c r="C637" s="31" t="s">
        <v>59</v>
      </c>
      <c r="D637" s="106">
        <v>622</v>
      </c>
      <c r="E637" s="106">
        <f t="shared" si="64"/>
        <v>0</v>
      </c>
      <c r="F637" s="107">
        <f t="shared" si="62"/>
        <v>0</v>
      </c>
      <c r="G637" s="106" t="e">
        <f>IF('Calcs active'!P636&gt;0,('Input &amp; Results'!F$33/12*$C$3)*('Input &amp; Results'!$D$21),('Input &amp; Results'!F$33/12*$C$3)*('Input &amp; Results'!$D$22))</f>
        <v>#DIV/0!</v>
      </c>
      <c r="H637" s="106" t="e">
        <f t="shared" si="59"/>
        <v>#DIV/0!</v>
      </c>
      <c r="I637" s="106" t="e">
        <f t="shared" si="60"/>
        <v>#DIV/0!</v>
      </c>
      <c r="J637" s="106" t="e">
        <f t="shared" si="63"/>
        <v>#DIV/0!</v>
      </c>
      <c r="K637" s="107" t="e">
        <f t="shared" si="61"/>
        <v>#DIV/0!</v>
      </c>
    </row>
    <row r="638" spans="2:11" x14ac:dyDescent="0.2">
      <c r="B638" s="31">
        <f t="shared" ref="B638:B701" si="65">B273+1</f>
        <v>2</v>
      </c>
      <c r="C638" s="31" t="s">
        <v>59</v>
      </c>
      <c r="D638" s="106">
        <v>623</v>
      </c>
      <c r="E638" s="106">
        <f t="shared" si="64"/>
        <v>0</v>
      </c>
      <c r="F638" s="107">
        <f t="shared" si="62"/>
        <v>0</v>
      </c>
      <c r="G638" s="106" t="e">
        <f>IF('Calcs active'!P637&gt;0,('Input &amp; Results'!F$33/12*$C$3)*('Input &amp; Results'!$D$21),('Input &amp; Results'!F$33/12*$C$3)*('Input &amp; Results'!$D$22))</f>
        <v>#DIV/0!</v>
      </c>
      <c r="H638" s="106" t="e">
        <f t="shared" si="59"/>
        <v>#DIV/0!</v>
      </c>
      <c r="I638" s="106" t="e">
        <f t="shared" si="60"/>
        <v>#DIV/0!</v>
      </c>
      <c r="J638" s="106" t="e">
        <f t="shared" si="63"/>
        <v>#DIV/0!</v>
      </c>
      <c r="K638" s="107" t="e">
        <f t="shared" si="61"/>
        <v>#DIV/0!</v>
      </c>
    </row>
    <row r="639" spans="2:11" x14ac:dyDescent="0.2">
      <c r="B639" s="31">
        <f t="shared" si="65"/>
        <v>2</v>
      </c>
      <c r="C639" s="31" t="s">
        <v>59</v>
      </c>
      <c r="D639" s="106">
        <v>624</v>
      </c>
      <c r="E639" s="106">
        <f t="shared" si="64"/>
        <v>0</v>
      </c>
      <c r="F639" s="107">
        <f t="shared" si="62"/>
        <v>0</v>
      </c>
      <c r="G639" s="106" t="e">
        <f>IF('Calcs active'!P638&gt;0,('Input &amp; Results'!F$33/12*$C$3)*('Input &amp; Results'!$D$21),('Input &amp; Results'!F$33/12*$C$3)*('Input &amp; Results'!$D$22))</f>
        <v>#DIV/0!</v>
      </c>
      <c r="H639" s="106" t="e">
        <f t="shared" si="59"/>
        <v>#DIV/0!</v>
      </c>
      <c r="I639" s="106" t="e">
        <f t="shared" si="60"/>
        <v>#DIV/0!</v>
      </c>
      <c r="J639" s="106" t="e">
        <f t="shared" si="63"/>
        <v>#DIV/0!</v>
      </c>
      <c r="K639" s="107" t="e">
        <f t="shared" si="61"/>
        <v>#DIV/0!</v>
      </c>
    </row>
    <row r="640" spans="2:11" x14ac:dyDescent="0.2">
      <c r="B640" s="31">
        <f t="shared" si="65"/>
        <v>2</v>
      </c>
      <c r="C640" s="31" t="s">
        <v>59</v>
      </c>
      <c r="D640" s="106">
        <v>625</v>
      </c>
      <c r="E640" s="106">
        <f t="shared" si="64"/>
        <v>0</v>
      </c>
      <c r="F640" s="107">
        <f t="shared" si="62"/>
        <v>0</v>
      </c>
      <c r="G640" s="106" t="e">
        <f>IF('Calcs active'!P639&gt;0,('Input &amp; Results'!F$33/12*$C$3)*('Input &amp; Results'!$D$21),('Input &amp; Results'!F$33/12*$C$3)*('Input &amp; Results'!$D$22))</f>
        <v>#DIV/0!</v>
      </c>
      <c r="H640" s="106" t="e">
        <f t="shared" si="59"/>
        <v>#DIV/0!</v>
      </c>
      <c r="I640" s="106" t="e">
        <f t="shared" si="60"/>
        <v>#DIV/0!</v>
      </c>
      <c r="J640" s="106" t="e">
        <f t="shared" si="63"/>
        <v>#DIV/0!</v>
      </c>
      <c r="K640" s="107" t="e">
        <f t="shared" si="61"/>
        <v>#DIV/0!</v>
      </c>
    </row>
    <row r="641" spans="2:11" x14ac:dyDescent="0.2">
      <c r="B641" s="31">
        <f t="shared" si="65"/>
        <v>2</v>
      </c>
      <c r="C641" s="31" t="s">
        <v>59</v>
      </c>
      <c r="D641" s="106">
        <v>626</v>
      </c>
      <c r="E641" s="106">
        <f t="shared" si="64"/>
        <v>0</v>
      </c>
      <c r="F641" s="107">
        <f t="shared" si="62"/>
        <v>0</v>
      </c>
      <c r="G641" s="106" t="e">
        <f>IF('Calcs active'!P640&gt;0,('Input &amp; Results'!F$33/12*$C$3)*('Input &amp; Results'!$D$21),('Input &amp; Results'!F$33/12*$C$3)*('Input &amp; Results'!$D$22))</f>
        <v>#DIV/0!</v>
      </c>
      <c r="H641" s="106" t="e">
        <f t="shared" si="59"/>
        <v>#DIV/0!</v>
      </c>
      <c r="I641" s="106" t="e">
        <f t="shared" si="60"/>
        <v>#DIV/0!</v>
      </c>
      <c r="J641" s="106" t="e">
        <f t="shared" si="63"/>
        <v>#DIV/0!</v>
      </c>
      <c r="K641" s="107" t="e">
        <f t="shared" si="61"/>
        <v>#DIV/0!</v>
      </c>
    </row>
    <row r="642" spans="2:11" x14ac:dyDescent="0.2">
      <c r="B642" s="31">
        <f t="shared" si="65"/>
        <v>2</v>
      </c>
      <c r="C642" s="31" t="s">
        <v>59</v>
      </c>
      <c r="D642" s="106">
        <v>627</v>
      </c>
      <c r="E642" s="106">
        <f t="shared" si="64"/>
        <v>0</v>
      </c>
      <c r="F642" s="107">
        <f t="shared" si="62"/>
        <v>0</v>
      </c>
      <c r="G642" s="106" t="e">
        <f>IF('Calcs active'!P641&gt;0,('Input &amp; Results'!F$33/12*$C$3)*('Input &amp; Results'!$D$21),('Input &amp; Results'!F$33/12*$C$3)*('Input &amp; Results'!$D$22))</f>
        <v>#DIV/0!</v>
      </c>
      <c r="H642" s="106" t="e">
        <f t="shared" si="59"/>
        <v>#DIV/0!</v>
      </c>
      <c r="I642" s="106" t="e">
        <f t="shared" si="60"/>
        <v>#DIV/0!</v>
      </c>
      <c r="J642" s="106" t="e">
        <f t="shared" si="63"/>
        <v>#DIV/0!</v>
      </c>
      <c r="K642" s="107" t="e">
        <f t="shared" si="61"/>
        <v>#DIV/0!</v>
      </c>
    </row>
    <row r="643" spans="2:11" x14ac:dyDescent="0.2">
      <c r="B643" s="31">
        <f t="shared" si="65"/>
        <v>2</v>
      </c>
      <c r="C643" s="31" t="s">
        <v>59</v>
      </c>
      <c r="D643" s="106">
        <v>628</v>
      </c>
      <c r="E643" s="106">
        <f t="shared" si="64"/>
        <v>0</v>
      </c>
      <c r="F643" s="107">
        <f t="shared" si="62"/>
        <v>0</v>
      </c>
      <c r="G643" s="106" t="e">
        <f>IF('Calcs active'!P642&gt;0,('Input &amp; Results'!F$33/12*$C$3)*('Input &amp; Results'!$D$21),('Input &amp; Results'!F$33/12*$C$3)*('Input &amp; Results'!$D$22))</f>
        <v>#DIV/0!</v>
      </c>
      <c r="H643" s="106" t="e">
        <f t="shared" si="59"/>
        <v>#DIV/0!</v>
      </c>
      <c r="I643" s="106" t="e">
        <f t="shared" si="60"/>
        <v>#DIV/0!</v>
      </c>
      <c r="J643" s="106" t="e">
        <f t="shared" si="63"/>
        <v>#DIV/0!</v>
      </c>
      <c r="K643" s="107" t="e">
        <f t="shared" si="61"/>
        <v>#DIV/0!</v>
      </c>
    </row>
    <row r="644" spans="2:11" x14ac:dyDescent="0.2">
      <c r="B644" s="31">
        <f t="shared" si="65"/>
        <v>2</v>
      </c>
      <c r="C644" s="31" t="s">
        <v>59</v>
      </c>
      <c r="D644" s="106">
        <v>629</v>
      </c>
      <c r="E644" s="106">
        <f t="shared" si="64"/>
        <v>0</v>
      </c>
      <c r="F644" s="107">
        <f t="shared" si="62"/>
        <v>0</v>
      </c>
      <c r="G644" s="106" t="e">
        <f>IF('Calcs active'!P643&gt;0,('Input &amp; Results'!F$33/12*$C$3)*('Input &amp; Results'!$D$21),('Input &amp; Results'!F$33/12*$C$3)*('Input &amp; Results'!$D$22))</f>
        <v>#DIV/0!</v>
      </c>
      <c r="H644" s="106" t="e">
        <f t="shared" si="59"/>
        <v>#DIV/0!</v>
      </c>
      <c r="I644" s="106" t="e">
        <f t="shared" si="60"/>
        <v>#DIV/0!</v>
      </c>
      <c r="J644" s="106" t="e">
        <f t="shared" si="63"/>
        <v>#DIV/0!</v>
      </c>
      <c r="K644" s="107" t="e">
        <f t="shared" si="61"/>
        <v>#DIV/0!</v>
      </c>
    </row>
    <row r="645" spans="2:11" x14ac:dyDescent="0.2">
      <c r="B645" s="31">
        <f t="shared" si="65"/>
        <v>2</v>
      </c>
      <c r="C645" s="31" t="s">
        <v>59</v>
      </c>
      <c r="D645" s="106">
        <v>630</v>
      </c>
      <c r="E645" s="106">
        <f t="shared" si="64"/>
        <v>0</v>
      </c>
      <c r="F645" s="107">
        <f t="shared" si="62"/>
        <v>0</v>
      </c>
      <c r="G645" s="106" t="e">
        <f>IF('Calcs active'!P644&gt;0,('Input &amp; Results'!F$33/12*$C$3)*('Input &amp; Results'!$D$21),('Input &amp; Results'!F$33/12*$C$3)*('Input &amp; Results'!$D$22))</f>
        <v>#DIV/0!</v>
      </c>
      <c r="H645" s="106" t="e">
        <f t="shared" si="59"/>
        <v>#DIV/0!</v>
      </c>
      <c r="I645" s="106" t="e">
        <f t="shared" si="60"/>
        <v>#DIV/0!</v>
      </c>
      <c r="J645" s="106" t="e">
        <f t="shared" si="63"/>
        <v>#DIV/0!</v>
      </c>
      <c r="K645" s="107" t="e">
        <f t="shared" si="61"/>
        <v>#DIV/0!</v>
      </c>
    </row>
    <row r="646" spans="2:11" x14ac:dyDescent="0.2">
      <c r="B646" s="31">
        <f t="shared" si="65"/>
        <v>2</v>
      </c>
      <c r="C646" s="31" t="s">
        <v>59</v>
      </c>
      <c r="D646" s="106">
        <v>631</v>
      </c>
      <c r="E646" s="106">
        <f t="shared" si="64"/>
        <v>0</v>
      </c>
      <c r="F646" s="107">
        <f t="shared" si="62"/>
        <v>0</v>
      </c>
      <c r="G646" s="106" t="e">
        <f>IF('Calcs active'!P645&gt;0,('Input &amp; Results'!F$33/12*$C$3)*('Input &amp; Results'!$D$21),('Input &amp; Results'!F$33/12*$C$3)*('Input &amp; Results'!$D$22))</f>
        <v>#DIV/0!</v>
      </c>
      <c r="H646" s="106" t="e">
        <f t="shared" si="59"/>
        <v>#DIV/0!</v>
      </c>
      <c r="I646" s="106" t="e">
        <f t="shared" si="60"/>
        <v>#DIV/0!</v>
      </c>
      <c r="J646" s="106" t="e">
        <f t="shared" si="63"/>
        <v>#DIV/0!</v>
      </c>
      <c r="K646" s="107" t="e">
        <f t="shared" si="61"/>
        <v>#DIV/0!</v>
      </c>
    </row>
    <row r="647" spans="2:11" x14ac:dyDescent="0.2">
      <c r="B647" s="31">
        <f t="shared" si="65"/>
        <v>2</v>
      </c>
      <c r="C647" s="31" t="s">
        <v>59</v>
      </c>
      <c r="D647" s="106">
        <v>632</v>
      </c>
      <c r="E647" s="106">
        <f t="shared" si="64"/>
        <v>0</v>
      </c>
      <c r="F647" s="107">
        <f t="shared" si="62"/>
        <v>0</v>
      </c>
      <c r="G647" s="106" t="e">
        <f>IF('Calcs active'!P646&gt;0,('Input &amp; Results'!F$33/12*$C$3)*('Input &amp; Results'!$D$21),('Input &amp; Results'!F$33/12*$C$3)*('Input &amp; Results'!$D$22))</f>
        <v>#DIV/0!</v>
      </c>
      <c r="H647" s="106" t="e">
        <f t="shared" si="59"/>
        <v>#DIV/0!</v>
      </c>
      <c r="I647" s="106" t="e">
        <f t="shared" si="60"/>
        <v>#DIV/0!</v>
      </c>
      <c r="J647" s="106" t="e">
        <f t="shared" si="63"/>
        <v>#DIV/0!</v>
      </c>
      <c r="K647" s="107" t="e">
        <f t="shared" si="61"/>
        <v>#DIV/0!</v>
      </c>
    </row>
    <row r="648" spans="2:11" x14ac:dyDescent="0.2">
      <c r="B648" s="31">
        <f t="shared" si="65"/>
        <v>2</v>
      </c>
      <c r="C648" s="31" t="s">
        <v>59</v>
      </c>
      <c r="D648" s="106">
        <v>633</v>
      </c>
      <c r="E648" s="106">
        <f t="shared" si="64"/>
        <v>0</v>
      </c>
      <c r="F648" s="107">
        <f t="shared" si="62"/>
        <v>0</v>
      </c>
      <c r="G648" s="106" t="e">
        <f>IF('Calcs active'!P647&gt;0,('Input &amp; Results'!F$33/12*$C$3)*('Input &amp; Results'!$D$21),('Input &amp; Results'!F$33/12*$C$3)*('Input &amp; Results'!$D$22))</f>
        <v>#DIV/0!</v>
      </c>
      <c r="H648" s="106" t="e">
        <f t="shared" si="59"/>
        <v>#DIV/0!</v>
      </c>
      <c r="I648" s="106" t="e">
        <f t="shared" si="60"/>
        <v>#DIV/0!</v>
      </c>
      <c r="J648" s="106" t="e">
        <f t="shared" si="63"/>
        <v>#DIV/0!</v>
      </c>
      <c r="K648" s="107" t="e">
        <f t="shared" si="61"/>
        <v>#DIV/0!</v>
      </c>
    </row>
    <row r="649" spans="2:11" x14ac:dyDescent="0.2">
      <c r="B649" s="31">
        <f t="shared" si="65"/>
        <v>2</v>
      </c>
      <c r="C649" s="31" t="s">
        <v>59</v>
      </c>
      <c r="D649" s="106">
        <v>634</v>
      </c>
      <c r="E649" s="106">
        <f t="shared" si="64"/>
        <v>0</v>
      </c>
      <c r="F649" s="107">
        <f t="shared" si="62"/>
        <v>0</v>
      </c>
      <c r="G649" s="106" t="e">
        <f>IF('Calcs active'!P648&gt;0,('Input &amp; Results'!F$33/12*$C$3)*('Input &amp; Results'!$D$21),('Input &amp; Results'!F$33/12*$C$3)*('Input &amp; Results'!$D$22))</f>
        <v>#DIV/0!</v>
      </c>
      <c r="H649" s="106" t="e">
        <f t="shared" si="59"/>
        <v>#DIV/0!</v>
      </c>
      <c r="I649" s="106" t="e">
        <f t="shared" si="60"/>
        <v>#DIV/0!</v>
      </c>
      <c r="J649" s="106" t="e">
        <f t="shared" si="63"/>
        <v>#DIV/0!</v>
      </c>
      <c r="K649" s="107" t="e">
        <f t="shared" si="61"/>
        <v>#DIV/0!</v>
      </c>
    </row>
    <row r="650" spans="2:11" x14ac:dyDescent="0.2">
      <c r="B650" s="31">
        <f t="shared" si="65"/>
        <v>2</v>
      </c>
      <c r="C650" s="31" t="s">
        <v>59</v>
      </c>
      <c r="D650" s="106">
        <v>635</v>
      </c>
      <c r="E650" s="106">
        <f t="shared" si="64"/>
        <v>0</v>
      </c>
      <c r="F650" s="107">
        <f t="shared" si="62"/>
        <v>0</v>
      </c>
      <c r="G650" s="106" t="e">
        <f>IF('Calcs active'!P649&gt;0,('Input &amp; Results'!F$33/12*$C$3)*('Input &amp; Results'!$D$21),('Input &amp; Results'!F$33/12*$C$3)*('Input &amp; Results'!$D$22))</f>
        <v>#DIV/0!</v>
      </c>
      <c r="H650" s="106" t="e">
        <f t="shared" si="59"/>
        <v>#DIV/0!</v>
      </c>
      <c r="I650" s="106" t="e">
        <f t="shared" si="60"/>
        <v>#DIV/0!</v>
      </c>
      <c r="J650" s="106" t="e">
        <f t="shared" si="63"/>
        <v>#DIV/0!</v>
      </c>
      <c r="K650" s="107" t="e">
        <f t="shared" si="61"/>
        <v>#DIV/0!</v>
      </c>
    </row>
    <row r="651" spans="2:11" x14ac:dyDescent="0.2">
      <c r="B651" s="31">
        <f t="shared" si="65"/>
        <v>2</v>
      </c>
      <c r="C651" s="31" t="s">
        <v>59</v>
      </c>
      <c r="D651" s="106">
        <v>636</v>
      </c>
      <c r="E651" s="106">
        <f t="shared" si="64"/>
        <v>0</v>
      </c>
      <c r="F651" s="107">
        <f t="shared" si="62"/>
        <v>0</v>
      </c>
      <c r="G651" s="106" t="e">
        <f>IF('Calcs active'!P650&gt;0,('Input &amp; Results'!F$33/12*$C$3)*('Input &amp; Results'!$D$21),('Input &amp; Results'!F$33/12*$C$3)*('Input &amp; Results'!$D$22))</f>
        <v>#DIV/0!</v>
      </c>
      <c r="H651" s="106" t="e">
        <f t="shared" si="59"/>
        <v>#DIV/0!</v>
      </c>
      <c r="I651" s="106" t="e">
        <f t="shared" si="60"/>
        <v>#DIV/0!</v>
      </c>
      <c r="J651" s="106" t="e">
        <f t="shared" si="63"/>
        <v>#DIV/0!</v>
      </c>
      <c r="K651" s="107" t="e">
        <f t="shared" si="61"/>
        <v>#DIV/0!</v>
      </c>
    </row>
    <row r="652" spans="2:11" x14ac:dyDescent="0.2">
      <c r="B652" s="31">
        <f t="shared" si="65"/>
        <v>2</v>
      </c>
      <c r="C652" s="31" t="s">
        <v>59</v>
      </c>
      <c r="D652" s="106">
        <v>637</v>
      </c>
      <c r="E652" s="106">
        <f t="shared" si="64"/>
        <v>0</v>
      </c>
      <c r="F652" s="107">
        <f t="shared" si="62"/>
        <v>0</v>
      </c>
      <c r="G652" s="106" t="e">
        <f>IF('Calcs active'!P651&gt;0,('Input &amp; Results'!F$33/12*$C$3)*('Input &amp; Results'!$D$21),('Input &amp; Results'!F$33/12*$C$3)*('Input &amp; Results'!$D$22))</f>
        <v>#DIV/0!</v>
      </c>
      <c r="H652" s="106" t="e">
        <f t="shared" si="59"/>
        <v>#DIV/0!</v>
      </c>
      <c r="I652" s="106" t="e">
        <f t="shared" si="60"/>
        <v>#DIV/0!</v>
      </c>
      <c r="J652" s="106" t="e">
        <f t="shared" si="63"/>
        <v>#DIV/0!</v>
      </c>
      <c r="K652" s="107" t="e">
        <f t="shared" si="61"/>
        <v>#DIV/0!</v>
      </c>
    </row>
    <row r="653" spans="2:11" x14ac:dyDescent="0.2">
      <c r="B653" s="31">
        <f t="shared" si="65"/>
        <v>2</v>
      </c>
      <c r="C653" s="31" t="s">
        <v>59</v>
      </c>
      <c r="D653" s="106">
        <v>638</v>
      </c>
      <c r="E653" s="106">
        <f t="shared" si="64"/>
        <v>0</v>
      </c>
      <c r="F653" s="107">
        <f t="shared" si="62"/>
        <v>0</v>
      </c>
      <c r="G653" s="106" t="e">
        <f>IF('Calcs active'!P652&gt;0,('Input &amp; Results'!F$33/12*$C$3)*('Input &amp; Results'!$D$21),('Input &amp; Results'!F$33/12*$C$3)*('Input &amp; Results'!$D$22))</f>
        <v>#DIV/0!</v>
      </c>
      <c r="H653" s="106" t="e">
        <f t="shared" si="59"/>
        <v>#DIV/0!</v>
      </c>
      <c r="I653" s="106" t="e">
        <f t="shared" si="60"/>
        <v>#DIV/0!</v>
      </c>
      <c r="J653" s="106" t="e">
        <f t="shared" si="63"/>
        <v>#DIV/0!</v>
      </c>
      <c r="K653" s="107" t="e">
        <f t="shared" si="61"/>
        <v>#DIV/0!</v>
      </c>
    </row>
    <row r="654" spans="2:11" x14ac:dyDescent="0.2">
      <c r="B654" s="31">
        <f t="shared" si="65"/>
        <v>2</v>
      </c>
      <c r="C654" s="31" t="s">
        <v>60</v>
      </c>
      <c r="D654" s="106">
        <v>639</v>
      </c>
      <c r="E654" s="106">
        <f t="shared" si="64"/>
        <v>0</v>
      </c>
      <c r="F654" s="107">
        <f t="shared" si="62"/>
        <v>0</v>
      </c>
      <c r="G654" s="106" t="e">
        <f>IF('Calcs active'!P653&gt;0,('Input &amp; Results'!F$34/12*$C$3)*('Input &amp; Results'!$D$21),('Input &amp; Results'!F$34/12*$C$3)*('Input &amp; Results'!$D$22))</f>
        <v>#DIV/0!</v>
      </c>
      <c r="H654" s="106" t="e">
        <f t="shared" si="59"/>
        <v>#DIV/0!</v>
      </c>
      <c r="I654" s="106" t="e">
        <f t="shared" si="60"/>
        <v>#DIV/0!</v>
      </c>
      <c r="J654" s="106" t="e">
        <f t="shared" si="63"/>
        <v>#DIV/0!</v>
      </c>
      <c r="K654" s="107" t="e">
        <f t="shared" si="61"/>
        <v>#DIV/0!</v>
      </c>
    </row>
    <row r="655" spans="2:11" x14ac:dyDescent="0.2">
      <c r="B655" s="31">
        <f t="shared" si="65"/>
        <v>2</v>
      </c>
      <c r="C655" s="31" t="s">
        <v>60</v>
      </c>
      <c r="D655" s="106">
        <v>640</v>
      </c>
      <c r="E655" s="106">
        <f t="shared" si="64"/>
        <v>0</v>
      </c>
      <c r="F655" s="107">
        <f t="shared" si="62"/>
        <v>0</v>
      </c>
      <c r="G655" s="106" t="e">
        <f>IF('Calcs active'!P654&gt;0,('Input &amp; Results'!F$34/12*$C$3)*('Input &amp; Results'!$D$21),('Input &amp; Results'!F$34/12*$C$3)*('Input &amp; Results'!$D$22))</f>
        <v>#DIV/0!</v>
      </c>
      <c r="H655" s="106" t="e">
        <f t="shared" si="59"/>
        <v>#DIV/0!</v>
      </c>
      <c r="I655" s="106" t="e">
        <f t="shared" si="60"/>
        <v>#DIV/0!</v>
      </c>
      <c r="J655" s="106" t="e">
        <f t="shared" si="63"/>
        <v>#DIV/0!</v>
      </c>
      <c r="K655" s="107" t="e">
        <f t="shared" si="61"/>
        <v>#DIV/0!</v>
      </c>
    </row>
    <row r="656" spans="2:11" x14ac:dyDescent="0.2">
      <c r="B656" s="31">
        <f t="shared" si="65"/>
        <v>2</v>
      </c>
      <c r="C656" s="31" t="s">
        <v>60</v>
      </c>
      <c r="D656" s="106">
        <v>641</v>
      </c>
      <c r="E656" s="106">
        <f t="shared" si="64"/>
        <v>0</v>
      </c>
      <c r="F656" s="107">
        <f t="shared" si="62"/>
        <v>0</v>
      </c>
      <c r="G656" s="106" t="e">
        <f>IF('Calcs active'!P655&gt;0,('Input &amp; Results'!F$34/12*$C$3)*('Input &amp; Results'!$D$21),('Input &amp; Results'!F$34/12*$C$3)*('Input &amp; Results'!$D$22))</f>
        <v>#DIV/0!</v>
      </c>
      <c r="H656" s="106" t="e">
        <f t="shared" si="59"/>
        <v>#DIV/0!</v>
      </c>
      <c r="I656" s="106" t="e">
        <f t="shared" si="60"/>
        <v>#DIV/0!</v>
      </c>
      <c r="J656" s="106" t="e">
        <f t="shared" si="63"/>
        <v>#DIV/0!</v>
      </c>
      <c r="K656" s="107" t="e">
        <f t="shared" si="61"/>
        <v>#DIV/0!</v>
      </c>
    </row>
    <row r="657" spans="2:11" x14ac:dyDescent="0.2">
      <c r="B657" s="31">
        <f t="shared" si="65"/>
        <v>2</v>
      </c>
      <c r="C657" s="31" t="s">
        <v>60</v>
      </c>
      <c r="D657" s="106">
        <v>642</v>
      </c>
      <c r="E657" s="106">
        <f t="shared" si="64"/>
        <v>0</v>
      </c>
      <c r="F657" s="107">
        <f t="shared" si="62"/>
        <v>0</v>
      </c>
      <c r="G657" s="106" t="e">
        <f>IF('Calcs active'!P656&gt;0,('Input &amp; Results'!F$34/12*$C$3)*('Input &amp; Results'!$D$21),('Input &amp; Results'!F$34/12*$C$3)*('Input &amp; Results'!$D$22))</f>
        <v>#DIV/0!</v>
      </c>
      <c r="H657" s="106" t="e">
        <f t="shared" ref="H657:H720" si="66">G657-E657</f>
        <v>#DIV/0!</v>
      </c>
      <c r="I657" s="106" t="e">
        <f t="shared" ref="I657:I720" si="67">I656+H657</f>
        <v>#DIV/0!</v>
      </c>
      <c r="J657" s="106" t="e">
        <f t="shared" si="63"/>
        <v>#DIV/0!</v>
      </c>
      <c r="K657" s="107" t="e">
        <f t="shared" ref="K657:K720" si="68">J657/($C$3*$C$4)</f>
        <v>#DIV/0!</v>
      </c>
    </row>
    <row r="658" spans="2:11" x14ac:dyDescent="0.2">
      <c r="B658" s="31">
        <f t="shared" si="65"/>
        <v>2</v>
      </c>
      <c r="C658" s="31" t="s">
        <v>60</v>
      </c>
      <c r="D658" s="106">
        <v>643</v>
      </c>
      <c r="E658" s="106">
        <f t="shared" si="64"/>
        <v>0</v>
      </c>
      <c r="F658" s="107">
        <f t="shared" si="62"/>
        <v>0</v>
      </c>
      <c r="G658" s="106" t="e">
        <f>IF('Calcs active'!P657&gt;0,('Input &amp; Results'!F$34/12*$C$3)*('Input &amp; Results'!$D$21),('Input &amp; Results'!F$34/12*$C$3)*('Input &amp; Results'!$D$22))</f>
        <v>#DIV/0!</v>
      </c>
      <c r="H658" s="106" t="e">
        <f t="shared" si="66"/>
        <v>#DIV/0!</v>
      </c>
      <c r="I658" s="106" t="e">
        <f t="shared" si="67"/>
        <v>#DIV/0!</v>
      </c>
      <c r="J658" s="106" t="e">
        <f t="shared" si="63"/>
        <v>#DIV/0!</v>
      </c>
      <c r="K658" s="107" t="e">
        <f t="shared" si="68"/>
        <v>#DIV/0!</v>
      </c>
    </row>
    <row r="659" spans="2:11" x14ac:dyDescent="0.2">
      <c r="B659" s="31">
        <f t="shared" si="65"/>
        <v>2</v>
      </c>
      <c r="C659" s="31" t="s">
        <v>60</v>
      </c>
      <c r="D659" s="106">
        <v>644</v>
      </c>
      <c r="E659" s="106">
        <f t="shared" si="64"/>
        <v>0</v>
      </c>
      <c r="F659" s="107">
        <f t="shared" ref="F659:F722" si="69">E659*7.48/1440</f>
        <v>0</v>
      </c>
      <c r="G659" s="106" t="e">
        <f>IF('Calcs active'!P658&gt;0,('Input &amp; Results'!F$34/12*$C$3)*('Input &amp; Results'!$D$21),('Input &amp; Results'!F$34/12*$C$3)*('Input &amp; Results'!$D$22))</f>
        <v>#DIV/0!</v>
      </c>
      <c r="H659" s="106" t="e">
        <f t="shared" si="66"/>
        <v>#DIV/0!</v>
      </c>
      <c r="I659" s="106" t="e">
        <f t="shared" si="67"/>
        <v>#DIV/0!</v>
      </c>
      <c r="J659" s="106" t="e">
        <f t="shared" si="63"/>
        <v>#DIV/0!</v>
      </c>
      <c r="K659" s="107" t="e">
        <f t="shared" si="68"/>
        <v>#DIV/0!</v>
      </c>
    </row>
    <row r="660" spans="2:11" x14ac:dyDescent="0.2">
      <c r="B660" s="31">
        <f t="shared" si="65"/>
        <v>2</v>
      </c>
      <c r="C660" s="31" t="s">
        <v>60</v>
      </c>
      <c r="D660" s="106">
        <v>645</v>
      </c>
      <c r="E660" s="106">
        <f t="shared" si="64"/>
        <v>0</v>
      </c>
      <c r="F660" s="107">
        <f t="shared" si="69"/>
        <v>0</v>
      </c>
      <c r="G660" s="106" t="e">
        <f>IF('Calcs active'!P659&gt;0,('Input &amp; Results'!F$34/12*$C$3)*('Input &amp; Results'!$D$21),('Input &amp; Results'!F$34/12*$C$3)*('Input &amp; Results'!$D$22))</f>
        <v>#DIV/0!</v>
      </c>
      <c r="H660" s="106" t="e">
        <f t="shared" si="66"/>
        <v>#DIV/0!</v>
      </c>
      <c r="I660" s="106" t="e">
        <f t="shared" si="67"/>
        <v>#DIV/0!</v>
      </c>
      <c r="J660" s="106" t="e">
        <f t="shared" si="63"/>
        <v>#DIV/0!</v>
      </c>
      <c r="K660" s="107" t="e">
        <f t="shared" si="68"/>
        <v>#DIV/0!</v>
      </c>
    </row>
    <row r="661" spans="2:11" x14ac:dyDescent="0.2">
      <c r="B661" s="31">
        <f t="shared" si="65"/>
        <v>2</v>
      </c>
      <c r="C661" s="31" t="s">
        <v>60</v>
      </c>
      <c r="D661" s="106">
        <v>646</v>
      </c>
      <c r="E661" s="106">
        <f t="shared" si="64"/>
        <v>0</v>
      </c>
      <c r="F661" s="107">
        <f t="shared" si="69"/>
        <v>0</v>
      </c>
      <c r="G661" s="106" t="e">
        <f>IF('Calcs active'!P660&gt;0,('Input &amp; Results'!F$34/12*$C$3)*('Input &amp; Results'!$D$21),('Input &amp; Results'!F$34/12*$C$3)*('Input &amp; Results'!$D$22))</f>
        <v>#DIV/0!</v>
      </c>
      <c r="H661" s="106" t="e">
        <f t="shared" si="66"/>
        <v>#DIV/0!</v>
      </c>
      <c r="I661" s="106" t="e">
        <f t="shared" si="67"/>
        <v>#DIV/0!</v>
      </c>
      <c r="J661" s="106" t="e">
        <f t="shared" ref="J661:J724" si="70">J660+H661</f>
        <v>#DIV/0!</v>
      </c>
      <c r="K661" s="107" t="e">
        <f t="shared" si="68"/>
        <v>#DIV/0!</v>
      </c>
    </row>
    <row r="662" spans="2:11" x14ac:dyDescent="0.2">
      <c r="B662" s="31">
        <f t="shared" si="65"/>
        <v>2</v>
      </c>
      <c r="C662" s="31" t="s">
        <v>60</v>
      </c>
      <c r="D662" s="106">
        <v>647</v>
      </c>
      <c r="E662" s="106">
        <f t="shared" si="64"/>
        <v>0</v>
      </c>
      <c r="F662" s="107">
        <f t="shared" si="69"/>
        <v>0</v>
      </c>
      <c r="G662" s="106" t="e">
        <f>IF('Calcs active'!P661&gt;0,('Input &amp; Results'!F$34/12*$C$3)*('Input &amp; Results'!$D$21),('Input &amp; Results'!F$34/12*$C$3)*('Input &amp; Results'!$D$22))</f>
        <v>#DIV/0!</v>
      </c>
      <c r="H662" s="106" t="e">
        <f t="shared" si="66"/>
        <v>#DIV/0!</v>
      </c>
      <c r="I662" s="106" t="e">
        <f t="shared" si="67"/>
        <v>#DIV/0!</v>
      </c>
      <c r="J662" s="106" t="e">
        <f t="shared" si="70"/>
        <v>#DIV/0!</v>
      </c>
      <c r="K662" s="107" t="e">
        <f t="shared" si="68"/>
        <v>#DIV/0!</v>
      </c>
    </row>
    <row r="663" spans="2:11" x14ac:dyDescent="0.2">
      <c r="B663" s="31">
        <f t="shared" si="65"/>
        <v>2</v>
      </c>
      <c r="C663" s="31" t="s">
        <v>60</v>
      </c>
      <c r="D663" s="106">
        <v>648</v>
      </c>
      <c r="E663" s="106">
        <f t="shared" si="64"/>
        <v>0</v>
      </c>
      <c r="F663" s="107">
        <f t="shared" si="69"/>
        <v>0</v>
      </c>
      <c r="G663" s="106" t="e">
        <f>IF('Calcs active'!P662&gt;0,('Input &amp; Results'!F$34/12*$C$3)*('Input &amp; Results'!$D$21),('Input &amp; Results'!F$34/12*$C$3)*('Input &amp; Results'!$D$22))</f>
        <v>#DIV/0!</v>
      </c>
      <c r="H663" s="106" t="e">
        <f t="shared" si="66"/>
        <v>#DIV/0!</v>
      </c>
      <c r="I663" s="106" t="e">
        <f t="shared" si="67"/>
        <v>#DIV/0!</v>
      </c>
      <c r="J663" s="106" t="e">
        <f t="shared" si="70"/>
        <v>#DIV/0!</v>
      </c>
      <c r="K663" s="107" t="e">
        <f t="shared" si="68"/>
        <v>#DIV/0!</v>
      </c>
    </row>
    <row r="664" spans="2:11" x14ac:dyDescent="0.2">
      <c r="B664" s="31">
        <f t="shared" si="65"/>
        <v>2</v>
      </c>
      <c r="C664" s="31" t="s">
        <v>60</v>
      </c>
      <c r="D664" s="106">
        <v>649</v>
      </c>
      <c r="E664" s="106">
        <f t="shared" si="64"/>
        <v>0</v>
      </c>
      <c r="F664" s="107">
        <f t="shared" si="69"/>
        <v>0</v>
      </c>
      <c r="G664" s="106" t="e">
        <f>IF('Calcs active'!P663&gt;0,('Input &amp; Results'!F$34/12*$C$3)*('Input &amp; Results'!$D$21),('Input &amp; Results'!F$34/12*$C$3)*('Input &amp; Results'!$D$22))</f>
        <v>#DIV/0!</v>
      </c>
      <c r="H664" s="106" t="e">
        <f t="shared" si="66"/>
        <v>#DIV/0!</v>
      </c>
      <c r="I664" s="106" t="e">
        <f t="shared" si="67"/>
        <v>#DIV/0!</v>
      </c>
      <c r="J664" s="106" t="e">
        <f t="shared" si="70"/>
        <v>#DIV/0!</v>
      </c>
      <c r="K664" s="107" t="e">
        <f t="shared" si="68"/>
        <v>#DIV/0!</v>
      </c>
    </row>
    <row r="665" spans="2:11" x14ac:dyDescent="0.2">
      <c r="B665" s="31">
        <f t="shared" si="65"/>
        <v>2</v>
      </c>
      <c r="C665" s="31" t="s">
        <v>60</v>
      </c>
      <c r="D665" s="106">
        <v>650</v>
      </c>
      <c r="E665" s="106">
        <f t="shared" si="64"/>
        <v>0</v>
      </c>
      <c r="F665" s="107">
        <f t="shared" si="69"/>
        <v>0</v>
      </c>
      <c r="G665" s="106" t="e">
        <f>IF('Calcs active'!P664&gt;0,('Input &amp; Results'!F$34/12*$C$3)*('Input &amp; Results'!$D$21),('Input &amp; Results'!F$34/12*$C$3)*('Input &amp; Results'!$D$22))</f>
        <v>#DIV/0!</v>
      </c>
      <c r="H665" s="106" t="e">
        <f t="shared" si="66"/>
        <v>#DIV/0!</v>
      </c>
      <c r="I665" s="106" t="e">
        <f t="shared" si="67"/>
        <v>#DIV/0!</v>
      </c>
      <c r="J665" s="106" t="e">
        <f t="shared" si="70"/>
        <v>#DIV/0!</v>
      </c>
      <c r="K665" s="107" t="e">
        <f t="shared" si="68"/>
        <v>#DIV/0!</v>
      </c>
    </row>
    <row r="666" spans="2:11" x14ac:dyDescent="0.2">
      <c r="B666" s="31">
        <f t="shared" si="65"/>
        <v>2</v>
      </c>
      <c r="C666" s="31" t="s">
        <v>60</v>
      </c>
      <c r="D666" s="106">
        <v>651</v>
      </c>
      <c r="E666" s="106">
        <f t="shared" si="64"/>
        <v>0</v>
      </c>
      <c r="F666" s="107">
        <f t="shared" si="69"/>
        <v>0</v>
      </c>
      <c r="G666" s="106" t="e">
        <f>IF('Calcs active'!P665&gt;0,('Input &amp; Results'!F$34/12*$C$3)*('Input &amp; Results'!$D$21),('Input &amp; Results'!F$34/12*$C$3)*('Input &amp; Results'!$D$22))</f>
        <v>#DIV/0!</v>
      </c>
      <c r="H666" s="106" t="e">
        <f t="shared" si="66"/>
        <v>#DIV/0!</v>
      </c>
      <c r="I666" s="106" t="e">
        <f t="shared" si="67"/>
        <v>#DIV/0!</v>
      </c>
      <c r="J666" s="106" t="e">
        <f t="shared" si="70"/>
        <v>#DIV/0!</v>
      </c>
      <c r="K666" s="107" t="e">
        <f t="shared" si="68"/>
        <v>#DIV/0!</v>
      </c>
    </row>
    <row r="667" spans="2:11" x14ac:dyDescent="0.2">
      <c r="B667" s="31">
        <f t="shared" si="65"/>
        <v>2</v>
      </c>
      <c r="C667" s="31" t="s">
        <v>60</v>
      </c>
      <c r="D667" s="106">
        <v>652</v>
      </c>
      <c r="E667" s="106">
        <f t="shared" si="64"/>
        <v>0</v>
      </c>
      <c r="F667" s="107">
        <f t="shared" si="69"/>
        <v>0</v>
      </c>
      <c r="G667" s="106" t="e">
        <f>IF('Calcs active'!P666&gt;0,('Input &amp; Results'!F$34/12*$C$3)*('Input &amp; Results'!$D$21),('Input &amp; Results'!F$34/12*$C$3)*('Input &amp; Results'!$D$22))</f>
        <v>#DIV/0!</v>
      </c>
      <c r="H667" s="106" t="e">
        <f t="shared" si="66"/>
        <v>#DIV/0!</v>
      </c>
      <c r="I667" s="106" t="e">
        <f t="shared" si="67"/>
        <v>#DIV/0!</v>
      </c>
      <c r="J667" s="106" t="e">
        <f t="shared" si="70"/>
        <v>#DIV/0!</v>
      </c>
      <c r="K667" s="107" t="e">
        <f t="shared" si="68"/>
        <v>#DIV/0!</v>
      </c>
    </row>
    <row r="668" spans="2:11" x14ac:dyDescent="0.2">
      <c r="B668" s="31">
        <f t="shared" si="65"/>
        <v>2</v>
      </c>
      <c r="C668" s="31" t="s">
        <v>60</v>
      </c>
      <c r="D668" s="106">
        <v>653</v>
      </c>
      <c r="E668" s="106">
        <f t="shared" si="64"/>
        <v>0</v>
      </c>
      <c r="F668" s="107">
        <f t="shared" si="69"/>
        <v>0</v>
      </c>
      <c r="G668" s="106" t="e">
        <f>IF('Calcs active'!P667&gt;0,('Input &amp; Results'!F$34/12*$C$3)*('Input &amp; Results'!$D$21),('Input &amp; Results'!F$34/12*$C$3)*('Input &amp; Results'!$D$22))</f>
        <v>#DIV/0!</v>
      </c>
      <c r="H668" s="106" t="e">
        <f t="shared" si="66"/>
        <v>#DIV/0!</v>
      </c>
      <c r="I668" s="106" t="e">
        <f t="shared" si="67"/>
        <v>#DIV/0!</v>
      </c>
      <c r="J668" s="106" t="e">
        <f t="shared" si="70"/>
        <v>#DIV/0!</v>
      </c>
      <c r="K668" s="107" t="e">
        <f t="shared" si="68"/>
        <v>#DIV/0!</v>
      </c>
    </row>
    <row r="669" spans="2:11" x14ac:dyDescent="0.2">
      <c r="B669" s="31">
        <f t="shared" si="65"/>
        <v>2</v>
      </c>
      <c r="C669" s="31" t="s">
        <v>60</v>
      </c>
      <c r="D669" s="106">
        <v>654</v>
      </c>
      <c r="E669" s="106">
        <f t="shared" si="64"/>
        <v>0</v>
      </c>
      <c r="F669" s="107">
        <f t="shared" si="69"/>
        <v>0</v>
      </c>
      <c r="G669" s="106" t="e">
        <f>IF('Calcs active'!P668&gt;0,('Input &amp; Results'!F$34/12*$C$3)*('Input &amp; Results'!$D$21),('Input &amp; Results'!F$34/12*$C$3)*('Input &amp; Results'!$D$22))</f>
        <v>#DIV/0!</v>
      </c>
      <c r="H669" s="106" t="e">
        <f t="shared" si="66"/>
        <v>#DIV/0!</v>
      </c>
      <c r="I669" s="106" t="e">
        <f t="shared" si="67"/>
        <v>#DIV/0!</v>
      </c>
      <c r="J669" s="106" t="e">
        <f t="shared" si="70"/>
        <v>#DIV/0!</v>
      </c>
      <c r="K669" s="107" t="e">
        <f t="shared" si="68"/>
        <v>#DIV/0!</v>
      </c>
    </row>
    <row r="670" spans="2:11" x14ac:dyDescent="0.2">
      <c r="B670" s="31">
        <f t="shared" si="65"/>
        <v>2</v>
      </c>
      <c r="C670" s="31" t="s">
        <v>60</v>
      </c>
      <c r="D670" s="106">
        <v>655</v>
      </c>
      <c r="E670" s="106">
        <f t="shared" si="64"/>
        <v>0</v>
      </c>
      <c r="F670" s="107">
        <f t="shared" si="69"/>
        <v>0</v>
      </c>
      <c r="G670" s="106" t="e">
        <f>IF('Calcs active'!P669&gt;0,('Input &amp; Results'!F$34/12*$C$3)*('Input &amp; Results'!$D$21),('Input &amp; Results'!F$34/12*$C$3)*('Input &amp; Results'!$D$22))</f>
        <v>#DIV/0!</v>
      </c>
      <c r="H670" s="106" t="e">
        <f t="shared" si="66"/>
        <v>#DIV/0!</v>
      </c>
      <c r="I670" s="106" t="e">
        <f t="shared" si="67"/>
        <v>#DIV/0!</v>
      </c>
      <c r="J670" s="106" t="e">
        <f t="shared" si="70"/>
        <v>#DIV/0!</v>
      </c>
      <c r="K670" s="107" t="e">
        <f t="shared" si="68"/>
        <v>#DIV/0!</v>
      </c>
    </row>
    <row r="671" spans="2:11" x14ac:dyDescent="0.2">
      <c r="B671" s="31">
        <f t="shared" si="65"/>
        <v>2</v>
      </c>
      <c r="C671" s="31" t="s">
        <v>60</v>
      </c>
      <c r="D671" s="106">
        <v>656</v>
      </c>
      <c r="E671" s="106">
        <f t="shared" si="64"/>
        <v>0</v>
      </c>
      <c r="F671" s="107">
        <f t="shared" si="69"/>
        <v>0</v>
      </c>
      <c r="G671" s="106" t="e">
        <f>IF('Calcs active'!P670&gt;0,('Input &amp; Results'!F$34/12*$C$3)*('Input &amp; Results'!$D$21),('Input &amp; Results'!F$34/12*$C$3)*('Input &amp; Results'!$D$22))</f>
        <v>#DIV/0!</v>
      </c>
      <c r="H671" s="106" t="e">
        <f t="shared" si="66"/>
        <v>#DIV/0!</v>
      </c>
      <c r="I671" s="106" t="e">
        <f t="shared" si="67"/>
        <v>#DIV/0!</v>
      </c>
      <c r="J671" s="106" t="e">
        <f t="shared" si="70"/>
        <v>#DIV/0!</v>
      </c>
      <c r="K671" s="107" t="e">
        <f t="shared" si="68"/>
        <v>#DIV/0!</v>
      </c>
    </row>
    <row r="672" spans="2:11" x14ac:dyDescent="0.2">
      <c r="B672" s="31">
        <f t="shared" si="65"/>
        <v>2</v>
      </c>
      <c r="C672" s="31" t="s">
        <v>60</v>
      </c>
      <c r="D672" s="106">
        <v>657</v>
      </c>
      <c r="E672" s="106">
        <f t="shared" si="64"/>
        <v>0</v>
      </c>
      <c r="F672" s="107">
        <f t="shared" si="69"/>
        <v>0</v>
      </c>
      <c r="G672" s="106" t="e">
        <f>IF('Calcs active'!P671&gt;0,('Input &amp; Results'!F$34/12*$C$3)*('Input &amp; Results'!$D$21),('Input &amp; Results'!F$34/12*$C$3)*('Input &amp; Results'!$D$22))</f>
        <v>#DIV/0!</v>
      </c>
      <c r="H672" s="106" t="e">
        <f t="shared" si="66"/>
        <v>#DIV/0!</v>
      </c>
      <c r="I672" s="106" t="e">
        <f t="shared" si="67"/>
        <v>#DIV/0!</v>
      </c>
      <c r="J672" s="106" t="e">
        <f t="shared" si="70"/>
        <v>#DIV/0!</v>
      </c>
      <c r="K672" s="107" t="e">
        <f t="shared" si="68"/>
        <v>#DIV/0!</v>
      </c>
    </row>
    <row r="673" spans="2:11" x14ac:dyDescent="0.2">
      <c r="B673" s="31">
        <f t="shared" si="65"/>
        <v>2</v>
      </c>
      <c r="C673" s="31" t="s">
        <v>60</v>
      </c>
      <c r="D673" s="106">
        <v>658</v>
      </c>
      <c r="E673" s="106">
        <f t="shared" si="64"/>
        <v>0</v>
      </c>
      <c r="F673" s="107">
        <f t="shared" si="69"/>
        <v>0</v>
      </c>
      <c r="G673" s="106" t="e">
        <f>IF('Calcs active'!P672&gt;0,('Input &amp; Results'!F$34/12*$C$3)*('Input &amp; Results'!$D$21),('Input &amp; Results'!F$34/12*$C$3)*('Input &amp; Results'!$D$22))</f>
        <v>#DIV/0!</v>
      </c>
      <c r="H673" s="106" t="e">
        <f t="shared" si="66"/>
        <v>#DIV/0!</v>
      </c>
      <c r="I673" s="106" t="e">
        <f t="shared" si="67"/>
        <v>#DIV/0!</v>
      </c>
      <c r="J673" s="106" t="e">
        <f t="shared" si="70"/>
        <v>#DIV/0!</v>
      </c>
      <c r="K673" s="107" t="e">
        <f t="shared" si="68"/>
        <v>#DIV/0!</v>
      </c>
    </row>
    <row r="674" spans="2:11" x14ac:dyDescent="0.2">
      <c r="B674" s="31">
        <f t="shared" si="65"/>
        <v>2</v>
      </c>
      <c r="C674" s="31" t="s">
        <v>60</v>
      </c>
      <c r="D674" s="106">
        <v>659</v>
      </c>
      <c r="E674" s="106">
        <f t="shared" si="64"/>
        <v>0</v>
      </c>
      <c r="F674" s="107">
        <f t="shared" si="69"/>
        <v>0</v>
      </c>
      <c r="G674" s="106" t="e">
        <f>IF('Calcs active'!P673&gt;0,('Input &amp; Results'!F$34/12*$C$3)*('Input &amp; Results'!$D$21),('Input &amp; Results'!F$34/12*$C$3)*('Input &amp; Results'!$D$22))</f>
        <v>#DIV/0!</v>
      </c>
      <c r="H674" s="106" t="e">
        <f t="shared" si="66"/>
        <v>#DIV/0!</v>
      </c>
      <c r="I674" s="106" t="e">
        <f t="shared" si="67"/>
        <v>#DIV/0!</v>
      </c>
      <c r="J674" s="106" t="e">
        <f t="shared" si="70"/>
        <v>#DIV/0!</v>
      </c>
      <c r="K674" s="107" t="e">
        <f t="shared" si="68"/>
        <v>#DIV/0!</v>
      </c>
    </row>
    <row r="675" spans="2:11" x14ac:dyDescent="0.2">
      <c r="B675" s="31">
        <f t="shared" si="65"/>
        <v>2</v>
      </c>
      <c r="C675" s="31" t="s">
        <v>60</v>
      </c>
      <c r="D675" s="106">
        <v>660</v>
      </c>
      <c r="E675" s="106">
        <f t="shared" si="64"/>
        <v>0</v>
      </c>
      <c r="F675" s="107">
        <f t="shared" si="69"/>
        <v>0</v>
      </c>
      <c r="G675" s="106" t="e">
        <f>IF('Calcs active'!P674&gt;0,('Input &amp; Results'!F$34/12*$C$3)*('Input &amp; Results'!$D$21),('Input &amp; Results'!F$34/12*$C$3)*('Input &amp; Results'!$D$22))</f>
        <v>#DIV/0!</v>
      </c>
      <c r="H675" s="106" t="e">
        <f t="shared" si="66"/>
        <v>#DIV/0!</v>
      </c>
      <c r="I675" s="106" t="e">
        <f t="shared" si="67"/>
        <v>#DIV/0!</v>
      </c>
      <c r="J675" s="106" t="e">
        <f t="shared" si="70"/>
        <v>#DIV/0!</v>
      </c>
      <c r="K675" s="107" t="e">
        <f t="shared" si="68"/>
        <v>#DIV/0!</v>
      </c>
    </row>
    <row r="676" spans="2:11" x14ac:dyDescent="0.2">
      <c r="B676" s="31">
        <f t="shared" si="65"/>
        <v>2</v>
      </c>
      <c r="C676" s="31" t="s">
        <v>60</v>
      </c>
      <c r="D676" s="106">
        <v>661</v>
      </c>
      <c r="E676" s="106">
        <f t="shared" si="64"/>
        <v>0</v>
      </c>
      <c r="F676" s="107">
        <f t="shared" si="69"/>
        <v>0</v>
      </c>
      <c r="G676" s="106" t="e">
        <f>IF('Calcs active'!P675&gt;0,('Input &amp; Results'!F$34/12*$C$3)*('Input &amp; Results'!$D$21),('Input &amp; Results'!F$34/12*$C$3)*('Input &amp; Results'!$D$22))</f>
        <v>#DIV/0!</v>
      </c>
      <c r="H676" s="106" t="e">
        <f t="shared" si="66"/>
        <v>#DIV/0!</v>
      </c>
      <c r="I676" s="106" t="e">
        <f t="shared" si="67"/>
        <v>#DIV/0!</v>
      </c>
      <c r="J676" s="106" t="e">
        <f t="shared" si="70"/>
        <v>#DIV/0!</v>
      </c>
      <c r="K676" s="107" t="e">
        <f t="shared" si="68"/>
        <v>#DIV/0!</v>
      </c>
    </row>
    <row r="677" spans="2:11" x14ac:dyDescent="0.2">
      <c r="B677" s="31">
        <f t="shared" si="65"/>
        <v>2</v>
      </c>
      <c r="C677" s="31" t="s">
        <v>60</v>
      </c>
      <c r="D677" s="106">
        <v>662</v>
      </c>
      <c r="E677" s="106">
        <f t="shared" si="64"/>
        <v>0</v>
      </c>
      <c r="F677" s="107">
        <f t="shared" si="69"/>
        <v>0</v>
      </c>
      <c r="G677" s="106" t="e">
        <f>IF('Calcs active'!P676&gt;0,('Input &amp; Results'!F$34/12*$C$3)*('Input &amp; Results'!$D$21),('Input &amp; Results'!F$34/12*$C$3)*('Input &amp; Results'!$D$22))</f>
        <v>#DIV/0!</v>
      </c>
      <c r="H677" s="106" t="e">
        <f t="shared" si="66"/>
        <v>#DIV/0!</v>
      </c>
      <c r="I677" s="106" t="e">
        <f t="shared" si="67"/>
        <v>#DIV/0!</v>
      </c>
      <c r="J677" s="106" t="e">
        <f t="shared" si="70"/>
        <v>#DIV/0!</v>
      </c>
      <c r="K677" s="107" t="e">
        <f t="shared" si="68"/>
        <v>#DIV/0!</v>
      </c>
    </row>
    <row r="678" spans="2:11" x14ac:dyDescent="0.2">
      <c r="B678" s="31">
        <f t="shared" si="65"/>
        <v>2</v>
      </c>
      <c r="C678" s="31" t="s">
        <v>60</v>
      </c>
      <c r="D678" s="106">
        <v>663</v>
      </c>
      <c r="E678" s="106">
        <f t="shared" si="64"/>
        <v>0</v>
      </c>
      <c r="F678" s="107">
        <f t="shared" si="69"/>
        <v>0</v>
      </c>
      <c r="G678" s="106" t="e">
        <f>IF('Calcs active'!P677&gt;0,('Input &amp; Results'!F$34/12*$C$3)*('Input &amp; Results'!$D$21),('Input &amp; Results'!F$34/12*$C$3)*('Input &amp; Results'!$D$22))</f>
        <v>#DIV/0!</v>
      </c>
      <c r="H678" s="106" t="e">
        <f t="shared" si="66"/>
        <v>#DIV/0!</v>
      </c>
      <c r="I678" s="106" t="e">
        <f t="shared" si="67"/>
        <v>#DIV/0!</v>
      </c>
      <c r="J678" s="106" t="e">
        <f t="shared" si="70"/>
        <v>#DIV/0!</v>
      </c>
      <c r="K678" s="107" t="e">
        <f t="shared" si="68"/>
        <v>#DIV/0!</v>
      </c>
    </row>
    <row r="679" spans="2:11" x14ac:dyDescent="0.2">
      <c r="B679" s="31">
        <f t="shared" si="65"/>
        <v>2</v>
      </c>
      <c r="C679" s="31" t="s">
        <v>60</v>
      </c>
      <c r="D679" s="106">
        <v>664</v>
      </c>
      <c r="E679" s="106">
        <f t="shared" si="64"/>
        <v>0</v>
      </c>
      <c r="F679" s="107">
        <f t="shared" si="69"/>
        <v>0</v>
      </c>
      <c r="G679" s="106" t="e">
        <f>IF('Calcs active'!P678&gt;0,('Input &amp; Results'!F$34/12*$C$3)*('Input &amp; Results'!$D$21),('Input &amp; Results'!F$34/12*$C$3)*('Input &amp; Results'!$D$22))</f>
        <v>#DIV/0!</v>
      </c>
      <c r="H679" s="106" t="e">
        <f t="shared" si="66"/>
        <v>#DIV/0!</v>
      </c>
      <c r="I679" s="106" t="e">
        <f t="shared" si="67"/>
        <v>#DIV/0!</v>
      </c>
      <c r="J679" s="106" t="e">
        <f t="shared" si="70"/>
        <v>#DIV/0!</v>
      </c>
      <c r="K679" s="107" t="e">
        <f t="shared" si="68"/>
        <v>#DIV/0!</v>
      </c>
    </row>
    <row r="680" spans="2:11" x14ac:dyDescent="0.2">
      <c r="B680" s="31">
        <f t="shared" si="65"/>
        <v>2</v>
      </c>
      <c r="C680" s="31" t="s">
        <v>60</v>
      </c>
      <c r="D680" s="106">
        <v>665</v>
      </c>
      <c r="E680" s="106">
        <f t="shared" si="64"/>
        <v>0</v>
      </c>
      <c r="F680" s="107">
        <f t="shared" si="69"/>
        <v>0</v>
      </c>
      <c r="G680" s="106" t="e">
        <f>IF('Calcs active'!P679&gt;0,('Input &amp; Results'!F$34/12*$C$3)*('Input &amp; Results'!$D$21),('Input &amp; Results'!F$34/12*$C$3)*('Input &amp; Results'!$D$22))</f>
        <v>#DIV/0!</v>
      </c>
      <c r="H680" s="106" t="e">
        <f t="shared" si="66"/>
        <v>#DIV/0!</v>
      </c>
      <c r="I680" s="106" t="e">
        <f t="shared" si="67"/>
        <v>#DIV/0!</v>
      </c>
      <c r="J680" s="106" t="e">
        <f t="shared" si="70"/>
        <v>#DIV/0!</v>
      </c>
      <c r="K680" s="107" t="e">
        <f t="shared" si="68"/>
        <v>#DIV/0!</v>
      </c>
    </row>
    <row r="681" spans="2:11" x14ac:dyDescent="0.2">
      <c r="B681" s="31">
        <f t="shared" si="65"/>
        <v>2</v>
      </c>
      <c r="C681" s="31" t="s">
        <v>60</v>
      </c>
      <c r="D681" s="106">
        <v>666</v>
      </c>
      <c r="E681" s="106">
        <f t="shared" si="64"/>
        <v>0</v>
      </c>
      <c r="F681" s="107">
        <f t="shared" si="69"/>
        <v>0</v>
      </c>
      <c r="G681" s="106" t="e">
        <f>IF('Calcs active'!P680&gt;0,('Input &amp; Results'!F$34/12*$C$3)*('Input &amp; Results'!$D$21),('Input &amp; Results'!F$34/12*$C$3)*('Input &amp; Results'!$D$22))</f>
        <v>#DIV/0!</v>
      </c>
      <c r="H681" s="106" t="e">
        <f t="shared" si="66"/>
        <v>#DIV/0!</v>
      </c>
      <c r="I681" s="106" t="e">
        <f t="shared" si="67"/>
        <v>#DIV/0!</v>
      </c>
      <c r="J681" s="106" t="e">
        <f t="shared" si="70"/>
        <v>#DIV/0!</v>
      </c>
      <c r="K681" s="107" t="e">
        <f t="shared" si="68"/>
        <v>#DIV/0!</v>
      </c>
    </row>
    <row r="682" spans="2:11" x14ac:dyDescent="0.2">
      <c r="B682" s="31">
        <f t="shared" si="65"/>
        <v>2</v>
      </c>
      <c r="C682" s="31" t="s">
        <v>60</v>
      </c>
      <c r="D682" s="106">
        <v>667</v>
      </c>
      <c r="E682" s="106">
        <f t="shared" si="64"/>
        <v>0</v>
      </c>
      <c r="F682" s="107">
        <f t="shared" si="69"/>
        <v>0</v>
      </c>
      <c r="G682" s="106" t="e">
        <f>IF('Calcs active'!P681&gt;0,('Input &amp; Results'!F$34/12*$C$3)*('Input &amp; Results'!$D$21),('Input &amp; Results'!F$34/12*$C$3)*('Input &amp; Results'!$D$22))</f>
        <v>#DIV/0!</v>
      </c>
      <c r="H682" s="106" t="e">
        <f t="shared" si="66"/>
        <v>#DIV/0!</v>
      </c>
      <c r="I682" s="106" t="e">
        <f t="shared" si="67"/>
        <v>#DIV/0!</v>
      </c>
      <c r="J682" s="106" t="e">
        <f t="shared" si="70"/>
        <v>#DIV/0!</v>
      </c>
      <c r="K682" s="107" t="e">
        <f t="shared" si="68"/>
        <v>#DIV/0!</v>
      </c>
    </row>
    <row r="683" spans="2:11" x14ac:dyDescent="0.2">
      <c r="B683" s="31">
        <f t="shared" si="65"/>
        <v>2</v>
      </c>
      <c r="C683" s="31" t="s">
        <v>60</v>
      </c>
      <c r="D683" s="106">
        <v>668</v>
      </c>
      <c r="E683" s="106">
        <f t="shared" si="64"/>
        <v>0</v>
      </c>
      <c r="F683" s="107">
        <f t="shared" si="69"/>
        <v>0</v>
      </c>
      <c r="G683" s="106" t="e">
        <f>IF('Calcs active'!P682&gt;0,('Input &amp; Results'!F$34/12*$C$3)*('Input &amp; Results'!$D$21),('Input &amp; Results'!F$34/12*$C$3)*('Input &amp; Results'!$D$22))</f>
        <v>#DIV/0!</v>
      </c>
      <c r="H683" s="106" t="e">
        <f t="shared" si="66"/>
        <v>#DIV/0!</v>
      </c>
      <c r="I683" s="106" t="e">
        <f t="shared" si="67"/>
        <v>#DIV/0!</v>
      </c>
      <c r="J683" s="106" t="e">
        <f t="shared" si="70"/>
        <v>#DIV/0!</v>
      </c>
      <c r="K683" s="107" t="e">
        <f t="shared" si="68"/>
        <v>#DIV/0!</v>
      </c>
    </row>
    <row r="684" spans="2:11" x14ac:dyDescent="0.2">
      <c r="B684" s="31">
        <f t="shared" si="65"/>
        <v>2</v>
      </c>
      <c r="C684" s="31" t="s">
        <v>60</v>
      </c>
      <c r="D684" s="106">
        <v>669</v>
      </c>
      <c r="E684" s="106">
        <f t="shared" si="64"/>
        <v>0</v>
      </c>
      <c r="F684" s="107">
        <f t="shared" si="69"/>
        <v>0</v>
      </c>
      <c r="G684" s="106" t="e">
        <f>IF('Calcs active'!P683&gt;0,('Input &amp; Results'!F$34/12*$C$3)*('Input &amp; Results'!$D$21),('Input &amp; Results'!F$34/12*$C$3)*('Input &amp; Results'!$D$22))</f>
        <v>#DIV/0!</v>
      </c>
      <c r="H684" s="106" t="e">
        <f t="shared" si="66"/>
        <v>#DIV/0!</v>
      </c>
      <c r="I684" s="106" t="e">
        <f t="shared" si="67"/>
        <v>#DIV/0!</v>
      </c>
      <c r="J684" s="106" t="e">
        <f t="shared" si="70"/>
        <v>#DIV/0!</v>
      </c>
      <c r="K684" s="107" t="e">
        <f t="shared" si="68"/>
        <v>#DIV/0!</v>
      </c>
    </row>
    <row r="685" spans="2:11" x14ac:dyDescent="0.2">
      <c r="B685" s="31">
        <f t="shared" si="65"/>
        <v>2</v>
      </c>
      <c r="C685" s="31" t="s">
        <v>61</v>
      </c>
      <c r="D685" s="106">
        <v>670</v>
      </c>
      <c r="E685" s="106">
        <f t="shared" si="64"/>
        <v>0</v>
      </c>
      <c r="F685" s="107">
        <f t="shared" si="69"/>
        <v>0</v>
      </c>
      <c r="G685" s="106" t="e">
        <f>IF('Calcs active'!P684&gt;0,('Input &amp; Results'!F$35/12*$C$3)*('Input &amp; Results'!$D$21),('Input &amp; Results'!F$35/12*$C$3)*('Input &amp; Results'!$D$22))</f>
        <v>#DIV/0!</v>
      </c>
      <c r="H685" s="106" t="e">
        <f t="shared" si="66"/>
        <v>#DIV/0!</v>
      </c>
      <c r="I685" s="106" t="e">
        <f t="shared" si="67"/>
        <v>#DIV/0!</v>
      </c>
      <c r="J685" s="106" t="e">
        <f t="shared" si="70"/>
        <v>#DIV/0!</v>
      </c>
      <c r="K685" s="107" t="e">
        <f t="shared" si="68"/>
        <v>#DIV/0!</v>
      </c>
    </row>
    <row r="686" spans="2:11" x14ac:dyDescent="0.2">
      <c r="B686" s="31">
        <f t="shared" si="65"/>
        <v>2</v>
      </c>
      <c r="C686" s="31" t="s">
        <v>61</v>
      </c>
      <c r="D686" s="106">
        <v>671</v>
      </c>
      <c r="E686" s="106">
        <f t="shared" si="64"/>
        <v>0</v>
      </c>
      <c r="F686" s="107">
        <f t="shared" si="69"/>
        <v>0</v>
      </c>
      <c r="G686" s="106" t="e">
        <f>IF('Calcs active'!P685&gt;0,('Input &amp; Results'!F$35/12*$C$3)*('Input &amp; Results'!$D$21),('Input &amp; Results'!F$35/12*$C$3)*('Input &amp; Results'!$D$22))</f>
        <v>#DIV/0!</v>
      </c>
      <c r="H686" s="106" t="e">
        <f t="shared" si="66"/>
        <v>#DIV/0!</v>
      </c>
      <c r="I686" s="106" t="e">
        <f t="shared" si="67"/>
        <v>#DIV/0!</v>
      </c>
      <c r="J686" s="106" t="e">
        <f t="shared" si="70"/>
        <v>#DIV/0!</v>
      </c>
      <c r="K686" s="107" t="e">
        <f t="shared" si="68"/>
        <v>#DIV/0!</v>
      </c>
    </row>
    <row r="687" spans="2:11" x14ac:dyDescent="0.2">
      <c r="B687" s="31">
        <f t="shared" si="65"/>
        <v>2</v>
      </c>
      <c r="C687" s="31" t="s">
        <v>61</v>
      </c>
      <c r="D687" s="106">
        <v>672</v>
      </c>
      <c r="E687" s="106">
        <f t="shared" si="64"/>
        <v>0</v>
      </c>
      <c r="F687" s="107">
        <f t="shared" si="69"/>
        <v>0</v>
      </c>
      <c r="G687" s="106" t="e">
        <f>IF('Calcs active'!P686&gt;0,('Input &amp; Results'!F$35/12*$C$3)*('Input &amp; Results'!$D$21),('Input &amp; Results'!F$35/12*$C$3)*('Input &amp; Results'!$D$22))</f>
        <v>#DIV/0!</v>
      </c>
      <c r="H687" s="106" t="e">
        <f t="shared" si="66"/>
        <v>#DIV/0!</v>
      </c>
      <c r="I687" s="106" t="e">
        <f t="shared" si="67"/>
        <v>#DIV/0!</v>
      </c>
      <c r="J687" s="106" t="e">
        <f t="shared" si="70"/>
        <v>#DIV/0!</v>
      </c>
      <c r="K687" s="107" t="e">
        <f t="shared" si="68"/>
        <v>#DIV/0!</v>
      </c>
    </row>
    <row r="688" spans="2:11" x14ac:dyDescent="0.2">
      <c r="B688" s="31">
        <f t="shared" si="65"/>
        <v>2</v>
      </c>
      <c r="C688" s="31" t="s">
        <v>61</v>
      </c>
      <c r="D688" s="106">
        <v>673</v>
      </c>
      <c r="E688" s="106">
        <f t="shared" si="64"/>
        <v>0</v>
      </c>
      <c r="F688" s="107">
        <f t="shared" si="69"/>
        <v>0</v>
      </c>
      <c r="G688" s="106" t="e">
        <f>IF('Calcs active'!P687&gt;0,('Input &amp; Results'!F$35/12*$C$3)*('Input &amp; Results'!$D$21),('Input &amp; Results'!F$35/12*$C$3)*('Input &amp; Results'!$D$22))</f>
        <v>#DIV/0!</v>
      </c>
      <c r="H688" s="106" t="e">
        <f t="shared" si="66"/>
        <v>#DIV/0!</v>
      </c>
      <c r="I688" s="106" t="e">
        <f t="shared" si="67"/>
        <v>#DIV/0!</v>
      </c>
      <c r="J688" s="106" t="e">
        <f t="shared" si="70"/>
        <v>#DIV/0!</v>
      </c>
      <c r="K688" s="107" t="e">
        <f t="shared" si="68"/>
        <v>#DIV/0!</v>
      </c>
    </row>
    <row r="689" spans="2:11" x14ac:dyDescent="0.2">
      <c r="B689" s="31">
        <f t="shared" si="65"/>
        <v>2</v>
      </c>
      <c r="C689" s="31" t="s">
        <v>61</v>
      </c>
      <c r="D689" s="106">
        <v>674</v>
      </c>
      <c r="E689" s="106">
        <f t="shared" si="64"/>
        <v>0</v>
      </c>
      <c r="F689" s="107">
        <f t="shared" si="69"/>
        <v>0</v>
      </c>
      <c r="G689" s="106" t="e">
        <f>IF('Calcs active'!P688&gt;0,('Input &amp; Results'!F$35/12*$C$3)*('Input &amp; Results'!$D$21),('Input &amp; Results'!F$35/12*$C$3)*('Input &amp; Results'!$D$22))</f>
        <v>#DIV/0!</v>
      </c>
      <c r="H689" s="106" t="e">
        <f t="shared" si="66"/>
        <v>#DIV/0!</v>
      </c>
      <c r="I689" s="106" t="e">
        <f t="shared" si="67"/>
        <v>#DIV/0!</v>
      </c>
      <c r="J689" s="106" t="e">
        <f t="shared" si="70"/>
        <v>#DIV/0!</v>
      </c>
      <c r="K689" s="107" t="e">
        <f t="shared" si="68"/>
        <v>#DIV/0!</v>
      </c>
    </row>
    <row r="690" spans="2:11" x14ac:dyDescent="0.2">
      <c r="B690" s="31">
        <f t="shared" si="65"/>
        <v>2</v>
      </c>
      <c r="C690" s="31" t="s">
        <v>61</v>
      </c>
      <c r="D690" s="106">
        <v>675</v>
      </c>
      <c r="E690" s="106">
        <f t="shared" si="64"/>
        <v>0</v>
      </c>
      <c r="F690" s="107">
        <f t="shared" si="69"/>
        <v>0</v>
      </c>
      <c r="G690" s="106" t="e">
        <f>IF('Calcs active'!P689&gt;0,('Input &amp; Results'!F$35/12*$C$3)*('Input &amp; Results'!$D$21),('Input &amp; Results'!F$35/12*$C$3)*('Input &amp; Results'!$D$22))</f>
        <v>#DIV/0!</v>
      </c>
      <c r="H690" s="106" t="e">
        <f t="shared" si="66"/>
        <v>#DIV/0!</v>
      </c>
      <c r="I690" s="106" t="e">
        <f t="shared" si="67"/>
        <v>#DIV/0!</v>
      </c>
      <c r="J690" s="106" t="e">
        <f t="shared" si="70"/>
        <v>#DIV/0!</v>
      </c>
      <c r="K690" s="107" t="e">
        <f t="shared" si="68"/>
        <v>#DIV/0!</v>
      </c>
    </row>
    <row r="691" spans="2:11" x14ac:dyDescent="0.2">
      <c r="B691" s="31">
        <f t="shared" si="65"/>
        <v>2</v>
      </c>
      <c r="C691" s="31" t="s">
        <v>61</v>
      </c>
      <c r="D691" s="106">
        <v>676</v>
      </c>
      <c r="E691" s="106">
        <f t="shared" si="64"/>
        <v>0</v>
      </c>
      <c r="F691" s="107">
        <f t="shared" si="69"/>
        <v>0</v>
      </c>
      <c r="G691" s="106" t="e">
        <f>IF('Calcs active'!P690&gt;0,('Input &amp; Results'!F$35/12*$C$3)*('Input &amp; Results'!$D$21),('Input &amp; Results'!F$35/12*$C$3)*('Input &amp; Results'!$D$22))</f>
        <v>#DIV/0!</v>
      </c>
      <c r="H691" s="106" t="e">
        <f t="shared" si="66"/>
        <v>#DIV/0!</v>
      </c>
      <c r="I691" s="106" t="e">
        <f t="shared" si="67"/>
        <v>#DIV/0!</v>
      </c>
      <c r="J691" s="106" t="e">
        <f t="shared" si="70"/>
        <v>#DIV/0!</v>
      </c>
      <c r="K691" s="107" t="e">
        <f t="shared" si="68"/>
        <v>#DIV/0!</v>
      </c>
    </row>
    <row r="692" spans="2:11" x14ac:dyDescent="0.2">
      <c r="B692" s="31">
        <f t="shared" si="65"/>
        <v>2</v>
      </c>
      <c r="C692" s="31" t="s">
        <v>61</v>
      </c>
      <c r="D692" s="106">
        <v>677</v>
      </c>
      <c r="E692" s="106">
        <f t="shared" si="64"/>
        <v>0</v>
      </c>
      <c r="F692" s="107">
        <f t="shared" si="69"/>
        <v>0</v>
      </c>
      <c r="G692" s="106" t="e">
        <f>IF('Calcs active'!P691&gt;0,('Input &amp; Results'!F$35/12*$C$3)*('Input &amp; Results'!$D$21),('Input &amp; Results'!F$35/12*$C$3)*('Input &amp; Results'!$D$22))</f>
        <v>#DIV/0!</v>
      </c>
      <c r="H692" s="106" t="e">
        <f t="shared" si="66"/>
        <v>#DIV/0!</v>
      </c>
      <c r="I692" s="106" t="e">
        <f t="shared" si="67"/>
        <v>#DIV/0!</v>
      </c>
      <c r="J692" s="106" t="e">
        <f t="shared" si="70"/>
        <v>#DIV/0!</v>
      </c>
      <c r="K692" s="107" t="e">
        <f t="shared" si="68"/>
        <v>#DIV/0!</v>
      </c>
    </row>
    <row r="693" spans="2:11" x14ac:dyDescent="0.2">
      <c r="B693" s="31">
        <f t="shared" si="65"/>
        <v>2</v>
      </c>
      <c r="C693" s="31" t="s">
        <v>61</v>
      </c>
      <c r="D693" s="106">
        <v>678</v>
      </c>
      <c r="E693" s="106">
        <f t="shared" si="64"/>
        <v>0</v>
      </c>
      <c r="F693" s="107">
        <f t="shared" si="69"/>
        <v>0</v>
      </c>
      <c r="G693" s="106" t="e">
        <f>IF('Calcs active'!P692&gt;0,('Input &amp; Results'!F$35/12*$C$3)*('Input &amp; Results'!$D$21),('Input &amp; Results'!F$35/12*$C$3)*('Input &amp; Results'!$D$22))</f>
        <v>#DIV/0!</v>
      </c>
      <c r="H693" s="106" t="e">
        <f t="shared" si="66"/>
        <v>#DIV/0!</v>
      </c>
      <c r="I693" s="106" t="e">
        <f t="shared" si="67"/>
        <v>#DIV/0!</v>
      </c>
      <c r="J693" s="106" t="e">
        <f t="shared" si="70"/>
        <v>#DIV/0!</v>
      </c>
      <c r="K693" s="107" t="e">
        <f t="shared" si="68"/>
        <v>#DIV/0!</v>
      </c>
    </row>
    <row r="694" spans="2:11" x14ac:dyDescent="0.2">
      <c r="B694" s="31">
        <f t="shared" si="65"/>
        <v>2</v>
      </c>
      <c r="C694" s="31" t="s">
        <v>61</v>
      </c>
      <c r="D694" s="106">
        <v>679</v>
      </c>
      <c r="E694" s="106">
        <f t="shared" si="64"/>
        <v>0</v>
      </c>
      <c r="F694" s="107">
        <f t="shared" si="69"/>
        <v>0</v>
      </c>
      <c r="G694" s="106" t="e">
        <f>IF('Calcs active'!P693&gt;0,('Input &amp; Results'!F$35/12*$C$3)*('Input &amp; Results'!$D$21),('Input &amp; Results'!F$35/12*$C$3)*('Input &amp; Results'!$D$22))</f>
        <v>#DIV/0!</v>
      </c>
      <c r="H694" s="106" t="e">
        <f t="shared" si="66"/>
        <v>#DIV/0!</v>
      </c>
      <c r="I694" s="106" t="e">
        <f t="shared" si="67"/>
        <v>#DIV/0!</v>
      </c>
      <c r="J694" s="106" t="e">
        <f t="shared" si="70"/>
        <v>#DIV/0!</v>
      </c>
      <c r="K694" s="107" t="e">
        <f t="shared" si="68"/>
        <v>#DIV/0!</v>
      </c>
    </row>
    <row r="695" spans="2:11" x14ac:dyDescent="0.2">
      <c r="B695" s="31">
        <f t="shared" si="65"/>
        <v>2</v>
      </c>
      <c r="C695" s="31" t="s">
        <v>61</v>
      </c>
      <c r="D695" s="106">
        <v>680</v>
      </c>
      <c r="E695" s="106">
        <f t="shared" si="64"/>
        <v>0</v>
      </c>
      <c r="F695" s="107">
        <f t="shared" si="69"/>
        <v>0</v>
      </c>
      <c r="G695" s="106" t="e">
        <f>IF('Calcs active'!P694&gt;0,('Input &amp; Results'!F$35/12*$C$3)*('Input &amp; Results'!$D$21),('Input &amp; Results'!F$35/12*$C$3)*('Input &amp; Results'!$D$22))</f>
        <v>#DIV/0!</v>
      </c>
      <c r="H695" s="106" t="e">
        <f t="shared" si="66"/>
        <v>#DIV/0!</v>
      </c>
      <c r="I695" s="106" t="e">
        <f t="shared" si="67"/>
        <v>#DIV/0!</v>
      </c>
      <c r="J695" s="106" t="e">
        <f t="shared" si="70"/>
        <v>#DIV/0!</v>
      </c>
      <c r="K695" s="107" t="e">
        <f t="shared" si="68"/>
        <v>#DIV/0!</v>
      </c>
    </row>
    <row r="696" spans="2:11" x14ac:dyDescent="0.2">
      <c r="B696" s="31">
        <f t="shared" si="65"/>
        <v>2</v>
      </c>
      <c r="C696" s="31" t="s">
        <v>61</v>
      </c>
      <c r="D696" s="106">
        <v>681</v>
      </c>
      <c r="E696" s="106">
        <f t="shared" si="64"/>
        <v>0</v>
      </c>
      <c r="F696" s="107">
        <f t="shared" si="69"/>
        <v>0</v>
      </c>
      <c r="G696" s="106" t="e">
        <f>IF('Calcs active'!P695&gt;0,('Input &amp; Results'!F$35/12*$C$3)*('Input &amp; Results'!$D$21),('Input &amp; Results'!F$35/12*$C$3)*('Input &amp; Results'!$D$22))</f>
        <v>#DIV/0!</v>
      </c>
      <c r="H696" s="106" t="e">
        <f t="shared" si="66"/>
        <v>#DIV/0!</v>
      </c>
      <c r="I696" s="106" t="e">
        <f t="shared" si="67"/>
        <v>#DIV/0!</v>
      </c>
      <c r="J696" s="106" t="e">
        <f t="shared" si="70"/>
        <v>#DIV/0!</v>
      </c>
      <c r="K696" s="107" t="e">
        <f t="shared" si="68"/>
        <v>#DIV/0!</v>
      </c>
    </row>
    <row r="697" spans="2:11" x14ac:dyDescent="0.2">
      <c r="B697" s="31">
        <f t="shared" si="65"/>
        <v>2</v>
      </c>
      <c r="C697" s="31" t="s">
        <v>61</v>
      </c>
      <c r="D697" s="106">
        <v>682</v>
      </c>
      <c r="E697" s="106">
        <f t="shared" ref="E697:E760" si="71">IF($C$3&gt;0,$C$3*$C$11*(I696/$C$8)^$C$12,0)</f>
        <v>0</v>
      </c>
      <c r="F697" s="107">
        <f t="shared" si="69"/>
        <v>0</v>
      </c>
      <c r="G697" s="106" t="e">
        <f>IF('Calcs active'!P696&gt;0,('Input &amp; Results'!F$35/12*$C$3)*('Input &amp; Results'!$D$21),('Input &amp; Results'!F$35/12*$C$3)*('Input &amp; Results'!$D$22))</f>
        <v>#DIV/0!</v>
      </c>
      <c r="H697" s="106" t="e">
        <f t="shared" si="66"/>
        <v>#DIV/0!</v>
      </c>
      <c r="I697" s="106" t="e">
        <f t="shared" si="67"/>
        <v>#DIV/0!</v>
      </c>
      <c r="J697" s="106" t="e">
        <f t="shared" si="70"/>
        <v>#DIV/0!</v>
      </c>
      <c r="K697" s="107" t="e">
        <f t="shared" si="68"/>
        <v>#DIV/0!</v>
      </c>
    </row>
    <row r="698" spans="2:11" x14ac:dyDescent="0.2">
      <c r="B698" s="31">
        <f t="shared" si="65"/>
        <v>2</v>
      </c>
      <c r="C698" s="31" t="s">
        <v>61</v>
      </c>
      <c r="D698" s="106">
        <v>683</v>
      </c>
      <c r="E698" s="106">
        <f t="shared" si="71"/>
        <v>0</v>
      </c>
      <c r="F698" s="107">
        <f t="shared" si="69"/>
        <v>0</v>
      </c>
      <c r="G698" s="106" t="e">
        <f>IF('Calcs active'!P697&gt;0,('Input &amp; Results'!F$35/12*$C$3)*('Input &amp; Results'!$D$21),('Input &amp; Results'!F$35/12*$C$3)*('Input &amp; Results'!$D$22))</f>
        <v>#DIV/0!</v>
      </c>
      <c r="H698" s="106" t="e">
        <f t="shared" si="66"/>
        <v>#DIV/0!</v>
      </c>
      <c r="I698" s="106" t="e">
        <f t="shared" si="67"/>
        <v>#DIV/0!</v>
      </c>
      <c r="J698" s="106" t="e">
        <f t="shared" si="70"/>
        <v>#DIV/0!</v>
      </c>
      <c r="K698" s="107" t="e">
        <f t="shared" si="68"/>
        <v>#DIV/0!</v>
      </c>
    </row>
    <row r="699" spans="2:11" x14ac:dyDescent="0.2">
      <c r="B699" s="31">
        <f t="shared" si="65"/>
        <v>2</v>
      </c>
      <c r="C699" s="31" t="s">
        <v>61</v>
      </c>
      <c r="D699" s="106">
        <v>684</v>
      </c>
      <c r="E699" s="106">
        <f t="shared" si="71"/>
        <v>0</v>
      </c>
      <c r="F699" s="107">
        <f t="shared" si="69"/>
        <v>0</v>
      </c>
      <c r="G699" s="106" t="e">
        <f>IF('Calcs active'!P698&gt;0,('Input &amp; Results'!F$35/12*$C$3)*('Input &amp; Results'!$D$21),('Input &amp; Results'!F$35/12*$C$3)*('Input &amp; Results'!$D$22))</f>
        <v>#DIV/0!</v>
      </c>
      <c r="H699" s="106" t="e">
        <f t="shared" si="66"/>
        <v>#DIV/0!</v>
      </c>
      <c r="I699" s="106" t="e">
        <f t="shared" si="67"/>
        <v>#DIV/0!</v>
      </c>
      <c r="J699" s="106" t="e">
        <f t="shared" si="70"/>
        <v>#DIV/0!</v>
      </c>
      <c r="K699" s="107" t="e">
        <f t="shared" si="68"/>
        <v>#DIV/0!</v>
      </c>
    </row>
    <row r="700" spans="2:11" x14ac:dyDescent="0.2">
      <c r="B700" s="31">
        <f t="shared" si="65"/>
        <v>2</v>
      </c>
      <c r="C700" s="31" t="s">
        <v>61</v>
      </c>
      <c r="D700" s="106">
        <v>685</v>
      </c>
      <c r="E700" s="106">
        <f t="shared" si="71"/>
        <v>0</v>
      </c>
      <c r="F700" s="107">
        <f t="shared" si="69"/>
        <v>0</v>
      </c>
      <c r="G700" s="106" t="e">
        <f>IF('Calcs active'!P699&gt;0,('Input &amp; Results'!F$35/12*$C$3)*('Input &amp; Results'!$D$21),('Input &amp; Results'!F$35/12*$C$3)*('Input &amp; Results'!$D$22))</f>
        <v>#DIV/0!</v>
      </c>
      <c r="H700" s="106" t="e">
        <f t="shared" si="66"/>
        <v>#DIV/0!</v>
      </c>
      <c r="I700" s="106" t="e">
        <f t="shared" si="67"/>
        <v>#DIV/0!</v>
      </c>
      <c r="J700" s="106" t="e">
        <f t="shared" si="70"/>
        <v>#DIV/0!</v>
      </c>
      <c r="K700" s="107" t="e">
        <f t="shared" si="68"/>
        <v>#DIV/0!</v>
      </c>
    </row>
    <row r="701" spans="2:11" x14ac:dyDescent="0.2">
      <c r="B701" s="31">
        <f t="shared" si="65"/>
        <v>2</v>
      </c>
      <c r="C701" s="31" t="s">
        <v>61</v>
      </c>
      <c r="D701" s="106">
        <v>686</v>
      </c>
      <c r="E701" s="106">
        <f t="shared" si="71"/>
        <v>0</v>
      </c>
      <c r="F701" s="107">
        <f t="shared" si="69"/>
        <v>0</v>
      </c>
      <c r="G701" s="106" t="e">
        <f>IF('Calcs active'!P700&gt;0,('Input &amp; Results'!F$35/12*$C$3)*('Input &amp; Results'!$D$21),('Input &amp; Results'!F$35/12*$C$3)*('Input &amp; Results'!$D$22))</f>
        <v>#DIV/0!</v>
      </c>
      <c r="H701" s="106" t="e">
        <f t="shared" si="66"/>
        <v>#DIV/0!</v>
      </c>
      <c r="I701" s="106" t="e">
        <f t="shared" si="67"/>
        <v>#DIV/0!</v>
      </c>
      <c r="J701" s="106" t="e">
        <f t="shared" si="70"/>
        <v>#DIV/0!</v>
      </c>
      <c r="K701" s="107" t="e">
        <f t="shared" si="68"/>
        <v>#DIV/0!</v>
      </c>
    </row>
    <row r="702" spans="2:11" x14ac:dyDescent="0.2">
      <c r="B702" s="31">
        <f t="shared" ref="B702:B765" si="72">B337+1</f>
        <v>2</v>
      </c>
      <c r="C702" s="31" t="s">
        <v>61</v>
      </c>
      <c r="D702" s="106">
        <v>687</v>
      </c>
      <c r="E702" s="106">
        <f t="shared" si="71"/>
        <v>0</v>
      </c>
      <c r="F702" s="107">
        <f t="shared" si="69"/>
        <v>0</v>
      </c>
      <c r="G702" s="106" t="e">
        <f>IF('Calcs active'!P701&gt;0,('Input &amp; Results'!F$35/12*$C$3)*('Input &amp; Results'!$D$21),('Input &amp; Results'!F$35/12*$C$3)*('Input &amp; Results'!$D$22))</f>
        <v>#DIV/0!</v>
      </c>
      <c r="H702" s="106" t="e">
        <f t="shared" si="66"/>
        <v>#DIV/0!</v>
      </c>
      <c r="I702" s="106" t="e">
        <f t="shared" si="67"/>
        <v>#DIV/0!</v>
      </c>
      <c r="J702" s="106" t="e">
        <f t="shared" si="70"/>
        <v>#DIV/0!</v>
      </c>
      <c r="K702" s="107" t="e">
        <f t="shared" si="68"/>
        <v>#DIV/0!</v>
      </c>
    </row>
    <row r="703" spans="2:11" x14ac:dyDescent="0.2">
      <c r="B703" s="31">
        <f t="shared" si="72"/>
        <v>2</v>
      </c>
      <c r="C703" s="31" t="s">
        <v>61</v>
      </c>
      <c r="D703" s="106">
        <v>688</v>
      </c>
      <c r="E703" s="106">
        <f t="shared" si="71"/>
        <v>0</v>
      </c>
      <c r="F703" s="107">
        <f t="shared" si="69"/>
        <v>0</v>
      </c>
      <c r="G703" s="106" t="e">
        <f>IF('Calcs active'!P702&gt;0,('Input &amp; Results'!F$35/12*$C$3)*('Input &amp; Results'!$D$21),('Input &amp; Results'!F$35/12*$C$3)*('Input &amp; Results'!$D$22))</f>
        <v>#DIV/0!</v>
      </c>
      <c r="H703" s="106" t="e">
        <f t="shared" si="66"/>
        <v>#DIV/0!</v>
      </c>
      <c r="I703" s="106" t="e">
        <f t="shared" si="67"/>
        <v>#DIV/0!</v>
      </c>
      <c r="J703" s="106" t="e">
        <f t="shared" si="70"/>
        <v>#DIV/0!</v>
      </c>
      <c r="K703" s="107" t="e">
        <f t="shared" si="68"/>
        <v>#DIV/0!</v>
      </c>
    </row>
    <row r="704" spans="2:11" x14ac:dyDescent="0.2">
      <c r="B704" s="31">
        <f t="shared" si="72"/>
        <v>2</v>
      </c>
      <c r="C704" s="31" t="s">
        <v>61</v>
      </c>
      <c r="D704" s="106">
        <v>689</v>
      </c>
      <c r="E704" s="106">
        <f t="shared" si="71"/>
        <v>0</v>
      </c>
      <c r="F704" s="107">
        <f t="shared" si="69"/>
        <v>0</v>
      </c>
      <c r="G704" s="106" t="e">
        <f>IF('Calcs active'!P703&gt;0,('Input &amp; Results'!F$35/12*$C$3)*('Input &amp; Results'!$D$21),('Input &amp; Results'!F$35/12*$C$3)*('Input &amp; Results'!$D$22))</f>
        <v>#DIV/0!</v>
      </c>
      <c r="H704" s="106" t="e">
        <f t="shared" si="66"/>
        <v>#DIV/0!</v>
      </c>
      <c r="I704" s="106" t="e">
        <f t="shared" si="67"/>
        <v>#DIV/0!</v>
      </c>
      <c r="J704" s="106" t="e">
        <f t="shared" si="70"/>
        <v>#DIV/0!</v>
      </c>
      <c r="K704" s="107" t="e">
        <f t="shared" si="68"/>
        <v>#DIV/0!</v>
      </c>
    </row>
    <row r="705" spans="2:11" x14ac:dyDescent="0.2">
      <c r="B705" s="31">
        <f t="shared" si="72"/>
        <v>2</v>
      </c>
      <c r="C705" s="31" t="s">
        <v>61</v>
      </c>
      <c r="D705" s="106">
        <v>690</v>
      </c>
      <c r="E705" s="106">
        <f t="shared" si="71"/>
        <v>0</v>
      </c>
      <c r="F705" s="107">
        <f t="shared" si="69"/>
        <v>0</v>
      </c>
      <c r="G705" s="106" t="e">
        <f>IF('Calcs active'!P704&gt;0,('Input &amp; Results'!F$35/12*$C$3)*('Input &amp; Results'!$D$21),('Input &amp; Results'!F$35/12*$C$3)*('Input &amp; Results'!$D$22))</f>
        <v>#DIV/0!</v>
      </c>
      <c r="H705" s="106" t="e">
        <f t="shared" si="66"/>
        <v>#DIV/0!</v>
      </c>
      <c r="I705" s="106" t="e">
        <f t="shared" si="67"/>
        <v>#DIV/0!</v>
      </c>
      <c r="J705" s="106" t="e">
        <f t="shared" si="70"/>
        <v>#DIV/0!</v>
      </c>
      <c r="K705" s="107" t="e">
        <f t="shared" si="68"/>
        <v>#DIV/0!</v>
      </c>
    </row>
    <row r="706" spans="2:11" x14ac:dyDescent="0.2">
      <c r="B706" s="31">
        <f t="shared" si="72"/>
        <v>2</v>
      </c>
      <c r="C706" s="31" t="s">
        <v>61</v>
      </c>
      <c r="D706" s="106">
        <v>691</v>
      </c>
      <c r="E706" s="106">
        <f t="shared" si="71"/>
        <v>0</v>
      </c>
      <c r="F706" s="107">
        <f t="shared" si="69"/>
        <v>0</v>
      </c>
      <c r="G706" s="106" t="e">
        <f>IF('Calcs active'!P705&gt;0,('Input &amp; Results'!F$35/12*$C$3)*('Input &amp; Results'!$D$21),('Input &amp; Results'!F$35/12*$C$3)*('Input &amp; Results'!$D$22))</f>
        <v>#DIV/0!</v>
      </c>
      <c r="H706" s="106" t="e">
        <f t="shared" si="66"/>
        <v>#DIV/0!</v>
      </c>
      <c r="I706" s="106" t="e">
        <f t="shared" si="67"/>
        <v>#DIV/0!</v>
      </c>
      <c r="J706" s="106" t="e">
        <f t="shared" si="70"/>
        <v>#DIV/0!</v>
      </c>
      <c r="K706" s="107" t="e">
        <f t="shared" si="68"/>
        <v>#DIV/0!</v>
      </c>
    </row>
    <row r="707" spans="2:11" x14ac:dyDescent="0.2">
      <c r="B707" s="31">
        <f t="shared" si="72"/>
        <v>2</v>
      </c>
      <c r="C707" s="31" t="s">
        <v>61</v>
      </c>
      <c r="D707" s="106">
        <v>692</v>
      </c>
      <c r="E707" s="106">
        <f t="shared" si="71"/>
        <v>0</v>
      </c>
      <c r="F707" s="107">
        <f t="shared" si="69"/>
        <v>0</v>
      </c>
      <c r="G707" s="106" t="e">
        <f>IF('Calcs active'!P706&gt;0,('Input &amp; Results'!F$35/12*$C$3)*('Input &amp; Results'!$D$21),('Input &amp; Results'!F$35/12*$C$3)*('Input &amp; Results'!$D$22))</f>
        <v>#DIV/0!</v>
      </c>
      <c r="H707" s="106" t="e">
        <f t="shared" si="66"/>
        <v>#DIV/0!</v>
      </c>
      <c r="I707" s="106" t="e">
        <f t="shared" si="67"/>
        <v>#DIV/0!</v>
      </c>
      <c r="J707" s="106" t="e">
        <f t="shared" si="70"/>
        <v>#DIV/0!</v>
      </c>
      <c r="K707" s="107" t="e">
        <f t="shared" si="68"/>
        <v>#DIV/0!</v>
      </c>
    </row>
    <row r="708" spans="2:11" x14ac:dyDescent="0.2">
      <c r="B708" s="31">
        <f t="shared" si="72"/>
        <v>2</v>
      </c>
      <c r="C708" s="31" t="s">
        <v>61</v>
      </c>
      <c r="D708" s="106">
        <v>693</v>
      </c>
      <c r="E708" s="106">
        <f t="shared" si="71"/>
        <v>0</v>
      </c>
      <c r="F708" s="107">
        <f t="shared" si="69"/>
        <v>0</v>
      </c>
      <c r="G708" s="106" t="e">
        <f>IF('Calcs active'!P707&gt;0,('Input &amp; Results'!F$35/12*$C$3)*('Input &amp; Results'!$D$21),('Input &amp; Results'!F$35/12*$C$3)*('Input &amp; Results'!$D$22))</f>
        <v>#DIV/0!</v>
      </c>
      <c r="H708" s="106" t="e">
        <f t="shared" si="66"/>
        <v>#DIV/0!</v>
      </c>
      <c r="I708" s="106" t="e">
        <f t="shared" si="67"/>
        <v>#DIV/0!</v>
      </c>
      <c r="J708" s="106" t="e">
        <f t="shared" si="70"/>
        <v>#DIV/0!</v>
      </c>
      <c r="K708" s="107" t="e">
        <f t="shared" si="68"/>
        <v>#DIV/0!</v>
      </c>
    </row>
    <row r="709" spans="2:11" x14ac:dyDescent="0.2">
      <c r="B709" s="31">
        <f t="shared" si="72"/>
        <v>2</v>
      </c>
      <c r="C709" s="31" t="s">
        <v>61</v>
      </c>
      <c r="D709" s="106">
        <v>694</v>
      </c>
      <c r="E709" s="106">
        <f t="shared" si="71"/>
        <v>0</v>
      </c>
      <c r="F709" s="107">
        <f t="shared" si="69"/>
        <v>0</v>
      </c>
      <c r="G709" s="106" t="e">
        <f>IF('Calcs active'!P708&gt;0,('Input &amp; Results'!F$35/12*$C$3)*('Input &amp; Results'!$D$21),('Input &amp; Results'!F$35/12*$C$3)*('Input &amp; Results'!$D$22))</f>
        <v>#DIV/0!</v>
      </c>
      <c r="H709" s="106" t="e">
        <f t="shared" si="66"/>
        <v>#DIV/0!</v>
      </c>
      <c r="I709" s="106" t="e">
        <f t="shared" si="67"/>
        <v>#DIV/0!</v>
      </c>
      <c r="J709" s="106" t="e">
        <f t="shared" si="70"/>
        <v>#DIV/0!</v>
      </c>
      <c r="K709" s="107" t="e">
        <f t="shared" si="68"/>
        <v>#DIV/0!</v>
      </c>
    </row>
    <row r="710" spans="2:11" x14ac:dyDescent="0.2">
      <c r="B710" s="31">
        <f t="shared" si="72"/>
        <v>2</v>
      </c>
      <c r="C710" s="31" t="s">
        <v>61</v>
      </c>
      <c r="D710" s="106">
        <v>695</v>
      </c>
      <c r="E710" s="106">
        <f t="shared" si="71"/>
        <v>0</v>
      </c>
      <c r="F710" s="107">
        <f t="shared" si="69"/>
        <v>0</v>
      </c>
      <c r="G710" s="106" t="e">
        <f>IF('Calcs active'!P709&gt;0,('Input &amp; Results'!F$35/12*$C$3)*('Input &amp; Results'!$D$21),('Input &amp; Results'!F$35/12*$C$3)*('Input &amp; Results'!$D$22))</f>
        <v>#DIV/0!</v>
      </c>
      <c r="H710" s="106" t="e">
        <f t="shared" si="66"/>
        <v>#DIV/0!</v>
      </c>
      <c r="I710" s="106" t="e">
        <f t="shared" si="67"/>
        <v>#DIV/0!</v>
      </c>
      <c r="J710" s="106" t="e">
        <f t="shared" si="70"/>
        <v>#DIV/0!</v>
      </c>
      <c r="K710" s="107" t="e">
        <f t="shared" si="68"/>
        <v>#DIV/0!</v>
      </c>
    </row>
    <row r="711" spans="2:11" x14ac:dyDescent="0.2">
      <c r="B711" s="31">
        <f t="shared" si="72"/>
        <v>2</v>
      </c>
      <c r="C711" s="31" t="s">
        <v>61</v>
      </c>
      <c r="D711" s="106">
        <v>696</v>
      </c>
      <c r="E711" s="106">
        <f t="shared" si="71"/>
        <v>0</v>
      </c>
      <c r="F711" s="107">
        <f t="shared" si="69"/>
        <v>0</v>
      </c>
      <c r="G711" s="106" t="e">
        <f>IF('Calcs active'!P710&gt;0,('Input &amp; Results'!F$35/12*$C$3)*('Input &amp; Results'!$D$21),('Input &amp; Results'!F$35/12*$C$3)*('Input &amp; Results'!$D$22))</f>
        <v>#DIV/0!</v>
      </c>
      <c r="H711" s="106" t="e">
        <f t="shared" si="66"/>
        <v>#DIV/0!</v>
      </c>
      <c r="I711" s="106" t="e">
        <f t="shared" si="67"/>
        <v>#DIV/0!</v>
      </c>
      <c r="J711" s="106" t="e">
        <f t="shared" si="70"/>
        <v>#DIV/0!</v>
      </c>
      <c r="K711" s="107" t="e">
        <f t="shared" si="68"/>
        <v>#DIV/0!</v>
      </c>
    </row>
    <row r="712" spans="2:11" x14ac:dyDescent="0.2">
      <c r="B712" s="31">
        <f t="shared" si="72"/>
        <v>2</v>
      </c>
      <c r="C712" s="31" t="s">
        <v>61</v>
      </c>
      <c r="D712" s="106">
        <v>697</v>
      </c>
      <c r="E712" s="106">
        <f t="shared" si="71"/>
        <v>0</v>
      </c>
      <c r="F712" s="107">
        <f t="shared" si="69"/>
        <v>0</v>
      </c>
      <c r="G712" s="106" t="e">
        <f>IF('Calcs active'!P711&gt;0,('Input &amp; Results'!F$35/12*$C$3)*('Input &amp; Results'!$D$21),('Input &amp; Results'!F$35/12*$C$3)*('Input &amp; Results'!$D$22))</f>
        <v>#DIV/0!</v>
      </c>
      <c r="H712" s="106" t="e">
        <f t="shared" si="66"/>
        <v>#DIV/0!</v>
      </c>
      <c r="I712" s="106" t="e">
        <f t="shared" si="67"/>
        <v>#DIV/0!</v>
      </c>
      <c r="J712" s="106" t="e">
        <f t="shared" si="70"/>
        <v>#DIV/0!</v>
      </c>
      <c r="K712" s="107" t="e">
        <f t="shared" si="68"/>
        <v>#DIV/0!</v>
      </c>
    </row>
    <row r="713" spans="2:11" x14ac:dyDescent="0.2">
      <c r="B713" s="31">
        <f t="shared" si="72"/>
        <v>2</v>
      </c>
      <c r="C713" s="31" t="s">
        <v>61</v>
      </c>
      <c r="D713" s="106">
        <v>698</v>
      </c>
      <c r="E713" s="106">
        <f t="shared" si="71"/>
        <v>0</v>
      </c>
      <c r="F713" s="107">
        <f t="shared" si="69"/>
        <v>0</v>
      </c>
      <c r="G713" s="106" t="e">
        <f>IF('Calcs active'!P712&gt;0,('Input &amp; Results'!F$35/12*$C$3)*('Input &amp; Results'!$D$21),('Input &amp; Results'!F$35/12*$C$3)*('Input &amp; Results'!$D$22))</f>
        <v>#DIV/0!</v>
      </c>
      <c r="H713" s="106" t="e">
        <f t="shared" si="66"/>
        <v>#DIV/0!</v>
      </c>
      <c r="I713" s="106" t="e">
        <f t="shared" si="67"/>
        <v>#DIV/0!</v>
      </c>
      <c r="J713" s="106" t="e">
        <f t="shared" si="70"/>
        <v>#DIV/0!</v>
      </c>
      <c r="K713" s="107" t="e">
        <f t="shared" si="68"/>
        <v>#DIV/0!</v>
      </c>
    </row>
    <row r="714" spans="2:11" x14ac:dyDescent="0.2">
      <c r="B714" s="31">
        <f t="shared" si="72"/>
        <v>2</v>
      </c>
      <c r="C714" s="31" t="s">
        <v>61</v>
      </c>
      <c r="D714" s="106">
        <v>699</v>
      </c>
      <c r="E714" s="106">
        <f t="shared" si="71"/>
        <v>0</v>
      </c>
      <c r="F714" s="107">
        <f t="shared" si="69"/>
        <v>0</v>
      </c>
      <c r="G714" s="106" t="e">
        <f>IF('Calcs active'!P713&gt;0,('Input &amp; Results'!F$35/12*$C$3)*('Input &amp; Results'!$D$21),('Input &amp; Results'!F$35/12*$C$3)*('Input &amp; Results'!$D$22))</f>
        <v>#DIV/0!</v>
      </c>
      <c r="H714" s="106" t="e">
        <f t="shared" si="66"/>
        <v>#DIV/0!</v>
      </c>
      <c r="I714" s="106" t="e">
        <f t="shared" si="67"/>
        <v>#DIV/0!</v>
      </c>
      <c r="J714" s="106" t="e">
        <f t="shared" si="70"/>
        <v>#DIV/0!</v>
      </c>
      <c r="K714" s="107" t="e">
        <f t="shared" si="68"/>
        <v>#DIV/0!</v>
      </c>
    </row>
    <row r="715" spans="2:11" x14ac:dyDescent="0.2">
      <c r="B715" s="31">
        <f t="shared" si="72"/>
        <v>2</v>
      </c>
      <c r="C715" s="31" t="s">
        <v>62</v>
      </c>
      <c r="D715" s="106">
        <v>700</v>
      </c>
      <c r="E715" s="106">
        <f t="shared" si="71"/>
        <v>0</v>
      </c>
      <c r="F715" s="107">
        <f t="shared" si="69"/>
        <v>0</v>
      </c>
      <c r="G715" s="106" t="e">
        <f>IF('Calcs active'!P714&gt;0,('Input &amp; Results'!F$36/12*$C$3)*('Input &amp; Results'!$D$21),('Input &amp; Results'!F$36/12*$C$3)*('Input &amp; Results'!$D$22))</f>
        <v>#DIV/0!</v>
      </c>
      <c r="H715" s="106" t="e">
        <f t="shared" si="66"/>
        <v>#DIV/0!</v>
      </c>
      <c r="I715" s="106" t="e">
        <f t="shared" si="67"/>
        <v>#DIV/0!</v>
      </c>
      <c r="J715" s="106" t="e">
        <f t="shared" si="70"/>
        <v>#DIV/0!</v>
      </c>
      <c r="K715" s="107" t="e">
        <f t="shared" si="68"/>
        <v>#DIV/0!</v>
      </c>
    </row>
    <row r="716" spans="2:11" x14ac:dyDescent="0.2">
      <c r="B716" s="31">
        <f t="shared" si="72"/>
        <v>2</v>
      </c>
      <c r="C716" s="31" t="s">
        <v>62</v>
      </c>
      <c r="D716" s="106">
        <v>701</v>
      </c>
      <c r="E716" s="106">
        <f t="shared" si="71"/>
        <v>0</v>
      </c>
      <c r="F716" s="107">
        <f t="shared" si="69"/>
        <v>0</v>
      </c>
      <c r="G716" s="106" t="e">
        <f>IF('Calcs active'!P715&gt;0,('Input &amp; Results'!F$36/12*$C$3)*('Input &amp; Results'!$D$21),('Input &amp; Results'!F$36/12*$C$3)*('Input &amp; Results'!$D$22))</f>
        <v>#DIV/0!</v>
      </c>
      <c r="H716" s="106" t="e">
        <f t="shared" si="66"/>
        <v>#DIV/0!</v>
      </c>
      <c r="I716" s="106" t="e">
        <f t="shared" si="67"/>
        <v>#DIV/0!</v>
      </c>
      <c r="J716" s="106" t="e">
        <f t="shared" si="70"/>
        <v>#DIV/0!</v>
      </c>
      <c r="K716" s="107" t="e">
        <f t="shared" si="68"/>
        <v>#DIV/0!</v>
      </c>
    </row>
    <row r="717" spans="2:11" x14ac:dyDescent="0.2">
      <c r="B717" s="31">
        <f t="shared" si="72"/>
        <v>2</v>
      </c>
      <c r="C717" s="31" t="s">
        <v>62</v>
      </c>
      <c r="D717" s="106">
        <v>702</v>
      </c>
      <c r="E717" s="106">
        <f t="shared" si="71"/>
        <v>0</v>
      </c>
      <c r="F717" s="107">
        <f t="shared" si="69"/>
        <v>0</v>
      </c>
      <c r="G717" s="106" t="e">
        <f>IF('Calcs active'!P716&gt;0,('Input &amp; Results'!F$36/12*$C$3)*('Input &amp; Results'!$D$21),('Input &amp; Results'!F$36/12*$C$3)*('Input &amp; Results'!$D$22))</f>
        <v>#DIV/0!</v>
      </c>
      <c r="H717" s="106" t="e">
        <f t="shared" si="66"/>
        <v>#DIV/0!</v>
      </c>
      <c r="I717" s="106" t="e">
        <f t="shared" si="67"/>
        <v>#DIV/0!</v>
      </c>
      <c r="J717" s="106" t="e">
        <f t="shared" si="70"/>
        <v>#DIV/0!</v>
      </c>
      <c r="K717" s="107" t="e">
        <f t="shared" si="68"/>
        <v>#DIV/0!</v>
      </c>
    </row>
    <row r="718" spans="2:11" x14ac:dyDescent="0.2">
      <c r="B718" s="31">
        <f t="shared" si="72"/>
        <v>2</v>
      </c>
      <c r="C718" s="31" t="s">
        <v>62</v>
      </c>
      <c r="D718" s="106">
        <v>703</v>
      </c>
      <c r="E718" s="106">
        <f t="shared" si="71"/>
        <v>0</v>
      </c>
      <c r="F718" s="107">
        <f t="shared" si="69"/>
        <v>0</v>
      </c>
      <c r="G718" s="106" t="e">
        <f>IF('Calcs active'!P717&gt;0,('Input &amp; Results'!F$36/12*$C$3)*('Input &amp; Results'!$D$21),('Input &amp; Results'!F$36/12*$C$3)*('Input &amp; Results'!$D$22))</f>
        <v>#DIV/0!</v>
      </c>
      <c r="H718" s="106" t="e">
        <f t="shared" si="66"/>
        <v>#DIV/0!</v>
      </c>
      <c r="I718" s="106" t="e">
        <f t="shared" si="67"/>
        <v>#DIV/0!</v>
      </c>
      <c r="J718" s="106" t="e">
        <f t="shared" si="70"/>
        <v>#DIV/0!</v>
      </c>
      <c r="K718" s="107" t="e">
        <f t="shared" si="68"/>
        <v>#DIV/0!</v>
      </c>
    </row>
    <row r="719" spans="2:11" x14ac:dyDescent="0.2">
      <c r="B719" s="31">
        <f t="shared" si="72"/>
        <v>2</v>
      </c>
      <c r="C719" s="31" t="s">
        <v>62</v>
      </c>
      <c r="D719" s="106">
        <v>704</v>
      </c>
      <c r="E719" s="106">
        <f t="shared" si="71"/>
        <v>0</v>
      </c>
      <c r="F719" s="107">
        <f t="shared" si="69"/>
        <v>0</v>
      </c>
      <c r="G719" s="106" t="e">
        <f>IF('Calcs active'!P718&gt;0,('Input &amp; Results'!F$36/12*$C$3)*('Input &amp; Results'!$D$21),('Input &amp; Results'!F$36/12*$C$3)*('Input &amp; Results'!$D$22))</f>
        <v>#DIV/0!</v>
      </c>
      <c r="H719" s="106" t="e">
        <f t="shared" si="66"/>
        <v>#DIV/0!</v>
      </c>
      <c r="I719" s="106" t="e">
        <f t="shared" si="67"/>
        <v>#DIV/0!</v>
      </c>
      <c r="J719" s="106" t="e">
        <f t="shared" si="70"/>
        <v>#DIV/0!</v>
      </c>
      <c r="K719" s="107" t="e">
        <f t="shared" si="68"/>
        <v>#DIV/0!</v>
      </c>
    </row>
    <row r="720" spans="2:11" x14ac:dyDescent="0.2">
      <c r="B720" s="31">
        <f t="shared" si="72"/>
        <v>2</v>
      </c>
      <c r="C720" s="31" t="s">
        <v>62</v>
      </c>
      <c r="D720" s="106">
        <v>705</v>
      </c>
      <c r="E720" s="106">
        <f t="shared" si="71"/>
        <v>0</v>
      </c>
      <c r="F720" s="107">
        <f t="shared" si="69"/>
        <v>0</v>
      </c>
      <c r="G720" s="106" t="e">
        <f>IF('Calcs active'!P719&gt;0,('Input &amp; Results'!F$36/12*$C$3)*('Input &amp; Results'!$D$21),('Input &amp; Results'!F$36/12*$C$3)*('Input &amp; Results'!$D$22))</f>
        <v>#DIV/0!</v>
      </c>
      <c r="H720" s="106" t="e">
        <f t="shared" si="66"/>
        <v>#DIV/0!</v>
      </c>
      <c r="I720" s="106" t="e">
        <f t="shared" si="67"/>
        <v>#DIV/0!</v>
      </c>
      <c r="J720" s="106" t="e">
        <f t="shared" si="70"/>
        <v>#DIV/0!</v>
      </c>
      <c r="K720" s="107" t="e">
        <f t="shared" si="68"/>
        <v>#DIV/0!</v>
      </c>
    </row>
    <row r="721" spans="2:11" x14ac:dyDescent="0.2">
      <c r="B721" s="31">
        <f t="shared" si="72"/>
        <v>2</v>
      </c>
      <c r="C721" s="31" t="s">
        <v>62</v>
      </c>
      <c r="D721" s="106">
        <v>706</v>
      </c>
      <c r="E721" s="106">
        <f t="shared" si="71"/>
        <v>0</v>
      </c>
      <c r="F721" s="107">
        <f t="shared" si="69"/>
        <v>0</v>
      </c>
      <c r="G721" s="106" t="e">
        <f>IF('Calcs active'!P720&gt;0,('Input &amp; Results'!F$36/12*$C$3)*('Input &amp; Results'!$D$21),('Input &amp; Results'!F$36/12*$C$3)*('Input &amp; Results'!$D$22))</f>
        <v>#DIV/0!</v>
      </c>
      <c r="H721" s="106" t="e">
        <f t="shared" ref="H721:H784" si="73">G721-E721</f>
        <v>#DIV/0!</v>
      </c>
      <c r="I721" s="106" t="e">
        <f t="shared" ref="I721:I784" si="74">I720+H721</f>
        <v>#DIV/0!</v>
      </c>
      <c r="J721" s="106" t="e">
        <f t="shared" si="70"/>
        <v>#DIV/0!</v>
      </c>
      <c r="K721" s="107" t="e">
        <f t="shared" ref="K721:K784" si="75">J721/($C$3*$C$4)</f>
        <v>#DIV/0!</v>
      </c>
    </row>
    <row r="722" spans="2:11" x14ac:dyDescent="0.2">
      <c r="B722" s="31">
        <f t="shared" si="72"/>
        <v>2</v>
      </c>
      <c r="C722" s="31" t="s">
        <v>62</v>
      </c>
      <c r="D722" s="106">
        <v>707</v>
      </c>
      <c r="E722" s="106">
        <f t="shared" si="71"/>
        <v>0</v>
      </c>
      <c r="F722" s="107">
        <f t="shared" si="69"/>
        <v>0</v>
      </c>
      <c r="G722" s="106" t="e">
        <f>IF('Calcs active'!P721&gt;0,('Input &amp; Results'!F$36/12*$C$3)*('Input &amp; Results'!$D$21),('Input &amp; Results'!F$36/12*$C$3)*('Input &amp; Results'!$D$22))</f>
        <v>#DIV/0!</v>
      </c>
      <c r="H722" s="106" t="e">
        <f t="shared" si="73"/>
        <v>#DIV/0!</v>
      </c>
      <c r="I722" s="106" t="e">
        <f t="shared" si="74"/>
        <v>#DIV/0!</v>
      </c>
      <c r="J722" s="106" t="e">
        <f t="shared" si="70"/>
        <v>#DIV/0!</v>
      </c>
      <c r="K722" s="107" t="e">
        <f t="shared" si="75"/>
        <v>#DIV/0!</v>
      </c>
    </row>
    <row r="723" spans="2:11" x14ac:dyDescent="0.2">
      <c r="B723" s="31">
        <f t="shared" si="72"/>
        <v>2</v>
      </c>
      <c r="C723" s="31" t="s">
        <v>62</v>
      </c>
      <c r="D723" s="106">
        <v>708</v>
      </c>
      <c r="E723" s="106">
        <f t="shared" si="71"/>
        <v>0</v>
      </c>
      <c r="F723" s="107">
        <f t="shared" ref="F723:F786" si="76">E723*7.48/1440</f>
        <v>0</v>
      </c>
      <c r="G723" s="106" t="e">
        <f>IF('Calcs active'!P722&gt;0,('Input &amp; Results'!F$36/12*$C$3)*('Input &amp; Results'!$D$21),('Input &amp; Results'!F$36/12*$C$3)*('Input &amp; Results'!$D$22))</f>
        <v>#DIV/0!</v>
      </c>
      <c r="H723" s="106" t="e">
        <f t="shared" si="73"/>
        <v>#DIV/0!</v>
      </c>
      <c r="I723" s="106" t="e">
        <f t="shared" si="74"/>
        <v>#DIV/0!</v>
      </c>
      <c r="J723" s="106" t="e">
        <f t="shared" si="70"/>
        <v>#DIV/0!</v>
      </c>
      <c r="K723" s="107" t="e">
        <f t="shared" si="75"/>
        <v>#DIV/0!</v>
      </c>
    </row>
    <row r="724" spans="2:11" x14ac:dyDescent="0.2">
      <c r="B724" s="31">
        <f t="shared" si="72"/>
        <v>2</v>
      </c>
      <c r="C724" s="31" t="s">
        <v>62</v>
      </c>
      <c r="D724" s="106">
        <v>709</v>
      </c>
      <c r="E724" s="106">
        <f t="shared" si="71"/>
        <v>0</v>
      </c>
      <c r="F724" s="107">
        <f t="shared" si="76"/>
        <v>0</v>
      </c>
      <c r="G724" s="106" t="e">
        <f>IF('Calcs active'!P723&gt;0,('Input &amp; Results'!F$36/12*$C$3)*('Input &amp; Results'!$D$21),('Input &amp; Results'!F$36/12*$C$3)*('Input &amp; Results'!$D$22))</f>
        <v>#DIV/0!</v>
      </c>
      <c r="H724" s="106" t="e">
        <f t="shared" si="73"/>
        <v>#DIV/0!</v>
      </c>
      <c r="I724" s="106" t="e">
        <f t="shared" si="74"/>
        <v>#DIV/0!</v>
      </c>
      <c r="J724" s="106" t="e">
        <f t="shared" si="70"/>
        <v>#DIV/0!</v>
      </c>
      <c r="K724" s="107" t="e">
        <f t="shared" si="75"/>
        <v>#DIV/0!</v>
      </c>
    </row>
    <row r="725" spans="2:11" x14ac:dyDescent="0.2">
      <c r="B725" s="31">
        <f t="shared" si="72"/>
        <v>2</v>
      </c>
      <c r="C725" s="31" t="s">
        <v>62</v>
      </c>
      <c r="D725" s="106">
        <v>710</v>
      </c>
      <c r="E725" s="106">
        <f t="shared" si="71"/>
        <v>0</v>
      </c>
      <c r="F725" s="107">
        <f t="shared" si="76"/>
        <v>0</v>
      </c>
      <c r="G725" s="106" t="e">
        <f>IF('Calcs active'!P724&gt;0,('Input &amp; Results'!F$36/12*$C$3)*('Input &amp; Results'!$D$21),('Input &amp; Results'!F$36/12*$C$3)*('Input &amp; Results'!$D$22))</f>
        <v>#DIV/0!</v>
      </c>
      <c r="H725" s="106" t="e">
        <f t="shared" si="73"/>
        <v>#DIV/0!</v>
      </c>
      <c r="I725" s="106" t="e">
        <f t="shared" si="74"/>
        <v>#DIV/0!</v>
      </c>
      <c r="J725" s="106" t="e">
        <f t="shared" ref="J725:J788" si="77">J724+H725</f>
        <v>#DIV/0!</v>
      </c>
      <c r="K725" s="107" t="e">
        <f t="shared" si="75"/>
        <v>#DIV/0!</v>
      </c>
    </row>
    <row r="726" spans="2:11" x14ac:dyDescent="0.2">
      <c r="B726" s="31">
        <f t="shared" si="72"/>
        <v>2</v>
      </c>
      <c r="C726" s="31" t="s">
        <v>62</v>
      </c>
      <c r="D726" s="106">
        <v>711</v>
      </c>
      <c r="E726" s="106">
        <f t="shared" si="71"/>
        <v>0</v>
      </c>
      <c r="F726" s="107">
        <f t="shared" si="76"/>
        <v>0</v>
      </c>
      <c r="G726" s="106" t="e">
        <f>IF('Calcs active'!P725&gt;0,('Input &amp; Results'!F$36/12*$C$3)*('Input &amp; Results'!$D$21),('Input &amp; Results'!F$36/12*$C$3)*('Input &amp; Results'!$D$22))</f>
        <v>#DIV/0!</v>
      </c>
      <c r="H726" s="106" t="e">
        <f t="shared" si="73"/>
        <v>#DIV/0!</v>
      </c>
      <c r="I726" s="106" t="e">
        <f t="shared" si="74"/>
        <v>#DIV/0!</v>
      </c>
      <c r="J726" s="106" t="e">
        <f t="shared" si="77"/>
        <v>#DIV/0!</v>
      </c>
      <c r="K726" s="107" t="e">
        <f t="shared" si="75"/>
        <v>#DIV/0!</v>
      </c>
    </row>
    <row r="727" spans="2:11" x14ac:dyDescent="0.2">
      <c r="B727" s="31">
        <f t="shared" si="72"/>
        <v>2</v>
      </c>
      <c r="C727" s="31" t="s">
        <v>62</v>
      </c>
      <c r="D727" s="106">
        <v>712</v>
      </c>
      <c r="E727" s="106">
        <f t="shared" si="71"/>
        <v>0</v>
      </c>
      <c r="F727" s="107">
        <f t="shared" si="76"/>
        <v>0</v>
      </c>
      <c r="G727" s="106" t="e">
        <f>IF('Calcs active'!P726&gt;0,('Input &amp; Results'!F$36/12*$C$3)*('Input &amp; Results'!$D$21),('Input &amp; Results'!F$36/12*$C$3)*('Input &amp; Results'!$D$22))</f>
        <v>#DIV/0!</v>
      </c>
      <c r="H727" s="106" t="e">
        <f t="shared" si="73"/>
        <v>#DIV/0!</v>
      </c>
      <c r="I727" s="106" t="e">
        <f t="shared" si="74"/>
        <v>#DIV/0!</v>
      </c>
      <c r="J727" s="106" t="e">
        <f t="shared" si="77"/>
        <v>#DIV/0!</v>
      </c>
      <c r="K727" s="107" t="e">
        <f t="shared" si="75"/>
        <v>#DIV/0!</v>
      </c>
    </row>
    <row r="728" spans="2:11" x14ac:dyDescent="0.2">
      <c r="B728" s="31">
        <f t="shared" si="72"/>
        <v>2</v>
      </c>
      <c r="C728" s="31" t="s">
        <v>62</v>
      </c>
      <c r="D728" s="106">
        <v>713</v>
      </c>
      <c r="E728" s="106">
        <f t="shared" si="71"/>
        <v>0</v>
      </c>
      <c r="F728" s="107">
        <f t="shared" si="76"/>
        <v>0</v>
      </c>
      <c r="G728" s="106" t="e">
        <f>IF('Calcs active'!P727&gt;0,('Input &amp; Results'!F$36/12*$C$3)*('Input &amp; Results'!$D$21),('Input &amp; Results'!F$36/12*$C$3)*('Input &amp; Results'!$D$22))</f>
        <v>#DIV/0!</v>
      </c>
      <c r="H728" s="106" t="e">
        <f t="shared" si="73"/>
        <v>#DIV/0!</v>
      </c>
      <c r="I728" s="106" t="e">
        <f t="shared" si="74"/>
        <v>#DIV/0!</v>
      </c>
      <c r="J728" s="106" t="e">
        <f t="shared" si="77"/>
        <v>#DIV/0!</v>
      </c>
      <c r="K728" s="107" t="e">
        <f t="shared" si="75"/>
        <v>#DIV/0!</v>
      </c>
    </row>
    <row r="729" spans="2:11" x14ac:dyDescent="0.2">
      <c r="B729" s="31">
        <f t="shared" si="72"/>
        <v>2</v>
      </c>
      <c r="C729" s="31" t="s">
        <v>62</v>
      </c>
      <c r="D729" s="106">
        <v>714</v>
      </c>
      <c r="E729" s="106">
        <f t="shared" si="71"/>
        <v>0</v>
      </c>
      <c r="F729" s="107">
        <f t="shared" si="76"/>
        <v>0</v>
      </c>
      <c r="G729" s="106" t="e">
        <f>IF('Calcs active'!P728&gt;0,('Input &amp; Results'!F$36/12*$C$3)*('Input &amp; Results'!$D$21),('Input &amp; Results'!F$36/12*$C$3)*('Input &amp; Results'!$D$22))</f>
        <v>#DIV/0!</v>
      </c>
      <c r="H729" s="106" t="e">
        <f t="shared" si="73"/>
        <v>#DIV/0!</v>
      </c>
      <c r="I729" s="106" t="e">
        <f t="shared" si="74"/>
        <v>#DIV/0!</v>
      </c>
      <c r="J729" s="106" t="e">
        <f t="shared" si="77"/>
        <v>#DIV/0!</v>
      </c>
      <c r="K729" s="107" t="e">
        <f t="shared" si="75"/>
        <v>#DIV/0!</v>
      </c>
    </row>
    <row r="730" spans="2:11" x14ac:dyDescent="0.2">
      <c r="B730" s="31">
        <f t="shared" si="72"/>
        <v>2</v>
      </c>
      <c r="C730" s="31" t="s">
        <v>62</v>
      </c>
      <c r="D730" s="106">
        <v>715</v>
      </c>
      <c r="E730" s="106">
        <f t="shared" si="71"/>
        <v>0</v>
      </c>
      <c r="F730" s="107">
        <f t="shared" si="76"/>
        <v>0</v>
      </c>
      <c r="G730" s="106" t="e">
        <f>IF('Calcs active'!P729&gt;0,('Input &amp; Results'!F$36/12*$C$3)*('Input &amp; Results'!$D$21),('Input &amp; Results'!F$36/12*$C$3)*('Input &amp; Results'!$D$22))</f>
        <v>#DIV/0!</v>
      </c>
      <c r="H730" s="106" t="e">
        <f t="shared" si="73"/>
        <v>#DIV/0!</v>
      </c>
      <c r="I730" s="106" t="e">
        <f t="shared" si="74"/>
        <v>#DIV/0!</v>
      </c>
      <c r="J730" s="106" t="e">
        <f t="shared" si="77"/>
        <v>#DIV/0!</v>
      </c>
      <c r="K730" s="107" t="e">
        <f t="shared" si="75"/>
        <v>#DIV/0!</v>
      </c>
    </row>
    <row r="731" spans="2:11" x14ac:dyDescent="0.2">
      <c r="B731" s="31">
        <f t="shared" si="72"/>
        <v>2</v>
      </c>
      <c r="C731" s="31" t="s">
        <v>62</v>
      </c>
      <c r="D731" s="106">
        <v>716</v>
      </c>
      <c r="E731" s="106">
        <f t="shared" si="71"/>
        <v>0</v>
      </c>
      <c r="F731" s="107">
        <f t="shared" si="76"/>
        <v>0</v>
      </c>
      <c r="G731" s="106" t="e">
        <f>IF('Calcs active'!P730&gt;0,('Input &amp; Results'!F$36/12*$C$3)*('Input &amp; Results'!$D$21),('Input &amp; Results'!F$36/12*$C$3)*('Input &amp; Results'!$D$22))</f>
        <v>#DIV/0!</v>
      </c>
      <c r="H731" s="106" t="e">
        <f t="shared" si="73"/>
        <v>#DIV/0!</v>
      </c>
      <c r="I731" s="106" t="e">
        <f t="shared" si="74"/>
        <v>#DIV/0!</v>
      </c>
      <c r="J731" s="106" t="e">
        <f t="shared" si="77"/>
        <v>#DIV/0!</v>
      </c>
      <c r="K731" s="107" t="e">
        <f t="shared" si="75"/>
        <v>#DIV/0!</v>
      </c>
    </row>
    <row r="732" spans="2:11" x14ac:dyDescent="0.2">
      <c r="B732" s="31">
        <f t="shared" si="72"/>
        <v>2</v>
      </c>
      <c r="C732" s="31" t="s">
        <v>62</v>
      </c>
      <c r="D732" s="106">
        <v>717</v>
      </c>
      <c r="E732" s="106">
        <f t="shared" si="71"/>
        <v>0</v>
      </c>
      <c r="F732" s="107">
        <f t="shared" si="76"/>
        <v>0</v>
      </c>
      <c r="G732" s="106" t="e">
        <f>IF('Calcs active'!P731&gt;0,('Input &amp; Results'!F$36/12*$C$3)*('Input &amp; Results'!$D$21),('Input &amp; Results'!F$36/12*$C$3)*('Input &amp; Results'!$D$22))</f>
        <v>#DIV/0!</v>
      </c>
      <c r="H732" s="106" t="e">
        <f t="shared" si="73"/>
        <v>#DIV/0!</v>
      </c>
      <c r="I732" s="106" t="e">
        <f t="shared" si="74"/>
        <v>#DIV/0!</v>
      </c>
      <c r="J732" s="106" t="e">
        <f t="shared" si="77"/>
        <v>#DIV/0!</v>
      </c>
      <c r="K732" s="107" t="e">
        <f t="shared" si="75"/>
        <v>#DIV/0!</v>
      </c>
    </row>
    <row r="733" spans="2:11" x14ac:dyDescent="0.2">
      <c r="B733" s="31">
        <f t="shared" si="72"/>
        <v>2</v>
      </c>
      <c r="C733" s="31" t="s">
        <v>62</v>
      </c>
      <c r="D733" s="106">
        <v>718</v>
      </c>
      <c r="E733" s="106">
        <f t="shared" si="71"/>
        <v>0</v>
      </c>
      <c r="F733" s="107">
        <f t="shared" si="76"/>
        <v>0</v>
      </c>
      <c r="G733" s="106" t="e">
        <f>IF('Calcs active'!P732&gt;0,('Input &amp; Results'!F$36/12*$C$3)*('Input &amp; Results'!$D$21),('Input &amp; Results'!F$36/12*$C$3)*('Input &amp; Results'!$D$22))</f>
        <v>#DIV/0!</v>
      </c>
      <c r="H733" s="106" t="e">
        <f t="shared" si="73"/>
        <v>#DIV/0!</v>
      </c>
      <c r="I733" s="106" t="e">
        <f t="shared" si="74"/>
        <v>#DIV/0!</v>
      </c>
      <c r="J733" s="106" t="e">
        <f t="shared" si="77"/>
        <v>#DIV/0!</v>
      </c>
      <c r="K733" s="107" t="e">
        <f t="shared" si="75"/>
        <v>#DIV/0!</v>
      </c>
    </row>
    <row r="734" spans="2:11" x14ac:dyDescent="0.2">
      <c r="B734" s="31">
        <f t="shared" si="72"/>
        <v>2</v>
      </c>
      <c r="C734" s="31" t="s">
        <v>62</v>
      </c>
      <c r="D734" s="106">
        <v>719</v>
      </c>
      <c r="E734" s="106">
        <f t="shared" si="71"/>
        <v>0</v>
      </c>
      <c r="F734" s="107">
        <f t="shared" si="76"/>
        <v>0</v>
      </c>
      <c r="G734" s="106" t="e">
        <f>IF('Calcs active'!P733&gt;0,('Input &amp; Results'!F$36/12*$C$3)*('Input &amp; Results'!$D$21),('Input &amp; Results'!F$36/12*$C$3)*('Input &amp; Results'!$D$22))</f>
        <v>#DIV/0!</v>
      </c>
      <c r="H734" s="106" t="e">
        <f t="shared" si="73"/>
        <v>#DIV/0!</v>
      </c>
      <c r="I734" s="106" t="e">
        <f t="shared" si="74"/>
        <v>#DIV/0!</v>
      </c>
      <c r="J734" s="106" t="e">
        <f t="shared" si="77"/>
        <v>#DIV/0!</v>
      </c>
      <c r="K734" s="107" t="e">
        <f t="shared" si="75"/>
        <v>#DIV/0!</v>
      </c>
    </row>
    <row r="735" spans="2:11" x14ac:dyDescent="0.2">
      <c r="B735" s="31">
        <f t="shared" si="72"/>
        <v>2</v>
      </c>
      <c r="C735" s="31" t="s">
        <v>62</v>
      </c>
      <c r="D735" s="106">
        <v>720</v>
      </c>
      <c r="E735" s="106">
        <f t="shared" si="71"/>
        <v>0</v>
      </c>
      <c r="F735" s="107">
        <f t="shared" si="76"/>
        <v>0</v>
      </c>
      <c r="G735" s="106" t="e">
        <f>IF('Calcs active'!P734&gt;0,('Input &amp; Results'!F$36/12*$C$3)*('Input &amp; Results'!$D$21),('Input &amp; Results'!F$36/12*$C$3)*('Input &amp; Results'!$D$22))</f>
        <v>#DIV/0!</v>
      </c>
      <c r="H735" s="106" t="e">
        <f t="shared" si="73"/>
        <v>#DIV/0!</v>
      </c>
      <c r="I735" s="106" t="e">
        <f t="shared" si="74"/>
        <v>#DIV/0!</v>
      </c>
      <c r="J735" s="106" t="e">
        <f t="shared" si="77"/>
        <v>#DIV/0!</v>
      </c>
      <c r="K735" s="107" t="e">
        <f t="shared" si="75"/>
        <v>#DIV/0!</v>
      </c>
    </row>
    <row r="736" spans="2:11" x14ac:dyDescent="0.2">
      <c r="B736" s="31">
        <f t="shared" si="72"/>
        <v>2</v>
      </c>
      <c r="C736" s="31" t="s">
        <v>62</v>
      </c>
      <c r="D736" s="106">
        <v>721</v>
      </c>
      <c r="E736" s="106">
        <f t="shared" si="71"/>
        <v>0</v>
      </c>
      <c r="F736" s="107">
        <f t="shared" si="76"/>
        <v>0</v>
      </c>
      <c r="G736" s="106" t="e">
        <f>IF('Calcs active'!P735&gt;0,('Input &amp; Results'!F$36/12*$C$3)*('Input &amp; Results'!$D$21),('Input &amp; Results'!F$36/12*$C$3)*('Input &amp; Results'!$D$22))</f>
        <v>#DIV/0!</v>
      </c>
      <c r="H736" s="106" t="e">
        <f t="shared" si="73"/>
        <v>#DIV/0!</v>
      </c>
      <c r="I736" s="106" t="e">
        <f t="shared" si="74"/>
        <v>#DIV/0!</v>
      </c>
      <c r="J736" s="106" t="e">
        <f t="shared" si="77"/>
        <v>#DIV/0!</v>
      </c>
      <c r="K736" s="107" t="e">
        <f t="shared" si="75"/>
        <v>#DIV/0!</v>
      </c>
    </row>
    <row r="737" spans="2:11" x14ac:dyDescent="0.2">
      <c r="B737" s="31">
        <f t="shared" si="72"/>
        <v>2</v>
      </c>
      <c r="C737" s="31" t="s">
        <v>62</v>
      </c>
      <c r="D737" s="106">
        <v>722</v>
      </c>
      <c r="E737" s="106">
        <f t="shared" si="71"/>
        <v>0</v>
      </c>
      <c r="F737" s="107">
        <f t="shared" si="76"/>
        <v>0</v>
      </c>
      <c r="G737" s="106" t="e">
        <f>IF('Calcs active'!P736&gt;0,('Input &amp; Results'!F$36/12*$C$3)*('Input &amp; Results'!$D$21),('Input &amp; Results'!F$36/12*$C$3)*('Input &amp; Results'!$D$22))</f>
        <v>#DIV/0!</v>
      </c>
      <c r="H737" s="106" t="e">
        <f t="shared" si="73"/>
        <v>#DIV/0!</v>
      </c>
      <c r="I737" s="106" t="e">
        <f t="shared" si="74"/>
        <v>#DIV/0!</v>
      </c>
      <c r="J737" s="106" t="e">
        <f t="shared" si="77"/>
        <v>#DIV/0!</v>
      </c>
      <c r="K737" s="107" t="e">
        <f t="shared" si="75"/>
        <v>#DIV/0!</v>
      </c>
    </row>
    <row r="738" spans="2:11" x14ac:dyDescent="0.2">
      <c r="B738" s="31">
        <f t="shared" si="72"/>
        <v>2</v>
      </c>
      <c r="C738" s="31" t="s">
        <v>62</v>
      </c>
      <c r="D738" s="106">
        <v>723</v>
      </c>
      <c r="E738" s="106">
        <f t="shared" si="71"/>
        <v>0</v>
      </c>
      <c r="F738" s="107">
        <f t="shared" si="76"/>
        <v>0</v>
      </c>
      <c r="G738" s="106" t="e">
        <f>IF('Calcs active'!P737&gt;0,('Input &amp; Results'!F$36/12*$C$3)*('Input &amp; Results'!$D$21),('Input &amp; Results'!F$36/12*$C$3)*('Input &amp; Results'!$D$22))</f>
        <v>#DIV/0!</v>
      </c>
      <c r="H738" s="106" t="e">
        <f t="shared" si="73"/>
        <v>#DIV/0!</v>
      </c>
      <c r="I738" s="106" t="e">
        <f t="shared" si="74"/>
        <v>#DIV/0!</v>
      </c>
      <c r="J738" s="106" t="e">
        <f t="shared" si="77"/>
        <v>#DIV/0!</v>
      </c>
      <c r="K738" s="107" t="e">
        <f t="shared" si="75"/>
        <v>#DIV/0!</v>
      </c>
    </row>
    <row r="739" spans="2:11" x14ac:dyDescent="0.2">
      <c r="B739" s="31">
        <f t="shared" si="72"/>
        <v>2</v>
      </c>
      <c r="C739" s="31" t="s">
        <v>62</v>
      </c>
      <c r="D739" s="106">
        <v>724</v>
      </c>
      <c r="E739" s="106">
        <f t="shared" si="71"/>
        <v>0</v>
      </c>
      <c r="F739" s="107">
        <f t="shared" si="76"/>
        <v>0</v>
      </c>
      <c r="G739" s="106" t="e">
        <f>IF('Calcs active'!P738&gt;0,('Input &amp; Results'!F$36/12*$C$3)*('Input &amp; Results'!$D$21),('Input &amp; Results'!F$36/12*$C$3)*('Input &amp; Results'!$D$22))</f>
        <v>#DIV/0!</v>
      </c>
      <c r="H739" s="106" t="e">
        <f t="shared" si="73"/>
        <v>#DIV/0!</v>
      </c>
      <c r="I739" s="106" t="e">
        <f t="shared" si="74"/>
        <v>#DIV/0!</v>
      </c>
      <c r="J739" s="106" t="e">
        <f t="shared" si="77"/>
        <v>#DIV/0!</v>
      </c>
      <c r="K739" s="107" t="e">
        <f t="shared" si="75"/>
        <v>#DIV/0!</v>
      </c>
    </row>
    <row r="740" spans="2:11" x14ac:dyDescent="0.2">
      <c r="B740" s="31">
        <f t="shared" si="72"/>
        <v>2</v>
      </c>
      <c r="C740" s="31" t="s">
        <v>62</v>
      </c>
      <c r="D740" s="106">
        <v>725</v>
      </c>
      <c r="E740" s="106">
        <f t="shared" si="71"/>
        <v>0</v>
      </c>
      <c r="F740" s="107">
        <f t="shared" si="76"/>
        <v>0</v>
      </c>
      <c r="G740" s="106" t="e">
        <f>IF('Calcs active'!P739&gt;0,('Input &amp; Results'!F$36/12*$C$3)*('Input &amp; Results'!$D$21),('Input &amp; Results'!F$36/12*$C$3)*('Input &amp; Results'!$D$22))</f>
        <v>#DIV/0!</v>
      </c>
      <c r="H740" s="106" t="e">
        <f t="shared" si="73"/>
        <v>#DIV/0!</v>
      </c>
      <c r="I740" s="106" t="e">
        <f t="shared" si="74"/>
        <v>#DIV/0!</v>
      </c>
      <c r="J740" s="106" t="e">
        <f t="shared" si="77"/>
        <v>#DIV/0!</v>
      </c>
      <c r="K740" s="107" t="e">
        <f t="shared" si="75"/>
        <v>#DIV/0!</v>
      </c>
    </row>
    <row r="741" spans="2:11" x14ac:dyDescent="0.2">
      <c r="B741" s="31">
        <f t="shared" si="72"/>
        <v>2</v>
      </c>
      <c r="C741" s="31" t="s">
        <v>62</v>
      </c>
      <c r="D741" s="106">
        <v>726</v>
      </c>
      <c r="E741" s="106">
        <f t="shared" si="71"/>
        <v>0</v>
      </c>
      <c r="F741" s="107">
        <f t="shared" si="76"/>
        <v>0</v>
      </c>
      <c r="G741" s="106" t="e">
        <f>IF('Calcs active'!P740&gt;0,('Input &amp; Results'!F$36/12*$C$3)*('Input &amp; Results'!$D$21),('Input &amp; Results'!F$36/12*$C$3)*('Input &amp; Results'!$D$22))</f>
        <v>#DIV/0!</v>
      </c>
      <c r="H741" s="106" t="e">
        <f t="shared" si="73"/>
        <v>#DIV/0!</v>
      </c>
      <c r="I741" s="106" t="e">
        <f t="shared" si="74"/>
        <v>#DIV/0!</v>
      </c>
      <c r="J741" s="106" t="e">
        <f t="shared" si="77"/>
        <v>#DIV/0!</v>
      </c>
      <c r="K741" s="107" t="e">
        <f t="shared" si="75"/>
        <v>#DIV/0!</v>
      </c>
    </row>
    <row r="742" spans="2:11" x14ac:dyDescent="0.2">
      <c r="B742" s="31">
        <f t="shared" si="72"/>
        <v>2</v>
      </c>
      <c r="C742" s="31" t="s">
        <v>62</v>
      </c>
      <c r="D742" s="106">
        <v>727</v>
      </c>
      <c r="E742" s="106">
        <f t="shared" si="71"/>
        <v>0</v>
      </c>
      <c r="F742" s="107">
        <f t="shared" si="76"/>
        <v>0</v>
      </c>
      <c r="G742" s="106" t="e">
        <f>IF('Calcs active'!P741&gt;0,('Input &amp; Results'!F$36/12*$C$3)*('Input &amp; Results'!$D$21),('Input &amp; Results'!F$36/12*$C$3)*('Input &amp; Results'!$D$22))</f>
        <v>#DIV/0!</v>
      </c>
      <c r="H742" s="106" t="e">
        <f t="shared" si="73"/>
        <v>#DIV/0!</v>
      </c>
      <c r="I742" s="106" t="e">
        <f t="shared" si="74"/>
        <v>#DIV/0!</v>
      </c>
      <c r="J742" s="106" t="e">
        <f t="shared" si="77"/>
        <v>#DIV/0!</v>
      </c>
      <c r="K742" s="107" t="e">
        <f t="shared" si="75"/>
        <v>#DIV/0!</v>
      </c>
    </row>
    <row r="743" spans="2:11" x14ac:dyDescent="0.2">
      <c r="B743" s="31">
        <f t="shared" si="72"/>
        <v>2</v>
      </c>
      <c r="C743" s="31" t="s">
        <v>62</v>
      </c>
      <c r="D743" s="106">
        <v>728</v>
      </c>
      <c r="E743" s="106">
        <f t="shared" si="71"/>
        <v>0</v>
      </c>
      <c r="F743" s="107">
        <f t="shared" si="76"/>
        <v>0</v>
      </c>
      <c r="G743" s="106" t="e">
        <f>IF('Calcs active'!P742&gt;0,('Input &amp; Results'!F$36/12*$C$3)*('Input &amp; Results'!$D$21),('Input &amp; Results'!F$36/12*$C$3)*('Input &amp; Results'!$D$22))</f>
        <v>#DIV/0!</v>
      </c>
      <c r="H743" s="106" t="e">
        <f t="shared" si="73"/>
        <v>#DIV/0!</v>
      </c>
      <c r="I743" s="106" t="e">
        <f t="shared" si="74"/>
        <v>#DIV/0!</v>
      </c>
      <c r="J743" s="106" t="e">
        <f t="shared" si="77"/>
        <v>#DIV/0!</v>
      </c>
      <c r="K743" s="107" t="e">
        <f t="shared" si="75"/>
        <v>#DIV/0!</v>
      </c>
    </row>
    <row r="744" spans="2:11" x14ac:dyDescent="0.2">
      <c r="B744" s="31">
        <f t="shared" si="72"/>
        <v>2</v>
      </c>
      <c r="C744" s="31" t="s">
        <v>62</v>
      </c>
      <c r="D744" s="106">
        <v>729</v>
      </c>
      <c r="E744" s="106">
        <f t="shared" si="71"/>
        <v>0</v>
      </c>
      <c r="F744" s="107">
        <f t="shared" si="76"/>
        <v>0</v>
      </c>
      <c r="G744" s="106" t="e">
        <f>IF('Calcs active'!P743&gt;0,('Input &amp; Results'!F$36/12*$C$3)*('Input &amp; Results'!$D$21),('Input &amp; Results'!F$36/12*$C$3)*('Input &amp; Results'!$D$22))</f>
        <v>#DIV/0!</v>
      </c>
      <c r="H744" s="106" t="e">
        <f t="shared" si="73"/>
        <v>#DIV/0!</v>
      </c>
      <c r="I744" s="106" t="e">
        <f t="shared" si="74"/>
        <v>#DIV/0!</v>
      </c>
      <c r="J744" s="106" t="e">
        <f t="shared" si="77"/>
        <v>#DIV/0!</v>
      </c>
      <c r="K744" s="107" t="e">
        <f t="shared" si="75"/>
        <v>#DIV/0!</v>
      </c>
    </row>
    <row r="745" spans="2:11" x14ac:dyDescent="0.2">
      <c r="B745" s="31">
        <f t="shared" si="72"/>
        <v>2</v>
      </c>
      <c r="C745" s="31" t="s">
        <v>62</v>
      </c>
      <c r="D745" s="106">
        <v>730</v>
      </c>
      <c r="E745" s="106">
        <f t="shared" si="71"/>
        <v>0</v>
      </c>
      <c r="F745" s="107">
        <f t="shared" si="76"/>
        <v>0</v>
      </c>
      <c r="G745" s="106" t="e">
        <f>IF('Calcs active'!P744&gt;0,('Input &amp; Results'!F$36/12*$C$3)*('Input &amp; Results'!$D$21),('Input &amp; Results'!F$36/12*$C$3)*('Input &amp; Results'!$D$22))</f>
        <v>#DIV/0!</v>
      </c>
      <c r="H745" s="106" t="e">
        <f t="shared" si="73"/>
        <v>#DIV/0!</v>
      </c>
      <c r="I745" s="106" t="e">
        <f t="shared" si="74"/>
        <v>#DIV/0!</v>
      </c>
      <c r="J745" s="106" t="e">
        <f t="shared" si="77"/>
        <v>#DIV/0!</v>
      </c>
      <c r="K745" s="107" t="e">
        <f t="shared" si="75"/>
        <v>#DIV/0!</v>
      </c>
    </row>
    <row r="746" spans="2:11" x14ac:dyDescent="0.2">
      <c r="B746" s="31">
        <f t="shared" si="72"/>
        <v>3</v>
      </c>
      <c r="C746" s="31" t="s">
        <v>51</v>
      </c>
      <c r="D746" s="106">
        <v>731</v>
      </c>
      <c r="E746" s="106">
        <f t="shared" si="71"/>
        <v>0</v>
      </c>
      <c r="F746" s="107">
        <f t="shared" si="76"/>
        <v>0</v>
      </c>
      <c r="G746" s="106" t="e">
        <f>IF('Calcs active'!P745&gt;0,('Input &amp; Results'!F$25/12*$C$3)*('Input &amp; Results'!$D$21),('Input &amp; Results'!F$25/12*$C$3)*('Input &amp; Results'!$D$22))</f>
        <v>#DIV/0!</v>
      </c>
      <c r="H746" s="106" t="e">
        <f t="shared" si="73"/>
        <v>#DIV/0!</v>
      </c>
      <c r="I746" s="106" t="e">
        <f t="shared" si="74"/>
        <v>#DIV/0!</v>
      </c>
      <c r="J746" s="106" t="e">
        <f t="shared" si="77"/>
        <v>#DIV/0!</v>
      </c>
      <c r="K746" s="107" t="e">
        <f t="shared" si="75"/>
        <v>#DIV/0!</v>
      </c>
    </row>
    <row r="747" spans="2:11" x14ac:dyDescent="0.2">
      <c r="B747" s="31">
        <f t="shared" si="72"/>
        <v>3</v>
      </c>
      <c r="C747" s="31" t="s">
        <v>51</v>
      </c>
      <c r="D747" s="106">
        <v>732</v>
      </c>
      <c r="E747" s="106">
        <f t="shared" si="71"/>
        <v>0</v>
      </c>
      <c r="F747" s="107">
        <f t="shared" si="76"/>
        <v>0</v>
      </c>
      <c r="G747" s="106" t="e">
        <f>IF('Calcs active'!P746&gt;0,('Input &amp; Results'!F$25/12*$C$3)*('Input &amp; Results'!$D$21),('Input &amp; Results'!F$25/12*$C$3)*('Input &amp; Results'!$D$22))</f>
        <v>#DIV/0!</v>
      </c>
      <c r="H747" s="106" t="e">
        <f t="shared" si="73"/>
        <v>#DIV/0!</v>
      </c>
      <c r="I747" s="106" t="e">
        <f t="shared" si="74"/>
        <v>#DIV/0!</v>
      </c>
      <c r="J747" s="106" t="e">
        <f t="shared" si="77"/>
        <v>#DIV/0!</v>
      </c>
      <c r="K747" s="107" t="e">
        <f t="shared" si="75"/>
        <v>#DIV/0!</v>
      </c>
    </row>
    <row r="748" spans="2:11" x14ac:dyDescent="0.2">
      <c r="B748" s="31">
        <f t="shared" si="72"/>
        <v>3</v>
      </c>
      <c r="C748" s="31" t="s">
        <v>51</v>
      </c>
      <c r="D748" s="106">
        <v>733</v>
      </c>
      <c r="E748" s="106">
        <f t="shared" si="71"/>
        <v>0</v>
      </c>
      <c r="F748" s="107">
        <f t="shared" si="76"/>
        <v>0</v>
      </c>
      <c r="G748" s="106" t="e">
        <f>IF('Calcs active'!P747&gt;0,('Input &amp; Results'!F$25/12*$C$3)*('Input &amp; Results'!$D$21),('Input &amp; Results'!F$25/12*$C$3)*('Input &amp; Results'!$D$22))</f>
        <v>#DIV/0!</v>
      </c>
      <c r="H748" s="106" t="e">
        <f t="shared" si="73"/>
        <v>#DIV/0!</v>
      </c>
      <c r="I748" s="106" t="e">
        <f t="shared" si="74"/>
        <v>#DIV/0!</v>
      </c>
      <c r="J748" s="106" t="e">
        <f t="shared" si="77"/>
        <v>#DIV/0!</v>
      </c>
      <c r="K748" s="107" t="e">
        <f t="shared" si="75"/>
        <v>#DIV/0!</v>
      </c>
    </row>
    <row r="749" spans="2:11" x14ac:dyDescent="0.2">
      <c r="B749" s="31">
        <f t="shared" si="72"/>
        <v>3</v>
      </c>
      <c r="C749" s="31" t="s">
        <v>51</v>
      </c>
      <c r="D749" s="106">
        <v>734</v>
      </c>
      <c r="E749" s="106">
        <f t="shared" si="71"/>
        <v>0</v>
      </c>
      <c r="F749" s="107">
        <f t="shared" si="76"/>
        <v>0</v>
      </c>
      <c r="G749" s="106" t="e">
        <f>IF('Calcs active'!P748&gt;0,('Input &amp; Results'!F$25/12*$C$3)*('Input &amp; Results'!$D$21),('Input &amp; Results'!F$25/12*$C$3)*('Input &amp; Results'!$D$22))</f>
        <v>#DIV/0!</v>
      </c>
      <c r="H749" s="106" t="e">
        <f t="shared" si="73"/>
        <v>#DIV/0!</v>
      </c>
      <c r="I749" s="106" t="e">
        <f t="shared" si="74"/>
        <v>#DIV/0!</v>
      </c>
      <c r="J749" s="106" t="e">
        <f t="shared" si="77"/>
        <v>#DIV/0!</v>
      </c>
      <c r="K749" s="107" t="e">
        <f t="shared" si="75"/>
        <v>#DIV/0!</v>
      </c>
    </row>
    <row r="750" spans="2:11" x14ac:dyDescent="0.2">
      <c r="B750" s="31">
        <f t="shared" si="72"/>
        <v>3</v>
      </c>
      <c r="C750" s="31" t="s">
        <v>51</v>
      </c>
      <c r="D750" s="106">
        <v>735</v>
      </c>
      <c r="E750" s="106">
        <f t="shared" si="71"/>
        <v>0</v>
      </c>
      <c r="F750" s="107">
        <f t="shared" si="76"/>
        <v>0</v>
      </c>
      <c r="G750" s="106" t="e">
        <f>IF('Calcs active'!P749&gt;0,('Input &amp; Results'!F$25/12*$C$3)*('Input &amp; Results'!$D$21),('Input &amp; Results'!F$25/12*$C$3)*('Input &amp; Results'!$D$22))</f>
        <v>#DIV/0!</v>
      </c>
      <c r="H750" s="106" t="e">
        <f t="shared" si="73"/>
        <v>#DIV/0!</v>
      </c>
      <c r="I750" s="106" t="e">
        <f t="shared" si="74"/>
        <v>#DIV/0!</v>
      </c>
      <c r="J750" s="106" t="e">
        <f t="shared" si="77"/>
        <v>#DIV/0!</v>
      </c>
      <c r="K750" s="107" t="e">
        <f t="shared" si="75"/>
        <v>#DIV/0!</v>
      </c>
    </row>
    <row r="751" spans="2:11" x14ac:dyDescent="0.2">
      <c r="B751" s="31">
        <f t="shared" si="72"/>
        <v>3</v>
      </c>
      <c r="C751" s="31" t="s">
        <v>51</v>
      </c>
      <c r="D751" s="106">
        <v>736</v>
      </c>
      <c r="E751" s="106">
        <f t="shared" si="71"/>
        <v>0</v>
      </c>
      <c r="F751" s="107">
        <f t="shared" si="76"/>
        <v>0</v>
      </c>
      <c r="G751" s="106" t="e">
        <f>IF('Calcs active'!P750&gt;0,('Input &amp; Results'!F$25/12*$C$3)*('Input &amp; Results'!$D$21),('Input &amp; Results'!F$25/12*$C$3)*('Input &amp; Results'!$D$22))</f>
        <v>#DIV/0!</v>
      </c>
      <c r="H751" s="106" t="e">
        <f t="shared" si="73"/>
        <v>#DIV/0!</v>
      </c>
      <c r="I751" s="106" t="e">
        <f t="shared" si="74"/>
        <v>#DIV/0!</v>
      </c>
      <c r="J751" s="106" t="e">
        <f t="shared" si="77"/>
        <v>#DIV/0!</v>
      </c>
      <c r="K751" s="107" t="e">
        <f t="shared" si="75"/>
        <v>#DIV/0!</v>
      </c>
    </row>
    <row r="752" spans="2:11" x14ac:dyDescent="0.2">
      <c r="B752" s="31">
        <f t="shared" si="72"/>
        <v>3</v>
      </c>
      <c r="C752" s="31" t="s">
        <v>51</v>
      </c>
      <c r="D752" s="106">
        <v>737</v>
      </c>
      <c r="E752" s="106">
        <f t="shared" si="71"/>
        <v>0</v>
      </c>
      <c r="F752" s="107">
        <f t="shared" si="76"/>
        <v>0</v>
      </c>
      <c r="G752" s="106" t="e">
        <f>IF('Calcs active'!P751&gt;0,('Input &amp; Results'!F$25/12*$C$3)*('Input &amp; Results'!$D$21),('Input &amp; Results'!F$25/12*$C$3)*('Input &amp; Results'!$D$22))</f>
        <v>#DIV/0!</v>
      </c>
      <c r="H752" s="106" t="e">
        <f t="shared" si="73"/>
        <v>#DIV/0!</v>
      </c>
      <c r="I752" s="106" t="e">
        <f t="shared" si="74"/>
        <v>#DIV/0!</v>
      </c>
      <c r="J752" s="106" t="e">
        <f t="shared" si="77"/>
        <v>#DIV/0!</v>
      </c>
      <c r="K752" s="107" t="e">
        <f t="shared" si="75"/>
        <v>#DIV/0!</v>
      </c>
    </row>
    <row r="753" spans="2:11" x14ac:dyDescent="0.2">
      <c r="B753" s="31">
        <f t="shared" si="72"/>
        <v>3</v>
      </c>
      <c r="C753" s="31" t="s">
        <v>51</v>
      </c>
      <c r="D753" s="106">
        <v>738</v>
      </c>
      <c r="E753" s="106">
        <f t="shared" si="71"/>
        <v>0</v>
      </c>
      <c r="F753" s="107">
        <f t="shared" si="76"/>
        <v>0</v>
      </c>
      <c r="G753" s="106" t="e">
        <f>IF('Calcs active'!P752&gt;0,('Input &amp; Results'!F$25/12*$C$3)*('Input &amp; Results'!$D$21),('Input &amp; Results'!F$25/12*$C$3)*('Input &amp; Results'!$D$22))</f>
        <v>#DIV/0!</v>
      </c>
      <c r="H753" s="106" t="e">
        <f t="shared" si="73"/>
        <v>#DIV/0!</v>
      </c>
      <c r="I753" s="106" t="e">
        <f t="shared" si="74"/>
        <v>#DIV/0!</v>
      </c>
      <c r="J753" s="106" t="e">
        <f t="shared" si="77"/>
        <v>#DIV/0!</v>
      </c>
      <c r="K753" s="107" t="e">
        <f t="shared" si="75"/>
        <v>#DIV/0!</v>
      </c>
    </row>
    <row r="754" spans="2:11" x14ac:dyDescent="0.2">
      <c r="B754" s="31">
        <f t="shared" si="72"/>
        <v>3</v>
      </c>
      <c r="C754" s="31" t="s">
        <v>51</v>
      </c>
      <c r="D754" s="106">
        <v>739</v>
      </c>
      <c r="E754" s="106">
        <f t="shared" si="71"/>
        <v>0</v>
      </c>
      <c r="F754" s="107">
        <f t="shared" si="76"/>
        <v>0</v>
      </c>
      <c r="G754" s="106" t="e">
        <f>IF('Calcs active'!P753&gt;0,('Input &amp; Results'!F$25/12*$C$3)*('Input &amp; Results'!$D$21),('Input &amp; Results'!F$25/12*$C$3)*('Input &amp; Results'!$D$22))</f>
        <v>#DIV/0!</v>
      </c>
      <c r="H754" s="106" t="e">
        <f t="shared" si="73"/>
        <v>#DIV/0!</v>
      </c>
      <c r="I754" s="106" t="e">
        <f t="shared" si="74"/>
        <v>#DIV/0!</v>
      </c>
      <c r="J754" s="106" t="e">
        <f t="shared" si="77"/>
        <v>#DIV/0!</v>
      </c>
      <c r="K754" s="107" t="e">
        <f t="shared" si="75"/>
        <v>#DIV/0!</v>
      </c>
    </row>
    <row r="755" spans="2:11" x14ac:dyDescent="0.2">
      <c r="B755" s="31">
        <f t="shared" si="72"/>
        <v>3</v>
      </c>
      <c r="C755" s="31" t="s">
        <v>51</v>
      </c>
      <c r="D755" s="106">
        <v>740</v>
      </c>
      <c r="E755" s="106">
        <f t="shared" si="71"/>
        <v>0</v>
      </c>
      <c r="F755" s="107">
        <f t="shared" si="76"/>
        <v>0</v>
      </c>
      <c r="G755" s="106" t="e">
        <f>IF('Calcs active'!P754&gt;0,('Input &amp; Results'!F$25/12*$C$3)*('Input &amp; Results'!$D$21),('Input &amp; Results'!F$25/12*$C$3)*('Input &amp; Results'!$D$22))</f>
        <v>#DIV/0!</v>
      </c>
      <c r="H755" s="106" t="e">
        <f t="shared" si="73"/>
        <v>#DIV/0!</v>
      </c>
      <c r="I755" s="106" t="e">
        <f t="shared" si="74"/>
        <v>#DIV/0!</v>
      </c>
      <c r="J755" s="106" t="e">
        <f t="shared" si="77"/>
        <v>#DIV/0!</v>
      </c>
      <c r="K755" s="107" t="e">
        <f t="shared" si="75"/>
        <v>#DIV/0!</v>
      </c>
    </row>
    <row r="756" spans="2:11" x14ac:dyDescent="0.2">
      <c r="B756" s="31">
        <f t="shared" si="72"/>
        <v>3</v>
      </c>
      <c r="C756" s="31" t="s">
        <v>51</v>
      </c>
      <c r="D756" s="106">
        <v>741</v>
      </c>
      <c r="E756" s="106">
        <f t="shared" si="71"/>
        <v>0</v>
      </c>
      <c r="F756" s="107">
        <f t="shared" si="76"/>
        <v>0</v>
      </c>
      <c r="G756" s="106" t="e">
        <f>IF('Calcs active'!P755&gt;0,('Input &amp; Results'!F$25/12*$C$3)*('Input &amp; Results'!$D$21),('Input &amp; Results'!F$25/12*$C$3)*('Input &amp; Results'!$D$22))</f>
        <v>#DIV/0!</v>
      </c>
      <c r="H756" s="106" t="e">
        <f t="shared" si="73"/>
        <v>#DIV/0!</v>
      </c>
      <c r="I756" s="106" t="e">
        <f t="shared" si="74"/>
        <v>#DIV/0!</v>
      </c>
      <c r="J756" s="106" t="e">
        <f t="shared" si="77"/>
        <v>#DIV/0!</v>
      </c>
      <c r="K756" s="107" t="e">
        <f t="shared" si="75"/>
        <v>#DIV/0!</v>
      </c>
    </row>
    <row r="757" spans="2:11" x14ac:dyDescent="0.2">
      <c r="B757" s="31">
        <f t="shared" si="72"/>
        <v>3</v>
      </c>
      <c r="C757" s="31" t="s">
        <v>51</v>
      </c>
      <c r="D757" s="106">
        <v>742</v>
      </c>
      <c r="E757" s="106">
        <f t="shared" si="71"/>
        <v>0</v>
      </c>
      <c r="F757" s="107">
        <f t="shared" si="76"/>
        <v>0</v>
      </c>
      <c r="G757" s="106" t="e">
        <f>IF('Calcs active'!P756&gt;0,('Input &amp; Results'!F$25/12*$C$3)*('Input &amp; Results'!$D$21),('Input &amp; Results'!F$25/12*$C$3)*('Input &amp; Results'!$D$22))</f>
        <v>#DIV/0!</v>
      </c>
      <c r="H757" s="106" t="e">
        <f t="shared" si="73"/>
        <v>#DIV/0!</v>
      </c>
      <c r="I757" s="106" t="e">
        <f t="shared" si="74"/>
        <v>#DIV/0!</v>
      </c>
      <c r="J757" s="106" t="e">
        <f t="shared" si="77"/>
        <v>#DIV/0!</v>
      </c>
      <c r="K757" s="107" t="e">
        <f t="shared" si="75"/>
        <v>#DIV/0!</v>
      </c>
    </row>
    <row r="758" spans="2:11" x14ac:dyDescent="0.2">
      <c r="B758" s="31">
        <f t="shared" si="72"/>
        <v>3</v>
      </c>
      <c r="C758" s="31" t="s">
        <v>51</v>
      </c>
      <c r="D758" s="106">
        <v>743</v>
      </c>
      <c r="E758" s="106">
        <f t="shared" si="71"/>
        <v>0</v>
      </c>
      <c r="F758" s="107">
        <f t="shared" si="76"/>
        <v>0</v>
      </c>
      <c r="G758" s="106" t="e">
        <f>IF('Calcs active'!P757&gt;0,('Input &amp; Results'!F$25/12*$C$3)*('Input &amp; Results'!$D$21),('Input &amp; Results'!F$25/12*$C$3)*('Input &amp; Results'!$D$22))</f>
        <v>#DIV/0!</v>
      </c>
      <c r="H758" s="106" t="e">
        <f t="shared" si="73"/>
        <v>#DIV/0!</v>
      </c>
      <c r="I758" s="106" t="e">
        <f t="shared" si="74"/>
        <v>#DIV/0!</v>
      </c>
      <c r="J758" s="106" t="e">
        <f t="shared" si="77"/>
        <v>#DIV/0!</v>
      </c>
      <c r="K758" s="107" t="e">
        <f t="shared" si="75"/>
        <v>#DIV/0!</v>
      </c>
    </row>
    <row r="759" spans="2:11" x14ac:dyDescent="0.2">
      <c r="B759" s="31">
        <f t="shared" si="72"/>
        <v>3</v>
      </c>
      <c r="C759" s="31" t="s">
        <v>51</v>
      </c>
      <c r="D759" s="106">
        <v>744</v>
      </c>
      <c r="E759" s="106">
        <f t="shared" si="71"/>
        <v>0</v>
      </c>
      <c r="F759" s="107">
        <f t="shared" si="76"/>
        <v>0</v>
      </c>
      <c r="G759" s="106" t="e">
        <f>IF('Calcs active'!P758&gt;0,('Input &amp; Results'!F$25/12*$C$3)*('Input &amp; Results'!$D$21),('Input &amp; Results'!F$25/12*$C$3)*('Input &amp; Results'!$D$22))</f>
        <v>#DIV/0!</v>
      </c>
      <c r="H759" s="106" t="e">
        <f t="shared" si="73"/>
        <v>#DIV/0!</v>
      </c>
      <c r="I759" s="106" t="e">
        <f t="shared" si="74"/>
        <v>#DIV/0!</v>
      </c>
      <c r="J759" s="106" t="e">
        <f t="shared" si="77"/>
        <v>#DIV/0!</v>
      </c>
      <c r="K759" s="107" t="e">
        <f t="shared" si="75"/>
        <v>#DIV/0!</v>
      </c>
    </row>
    <row r="760" spans="2:11" x14ac:dyDescent="0.2">
      <c r="B760" s="31">
        <f t="shared" si="72"/>
        <v>3</v>
      </c>
      <c r="C760" s="31" t="s">
        <v>51</v>
      </c>
      <c r="D760" s="106">
        <v>745</v>
      </c>
      <c r="E760" s="106">
        <f t="shared" si="71"/>
        <v>0</v>
      </c>
      <c r="F760" s="107">
        <f t="shared" si="76"/>
        <v>0</v>
      </c>
      <c r="G760" s="106" t="e">
        <f>IF('Calcs active'!P759&gt;0,('Input &amp; Results'!F$25/12*$C$3)*('Input &amp; Results'!$D$21),('Input &amp; Results'!F$25/12*$C$3)*('Input &amp; Results'!$D$22))</f>
        <v>#DIV/0!</v>
      </c>
      <c r="H760" s="106" t="e">
        <f t="shared" si="73"/>
        <v>#DIV/0!</v>
      </c>
      <c r="I760" s="106" t="e">
        <f t="shared" si="74"/>
        <v>#DIV/0!</v>
      </c>
      <c r="J760" s="106" t="e">
        <f t="shared" si="77"/>
        <v>#DIV/0!</v>
      </c>
      <c r="K760" s="107" t="e">
        <f t="shared" si="75"/>
        <v>#DIV/0!</v>
      </c>
    </row>
    <row r="761" spans="2:11" x14ac:dyDescent="0.2">
      <c r="B761" s="31">
        <f t="shared" si="72"/>
        <v>3</v>
      </c>
      <c r="C761" s="31" t="s">
        <v>51</v>
      </c>
      <c r="D761" s="106">
        <v>746</v>
      </c>
      <c r="E761" s="106">
        <f t="shared" ref="E761:E824" si="78">IF($C$3&gt;0,$C$3*$C$11*(I760/$C$8)^$C$12,0)</f>
        <v>0</v>
      </c>
      <c r="F761" s="107">
        <f t="shared" si="76"/>
        <v>0</v>
      </c>
      <c r="G761" s="106" t="e">
        <f>IF('Calcs active'!P760&gt;0,('Input &amp; Results'!F$25/12*$C$3)*('Input &amp; Results'!$D$21),('Input &amp; Results'!F$25/12*$C$3)*('Input &amp; Results'!$D$22))</f>
        <v>#DIV/0!</v>
      </c>
      <c r="H761" s="106" t="e">
        <f t="shared" si="73"/>
        <v>#DIV/0!</v>
      </c>
      <c r="I761" s="106" t="e">
        <f t="shared" si="74"/>
        <v>#DIV/0!</v>
      </c>
      <c r="J761" s="106" t="e">
        <f t="shared" si="77"/>
        <v>#DIV/0!</v>
      </c>
      <c r="K761" s="107" t="e">
        <f t="shared" si="75"/>
        <v>#DIV/0!</v>
      </c>
    </row>
    <row r="762" spans="2:11" x14ac:dyDescent="0.2">
      <c r="B762" s="31">
        <f t="shared" si="72"/>
        <v>3</v>
      </c>
      <c r="C762" s="31" t="s">
        <v>51</v>
      </c>
      <c r="D762" s="106">
        <v>747</v>
      </c>
      <c r="E762" s="106">
        <f t="shared" si="78"/>
        <v>0</v>
      </c>
      <c r="F762" s="107">
        <f t="shared" si="76"/>
        <v>0</v>
      </c>
      <c r="G762" s="106" t="e">
        <f>IF('Calcs active'!P761&gt;0,('Input &amp; Results'!F$25/12*$C$3)*('Input &amp; Results'!$D$21),('Input &amp; Results'!F$25/12*$C$3)*('Input &amp; Results'!$D$22))</f>
        <v>#DIV/0!</v>
      </c>
      <c r="H762" s="106" t="e">
        <f t="shared" si="73"/>
        <v>#DIV/0!</v>
      </c>
      <c r="I762" s="106" t="e">
        <f t="shared" si="74"/>
        <v>#DIV/0!</v>
      </c>
      <c r="J762" s="106" t="e">
        <f t="shared" si="77"/>
        <v>#DIV/0!</v>
      </c>
      <c r="K762" s="107" t="e">
        <f t="shared" si="75"/>
        <v>#DIV/0!</v>
      </c>
    </row>
    <row r="763" spans="2:11" x14ac:dyDescent="0.2">
      <c r="B763" s="31">
        <f t="shared" si="72"/>
        <v>3</v>
      </c>
      <c r="C763" s="31" t="s">
        <v>51</v>
      </c>
      <c r="D763" s="106">
        <v>748</v>
      </c>
      <c r="E763" s="106">
        <f t="shared" si="78"/>
        <v>0</v>
      </c>
      <c r="F763" s="107">
        <f t="shared" si="76"/>
        <v>0</v>
      </c>
      <c r="G763" s="106" t="e">
        <f>IF('Calcs active'!P762&gt;0,('Input &amp; Results'!F$25/12*$C$3)*('Input &amp; Results'!$D$21),('Input &amp; Results'!F$25/12*$C$3)*('Input &amp; Results'!$D$22))</f>
        <v>#DIV/0!</v>
      </c>
      <c r="H763" s="106" t="e">
        <f t="shared" si="73"/>
        <v>#DIV/0!</v>
      </c>
      <c r="I763" s="106" t="e">
        <f t="shared" si="74"/>
        <v>#DIV/0!</v>
      </c>
      <c r="J763" s="106" t="e">
        <f t="shared" si="77"/>
        <v>#DIV/0!</v>
      </c>
      <c r="K763" s="107" t="e">
        <f t="shared" si="75"/>
        <v>#DIV/0!</v>
      </c>
    </row>
    <row r="764" spans="2:11" x14ac:dyDescent="0.2">
      <c r="B764" s="31">
        <f t="shared" si="72"/>
        <v>3</v>
      </c>
      <c r="C764" s="31" t="s">
        <v>51</v>
      </c>
      <c r="D764" s="106">
        <v>749</v>
      </c>
      <c r="E764" s="106">
        <f t="shared" si="78"/>
        <v>0</v>
      </c>
      <c r="F764" s="107">
        <f t="shared" si="76"/>
        <v>0</v>
      </c>
      <c r="G764" s="106" t="e">
        <f>IF('Calcs active'!P763&gt;0,('Input &amp; Results'!F$25/12*$C$3)*('Input &amp; Results'!$D$21),('Input &amp; Results'!F$25/12*$C$3)*('Input &amp; Results'!$D$22))</f>
        <v>#DIV/0!</v>
      </c>
      <c r="H764" s="106" t="e">
        <f t="shared" si="73"/>
        <v>#DIV/0!</v>
      </c>
      <c r="I764" s="106" t="e">
        <f t="shared" si="74"/>
        <v>#DIV/0!</v>
      </c>
      <c r="J764" s="106" t="e">
        <f t="shared" si="77"/>
        <v>#DIV/0!</v>
      </c>
      <c r="K764" s="107" t="e">
        <f t="shared" si="75"/>
        <v>#DIV/0!</v>
      </c>
    </row>
    <row r="765" spans="2:11" x14ac:dyDescent="0.2">
      <c r="B765" s="31">
        <f t="shared" si="72"/>
        <v>3</v>
      </c>
      <c r="C765" s="31" t="s">
        <v>51</v>
      </c>
      <c r="D765" s="106">
        <v>750</v>
      </c>
      <c r="E765" s="106">
        <f t="shared" si="78"/>
        <v>0</v>
      </c>
      <c r="F765" s="107">
        <f t="shared" si="76"/>
        <v>0</v>
      </c>
      <c r="G765" s="106" t="e">
        <f>IF('Calcs active'!P764&gt;0,('Input &amp; Results'!F$25/12*$C$3)*('Input &amp; Results'!$D$21),('Input &amp; Results'!F$25/12*$C$3)*('Input &amp; Results'!$D$22))</f>
        <v>#DIV/0!</v>
      </c>
      <c r="H765" s="106" t="e">
        <f t="shared" si="73"/>
        <v>#DIV/0!</v>
      </c>
      <c r="I765" s="106" t="e">
        <f t="shared" si="74"/>
        <v>#DIV/0!</v>
      </c>
      <c r="J765" s="106" t="e">
        <f t="shared" si="77"/>
        <v>#DIV/0!</v>
      </c>
      <c r="K765" s="107" t="e">
        <f t="shared" si="75"/>
        <v>#DIV/0!</v>
      </c>
    </row>
    <row r="766" spans="2:11" x14ac:dyDescent="0.2">
      <c r="B766" s="31">
        <f t="shared" ref="B766:B829" si="79">B401+1</f>
        <v>3</v>
      </c>
      <c r="C766" s="31" t="s">
        <v>51</v>
      </c>
      <c r="D766" s="106">
        <v>751</v>
      </c>
      <c r="E766" s="106">
        <f t="shared" si="78"/>
        <v>0</v>
      </c>
      <c r="F766" s="107">
        <f t="shared" si="76"/>
        <v>0</v>
      </c>
      <c r="G766" s="106" t="e">
        <f>IF('Calcs active'!P765&gt;0,('Input &amp; Results'!F$25/12*$C$3)*('Input &amp; Results'!$D$21),('Input &amp; Results'!F$25/12*$C$3)*('Input &amp; Results'!$D$22))</f>
        <v>#DIV/0!</v>
      </c>
      <c r="H766" s="106" t="e">
        <f t="shared" si="73"/>
        <v>#DIV/0!</v>
      </c>
      <c r="I766" s="106" t="e">
        <f t="shared" si="74"/>
        <v>#DIV/0!</v>
      </c>
      <c r="J766" s="106" t="e">
        <f t="shared" si="77"/>
        <v>#DIV/0!</v>
      </c>
      <c r="K766" s="107" t="e">
        <f t="shared" si="75"/>
        <v>#DIV/0!</v>
      </c>
    </row>
    <row r="767" spans="2:11" x14ac:dyDescent="0.2">
      <c r="B767" s="31">
        <f t="shared" si="79"/>
        <v>3</v>
      </c>
      <c r="C767" s="31" t="s">
        <v>51</v>
      </c>
      <c r="D767" s="106">
        <v>752</v>
      </c>
      <c r="E767" s="106">
        <f t="shared" si="78"/>
        <v>0</v>
      </c>
      <c r="F767" s="107">
        <f t="shared" si="76"/>
        <v>0</v>
      </c>
      <c r="G767" s="106" t="e">
        <f>IF('Calcs active'!P766&gt;0,('Input &amp; Results'!F$25/12*$C$3)*('Input &amp; Results'!$D$21),('Input &amp; Results'!F$25/12*$C$3)*('Input &amp; Results'!$D$22))</f>
        <v>#DIV/0!</v>
      </c>
      <c r="H767" s="106" t="e">
        <f t="shared" si="73"/>
        <v>#DIV/0!</v>
      </c>
      <c r="I767" s="106" t="e">
        <f t="shared" si="74"/>
        <v>#DIV/0!</v>
      </c>
      <c r="J767" s="106" t="e">
        <f t="shared" si="77"/>
        <v>#DIV/0!</v>
      </c>
      <c r="K767" s="107" t="e">
        <f t="shared" si="75"/>
        <v>#DIV/0!</v>
      </c>
    </row>
    <row r="768" spans="2:11" x14ac:dyDescent="0.2">
      <c r="B768" s="31">
        <f t="shared" si="79"/>
        <v>3</v>
      </c>
      <c r="C768" s="31" t="s">
        <v>51</v>
      </c>
      <c r="D768" s="106">
        <v>753</v>
      </c>
      <c r="E768" s="106">
        <f t="shared" si="78"/>
        <v>0</v>
      </c>
      <c r="F768" s="107">
        <f t="shared" si="76"/>
        <v>0</v>
      </c>
      <c r="G768" s="106" t="e">
        <f>IF('Calcs active'!P767&gt;0,('Input &amp; Results'!F$25/12*$C$3)*('Input &amp; Results'!$D$21),('Input &amp; Results'!F$25/12*$C$3)*('Input &amp; Results'!$D$22))</f>
        <v>#DIV/0!</v>
      </c>
      <c r="H768" s="106" t="e">
        <f t="shared" si="73"/>
        <v>#DIV/0!</v>
      </c>
      <c r="I768" s="106" t="e">
        <f t="shared" si="74"/>
        <v>#DIV/0!</v>
      </c>
      <c r="J768" s="106" t="e">
        <f t="shared" si="77"/>
        <v>#DIV/0!</v>
      </c>
      <c r="K768" s="107" t="e">
        <f t="shared" si="75"/>
        <v>#DIV/0!</v>
      </c>
    </row>
    <row r="769" spans="2:11" x14ac:dyDescent="0.2">
      <c r="B769" s="31">
        <f t="shared" si="79"/>
        <v>3</v>
      </c>
      <c r="C769" s="31" t="s">
        <v>51</v>
      </c>
      <c r="D769" s="106">
        <v>754</v>
      </c>
      <c r="E769" s="106">
        <f t="shared" si="78"/>
        <v>0</v>
      </c>
      <c r="F769" s="107">
        <f t="shared" si="76"/>
        <v>0</v>
      </c>
      <c r="G769" s="106" t="e">
        <f>IF('Calcs active'!P768&gt;0,('Input &amp; Results'!F$25/12*$C$3)*('Input &amp; Results'!$D$21),('Input &amp; Results'!F$25/12*$C$3)*('Input &amp; Results'!$D$22))</f>
        <v>#DIV/0!</v>
      </c>
      <c r="H769" s="106" t="e">
        <f t="shared" si="73"/>
        <v>#DIV/0!</v>
      </c>
      <c r="I769" s="106" t="e">
        <f t="shared" si="74"/>
        <v>#DIV/0!</v>
      </c>
      <c r="J769" s="106" t="e">
        <f t="shared" si="77"/>
        <v>#DIV/0!</v>
      </c>
      <c r="K769" s="107" t="e">
        <f t="shared" si="75"/>
        <v>#DIV/0!</v>
      </c>
    </row>
    <row r="770" spans="2:11" x14ac:dyDescent="0.2">
      <c r="B770" s="31">
        <f t="shared" si="79"/>
        <v>3</v>
      </c>
      <c r="C770" s="31" t="s">
        <v>51</v>
      </c>
      <c r="D770" s="106">
        <v>755</v>
      </c>
      <c r="E770" s="106">
        <f t="shared" si="78"/>
        <v>0</v>
      </c>
      <c r="F770" s="107">
        <f t="shared" si="76"/>
        <v>0</v>
      </c>
      <c r="G770" s="106" t="e">
        <f>IF('Calcs active'!P769&gt;0,('Input &amp; Results'!F$25/12*$C$3)*('Input &amp; Results'!$D$21),('Input &amp; Results'!F$25/12*$C$3)*('Input &amp; Results'!$D$22))</f>
        <v>#DIV/0!</v>
      </c>
      <c r="H770" s="106" t="e">
        <f t="shared" si="73"/>
        <v>#DIV/0!</v>
      </c>
      <c r="I770" s="106" t="e">
        <f t="shared" si="74"/>
        <v>#DIV/0!</v>
      </c>
      <c r="J770" s="106" t="e">
        <f t="shared" si="77"/>
        <v>#DIV/0!</v>
      </c>
      <c r="K770" s="107" t="e">
        <f t="shared" si="75"/>
        <v>#DIV/0!</v>
      </c>
    </row>
    <row r="771" spans="2:11" x14ac:dyDescent="0.2">
      <c r="B771" s="31">
        <f t="shared" si="79"/>
        <v>3</v>
      </c>
      <c r="C771" s="31" t="s">
        <v>51</v>
      </c>
      <c r="D771" s="106">
        <v>756</v>
      </c>
      <c r="E771" s="106">
        <f t="shared" si="78"/>
        <v>0</v>
      </c>
      <c r="F771" s="107">
        <f t="shared" si="76"/>
        <v>0</v>
      </c>
      <c r="G771" s="106" t="e">
        <f>IF('Calcs active'!P770&gt;0,('Input &amp; Results'!F$25/12*$C$3)*('Input &amp; Results'!$D$21),('Input &amp; Results'!F$25/12*$C$3)*('Input &amp; Results'!$D$22))</f>
        <v>#DIV/0!</v>
      </c>
      <c r="H771" s="106" t="e">
        <f t="shared" si="73"/>
        <v>#DIV/0!</v>
      </c>
      <c r="I771" s="106" t="e">
        <f t="shared" si="74"/>
        <v>#DIV/0!</v>
      </c>
      <c r="J771" s="106" t="e">
        <f t="shared" si="77"/>
        <v>#DIV/0!</v>
      </c>
      <c r="K771" s="107" t="e">
        <f t="shared" si="75"/>
        <v>#DIV/0!</v>
      </c>
    </row>
    <row r="772" spans="2:11" x14ac:dyDescent="0.2">
      <c r="B772" s="31">
        <f t="shared" si="79"/>
        <v>3</v>
      </c>
      <c r="C772" s="31" t="s">
        <v>51</v>
      </c>
      <c r="D772" s="106">
        <v>757</v>
      </c>
      <c r="E772" s="106">
        <f t="shared" si="78"/>
        <v>0</v>
      </c>
      <c r="F772" s="107">
        <f t="shared" si="76"/>
        <v>0</v>
      </c>
      <c r="G772" s="106" t="e">
        <f>IF('Calcs active'!P771&gt;0,('Input &amp; Results'!F$25/12*$C$3)*('Input &amp; Results'!$D$21),('Input &amp; Results'!F$25/12*$C$3)*('Input &amp; Results'!$D$22))</f>
        <v>#DIV/0!</v>
      </c>
      <c r="H772" s="106" t="e">
        <f t="shared" si="73"/>
        <v>#DIV/0!</v>
      </c>
      <c r="I772" s="106" t="e">
        <f t="shared" si="74"/>
        <v>#DIV/0!</v>
      </c>
      <c r="J772" s="106" t="e">
        <f t="shared" si="77"/>
        <v>#DIV/0!</v>
      </c>
      <c r="K772" s="107" t="e">
        <f t="shared" si="75"/>
        <v>#DIV/0!</v>
      </c>
    </row>
    <row r="773" spans="2:11" x14ac:dyDescent="0.2">
      <c r="B773" s="31">
        <f t="shared" si="79"/>
        <v>3</v>
      </c>
      <c r="C773" s="31" t="s">
        <v>51</v>
      </c>
      <c r="D773" s="106">
        <v>758</v>
      </c>
      <c r="E773" s="106">
        <f t="shared" si="78"/>
        <v>0</v>
      </c>
      <c r="F773" s="107">
        <f t="shared" si="76"/>
        <v>0</v>
      </c>
      <c r="G773" s="106" t="e">
        <f>IF('Calcs active'!P772&gt;0,('Input &amp; Results'!F$25/12*$C$3)*('Input &amp; Results'!$D$21),('Input &amp; Results'!F$25/12*$C$3)*('Input &amp; Results'!$D$22))</f>
        <v>#DIV/0!</v>
      </c>
      <c r="H773" s="106" t="e">
        <f t="shared" si="73"/>
        <v>#DIV/0!</v>
      </c>
      <c r="I773" s="106" t="e">
        <f t="shared" si="74"/>
        <v>#DIV/0!</v>
      </c>
      <c r="J773" s="106" t="e">
        <f t="shared" si="77"/>
        <v>#DIV/0!</v>
      </c>
      <c r="K773" s="107" t="e">
        <f t="shared" si="75"/>
        <v>#DIV/0!</v>
      </c>
    </row>
    <row r="774" spans="2:11" x14ac:dyDescent="0.2">
      <c r="B774" s="31">
        <f t="shared" si="79"/>
        <v>3</v>
      </c>
      <c r="C774" s="31" t="s">
        <v>51</v>
      </c>
      <c r="D774" s="106">
        <v>759</v>
      </c>
      <c r="E774" s="106">
        <f t="shared" si="78"/>
        <v>0</v>
      </c>
      <c r="F774" s="107">
        <f t="shared" si="76"/>
        <v>0</v>
      </c>
      <c r="G774" s="106" t="e">
        <f>IF('Calcs active'!P773&gt;0,('Input &amp; Results'!F$25/12*$C$3)*('Input &amp; Results'!$D$21),('Input &amp; Results'!F$25/12*$C$3)*('Input &amp; Results'!$D$22))</f>
        <v>#DIV/0!</v>
      </c>
      <c r="H774" s="106" t="e">
        <f t="shared" si="73"/>
        <v>#DIV/0!</v>
      </c>
      <c r="I774" s="106" t="e">
        <f t="shared" si="74"/>
        <v>#DIV/0!</v>
      </c>
      <c r="J774" s="106" t="e">
        <f t="shared" si="77"/>
        <v>#DIV/0!</v>
      </c>
      <c r="K774" s="107" t="e">
        <f t="shared" si="75"/>
        <v>#DIV/0!</v>
      </c>
    </row>
    <row r="775" spans="2:11" x14ac:dyDescent="0.2">
      <c r="B775" s="31">
        <f t="shared" si="79"/>
        <v>3</v>
      </c>
      <c r="C775" s="31" t="s">
        <v>51</v>
      </c>
      <c r="D775" s="106">
        <v>760</v>
      </c>
      <c r="E775" s="106">
        <f t="shared" si="78"/>
        <v>0</v>
      </c>
      <c r="F775" s="107">
        <f t="shared" si="76"/>
        <v>0</v>
      </c>
      <c r="G775" s="106" t="e">
        <f>IF('Calcs active'!P774&gt;0,('Input &amp; Results'!F$25/12*$C$3)*('Input &amp; Results'!$D$21),('Input &amp; Results'!F$25/12*$C$3)*('Input &amp; Results'!$D$22))</f>
        <v>#DIV/0!</v>
      </c>
      <c r="H775" s="106" t="e">
        <f t="shared" si="73"/>
        <v>#DIV/0!</v>
      </c>
      <c r="I775" s="106" t="e">
        <f t="shared" si="74"/>
        <v>#DIV/0!</v>
      </c>
      <c r="J775" s="106" t="e">
        <f t="shared" si="77"/>
        <v>#DIV/0!</v>
      </c>
      <c r="K775" s="107" t="e">
        <f t="shared" si="75"/>
        <v>#DIV/0!</v>
      </c>
    </row>
    <row r="776" spans="2:11" x14ac:dyDescent="0.2">
      <c r="B776" s="31">
        <f t="shared" si="79"/>
        <v>3</v>
      </c>
      <c r="C776" s="31" t="s">
        <v>51</v>
      </c>
      <c r="D776" s="106">
        <v>761</v>
      </c>
      <c r="E776" s="106">
        <f t="shared" si="78"/>
        <v>0</v>
      </c>
      <c r="F776" s="107">
        <f t="shared" si="76"/>
        <v>0</v>
      </c>
      <c r="G776" s="106" t="e">
        <f>IF('Calcs active'!P775&gt;0,('Input &amp; Results'!F$25/12*$C$3)*('Input &amp; Results'!$D$21),('Input &amp; Results'!F$25/12*$C$3)*('Input &amp; Results'!$D$22))</f>
        <v>#DIV/0!</v>
      </c>
      <c r="H776" s="106" t="e">
        <f t="shared" si="73"/>
        <v>#DIV/0!</v>
      </c>
      <c r="I776" s="106" t="e">
        <f t="shared" si="74"/>
        <v>#DIV/0!</v>
      </c>
      <c r="J776" s="106" t="e">
        <f t="shared" si="77"/>
        <v>#DIV/0!</v>
      </c>
      <c r="K776" s="107" t="e">
        <f t="shared" si="75"/>
        <v>#DIV/0!</v>
      </c>
    </row>
    <row r="777" spans="2:11" x14ac:dyDescent="0.2">
      <c r="B777" s="31">
        <f t="shared" si="79"/>
        <v>3</v>
      </c>
      <c r="C777" s="31" t="s">
        <v>52</v>
      </c>
      <c r="D777" s="106">
        <v>762</v>
      </c>
      <c r="E777" s="106">
        <f t="shared" si="78"/>
        <v>0</v>
      </c>
      <c r="F777" s="107">
        <f t="shared" si="76"/>
        <v>0</v>
      </c>
      <c r="G777" s="106" t="e">
        <f>IF('Calcs active'!P776&gt;0,('Input &amp; Results'!F$26/12*$C$3)*('Input &amp; Results'!$D$21),('Input &amp; Results'!F$26/12*$C$3)*('Input &amp; Results'!$D$22))</f>
        <v>#DIV/0!</v>
      </c>
      <c r="H777" s="106" t="e">
        <f t="shared" si="73"/>
        <v>#DIV/0!</v>
      </c>
      <c r="I777" s="106" t="e">
        <f t="shared" si="74"/>
        <v>#DIV/0!</v>
      </c>
      <c r="J777" s="106" t="e">
        <f t="shared" si="77"/>
        <v>#DIV/0!</v>
      </c>
      <c r="K777" s="107" t="e">
        <f t="shared" si="75"/>
        <v>#DIV/0!</v>
      </c>
    </row>
    <row r="778" spans="2:11" x14ac:dyDescent="0.2">
      <c r="B778" s="31">
        <f t="shared" si="79"/>
        <v>3</v>
      </c>
      <c r="C778" s="31" t="s">
        <v>52</v>
      </c>
      <c r="D778" s="106">
        <v>763</v>
      </c>
      <c r="E778" s="106">
        <f t="shared" si="78"/>
        <v>0</v>
      </c>
      <c r="F778" s="107">
        <f t="shared" si="76"/>
        <v>0</v>
      </c>
      <c r="G778" s="106" t="e">
        <f>IF('Calcs active'!P777&gt;0,('Input &amp; Results'!F$26/12*$C$3)*('Input &amp; Results'!$D$21),('Input &amp; Results'!F$26/12*$C$3)*('Input &amp; Results'!$D$22))</f>
        <v>#DIV/0!</v>
      </c>
      <c r="H778" s="106" t="e">
        <f t="shared" si="73"/>
        <v>#DIV/0!</v>
      </c>
      <c r="I778" s="106" t="e">
        <f t="shared" si="74"/>
        <v>#DIV/0!</v>
      </c>
      <c r="J778" s="106" t="e">
        <f t="shared" si="77"/>
        <v>#DIV/0!</v>
      </c>
      <c r="K778" s="107" t="e">
        <f t="shared" si="75"/>
        <v>#DIV/0!</v>
      </c>
    </row>
    <row r="779" spans="2:11" x14ac:dyDescent="0.2">
      <c r="B779" s="31">
        <f t="shared" si="79"/>
        <v>3</v>
      </c>
      <c r="C779" s="31" t="s">
        <v>52</v>
      </c>
      <c r="D779" s="106">
        <v>764</v>
      </c>
      <c r="E779" s="106">
        <f t="shared" si="78"/>
        <v>0</v>
      </c>
      <c r="F779" s="107">
        <f t="shared" si="76"/>
        <v>0</v>
      </c>
      <c r="G779" s="106" t="e">
        <f>IF('Calcs active'!P778&gt;0,('Input &amp; Results'!F$26/12*$C$3)*('Input &amp; Results'!$D$21),('Input &amp; Results'!F$26/12*$C$3)*('Input &amp; Results'!$D$22))</f>
        <v>#DIV/0!</v>
      </c>
      <c r="H779" s="106" t="e">
        <f t="shared" si="73"/>
        <v>#DIV/0!</v>
      </c>
      <c r="I779" s="106" t="e">
        <f t="shared" si="74"/>
        <v>#DIV/0!</v>
      </c>
      <c r="J779" s="106" t="e">
        <f t="shared" si="77"/>
        <v>#DIV/0!</v>
      </c>
      <c r="K779" s="107" t="e">
        <f t="shared" si="75"/>
        <v>#DIV/0!</v>
      </c>
    </row>
    <row r="780" spans="2:11" x14ac:dyDescent="0.2">
      <c r="B780" s="31">
        <f t="shared" si="79"/>
        <v>3</v>
      </c>
      <c r="C780" s="31" t="s">
        <v>52</v>
      </c>
      <c r="D780" s="106">
        <v>765</v>
      </c>
      <c r="E780" s="106">
        <f t="shared" si="78"/>
        <v>0</v>
      </c>
      <c r="F780" s="107">
        <f t="shared" si="76"/>
        <v>0</v>
      </c>
      <c r="G780" s="106" t="e">
        <f>IF('Calcs active'!P779&gt;0,('Input &amp; Results'!F$26/12*$C$3)*('Input &amp; Results'!$D$21),('Input &amp; Results'!F$26/12*$C$3)*('Input &amp; Results'!$D$22))</f>
        <v>#DIV/0!</v>
      </c>
      <c r="H780" s="106" t="e">
        <f t="shared" si="73"/>
        <v>#DIV/0!</v>
      </c>
      <c r="I780" s="106" t="e">
        <f t="shared" si="74"/>
        <v>#DIV/0!</v>
      </c>
      <c r="J780" s="106" t="e">
        <f t="shared" si="77"/>
        <v>#DIV/0!</v>
      </c>
      <c r="K780" s="107" t="e">
        <f t="shared" si="75"/>
        <v>#DIV/0!</v>
      </c>
    </row>
    <row r="781" spans="2:11" x14ac:dyDescent="0.2">
      <c r="B781" s="31">
        <f t="shared" si="79"/>
        <v>3</v>
      </c>
      <c r="C781" s="31" t="s">
        <v>52</v>
      </c>
      <c r="D781" s="106">
        <v>766</v>
      </c>
      <c r="E781" s="106">
        <f t="shared" si="78"/>
        <v>0</v>
      </c>
      <c r="F781" s="107">
        <f t="shared" si="76"/>
        <v>0</v>
      </c>
      <c r="G781" s="106" t="e">
        <f>IF('Calcs active'!P780&gt;0,('Input &amp; Results'!F$26/12*$C$3)*('Input &amp; Results'!$D$21),('Input &amp; Results'!F$26/12*$C$3)*('Input &amp; Results'!$D$22))</f>
        <v>#DIV/0!</v>
      </c>
      <c r="H781" s="106" t="e">
        <f t="shared" si="73"/>
        <v>#DIV/0!</v>
      </c>
      <c r="I781" s="106" t="e">
        <f t="shared" si="74"/>
        <v>#DIV/0!</v>
      </c>
      <c r="J781" s="106" t="e">
        <f t="shared" si="77"/>
        <v>#DIV/0!</v>
      </c>
      <c r="K781" s="107" t="e">
        <f t="shared" si="75"/>
        <v>#DIV/0!</v>
      </c>
    </row>
    <row r="782" spans="2:11" x14ac:dyDescent="0.2">
      <c r="B782" s="31">
        <f t="shared" si="79"/>
        <v>3</v>
      </c>
      <c r="C782" s="31" t="s">
        <v>52</v>
      </c>
      <c r="D782" s="106">
        <v>767</v>
      </c>
      <c r="E782" s="106">
        <f t="shared" si="78"/>
        <v>0</v>
      </c>
      <c r="F782" s="107">
        <f t="shared" si="76"/>
        <v>0</v>
      </c>
      <c r="G782" s="106" t="e">
        <f>IF('Calcs active'!P781&gt;0,('Input &amp; Results'!F$26/12*$C$3)*('Input &amp; Results'!$D$21),('Input &amp; Results'!F$26/12*$C$3)*('Input &amp; Results'!$D$22))</f>
        <v>#DIV/0!</v>
      </c>
      <c r="H782" s="106" t="e">
        <f t="shared" si="73"/>
        <v>#DIV/0!</v>
      </c>
      <c r="I782" s="106" t="e">
        <f t="shared" si="74"/>
        <v>#DIV/0!</v>
      </c>
      <c r="J782" s="106" t="e">
        <f t="shared" si="77"/>
        <v>#DIV/0!</v>
      </c>
      <c r="K782" s="107" t="e">
        <f t="shared" si="75"/>
        <v>#DIV/0!</v>
      </c>
    </row>
    <row r="783" spans="2:11" x14ac:dyDescent="0.2">
      <c r="B783" s="31">
        <f t="shared" si="79"/>
        <v>3</v>
      </c>
      <c r="C783" s="31" t="s">
        <v>52</v>
      </c>
      <c r="D783" s="106">
        <v>768</v>
      </c>
      <c r="E783" s="106">
        <f t="shared" si="78"/>
        <v>0</v>
      </c>
      <c r="F783" s="107">
        <f t="shared" si="76"/>
        <v>0</v>
      </c>
      <c r="G783" s="106" t="e">
        <f>IF('Calcs active'!P782&gt;0,('Input &amp; Results'!F$26/12*$C$3)*('Input &amp; Results'!$D$21),('Input &amp; Results'!F$26/12*$C$3)*('Input &amp; Results'!$D$22))</f>
        <v>#DIV/0!</v>
      </c>
      <c r="H783" s="106" t="e">
        <f t="shared" si="73"/>
        <v>#DIV/0!</v>
      </c>
      <c r="I783" s="106" t="e">
        <f t="shared" si="74"/>
        <v>#DIV/0!</v>
      </c>
      <c r="J783" s="106" t="e">
        <f t="shared" si="77"/>
        <v>#DIV/0!</v>
      </c>
      <c r="K783" s="107" t="e">
        <f t="shared" si="75"/>
        <v>#DIV/0!</v>
      </c>
    </row>
    <row r="784" spans="2:11" x14ac:dyDescent="0.2">
      <c r="B784" s="31">
        <f t="shared" si="79"/>
        <v>3</v>
      </c>
      <c r="C784" s="31" t="s">
        <v>52</v>
      </c>
      <c r="D784" s="106">
        <v>769</v>
      </c>
      <c r="E784" s="106">
        <f t="shared" si="78"/>
        <v>0</v>
      </c>
      <c r="F784" s="107">
        <f t="shared" si="76"/>
        <v>0</v>
      </c>
      <c r="G784" s="106" t="e">
        <f>IF('Calcs active'!P783&gt;0,('Input &amp; Results'!F$26/12*$C$3)*('Input &amp; Results'!$D$21),('Input &amp; Results'!F$26/12*$C$3)*('Input &amp; Results'!$D$22))</f>
        <v>#DIV/0!</v>
      </c>
      <c r="H784" s="106" t="e">
        <f t="shared" si="73"/>
        <v>#DIV/0!</v>
      </c>
      <c r="I784" s="106" t="e">
        <f t="shared" si="74"/>
        <v>#DIV/0!</v>
      </c>
      <c r="J784" s="106" t="e">
        <f t="shared" si="77"/>
        <v>#DIV/0!</v>
      </c>
      <c r="K784" s="107" t="e">
        <f t="shared" si="75"/>
        <v>#DIV/0!</v>
      </c>
    </row>
    <row r="785" spans="2:11" x14ac:dyDescent="0.2">
      <c r="B785" s="31">
        <f t="shared" si="79"/>
        <v>3</v>
      </c>
      <c r="C785" s="31" t="s">
        <v>52</v>
      </c>
      <c r="D785" s="106">
        <v>770</v>
      </c>
      <c r="E785" s="106">
        <f t="shared" si="78"/>
        <v>0</v>
      </c>
      <c r="F785" s="107">
        <f t="shared" si="76"/>
        <v>0</v>
      </c>
      <c r="G785" s="106" t="e">
        <f>IF('Calcs active'!P784&gt;0,('Input &amp; Results'!F$26/12*$C$3)*('Input &amp; Results'!$D$21),('Input &amp; Results'!F$26/12*$C$3)*('Input &amp; Results'!$D$22))</f>
        <v>#DIV/0!</v>
      </c>
      <c r="H785" s="106" t="e">
        <f t="shared" ref="H785:H848" si="80">G785-E785</f>
        <v>#DIV/0!</v>
      </c>
      <c r="I785" s="106" t="e">
        <f t="shared" ref="I785:I848" si="81">I784+H785</f>
        <v>#DIV/0!</v>
      </c>
      <c r="J785" s="106" t="e">
        <f t="shared" si="77"/>
        <v>#DIV/0!</v>
      </c>
      <c r="K785" s="107" t="e">
        <f t="shared" ref="K785:K848" si="82">J785/($C$3*$C$4)</f>
        <v>#DIV/0!</v>
      </c>
    </row>
    <row r="786" spans="2:11" x14ac:dyDescent="0.2">
      <c r="B786" s="31">
        <f t="shared" si="79"/>
        <v>3</v>
      </c>
      <c r="C786" s="31" t="s">
        <v>52</v>
      </c>
      <c r="D786" s="106">
        <v>771</v>
      </c>
      <c r="E786" s="106">
        <f t="shared" si="78"/>
        <v>0</v>
      </c>
      <c r="F786" s="107">
        <f t="shared" si="76"/>
        <v>0</v>
      </c>
      <c r="G786" s="106" t="e">
        <f>IF('Calcs active'!P785&gt;0,('Input &amp; Results'!F$26/12*$C$3)*('Input &amp; Results'!$D$21),('Input &amp; Results'!F$26/12*$C$3)*('Input &amp; Results'!$D$22))</f>
        <v>#DIV/0!</v>
      </c>
      <c r="H786" s="106" t="e">
        <f t="shared" si="80"/>
        <v>#DIV/0!</v>
      </c>
      <c r="I786" s="106" t="e">
        <f t="shared" si="81"/>
        <v>#DIV/0!</v>
      </c>
      <c r="J786" s="106" t="e">
        <f t="shared" si="77"/>
        <v>#DIV/0!</v>
      </c>
      <c r="K786" s="107" t="e">
        <f t="shared" si="82"/>
        <v>#DIV/0!</v>
      </c>
    </row>
    <row r="787" spans="2:11" x14ac:dyDescent="0.2">
      <c r="B787" s="31">
        <f t="shared" si="79"/>
        <v>3</v>
      </c>
      <c r="C787" s="31" t="s">
        <v>52</v>
      </c>
      <c r="D787" s="106">
        <v>772</v>
      </c>
      <c r="E787" s="106">
        <f t="shared" si="78"/>
        <v>0</v>
      </c>
      <c r="F787" s="107">
        <f t="shared" ref="F787:F850" si="83">E787*7.48/1440</f>
        <v>0</v>
      </c>
      <c r="G787" s="106" t="e">
        <f>IF('Calcs active'!P786&gt;0,('Input &amp; Results'!F$26/12*$C$3)*('Input &amp; Results'!$D$21),('Input &amp; Results'!F$26/12*$C$3)*('Input &amp; Results'!$D$22))</f>
        <v>#DIV/0!</v>
      </c>
      <c r="H787" s="106" t="e">
        <f t="shared" si="80"/>
        <v>#DIV/0!</v>
      </c>
      <c r="I787" s="106" t="e">
        <f t="shared" si="81"/>
        <v>#DIV/0!</v>
      </c>
      <c r="J787" s="106" t="e">
        <f t="shared" si="77"/>
        <v>#DIV/0!</v>
      </c>
      <c r="K787" s="107" t="e">
        <f t="shared" si="82"/>
        <v>#DIV/0!</v>
      </c>
    </row>
    <row r="788" spans="2:11" x14ac:dyDescent="0.2">
      <c r="B788" s="31">
        <f t="shared" si="79"/>
        <v>3</v>
      </c>
      <c r="C788" s="31" t="s">
        <v>52</v>
      </c>
      <c r="D788" s="106">
        <v>773</v>
      </c>
      <c r="E788" s="106">
        <f t="shared" si="78"/>
        <v>0</v>
      </c>
      <c r="F788" s="107">
        <f t="shared" si="83"/>
        <v>0</v>
      </c>
      <c r="G788" s="106" t="e">
        <f>IF('Calcs active'!P787&gt;0,('Input &amp; Results'!F$26/12*$C$3)*('Input &amp; Results'!$D$21),('Input &amp; Results'!F$26/12*$C$3)*('Input &amp; Results'!$D$22))</f>
        <v>#DIV/0!</v>
      </c>
      <c r="H788" s="106" t="e">
        <f t="shared" si="80"/>
        <v>#DIV/0!</v>
      </c>
      <c r="I788" s="106" t="e">
        <f t="shared" si="81"/>
        <v>#DIV/0!</v>
      </c>
      <c r="J788" s="106" t="e">
        <f t="shared" si="77"/>
        <v>#DIV/0!</v>
      </c>
      <c r="K788" s="107" t="e">
        <f t="shared" si="82"/>
        <v>#DIV/0!</v>
      </c>
    </row>
    <row r="789" spans="2:11" x14ac:dyDescent="0.2">
      <c r="B789" s="31">
        <f t="shared" si="79"/>
        <v>3</v>
      </c>
      <c r="C789" s="31" t="s">
        <v>52</v>
      </c>
      <c r="D789" s="106">
        <v>774</v>
      </c>
      <c r="E789" s="106">
        <f t="shared" si="78"/>
        <v>0</v>
      </c>
      <c r="F789" s="107">
        <f t="shared" si="83"/>
        <v>0</v>
      </c>
      <c r="G789" s="106" t="e">
        <f>IF('Calcs active'!P788&gt;0,('Input &amp; Results'!F$26/12*$C$3)*('Input &amp; Results'!$D$21),('Input &amp; Results'!F$26/12*$C$3)*('Input &amp; Results'!$D$22))</f>
        <v>#DIV/0!</v>
      </c>
      <c r="H789" s="106" t="e">
        <f t="shared" si="80"/>
        <v>#DIV/0!</v>
      </c>
      <c r="I789" s="106" t="e">
        <f t="shared" si="81"/>
        <v>#DIV/0!</v>
      </c>
      <c r="J789" s="106" t="e">
        <f t="shared" ref="J789:J852" si="84">J788+H789</f>
        <v>#DIV/0!</v>
      </c>
      <c r="K789" s="107" t="e">
        <f t="shared" si="82"/>
        <v>#DIV/0!</v>
      </c>
    </row>
    <row r="790" spans="2:11" x14ac:dyDescent="0.2">
      <c r="B790" s="31">
        <f t="shared" si="79"/>
        <v>3</v>
      </c>
      <c r="C790" s="31" t="s">
        <v>52</v>
      </c>
      <c r="D790" s="106">
        <v>775</v>
      </c>
      <c r="E790" s="106">
        <f t="shared" si="78"/>
        <v>0</v>
      </c>
      <c r="F790" s="107">
        <f t="shared" si="83"/>
        <v>0</v>
      </c>
      <c r="G790" s="106" t="e">
        <f>IF('Calcs active'!P789&gt;0,('Input &amp; Results'!F$26/12*$C$3)*('Input &amp; Results'!$D$21),('Input &amp; Results'!F$26/12*$C$3)*('Input &amp; Results'!$D$22))</f>
        <v>#DIV/0!</v>
      </c>
      <c r="H790" s="106" t="e">
        <f t="shared" si="80"/>
        <v>#DIV/0!</v>
      </c>
      <c r="I790" s="106" t="e">
        <f t="shared" si="81"/>
        <v>#DIV/0!</v>
      </c>
      <c r="J790" s="106" t="e">
        <f t="shared" si="84"/>
        <v>#DIV/0!</v>
      </c>
      <c r="K790" s="107" t="e">
        <f t="shared" si="82"/>
        <v>#DIV/0!</v>
      </c>
    </row>
    <row r="791" spans="2:11" x14ac:dyDescent="0.2">
      <c r="B791" s="31">
        <f t="shared" si="79"/>
        <v>3</v>
      </c>
      <c r="C791" s="31" t="s">
        <v>52</v>
      </c>
      <c r="D791" s="106">
        <v>776</v>
      </c>
      <c r="E791" s="106">
        <f t="shared" si="78"/>
        <v>0</v>
      </c>
      <c r="F791" s="107">
        <f t="shared" si="83"/>
        <v>0</v>
      </c>
      <c r="G791" s="106" t="e">
        <f>IF('Calcs active'!P790&gt;0,('Input &amp; Results'!F$26/12*$C$3)*('Input &amp; Results'!$D$21),('Input &amp; Results'!F$26/12*$C$3)*('Input &amp; Results'!$D$22))</f>
        <v>#DIV/0!</v>
      </c>
      <c r="H791" s="106" t="e">
        <f t="shared" si="80"/>
        <v>#DIV/0!</v>
      </c>
      <c r="I791" s="106" t="e">
        <f t="shared" si="81"/>
        <v>#DIV/0!</v>
      </c>
      <c r="J791" s="106" t="e">
        <f t="shared" si="84"/>
        <v>#DIV/0!</v>
      </c>
      <c r="K791" s="107" t="e">
        <f t="shared" si="82"/>
        <v>#DIV/0!</v>
      </c>
    </row>
    <row r="792" spans="2:11" x14ac:dyDescent="0.2">
      <c r="B792" s="31">
        <f t="shared" si="79"/>
        <v>3</v>
      </c>
      <c r="C792" s="31" t="s">
        <v>52</v>
      </c>
      <c r="D792" s="106">
        <v>777</v>
      </c>
      <c r="E792" s="106">
        <f t="shared" si="78"/>
        <v>0</v>
      </c>
      <c r="F792" s="107">
        <f t="shared" si="83"/>
        <v>0</v>
      </c>
      <c r="G792" s="106" t="e">
        <f>IF('Calcs active'!P791&gt;0,('Input &amp; Results'!F$26/12*$C$3)*('Input &amp; Results'!$D$21),('Input &amp; Results'!F$26/12*$C$3)*('Input &amp; Results'!$D$22))</f>
        <v>#DIV/0!</v>
      </c>
      <c r="H792" s="106" t="e">
        <f t="shared" si="80"/>
        <v>#DIV/0!</v>
      </c>
      <c r="I792" s="106" t="e">
        <f t="shared" si="81"/>
        <v>#DIV/0!</v>
      </c>
      <c r="J792" s="106" t="e">
        <f t="shared" si="84"/>
        <v>#DIV/0!</v>
      </c>
      <c r="K792" s="107" t="e">
        <f t="shared" si="82"/>
        <v>#DIV/0!</v>
      </c>
    </row>
    <row r="793" spans="2:11" x14ac:dyDescent="0.2">
      <c r="B793" s="31">
        <f t="shared" si="79"/>
        <v>3</v>
      </c>
      <c r="C793" s="31" t="s">
        <v>52</v>
      </c>
      <c r="D793" s="106">
        <v>778</v>
      </c>
      <c r="E793" s="106">
        <f t="shared" si="78"/>
        <v>0</v>
      </c>
      <c r="F793" s="107">
        <f t="shared" si="83"/>
        <v>0</v>
      </c>
      <c r="G793" s="106" t="e">
        <f>IF('Calcs active'!P792&gt;0,('Input &amp; Results'!F$26/12*$C$3)*('Input &amp; Results'!$D$21),('Input &amp; Results'!F$26/12*$C$3)*('Input &amp; Results'!$D$22))</f>
        <v>#DIV/0!</v>
      </c>
      <c r="H793" s="106" t="e">
        <f t="shared" si="80"/>
        <v>#DIV/0!</v>
      </c>
      <c r="I793" s="106" t="e">
        <f t="shared" si="81"/>
        <v>#DIV/0!</v>
      </c>
      <c r="J793" s="106" t="e">
        <f t="shared" si="84"/>
        <v>#DIV/0!</v>
      </c>
      <c r="K793" s="107" t="e">
        <f t="shared" si="82"/>
        <v>#DIV/0!</v>
      </c>
    </row>
    <row r="794" spans="2:11" x14ac:dyDescent="0.2">
      <c r="B794" s="31">
        <f t="shared" si="79"/>
        <v>3</v>
      </c>
      <c r="C794" s="31" t="s">
        <v>52</v>
      </c>
      <c r="D794" s="106">
        <v>779</v>
      </c>
      <c r="E794" s="106">
        <f t="shared" si="78"/>
        <v>0</v>
      </c>
      <c r="F794" s="107">
        <f t="shared" si="83"/>
        <v>0</v>
      </c>
      <c r="G794" s="106" t="e">
        <f>IF('Calcs active'!P793&gt;0,('Input &amp; Results'!F$26/12*$C$3)*('Input &amp; Results'!$D$21),('Input &amp; Results'!F$26/12*$C$3)*('Input &amp; Results'!$D$22))</f>
        <v>#DIV/0!</v>
      </c>
      <c r="H794" s="106" t="e">
        <f t="shared" si="80"/>
        <v>#DIV/0!</v>
      </c>
      <c r="I794" s="106" t="e">
        <f t="shared" si="81"/>
        <v>#DIV/0!</v>
      </c>
      <c r="J794" s="106" t="e">
        <f t="shared" si="84"/>
        <v>#DIV/0!</v>
      </c>
      <c r="K794" s="107" t="e">
        <f t="shared" si="82"/>
        <v>#DIV/0!</v>
      </c>
    </row>
    <row r="795" spans="2:11" x14ac:dyDescent="0.2">
      <c r="B795" s="31">
        <f t="shared" si="79"/>
        <v>3</v>
      </c>
      <c r="C795" s="31" t="s">
        <v>52</v>
      </c>
      <c r="D795" s="106">
        <v>780</v>
      </c>
      <c r="E795" s="106">
        <f t="shared" si="78"/>
        <v>0</v>
      </c>
      <c r="F795" s="107">
        <f t="shared" si="83"/>
        <v>0</v>
      </c>
      <c r="G795" s="106" t="e">
        <f>IF('Calcs active'!P794&gt;0,('Input &amp; Results'!F$26/12*$C$3)*('Input &amp; Results'!$D$21),('Input &amp; Results'!F$26/12*$C$3)*('Input &amp; Results'!$D$22))</f>
        <v>#DIV/0!</v>
      </c>
      <c r="H795" s="106" t="e">
        <f t="shared" si="80"/>
        <v>#DIV/0!</v>
      </c>
      <c r="I795" s="106" t="e">
        <f t="shared" si="81"/>
        <v>#DIV/0!</v>
      </c>
      <c r="J795" s="106" t="e">
        <f t="shared" si="84"/>
        <v>#DIV/0!</v>
      </c>
      <c r="K795" s="107" t="e">
        <f t="shared" si="82"/>
        <v>#DIV/0!</v>
      </c>
    </row>
    <row r="796" spans="2:11" x14ac:dyDescent="0.2">
      <c r="B796" s="31">
        <f t="shared" si="79"/>
        <v>3</v>
      </c>
      <c r="C796" s="31" t="s">
        <v>52</v>
      </c>
      <c r="D796" s="106">
        <v>781</v>
      </c>
      <c r="E796" s="106">
        <f t="shared" si="78"/>
        <v>0</v>
      </c>
      <c r="F796" s="107">
        <f t="shared" si="83"/>
        <v>0</v>
      </c>
      <c r="G796" s="106" t="e">
        <f>IF('Calcs active'!P795&gt;0,('Input &amp; Results'!F$26/12*$C$3)*('Input &amp; Results'!$D$21),('Input &amp; Results'!F$26/12*$C$3)*('Input &amp; Results'!$D$22))</f>
        <v>#DIV/0!</v>
      </c>
      <c r="H796" s="106" t="e">
        <f t="shared" si="80"/>
        <v>#DIV/0!</v>
      </c>
      <c r="I796" s="106" t="e">
        <f t="shared" si="81"/>
        <v>#DIV/0!</v>
      </c>
      <c r="J796" s="106" t="e">
        <f t="shared" si="84"/>
        <v>#DIV/0!</v>
      </c>
      <c r="K796" s="107" t="e">
        <f t="shared" si="82"/>
        <v>#DIV/0!</v>
      </c>
    </row>
    <row r="797" spans="2:11" x14ac:dyDescent="0.2">
      <c r="B797" s="31">
        <f t="shared" si="79"/>
        <v>3</v>
      </c>
      <c r="C797" s="31" t="s">
        <v>52</v>
      </c>
      <c r="D797" s="106">
        <v>782</v>
      </c>
      <c r="E797" s="106">
        <f t="shared" si="78"/>
        <v>0</v>
      </c>
      <c r="F797" s="107">
        <f t="shared" si="83"/>
        <v>0</v>
      </c>
      <c r="G797" s="106" t="e">
        <f>IF('Calcs active'!P796&gt;0,('Input &amp; Results'!F$26/12*$C$3)*('Input &amp; Results'!$D$21),('Input &amp; Results'!F$26/12*$C$3)*('Input &amp; Results'!$D$22))</f>
        <v>#DIV/0!</v>
      </c>
      <c r="H797" s="106" t="e">
        <f t="shared" si="80"/>
        <v>#DIV/0!</v>
      </c>
      <c r="I797" s="106" t="e">
        <f t="shared" si="81"/>
        <v>#DIV/0!</v>
      </c>
      <c r="J797" s="106" t="e">
        <f t="shared" si="84"/>
        <v>#DIV/0!</v>
      </c>
      <c r="K797" s="107" t="e">
        <f t="shared" si="82"/>
        <v>#DIV/0!</v>
      </c>
    </row>
    <row r="798" spans="2:11" x14ac:dyDescent="0.2">
      <c r="B798" s="31">
        <f t="shared" si="79"/>
        <v>3</v>
      </c>
      <c r="C798" s="31" t="s">
        <v>52</v>
      </c>
      <c r="D798" s="106">
        <v>783</v>
      </c>
      <c r="E798" s="106">
        <f t="shared" si="78"/>
        <v>0</v>
      </c>
      <c r="F798" s="107">
        <f t="shared" si="83"/>
        <v>0</v>
      </c>
      <c r="G798" s="106" t="e">
        <f>IF('Calcs active'!P797&gt;0,('Input &amp; Results'!F$26/12*$C$3)*('Input &amp; Results'!$D$21),('Input &amp; Results'!F$26/12*$C$3)*('Input &amp; Results'!$D$22))</f>
        <v>#DIV/0!</v>
      </c>
      <c r="H798" s="106" t="e">
        <f t="shared" si="80"/>
        <v>#DIV/0!</v>
      </c>
      <c r="I798" s="106" t="e">
        <f t="shared" si="81"/>
        <v>#DIV/0!</v>
      </c>
      <c r="J798" s="106" t="e">
        <f t="shared" si="84"/>
        <v>#DIV/0!</v>
      </c>
      <c r="K798" s="107" t="e">
        <f t="shared" si="82"/>
        <v>#DIV/0!</v>
      </c>
    </row>
    <row r="799" spans="2:11" x14ac:dyDescent="0.2">
      <c r="B799" s="31">
        <f t="shared" si="79"/>
        <v>3</v>
      </c>
      <c r="C799" s="31" t="s">
        <v>52</v>
      </c>
      <c r="D799" s="106">
        <v>784</v>
      </c>
      <c r="E799" s="106">
        <f t="shared" si="78"/>
        <v>0</v>
      </c>
      <c r="F799" s="107">
        <f t="shared" si="83"/>
        <v>0</v>
      </c>
      <c r="G799" s="106" t="e">
        <f>IF('Calcs active'!P798&gt;0,('Input &amp; Results'!F$26/12*$C$3)*('Input &amp; Results'!$D$21),('Input &amp; Results'!F$26/12*$C$3)*('Input &amp; Results'!$D$22))</f>
        <v>#DIV/0!</v>
      </c>
      <c r="H799" s="106" t="e">
        <f t="shared" si="80"/>
        <v>#DIV/0!</v>
      </c>
      <c r="I799" s="106" t="e">
        <f t="shared" si="81"/>
        <v>#DIV/0!</v>
      </c>
      <c r="J799" s="106" t="e">
        <f t="shared" si="84"/>
        <v>#DIV/0!</v>
      </c>
      <c r="K799" s="107" t="e">
        <f t="shared" si="82"/>
        <v>#DIV/0!</v>
      </c>
    </row>
    <row r="800" spans="2:11" x14ac:dyDescent="0.2">
      <c r="B800" s="31">
        <f t="shared" si="79"/>
        <v>3</v>
      </c>
      <c r="C800" s="31" t="s">
        <v>52</v>
      </c>
      <c r="D800" s="106">
        <v>785</v>
      </c>
      <c r="E800" s="106">
        <f t="shared" si="78"/>
        <v>0</v>
      </c>
      <c r="F800" s="107">
        <f t="shared" si="83"/>
        <v>0</v>
      </c>
      <c r="G800" s="106" t="e">
        <f>IF('Calcs active'!P799&gt;0,('Input &amp; Results'!F$26/12*$C$3)*('Input &amp; Results'!$D$21),('Input &amp; Results'!F$26/12*$C$3)*('Input &amp; Results'!$D$22))</f>
        <v>#DIV/0!</v>
      </c>
      <c r="H800" s="106" t="e">
        <f t="shared" si="80"/>
        <v>#DIV/0!</v>
      </c>
      <c r="I800" s="106" t="e">
        <f t="shared" si="81"/>
        <v>#DIV/0!</v>
      </c>
      <c r="J800" s="106" t="e">
        <f t="shared" si="84"/>
        <v>#DIV/0!</v>
      </c>
      <c r="K800" s="107" t="e">
        <f t="shared" si="82"/>
        <v>#DIV/0!</v>
      </c>
    </row>
    <row r="801" spans="2:11" x14ac:dyDescent="0.2">
      <c r="B801" s="31">
        <f t="shared" si="79"/>
        <v>3</v>
      </c>
      <c r="C801" s="31" t="s">
        <v>52</v>
      </c>
      <c r="D801" s="106">
        <v>786</v>
      </c>
      <c r="E801" s="106">
        <f t="shared" si="78"/>
        <v>0</v>
      </c>
      <c r="F801" s="107">
        <f t="shared" si="83"/>
        <v>0</v>
      </c>
      <c r="G801" s="106" t="e">
        <f>IF('Calcs active'!P800&gt;0,('Input &amp; Results'!F$26/12*$C$3)*('Input &amp; Results'!$D$21),('Input &amp; Results'!F$26/12*$C$3)*('Input &amp; Results'!$D$22))</f>
        <v>#DIV/0!</v>
      </c>
      <c r="H801" s="106" t="e">
        <f t="shared" si="80"/>
        <v>#DIV/0!</v>
      </c>
      <c r="I801" s="106" t="e">
        <f t="shared" si="81"/>
        <v>#DIV/0!</v>
      </c>
      <c r="J801" s="106" t="e">
        <f t="shared" si="84"/>
        <v>#DIV/0!</v>
      </c>
      <c r="K801" s="107" t="e">
        <f t="shared" si="82"/>
        <v>#DIV/0!</v>
      </c>
    </row>
    <row r="802" spans="2:11" x14ac:dyDescent="0.2">
      <c r="B802" s="31">
        <f t="shared" si="79"/>
        <v>3</v>
      </c>
      <c r="C802" s="31" t="s">
        <v>52</v>
      </c>
      <c r="D802" s="106">
        <v>787</v>
      </c>
      <c r="E802" s="106">
        <f t="shared" si="78"/>
        <v>0</v>
      </c>
      <c r="F802" s="107">
        <f t="shared" si="83"/>
        <v>0</v>
      </c>
      <c r="G802" s="106" t="e">
        <f>IF('Calcs active'!P801&gt;0,('Input &amp; Results'!F$26/12*$C$3)*('Input &amp; Results'!$D$21),('Input &amp; Results'!F$26/12*$C$3)*('Input &amp; Results'!$D$22))</f>
        <v>#DIV/0!</v>
      </c>
      <c r="H802" s="106" t="e">
        <f t="shared" si="80"/>
        <v>#DIV/0!</v>
      </c>
      <c r="I802" s="106" t="e">
        <f t="shared" si="81"/>
        <v>#DIV/0!</v>
      </c>
      <c r="J802" s="106" t="e">
        <f t="shared" si="84"/>
        <v>#DIV/0!</v>
      </c>
      <c r="K802" s="107" t="e">
        <f t="shared" si="82"/>
        <v>#DIV/0!</v>
      </c>
    </row>
    <row r="803" spans="2:11" x14ac:dyDescent="0.2">
      <c r="B803" s="31">
        <f t="shared" si="79"/>
        <v>3</v>
      </c>
      <c r="C803" s="31" t="s">
        <v>52</v>
      </c>
      <c r="D803" s="106">
        <v>788</v>
      </c>
      <c r="E803" s="106">
        <f t="shared" si="78"/>
        <v>0</v>
      </c>
      <c r="F803" s="107">
        <f t="shared" si="83"/>
        <v>0</v>
      </c>
      <c r="G803" s="106" t="e">
        <f>IF('Calcs active'!P802&gt;0,('Input &amp; Results'!F$26/12*$C$3)*('Input &amp; Results'!$D$21),('Input &amp; Results'!F$26/12*$C$3)*('Input &amp; Results'!$D$22))</f>
        <v>#DIV/0!</v>
      </c>
      <c r="H803" s="106" t="e">
        <f t="shared" si="80"/>
        <v>#DIV/0!</v>
      </c>
      <c r="I803" s="106" t="e">
        <f t="shared" si="81"/>
        <v>#DIV/0!</v>
      </c>
      <c r="J803" s="106" t="e">
        <f t="shared" si="84"/>
        <v>#DIV/0!</v>
      </c>
      <c r="K803" s="107" t="e">
        <f t="shared" si="82"/>
        <v>#DIV/0!</v>
      </c>
    </row>
    <row r="804" spans="2:11" x14ac:dyDescent="0.2">
      <c r="B804" s="31">
        <f t="shared" si="79"/>
        <v>3</v>
      </c>
      <c r="C804" s="31" t="s">
        <v>52</v>
      </c>
      <c r="D804" s="106">
        <v>789</v>
      </c>
      <c r="E804" s="106">
        <f t="shared" si="78"/>
        <v>0</v>
      </c>
      <c r="F804" s="107">
        <f t="shared" si="83"/>
        <v>0</v>
      </c>
      <c r="G804" s="106" t="e">
        <f>IF('Calcs active'!P803&gt;0,('Input &amp; Results'!F$26/12*$C$3)*('Input &amp; Results'!$D$21),('Input &amp; Results'!F$26/12*$C$3)*('Input &amp; Results'!$D$22))</f>
        <v>#DIV/0!</v>
      </c>
      <c r="H804" s="106" t="e">
        <f t="shared" si="80"/>
        <v>#DIV/0!</v>
      </c>
      <c r="I804" s="106" t="e">
        <f t="shared" si="81"/>
        <v>#DIV/0!</v>
      </c>
      <c r="J804" s="106" t="e">
        <f t="shared" si="84"/>
        <v>#DIV/0!</v>
      </c>
      <c r="K804" s="107" t="e">
        <f t="shared" si="82"/>
        <v>#DIV/0!</v>
      </c>
    </row>
    <row r="805" spans="2:11" x14ac:dyDescent="0.2">
      <c r="B805" s="31">
        <f t="shared" si="79"/>
        <v>3</v>
      </c>
      <c r="C805" s="31" t="s">
        <v>53</v>
      </c>
      <c r="D805" s="106">
        <v>790</v>
      </c>
      <c r="E805" s="106">
        <f t="shared" si="78"/>
        <v>0</v>
      </c>
      <c r="F805" s="107">
        <f t="shared" si="83"/>
        <v>0</v>
      </c>
      <c r="G805" s="106" t="e">
        <f>IF('Calcs active'!P804&gt;0,('Input &amp; Results'!F$27/12*$C$3)*('Input &amp; Results'!$D$21),('Input &amp; Results'!F$27/12*$C$3)*('Input &amp; Results'!$D$22))</f>
        <v>#DIV/0!</v>
      </c>
      <c r="H805" s="106" t="e">
        <f t="shared" si="80"/>
        <v>#DIV/0!</v>
      </c>
      <c r="I805" s="106" t="e">
        <f t="shared" si="81"/>
        <v>#DIV/0!</v>
      </c>
      <c r="J805" s="106" t="e">
        <f t="shared" si="84"/>
        <v>#DIV/0!</v>
      </c>
      <c r="K805" s="107" t="e">
        <f t="shared" si="82"/>
        <v>#DIV/0!</v>
      </c>
    </row>
    <row r="806" spans="2:11" x14ac:dyDescent="0.2">
      <c r="B806" s="31">
        <f t="shared" si="79"/>
        <v>3</v>
      </c>
      <c r="C806" s="31" t="s">
        <v>53</v>
      </c>
      <c r="D806" s="106">
        <v>791</v>
      </c>
      <c r="E806" s="106">
        <f t="shared" si="78"/>
        <v>0</v>
      </c>
      <c r="F806" s="107">
        <f t="shared" si="83"/>
        <v>0</v>
      </c>
      <c r="G806" s="106" t="e">
        <f>IF('Calcs active'!P805&gt;0,('Input &amp; Results'!F$27/12*$C$3)*('Input &amp; Results'!$D$21),('Input &amp; Results'!F$27/12*$C$3)*('Input &amp; Results'!$D$22))</f>
        <v>#DIV/0!</v>
      </c>
      <c r="H806" s="106" t="e">
        <f t="shared" si="80"/>
        <v>#DIV/0!</v>
      </c>
      <c r="I806" s="106" t="e">
        <f t="shared" si="81"/>
        <v>#DIV/0!</v>
      </c>
      <c r="J806" s="106" t="e">
        <f t="shared" si="84"/>
        <v>#DIV/0!</v>
      </c>
      <c r="K806" s="107" t="e">
        <f t="shared" si="82"/>
        <v>#DIV/0!</v>
      </c>
    </row>
    <row r="807" spans="2:11" x14ac:dyDescent="0.2">
      <c r="B807" s="31">
        <f t="shared" si="79"/>
        <v>3</v>
      </c>
      <c r="C807" s="31" t="s">
        <v>53</v>
      </c>
      <c r="D807" s="106">
        <v>792</v>
      </c>
      <c r="E807" s="106">
        <f t="shared" si="78"/>
        <v>0</v>
      </c>
      <c r="F807" s="107">
        <f t="shared" si="83"/>
        <v>0</v>
      </c>
      <c r="G807" s="106" t="e">
        <f>IF('Calcs active'!P806&gt;0,('Input &amp; Results'!F$27/12*$C$3)*('Input &amp; Results'!$D$21),('Input &amp; Results'!F$27/12*$C$3)*('Input &amp; Results'!$D$22))</f>
        <v>#DIV/0!</v>
      </c>
      <c r="H807" s="106" t="e">
        <f t="shared" si="80"/>
        <v>#DIV/0!</v>
      </c>
      <c r="I807" s="106" t="e">
        <f t="shared" si="81"/>
        <v>#DIV/0!</v>
      </c>
      <c r="J807" s="106" t="e">
        <f t="shared" si="84"/>
        <v>#DIV/0!</v>
      </c>
      <c r="K807" s="107" t="e">
        <f t="shared" si="82"/>
        <v>#DIV/0!</v>
      </c>
    </row>
    <row r="808" spans="2:11" x14ac:dyDescent="0.2">
      <c r="B808" s="31">
        <f t="shared" si="79"/>
        <v>3</v>
      </c>
      <c r="C808" s="31" t="s">
        <v>53</v>
      </c>
      <c r="D808" s="106">
        <v>793</v>
      </c>
      <c r="E808" s="106">
        <f t="shared" si="78"/>
        <v>0</v>
      </c>
      <c r="F808" s="107">
        <f t="shared" si="83"/>
        <v>0</v>
      </c>
      <c r="G808" s="106" t="e">
        <f>IF('Calcs active'!P807&gt;0,('Input &amp; Results'!F$27/12*$C$3)*('Input &amp; Results'!$D$21),('Input &amp; Results'!F$27/12*$C$3)*('Input &amp; Results'!$D$22))</f>
        <v>#DIV/0!</v>
      </c>
      <c r="H808" s="106" t="e">
        <f t="shared" si="80"/>
        <v>#DIV/0!</v>
      </c>
      <c r="I808" s="106" t="e">
        <f t="shared" si="81"/>
        <v>#DIV/0!</v>
      </c>
      <c r="J808" s="106" t="e">
        <f t="shared" si="84"/>
        <v>#DIV/0!</v>
      </c>
      <c r="K808" s="107" t="e">
        <f t="shared" si="82"/>
        <v>#DIV/0!</v>
      </c>
    </row>
    <row r="809" spans="2:11" x14ac:dyDescent="0.2">
      <c r="B809" s="31">
        <f t="shared" si="79"/>
        <v>3</v>
      </c>
      <c r="C809" s="31" t="s">
        <v>53</v>
      </c>
      <c r="D809" s="106">
        <v>794</v>
      </c>
      <c r="E809" s="106">
        <f t="shared" si="78"/>
        <v>0</v>
      </c>
      <c r="F809" s="107">
        <f t="shared" si="83"/>
        <v>0</v>
      </c>
      <c r="G809" s="106" t="e">
        <f>IF('Calcs active'!P808&gt;0,('Input &amp; Results'!F$27/12*$C$3)*('Input &amp; Results'!$D$21),('Input &amp; Results'!F$27/12*$C$3)*('Input &amp; Results'!$D$22))</f>
        <v>#DIV/0!</v>
      </c>
      <c r="H809" s="106" t="e">
        <f t="shared" si="80"/>
        <v>#DIV/0!</v>
      </c>
      <c r="I809" s="106" t="e">
        <f t="shared" si="81"/>
        <v>#DIV/0!</v>
      </c>
      <c r="J809" s="106" t="e">
        <f t="shared" si="84"/>
        <v>#DIV/0!</v>
      </c>
      <c r="K809" s="107" t="e">
        <f t="shared" si="82"/>
        <v>#DIV/0!</v>
      </c>
    </row>
    <row r="810" spans="2:11" x14ac:dyDescent="0.2">
      <c r="B810" s="31">
        <f t="shared" si="79"/>
        <v>3</v>
      </c>
      <c r="C810" s="31" t="s">
        <v>53</v>
      </c>
      <c r="D810" s="106">
        <v>795</v>
      </c>
      <c r="E810" s="106">
        <f t="shared" si="78"/>
        <v>0</v>
      </c>
      <c r="F810" s="107">
        <f t="shared" si="83"/>
        <v>0</v>
      </c>
      <c r="G810" s="106" t="e">
        <f>IF('Calcs active'!P809&gt;0,('Input &amp; Results'!F$27/12*$C$3)*('Input &amp; Results'!$D$21),('Input &amp; Results'!F$27/12*$C$3)*('Input &amp; Results'!$D$22))</f>
        <v>#DIV/0!</v>
      </c>
      <c r="H810" s="106" t="e">
        <f t="shared" si="80"/>
        <v>#DIV/0!</v>
      </c>
      <c r="I810" s="106" t="e">
        <f t="shared" si="81"/>
        <v>#DIV/0!</v>
      </c>
      <c r="J810" s="106" t="e">
        <f t="shared" si="84"/>
        <v>#DIV/0!</v>
      </c>
      <c r="K810" s="107" t="e">
        <f t="shared" si="82"/>
        <v>#DIV/0!</v>
      </c>
    </row>
    <row r="811" spans="2:11" x14ac:dyDescent="0.2">
      <c r="B811" s="31">
        <f t="shared" si="79"/>
        <v>3</v>
      </c>
      <c r="C811" s="31" t="s">
        <v>53</v>
      </c>
      <c r="D811" s="106">
        <v>796</v>
      </c>
      <c r="E811" s="106">
        <f t="shared" si="78"/>
        <v>0</v>
      </c>
      <c r="F811" s="107">
        <f t="shared" si="83"/>
        <v>0</v>
      </c>
      <c r="G811" s="106" t="e">
        <f>IF('Calcs active'!P810&gt;0,('Input &amp; Results'!F$27/12*$C$3)*('Input &amp; Results'!$D$21),('Input &amp; Results'!F$27/12*$C$3)*('Input &amp; Results'!$D$22))</f>
        <v>#DIV/0!</v>
      </c>
      <c r="H811" s="106" t="e">
        <f t="shared" si="80"/>
        <v>#DIV/0!</v>
      </c>
      <c r="I811" s="106" t="e">
        <f t="shared" si="81"/>
        <v>#DIV/0!</v>
      </c>
      <c r="J811" s="106" t="e">
        <f t="shared" si="84"/>
        <v>#DIV/0!</v>
      </c>
      <c r="K811" s="107" t="e">
        <f t="shared" si="82"/>
        <v>#DIV/0!</v>
      </c>
    </row>
    <row r="812" spans="2:11" x14ac:dyDescent="0.2">
      <c r="B812" s="31">
        <f t="shared" si="79"/>
        <v>3</v>
      </c>
      <c r="C812" s="31" t="s">
        <v>53</v>
      </c>
      <c r="D812" s="106">
        <v>797</v>
      </c>
      <c r="E812" s="106">
        <f t="shared" si="78"/>
        <v>0</v>
      </c>
      <c r="F812" s="107">
        <f t="shared" si="83"/>
        <v>0</v>
      </c>
      <c r="G812" s="106" t="e">
        <f>IF('Calcs active'!P811&gt;0,('Input &amp; Results'!F$27/12*$C$3)*('Input &amp; Results'!$D$21),('Input &amp; Results'!F$27/12*$C$3)*('Input &amp; Results'!$D$22))</f>
        <v>#DIV/0!</v>
      </c>
      <c r="H812" s="106" t="e">
        <f t="shared" si="80"/>
        <v>#DIV/0!</v>
      </c>
      <c r="I812" s="106" t="e">
        <f t="shared" si="81"/>
        <v>#DIV/0!</v>
      </c>
      <c r="J812" s="106" t="e">
        <f t="shared" si="84"/>
        <v>#DIV/0!</v>
      </c>
      <c r="K812" s="107" t="e">
        <f t="shared" si="82"/>
        <v>#DIV/0!</v>
      </c>
    </row>
    <row r="813" spans="2:11" x14ac:dyDescent="0.2">
      <c r="B813" s="31">
        <f t="shared" si="79"/>
        <v>3</v>
      </c>
      <c r="C813" s="31" t="s">
        <v>53</v>
      </c>
      <c r="D813" s="106">
        <v>798</v>
      </c>
      <c r="E813" s="106">
        <f t="shared" si="78"/>
        <v>0</v>
      </c>
      <c r="F813" s="107">
        <f t="shared" si="83"/>
        <v>0</v>
      </c>
      <c r="G813" s="106" t="e">
        <f>IF('Calcs active'!P812&gt;0,('Input &amp; Results'!F$27/12*$C$3)*('Input &amp; Results'!$D$21),('Input &amp; Results'!F$27/12*$C$3)*('Input &amp; Results'!$D$22))</f>
        <v>#DIV/0!</v>
      </c>
      <c r="H813" s="106" t="e">
        <f t="shared" si="80"/>
        <v>#DIV/0!</v>
      </c>
      <c r="I813" s="106" t="e">
        <f t="shared" si="81"/>
        <v>#DIV/0!</v>
      </c>
      <c r="J813" s="106" t="e">
        <f t="shared" si="84"/>
        <v>#DIV/0!</v>
      </c>
      <c r="K813" s="107" t="e">
        <f t="shared" si="82"/>
        <v>#DIV/0!</v>
      </c>
    </row>
    <row r="814" spans="2:11" x14ac:dyDescent="0.2">
      <c r="B814" s="31">
        <f t="shared" si="79"/>
        <v>3</v>
      </c>
      <c r="C814" s="31" t="s">
        <v>53</v>
      </c>
      <c r="D814" s="106">
        <v>799</v>
      </c>
      <c r="E814" s="106">
        <f t="shared" si="78"/>
        <v>0</v>
      </c>
      <c r="F814" s="107">
        <f t="shared" si="83"/>
        <v>0</v>
      </c>
      <c r="G814" s="106" t="e">
        <f>IF('Calcs active'!P813&gt;0,('Input &amp; Results'!F$27/12*$C$3)*('Input &amp; Results'!$D$21),('Input &amp; Results'!F$27/12*$C$3)*('Input &amp; Results'!$D$22))</f>
        <v>#DIV/0!</v>
      </c>
      <c r="H814" s="106" t="e">
        <f t="shared" si="80"/>
        <v>#DIV/0!</v>
      </c>
      <c r="I814" s="106" t="e">
        <f t="shared" si="81"/>
        <v>#DIV/0!</v>
      </c>
      <c r="J814" s="106" t="e">
        <f t="shared" si="84"/>
        <v>#DIV/0!</v>
      </c>
      <c r="K814" s="107" t="e">
        <f t="shared" si="82"/>
        <v>#DIV/0!</v>
      </c>
    </row>
    <row r="815" spans="2:11" x14ac:dyDescent="0.2">
      <c r="B815" s="31">
        <f t="shared" si="79"/>
        <v>3</v>
      </c>
      <c r="C815" s="31" t="s">
        <v>53</v>
      </c>
      <c r="D815" s="106">
        <v>800</v>
      </c>
      <c r="E815" s="106">
        <f t="shared" si="78"/>
        <v>0</v>
      </c>
      <c r="F815" s="107">
        <f t="shared" si="83"/>
        <v>0</v>
      </c>
      <c r="G815" s="106" t="e">
        <f>IF('Calcs active'!P814&gt;0,('Input &amp; Results'!F$27/12*$C$3)*('Input &amp; Results'!$D$21),('Input &amp; Results'!F$27/12*$C$3)*('Input &amp; Results'!$D$22))</f>
        <v>#DIV/0!</v>
      </c>
      <c r="H815" s="106" t="e">
        <f t="shared" si="80"/>
        <v>#DIV/0!</v>
      </c>
      <c r="I815" s="106" t="e">
        <f t="shared" si="81"/>
        <v>#DIV/0!</v>
      </c>
      <c r="J815" s="106" t="e">
        <f t="shared" si="84"/>
        <v>#DIV/0!</v>
      </c>
      <c r="K815" s="107" t="e">
        <f t="shared" si="82"/>
        <v>#DIV/0!</v>
      </c>
    </row>
    <row r="816" spans="2:11" x14ac:dyDescent="0.2">
      <c r="B816" s="31">
        <f t="shared" si="79"/>
        <v>3</v>
      </c>
      <c r="C816" s="31" t="s">
        <v>53</v>
      </c>
      <c r="D816" s="106">
        <v>801</v>
      </c>
      <c r="E816" s="106">
        <f t="shared" si="78"/>
        <v>0</v>
      </c>
      <c r="F816" s="107">
        <f t="shared" si="83"/>
        <v>0</v>
      </c>
      <c r="G816" s="106" t="e">
        <f>IF('Calcs active'!P815&gt;0,('Input &amp; Results'!F$27/12*$C$3)*('Input &amp; Results'!$D$21),('Input &amp; Results'!F$27/12*$C$3)*('Input &amp; Results'!$D$22))</f>
        <v>#DIV/0!</v>
      </c>
      <c r="H816" s="106" t="e">
        <f t="shared" si="80"/>
        <v>#DIV/0!</v>
      </c>
      <c r="I816" s="106" t="e">
        <f t="shared" si="81"/>
        <v>#DIV/0!</v>
      </c>
      <c r="J816" s="106" t="e">
        <f t="shared" si="84"/>
        <v>#DIV/0!</v>
      </c>
      <c r="K816" s="107" t="e">
        <f t="shared" si="82"/>
        <v>#DIV/0!</v>
      </c>
    </row>
    <row r="817" spans="2:11" x14ac:dyDescent="0.2">
      <c r="B817" s="31">
        <f t="shared" si="79"/>
        <v>3</v>
      </c>
      <c r="C817" s="31" t="s">
        <v>53</v>
      </c>
      <c r="D817" s="106">
        <v>802</v>
      </c>
      <c r="E817" s="106">
        <f t="shared" si="78"/>
        <v>0</v>
      </c>
      <c r="F817" s="107">
        <f t="shared" si="83"/>
        <v>0</v>
      </c>
      <c r="G817" s="106" t="e">
        <f>IF('Calcs active'!P816&gt;0,('Input &amp; Results'!F$27/12*$C$3)*('Input &amp; Results'!$D$21),('Input &amp; Results'!F$27/12*$C$3)*('Input &amp; Results'!$D$22))</f>
        <v>#DIV/0!</v>
      </c>
      <c r="H817" s="106" t="e">
        <f t="shared" si="80"/>
        <v>#DIV/0!</v>
      </c>
      <c r="I817" s="106" t="e">
        <f t="shared" si="81"/>
        <v>#DIV/0!</v>
      </c>
      <c r="J817" s="106" t="e">
        <f t="shared" si="84"/>
        <v>#DIV/0!</v>
      </c>
      <c r="K817" s="107" t="e">
        <f t="shared" si="82"/>
        <v>#DIV/0!</v>
      </c>
    </row>
    <row r="818" spans="2:11" x14ac:dyDescent="0.2">
      <c r="B818" s="31">
        <f t="shared" si="79"/>
        <v>3</v>
      </c>
      <c r="C818" s="31" t="s">
        <v>53</v>
      </c>
      <c r="D818" s="106">
        <v>803</v>
      </c>
      <c r="E818" s="106">
        <f t="shared" si="78"/>
        <v>0</v>
      </c>
      <c r="F818" s="107">
        <f t="shared" si="83"/>
        <v>0</v>
      </c>
      <c r="G818" s="106" t="e">
        <f>IF('Calcs active'!P817&gt;0,('Input &amp; Results'!F$27/12*$C$3)*('Input &amp; Results'!$D$21),('Input &amp; Results'!F$27/12*$C$3)*('Input &amp; Results'!$D$22))</f>
        <v>#DIV/0!</v>
      </c>
      <c r="H818" s="106" t="e">
        <f t="shared" si="80"/>
        <v>#DIV/0!</v>
      </c>
      <c r="I818" s="106" t="e">
        <f t="shared" si="81"/>
        <v>#DIV/0!</v>
      </c>
      <c r="J818" s="106" t="e">
        <f t="shared" si="84"/>
        <v>#DIV/0!</v>
      </c>
      <c r="K818" s="107" t="e">
        <f t="shared" si="82"/>
        <v>#DIV/0!</v>
      </c>
    </row>
    <row r="819" spans="2:11" x14ac:dyDescent="0.2">
      <c r="B819" s="31">
        <f t="shared" si="79"/>
        <v>3</v>
      </c>
      <c r="C819" s="31" t="s">
        <v>53</v>
      </c>
      <c r="D819" s="106">
        <v>804</v>
      </c>
      <c r="E819" s="106">
        <f t="shared" si="78"/>
        <v>0</v>
      </c>
      <c r="F819" s="107">
        <f t="shared" si="83"/>
        <v>0</v>
      </c>
      <c r="G819" s="106" t="e">
        <f>IF('Calcs active'!P818&gt;0,('Input &amp; Results'!F$27/12*$C$3)*('Input &amp; Results'!$D$21),('Input &amp; Results'!F$27/12*$C$3)*('Input &amp; Results'!$D$22))</f>
        <v>#DIV/0!</v>
      </c>
      <c r="H819" s="106" t="e">
        <f t="shared" si="80"/>
        <v>#DIV/0!</v>
      </c>
      <c r="I819" s="106" t="e">
        <f t="shared" si="81"/>
        <v>#DIV/0!</v>
      </c>
      <c r="J819" s="106" t="e">
        <f t="shared" si="84"/>
        <v>#DIV/0!</v>
      </c>
      <c r="K819" s="107" t="e">
        <f t="shared" si="82"/>
        <v>#DIV/0!</v>
      </c>
    </row>
    <row r="820" spans="2:11" x14ac:dyDescent="0.2">
      <c r="B820" s="31">
        <f t="shared" si="79"/>
        <v>3</v>
      </c>
      <c r="C820" s="31" t="s">
        <v>53</v>
      </c>
      <c r="D820" s="106">
        <v>805</v>
      </c>
      <c r="E820" s="106">
        <f t="shared" si="78"/>
        <v>0</v>
      </c>
      <c r="F820" s="107">
        <f t="shared" si="83"/>
        <v>0</v>
      </c>
      <c r="G820" s="106" t="e">
        <f>IF('Calcs active'!P819&gt;0,('Input &amp; Results'!F$27/12*$C$3)*('Input &amp; Results'!$D$21),('Input &amp; Results'!F$27/12*$C$3)*('Input &amp; Results'!$D$22))</f>
        <v>#DIV/0!</v>
      </c>
      <c r="H820" s="106" t="e">
        <f t="shared" si="80"/>
        <v>#DIV/0!</v>
      </c>
      <c r="I820" s="106" t="e">
        <f t="shared" si="81"/>
        <v>#DIV/0!</v>
      </c>
      <c r="J820" s="106" t="e">
        <f t="shared" si="84"/>
        <v>#DIV/0!</v>
      </c>
      <c r="K820" s="107" t="e">
        <f t="shared" si="82"/>
        <v>#DIV/0!</v>
      </c>
    </row>
    <row r="821" spans="2:11" x14ac:dyDescent="0.2">
      <c r="B821" s="31">
        <f t="shared" si="79"/>
        <v>3</v>
      </c>
      <c r="C821" s="31" t="s">
        <v>53</v>
      </c>
      <c r="D821" s="106">
        <v>806</v>
      </c>
      <c r="E821" s="106">
        <f t="shared" si="78"/>
        <v>0</v>
      </c>
      <c r="F821" s="107">
        <f t="shared" si="83"/>
        <v>0</v>
      </c>
      <c r="G821" s="106" t="e">
        <f>IF('Calcs active'!P820&gt;0,('Input &amp; Results'!F$27/12*$C$3)*('Input &amp; Results'!$D$21),('Input &amp; Results'!F$27/12*$C$3)*('Input &amp; Results'!$D$22))</f>
        <v>#DIV/0!</v>
      </c>
      <c r="H821" s="106" t="e">
        <f t="shared" si="80"/>
        <v>#DIV/0!</v>
      </c>
      <c r="I821" s="106" t="e">
        <f t="shared" si="81"/>
        <v>#DIV/0!</v>
      </c>
      <c r="J821" s="106" t="e">
        <f t="shared" si="84"/>
        <v>#DIV/0!</v>
      </c>
      <c r="K821" s="107" t="e">
        <f t="shared" si="82"/>
        <v>#DIV/0!</v>
      </c>
    </row>
    <row r="822" spans="2:11" x14ac:dyDescent="0.2">
      <c r="B822" s="31">
        <f t="shared" si="79"/>
        <v>3</v>
      </c>
      <c r="C822" s="31" t="s">
        <v>53</v>
      </c>
      <c r="D822" s="106">
        <v>807</v>
      </c>
      <c r="E822" s="106">
        <f t="shared" si="78"/>
        <v>0</v>
      </c>
      <c r="F822" s="107">
        <f t="shared" si="83"/>
        <v>0</v>
      </c>
      <c r="G822" s="106" t="e">
        <f>IF('Calcs active'!P821&gt;0,('Input &amp; Results'!F$27/12*$C$3)*('Input &amp; Results'!$D$21),('Input &amp; Results'!F$27/12*$C$3)*('Input &amp; Results'!$D$22))</f>
        <v>#DIV/0!</v>
      </c>
      <c r="H822" s="106" t="e">
        <f t="shared" si="80"/>
        <v>#DIV/0!</v>
      </c>
      <c r="I822" s="106" t="e">
        <f t="shared" si="81"/>
        <v>#DIV/0!</v>
      </c>
      <c r="J822" s="106" t="e">
        <f t="shared" si="84"/>
        <v>#DIV/0!</v>
      </c>
      <c r="K822" s="107" t="e">
        <f t="shared" si="82"/>
        <v>#DIV/0!</v>
      </c>
    </row>
    <row r="823" spans="2:11" x14ac:dyDescent="0.2">
      <c r="B823" s="31">
        <f t="shared" si="79"/>
        <v>3</v>
      </c>
      <c r="C823" s="31" t="s">
        <v>53</v>
      </c>
      <c r="D823" s="106">
        <v>808</v>
      </c>
      <c r="E823" s="106">
        <f t="shared" si="78"/>
        <v>0</v>
      </c>
      <c r="F823" s="107">
        <f t="shared" si="83"/>
        <v>0</v>
      </c>
      <c r="G823" s="106" t="e">
        <f>IF('Calcs active'!P822&gt;0,('Input &amp; Results'!F$27/12*$C$3)*('Input &amp; Results'!$D$21),('Input &amp; Results'!F$27/12*$C$3)*('Input &amp; Results'!$D$22))</f>
        <v>#DIV/0!</v>
      </c>
      <c r="H823" s="106" t="e">
        <f t="shared" si="80"/>
        <v>#DIV/0!</v>
      </c>
      <c r="I823" s="106" t="e">
        <f t="shared" si="81"/>
        <v>#DIV/0!</v>
      </c>
      <c r="J823" s="106" t="e">
        <f t="shared" si="84"/>
        <v>#DIV/0!</v>
      </c>
      <c r="K823" s="107" t="e">
        <f t="shared" si="82"/>
        <v>#DIV/0!</v>
      </c>
    </row>
    <row r="824" spans="2:11" x14ac:dyDescent="0.2">
      <c r="B824" s="31">
        <f t="shared" si="79"/>
        <v>3</v>
      </c>
      <c r="C824" s="31" t="s">
        <v>53</v>
      </c>
      <c r="D824" s="106">
        <v>809</v>
      </c>
      <c r="E824" s="106">
        <f t="shared" si="78"/>
        <v>0</v>
      </c>
      <c r="F824" s="107">
        <f t="shared" si="83"/>
        <v>0</v>
      </c>
      <c r="G824" s="106" t="e">
        <f>IF('Calcs active'!P823&gt;0,('Input &amp; Results'!F$27/12*$C$3)*('Input &amp; Results'!$D$21),('Input &amp; Results'!F$27/12*$C$3)*('Input &amp; Results'!$D$22))</f>
        <v>#DIV/0!</v>
      </c>
      <c r="H824" s="106" t="e">
        <f t="shared" si="80"/>
        <v>#DIV/0!</v>
      </c>
      <c r="I824" s="106" t="e">
        <f t="shared" si="81"/>
        <v>#DIV/0!</v>
      </c>
      <c r="J824" s="106" t="e">
        <f t="shared" si="84"/>
        <v>#DIV/0!</v>
      </c>
      <c r="K824" s="107" t="e">
        <f t="shared" si="82"/>
        <v>#DIV/0!</v>
      </c>
    </row>
    <row r="825" spans="2:11" x14ac:dyDescent="0.2">
      <c r="B825" s="31">
        <f t="shared" si="79"/>
        <v>3</v>
      </c>
      <c r="C825" s="31" t="s">
        <v>53</v>
      </c>
      <c r="D825" s="106">
        <v>810</v>
      </c>
      <c r="E825" s="106">
        <f t="shared" ref="E825:E888" si="85">IF($C$3&gt;0,$C$3*$C$11*(I824/$C$8)^$C$12,0)</f>
        <v>0</v>
      </c>
      <c r="F825" s="107">
        <f t="shared" si="83"/>
        <v>0</v>
      </c>
      <c r="G825" s="106" t="e">
        <f>IF('Calcs active'!P824&gt;0,('Input &amp; Results'!F$27/12*$C$3)*('Input &amp; Results'!$D$21),('Input &amp; Results'!F$27/12*$C$3)*('Input &amp; Results'!$D$22))</f>
        <v>#DIV/0!</v>
      </c>
      <c r="H825" s="106" t="e">
        <f t="shared" si="80"/>
        <v>#DIV/0!</v>
      </c>
      <c r="I825" s="106" t="e">
        <f t="shared" si="81"/>
        <v>#DIV/0!</v>
      </c>
      <c r="J825" s="106" t="e">
        <f t="shared" si="84"/>
        <v>#DIV/0!</v>
      </c>
      <c r="K825" s="107" t="e">
        <f t="shared" si="82"/>
        <v>#DIV/0!</v>
      </c>
    </row>
    <row r="826" spans="2:11" x14ac:dyDescent="0.2">
      <c r="B826" s="31">
        <f t="shared" si="79"/>
        <v>3</v>
      </c>
      <c r="C826" s="31" t="s">
        <v>53</v>
      </c>
      <c r="D826" s="106">
        <v>811</v>
      </c>
      <c r="E826" s="106">
        <f t="shared" si="85"/>
        <v>0</v>
      </c>
      <c r="F826" s="107">
        <f t="shared" si="83"/>
        <v>0</v>
      </c>
      <c r="G826" s="106" t="e">
        <f>IF('Calcs active'!P825&gt;0,('Input &amp; Results'!F$27/12*$C$3)*('Input &amp; Results'!$D$21),('Input &amp; Results'!F$27/12*$C$3)*('Input &amp; Results'!$D$22))</f>
        <v>#DIV/0!</v>
      </c>
      <c r="H826" s="106" t="e">
        <f t="shared" si="80"/>
        <v>#DIV/0!</v>
      </c>
      <c r="I826" s="106" t="e">
        <f t="shared" si="81"/>
        <v>#DIV/0!</v>
      </c>
      <c r="J826" s="106" t="e">
        <f t="shared" si="84"/>
        <v>#DIV/0!</v>
      </c>
      <c r="K826" s="107" t="e">
        <f t="shared" si="82"/>
        <v>#DIV/0!</v>
      </c>
    </row>
    <row r="827" spans="2:11" x14ac:dyDescent="0.2">
      <c r="B827" s="31">
        <f t="shared" si="79"/>
        <v>3</v>
      </c>
      <c r="C827" s="31" t="s">
        <v>53</v>
      </c>
      <c r="D827" s="106">
        <v>812</v>
      </c>
      <c r="E827" s="106">
        <f t="shared" si="85"/>
        <v>0</v>
      </c>
      <c r="F827" s="107">
        <f t="shared" si="83"/>
        <v>0</v>
      </c>
      <c r="G827" s="106" t="e">
        <f>IF('Calcs active'!P826&gt;0,('Input &amp; Results'!F$27/12*$C$3)*('Input &amp; Results'!$D$21),('Input &amp; Results'!F$27/12*$C$3)*('Input &amp; Results'!$D$22))</f>
        <v>#DIV/0!</v>
      </c>
      <c r="H827" s="106" t="e">
        <f t="shared" si="80"/>
        <v>#DIV/0!</v>
      </c>
      <c r="I827" s="106" t="e">
        <f t="shared" si="81"/>
        <v>#DIV/0!</v>
      </c>
      <c r="J827" s="106" t="e">
        <f t="shared" si="84"/>
        <v>#DIV/0!</v>
      </c>
      <c r="K827" s="107" t="e">
        <f t="shared" si="82"/>
        <v>#DIV/0!</v>
      </c>
    </row>
    <row r="828" spans="2:11" x14ac:dyDescent="0.2">
      <c r="B828" s="31">
        <f t="shared" si="79"/>
        <v>3</v>
      </c>
      <c r="C828" s="31" t="s">
        <v>53</v>
      </c>
      <c r="D828" s="106">
        <v>813</v>
      </c>
      <c r="E828" s="106">
        <f t="shared" si="85"/>
        <v>0</v>
      </c>
      <c r="F828" s="107">
        <f t="shared" si="83"/>
        <v>0</v>
      </c>
      <c r="G828" s="106" t="e">
        <f>IF('Calcs active'!P827&gt;0,('Input &amp; Results'!F$27/12*$C$3)*('Input &amp; Results'!$D$21),('Input &amp; Results'!F$27/12*$C$3)*('Input &amp; Results'!$D$22))</f>
        <v>#DIV/0!</v>
      </c>
      <c r="H828" s="106" t="e">
        <f t="shared" si="80"/>
        <v>#DIV/0!</v>
      </c>
      <c r="I828" s="106" t="e">
        <f t="shared" si="81"/>
        <v>#DIV/0!</v>
      </c>
      <c r="J828" s="106" t="e">
        <f t="shared" si="84"/>
        <v>#DIV/0!</v>
      </c>
      <c r="K828" s="107" t="e">
        <f t="shared" si="82"/>
        <v>#DIV/0!</v>
      </c>
    </row>
    <row r="829" spans="2:11" x14ac:dyDescent="0.2">
      <c r="B829" s="31">
        <f t="shared" si="79"/>
        <v>3</v>
      </c>
      <c r="C829" s="31" t="s">
        <v>53</v>
      </c>
      <c r="D829" s="106">
        <v>814</v>
      </c>
      <c r="E829" s="106">
        <f t="shared" si="85"/>
        <v>0</v>
      </c>
      <c r="F829" s="107">
        <f t="shared" si="83"/>
        <v>0</v>
      </c>
      <c r="G829" s="106" t="e">
        <f>IF('Calcs active'!P828&gt;0,('Input &amp; Results'!F$27/12*$C$3)*('Input &amp; Results'!$D$21),('Input &amp; Results'!F$27/12*$C$3)*('Input &amp; Results'!$D$22))</f>
        <v>#DIV/0!</v>
      </c>
      <c r="H829" s="106" t="e">
        <f t="shared" si="80"/>
        <v>#DIV/0!</v>
      </c>
      <c r="I829" s="106" t="e">
        <f t="shared" si="81"/>
        <v>#DIV/0!</v>
      </c>
      <c r="J829" s="106" t="e">
        <f t="shared" si="84"/>
        <v>#DIV/0!</v>
      </c>
      <c r="K829" s="107" t="e">
        <f t="shared" si="82"/>
        <v>#DIV/0!</v>
      </c>
    </row>
    <row r="830" spans="2:11" x14ac:dyDescent="0.2">
      <c r="B830" s="31">
        <f t="shared" ref="B830:B893" si="86">B465+1</f>
        <v>3</v>
      </c>
      <c r="C830" s="31" t="s">
        <v>53</v>
      </c>
      <c r="D830" s="106">
        <v>815</v>
      </c>
      <c r="E830" s="106">
        <f t="shared" si="85"/>
        <v>0</v>
      </c>
      <c r="F830" s="107">
        <f t="shared" si="83"/>
        <v>0</v>
      </c>
      <c r="G830" s="106" t="e">
        <f>IF('Calcs active'!P829&gt;0,('Input &amp; Results'!F$27/12*$C$3)*('Input &amp; Results'!$D$21),('Input &amp; Results'!F$27/12*$C$3)*('Input &amp; Results'!$D$22))</f>
        <v>#DIV/0!</v>
      </c>
      <c r="H830" s="106" t="e">
        <f t="shared" si="80"/>
        <v>#DIV/0!</v>
      </c>
      <c r="I830" s="106" t="e">
        <f t="shared" si="81"/>
        <v>#DIV/0!</v>
      </c>
      <c r="J830" s="106" t="e">
        <f t="shared" si="84"/>
        <v>#DIV/0!</v>
      </c>
      <c r="K830" s="107" t="e">
        <f t="shared" si="82"/>
        <v>#DIV/0!</v>
      </c>
    </row>
    <row r="831" spans="2:11" x14ac:dyDescent="0.2">
      <c r="B831" s="31">
        <f t="shared" si="86"/>
        <v>3</v>
      </c>
      <c r="C831" s="31" t="s">
        <v>53</v>
      </c>
      <c r="D831" s="106">
        <v>816</v>
      </c>
      <c r="E831" s="106">
        <f t="shared" si="85"/>
        <v>0</v>
      </c>
      <c r="F831" s="107">
        <f t="shared" si="83"/>
        <v>0</v>
      </c>
      <c r="G831" s="106" t="e">
        <f>IF('Calcs active'!P830&gt;0,('Input &amp; Results'!F$27/12*$C$3)*('Input &amp; Results'!$D$21),('Input &amp; Results'!F$27/12*$C$3)*('Input &amp; Results'!$D$22))</f>
        <v>#DIV/0!</v>
      </c>
      <c r="H831" s="106" t="e">
        <f t="shared" si="80"/>
        <v>#DIV/0!</v>
      </c>
      <c r="I831" s="106" t="e">
        <f t="shared" si="81"/>
        <v>#DIV/0!</v>
      </c>
      <c r="J831" s="106" t="e">
        <f t="shared" si="84"/>
        <v>#DIV/0!</v>
      </c>
      <c r="K831" s="107" t="e">
        <f t="shared" si="82"/>
        <v>#DIV/0!</v>
      </c>
    </row>
    <row r="832" spans="2:11" x14ac:dyDescent="0.2">
      <c r="B832" s="31">
        <f t="shared" si="86"/>
        <v>3</v>
      </c>
      <c r="C832" s="31" t="s">
        <v>53</v>
      </c>
      <c r="D832" s="106">
        <v>817</v>
      </c>
      <c r="E832" s="106">
        <f t="shared" si="85"/>
        <v>0</v>
      </c>
      <c r="F832" s="107">
        <f t="shared" si="83"/>
        <v>0</v>
      </c>
      <c r="G832" s="106" t="e">
        <f>IF('Calcs active'!P831&gt;0,('Input &amp; Results'!F$27/12*$C$3)*('Input &amp; Results'!$D$21),('Input &amp; Results'!F$27/12*$C$3)*('Input &amp; Results'!$D$22))</f>
        <v>#DIV/0!</v>
      </c>
      <c r="H832" s="106" t="e">
        <f t="shared" si="80"/>
        <v>#DIV/0!</v>
      </c>
      <c r="I832" s="106" t="e">
        <f t="shared" si="81"/>
        <v>#DIV/0!</v>
      </c>
      <c r="J832" s="106" t="e">
        <f t="shared" si="84"/>
        <v>#DIV/0!</v>
      </c>
      <c r="K832" s="107" t="e">
        <f t="shared" si="82"/>
        <v>#DIV/0!</v>
      </c>
    </row>
    <row r="833" spans="2:11" x14ac:dyDescent="0.2">
      <c r="B833" s="31">
        <f t="shared" si="86"/>
        <v>3</v>
      </c>
      <c r="C833" s="31" t="s">
        <v>53</v>
      </c>
      <c r="D833" s="106">
        <v>818</v>
      </c>
      <c r="E833" s="106">
        <f t="shared" si="85"/>
        <v>0</v>
      </c>
      <c r="F833" s="107">
        <f t="shared" si="83"/>
        <v>0</v>
      </c>
      <c r="G833" s="106" t="e">
        <f>IF('Calcs active'!P832&gt;0,('Input &amp; Results'!F$27/12*$C$3)*('Input &amp; Results'!$D$21),('Input &amp; Results'!F$27/12*$C$3)*('Input &amp; Results'!$D$22))</f>
        <v>#DIV/0!</v>
      </c>
      <c r="H833" s="106" t="e">
        <f t="shared" si="80"/>
        <v>#DIV/0!</v>
      </c>
      <c r="I833" s="106" t="e">
        <f t="shared" si="81"/>
        <v>#DIV/0!</v>
      </c>
      <c r="J833" s="106" t="e">
        <f t="shared" si="84"/>
        <v>#DIV/0!</v>
      </c>
      <c r="K833" s="107" t="e">
        <f t="shared" si="82"/>
        <v>#DIV/0!</v>
      </c>
    </row>
    <row r="834" spans="2:11" x14ac:dyDescent="0.2">
      <c r="B834" s="31">
        <f t="shared" si="86"/>
        <v>3</v>
      </c>
      <c r="C834" s="31" t="s">
        <v>53</v>
      </c>
      <c r="D834" s="106">
        <v>819</v>
      </c>
      <c r="E834" s="106">
        <f t="shared" si="85"/>
        <v>0</v>
      </c>
      <c r="F834" s="107">
        <f t="shared" si="83"/>
        <v>0</v>
      </c>
      <c r="G834" s="106" t="e">
        <f>IF('Calcs active'!P833&gt;0,('Input &amp; Results'!F$27/12*$C$3)*('Input &amp; Results'!$D$21),('Input &amp; Results'!F$27/12*$C$3)*('Input &amp; Results'!$D$22))</f>
        <v>#DIV/0!</v>
      </c>
      <c r="H834" s="106" t="e">
        <f t="shared" si="80"/>
        <v>#DIV/0!</v>
      </c>
      <c r="I834" s="106" t="e">
        <f t="shared" si="81"/>
        <v>#DIV/0!</v>
      </c>
      <c r="J834" s="106" t="e">
        <f t="shared" si="84"/>
        <v>#DIV/0!</v>
      </c>
      <c r="K834" s="107" t="e">
        <f t="shared" si="82"/>
        <v>#DIV/0!</v>
      </c>
    </row>
    <row r="835" spans="2:11" x14ac:dyDescent="0.2">
      <c r="B835" s="31">
        <f t="shared" si="86"/>
        <v>3</v>
      </c>
      <c r="C835" s="31" t="s">
        <v>53</v>
      </c>
      <c r="D835" s="106">
        <v>820</v>
      </c>
      <c r="E835" s="106">
        <f t="shared" si="85"/>
        <v>0</v>
      </c>
      <c r="F835" s="107">
        <f t="shared" si="83"/>
        <v>0</v>
      </c>
      <c r="G835" s="106" t="e">
        <f>IF('Calcs active'!P834&gt;0,('Input &amp; Results'!F$27/12*$C$3)*('Input &amp; Results'!$D$21),('Input &amp; Results'!F$27/12*$C$3)*('Input &amp; Results'!$D$22))</f>
        <v>#DIV/0!</v>
      </c>
      <c r="H835" s="106" t="e">
        <f t="shared" si="80"/>
        <v>#DIV/0!</v>
      </c>
      <c r="I835" s="106" t="e">
        <f t="shared" si="81"/>
        <v>#DIV/0!</v>
      </c>
      <c r="J835" s="106" t="e">
        <f t="shared" si="84"/>
        <v>#DIV/0!</v>
      </c>
      <c r="K835" s="107" t="e">
        <f t="shared" si="82"/>
        <v>#DIV/0!</v>
      </c>
    </row>
    <row r="836" spans="2:11" x14ac:dyDescent="0.2">
      <c r="B836" s="31">
        <f t="shared" si="86"/>
        <v>3</v>
      </c>
      <c r="C836" s="31" t="s">
        <v>54</v>
      </c>
      <c r="D836" s="106">
        <v>821</v>
      </c>
      <c r="E836" s="106">
        <f t="shared" si="85"/>
        <v>0</v>
      </c>
      <c r="F836" s="107">
        <f t="shared" si="83"/>
        <v>0</v>
      </c>
      <c r="G836" s="106" t="e">
        <f>IF('Calcs active'!P835&gt;0,('Input &amp; Results'!F$28/12*$C$3)*('Input &amp; Results'!$D$21),('Input &amp; Results'!F$28/12*$C$3)*('Input &amp; Results'!$D$22))</f>
        <v>#DIV/0!</v>
      </c>
      <c r="H836" s="106" t="e">
        <f t="shared" si="80"/>
        <v>#DIV/0!</v>
      </c>
      <c r="I836" s="106" t="e">
        <f t="shared" si="81"/>
        <v>#DIV/0!</v>
      </c>
      <c r="J836" s="106" t="e">
        <f t="shared" si="84"/>
        <v>#DIV/0!</v>
      </c>
      <c r="K836" s="107" t="e">
        <f t="shared" si="82"/>
        <v>#DIV/0!</v>
      </c>
    </row>
    <row r="837" spans="2:11" x14ac:dyDescent="0.2">
      <c r="B837" s="31">
        <f t="shared" si="86"/>
        <v>3</v>
      </c>
      <c r="C837" s="31" t="s">
        <v>54</v>
      </c>
      <c r="D837" s="106">
        <v>822</v>
      </c>
      <c r="E837" s="106">
        <f t="shared" si="85"/>
        <v>0</v>
      </c>
      <c r="F837" s="107">
        <f t="shared" si="83"/>
        <v>0</v>
      </c>
      <c r="G837" s="106" t="e">
        <f>IF('Calcs active'!P836&gt;0,('Input &amp; Results'!F$28/12*$C$3)*('Input &amp; Results'!$D$21),('Input &amp; Results'!F$28/12*$C$3)*('Input &amp; Results'!$D$22))</f>
        <v>#DIV/0!</v>
      </c>
      <c r="H837" s="106" t="e">
        <f t="shared" si="80"/>
        <v>#DIV/0!</v>
      </c>
      <c r="I837" s="106" t="e">
        <f t="shared" si="81"/>
        <v>#DIV/0!</v>
      </c>
      <c r="J837" s="106" t="e">
        <f t="shared" si="84"/>
        <v>#DIV/0!</v>
      </c>
      <c r="K837" s="107" t="e">
        <f t="shared" si="82"/>
        <v>#DIV/0!</v>
      </c>
    </row>
    <row r="838" spans="2:11" x14ac:dyDescent="0.2">
      <c r="B838" s="31">
        <f t="shared" si="86"/>
        <v>3</v>
      </c>
      <c r="C838" s="31" t="s">
        <v>54</v>
      </c>
      <c r="D838" s="106">
        <v>823</v>
      </c>
      <c r="E838" s="106">
        <f t="shared" si="85"/>
        <v>0</v>
      </c>
      <c r="F838" s="107">
        <f t="shared" si="83"/>
        <v>0</v>
      </c>
      <c r="G838" s="106" t="e">
        <f>IF('Calcs active'!P837&gt;0,('Input &amp; Results'!F$28/12*$C$3)*('Input &amp; Results'!$D$21),('Input &amp; Results'!F$28/12*$C$3)*('Input &amp; Results'!$D$22))</f>
        <v>#DIV/0!</v>
      </c>
      <c r="H838" s="106" t="e">
        <f t="shared" si="80"/>
        <v>#DIV/0!</v>
      </c>
      <c r="I838" s="106" t="e">
        <f t="shared" si="81"/>
        <v>#DIV/0!</v>
      </c>
      <c r="J838" s="106" t="e">
        <f t="shared" si="84"/>
        <v>#DIV/0!</v>
      </c>
      <c r="K838" s="107" t="e">
        <f t="shared" si="82"/>
        <v>#DIV/0!</v>
      </c>
    </row>
    <row r="839" spans="2:11" x14ac:dyDescent="0.2">
      <c r="B839" s="31">
        <f t="shared" si="86"/>
        <v>3</v>
      </c>
      <c r="C839" s="31" t="s">
        <v>54</v>
      </c>
      <c r="D839" s="106">
        <v>824</v>
      </c>
      <c r="E839" s="106">
        <f t="shared" si="85"/>
        <v>0</v>
      </c>
      <c r="F839" s="107">
        <f t="shared" si="83"/>
        <v>0</v>
      </c>
      <c r="G839" s="106" t="e">
        <f>IF('Calcs active'!P838&gt;0,('Input &amp; Results'!F$28/12*$C$3)*('Input &amp; Results'!$D$21),('Input &amp; Results'!F$28/12*$C$3)*('Input &amp; Results'!$D$22))</f>
        <v>#DIV/0!</v>
      </c>
      <c r="H839" s="106" t="e">
        <f t="shared" si="80"/>
        <v>#DIV/0!</v>
      </c>
      <c r="I839" s="106" t="e">
        <f t="shared" si="81"/>
        <v>#DIV/0!</v>
      </c>
      <c r="J839" s="106" t="e">
        <f t="shared" si="84"/>
        <v>#DIV/0!</v>
      </c>
      <c r="K839" s="107" t="e">
        <f t="shared" si="82"/>
        <v>#DIV/0!</v>
      </c>
    </row>
    <row r="840" spans="2:11" x14ac:dyDescent="0.2">
      <c r="B840" s="31">
        <f t="shared" si="86"/>
        <v>3</v>
      </c>
      <c r="C840" s="31" t="s">
        <v>54</v>
      </c>
      <c r="D840" s="106">
        <v>825</v>
      </c>
      <c r="E840" s="106">
        <f t="shared" si="85"/>
        <v>0</v>
      </c>
      <c r="F840" s="107">
        <f t="shared" si="83"/>
        <v>0</v>
      </c>
      <c r="G840" s="106" t="e">
        <f>IF('Calcs active'!P839&gt;0,('Input &amp; Results'!F$28/12*$C$3)*('Input &amp; Results'!$D$21),('Input &amp; Results'!F$28/12*$C$3)*('Input &amp; Results'!$D$22))</f>
        <v>#DIV/0!</v>
      </c>
      <c r="H840" s="106" t="e">
        <f t="shared" si="80"/>
        <v>#DIV/0!</v>
      </c>
      <c r="I840" s="106" t="e">
        <f t="shared" si="81"/>
        <v>#DIV/0!</v>
      </c>
      <c r="J840" s="106" t="e">
        <f t="shared" si="84"/>
        <v>#DIV/0!</v>
      </c>
      <c r="K840" s="107" t="e">
        <f t="shared" si="82"/>
        <v>#DIV/0!</v>
      </c>
    </row>
    <row r="841" spans="2:11" x14ac:dyDescent="0.2">
      <c r="B841" s="31">
        <f t="shared" si="86"/>
        <v>3</v>
      </c>
      <c r="C841" s="31" t="s">
        <v>54</v>
      </c>
      <c r="D841" s="106">
        <v>826</v>
      </c>
      <c r="E841" s="106">
        <f t="shared" si="85"/>
        <v>0</v>
      </c>
      <c r="F841" s="107">
        <f t="shared" si="83"/>
        <v>0</v>
      </c>
      <c r="G841" s="106" t="e">
        <f>IF('Calcs active'!P840&gt;0,('Input &amp; Results'!F$28/12*$C$3)*('Input &amp; Results'!$D$21),('Input &amp; Results'!F$28/12*$C$3)*('Input &amp; Results'!$D$22))</f>
        <v>#DIV/0!</v>
      </c>
      <c r="H841" s="106" t="e">
        <f t="shared" si="80"/>
        <v>#DIV/0!</v>
      </c>
      <c r="I841" s="106" t="e">
        <f t="shared" si="81"/>
        <v>#DIV/0!</v>
      </c>
      <c r="J841" s="106" t="e">
        <f t="shared" si="84"/>
        <v>#DIV/0!</v>
      </c>
      <c r="K841" s="107" t="e">
        <f t="shared" si="82"/>
        <v>#DIV/0!</v>
      </c>
    </row>
    <row r="842" spans="2:11" x14ac:dyDescent="0.2">
      <c r="B842" s="31">
        <f t="shared" si="86"/>
        <v>3</v>
      </c>
      <c r="C842" s="31" t="s">
        <v>54</v>
      </c>
      <c r="D842" s="106">
        <v>827</v>
      </c>
      <c r="E842" s="106">
        <f t="shared" si="85"/>
        <v>0</v>
      </c>
      <c r="F842" s="107">
        <f t="shared" si="83"/>
        <v>0</v>
      </c>
      <c r="G842" s="106" t="e">
        <f>IF('Calcs active'!P841&gt;0,('Input &amp; Results'!F$28/12*$C$3)*('Input &amp; Results'!$D$21),('Input &amp; Results'!F$28/12*$C$3)*('Input &amp; Results'!$D$22))</f>
        <v>#DIV/0!</v>
      </c>
      <c r="H842" s="106" t="e">
        <f t="shared" si="80"/>
        <v>#DIV/0!</v>
      </c>
      <c r="I842" s="106" t="e">
        <f t="shared" si="81"/>
        <v>#DIV/0!</v>
      </c>
      <c r="J842" s="106" t="e">
        <f t="shared" si="84"/>
        <v>#DIV/0!</v>
      </c>
      <c r="K842" s="107" t="e">
        <f t="shared" si="82"/>
        <v>#DIV/0!</v>
      </c>
    </row>
    <row r="843" spans="2:11" x14ac:dyDescent="0.2">
      <c r="B843" s="31">
        <f t="shared" si="86"/>
        <v>3</v>
      </c>
      <c r="C843" s="31" t="s">
        <v>54</v>
      </c>
      <c r="D843" s="106">
        <v>828</v>
      </c>
      <c r="E843" s="106">
        <f t="shared" si="85"/>
        <v>0</v>
      </c>
      <c r="F843" s="107">
        <f t="shared" si="83"/>
        <v>0</v>
      </c>
      <c r="G843" s="106" t="e">
        <f>IF('Calcs active'!P842&gt;0,('Input &amp; Results'!F$28/12*$C$3)*('Input &amp; Results'!$D$21),('Input &amp; Results'!F$28/12*$C$3)*('Input &amp; Results'!$D$22))</f>
        <v>#DIV/0!</v>
      </c>
      <c r="H843" s="106" t="e">
        <f t="shared" si="80"/>
        <v>#DIV/0!</v>
      </c>
      <c r="I843" s="106" t="e">
        <f t="shared" si="81"/>
        <v>#DIV/0!</v>
      </c>
      <c r="J843" s="106" t="e">
        <f t="shared" si="84"/>
        <v>#DIV/0!</v>
      </c>
      <c r="K843" s="107" t="e">
        <f t="shared" si="82"/>
        <v>#DIV/0!</v>
      </c>
    </row>
    <row r="844" spans="2:11" x14ac:dyDescent="0.2">
      <c r="B844" s="31">
        <f t="shared" si="86"/>
        <v>3</v>
      </c>
      <c r="C844" s="31" t="s">
        <v>54</v>
      </c>
      <c r="D844" s="106">
        <v>829</v>
      </c>
      <c r="E844" s="106">
        <f t="shared" si="85"/>
        <v>0</v>
      </c>
      <c r="F844" s="107">
        <f t="shared" si="83"/>
        <v>0</v>
      </c>
      <c r="G844" s="106" t="e">
        <f>IF('Calcs active'!P843&gt;0,('Input &amp; Results'!F$28/12*$C$3)*('Input &amp; Results'!$D$21),('Input &amp; Results'!F$28/12*$C$3)*('Input &amp; Results'!$D$22))</f>
        <v>#DIV/0!</v>
      </c>
      <c r="H844" s="106" t="e">
        <f t="shared" si="80"/>
        <v>#DIV/0!</v>
      </c>
      <c r="I844" s="106" t="e">
        <f t="shared" si="81"/>
        <v>#DIV/0!</v>
      </c>
      <c r="J844" s="106" t="e">
        <f t="shared" si="84"/>
        <v>#DIV/0!</v>
      </c>
      <c r="K844" s="107" t="e">
        <f t="shared" si="82"/>
        <v>#DIV/0!</v>
      </c>
    </row>
    <row r="845" spans="2:11" x14ac:dyDescent="0.2">
      <c r="B845" s="31">
        <f t="shared" si="86"/>
        <v>3</v>
      </c>
      <c r="C845" s="31" t="s">
        <v>54</v>
      </c>
      <c r="D845" s="106">
        <v>830</v>
      </c>
      <c r="E845" s="106">
        <f t="shared" si="85"/>
        <v>0</v>
      </c>
      <c r="F845" s="107">
        <f t="shared" si="83"/>
        <v>0</v>
      </c>
      <c r="G845" s="106" t="e">
        <f>IF('Calcs active'!P844&gt;0,('Input &amp; Results'!F$28/12*$C$3)*('Input &amp; Results'!$D$21),('Input &amp; Results'!F$28/12*$C$3)*('Input &amp; Results'!$D$22))</f>
        <v>#DIV/0!</v>
      </c>
      <c r="H845" s="106" t="e">
        <f t="shared" si="80"/>
        <v>#DIV/0!</v>
      </c>
      <c r="I845" s="106" t="e">
        <f t="shared" si="81"/>
        <v>#DIV/0!</v>
      </c>
      <c r="J845" s="106" t="e">
        <f t="shared" si="84"/>
        <v>#DIV/0!</v>
      </c>
      <c r="K845" s="107" t="e">
        <f t="shared" si="82"/>
        <v>#DIV/0!</v>
      </c>
    </row>
    <row r="846" spans="2:11" x14ac:dyDescent="0.2">
      <c r="B846" s="31">
        <f t="shared" si="86"/>
        <v>3</v>
      </c>
      <c r="C846" s="31" t="s">
        <v>54</v>
      </c>
      <c r="D846" s="106">
        <v>831</v>
      </c>
      <c r="E846" s="106">
        <f t="shared" si="85"/>
        <v>0</v>
      </c>
      <c r="F846" s="107">
        <f t="shared" si="83"/>
        <v>0</v>
      </c>
      <c r="G846" s="106" t="e">
        <f>IF('Calcs active'!P845&gt;0,('Input &amp; Results'!F$28/12*$C$3)*('Input &amp; Results'!$D$21),('Input &amp; Results'!F$28/12*$C$3)*('Input &amp; Results'!$D$22))</f>
        <v>#DIV/0!</v>
      </c>
      <c r="H846" s="106" t="e">
        <f t="shared" si="80"/>
        <v>#DIV/0!</v>
      </c>
      <c r="I846" s="106" t="e">
        <f t="shared" si="81"/>
        <v>#DIV/0!</v>
      </c>
      <c r="J846" s="106" t="e">
        <f t="shared" si="84"/>
        <v>#DIV/0!</v>
      </c>
      <c r="K846" s="107" t="e">
        <f t="shared" si="82"/>
        <v>#DIV/0!</v>
      </c>
    </row>
    <row r="847" spans="2:11" x14ac:dyDescent="0.2">
      <c r="B847" s="31">
        <f t="shared" si="86"/>
        <v>3</v>
      </c>
      <c r="C847" s="31" t="s">
        <v>54</v>
      </c>
      <c r="D847" s="106">
        <v>832</v>
      </c>
      <c r="E847" s="106">
        <f t="shared" si="85"/>
        <v>0</v>
      </c>
      <c r="F847" s="107">
        <f t="shared" si="83"/>
        <v>0</v>
      </c>
      <c r="G847" s="106" t="e">
        <f>IF('Calcs active'!P846&gt;0,('Input &amp; Results'!F$28/12*$C$3)*('Input &amp; Results'!$D$21),('Input &amp; Results'!F$28/12*$C$3)*('Input &amp; Results'!$D$22))</f>
        <v>#DIV/0!</v>
      </c>
      <c r="H847" s="106" t="e">
        <f t="shared" si="80"/>
        <v>#DIV/0!</v>
      </c>
      <c r="I847" s="106" t="e">
        <f t="shared" si="81"/>
        <v>#DIV/0!</v>
      </c>
      <c r="J847" s="106" t="e">
        <f t="shared" si="84"/>
        <v>#DIV/0!</v>
      </c>
      <c r="K847" s="107" t="e">
        <f t="shared" si="82"/>
        <v>#DIV/0!</v>
      </c>
    </row>
    <row r="848" spans="2:11" x14ac:dyDescent="0.2">
      <c r="B848" s="31">
        <f t="shared" si="86"/>
        <v>3</v>
      </c>
      <c r="C848" s="31" t="s">
        <v>54</v>
      </c>
      <c r="D848" s="106">
        <v>833</v>
      </c>
      <c r="E848" s="106">
        <f t="shared" si="85"/>
        <v>0</v>
      </c>
      <c r="F848" s="107">
        <f t="shared" si="83"/>
        <v>0</v>
      </c>
      <c r="G848" s="106" t="e">
        <f>IF('Calcs active'!P847&gt;0,('Input &amp; Results'!F$28/12*$C$3)*('Input &amp; Results'!$D$21),('Input &amp; Results'!F$28/12*$C$3)*('Input &amp; Results'!$D$22))</f>
        <v>#DIV/0!</v>
      </c>
      <c r="H848" s="106" t="e">
        <f t="shared" si="80"/>
        <v>#DIV/0!</v>
      </c>
      <c r="I848" s="106" t="e">
        <f t="shared" si="81"/>
        <v>#DIV/0!</v>
      </c>
      <c r="J848" s="106" t="e">
        <f t="shared" si="84"/>
        <v>#DIV/0!</v>
      </c>
      <c r="K848" s="107" t="e">
        <f t="shared" si="82"/>
        <v>#DIV/0!</v>
      </c>
    </row>
    <row r="849" spans="2:11" x14ac:dyDescent="0.2">
      <c r="B849" s="31">
        <f t="shared" si="86"/>
        <v>3</v>
      </c>
      <c r="C849" s="31" t="s">
        <v>54</v>
      </c>
      <c r="D849" s="106">
        <v>834</v>
      </c>
      <c r="E849" s="106">
        <f t="shared" si="85"/>
        <v>0</v>
      </c>
      <c r="F849" s="107">
        <f t="shared" si="83"/>
        <v>0</v>
      </c>
      <c r="G849" s="106" t="e">
        <f>IF('Calcs active'!P848&gt;0,('Input &amp; Results'!F$28/12*$C$3)*('Input &amp; Results'!$D$21),('Input &amp; Results'!F$28/12*$C$3)*('Input &amp; Results'!$D$22))</f>
        <v>#DIV/0!</v>
      </c>
      <c r="H849" s="106" t="e">
        <f t="shared" ref="H849:H912" si="87">G849-E849</f>
        <v>#DIV/0!</v>
      </c>
      <c r="I849" s="106" t="e">
        <f t="shared" ref="I849:I912" si="88">I848+H849</f>
        <v>#DIV/0!</v>
      </c>
      <c r="J849" s="106" t="e">
        <f t="shared" si="84"/>
        <v>#DIV/0!</v>
      </c>
      <c r="K849" s="107" t="e">
        <f t="shared" ref="K849:K912" si="89">J849/($C$3*$C$4)</f>
        <v>#DIV/0!</v>
      </c>
    </row>
    <row r="850" spans="2:11" x14ac:dyDescent="0.2">
      <c r="B850" s="31">
        <f t="shared" si="86"/>
        <v>3</v>
      </c>
      <c r="C850" s="31" t="s">
        <v>54</v>
      </c>
      <c r="D850" s="106">
        <v>835</v>
      </c>
      <c r="E850" s="106">
        <f t="shared" si="85"/>
        <v>0</v>
      </c>
      <c r="F850" s="107">
        <f t="shared" si="83"/>
        <v>0</v>
      </c>
      <c r="G850" s="106" t="e">
        <f>IF('Calcs active'!P849&gt;0,('Input &amp; Results'!F$28/12*$C$3)*('Input &amp; Results'!$D$21),('Input &amp; Results'!F$28/12*$C$3)*('Input &amp; Results'!$D$22))</f>
        <v>#DIV/0!</v>
      </c>
      <c r="H850" s="106" t="e">
        <f t="shared" si="87"/>
        <v>#DIV/0!</v>
      </c>
      <c r="I850" s="106" t="e">
        <f t="shared" si="88"/>
        <v>#DIV/0!</v>
      </c>
      <c r="J850" s="106" t="e">
        <f t="shared" si="84"/>
        <v>#DIV/0!</v>
      </c>
      <c r="K850" s="107" t="e">
        <f t="shared" si="89"/>
        <v>#DIV/0!</v>
      </c>
    </row>
    <row r="851" spans="2:11" x14ac:dyDescent="0.2">
      <c r="B851" s="31">
        <f t="shared" si="86"/>
        <v>3</v>
      </c>
      <c r="C851" s="31" t="s">
        <v>54</v>
      </c>
      <c r="D851" s="106">
        <v>836</v>
      </c>
      <c r="E851" s="106">
        <f t="shared" si="85"/>
        <v>0</v>
      </c>
      <c r="F851" s="107">
        <f t="shared" ref="F851:F914" si="90">E851*7.48/1440</f>
        <v>0</v>
      </c>
      <c r="G851" s="106" t="e">
        <f>IF('Calcs active'!P850&gt;0,('Input &amp; Results'!F$28/12*$C$3)*('Input &amp; Results'!$D$21),('Input &amp; Results'!F$28/12*$C$3)*('Input &amp; Results'!$D$22))</f>
        <v>#DIV/0!</v>
      </c>
      <c r="H851" s="106" t="e">
        <f t="shared" si="87"/>
        <v>#DIV/0!</v>
      </c>
      <c r="I851" s="106" t="e">
        <f t="shared" si="88"/>
        <v>#DIV/0!</v>
      </c>
      <c r="J851" s="106" t="e">
        <f t="shared" si="84"/>
        <v>#DIV/0!</v>
      </c>
      <c r="K851" s="107" t="e">
        <f t="shared" si="89"/>
        <v>#DIV/0!</v>
      </c>
    </row>
    <row r="852" spans="2:11" x14ac:dyDescent="0.2">
      <c r="B852" s="31">
        <f t="shared" si="86"/>
        <v>3</v>
      </c>
      <c r="C852" s="31" t="s">
        <v>54</v>
      </c>
      <c r="D852" s="106">
        <v>837</v>
      </c>
      <c r="E852" s="106">
        <f t="shared" si="85"/>
        <v>0</v>
      </c>
      <c r="F852" s="107">
        <f t="shared" si="90"/>
        <v>0</v>
      </c>
      <c r="G852" s="106" t="e">
        <f>IF('Calcs active'!P851&gt;0,('Input &amp; Results'!F$28/12*$C$3)*('Input &amp; Results'!$D$21),('Input &amp; Results'!F$28/12*$C$3)*('Input &amp; Results'!$D$22))</f>
        <v>#DIV/0!</v>
      </c>
      <c r="H852" s="106" t="e">
        <f t="shared" si="87"/>
        <v>#DIV/0!</v>
      </c>
      <c r="I852" s="106" t="e">
        <f t="shared" si="88"/>
        <v>#DIV/0!</v>
      </c>
      <c r="J852" s="106" t="e">
        <f t="shared" si="84"/>
        <v>#DIV/0!</v>
      </c>
      <c r="K852" s="107" t="e">
        <f t="shared" si="89"/>
        <v>#DIV/0!</v>
      </c>
    </row>
    <row r="853" spans="2:11" x14ac:dyDescent="0.2">
      <c r="B853" s="31">
        <f t="shared" si="86"/>
        <v>3</v>
      </c>
      <c r="C853" s="31" t="s">
        <v>54</v>
      </c>
      <c r="D853" s="106">
        <v>838</v>
      </c>
      <c r="E853" s="106">
        <f t="shared" si="85"/>
        <v>0</v>
      </c>
      <c r="F853" s="107">
        <f t="shared" si="90"/>
        <v>0</v>
      </c>
      <c r="G853" s="106" t="e">
        <f>IF('Calcs active'!P852&gt;0,('Input &amp; Results'!F$28/12*$C$3)*('Input &amp; Results'!$D$21),('Input &amp; Results'!F$28/12*$C$3)*('Input &amp; Results'!$D$22))</f>
        <v>#DIV/0!</v>
      </c>
      <c r="H853" s="106" t="e">
        <f t="shared" si="87"/>
        <v>#DIV/0!</v>
      </c>
      <c r="I853" s="106" t="e">
        <f t="shared" si="88"/>
        <v>#DIV/0!</v>
      </c>
      <c r="J853" s="106" t="e">
        <f t="shared" ref="J853:J916" si="91">J852+H853</f>
        <v>#DIV/0!</v>
      </c>
      <c r="K853" s="107" t="e">
        <f t="shared" si="89"/>
        <v>#DIV/0!</v>
      </c>
    </row>
    <row r="854" spans="2:11" x14ac:dyDescent="0.2">
      <c r="B854" s="31">
        <f t="shared" si="86"/>
        <v>3</v>
      </c>
      <c r="C854" s="31" t="s">
        <v>54</v>
      </c>
      <c r="D854" s="106">
        <v>839</v>
      </c>
      <c r="E854" s="106">
        <f t="shared" si="85"/>
        <v>0</v>
      </c>
      <c r="F854" s="107">
        <f t="shared" si="90"/>
        <v>0</v>
      </c>
      <c r="G854" s="106" t="e">
        <f>IF('Calcs active'!P853&gt;0,('Input &amp; Results'!F$28/12*$C$3)*('Input &amp; Results'!$D$21),('Input &amp; Results'!F$28/12*$C$3)*('Input &amp; Results'!$D$22))</f>
        <v>#DIV/0!</v>
      </c>
      <c r="H854" s="106" t="e">
        <f t="shared" si="87"/>
        <v>#DIV/0!</v>
      </c>
      <c r="I854" s="106" t="e">
        <f t="shared" si="88"/>
        <v>#DIV/0!</v>
      </c>
      <c r="J854" s="106" t="e">
        <f t="shared" si="91"/>
        <v>#DIV/0!</v>
      </c>
      <c r="K854" s="107" t="e">
        <f t="shared" si="89"/>
        <v>#DIV/0!</v>
      </c>
    </row>
    <row r="855" spans="2:11" x14ac:dyDescent="0.2">
      <c r="B855" s="31">
        <f t="shared" si="86"/>
        <v>3</v>
      </c>
      <c r="C855" s="31" t="s">
        <v>54</v>
      </c>
      <c r="D855" s="106">
        <v>840</v>
      </c>
      <c r="E855" s="106">
        <f t="shared" si="85"/>
        <v>0</v>
      </c>
      <c r="F855" s="107">
        <f t="shared" si="90"/>
        <v>0</v>
      </c>
      <c r="G855" s="106" t="e">
        <f>IF('Calcs active'!P854&gt;0,('Input &amp; Results'!F$28/12*$C$3)*('Input &amp; Results'!$D$21),('Input &amp; Results'!F$28/12*$C$3)*('Input &amp; Results'!$D$22))</f>
        <v>#DIV/0!</v>
      </c>
      <c r="H855" s="106" t="e">
        <f t="shared" si="87"/>
        <v>#DIV/0!</v>
      </c>
      <c r="I855" s="106" t="e">
        <f t="shared" si="88"/>
        <v>#DIV/0!</v>
      </c>
      <c r="J855" s="106" t="e">
        <f t="shared" si="91"/>
        <v>#DIV/0!</v>
      </c>
      <c r="K855" s="107" t="e">
        <f t="shared" si="89"/>
        <v>#DIV/0!</v>
      </c>
    </row>
    <row r="856" spans="2:11" x14ac:dyDescent="0.2">
      <c r="B856" s="31">
        <f t="shared" si="86"/>
        <v>3</v>
      </c>
      <c r="C856" s="31" t="s">
        <v>54</v>
      </c>
      <c r="D856" s="106">
        <v>841</v>
      </c>
      <c r="E856" s="106">
        <f t="shared" si="85"/>
        <v>0</v>
      </c>
      <c r="F856" s="107">
        <f t="shared" si="90"/>
        <v>0</v>
      </c>
      <c r="G856" s="106" t="e">
        <f>IF('Calcs active'!P855&gt;0,('Input &amp; Results'!F$28/12*$C$3)*('Input &amp; Results'!$D$21),('Input &amp; Results'!F$28/12*$C$3)*('Input &amp; Results'!$D$22))</f>
        <v>#DIV/0!</v>
      </c>
      <c r="H856" s="106" t="e">
        <f t="shared" si="87"/>
        <v>#DIV/0!</v>
      </c>
      <c r="I856" s="106" t="e">
        <f t="shared" si="88"/>
        <v>#DIV/0!</v>
      </c>
      <c r="J856" s="106" t="e">
        <f t="shared" si="91"/>
        <v>#DIV/0!</v>
      </c>
      <c r="K856" s="107" t="e">
        <f t="shared" si="89"/>
        <v>#DIV/0!</v>
      </c>
    </row>
    <row r="857" spans="2:11" x14ac:dyDescent="0.2">
      <c r="B857" s="31">
        <f t="shared" si="86"/>
        <v>3</v>
      </c>
      <c r="C857" s="31" t="s">
        <v>54</v>
      </c>
      <c r="D857" s="106">
        <v>842</v>
      </c>
      <c r="E857" s="106">
        <f t="shared" si="85"/>
        <v>0</v>
      </c>
      <c r="F857" s="107">
        <f t="shared" si="90"/>
        <v>0</v>
      </c>
      <c r="G857" s="106" t="e">
        <f>IF('Calcs active'!P856&gt;0,('Input &amp; Results'!F$28/12*$C$3)*('Input &amp; Results'!$D$21),('Input &amp; Results'!F$28/12*$C$3)*('Input &amp; Results'!$D$22))</f>
        <v>#DIV/0!</v>
      </c>
      <c r="H857" s="106" t="e">
        <f t="shared" si="87"/>
        <v>#DIV/0!</v>
      </c>
      <c r="I857" s="106" t="e">
        <f t="shared" si="88"/>
        <v>#DIV/0!</v>
      </c>
      <c r="J857" s="106" t="e">
        <f t="shared" si="91"/>
        <v>#DIV/0!</v>
      </c>
      <c r="K857" s="107" t="e">
        <f t="shared" si="89"/>
        <v>#DIV/0!</v>
      </c>
    </row>
    <row r="858" spans="2:11" x14ac:dyDescent="0.2">
      <c r="B858" s="31">
        <f t="shared" si="86"/>
        <v>3</v>
      </c>
      <c r="C858" s="31" t="s">
        <v>54</v>
      </c>
      <c r="D858" s="106">
        <v>843</v>
      </c>
      <c r="E858" s="106">
        <f t="shared" si="85"/>
        <v>0</v>
      </c>
      <c r="F858" s="107">
        <f t="shared" si="90"/>
        <v>0</v>
      </c>
      <c r="G858" s="106" t="e">
        <f>IF('Calcs active'!P857&gt;0,('Input &amp; Results'!F$28/12*$C$3)*('Input &amp; Results'!$D$21),('Input &amp; Results'!F$28/12*$C$3)*('Input &amp; Results'!$D$22))</f>
        <v>#DIV/0!</v>
      </c>
      <c r="H858" s="106" t="e">
        <f t="shared" si="87"/>
        <v>#DIV/0!</v>
      </c>
      <c r="I858" s="106" t="e">
        <f t="shared" si="88"/>
        <v>#DIV/0!</v>
      </c>
      <c r="J858" s="106" t="e">
        <f t="shared" si="91"/>
        <v>#DIV/0!</v>
      </c>
      <c r="K858" s="107" t="e">
        <f t="shared" si="89"/>
        <v>#DIV/0!</v>
      </c>
    </row>
    <row r="859" spans="2:11" x14ac:dyDescent="0.2">
      <c r="B859" s="31">
        <f t="shared" si="86"/>
        <v>3</v>
      </c>
      <c r="C859" s="31" t="s">
        <v>54</v>
      </c>
      <c r="D859" s="106">
        <v>844</v>
      </c>
      <c r="E859" s="106">
        <f t="shared" si="85"/>
        <v>0</v>
      </c>
      <c r="F859" s="107">
        <f t="shared" si="90"/>
        <v>0</v>
      </c>
      <c r="G859" s="106" t="e">
        <f>IF('Calcs active'!P858&gt;0,('Input &amp; Results'!F$28/12*$C$3)*('Input &amp; Results'!$D$21),('Input &amp; Results'!F$28/12*$C$3)*('Input &amp; Results'!$D$22))</f>
        <v>#DIV/0!</v>
      </c>
      <c r="H859" s="106" t="e">
        <f t="shared" si="87"/>
        <v>#DIV/0!</v>
      </c>
      <c r="I859" s="106" t="e">
        <f t="shared" si="88"/>
        <v>#DIV/0!</v>
      </c>
      <c r="J859" s="106" t="e">
        <f t="shared" si="91"/>
        <v>#DIV/0!</v>
      </c>
      <c r="K859" s="107" t="e">
        <f t="shared" si="89"/>
        <v>#DIV/0!</v>
      </c>
    </row>
    <row r="860" spans="2:11" x14ac:dyDescent="0.2">
      <c r="B860" s="31">
        <f t="shared" si="86"/>
        <v>3</v>
      </c>
      <c r="C860" s="31" t="s">
        <v>54</v>
      </c>
      <c r="D860" s="106">
        <v>845</v>
      </c>
      <c r="E860" s="106">
        <f t="shared" si="85"/>
        <v>0</v>
      </c>
      <c r="F860" s="107">
        <f t="shared" si="90"/>
        <v>0</v>
      </c>
      <c r="G860" s="106" t="e">
        <f>IF('Calcs active'!P859&gt;0,('Input &amp; Results'!F$28/12*$C$3)*('Input &amp; Results'!$D$21),('Input &amp; Results'!F$28/12*$C$3)*('Input &amp; Results'!$D$22))</f>
        <v>#DIV/0!</v>
      </c>
      <c r="H860" s="106" t="e">
        <f t="shared" si="87"/>
        <v>#DIV/0!</v>
      </c>
      <c r="I860" s="106" t="e">
        <f t="shared" si="88"/>
        <v>#DIV/0!</v>
      </c>
      <c r="J860" s="106" t="e">
        <f t="shared" si="91"/>
        <v>#DIV/0!</v>
      </c>
      <c r="K860" s="107" t="e">
        <f t="shared" si="89"/>
        <v>#DIV/0!</v>
      </c>
    </row>
    <row r="861" spans="2:11" x14ac:dyDescent="0.2">
      <c r="B861" s="31">
        <f t="shared" si="86"/>
        <v>3</v>
      </c>
      <c r="C861" s="31" t="s">
        <v>54</v>
      </c>
      <c r="D861" s="106">
        <v>846</v>
      </c>
      <c r="E861" s="106">
        <f t="shared" si="85"/>
        <v>0</v>
      </c>
      <c r="F861" s="107">
        <f t="shared" si="90"/>
        <v>0</v>
      </c>
      <c r="G861" s="106" t="e">
        <f>IF('Calcs active'!P860&gt;0,('Input &amp; Results'!F$28/12*$C$3)*('Input &amp; Results'!$D$21),('Input &amp; Results'!F$28/12*$C$3)*('Input &amp; Results'!$D$22))</f>
        <v>#DIV/0!</v>
      </c>
      <c r="H861" s="106" t="e">
        <f t="shared" si="87"/>
        <v>#DIV/0!</v>
      </c>
      <c r="I861" s="106" t="e">
        <f t="shared" si="88"/>
        <v>#DIV/0!</v>
      </c>
      <c r="J861" s="106" t="e">
        <f t="shared" si="91"/>
        <v>#DIV/0!</v>
      </c>
      <c r="K861" s="107" t="e">
        <f t="shared" si="89"/>
        <v>#DIV/0!</v>
      </c>
    </row>
    <row r="862" spans="2:11" x14ac:dyDescent="0.2">
      <c r="B862" s="31">
        <f t="shared" si="86"/>
        <v>3</v>
      </c>
      <c r="C862" s="31" t="s">
        <v>54</v>
      </c>
      <c r="D862" s="106">
        <v>847</v>
      </c>
      <c r="E862" s="106">
        <f t="shared" si="85"/>
        <v>0</v>
      </c>
      <c r="F862" s="107">
        <f t="shared" si="90"/>
        <v>0</v>
      </c>
      <c r="G862" s="106" t="e">
        <f>IF('Calcs active'!P861&gt;0,('Input &amp; Results'!F$28/12*$C$3)*('Input &amp; Results'!$D$21),('Input &amp; Results'!F$28/12*$C$3)*('Input &amp; Results'!$D$22))</f>
        <v>#DIV/0!</v>
      </c>
      <c r="H862" s="106" t="e">
        <f t="shared" si="87"/>
        <v>#DIV/0!</v>
      </c>
      <c r="I862" s="106" t="e">
        <f t="shared" si="88"/>
        <v>#DIV/0!</v>
      </c>
      <c r="J862" s="106" t="e">
        <f t="shared" si="91"/>
        <v>#DIV/0!</v>
      </c>
      <c r="K862" s="107" t="e">
        <f t="shared" si="89"/>
        <v>#DIV/0!</v>
      </c>
    </row>
    <row r="863" spans="2:11" x14ac:dyDescent="0.2">
      <c r="B863" s="31">
        <f t="shared" si="86"/>
        <v>3</v>
      </c>
      <c r="C863" s="31" t="s">
        <v>54</v>
      </c>
      <c r="D863" s="106">
        <v>848</v>
      </c>
      <c r="E863" s="106">
        <f t="shared" si="85"/>
        <v>0</v>
      </c>
      <c r="F863" s="107">
        <f t="shared" si="90"/>
        <v>0</v>
      </c>
      <c r="G863" s="106" t="e">
        <f>IF('Calcs active'!P862&gt;0,('Input &amp; Results'!F$28/12*$C$3)*('Input &amp; Results'!$D$21),('Input &amp; Results'!F$28/12*$C$3)*('Input &amp; Results'!$D$22))</f>
        <v>#DIV/0!</v>
      </c>
      <c r="H863" s="106" t="e">
        <f t="shared" si="87"/>
        <v>#DIV/0!</v>
      </c>
      <c r="I863" s="106" t="e">
        <f t="shared" si="88"/>
        <v>#DIV/0!</v>
      </c>
      <c r="J863" s="106" t="e">
        <f t="shared" si="91"/>
        <v>#DIV/0!</v>
      </c>
      <c r="K863" s="107" t="e">
        <f t="shared" si="89"/>
        <v>#DIV/0!</v>
      </c>
    </row>
    <row r="864" spans="2:11" x14ac:dyDescent="0.2">
      <c r="B864" s="31">
        <f t="shared" si="86"/>
        <v>3</v>
      </c>
      <c r="C864" s="31" t="s">
        <v>54</v>
      </c>
      <c r="D864" s="106">
        <v>849</v>
      </c>
      <c r="E864" s="106">
        <f t="shared" si="85"/>
        <v>0</v>
      </c>
      <c r="F864" s="107">
        <f t="shared" si="90"/>
        <v>0</v>
      </c>
      <c r="G864" s="106" t="e">
        <f>IF('Calcs active'!P863&gt;0,('Input &amp; Results'!F$28/12*$C$3)*('Input &amp; Results'!$D$21),('Input &amp; Results'!F$28/12*$C$3)*('Input &amp; Results'!$D$22))</f>
        <v>#DIV/0!</v>
      </c>
      <c r="H864" s="106" t="e">
        <f t="shared" si="87"/>
        <v>#DIV/0!</v>
      </c>
      <c r="I864" s="106" t="e">
        <f t="shared" si="88"/>
        <v>#DIV/0!</v>
      </c>
      <c r="J864" s="106" t="e">
        <f t="shared" si="91"/>
        <v>#DIV/0!</v>
      </c>
      <c r="K864" s="107" t="e">
        <f t="shared" si="89"/>
        <v>#DIV/0!</v>
      </c>
    </row>
    <row r="865" spans="2:11" x14ac:dyDescent="0.2">
      <c r="B865" s="31">
        <f t="shared" si="86"/>
        <v>3</v>
      </c>
      <c r="C865" s="31" t="s">
        <v>54</v>
      </c>
      <c r="D865" s="106">
        <v>850</v>
      </c>
      <c r="E865" s="106">
        <f t="shared" si="85"/>
        <v>0</v>
      </c>
      <c r="F865" s="107">
        <f t="shared" si="90"/>
        <v>0</v>
      </c>
      <c r="G865" s="106" t="e">
        <f>IF('Calcs active'!P864&gt;0,('Input &amp; Results'!F$28/12*$C$3)*('Input &amp; Results'!$D$21),('Input &amp; Results'!F$28/12*$C$3)*('Input &amp; Results'!$D$22))</f>
        <v>#DIV/0!</v>
      </c>
      <c r="H865" s="106" t="e">
        <f t="shared" si="87"/>
        <v>#DIV/0!</v>
      </c>
      <c r="I865" s="106" t="e">
        <f t="shared" si="88"/>
        <v>#DIV/0!</v>
      </c>
      <c r="J865" s="106" t="e">
        <f t="shared" si="91"/>
        <v>#DIV/0!</v>
      </c>
      <c r="K865" s="107" t="e">
        <f t="shared" si="89"/>
        <v>#DIV/0!</v>
      </c>
    </row>
    <row r="866" spans="2:11" x14ac:dyDescent="0.2">
      <c r="B866" s="31">
        <f t="shared" si="86"/>
        <v>3</v>
      </c>
      <c r="C866" s="31" t="s">
        <v>55</v>
      </c>
      <c r="D866" s="106">
        <v>851</v>
      </c>
      <c r="E866" s="106">
        <f t="shared" si="85"/>
        <v>0</v>
      </c>
      <c r="F866" s="107">
        <f t="shared" si="90"/>
        <v>0</v>
      </c>
      <c r="G866" s="106" t="e">
        <f>IF('Calcs active'!P865&gt;0,('Input &amp; Results'!F$29/12*$C$3)*('Input &amp; Results'!$D$21),('Input &amp; Results'!F$29/12*$C$3)*('Input &amp; Results'!$D$22))</f>
        <v>#DIV/0!</v>
      </c>
      <c r="H866" s="106" t="e">
        <f t="shared" si="87"/>
        <v>#DIV/0!</v>
      </c>
      <c r="I866" s="106" t="e">
        <f t="shared" si="88"/>
        <v>#DIV/0!</v>
      </c>
      <c r="J866" s="106" t="e">
        <f t="shared" si="91"/>
        <v>#DIV/0!</v>
      </c>
      <c r="K866" s="107" t="e">
        <f t="shared" si="89"/>
        <v>#DIV/0!</v>
      </c>
    </row>
    <row r="867" spans="2:11" x14ac:dyDescent="0.2">
      <c r="B867" s="31">
        <f t="shared" si="86"/>
        <v>3</v>
      </c>
      <c r="C867" s="31" t="s">
        <v>55</v>
      </c>
      <c r="D867" s="106">
        <v>852</v>
      </c>
      <c r="E867" s="106">
        <f t="shared" si="85"/>
        <v>0</v>
      </c>
      <c r="F867" s="107">
        <f t="shared" si="90"/>
        <v>0</v>
      </c>
      <c r="G867" s="106" t="e">
        <f>IF('Calcs active'!P866&gt;0,('Input &amp; Results'!F$29/12*$C$3)*('Input &amp; Results'!$D$21),('Input &amp; Results'!F$29/12*$C$3)*('Input &amp; Results'!$D$22))</f>
        <v>#DIV/0!</v>
      </c>
      <c r="H867" s="106" t="e">
        <f t="shared" si="87"/>
        <v>#DIV/0!</v>
      </c>
      <c r="I867" s="106" t="e">
        <f t="shared" si="88"/>
        <v>#DIV/0!</v>
      </c>
      <c r="J867" s="106" t="e">
        <f t="shared" si="91"/>
        <v>#DIV/0!</v>
      </c>
      <c r="K867" s="107" t="e">
        <f t="shared" si="89"/>
        <v>#DIV/0!</v>
      </c>
    </row>
    <row r="868" spans="2:11" x14ac:dyDescent="0.2">
      <c r="B868" s="31">
        <f t="shared" si="86"/>
        <v>3</v>
      </c>
      <c r="C868" s="31" t="s">
        <v>55</v>
      </c>
      <c r="D868" s="106">
        <v>853</v>
      </c>
      <c r="E868" s="106">
        <f t="shared" si="85"/>
        <v>0</v>
      </c>
      <c r="F868" s="107">
        <f t="shared" si="90"/>
        <v>0</v>
      </c>
      <c r="G868" s="106" t="e">
        <f>IF('Calcs active'!P867&gt;0,('Input &amp; Results'!F$29/12*$C$3)*('Input &amp; Results'!$D$21),('Input &amp; Results'!F$29/12*$C$3)*('Input &amp; Results'!$D$22))</f>
        <v>#DIV/0!</v>
      </c>
      <c r="H868" s="106" t="e">
        <f t="shared" si="87"/>
        <v>#DIV/0!</v>
      </c>
      <c r="I868" s="106" t="e">
        <f t="shared" si="88"/>
        <v>#DIV/0!</v>
      </c>
      <c r="J868" s="106" t="e">
        <f t="shared" si="91"/>
        <v>#DIV/0!</v>
      </c>
      <c r="K868" s="107" t="e">
        <f t="shared" si="89"/>
        <v>#DIV/0!</v>
      </c>
    </row>
    <row r="869" spans="2:11" x14ac:dyDescent="0.2">
      <c r="B869" s="31">
        <f t="shared" si="86"/>
        <v>3</v>
      </c>
      <c r="C869" s="31" t="s">
        <v>55</v>
      </c>
      <c r="D869" s="106">
        <v>854</v>
      </c>
      <c r="E869" s="106">
        <f t="shared" si="85"/>
        <v>0</v>
      </c>
      <c r="F869" s="107">
        <f t="shared" si="90"/>
        <v>0</v>
      </c>
      <c r="G869" s="106" t="e">
        <f>IF('Calcs active'!P868&gt;0,('Input &amp; Results'!F$29/12*$C$3)*('Input &amp; Results'!$D$21),('Input &amp; Results'!F$29/12*$C$3)*('Input &amp; Results'!$D$22))</f>
        <v>#DIV/0!</v>
      </c>
      <c r="H869" s="106" t="e">
        <f t="shared" si="87"/>
        <v>#DIV/0!</v>
      </c>
      <c r="I869" s="106" t="e">
        <f t="shared" si="88"/>
        <v>#DIV/0!</v>
      </c>
      <c r="J869" s="106" t="e">
        <f t="shared" si="91"/>
        <v>#DIV/0!</v>
      </c>
      <c r="K869" s="107" t="e">
        <f t="shared" si="89"/>
        <v>#DIV/0!</v>
      </c>
    </row>
    <row r="870" spans="2:11" x14ac:dyDescent="0.2">
      <c r="B870" s="31">
        <f t="shared" si="86"/>
        <v>3</v>
      </c>
      <c r="C870" s="31" t="s">
        <v>55</v>
      </c>
      <c r="D870" s="106">
        <v>855</v>
      </c>
      <c r="E870" s="106">
        <f t="shared" si="85"/>
        <v>0</v>
      </c>
      <c r="F870" s="107">
        <f t="shared" si="90"/>
        <v>0</v>
      </c>
      <c r="G870" s="106" t="e">
        <f>IF('Calcs active'!P869&gt;0,('Input &amp; Results'!F$29/12*$C$3)*('Input &amp; Results'!$D$21),('Input &amp; Results'!F$29/12*$C$3)*('Input &amp; Results'!$D$22))</f>
        <v>#DIV/0!</v>
      </c>
      <c r="H870" s="106" t="e">
        <f t="shared" si="87"/>
        <v>#DIV/0!</v>
      </c>
      <c r="I870" s="106" t="e">
        <f t="shared" si="88"/>
        <v>#DIV/0!</v>
      </c>
      <c r="J870" s="106" t="e">
        <f t="shared" si="91"/>
        <v>#DIV/0!</v>
      </c>
      <c r="K870" s="107" t="e">
        <f t="shared" si="89"/>
        <v>#DIV/0!</v>
      </c>
    </row>
    <row r="871" spans="2:11" x14ac:dyDescent="0.2">
      <c r="B871" s="31">
        <f t="shared" si="86"/>
        <v>3</v>
      </c>
      <c r="C871" s="31" t="s">
        <v>55</v>
      </c>
      <c r="D871" s="106">
        <v>856</v>
      </c>
      <c r="E871" s="106">
        <f t="shared" si="85"/>
        <v>0</v>
      </c>
      <c r="F871" s="107">
        <f t="shared" si="90"/>
        <v>0</v>
      </c>
      <c r="G871" s="106" t="e">
        <f>IF('Calcs active'!P870&gt;0,('Input &amp; Results'!F$29/12*$C$3)*('Input &amp; Results'!$D$21),('Input &amp; Results'!F$29/12*$C$3)*('Input &amp; Results'!$D$22))</f>
        <v>#DIV/0!</v>
      </c>
      <c r="H871" s="106" t="e">
        <f t="shared" si="87"/>
        <v>#DIV/0!</v>
      </c>
      <c r="I871" s="106" t="e">
        <f t="shared" si="88"/>
        <v>#DIV/0!</v>
      </c>
      <c r="J871" s="106" t="e">
        <f t="shared" si="91"/>
        <v>#DIV/0!</v>
      </c>
      <c r="K871" s="107" t="e">
        <f t="shared" si="89"/>
        <v>#DIV/0!</v>
      </c>
    </row>
    <row r="872" spans="2:11" x14ac:dyDescent="0.2">
      <c r="B872" s="31">
        <f t="shared" si="86"/>
        <v>3</v>
      </c>
      <c r="C872" s="31" t="s">
        <v>55</v>
      </c>
      <c r="D872" s="106">
        <v>857</v>
      </c>
      <c r="E872" s="106">
        <f t="shared" si="85"/>
        <v>0</v>
      </c>
      <c r="F872" s="107">
        <f t="shared" si="90"/>
        <v>0</v>
      </c>
      <c r="G872" s="106" t="e">
        <f>IF('Calcs active'!P871&gt;0,('Input &amp; Results'!F$29/12*$C$3)*('Input &amp; Results'!$D$21),('Input &amp; Results'!F$29/12*$C$3)*('Input &amp; Results'!$D$22))</f>
        <v>#DIV/0!</v>
      </c>
      <c r="H872" s="106" t="e">
        <f t="shared" si="87"/>
        <v>#DIV/0!</v>
      </c>
      <c r="I872" s="106" t="e">
        <f t="shared" si="88"/>
        <v>#DIV/0!</v>
      </c>
      <c r="J872" s="106" t="e">
        <f t="shared" si="91"/>
        <v>#DIV/0!</v>
      </c>
      <c r="K872" s="107" t="e">
        <f t="shared" si="89"/>
        <v>#DIV/0!</v>
      </c>
    </row>
    <row r="873" spans="2:11" x14ac:dyDescent="0.2">
      <c r="B873" s="31">
        <f t="shared" si="86"/>
        <v>3</v>
      </c>
      <c r="C873" s="31" t="s">
        <v>55</v>
      </c>
      <c r="D873" s="106">
        <v>858</v>
      </c>
      <c r="E873" s="106">
        <f t="shared" si="85"/>
        <v>0</v>
      </c>
      <c r="F873" s="107">
        <f t="shared" si="90"/>
        <v>0</v>
      </c>
      <c r="G873" s="106" t="e">
        <f>IF('Calcs active'!P872&gt;0,('Input &amp; Results'!F$29/12*$C$3)*('Input &amp; Results'!$D$21),('Input &amp; Results'!F$29/12*$C$3)*('Input &amp; Results'!$D$22))</f>
        <v>#DIV/0!</v>
      </c>
      <c r="H873" s="106" t="e">
        <f t="shared" si="87"/>
        <v>#DIV/0!</v>
      </c>
      <c r="I873" s="106" t="e">
        <f t="shared" si="88"/>
        <v>#DIV/0!</v>
      </c>
      <c r="J873" s="106" t="e">
        <f t="shared" si="91"/>
        <v>#DIV/0!</v>
      </c>
      <c r="K873" s="107" t="e">
        <f t="shared" si="89"/>
        <v>#DIV/0!</v>
      </c>
    </row>
    <row r="874" spans="2:11" x14ac:dyDescent="0.2">
      <c r="B874" s="31">
        <f t="shared" si="86"/>
        <v>3</v>
      </c>
      <c r="C874" s="31" t="s">
        <v>55</v>
      </c>
      <c r="D874" s="106">
        <v>859</v>
      </c>
      <c r="E874" s="106">
        <f t="shared" si="85"/>
        <v>0</v>
      </c>
      <c r="F874" s="107">
        <f t="shared" si="90"/>
        <v>0</v>
      </c>
      <c r="G874" s="106" t="e">
        <f>IF('Calcs active'!P873&gt;0,('Input &amp; Results'!F$29/12*$C$3)*('Input &amp; Results'!$D$21),('Input &amp; Results'!F$29/12*$C$3)*('Input &amp; Results'!$D$22))</f>
        <v>#DIV/0!</v>
      </c>
      <c r="H874" s="106" t="e">
        <f t="shared" si="87"/>
        <v>#DIV/0!</v>
      </c>
      <c r="I874" s="106" t="e">
        <f t="shared" si="88"/>
        <v>#DIV/0!</v>
      </c>
      <c r="J874" s="106" t="e">
        <f t="shared" si="91"/>
        <v>#DIV/0!</v>
      </c>
      <c r="K874" s="107" t="e">
        <f t="shared" si="89"/>
        <v>#DIV/0!</v>
      </c>
    </row>
    <row r="875" spans="2:11" x14ac:dyDescent="0.2">
      <c r="B875" s="31">
        <f t="shared" si="86"/>
        <v>3</v>
      </c>
      <c r="C875" s="31" t="s">
        <v>55</v>
      </c>
      <c r="D875" s="106">
        <v>860</v>
      </c>
      <c r="E875" s="106">
        <f t="shared" si="85"/>
        <v>0</v>
      </c>
      <c r="F875" s="107">
        <f t="shared" si="90"/>
        <v>0</v>
      </c>
      <c r="G875" s="106" t="e">
        <f>IF('Calcs active'!P874&gt;0,('Input &amp; Results'!F$29/12*$C$3)*('Input &amp; Results'!$D$21),('Input &amp; Results'!F$29/12*$C$3)*('Input &amp; Results'!$D$22))</f>
        <v>#DIV/0!</v>
      </c>
      <c r="H875" s="106" t="e">
        <f t="shared" si="87"/>
        <v>#DIV/0!</v>
      </c>
      <c r="I875" s="106" t="e">
        <f t="shared" si="88"/>
        <v>#DIV/0!</v>
      </c>
      <c r="J875" s="106" t="e">
        <f t="shared" si="91"/>
        <v>#DIV/0!</v>
      </c>
      <c r="K875" s="107" t="e">
        <f t="shared" si="89"/>
        <v>#DIV/0!</v>
      </c>
    </row>
    <row r="876" spans="2:11" x14ac:dyDescent="0.2">
      <c r="B876" s="31">
        <f t="shared" si="86"/>
        <v>3</v>
      </c>
      <c r="C876" s="31" t="s">
        <v>55</v>
      </c>
      <c r="D876" s="106">
        <v>861</v>
      </c>
      <c r="E876" s="106">
        <f t="shared" si="85"/>
        <v>0</v>
      </c>
      <c r="F876" s="107">
        <f t="shared" si="90"/>
        <v>0</v>
      </c>
      <c r="G876" s="106" t="e">
        <f>IF('Calcs active'!P875&gt;0,('Input &amp; Results'!F$29/12*$C$3)*('Input &amp; Results'!$D$21),('Input &amp; Results'!F$29/12*$C$3)*('Input &amp; Results'!$D$22))</f>
        <v>#DIV/0!</v>
      </c>
      <c r="H876" s="106" t="e">
        <f t="shared" si="87"/>
        <v>#DIV/0!</v>
      </c>
      <c r="I876" s="106" t="e">
        <f t="shared" si="88"/>
        <v>#DIV/0!</v>
      </c>
      <c r="J876" s="106" t="e">
        <f t="shared" si="91"/>
        <v>#DIV/0!</v>
      </c>
      <c r="K876" s="107" t="e">
        <f t="shared" si="89"/>
        <v>#DIV/0!</v>
      </c>
    </row>
    <row r="877" spans="2:11" x14ac:dyDescent="0.2">
      <c r="B877" s="31">
        <f t="shared" si="86"/>
        <v>3</v>
      </c>
      <c r="C877" s="31" t="s">
        <v>55</v>
      </c>
      <c r="D877" s="106">
        <v>862</v>
      </c>
      <c r="E877" s="106">
        <f t="shared" si="85"/>
        <v>0</v>
      </c>
      <c r="F877" s="107">
        <f t="shared" si="90"/>
        <v>0</v>
      </c>
      <c r="G877" s="106" t="e">
        <f>IF('Calcs active'!P876&gt;0,('Input &amp; Results'!F$29/12*$C$3)*('Input &amp; Results'!$D$21),('Input &amp; Results'!F$29/12*$C$3)*('Input &amp; Results'!$D$22))</f>
        <v>#DIV/0!</v>
      </c>
      <c r="H877" s="106" t="e">
        <f t="shared" si="87"/>
        <v>#DIV/0!</v>
      </c>
      <c r="I877" s="106" t="e">
        <f t="shared" si="88"/>
        <v>#DIV/0!</v>
      </c>
      <c r="J877" s="106" t="e">
        <f t="shared" si="91"/>
        <v>#DIV/0!</v>
      </c>
      <c r="K877" s="107" t="e">
        <f t="shared" si="89"/>
        <v>#DIV/0!</v>
      </c>
    </row>
    <row r="878" spans="2:11" x14ac:dyDescent="0.2">
      <c r="B878" s="31">
        <f t="shared" si="86"/>
        <v>3</v>
      </c>
      <c r="C878" s="31" t="s">
        <v>55</v>
      </c>
      <c r="D878" s="106">
        <v>863</v>
      </c>
      <c r="E878" s="106">
        <f t="shared" si="85"/>
        <v>0</v>
      </c>
      <c r="F878" s="107">
        <f t="shared" si="90"/>
        <v>0</v>
      </c>
      <c r="G878" s="106" t="e">
        <f>IF('Calcs active'!P877&gt;0,('Input &amp; Results'!F$29/12*$C$3)*('Input &amp; Results'!$D$21),('Input &amp; Results'!F$29/12*$C$3)*('Input &amp; Results'!$D$22))</f>
        <v>#DIV/0!</v>
      </c>
      <c r="H878" s="106" t="e">
        <f t="shared" si="87"/>
        <v>#DIV/0!</v>
      </c>
      <c r="I878" s="106" t="e">
        <f t="shared" si="88"/>
        <v>#DIV/0!</v>
      </c>
      <c r="J878" s="106" t="e">
        <f t="shared" si="91"/>
        <v>#DIV/0!</v>
      </c>
      <c r="K878" s="107" t="e">
        <f t="shared" si="89"/>
        <v>#DIV/0!</v>
      </c>
    </row>
    <row r="879" spans="2:11" x14ac:dyDescent="0.2">
      <c r="B879" s="31">
        <f t="shared" si="86"/>
        <v>3</v>
      </c>
      <c r="C879" s="31" t="s">
        <v>55</v>
      </c>
      <c r="D879" s="106">
        <v>864</v>
      </c>
      <c r="E879" s="106">
        <f t="shared" si="85"/>
        <v>0</v>
      </c>
      <c r="F879" s="107">
        <f t="shared" si="90"/>
        <v>0</v>
      </c>
      <c r="G879" s="106" t="e">
        <f>IF('Calcs active'!P878&gt;0,('Input &amp; Results'!F$29/12*$C$3)*('Input &amp; Results'!$D$21),('Input &amp; Results'!F$29/12*$C$3)*('Input &amp; Results'!$D$22))</f>
        <v>#DIV/0!</v>
      </c>
      <c r="H879" s="106" t="e">
        <f t="shared" si="87"/>
        <v>#DIV/0!</v>
      </c>
      <c r="I879" s="106" t="e">
        <f t="shared" si="88"/>
        <v>#DIV/0!</v>
      </c>
      <c r="J879" s="106" t="e">
        <f t="shared" si="91"/>
        <v>#DIV/0!</v>
      </c>
      <c r="K879" s="107" t="e">
        <f t="shared" si="89"/>
        <v>#DIV/0!</v>
      </c>
    </row>
    <row r="880" spans="2:11" x14ac:dyDescent="0.2">
      <c r="B880" s="31">
        <f t="shared" si="86"/>
        <v>3</v>
      </c>
      <c r="C880" s="31" t="s">
        <v>55</v>
      </c>
      <c r="D880" s="106">
        <v>865</v>
      </c>
      <c r="E880" s="106">
        <f t="shared" si="85"/>
        <v>0</v>
      </c>
      <c r="F880" s="107">
        <f t="shared" si="90"/>
        <v>0</v>
      </c>
      <c r="G880" s="106" t="e">
        <f>IF('Calcs active'!P879&gt;0,('Input &amp; Results'!F$29/12*$C$3)*('Input &amp; Results'!$D$21),('Input &amp; Results'!F$29/12*$C$3)*('Input &amp; Results'!$D$22))</f>
        <v>#DIV/0!</v>
      </c>
      <c r="H880" s="106" t="e">
        <f t="shared" si="87"/>
        <v>#DIV/0!</v>
      </c>
      <c r="I880" s="106" t="e">
        <f t="shared" si="88"/>
        <v>#DIV/0!</v>
      </c>
      <c r="J880" s="106" t="e">
        <f t="shared" si="91"/>
        <v>#DIV/0!</v>
      </c>
      <c r="K880" s="107" t="e">
        <f t="shared" si="89"/>
        <v>#DIV/0!</v>
      </c>
    </row>
    <row r="881" spans="2:11" x14ac:dyDescent="0.2">
      <c r="B881" s="31">
        <f t="shared" si="86"/>
        <v>3</v>
      </c>
      <c r="C881" s="31" t="s">
        <v>55</v>
      </c>
      <c r="D881" s="106">
        <v>866</v>
      </c>
      <c r="E881" s="106">
        <f t="shared" si="85"/>
        <v>0</v>
      </c>
      <c r="F881" s="107">
        <f t="shared" si="90"/>
        <v>0</v>
      </c>
      <c r="G881" s="106" t="e">
        <f>IF('Calcs active'!P880&gt;0,('Input &amp; Results'!F$29/12*$C$3)*('Input &amp; Results'!$D$21),('Input &amp; Results'!F$29/12*$C$3)*('Input &amp; Results'!$D$22))</f>
        <v>#DIV/0!</v>
      </c>
      <c r="H881" s="106" t="e">
        <f t="shared" si="87"/>
        <v>#DIV/0!</v>
      </c>
      <c r="I881" s="106" t="e">
        <f t="shared" si="88"/>
        <v>#DIV/0!</v>
      </c>
      <c r="J881" s="106" t="e">
        <f t="shared" si="91"/>
        <v>#DIV/0!</v>
      </c>
      <c r="K881" s="107" t="e">
        <f t="shared" si="89"/>
        <v>#DIV/0!</v>
      </c>
    </row>
    <row r="882" spans="2:11" x14ac:dyDescent="0.2">
      <c r="B882" s="31">
        <f t="shared" si="86"/>
        <v>3</v>
      </c>
      <c r="C882" s="31" t="s">
        <v>55</v>
      </c>
      <c r="D882" s="106">
        <v>867</v>
      </c>
      <c r="E882" s="106">
        <f t="shared" si="85"/>
        <v>0</v>
      </c>
      <c r="F882" s="107">
        <f t="shared" si="90"/>
        <v>0</v>
      </c>
      <c r="G882" s="106" t="e">
        <f>IF('Calcs active'!P881&gt;0,('Input &amp; Results'!F$29/12*$C$3)*('Input &amp; Results'!$D$21),('Input &amp; Results'!F$29/12*$C$3)*('Input &amp; Results'!$D$22))</f>
        <v>#DIV/0!</v>
      </c>
      <c r="H882" s="106" t="e">
        <f t="shared" si="87"/>
        <v>#DIV/0!</v>
      </c>
      <c r="I882" s="106" t="e">
        <f t="shared" si="88"/>
        <v>#DIV/0!</v>
      </c>
      <c r="J882" s="106" t="e">
        <f t="shared" si="91"/>
        <v>#DIV/0!</v>
      </c>
      <c r="K882" s="107" t="e">
        <f t="shared" si="89"/>
        <v>#DIV/0!</v>
      </c>
    </row>
    <row r="883" spans="2:11" x14ac:dyDescent="0.2">
      <c r="B883" s="31">
        <f t="shared" si="86"/>
        <v>3</v>
      </c>
      <c r="C883" s="31" t="s">
        <v>55</v>
      </c>
      <c r="D883" s="106">
        <v>868</v>
      </c>
      <c r="E883" s="106">
        <f t="shared" si="85"/>
        <v>0</v>
      </c>
      <c r="F883" s="107">
        <f t="shared" si="90"/>
        <v>0</v>
      </c>
      <c r="G883" s="106" t="e">
        <f>IF('Calcs active'!P882&gt;0,('Input &amp; Results'!F$29/12*$C$3)*('Input &amp; Results'!$D$21),('Input &amp; Results'!F$29/12*$C$3)*('Input &amp; Results'!$D$22))</f>
        <v>#DIV/0!</v>
      </c>
      <c r="H883" s="106" t="e">
        <f t="shared" si="87"/>
        <v>#DIV/0!</v>
      </c>
      <c r="I883" s="106" t="e">
        <f t="shared" si="88"/>
        <v>#DIV/0!</v>
      </c>
      <c r="J883" s="106" t="e">
        <f t="shared" si="91"/>
        <v>#DIV/0!</v>
      </c>
      <c r="K883" s="107" t="e">
        <f t="shared" si="89"/>
        <v>#DIV/0!</v>
      </c>
    </row>
    <row r="884" spans="2:11" x14ac:dyDescent="0.2">
      <c r="B884" s="31">
        <f t="shared" si="86"/>
        <v>3</v>
      </c>
      <c r="C884" s="31" t="s">
        <v>55</v>
      </c>
      <c r="D884" s="106">
        <v>869</v>
      </c>
      <c r="E884" s="106">
        <f t="shared" si="85"/>
        <v>0</v>
      </c>
      <c r="F884" s="107">
        <f t="shared" si="90"/>
        <v>0</v>
      </c>
      <c r="G884" s="106" t="e">
        <f>IF('Calcs active'!P883&gt;0,('Input &amp; Results'!F$29/12*$C$3)*('Input &amp; Results'!$D$21),('Input &amp; Results'!F$29/12*$C$3)*('Input &amp; Results'!$D$22))</f>
        <v>#DIV/0!</v>
      </c>
      <c r="H884" s="106" t="e">
        <f t="shared" si="87"/>
        <v>#DIV/0!</v>
      </c>
      <c r="I884" s="106" t="e">
        <f t="shared" si="88"/>
        <v>#DIV/0!</v>
      </c>
      <c r="J884" s="106" t="e">
        <f t="shared" si="91"/>
        <v>#DIV/0!</v>
      </c>
      <c r="K884" s="107" t="e">
        <f t="shared" si="89"/>
        <v>#DIV/0!</v>
      </c>
    </row>
    <row r="885" spans="2:11" x14ac:dyDescent="0.2">
      <c r="B885" s="31">
        <f t="shared" si="86"/>
        <v>3</v>
      </c>
      <c r="C885" s="31" t="s">
        <v>55</v>
      </c>
      <c r="D885" s="106">
        <v>870</v>
      </c>
      <c r="E885" s="106">
        <f t="shared" si="85"/>
        <v>0</v>
      </c>
      <c r="F885" s="107">
        <f t="shared" si="90"/>
        <v>0</v>
      </c>
      <c r="G885" s="106" t="e">
        <f>IF('Calcs active'!P884&gt;0,('Input &amp; Results'!F$29/12*$C$3)*('Input &amp; Results'!$D$21),('Input &amp; Results'!F$29/12*$C$3)*('Input &amp; Results'!$D$22))</f>
        <v>#DIV/0!</v>
      </c>
      <c r="H885" s="106" t="e">
        <f t="shared" si="87"/>
        <v>#DIV/0!</v>
      </c>
      <c r="I885" s="106" t="e">
        <f t="shared" si="88"/>
        <v>#DIV/0!</v>
      </c>
      <c r="J885" s="106" t="e">
        <f t="shared" si="91"/>
        <v>#DIV/0!</v>
      </c>
      <c r="K885" s="107" t="e">
        <f t="shared" si="89"/>
        <v>#DIV/0!</v>
      </c>
    </row>
    <row r="886" spans="2:11" x14ac:dyDescent="0.2">
      <c r="B886" s="31">
        <f t="shared" si="86"/>
        <v>3</v>
      </c>
      <c r="C886" s="31" t="s">
        <v>55</v>
      </c>
      <c r="D886" s="106">
        <v>871</v>
      </c>
      <c r="E886" s="106">
        <f t="shared" si="85"/>
        <v>0</v>
      </c>
      <c r="F886" s="107">
        <f t="shared" si="90"/>
        <v>0</v>
      </c>
      <c r="G886" s="106" t="e">
        <f>IF('Calcs active'!P885&gt;0,('Input &amp; Results'!F$29/12*$C$3)*('Input &amp; Results'!$D$21),('Input &amp; Results'!F$29/12*$C$3)*('Input &amp; Results'!$D$22))</f>
        <v>#DIV/0!</v>
      </c>
      <c r="H886" s="106" t="e">
        <f t="shared" si="87"/>
        <v>#DIV/0!</v>
      </c>
      <c r="I886" s="106" t="e">
        <f t="shared" si="88"/>
        <v>#DIV/0!</v>
      </c>
      <c r="J886" s="106" t="e">
        <f t="shared" si="91"/>
        <v>#DIV/0!</v>
      </c>
      <c r="K886" s="107" t="e">
        <f t="shared" si="89"/>
        <v>#DIV/0!</v>
      </c>
    </row>
    <row r="887" spans="2:11" x14ac:dyDescent="0.2">
      <c r="B887" s="31">
        <f t="shared" si="86"/>
        <v>3</v>
      </c>
      <c r="C887" s="31" t="s">
        <v>55</v>
      </c>
      <c r="D887" s="106">
        <v>872</v>
      </c>
      <c r="E887" s="106">
        <f t="shared" si="85"/>
        <v>0</v>
      </c>
      <c r="F887" s="107">
        <f t="shared" si="90"/>
        <v>0</v>
      </c>
      <c r="G887" s="106" t="e">
        <f>IF('Calcs active'!P886&gt;0,('Input &amp; Results'!F$29/12*$C$3)*('Input &amp; Results'!$D$21),('Input &amp; Results'!F$29/12*$C$3)*('Input &amp; Results'!$D$22))</f>
        <v>#DIV/0!</v>
      </c>
      <c r="H887" s="106" t="e">
        <f t="shared" si="87"/>
        <v>#DIV/0!</v>
      </c>
      <c r="I887" s="106" t="e">
        <f t="shared" si="88"/>
        <v>#DIV/0!</v>
      </c>
      <c r="J887" s="106" t="e">
        <f t="shared" si="91"/>
        <v>#DIV/0!</v>
      </c>
      <c r="K887" s="107" t="e">
        <f t="shared" si="89"/>
        <v>#DIV/0!</v>
      </c>
    </row>
    <row r="888" spans="2:11" x14ac:dyDescent="0.2">
      <c r="B888" s="31">
        <f t="shared" si="86"/>
        <v>3</v>
      </c>
      <c r="C888" s="31" t="s">
        <v>55</v>
      </c>
      <c r="D888" s="106">
        <v>873</v>
      </c>
      <c r="E888" s="106">
        <f t="shared" si="85"/>
        <v>0</v>
      </c>
      <c r="F888" s="107">
        <f t="shared" si="90"/>
        <v>0</v>
      </c>
      <c r="G888" s="106" t="e">
        <f>IF('Calcs active'!P887&gt;0,('Input &amp; Results'!F$29/12*$C$3)*('Input &amp; Results'!$D$21),('Input &amp; Results'!F$29/12*$C$3)*('Input &amp; Results'!$D$22))</f>
        <v>#DIV/0!</v>
      </c>
      <c r="H888" s="106" t="e">
        <f t="shared" si="87"/>
        <v>#DIV/0!</v>
      </c>
      <c r="I888" s="106" t="e">
        <f t="shared" si="88"/>
        <v>#DIV/0!</v>
      </c>
      <c r="J888" s="106" t="e">
        <f t="shared" si="91"/>
        <v>#DIV/0!</v>
      </c>
      <c r="K888" s="107" t="e">
        <f t="shared" si="89"/>
        <v>#DIV/0!</v>
      </c>
    </row>
    <row r="889" spans="2:11" x14ac:dyDescent="0.2">
      <c r="B889" s="31">
        <f t="shared" si="86"/>
        <v>3</v>
      </c>
      <c r="C889" s="31" t="s">
        <v>55</v>
      </c>
      <c r="D889" s="106">
        <v>874</v>
      </c>
      <c r="E889" s="106">
        <f t="shared" ref="E889:E952" si="92">IF($C$3&gt;0,$C$3*$C$11*(I888/$C$8)^$C$12,0)</f>
        <v>0</v>
      </c>
      <c r="F889" s="107">
        <f t="shared" si="90"/>
        <v>0</v>
      </c>
      <c r="G889" s="106" t="e">
        <f>IF('Calcs active'!P888&gt;0,('Input &amp; Results'!F$29/12*$C$3)*('Input &amp; Results'!$D$21),('Input &amp; Results'!F$29/12*$C$3)*('Input &amp; Results'!$D$22))</f>
        <v>#DIV/0!</v>
      </c>
      <c r="H889" s="106" t="e">
        <f t="shared" si="87"/>
        <v>#DIV/0!</v>
      </c>
      <c r="I889" s="106" t="e">
        <f t="shared" si="88"/>
        <v>#DIV/0!</v>
      </c>
      <c r="J889" s="106" t="e">
        <f t="shared" si="91"/>
        <v>#DIV/0!</v>
      </c>
      <c r="K889" s="107" t="e">
        <f t="shared" si="89"/>
        <v>#DIV/0!</v>
      </c>
    </row>
    <row r="890" spans="2:11" x14ac:dyDescent="0.2">
      <c r="B890" s="31">
        <f t="shared" si="86"/>
        <v>3</v>
      </c>
      <c r="C890" s="31" t="s">
        <v>55</v>
      </c>
      <c r="D890" s="106">
        <v>875</v>
      </c>
      <c r="E890" s="106">
        <f t="shared" si="92"/>
        <v>0</v>
      </c>
      <c r="F890" s="107">
        <f t="shared" si="90"/>
        <v>0</v>
      </c>
      <c r="G890" s="106" t="e">
        <f>IF('Calcs active'!P889&gt;0,('Input &amp; Results'!F$29/12*$C$3)*('Input &amp; Results'!$D$21),('Input &amp; Results'!F$29/12*$C$3)*('Input &amp; Results'!$D$22))</f>
        <v>#DIV/0!</v>
      </c>
      <c r="H890" s="106" t="e">
        <f t="shared" si="87"/>
        <v>#DIV/0!</v>
      </c>
      <c r="I890" s="106" t="e">
        <f t="shared" si="88"/>
        <v>#DIV/0!</v>
      </c>
      <c r="J890" s="106" t="e">
        <f t="shared" si="91"/>
        <v>#DIV/0!</v>
      </c>
      <c r="K890" s="107" t="e">
        <f t="shared" si="89"/>
        <v>#DIV/0!</v>
      </c>
    </row>
    <row r="891" spans="2:11" x14ac:dyDescent="0.2">
      <c r="B891" s="31">
        <f t="shared" si="86"/>
        <v>3</v>
      </c>
      <c r="C891" s="31" t="s">
        <v>55</v>
      </c>
      <c r="D891" s="106">
        <v>876</v>
      </c>
      <c r="E891" s="106">
        <f t="shared" si="92"/>
        <v>0</v>
      </c>
      <c r="F891" s="107">
        <f t="shared" si="90"/>
        <v>0</v>
      </c>
      <c r="G891" s="106" t="e">
        <f>IF('Calcs active'!P890&gt;0,('Input &amp; Results'!F$29/12*$C$3)*('Input &amp; Results'!$D$21),('Input &amp; Results'!F$29/12*$C$3)*('Input &amp; Results'!$D$22))</f>
        <v>#DIV/0!</v>
      </c>
      <c r="H891" s="106" t="e">
        <f t="shared" si="87"/>
        <v>#DIV/0!</v>
      </c>
      <c r="I891" s="106" t="e">
        <f t="shared" si="88"/>
        <v>#DIV/0!</v>
      </c>
      <c r="J891" s="106" t="e">
        <f t="shared" si="91"/>
        <v>#DIV/0!</v>
      </c>
      <c r="K891" s="107" t="e">
        <f t="shared" si="89"/>
        <v>#DIV/0!</v>
      </c>
    </row>
    <row r="892" spans="2:11" x14ac:dyDescent="0.2">
      <c r="B892" s="31">
        <f t="shared" si="86"/>
        <v>3</v>
      </c>
      <c r="C892" s="31" t="s">
        <v>55</v>
      </c>
      <c r="D892" s="106">
        <v>877</v>
      </c>
      <c r="E892" s="106">
        <f t="shared" si="92"/>
        <v>0</v>
      </c>
      <c r="F892" s="107">
        <f t="shared" si="90"/>
        <v>0</v>
      </c>
      <c r="G892" s="106" t="e">
        <f>IF('Calcs active'!P891&gt;0,('Input &amp; Results'!F$29/12*$C$3)*('Input &amp; Results'!$D$21),('Input &amp; Results'!F$29/12*$C$3)*('Input &amp; Results'!$D$22))</f>
        <v>#DIV/0!</v>
      </c>
      <c r="H892" s="106" t="e">
        <f t="shared" si="87"/>
        <v>#DIV/0!</v>
      </c>
      <c r="I892" s="106" t="e">
        <f t="shared" si="88"/>
        <v>#DIV/0!</v>
      </c>
      <c r="J892" s="106" t="e">
        <f t="shared" si="91"/>
        <v>#DIV/0!</v>
      </c>
      <c r="K892" s="107" t="e">
        <f t="shared" si="89"/>
        <v>#DIV/0!</v>
      </c>
    </row>
    <row r="893" spans="2:11" x14ac:dyDescent="0.2">
      <c r="B893" s="31">
        <f t="shared" si="86"/>
        <v>3</v>
      </c>
      <c r="C893" s="31" t="s">
        <v>55</v>
      </c>
      <c r="D893" s="106">
        <v>878</v>
      </c>
      <c r="E893" s="106">
        <f t="shared" si="92"/>
        <v>0</v>
      </c>
      <c r="F893" s="107">
        <f t="shared" si="90"/>
        <v>0</v>
      </c>
      <c r="G893" s="106" t="e">
        <f>IF('Calcs active'!P892&gt;0,('Input &amp; Results'!F$29/12*$C$3)*('Input &amp; Results'!$D$21),('Input &amp; Results'!F$29/12*$C$3)*('Input &amp; Results'!$D$22))</f>
        <v>#DIV/0!</v>
      </c>
      <c r="H893" s="106" t="e">
        <f t="shared" si="87"/>
        <v>#DIV/0!</v>
      </c>
      <c r="I893" s="106" t="e">
        <f t="shared" si="88"/>
        <v>#DIV/0!</v>
      </c>
      <c r="J893" s="106" t="e">
        <f t="shared" si="91"/>
        <v>#DIV/0!</v>
      </c>
      <c r="K893" s="107" t="e">
        <f t="shared" si="89"/>
        <v>#DIV/0!</v>
      </c>
    </row>
    <row r="894" spans="2:11" x14ac:dyDescent="0.2">
      <c r="B894" s="31">
        <f t="shared" ref="B894:B957" si="93">B529+1</f>
        <v>3</v>
      </c>
      <c r="C894" s="31" t="s">
        <v>55</v>
      </c>
      <c r="D894" s="106">
        <v>879</v>
      </c>
      <c r="E894" s="106">
        <f t="shared" si="92"/>
        <v>0</v>
      </c>
      <c r="F894" s="107">
        <f t="shared" si="90"/>
        <v>0</v>
      </c>
      <c r="G894" s="106" t="e">
        <f>IF('Calcs active'!P893&gt;0,('Input &amp; Results'!F$29/12*$C$3)*('Input &amp; Results'!$D$21),('Input &amp; Results'!F$29/12*$C$3)*('Input &amp; Results'!$D$22))</f>
        <v>#DIV/0!</v>
      </c>
      <c r="H894" s="106" t="e">
        <f t="shared" si="87"/>
        <v>#DIV/0!</v>
      </c>
      <c r="I894" s="106" t="e">
        <f t="shared" si="88"/>
        <v>#DIV/0!</v>
      </c>
      <c r="J894" s="106" t="e">
        <f t="shared" si="91"/>
        <v>#DIV/0!</v>
      </c>
      <c r="K894" s="107" t="e">
        <f t="shared" si="89"/>
        <v>#DIV/0!</v>
      </c>
    </row>
    <row r="895" spans="2:11" x14ac:dyDescent="0.2">
      <c r="B895" s="31">
        <f t="shared" si="93"/>
        <v>3</v>
      </c>
      <c r="C895" s="31" t="s">
        <v>55</v>
      </c>
      <c r="D895" s="106">
        <v>880</v>
      </c>
      <c r="E895" s="106">
        <f t="shared" si="92"/>
        <v>0</v>
      </c>
      <c r="F895" s="107">
        <f t="shared" si="90"/>
        <v>0</v>
      </c>
      <c r="G895" s="106" t="e">
        <f>IF('Calcs active'!P894&gt;0,('Input &amp; Results'!F$29/12*$C$3)*('Input &amp; Results'!$D$21),('Input &amp; Results'!F$29/12*$C$3)*('Input &amp; Results'!$D$22))</f>
        <v>#DIV/0!</v>
      </c>
      <c r="H895" s="106" t="e">
        <f t="shared" si="87"/>
        <v>#DIV/0!</v>
      </c>
      <c r="I895" s="106" t="e">
        <f t="shared" si="88"/>
        <v>#DIV/0!</v>
      </c>
      <c r="J895" s="106" t="e">
        <f t="shared" si="91"/>
        <v>#DIV/0!</v>
      </c>
      <c r="K895" s="107" t="e">
        <f t="shared" si="89"/>
        <v>#DIV/0!</v>
      </c>
    </row>
    <row r="896" spans="2:11" x14ac:dyDescent="0.2">
      <c r="B896" s="31">
        <f t="shared" si="93"/>
        <v>3</v>
      </c>
      <c r="C896" s="31" t="s">
        <v>55</v>
      </c>
      <c r="D896" s="106">
        <v>881</v>
      </c>
      <c r="E896" s="106">
        <f t="shared" si="92"/>
        <v>0</v>
      </c>
      <c r="F896" s="107">
        <f t="shared" si="90"/>
        <v>0</v>
      </c>
      <c r="G896" s="106" t="e">
        <f>IF('Calcs active'!P895&gt;0,('Input &amp; Results'!F$29/12*$C$3)*('Input &amp; Results'!$D$21),('Input &amp; Results'!F$29/12*$C$3)*('Input &amp; Results'!$D$22))</f>
        <v>#DIV/0!</v>
      </c>
      <c r="H896" s="106" t="e">
        <f t="shared" si="87"/>
        <v>#DIV/0!</v>
      </c>
      <c r="I896" s="106" t="e">
        <f t="shared" si="88"/>
        <v>#DIV/0!</v>
      </c>
      <c r="J896" s="106" t="e">
        <f t="shared" si="91"/>
        <v>#DIV/0!</v>
      </c>
      <c r="K896" s="107" t="e">
        <f t="shared" si="89"/>
        <v>#DIV/0!</v>
      </c>
    </row>
    <row r="897" spans="2:11" x14ac:dyDescent="0.2">
      <c r="B897" s="31">
        <f t="shared" si="93"/>
        <v>3</v>
      </c>
      <c r="C897" s="31" t="s">
        <v>56</v>
      </c>
      <c r="D897" s="106">
        <v>882</v>
      </c>
      <c r="E897" s="106">
        <f t="shared" si="92"/>
        <v>0</v>
      </c>
      <c r="F897" s="107">
        <f t="shared" si="90"/>
        <v>0</v>
      </c>
      <c r="G897" s="106" t="e">
        <f>IF('Calcs active'!P896&gt;0,('Input &amp; Results'!F$30/12*$C$3)*('Input &amp; Results'!$D$21),('Input &amp; Results'!F$30/12*$C$3)*('Input &amp; Results'!$D$22))</f>
        <v>#DIV/0!</v>
      </c>
      <c r="H897" s="106" t="e">
        <f t="shared" si="87"/>
        <v>#DIV/0!</v>
      </c>
      <c r="I897" s="106" t="e">
        <f t="shared" si="88"/>
        <v>#DIV/0!</v>
      </c>
      <c r="J897" s="106" t="e">
        <f t="shared" si="91"/>
        <v>#DIV/0!</v>
      </c>
      <c r="K897" s="107" t="e">
        <f t="shared" si="89"/>
        <v>#DIV/0!</v>
      </c>
    </row>
    <row r="898" spans="2:11" x14ac:dyDescent="0.2">
      <c r="B898" s="31">
        <f t="shared" si="93"/>
        <v>3</v>
      </c>
      <c r="C898" s="31" t="s">
        <v>56</v>
      </c>
      <c r="D898" s="106">
        <v>883</v>
      </c>
      <c r="E898" s="106">
        <f t="shared" si="92"/>
        <v>0</v>
      </c>
      <c r="F898" s="107">
        <f t="shared" si="90"/>
        <v>0</v>
      </c>
      <c r="G898" s="106" t="e">
        <f>IF('Calcs active'!P897&gt;0,('Input &amp; Results'!F$30/12*$C$3)*('Input &amp; Results'!$D$21),('Input &amp; Results'!F$30/12*$C$3)*('Input &amp; Results'!$D$22))</f>
        <v>#DIV/0!</v>
      </c>
      <c r="H898" s="106" t="e">
        <f t="shared" si="87"/>
        <v>#DIV/0!</v>
      </c>
      <c r="I898" s="106" t="e">
        <f t="shared" si="88"/>
        <v>#DIV/0!</v>
      </c>
      <c r="J898" s="106" t="e">
        <f t="shared" si="91"/>
        <v>#DIV/0!</v>
      </c>
      <c r="K898" s="107" t="e">
        <f t="shared" si="89"/>
        <v>#DIV/0!</v>
      </c>
    </row>
    <row r="899" spans="2:11" x14ac:dyDescent="0.2">
      <c r="B899" s="31">
        <f t="shared" si="93"/>
        <v>3</v>
      </c>
      <c r="C899" s="31" t="s">
        <v>56</v>
      </c>
      <c r="D899" s="106">
        <v>884</v>
      </c>
      <c r="E899" s="106">
        <f t="shared" si="92"/>
        <v>0</v>
      </c>
      <c r="F899" s="107">
        <f t="shared" si="90"/>
        <v>0</v>
      </c>
      <c r="G899" s="106" t="e">
        <f>IF('Calcs active'!P898&gt;0,('Input &amp; Results'!F$30/12*$C$3)*('Input &amp; Results'!$D$21),('Input &amp; Results'!F$30/12*$C$3)*('Input &amp; Results'!$D$22))</f>
        <v>#DIV/0!</v>
      </c>
      <c r="H899" s="106" t="e">
        <f t="shared" si="87"/>
        <v>#DIV/0!</v>
      </c>
      <c r="I899" s="106" t="e">
        <f t="shared" si="88"/>
        <v>#DIV/0!</v>
      </c>
      <c r="J899" s="106" t="e">
        <f t="shared" si="91"/>
        <v>#DIV/0!</v>
      </c>
      <c r="K899" s="107" t="e">
        <f t="shared" si="89"/>
        <v>#DIV/0!</v>
      </c>
    </row>
    <row r="900" spans="2:11" x14ac:dyDescent="0.2">
      <c r="B900" s="31">
        <f t="shared" si="93"/>
        <v>3</v>
      </c>
      <c r="C900" s="31" t="s">
        <v>56</v>
      </c>
      <c r="D900" s="106">
        <v>885</v>
      </c>
      <c r="E900" s="106">
        <f t="shared" si="92"/>
        <v>0</v>
      </c>
      <c r="F900" s="107">
        <f t="shared" si="90"/>
        <v>0</v>
      </c>
      <c r="G900" s="106" t="e">
        <f>IF('Calcs active'!P899&gt;0,('Input &amp; Results'!F$30/12*$C$3)*('Input &amp; Results'!$D$21),('Input &amp; Results'!F$30/12*$C$3)*('Input &amp; Results'!$D$22))</f>
        <v>#DIV/0!</v>
      </c>
      <c r="H900" s="106" t="e">
        <f t="shared" si="87"/>
        <v>#DIV/0!</v>
      </c>
      <c r="I900" s="106" t="e">
        <f t="shared" si="88"/>
        <v>#DIV/0!</v>
      </c>
      <c r="J900" s="106" t="e">
        <f t="shared" si="91"/>
        <v>#DIV/0!</v>
      </c>
      <c r="K900" s="107" t="e">
        <f t="shared" si="89"/>
        <v>#DIV/0!</v>
      </c>
    </row>
    <row r="901" spans="2:11" x14ac:dyDescent="0.2">
      <c r="B901" s="31">
        <f t="shared" si="93"/>
        <v>3</v>
      </c>
      <c r="C901" s="31" t="s">
        <v>56</v>
      </c>
      <c r="D901" s="106">
        <v>886</v>
      </c>
      <c r="E901" s="106">
        <f t="shared" si="92"/>
        <v>0</v>
      </c>
      <c r="F901" s="107">
        <f t="shared" si="90"/>
        <v>0</v>
      </c>
      <c r="G901" s="106" t="e">
        <f>IF('Calcs active'!P900&gt;0,('Input &amp; Results'!F$30/12*$C$3)*('Input &amp; Results'!$D$21),('Input &amp; Results'!F$30/12*$C$3)*('Input &amp; Results'!$D$22))</f>
        <v>#DIV/0!</v>
      </c>
      <c r="H901" s="106" t="e">
        <f t="shared" si="87"/>
        <v>#DIV/0!</v>
      </c>
      <c r="I901" s="106" t="e">
        <f t="shared" si="88"/>
        <v>#DIV/0!</v>
      </c>
      <c r="J901" s="106" t="e">
        <f t="shared" si="91"/>
        <v>#DIV/0!</v>
      </c>
      <c r="K901" s="107" t="e">
        <f t="shared" si="89"/>
        <v>#DIV/0!</v>
      </c>
    </row>
    <row r="902" spans="2:11" x14ac:dyDescent="0.2">
      <c r="B902" s="31">
        <f t="shared" si="93"/>
        <v>3</v>
      </c>
      <c r="C902" s="31" t="s">
        <v>56</v>
      </c>
      <c r="D902" s="106">
        <v>887</v>
      </c>
      <c r="E902" s="106">
        <f t="shared" si="92"/>
        <v>0</v>
      </c>
      <c r="F902" s="107">
        <f t="shared" si="90"/>
        <v>0</v>
      </c>
      <c r="G902" s="106" t="e">
        <f>IF('Calcs active'!P901&gt;0,('Input &amp; Results'!F$30/12*$C$3)*('Input &amp; Results'!$D$21),('Input &amp; Results'!F$30/12*$C$3)*('Input &amp; Results'!$D$22))</f>
        <v>#DIV/0!</v>
      </c>
      <c r="H902" s="106" t="e">
        <f t="shared" si="87"/>
        <v>#DIV/0!</v>
      </c>
      <c r="I902" s="106" t="e">
        <f t="shared" si="88"/>
        <v>#DIV/0!</v>
      </c>
      <c r="J902" s="106" t="e">
        <f t="shared" si="91"/>
        <v>#DIV/0!</v>
      </c>
      <c r="K902" s="107" t="e">
        <f t="shared" si="89"/>
        <v>#DIV/0!</v>
      </c>
    </row>
    <row r="903" spans="2:11" x14ac:dyDescent="0.2">
      <c r="B903" s="31">
        <f t="shared" si="93"/>
        <v>3</v>
      </c>
      <c r="C903" s="31" t="s">
        <v>56</v>
      </c>
      <c r="D903" s="106">
        <v>888</v>
      </c>
      <c r="E903" s="106">
        <f t="shared" si="92"/>
        <v>0</v>
      </c>
      <c r="F903" s="107">
        <f t="shared" si="90"/>
        <v>0</v>
      </c>
      <c r="G903" s="106" t="e">
        <f>IF('Calcs active'!P902&gt;0,('Input &amp; Results'!F$30/12*$C$3)*('Input &amp; Results'!$D$21),('Input &amp; Results'!F$30/12*$C$3)*('Input &amp; Results'!$D$22))</f>
        <v>#DIV/0!</v>
      </c>
      <c r="H903" s="106" t="e">
        <f t="shared" si="87"/>
        <v>#DIV/0!</v>
      </c>
      <c r="I903" s="106" t="e">
        <f t="shared" si="88"/>
        <v>#DIV/0!</v>
      </c>
      <c r="J903" s="106" t="e">
        <f t="shared" si="91"/>
        <v>#DIV/0!</v>
      </c>
      <c r="K903" s="107" t="e">
        <f t="shared" si="89"/>
        <v>#DIV/0!</v>
      </c>
    </row>
    <row r="904" spans="2:11" x14ac:dyDescent="0.2">
      <c r="B904" s="31">
        <f t="shared" si="93"/>
        <v>3</v>
      </c>
      <c r="C904" s="31" t="s">
        <v>56</v>
      </c>
      <c r="D904" s="106">
        <v>889</v>
      </c>
      <c r="E904" s="106">
        <f t="shared" si="92"/>
        <v>0</v>
      </c>
      <c r="F904" s="107">
        <f t="shared" si="90"/>
        <v>0</v>
      </c>
      <c r="G904" s="106" t="e">
        <f>IF('Calcs active'!P903&gt;0,('Input &amp; Results'!F$30/12*$C$3)*('Input &amp; Results'!$D$21),('Input &amp; Results'!F$30/12*$C$3)*('Input &amp; Results'!$D$22))</f>
        <v>#DIV/0!</v>
      </c>
      <c r="H904" s="106" t="e">
        <f t="shared" si="87"/>
        <v>#DIV/0!</v>
      </c>
      <c r="I904" s="106" t="e">
        <f t="shared" si="88"/>
        <v>#DIV/0!</v>
      </c>
      <c r="J904" s="106" t="e">
        <f t="shared" si="91"/>
        <v>#DIV/0!</v>
      </c>
      <c r="K904" s="107" t="e">
        <f t="shared" si="89"/>
        <v>#DIV/0!</v>
      </c>
    </row>
    <row r="905" spans="2:11" x14ac:dyDescent="0.2">
      <c r="B905" s="31">
        <f t="shared" si="93"/>
        <v>3</v>
      </c>
      <c r="C905" s="31" t="s">
        <v>56</v>
      </c>
      <c r="D905" s="106">
        <v>890</v>
      </c>
      <c r="E905" s="106">
        <f t="shared" si="92"/>
        <v>0</v>
      </c>
      <c r="F905" s="107">
        <f t="shared" si="90"/>
        <v>0</v>
      </c>
      <c r="G905" s="106" t="e">
        <f>IF('Calcs active'!P904&gt;0,('Input &amp; Results'!F$30/12*$C$3)*('Input &amp; Results'!$D$21),('Input &amp; Results'!F$30/12*$C$3)*('Input &amp; Results'!$D$22))</f>
        <v>#DIV/0!</v>
      </c>
      <c r="H905" s="106" t="e">
        <f t="shared" si="87"/>
        <v>#DIV/0!</v>
      </c>
      <c r="I905" s="106" t="e">
        <f t="shared" si="88"/>
        <v>#DIV/0!</v>
      </c>
      <c r="J905" s="106" t="e">
        <f t="shared" si="91"/>
        <v>#DIV/0!</v>
      </c>
      <c r="K905" s="107" t="e">
        <f t="shared" si="89"/>
        <v>#DIV/0!</v>
      </c>
    </row>
    <row r="906" spans="2:11" x14ac:dyDescent="0.2">
      <c r="B906" s="31">
        <f t="shared" si="93"/>
        <v>3</v>
      </c>
      <c r="C906" s="31" t="s">
        <v>56</v>
      </c>
      <c r="D906" s="106">
        <v>891</v>
      </c>
      <c r="E906" s="106">
        <f t="shared" si="92"/>
        <v>0</v>
      </c>
      <c r="F906" s="107">
        <f t="shared" si="90"/>
        <v>0</v>
      </c>
      <c r="G906" s="106" t="e">
        <f>IF('Calcs active'!P905&gt;0,('Input &amp; Results'!F$30/12*$C$3)*('Input &amp; Results'!$D$21),('Input &amp; Results'!F$30/12*$C$3)*('Input &amp; Results'!$D$22))</f>
        <v>#DIV/0!</v>
      </c>
      <c r="H906" s="106" t="e">
        <f t="shared" si="87"/>
        <v>#DIV/0!</v>
      </c>
      <c r="I906" s="106" t="e">
        <f t="shared" si="88"/>
        <v>#DIV/0!</v>
      </c>
      <c r="J906" s="106" t="e">
        <f t="shared" si="91"/>
        <v>#DIV/0!</v>
      </c>
      <c r="K906" s="107" t="e">
        <f t="shared" si="89"/>
        <v>#DIV/0!</v>
      </c>
    </row>
    <row r="907" spans="2:11" x14ac:dyDescent="0.2">
      <c r="B907" s="31">
        <f t="shared" si="93"/>
        <v>3</v>
      </c>
      <c r="C907" s="31" t="s">
        <v>56</v>
      </c>
      <c r="D907" s="106">
        <v>892</v>
      </c>
      <c r="E907" s="106">
        <f t="shared" si="92"/>
        <v>0</v>
      </c>
      <c r="F907" s="107">
        <f t="shared" si="90"/>
        <v>0</v>
      </c>
      <c r="G907" s="106" t="e">
        <f>IF('Calcs active'!P906&gt;0,('Input &amp; Results'!F$30/12*$C$3)*('Input &amp; Results'!$D$21),('Input &amp; Results'!F$30/12*$C$3)*('Input &amp; Results'!$D$22))</f>
        <v>#DIV/0!</v>
      </c>
      <c r="H907" s="106" t="e">
        <f t="shared" si="87"/>
        <v>#DIV/0!</v>
      </c>
      <c r="I907" s="106" t="e">
        <f t="shared" si="88"/>
        <v>#DIV/0!</v>
      </c>
      <c r="J907" s="106" t="e">
        <f t="shared" si="91"/>
        <v>#DIV/0!</v>
      </c>
      <c r="K907" s="107" t="e">
        <f t="shared" si="89"/>
        <v>#DIV/0!</v>
      </c>
    </row>
    <row r="908" spans="2:11" x14ac:dyDescent="0.2">
      <c r="B908" s="31">
        <f t="shared" si="93"/>
        <v>3</v>
      </c>
      <c r="C908" s="31" t="s">
        <v>56</v>
      </c>
      <c r="D908" s="106">
        <v>893</v>
      </c>
      <c r="E908" s="106">
        <f t="shared" si="92"/>
        <v>0</v>
      </c>
      <c r="F908" s="107">
        <f t="shared" si="90"/>
        <v>0</v>
      </c>
      <c r="G908" s="106" t="e">
        <f>IF('Calcs active'!P907&gt;0,('Input &amp; Results'!F$30/12*$C$3)*('Input &amp; Results'!$D$21),('Input &amp; Results'!F$30/12*$C$3)*('Input &amp; Results'!$D$22))</f>
        <v>#DIV/0!</v>
      </c>
      <c r="H908" s="106" t="e">
        <f t="shared" si="87"/>
        <v>#DIV/0!</v>
      </c>
      <c r="I908" s="106" t="e">
        <f t="shared" si="88"/>
        <v>#DIV/0!</v>
      </c>
      <c r="J908" s="106" t="e">
        <f t="shared" si="91"/>
        <v>#DIV/0!</v>
      </c>
      <c r="K908" s="107" t="e">
        <f t="shared" si="89"/>
        <v>#DIV/0!</v>
      </c>
    </row>
    <row r="909" spans="2:11" x14ac:dyDescent="0.2">
      <c r="B909" s="31">
        <f t="shared" si="93"/>
        <v>3</v>
      </c>
      <c r="C909" s="31" t="s">
        <v>56</v>
      </c>
      <c r="D909" s="106">
        <v>894</v>
      </c>
      <c r="E909" s="106">
        <f t="shared" si="92"/>
        <v>0</v>
      </c>
      <c r="F909" s="107">
        <f t="shared" si="90"/>
        <v>0</v>
      </c>
      <c r="G909" s="106" t="e">
        <f>IF('Calcs active'!P908&gt;0,('Input &amp; Results'!F$30/12*$C$3)*('Input &amp; Results'!$D$21),('Input &amp; Results'!F$30/12*$C$3)*('Input &amp; Results'!$D$22))</f>
        <v>#DIV/0!</v>
      </c>
      <c r="H909" s="106" t="e">
        <f t="shared" si="87"/>
        <v>#DIV/0!</v>
      </c>
      <c r="I909" s="106" t="e">
        <f t="shared" si="88"/>
        <v>#DIV/0!</v>
      </c>
      <c r="J909" s="106" t="e">
        <f t="shared" si="91"/>
        <v>#DIV/0!</v>
      </c>
      <c r="K909" s="107" t="e">
        <f t="shared" si="89"/>
        <v>#DIV/0!</v>
      </c>
    </row>
    <row r="910" spans="2:11" x14ac:dyDescent="0.2">
      <c r="B910" s="31">
        <f t="shared" si="93"/>
        <v>3</v>
      </c>
      <c r="C910" s="31" t="s">
        <v>56</v>
      </c>
      <c r="D910" s="106">
        <v>895</v>
      </c>
      <c r="E910" s="106">
        <f t="shared" si="92"/>
        <v>0</v>
      </c>
      <c r="F910" s="107">
        <f t="shared" si="90"/>
        <v>0</v>
      </c>
      <c r="G910" s="106" t="e">
        <f>IF('Calcs active'!P909&gt;0,('Input &amp; Results'!F$30/12*$C$3)*('Input &amp; Results'!$D$21),('Input &amp; Results'!F$30/12*$C$3)*('Input &amp; Results'!$D$22))</f>
        <v>#DIV/0!</v>
      </c>
      <c r="H910" s="106" t="e">
        <f t="shared" si="87"/>
        <v>#DIV/0!</v>
      </c>
      <c r="I910" s="106" t="e">
        <f t="shared" si="88"/>
        <v>#DIV/0!</v>
      </c>
      <c r="J910" s="106" t="e">
        <f t="shared" si="91"/>
        <v>#DIV/0!</v>
      </c>
      <c r="K910" s="107" t="e">
        <f t="shared" si="89"/>
        <v>#DIV/0!</v>
      </c>
    </row>
    <row r="911" spans="2:11" x14ac:dyDescent="0.2">
      <c r="B911" s="31">
        <f t="shared" si="93"/>
        <v>3</v>
      </c>
      <c r="C911" s="31" t="s">
        <v>56</v>
      </c>
      <c r="D911" s="106">
        <v>896</v>
      </c>
      <c r="E911" s="106">
        <f t="shared" si="92"/>
        <v>0</v>
      </c>
      <c r="F911" s="107">
        <f t="shared" si="90"/>
        <v>0</v>
      </c>
      <c r="G911" s="106" t="e">
        <f>IF('Calcs active'!P910&gt;0,('Input &amp; Results'!F$30/12*$C$3)*('Input &amp; Results'!$D$21),('Input &amp; Results'!F$30/12*$C$3)*('Input &amp; Results'!$D$22))</f>
        <v>#DIV/0!</v>
      </c>
      <c r="H911" s="106" t="e">
        <f t="shared" si="87"/>
        <v>#DIV/0!</v>
      </c>
      <c r="I911" s="106" t="e">
        <f t="shared" si="88"/>
        <v>#DIV/0!</v>
      </c>
      <c r="J911" s="106" t="e">
        <f t="shared" si="91"/>
        <v>#DIV/0!</v>
      </c>
      <c r="K911" s="107" t="e">
        <f t="shared" si="89"/>
        <v>#DIV/0!</v>
      </c>
    </row>
    <row r="912" spans="2:11" x14ac:dyDescent="0.2">
      <c r="B912" s="31">
        <f t="shared" si="93"/>
        <v>3</v>
      </c>
      <c r="C912" s="31" t="s">
        <v>56</v>
      </c>
      <c r="D912" s="106">
        <v>897</v>
      </c>
      <c r="E912" s="106">
        <f t="shared" si="92"/>
        <v>0</v>
      </c>
      <c r="F912" s="107">
        <f t="shared" si="90"/>
        <v>0</v>
      </c>
      <c r="G912" s="106" t="e">
        <f>IF('Calcs active'!P911&gt;0,('Input &amp; Results'!F$30/12*$C$3)*('Input &amp; Results'!$D$21),('Input &amp; Results'!F$30/12*$C$3)*('Input &amp; Results'!$D$22))</f>
        <v>#DIV/0!</v>
      </c>
      <c r="H912" s="106" t="e">
        <f t="shared" si="87"/>
        <v>#DIV/0!</v>
      </c>
      <c r="I912" s="106" t="e">
        <f t="shared" si="88"/>
        <v>#DIV/0!</v>
      </c>
      <c r="J912" s="106" t="e">
        <f t="shared" si="91"/>
        <v>#DIV/0!</v>
      </c>
      <c r="K912" s="107" t="e">
        <f t="shared" si="89"/>
        <v>#DIV/0!</v>
      </c>
    </row>
    <row r="913" spans="2:11" x14ac:dyDescent="0.2">
      <c r="B913" s="31">
        <f t="shared" si="93"/>
        <v>3</v>
      </c>
      <c r="C913" s="31" t="s">
        <v>56</v>
      </c>
      <c r="D913" s="106">
        <v>898</v>
      </c>
      <c r="E913" s="106">
        <f t="shared" si="92"/>
        <v>0</v>
      </c>
      <c r="F913" s="107">
        <f t="shared" si="90"/>
        <v>0</v>
      </c>
      <c r="G913" s="106" t="e">
        <f>IF('Calcs active'!P912&gt;0,('Input &amp; Results'!F$30/12*$C$3)*('Input &amp; Results'!$D$21),('Input &amp; Results'!F$30/12*$C$3)*('Input &amp; Results'!$D$22))</f>
        <v>#DIV/0!</v>
      </c>
      <c r="H913" s="106" t="e">
        <f t="shared" ref="H913:H976" si="94">G913-E913</f>
        <v>#DIV/0!</v>
      </c>
      <c r="I913" s="106" t="e">
        <f t="shared" ref="I913:I976" si="95">I912+H913</f>
        <v>#DIV/0!</v>
      </c>
      <c r="J913" s="106" t="e">
        <f t="shared" si="91"/>
        <v>#DIV/0!</v>
      </c>
      <c r="K913" s="107" t="e">
        <f t="shared" ref="K913:K976" si="96">J913/($C$3*$C$4)</f>
        <v>#DIV/0!</v>
      </c>
    </row>
    <row r="914" spans="2:11" x14ac:dyDescent="0.2">
      <c r="B914" s="31">
        <f t="shared" si="93"/>
        <v>3</v>
      </c>
      <c r="C914" s="31" t="s">
        <v>56</v>
      </c>
      <c r="D914" s="106">
        <v>899</v>
      </c>
      <c r="E914" s="106">
        <f t="shared" si="92"/>
        <v>0</v>
      </c>
      <c r="F914" s="107">
        <f t="shared" si="90"/>
        <v>0</v>
      </c>
      <c r="G914" s="106" t="e">
        <f>IF('Calcs active'!P913&gt;0,('Input &amp; Results'!F$30/12*$C$3)*('Input &amp; Results'!$D$21),('Input &amp; Results'!F$30/12*$C$3)*('Input &amp; Results'!$D$22))</f>
        <v>#DIV/0!</v>
      </c>
      <c r="H914" s="106" t="e">
        <f t="shared" si="94"/>
        <v>#DIV/0!</v>
      </c>
      <c r="I914" s="106" t="e">
        <f t="shared" si="95"/>
        <v>#DIV/0!</v>
      </c>
      <c r="J914" s="106" t="e">
        <f t="shared" si="91"/>
        <v>#DIV/0!</v>
      </c>
      <c r="K914" s="107" t="e">
        <f t="shared" si="96"/>
        <v>#DIV/0!</v>
      </c>
    </row>
    <row r="915" spans="2:11" x14ac:dyDescent="0.2">
      <c r="B915" s="31">
        <f t="shared" si="93"/>
        <v>3</v>
      </c>
      <c r="C915" s="31" t="s">
        <v>56</v>
      </c>
      <c r="D915" s="106">
        <v>900</v>
      </c>
      <c r="E915" s="106">
        <f t="shared" si="92"/>
        <v>0</v>
      </c>
      <c r="F915" s="107">
        <f t="shared" ref="F915:F978" si="97">E915*7.48/1440</f>
        <v>0</v>
      </c>
      <c r="G915" s="106" t="e">
        <f>IF('Calcs active'!P914&gt;0,('Input &amp; Results'!F$30/12*$C$3)*('Input &amp; Results'!$D$21),('Input &amp; Results'!F$30/12*$C$3)*('Input &amp; Results'!$D$22))</f>
        <v>#DIV/0!</v>
      </c>
      <c r="H915" s="106" t="e">
        <f t="shared" si="94"/>
        <v>#DIV/0!</v>
      </c>
      <c r="I915" s="106" t="e">
        <f t="shared" si="95"/>
        <v>#DIV/0!</v>
      </c>
      <c r="J915" s="106" t="e">
        <f t="shared" si="91"/>
        <v>#DIV/0!</v>
      </c>
      <c r="K915" s="107" t="e">
        <f t="shared" si="96"/>
        <v>#DIV/0!</v>
      </c>
    </row>
    <row r="916" spans="2:11" x14ac:dyDescent="0.2">
      <c r="B916" s="31">
        <f t="shared" si="93"/>
        <v>3</v>
      </c>
      <c r="C916" s="31" t="s">
        <v>56</v>
      </c>
      <c r="D916" s="106">
        <v>901</v>
      </c>
      <c r="E916" s="106">
        <f t="shared" si="92"/>
        <v>0</v>
      </c>
      <c r="F916" s="107">
        <f t="shared" si="97"/>
        <v>0</v>
      </c>
      <c r="G916" s="106" t="e">
        <f>IF('Calcs active'!P915&gt;0,('Input &amp; Results'!F$30/12*$C$3)*('Input &amp; Results'!$D$21),('Input &amp; Results'!F$30/12*$C$3)*('Input &amp; Results'!$D$22))</f>
        <v>#DIV/0!</v>
      </c>
      <c r="H916" s="106" t="e">
        <f t="shared" si="94"/>
        <v>#DIV/0!</v>
      </c>
      <c r="I916" s="106" t="e">
        <f t="shared" si="95"/>
        <v>#DIV/0!</v>
      </c>
      <c r="J916" s="106" t="e">
        <f t="shared" si="91"/>
        <v>#DIV/0!</v>
      </c>
      <c r="K916" s="107" t="e">
        <f t="shared" si="96"/>
        <v>#DIV/0!</v>
      </c>
    </row>
    <row r="917" spans="2:11" x14ac:dyDescent="0.2">
      <c r="B917" s="31">
        <f t="shared" si="93"/>
        <v>3</v>
      </c>
      <c r="C917" s="31" t="s">
        <v>56</v>
      </c>
      <c r="D917" s="106">
        <v>902</v>
      </c>
      <c r="E917" s="106">
        <f t="shared" si="92"/>
        <v>0</v>
      </c>
      <c r="F917" s="107">
        <f t="shared" si="97"/>
        <v>0</v>
      </c>
      <c r="G917" s="106" t="e">
        <f>IF('Calcs active'!P916&gt;0,('Input &amp; Results'!F$30/12*$C$3)*('Input &amp; Results'!$D$21),('Input &amp; Results'!F$30/12*$C$3)*('Input &amp; Results'!$D$22))</f>
        <v>#DIV/0!</v>
      </c>
      <c r="H917" s="106" t="e">
        <f t="shared" si="94"/>
        <v>#DIV/0!</v>
      </c>
      <c r="I917" s="106" t="e">
        <f t="shared" si="95"/>
        <v>#DIV/0!</v>
      </c>
      <c r="J917" s="106" t="e">
        <f t="shared" ref="J917:J980" si="98">J916+H917</f>
        <v>#DIV/0!</v>
      </c>
      <c r="K917" s="107" t="e">
        <f t="shared" si="96"/>
        <v>#DIV/0!</v>
      </c>
    </row>
    <row r="918" spans="2:11" x14ac:dyDescent="0.2">
      <c r="B918" s="31">
        <f t="shared" si="93"/>
        <v>3</v>
      </c>
      <c r="C918" s="31" t="s">
        <v>56</v>
      </c>
      <c r="D918" s="106">
        <v>903</v>
      </c>
      <c r="E918" s="106">
        <f t="shared" si="92"/>
        <v>0</v>
      </c>
      <c r="F918" s="107">
        <f t="shared" si="97"/>
        <v>0</v>
      </c>
      <c r="G918" s="106" t="e">
        <f>IF('Calcs active'!P917&gt;0,('Input &amp; Results'!F$30/12*$C$3)*('Input &amp; Results'!$D$21),('Input &amp; Results'!F$30/12*$C$3)*('Input &amp; Results'!$D$22))</f>
        <v>#DIV/0!</v>
      </c>
      <c r="H918" s="106" t="e">
        <f t="shared" si="94"/>
        <v>#DIV/0!</v>
      </c>
      <c r="I918" s="106" t="e">
        <f t="shared" si="95"/>
        <v>#DIV/0!</v>
      </c>
      <c r="J918" s="106" t="e">
        <f t="shared" si="98"/>
        <v>#DIV/0!</v>
      </c>
      <c r="K918" s="107" t="e">
        <f t="shared" si="96"/>
        <v>#DIV/0!</v>
      </c>
    </row>
    <row r="919" spans="2:11" x14ac:dyDescent="0.2">
      <c r="B919" s="31">
        <f t="shared" si="93"/>
        <v>3</v>
      </c>
      <c r="C919" s="31" t="s">
        <v>56</v>
      </c>
      <c r="D919" s="106">
        <v>904</v>
      </c>
      <c r="E919" s="106">
        <f t="shared" si="92"/>
        <v>0</v>
      </c>
      <c r="F919" s="107">
        <f t="shared" si="97"/>
        <v>0</v>
      </c>
      <c r="G919" s="106" t="e">
        <f>IF('Calcs active'!P918&gt;0,('Input &amp; Results'!F$30/12*$C$3)*('Input &amp; Results'!$D$21),('Input &amp; Results'!F$30/12*$C$3)*('Input &amp; Results'!$D$22))</f>
        <v>#DIV/0!</v>
      </c>
      <c r="H919" s="106" t="e">
        <f t="shared" si="94"/>
        <v>#DIV/0!</v>
      </c>
      <c r="I919" s="106" t="e">
        <f t="shared" si="95"/>
        <v>#DIV/0!</v>
      </c>
      <c r="J919" s="106" t="e">
        <f t="shared" si="98"/>
        <v>#DIV/0!</v>
      </c>
      <c r="K919" s="107" t="e">
        <f t="shared" si="96"/>
        <v>#DIV/0!</v>
      </c>
    </row>
    <row r="920" spans="2:11" x14ac:dyDescent="0.2">
      <c r="B920" s="31">
        <f t="shared" si="93"/>
        <v>3</v>
      </c>
      <c r="C920" s="31" t="s">
        <v>56</v>
      </c>
      <c r="D920" s="106">
        <v>905</v>
      </c>
      <c r="E920" s="106">
        <f t="shared" si="92"/>
        <v>0</v>
      </c>
      <c r="F920" s="107">
        <f t="shared" si="97"/>
        <v>0</v>
      </c>
      <c r="G920" s="106" t="e">
        <f>IF('Calcs active'!P919&gt;0,('Input &amp; Results'!F$30/12*$C$3)*('Input &amp; Results'!$D$21),('Input &amp; Results'!F$30/12*$C$3)*('Input &amp; Results'!$D$22))</f>
        <v>#DIV/0!</v>
      </c>
      <c r="H920" s="106" t="e">
        <f t="shared" si="94"/>
        <v>#DIV/0!</v>
      </c>
      <c r="I920" s="106" t="e">
        <f t="shared" si="95"/>
        <v>#DIV/0!</v>
      </c>
      <c r="J920" s="106" t="e">
        <f t="shared" si="98"/>
        <v>#DIV/0!</v>
      </c>
      <c r="K920" s="107" t="e">
        <f t="shared" si="96"/>
        <v>#DIV/0!</v>
      </c>
    </row>
    <row r="921" spans="2:11" x14ac:dyDescent="0.2">
      <c r="B921" s="31">
        <f t="shared" si="93"/>
        <v>3</v>
      </c>
      <c r="C921" s="31" t="s">
        <v>56</v>
      </c>
      <c r="D921" s="106">
        <v>906</v>
      </c>
      <c r="E921" s="106">
        <f t="shared" si="92"/>
        <v>0</v>
      </c>
      <c r="F921" s="107">
        <f t="shared" si="97"/>
        <v>0</v>
      </c>
      <c r="G921" s="106" t="e">
        <f>IF('Calcs active'!P920&gt;0,('Input &amp; Results'!F$30/12*$C$3)*('Input &amp; Results'!$D$21),('Input &amp; Results'!F$30/12*$C$3)*('Input &amp; Results'!$D$22))</f>
        <v>#DIV/0!</v>
      </c>
      <c r="H921" s="106" t="e">
        <f t="shared" si="94"/>
        <v>#DIV/0!</v>
      </c>
      <c r="I921" s="106" t="e">
        <f t="shared" si="95"/>
        <v>#DIV/0!</v>
      </c>
      <c r="J921" s="106" t="e">
        <f t="shared" si="98"/>
        <v>#DIV/0!</v>
      </c>
      <c r="K921" s="107" t="e">
        <f t="shared" si="96"/>
        <v>#DIV/0!</v>
      </c>
    </row>
    <row r="922" spans="2:11" x14ac:dyDescent="0.2">
      <c r="B922" s="31">
        <f t="shared" si="93"/>
        <v>3</v>
      </c>
      <c r="C922" s="31" t="s">
        <v>56</v>
      </c>
      <c r="D922" s="106">
        <v>907</v>
      </c>
      <c r="E922" s="106">
        <f t="shared" si="92"/>
        <v>0</v>
      </c>
      <c r="F922" s="107">
        <f t="shared" si="97"/>
        <v>0</v>
      </c>
      <c r="G922" s="106" t="e">
        <f>IF('Calcs active'!P921&gt;0,('Input &amp; Results'!F$30/12*$C$3)*('Input &amp; Results'!$D$21),('Input &amp; Results'!F$30/12*$C$3)*('Input &amp; Results'!$D$22))</f>
        <v>#DIV/0!</v>
      </c>
      <c r="H922" s="106" t="e">
        <f t="shared" si="94"/>
        <v>#DIV/0!</v>
      </c>
      <c r="I922" s="106" t="e">
        <f t="shared" si="95"/>
        <v>#DIV/0!</v>
      </c>
      <c r="J922" s="106" t="e">
        <f t="shared" si="98"/>
        <v>#DIV/0!</v>
      </c>
      <c r="K922" s="107" t="e">
        <f t="shared" si="96"/>
        <v>#DIV/0!</v>
      </c>
    </row>
    <row r="923" spans="2:11" x14ac:dyDescent="0.2">
      <c r="B923" s="31">
        <f t="shared" si="93"/>
        <v>3</v>
      </c>
      <c r="C923" s="31" t="s">
        <v>56</v>
      </c>
      <c r="D923" s="106">
        <v>908</v>
      </c>
      <c r="E923" s="106">
        <f t="shared" si="92"/>
        <v>0</v>
      </c>
      <c r="F923" s="107">
        <f t="shared" si="97"/>
        <v>0</v>
      </c>
      <c r="G923" s="106" t="e">
        <f>IF('Calcs active'!P922&gt;0,('Input &amp; Results'!F$30/12*$C$3)*('Input &amp; Results'!$D$21),('Input &amp; Results'!F$30/12*$C$3)*('Input &amp; Results'!$D$22))</f>
        <v>#DIV/0!</v>
      </c>
      <c r="H923" s="106" t="e">
        <f t="shared" si="94"/>
        <v>#DIV/0!</v>
      </c>
      <c r="I923" s="106" t="e">
        <f t="shared" si="95"/>
        <v>#DIV/0!</v>
      </c>
      <c r="J923" s="106" t="e">
        <f t="shared" si="98"/>
        <v>#DIV/0!</v>
      </c>
      <c r="K923" s="107" t="e">
        <f t="shared" si="96"/>
        <v>#DIV/0!</v>
      </c>
    </row>
    <row r="924" spans="2:11" x14ac:dyDescent="0.2">
      <c r="B924" s="31">
        <f t="shared" si="93"/>
        <v>3</v>
      </c>
      <c r="C924" s="31" t="s">
        <v>56</v>
      </c>
      <c r="D924" s="106">
        <v>909</v>
      </c>
      <c r="E924" s="106">
        <f t="shared" si="92"/>
        <v>0</v>
      </c>
      <c r="F924" s="107">
        <f t="shared" si="97"/>
        <v>0</v>
      </c>
      <c r="G924" s="106" t="e">
        <f>IF('Calcs active'!P923&gt;0,('Input &amp; Results'!F$30/12*$C$3)*('Input &amp; Results'!$D$21),('Input &amp; Results'!F$30/12*$C$3)*('Input &amp; Results'!$D$22))</f>
        <v>#DIV/0!</v>
      </c>
      <c r="H924" s="106" t="e">
        <f t="shared" si="94"/>
        <v>#DIV/0!</v>
      </c>
      <c r="I924" s="106" t="e">
        <f t="shared" si="95"/>
        <v>#DIV/0!</v>
      </c>
      <c r="J924" s="106" t="e">
        <f t="shared" si="98"/>
        <v>#DIV/0!</v>
      </c>
      <c r="K924" s="107" t="e">
        <f t="shared" si="96"/>
        <v>#DIV/0!</v>
      </c>
    </row>
    <row r="925" spans="2:11" x14ac:dyDescent="0.2">
      <c r="B925" s="31">
        <f t="shared" si="93"/>
        <v>3</v>
      </c>
      <c r="C925" s="31" t="s">
        <v>56</v>
      </c>
      <c r="D925" s="106">
        <v>910</v>
      </c>
      <c r="E925" s="106">
        <f t="shared" si="92"/>
        <v>0</v>
      </c>
      <c r="F925" s="107">
        <f t="shared" si="97"/>
        <v>0</v>
      </c>
      <c r="G925" s="106" t="e">
        <f>IF('Calcs active'!P924&gt;0,('Input &amp; Results'!F$30/12*$C$3)*('Input &amp; Results'!$D$21),('Input &amp; Results'!F$30/12*$C$3)*('Input &amp; Results'!$D$22))</f>
        <v>#DIV/0!</v>
      </c>
      <c r="H925" s="106" t="e">
        <f t="shared" si="94"/>
        <v>#DIV/0!</v>
      </c>
      <c r="I925" s="106" t="e">
        <f t="shared" si="95"/>
        <v>#DIV/0!</v>
      </c>
      <c r="J925" s="106" t="e">
        <f t="shared" si="98"/>
        <v>#DIV/0!</v>
      </c>
      <c r="K925" s="107" t="e">
        <f t="shared" si="96"/>
        <v>#DIV/0!</v>
      </c>
    </row>
    <row r="926" spans="2:11" x14ac:dyDescent="0.2">
      <c r="B926" s="31">
        <f t="shared" si="93"/>
        <v>3</v>
      </c>
      <c r="C926" s="31" t="s">
        <v>56</v>
      </c>
      <c r="D926" s="106">
        <v>911</v>
      </c>
      <c r="E926" s="106">
        <f t="shared" si="92"/>
        <v>0</v>
      </c>
      <c r="F926" s="107">
        <f t="shared" si="97"/>
        <v>0</v>
      </c>
      <c r="G926" s="106" t="e">
        <f>IF('Calcs active'!P925&gt;0,('Input &amp; Results'!F$30/12*$C$3)*('Input &amp; Results'!$D$21),('Input &amp; Results'!F$30/12*$C$3)*('Input &amp; Results'!$D$22))</f>
        <v>#DIV/0!</v>
      </c>
      <c r="H926" s="106" t="e">
        <f t="shared" si="94"/>
        <v>#DIV/0!</v>
      </c>
      <c r="I926" s="106" t="e">
        <f t="shared" si="95"/>
        <v>#DIV/0!</v>
      </c>
      <c r="J926" s="106" t="e">
        <f t="shared" si="98"/>
        <v>#DIV/0!</v>
      </c>
      <c r="K926" s="107" t="e">
        <f t="shared" si="96"/>
        <v>#DIV/0!</v>
      </c>
    </row>
    <row r="927" spans="2:11" x14ac:dyDescent="0.2">
      <c r="B927" s="31">
        <f t="shared" si="93"/>
        <v>3</v>
      </c>
      <c r="C927" s="31" t="s">
        <v>57</v>
      </c>
      <c r="D927" s="106">
        <v>912</v>
      </c>
      <c r="E927" s="106">
        <f t="shared" si="92"/>
        <v>0</v>
      </c>
      <c r="F927" s="107">
        <f t="shared" si="97"/>
        <v>0</v>
      </c>
      <c r="G927" s="106" t="e">
        <f>IF('Calcs active'!P926&gt;0,('Input &amp; Results'!F$31/12*$C$3)*('Input &amp; Results'!$D$21),('Input &amp; Results'!F$31/12*$C$3)*('Input &amp; Results'!$D$22))</f>
        <v>#DIV/0!</v>
      </c>
      <c r="H927" s="106" t="e">
        <f t="shared" si="94"/>
        <v>#DIV/0!</v>
      </c>
      <c r="I927" s="106" t="e">
        <f t="shared" si="95"/>
        <v>#DIV/0!</v>
      </c>
      <c r="J927" s="106" t="e">
        <f t="shared" si="98"/>
        <v>#DIV/0!</v>
      </c>
      <c r="K927" s="107" t="e">
        <f t="shared" si="96"/>
        <v>#DIV/0!</v>
      </c>
    </row>
    <row r="928" spans="2:11" x14ac:dyDescent="0.2">
      <c r="B928" s="31">
        <f t="shared" si="93"/>
        <v>3</v>
      </c>
      <c r="C928" s="31" t="s">
        <v>57</v>
      </c>
      <c r="D928" s="106">
        <v>913</v>
      </c>
      <c r="E928" s="106">
        <f t="shared" si="92"/>
        <v>0</v>
      </c>
      <c r="F928" s="107">
        <f t="shared" si="97"/>
        <v>0</v>
      </c>
      <c r="G928" s="106" t="e">
        <f>IF('Calcs active'!P927&gt;0,('Input &amp; Results'!F$31/12*$C$3)*('Input &amp; Results'!$D$21),('Input &amp; Results'!F$31/12*$C$3)*('Input &amp; Results'!$D$22))</f>
        <v>#DIV/0!</v>
      </c>
      <c r="H928" s="106" t="e">
        <f t="shared" si="94"/>
        <v>#DIV/0!</v>
      </c>
      <c r="I928" s="106" t="e">
        <f t="shared" si="95"/>
        <v>#DIV/0!</v>
      </c>
      <c r="J928" s="106" t="e">
        <f t="shared" si="98"/>
        <v>#DIV/0!</v>
      </c>
      <c r="K928" s="107" t="e">
        <f t="shared" si="96"/>
        <v>#DIV/0!</v>
      </c>
    </row>
    <row r="929" spans="2:11" x14ac:dyDescent="0.2">
      <c r="B929" s="31">
        <f t="shared" si="93"/>
        <v>3</v>
      </c>
      <c r="C929" s="31" t="s">
        <v>57</v>
      </c>
      <c r="D929" s="106">
        <v>914</v>
      </c>
      <c r="E929" s="106">
        <f t="shared" si="92"/>
        <v>0</v>
      </c>
      <c r="F929" s="107">
        <f t="shared" si="97"/>
        <v>0</v>
      </c>
      <c r="G929" s="106" t="e">
        <f>IF('Calcs active'!P928&gt;0,('Input &amp; Results'!F$31/12*$C$3)*('Input &amp; Results'!$D$21),('Input &amp; Results'!F$31/12*$C$3)*('Input &amp; Results'!$D$22))</f>
        <v>#DIV/0!</v>
      </c>
      <c r="H929" s="106" t="e">
        <f t="shared" si="94"/>
        <v>#DIV/0!</v>
      </c>
      <c r="I929" s="106" t="e">
        <f t="shared" si="95"/>
        <v>#DIV/0!</v>
      </c>
      <c r="J929" s="106" t="e">
        <f t="shared" si="98"/>
        <v>#DIV/0!</v>
      </c>
      <c r="K929" s="107" t="e">
        <f t="shared" si="96"/>
        <v>#DIV/0!</v>
      </c>
    </row>
    <row r="930" spans="2:11" x14ac:dyDescent="0.2">
      <c r="B930" s="31">
        <f t="shared" si="93"/>
        <v>3</v>
      </c>
      <c r="C930" s="31" t="s">
        <v>57</v>
      </c>
      <c r="D930" s="106">
        <v>915</v>
      </c>
      <c r="E930" s="106">
        <f t="shared" si="92"/>
        <v>0</v>
      </c>
      <c r="F930" s="107">
        <f t="shared" si="97"/>
        <v>0</v>
      </c>
      <c r="G930" s="106" t="e">
        <f>IF('Calcs active'!P929&gt;0,('Input &amp; Results'!F$31/12*$C$3)*('Input &amp; Results'!$D$21),('Input &amp; Results'!F$31/12*$C$3)*('Input &amp; Results'!$D$22))</f>
        <v>#DIV/0!</v>
      </c>
      <c r="H930" s="106" t="e">
        <f t="shared" si="94"/>
        <v>#DIV/0!</v>
      </c>
      <c r="I930" s="106" t="e">
        <f t="shared" si="95"/>
        <v>#DIV/0!</v>
      </c>
      <c r="J930" s="106" t="e">
        <f t="shared" si="98"/>
        <v>#DIV/0!</v>
      </c>
      <c r="K930" s="107" t="e">
        <f t="shared" si="96"/>
        <v>#DIV/0!</v>
      </c>
    </row>
    <row r="931" spans="2:11" x14ac:dyDescent="0.2">
      <c r="B931" s="31">
        <f t="shared" si="93"/>
        <v>3</v>
      </c>
      <c r="C931" s="31" t="s">
        <v>57</v>
      </c>
      <c r="D931" s="106">
        <v>916</v>
      </c>
      <c r="E931" s="106">
        <f t="shared" si="92"/>
        <v>0</v>
      </c>
      <c r="F931" s="107">
        <f t="shared" si="97"/>
        <v>0</v>
      </c>
      <c r="G931" s="106" t="e">
        <f>IF('Calcs active'!P930&gt;0,('Input &amp; Results'!F$31/12*$C$3)*('Input &amp; Results'!$D$21),('Input &amp; Results'!F$31/12*$C$3)*('Input &amp; Results'!$D$22))</f>
        <v>#DIV/0!</v>
      </c>
      <c r="H931" s="106" t="e">
        <f t="shared" si="94"/>
        <v>#DIV/0!</v>
      </c>
      <c r="I931" s="106" t="e">
        <f t="shared" si="95"/>
        <v>#DIV/0!</v>
      </c>
      <c r="J931" s="106" t="e">
        <f t="shared" si="98"/>
        <v>#DIV/0!</v>
      </c>
      <c r="K931" s="107" t="e">
        <f t="shared" si="96"/>
        <v>#DIV/0!</v>
      </c>
    </row>
    <row r="932" spans="2:11" x14ac:dyDescent="0.2">
      <c r="B932" s="31">
        <f t="shared" si="93"/>
        <v>3</v>
      </c>
      <c r="C932" s="31" t="s">
        <v>57</v>
      </c>
      <c r="D932" s="106">
        <v>917</v>
      </c>
      <c r="E932" s="106">
        <f t="shared" si="92"/>
        <v>0</v>
      </c>
      <c r="F932" s="107">
        <f t="shared" si="97"/>
        <v>0</v>
      </c>
      <c r="G932" s="106" t="e">
        <f>IF('Calcs active'!P931&gt;0,('Input &amp; Results'!F$31/12*$C$3)*('Input &amp; Results'!$D$21),('Input &amp; Results'!F$31/12*$C$3)*('Input &amp; Results'!$D$22))</f>
        <v>#DIV/0!</v>
      </c>
      <c r="H932" s="106" t="e">
        <f t="shared" si="94"/>
        <v>#DIV/0!</v>
      </c>
      <c r="I932" s="106" t="e">
        <f t="shared" si="95"/>
        <v>#DIV/0!</v>
      </c>
      <c r="J932" s="106" t="e">
        <f t="shared" si="98"/>
        <v>#DIV/0!</v>
      </c>
      <c r="K932" s="107" t="e">
        <f t="shared" si="96"/>
        <v>#DIV/0!</v>
      </c>
    </row>
    <row r="933" spans="2:11" x14ac:dyDescent="0.2">
      <c r="B933" s="31">
        <f t="shared" si="93"/>
        <v>3</v>
      </c>
      <c r="C933" s="31" t="s">
        <v>57</v>
      </c>
      <c r="D933" s="106">
        <v>918</v>
      </c>
      <c r="E933" s="106">
        <f t="shared" si="92"/>
        <v>0</v>
      </c>
      <c r="F933" s="107">
        <f t="shared" si="97"/>
        <v>0</v>
      </c>
      <c r="G933" s="106" t="e">
        <f>IF('Calcs active'!P932&gt;0,('Input &amp; Results'!F$31/12*$C$3)*('Input &amp; Results'!$D$21),('Input &amp; Results'!F$31/12*$C$3)*('Input &amp; Results'!$D$22))</f>
        <v>#DIV/0!</v>
      </c>
      <c r="H933" s="106" t="e">
        <f t="shared" si="94"/>
        <v>#DIV/0!</v>
      </c>
      <c r="I933" s="106" t="e">
        <f t="shared" si="95"/>
        <v>#DIV/0!</v>
      </c>
      <c r="J933" s="106" t="e">
        <f t="shared" si="98"/>
        <v>#DIV/0!</v>
      </c>
      <c r="K933" s="107" t="e">
        <f t="shared" si="96"/>
        <v>#DIV/0!</v>
      </c>
    </row>
    <row r="934" spans="2:11" x14ac:dyDescent="0.2">
      <c r="B934" s="31">
        <f t="shared" si="93"/>
        <v>3</v>
      </c>
      <c r="C934" s="31" t="s">
        <v>57</v>
      </c>
      <c r="D934" s="106">
        <v>919</v>
      </c>
      <c r="E934" s="106">
        <f t="shared" si="92"/>
        <v>0</v>
      </c>
      <c r="F934" s="107">
        <f t="shared" si="97"/>
        <v>0</v>
      </c>
      <c r="G934" s="106" t="e">
        <f>IF('Calcs active'!P933&gt;0,('Input &amp; Results'!F$31/12*$C$3)*('Input &amp; Results'!$D$21),('Input &amp; Results'!F$31/12*$C$3)*('Input &amp; Results'!$D$22))</f>
        <v>#DIV/0!</v>
      </c>
      <c r="H934" s="106" t="e">
        <f t="shared" si="94"/>
        <v>#DIV/0!</v>
      </c>
      <c r="I934" s="106" t="e">
        <f t="shared" si="95"/>
        <v>#DIV/0!</v>
      </c>
      <c r="J934" s="106" t="e">
        <f t="shared" si="98"/>
        <v>#DIV/0!</v>
      </c>
      <c r="K934" s="107" t="e">
        <f t="shared" si="96"/>
        <v>#DIV/0!</v>
      </c>
    </row>
    <row r="935" spans="2:11" x14ac:dyDescent="0.2">
      <c r="B935" s="31">
        <f t="shared" si="93"/>
        <v>3</v>
      </c>
      <c r="C935" s="31" t="s">
        <v>57</v>
      </c>
      <c r="D935" s="106">
        <v>920</v>
      </c>
      <c r="E935" s="106">
        <f t="shared" si="92"/>
        <v>0</v>
      </c>
      <c r="F935" s="107">
        <f t="shared" si="97"/>
        <v>0</v>
      </c>
      <c r="G935" s="106" t="e">
        <f>IF('Calcs active'!P934&gt;0,('Input &amp; Results'!F$31/12*$C$3)*('Input &amp; Results'!$D$21),('Input &amp; Results'!F$31/12*$C$3)*('Input &amp; Results'!$D$22))</f>
        <v>#DIV/0!</v>
      </c>
      <c r="H935" s="106" t="e">
        <f t="shared" si="94"/>
        <v>#DIV/0!</v>
      </c>
      <c r="I935" s="106" t="e">
        <f t="shared" si="95"/>
        <v>#DIV/0!</v>
      </c>
      <c r="J935" s="106" t="e">
        <f t="shared" si="98"/>
        <v>#DIV/0!</v>
      </c>
      <c r="K935" s="107" t="e">
        <f t="shared" si="96"/>
        <v>#DIV/0!</v>
      </c>
    </row>
    <row r="936" spans="2:11" x14ac:dyDescent="0.2">
      <c r="B936" s="31">
        <f t="shared" si="93"/>
        <v>3</v>
      </c>
      <c r="C936" s="31" t="s">
        <v>57</v>
      </c>
      <c r="D936" s="106">
        <v>921</v>
      </c>
      <c r="E936" s="106">
        <f t="shared" si="92"/>
        <v>0</v>
      </c>
      <c r="F936" s="107">
        <f t="shared" si="97"/>
        <v>0</v>
      </c>
      <c r="G936" s="106" t="e">
        <f>IF('Calcs active'!P935&gt;0,('Input &amp; Results'!F$31/12*$C$3)*('Input &amp; Results'!$D$21),('Input &amp; Results'!F$31/12*$C$3)*('Input &amp; Results'!$D$22))</f>
        <v>#DIV/0!</v>
      </c>
      <c r="H936" s="106" t="e">
        <f t="shared" si="94"/>
        <v>#DIV/0!</v>
      </c>
      <c r="I936" s="106" t="e">
        <f t="shared" si="95"/>
        <v>#DIV/0!</v>
      </c>
      <c r="J936" s="106" t="e">
        <f t="shared" si="98"/>
        <v>#DIV/0!</v>
      </c>
      <c r="K936" s="107" t="e">
        <f t="shared" si="96"/>
        <v>#DIV/0!</v>
      </c>
    </row>
    <row r="937" spans="2:11" x14ac:dyDescent="0.2">
      <c r="B937" s="31">
        <f t="shared" si="93"/>
        <v>3</v>
      </c>
      <c r="C937" s="31" t="s">
        <v>57</v>
      </c>
      <c r="D937" s="106">
        <v>922</v>
      </c>
      <c r="E937" s="106">
        <f t="shared" si="92"/>
        <v>0</v>
      </c>
      <c r="F937" s="107">
        <f t="shared" si="97"/>
        <v>0</v>
      </c>
      <c r="G937" s="106" t="e">
        <f>IF('Calcs active'!P936&gt;0,('Input &amp; Results'!F$31/12*$C$3)*('Input &amp; Results'!$D$21),('Input &amp; Results'!F$31/12*$C$3)*('Input &amp; Results'!$D$22))</f>
        <v>#DIV/0!</v>
      </c>
      <c r="H937" s="106" t="e">
        <f t="shared" si="94"/>
        <v>#DIV/0!</v>
      </c>
      <c r="I937" s="106" t="e">
        <f t="shared" si="95"/>
        <v>#DIV/0!</v>
      </c>
      <c r="J937" s="106" t="e">
        <f t="shared" si="98"/>
        <v>#DIV/0!</v>
      </c>
      <c r="K937" s="107" t="e">
        <f t="shared" si="96"/>
        <v>#DIV/0!</v>
      </c>
    </row>
    <row r="938" spans="2:11" x14ac:dyDescent="0.2">
      <c r="B938" s="31">
        <f t="shared" si="93"/>
        <v>3</v>
      </c>
      <c r="C938" s="31" t="s">
        <v>57</v>
      </c>
      <c r="D938" s="106">
        <v>923</v>
      </c>
      <c r="E938" s="106">
        <f t="shared" si="92"/>
        <v>0</v>
      </c>
      <c r="F938" s="107">
        <f t="shared" si="97"/>
        <v>0</v>
      </c>
      <c r="G938" s="106" t="e">
        <f>IF('Calcs active'!P937&gt;0,('Input &amp; Results'!F$31/12*$C$3)*('Input &amp; Results'!$D$21),('Input &amp; Results'!F$31/12*$C$3)*('Input &amp; Results'!$D$22))</f>
        <v>#DIV/0!</v>
      </c>
      <c r="H938" s="106" t="e">
        <f t="shared" si="94"/>
        <v>#DIV/0!</v>
      </c>
      <c r="I938" s="106" t="e">
        <f t="shared" si="95"/>
        <v>#DIV/0!</v>
      </c>
      <c r="J938" s="106" t="e">
        <f t="shared" si="98"/>
        <v>#DIV/0!</v>
      </c>
      <c r="K938" s="107" t="e">
        <f t="shared" si="96"/>
        <v>#DIV/0!</v>
      </c>
    </row>
    <row r="939" spans="2:11" x14ac:dyDescent="0.2">
      <c r="B939" s="31">
        <f t="shared" si="93"/>
        <v>3</v>
      </c>
      <c r="C939" s="31" t="s">
        <v>57</v>
      </c>
      <c r="D939" s="106">
        <v>924</v>
      </c>
      <c r="E939" s="106">
        <f t="shared" si="92"/>
        <v>0</v>
      </c>
      <c r="F939" s="107">
        <f t="shared" si="97"/>
        <v>0</v>
      </c>
      <c r="G939" s="106" t="e">
        <f>IF('Calcs active'!P938&gt;0,('Input &amp; Results'!F$31/12*$C$3)*('Input &amp; Results'!$D$21),('Input &amp; Results'!F$31/12*$C$3)*('Input &amp; Results'!$D$22))</f>
        <v>#DIV/0!</v>
      </c>
      <c r="H939" s="106" t="e">
        <f t="shared" si="94"/>
        <v>#DIV/0!</v>
      </c>
      <c r="I939" s="106" t="e">
        <f t="shared" si="95"/>
        <v>#DIV/0!</v>
      </c>
      <c r="J939" s="106" t="e">
        <f t="shared" si="98"/>
        <v>#DIV/0!</v>
      </c>
      <c r="K939" s="107" t="e">
        <f t="shared" si="96"/>
        <v>#DIV/0!</v>
      </c>
    </row>
    <row r="940" spans="2:11" x14ac:dyDescent="0.2">
      <c r="B940" s="31">
        <f t="shared" si="93"/>
        <v>3</v>
      </c>
      <c r="C940" s="31" t="s">
        <v>57</v>
      </c>
      <c r="D940" s="106">
        <v>925</v>
      </c>
      <c r="E940" s="106">
        <f t="shared" si="92"/>
        <v>0</v>
      </c>
      <c r="F940" s="107">
        <f t="shared" si="97"/>
        <v>0</v>
      </c>
      <c r="G940" s="106" t="e">
        <f>IF('Calcs active'!P939&gt;0,('Input &amp; Results'!F$31/12*$C$3)*('Input &amp; Results'!$D$21),('Input &amp; Results'!F$31/12*$C$3)*('Input &amp; Results'!$D$22))</f>
        <v>#DIV/0!</v>
      </c>
      <c r="H940" s="106" t="e">
        <f t="shared" si="94"/>
        <v>#DIV/0!</v>
      </c>
      <c r="I940" s="106" t="e">
        <f t="shared" si="95"/>
        <v>#DIV/0!</v>
      </c>
      <c r="J940" s="106" t="e">
        <f t="shared" si="98"/>
        <v>#DIV/0!</v>
      </c>
      <c r="K940" s="107" t="e">
        <f t="shared" si="96"/>
        <v>#DIV/0!</v>
      </c>
    </row>
    <row r="941" spans="2:11" x14ac:dyDescent="0.2">
      <c r="B941" s="31">
        <f t="shared" si="93"/>
        <v>3</v>
      </c>
      <c r="C941" s="31" t="s">
        <v>57</v>
      </c>
      <c r="D941" s="106">
        <v>926</v>
      </c>
      <c r="E941" s="106">
        <f t="shared" si="92"/>
        <v>0</v>
      </c>
      <c r="F941" s="107">
        <f t="shared" si="97"/>
        <v>0</v>
      </c>
      <c r="G941" s="106" t="e">
        <f>IF('Calcs active'!P940&gt;0,('Input &amp; Results'!F$31/12*$C$3)*('Input &amp; Results'!$D$21),('Input &amp; Results'!F$31/12*$C$3)*('Input &amp; Results'!$D$22))</f>
        <v>#DIV/0!</v>
      </c>
      <c r="H941" s="106" t="e">
        <f t="shared" si="94"/>
        <v>#DIV/0!</v>
      </c>
      <c r="I941" s="106" t="e">
        <f t="shared" si="95"/>
        <v>#DIV/0!</v>
      </c>
      <c r="J941" s="106" t="e">
        <f t="shared" si="98"/>
        <v>#DIV/0!</v>
      </c>
      <c r="K941" s="107" t="e">
        <f t="shared" si="96"/>
        <v>#DIV/0!</v>
      </c>
    </row>
    <row r="942" spans="2:11" x14ac:dyDescent="0.2">
      <c r="B942" s="31">
        <f t="shared" si="93"/>
        <v>3</v>
      </c>
      <c r="C942" s="31" t="s">
        <v>57</v>
      </c>
      <c r="D942" s="106">
        <v>927</v>
      </c>
      <c r="E942" s="106">
        <f t="shared" si="92"/>
        <v>0</v>
      </c>
      <c r="F942" s="107">
        <f t="shared" si="97"/>
        <v>0</v>
      </c>
      <c r="G942" s="106" t="e">
        <f>IF('Calcs active'!P941&gt;0,('Input &amp; Results'!F$31/12*$C$3)*('Input &amp; Results'!$D$21),('Input &amp; Results'!F$31/12*$C$3)*('Input &amp; Results'!$D$22))</f>
        <v>#DIV/0!</v>
      </c>
      <c r="H942" s="106" t="e">
        <f t="shared" si="94"/>
        <v>#DIV/0!</v>
      </c>
      <c r="I942" s="106" t="e">
        <f t="shared" si="95"/>
        <v>#DIV/0!</v>
      </c>
      <c r="J942" s="106" t="e">
        <f t="shared" si="98"/>
        <v>#DIV/0!</v>
      </c>
      <c r="K942" s="107" t="e">
        <f t="shared" si="96"/>
        <v>#DIV/0!</v>
      </c>
    </row>
    <row r="943" spans="2:11" x14ac:dyDescent="0.2">
      <c r="B943" s="31">
        <f t="shared" si="93"/>
        <v>3</v>
      </c>
      <c r="C943" s="31" t="s">
        <v>57</v>
      </c>
      <c r="D943" s="106">
        <v>928</v>
      </c>
      <c r="E943" s="106">
        <f t="shared" si="92"/>
        <v>0</v>
      </c>
      <c r="F943" s="107">
        <f t="shared" si="97"/>
        <v>0</v>
      </c>
      <c r="G943" s="106" t="e">
        <f>IF('Calcs active'!P942&gt;0,('Input &amp; Results'!F$31/12*$C$3)*('Input &amp; Results'!$D$21),('Input &amp; Results'!F$31/12*$C$3)*('Input &amp; Results'!$D$22))</f>
        <v>#DIV/0!</v>
      </c>
      <c r="H943" s="106" t="e">
        <f t="shared" si="94"/>
        <v>#DIV/0!</v>
      </c>
      <c r="I943" s="106" t="e">
        <f t="shared" si="95"/>
        <v>#DIV/0!</v>
      </c>
      <c r="J943" s="106" t="e">
        <f t="shared" si="98"/>
        <v>#DIV/0!</v>
      </c>
      <c r="K943" s="107" t="e">
        <f t="shared" si="96"/>
        <v>#DIV/0!</v>
      </c>
    </row>
    <row r="944" spans="2:11" x14ac:dyDescent="0.2">
      <c r="B944" s="31">
        <f t="shared" si="93"/>
        <v>3</v>
      </c>
      <c r="C944" s="31" t="s">
        <v>57</v>
      </c>
      <c r="D944" s="106">
        <v>929</v>
      </c>
      <c r="E944" s="106">
        <f t="shared" si="92"/>
        <v>0</v>
      </c>
      <c r="F944" s="107">
        <f t="shared" si="97"/>
        <v>0</v>
      </c>
      <c r="G944" s="106" t="e">
        <f>IF('Calcs active'!P943&gt;0,('Input &amp; Results'!F$31/12*$C$3)*('Input &amp; Results'!$D$21),('Input &amp; Results'!F$31/12*$C$3)*('Input &amp; Results'!$D$22))</f>
        <v>#DIV/0!</v>
      </c>
      <c r="H944" s="106" t="e">
        <f t="shared" si="94"/>
        <v>#DIV/0!</v>
      </c>
      <c r="I944" s="106" t="e">
        <f t="shared" si="95"/>
        <v>#DIV/0!</v>
      </c>
      <c r="J944" s="106" t="e">
        <f t="shared" si="98"/>
        <v>#DIV/0!</v>
      </c>
      <c r="K944" s="107" t="e">
        <f t="shared" si="96"/>
        <v>#DIV/0!</v>
      </c>
    </row>
    <row r="945" spans="2:11" x14ac:dyDescent="0.2">
      <c r="B945" s="31">
        <f t="shared" si="93"/>
        <v>3</v>
      </c>
      <c r="C945" s="31" t="s">
        <v>57</v>
      </c>
      <c r="D945" s="106">
        <v>930</v>
      </c>
      <c r="E945" s="106">
        <f t="shared" si="92"/>
        <v>0</v>
      </c>
      <c r="F945" s="107">
        <f t="shared" si="97"/>
        <v>0</v>
      </c>
      <c r="G945" s="106" t="e">
        <f>IF('Calcs active'!P944&gt;0,('Input &amp; Results'!F$31/12*$C$3)*('Input &amp; Results'!$D$21),('Input &amp; Results'!F$31/12*$C$3)*('Input &amp; Results'!$D$22))</f>
        <v>#DIV/0!</v>
      </c>
      <c r="H945" s="106" t="e">
        <f t="shared" si="94"/>
        <v>#DIV/0!</v>
      </c>
      <c r="I945" s="106" t="e">
        <f t="shared" si="95"/>
        <v>#DIV/0!</v>
      </c>
      <c r="J945" s="106" t="e">
        <f t="shared" si="98"/>
        <v>#DIV/0!</v>
      </c>
      <c r="K945" s="107" t="e">
        <f t="shared" si="96"/>
        <v>#DIV/0!</v>
      </c>
    </row>
    <row r="946" spans="2:11" x14ac:dyDescent="0.2">
      <c r="B946" s="31">
        <f t="shared" si="93"/>
        <v>3</v>
      </c>
      <c r="C946" s="31" t="s">
        <v>57</v>
      </c>
      <c r="D946" s="106">
        <v>931</v>
      </c>
      <c r="E946" s="106">
        <f t="shared" si="92"/>
        <v>0</v>
      </c>
      <c r="F946" s="107">
        <f t="shared" si="97"/>
        <v>0</v>
      </c>
      <c r="G946" s="106" t="e">
        <f>IF('Calcs active'!P945&gt;0,('Input &amp; Results'!F$31/12*$C$3)*('Input &amp; Results'!$D$21),('Input &amp; Results'!F$31/12*$C$3)*('Input &amp; Results'!$D$22))</f>
        <v>#DIV/0!</v>
      </c>
      <c r="H946" s="106" t="e">
        <f t="shared" si="94"/>
        <v>#DIV/0!</v>
      </c>
      <c r="I946" s="106" t="e">
        <f t="shared" si="95"/>
        <v>#DIV/0!</v>
      </c>
      <c r="J946" s="106" t="e">
        <f t="shared" si="98"/>
        <v>#DIV/0!</v>
      </c>
      <c r="K946" s="107" t="e">
        <f t="shared" si="96"/>
        <v>#DIV/0!</v>
      </c>
    </row>
    <row r="947" spans="2:11" x14ac:dyDescent="0.2">
      <c r="B947" s="31">
        <f t="shared" si="93"/>
        <v>3</v>
      </c>
      <c r="C947" s="31" t="s">
        <v>57</v>
      </c>
      <c r="D947" s="106">
        <v>932</v>
      </c>
      <c r="E947" s="106">
        <f t="shared" si="92"/>
        <v>0</v>
      </c>
      <c r="F947" s="107">
        <f t="shared" si="97"/>
        <v>0</v>
      </c>
      <c r="G947" s="106" t="e">
        <f>IF('Calcs active'!P946&gt;0,('Input &amp; Results'!F$31/12*$C$3)*('Input &amp; Results'!$D$21),('Input &amp; Results'!F$31/12*$C$3)*('Input &amp; Results'!$D$22))</f>
        <v>#DIV/0!</v>
      </c>
      <c r="H947" s="106" t="e">
        <f t="shared" si="94"/>
        <v>#DIV/0!</v>
      </c>
      <c r="I947" s="106" t="e">
        <f t="shared" si="95"/>
        <v>#DIV/0!</v>
      </c>
      <c r="J947" s="106" t="e">
        <f t="shared" si="98"/>
        <v>#DIV/0!</v>
      </c>
      <c r="K947" s="107" t="e">
        <f t="shared" si="96"/>
        <v>#DIV/0!</v>
      </c>
    </row>
    <row r="948" spans="2:11" x14ac:dyDescent="0.2">
      <c r="B948" s="31">
        <f t="shared" si="93"/>
        <v>3</v>
      </c>
      <c r="C948" s="31" t="s">
        <v>57</v>
      </c>
      <c r="D948" s="106">
        <v>933</v>
      </c>
      <c r="E948" s="106">
        <f t="shared" si="92"/>
        <v>0</v>
      </c>
      <c r="F948" s="107">
        <f t="shared" si="97"/>
        <v>0</v>
      </c>
      <c r="G948" s="106" t="e">
        <f>IF('Calcs active'!P947&gt;0,('Input &amp; Results'!F$31/12*$C$3)*('Input &amp; Results'!$D$21),('Input &amp; Results'!F$31/12*$C$3)*('Input &amp; Results'!$D$22))</f>
        <v>#DIV/0!</v>
      </c>
      <c r="H948" s="106" t="e">
        <f t="shared" si="94"/>
        <v>#DIV/0!</v>
      </c>
      <c r="I948" s="106" t="e">
        <f t="shared" si="95"/>
        <v>#DIV/0!</v>
      </c>
      <c r="J948" s="106" t="e">
        <f t="shared" si="98"/>
        <v>#DIV/0!</v>
      </c>
      <c r="K948" s="107" t="e">
        <f t="shared" si="96"/>
        <v>#DIV/0!</v>
      </c>
    </row>
    <row r="949" spans="2:11" x14ac:dyDescent="0.2">
      <c r="B949" s="31">
        <f t="shared" si="93"/>
        <v>3</v>
      </c>
      <c r="C949" s="31" t="s">
        <v>57</v>
      </c>
      <c r="D949" s="106">
        <v>934</v>
      </c>
      <c r="E949" s="106">
        <f t="shared" si="92"/>
        <v>0</v>
      </c>
      <c r="F949" s="107">
        <f t="shared" si="97"/>
        <v>0</v>
      </c>
      <c r="G949" s="106" t="e">
        <f>IF('Calcs active'!P948&gt;0,('Input &amp; Results'!F$31/12*$C$3)*('Input &amp; Results'!$D$21),('Input &amp; Results'!F$31/12*$C$3)*('Input &amp; Results'!$D$22))</f>
        <v>#DIV/0!</v>
      </c>
      <c r="H949" s="106" t="e">
        <f t="shared" si="94"/>
        <v>#DIV/0!</v>
      </c>
      <c r="I949" s="106" t="e">
        <f t="shared" si="95"/>
        <v>#DIV/0!</v>
      </c>
      <c r="J949" s="106" t="e">
        <f t="shared" si="98"/>
        <v>#DIV/0!</v>
      </c>
      <c r="K949" s="107" t="e">
        <f t="shared" si="96"/>
        <v>#DIV/0!</v>
      </c>
    </row>
    <row r="950" spans="2:11" x14ac:dyDescent="0.2">
      <c r="B950" s="31">
        <f t="shared" si="93"/>
        <v>3</v>
      </c>
      <c r="C950" s="31" t="s">
        <v>57</v>
      </c>
      <c r="D950" s="106">
        <v>935</v>
      </c>
      <c r="E950" s="106">
        <f t="shared" si="92"/>
        <v>0</v>
      </c>
      <c r="F950" s="107">
        <f t="shared" si="97"/>
        <v>0</v>
      </c>
      <c r="G950" s="106" t="e">
        <f>IF('Calcs active'!P949&gt;0,('Input &amp; Results'!F$31/12*$C$3)*('Input &amp; Results'!$D$21),('Input &amp; Results'!F$31/12*$C$3)*('Input &amp; Results'!$D$22))</f>
        <v>#DIV/0!</v>
      </c>
      <c r="H950" s="106" t="e">
        <f t="shared" si="94"/>
        <v>#DIV/0!</v>
      </c>
      <c r="I950" s="106" t="e">
        <f t="shared" si="95"/>
        <v>#DIV/0!</v>
      </c>
      <c r="J950" s="106" t="e">
        <f t="shared" si="98"/>
        <v>#DIV/0!</v>
      </c>
      <c r="K950" s="107" t="e">
        <f t="shared" si="96"/>
        <v>#DIV/0!</v>
      </c>
    </row>
    <row r="951" spans="2:11" x14ac:dyDescent="0.2">
      <c r="B951" s="31">
        <f t="shared" si="93"/>
        <v>3</v>
      </c>
      <c r="C951" s="31" t="s">
        <v>57</v>
      </c>
      <c r="D951" s="106">
        <v>936</v>
      </c>
      <c r="E951" s="106">
        <f t="shared" si="92"/>
        <v>0</v>
      </c>
      <c r="F951" s="107">
        <f t="shared" si="97"/>
        <v>0</v>
      </c>
      <c r="G951" s="106" t="e">
        <f>IF('Calcs active'!P950&gt;0,('Input &amp; Results'!F$31/12*$C$3)*('Input &amp; Results'!$D$21),('Input &amp; Results'!F$31/12*$C$3)*('Input &amp; Results'!$D$22))</f>
        <v>#DIV/0!</v>
      </c>
      <c r="H951" s="106" t="e">
        <f t="shared" si="94"/>
        <v>#DIV/0!</v>
      </c>
      <c r="I951" s="106" t="e">
        <f t="shared" si="95"/>
        <v>#DIV/0!</v>
      </c>
      <c r="J951" s="106" t="e">
        <f t="shared" si="98"/>
        <v>#DIV/0!</v>
      </c>
      <c r="K951" s="107" t="e">
        <f t="shared" si="96"/>
        <v>#DIV/0!</v>
      </c>
    </row>
    <row r="952" spans="2:11" x14ac:dyDescent="0.2">
      <c r="B952" s="31">
        <f t="shared" si="93"/>
        <v>3</v>
      </c>
      <c r="C952" s="31" t="s">
        <v>57</v>
      </c>
      <c r="D952" s="106">
        <v>937</v>
      </c>
      <c r="E952" s="106">
        <f t="shared" si="92"/>
        <v>0</v>
      </c>
      <c r="F952" s="107">
        <f t="shared" si="97"/>
        <v>0</v>
      </c>
      <c r="G952" s="106" t="e">
        <f>IF('Calcs active'!P951&gt;0,('Input &amp; Results'!F$31/12*$C$3)*('Input &amp; Results'!$D$21),('Input &amp; Results'!F$31/12*$C$3)*('Input &amp; Results'!$D$22))</f>
        <v>#DIV/0!</v>
      </c>
      <c r="H952" s="106" t="e">
        <f t="shared" si="94"/>
        <v>#DIV/0!</v>
      </c>
      <c r="I952" s="106" t="e">
        <f t="shared" si="95"/>
        <v>#DIV/0!</v>
      </c>
      <c r="J952" s="106" t="e">
        <f t="shared" si="98"/>
        <v>#DIV/0!</v>
      </c>
      <c r="K952" s="107" t="e">
        <f t="shared" si="96"/>
        <v>#DIV/0!</v>
      </c>
    </row>
    <row r="953" spans="2:11" x14ac:dyDescent="0.2">
      <c r="B953" s="31">
        <f t="shared" si="93"/>
        <v>3</v>
      </c>
      <c r="C953" s="31" t="s">
        <v>57</v>
      </c>
      <c r="D953" s="106">
        <v>938</v>
      </c>
      <c r="E953" s="106">
        <f t="shared" ref="E953:E1016" si="99">IF($C$3&gt;0,$C$3*$C$11*(I952/$C$8)^$C$12,0)</f>
        <v>0</v>
      </c>
      <c r="F953" s="107">
        <f t="shared" si="97"/>
        <v>0</v>
      </c>
      <c r="G953" s="106" t="e">
        <f>IF('Calcs active'!P952&gt;0,('Input &amp; Results'!F$31/12*$C$3)*('Input &amp; Results'!$D$21),('Input &amp; Results'!F$31/12*$C$3)*('Input &amp; Results'!$D$22))</f>
        <v>#DIV/0!</v>
      </c>
      <c r="H953" s="106" t="e">
        <f t="shared" si="94"/>
        <v>#DIV/0!</v>
      </c>
      <c r="I953" s="106" t="e">
        <f t="shared" si="95"/>
        <v>#DIV/0!</v>
      </c>
      <c r="J953" s="106" t="e">
        <f t="shared" si="98"/>
        <v>#DIV/0!</v>
      </c>
      <c r="K953" s="107" t="e">
        <f t="shared" si="96"/>
        <v>#DIV/0!</v>
      </c>
    </row>
    <row r="954" spans="2:11" x14ac:dyDescent="0.2">
      <c r="B954" s="31">
        <f t="shared" si="93"/>
        <v>3</v>
      </c>
      <c r="C954" s="31" t="s">
        <v>57</v>
      </c>
      <c r="D954" s="106">
        <v>939</v>
      </c>
      <c r="E954" s="106">
        <f t="shared" si="99"/>
        <v>0</v>
      </c>
      <c r="F954" s="107">
        <f t="shared" si="97"/>
        <v>0</v>
      </c>
      <c r="G954" s="106" t="e">
        <f>IF('Calcs active'!P953&gt;0,('Input &amp; Results'!F$31/12*$C$3)*('Input &amp; Results'!$D$21),('Input &amp; Results'!F$31/12*$C$3)*('Input &amp; Results'!$D$22))</f>
        <v>#DIV/0!</v>
      </c>
      <c r="H954" s="106" t="e">
        <f t="shared" si="94"/>
        <v>#DIV/0!</v>
      </c>
      <c r="I954" s="106" t="e">
        <f t="shared" si="95"/>
        <v>#DIV/0!</v>
      </c>
      <c r="J954" s="106" t="e">
        <f t="shared" si="98"/>
        <v>#DIV/0!</v>
      </c>
      <c r="K954" s="107" t="e">
        <f t="shared" si="96"/>
        <v>#DIV/0!</v>
      </c>
    </row>
    <row r="955" spans="2:11" x14ac:dyDescent="0.2">
      <c r="B955" s="31">
        <f t="shared" si="93"/>
        <v>3</v>
      </c>
      <c r="C955" s="31" t="s">
        <v>57</v>
      </c>
      <c r="D955" s="106">
        <v>940</v>
      </c>
      <c r="E955" s="106">
        <f t="shared" si="99"/>
        <v>0</v>
      </c>
      <c r="F955" s="107">
        <f t="shared" si="97"/>
        <v>0</v>
      </c>
      <c r="G955" s="106" t="e">
        <f>IF('Calcs active'!P954&gt;0,('Input &amp; Results'!F$31/12*$C$3)*('Input &amp; Results'!$D$21),('Input &amp; Results'!F$31/12*$C$3)*('Input &amp; Results'!$D$22))</f>
        <v>#DIV/0!</v>
      </c>
      <c r="H955" s="106" t="e">
        <f t="shared" si="94"/>
        <v>#DIV/0!</v>
      </c>
      <c r="I955" s="106" t="e">
        <f t="shared" si="95"/>
        <v>#DIV/0!</v>
      </c>
      <c r="J955" s="106" t="e">
        <f t="shared" si="98"/>
        <v>#DIV/0!</v>
      </c>
      <c r="K955" s="107" t="e">
        <f t="shared" si="96"/>
        <v>#DIV/0!</v>
      </c>
    </row>
    <row r="956" spans="2:11" x14ac:dyDescent="0.2">
      <c r="B956" s="31">
        <f t="shared" si="93"/>
        <v>3</v>
      </c>
      <c r="C956" s="31" t="s">
        <v>57</v>
      </c>
      <c r="D956" s="106">
        <v>941</v>
      </c>
      <c r="E956" s="106">
        <f t="shared" si="99"/>
        <v>0</v>
      </c>
      <c r="F956" s="107">
        <f t="shared" si="97"/>
        <v>0</v>
      </c>
      <c r="G956" s="106" t="e">
        <f>IF('Calcs active'!P955&gt;0,('Input &amp; Results'!F$31/12*$C$3)*('Input &amp; Results'!$D$21),('Input &amp; Results'!F$31/12*$C$3)*('Input &amp; Results'!$D$22))</f>
        <v>#DIV/0!</v>
      </c>
      <c r="H956" s="106" t="e">
        <f t="shared" si="94"/>
        <v>#DIV/0!</v>
      </c>
      <c r="I956" s="106" t="e">
        <f t="shared" si="95"/>
        <v>#DIV/0!</v>
      </c>
      <c r="J956" s="106" t="e">
        <f t="shared" si="98"/>
        <v>#DIV/0!</v>
      </c>
      <c r="K956" s="107" t="e">
        <f t="shared" si="96"/>
        <v>#DIV/0!</v>
      </c>
    </row>
    <row r="957" spans="2:11" x14ac:dyDescent="0.2">
      <c r="B957" s="31">
        <f t="shared" si="93"/>
        <v>3</v>
      </c>
      <c r="C957" s="31" t="s">
        <v>57</v>
      </c>
      <c r="D957" s="106">
        <v>942</v>
      </c>
      <c r="E957" s="106">
        <f t="shared" si="99"/>
        <v>0</v>
      </c>
      <c r="F957" s="107">
        <f t="shared" si="97"/>
        <v>0</v>
      </c>
      <c r="G957" s="106" t="e">
        <f>IF('Calcs active'!P956&gt;0,('Input &amp; Results'!F$31/12*$C$3)*('Input &amp; Results'!$D$21),('Input &amp; Results'!F$31/12*$C$3)*('Input &amp; Results'!$D$22))</f>
        <v>#DIV/0!</v>
      </c>
      <c r="H957" s="106" t="e">
        <f t="shared" si="94"/>
        <v>#DIV/0!</v>
      </c>
      <c r="I957" s="106" t="e">
        <f t="shared" si="95"/>
        <v>#DIV/0!</v>
      </c>
      <c r="J957" s="106" t="e">
        <f t="shared" si="98"/>
        <v>#DIV/0!</v>
      </c>
      <c r="K957" s="107" t="e">
        <f t="shared" si="96"/>
        <v>#DIV/0!</v>
      </c>
    </row>
    <row r="958" spans="2:11" x14ac:dyDescent="0.2">
      <c r="B958" s="31">
        <f t="shared" ref="B958:B1021" si="100">B593+1</f>
        <v>3</v>
      </c>
      <c r="C958" s="31" t="s">
        <v>58</v>
      </c>
      <c r="D958" s="106">
        <v>943</v>
      </c>
      <c r="E958" s="106">
        <f t="shared" si="99"/>
        <v>0</v>
      </c>
      <c r="F958" s="107">
        <f t="shared" si="97"/>
        <v>0</v>
      </c>
      <c r="G958" s="106" t="e">
        <f>IF('Calcs active'!P957&gt;0,('Input &amp; Results'!F$32/12*$C$3)*('Input &amp; Results'!$D$21),('Input &amp; Results'!F$32/12*$C$3)*('Input &amp; Results'!$D$22))</f>
        <v>#DIV/0!</v>
      </c>
      <c r="H958" s="106" t="e">
        <f t="shared" si="94"/>
        <v>#DIV/0!</v>
      </c>
      <c r="I958" s="106" t="e">
        <f t="shared" si="95"/>
        <v>#DIV/0!</v>
      </c>
      <c r="J958" s="106" t="e">
        <f t="shared" si="98"/>
        <v>#DIV/0!</v>
      </c>
      <c r="K958" s="107" t="e">
        <f t="shared" si="96"/>
        <v>#DIV/0!</v>
      </c>
    </row>
    <row r="959" spans="2:11" x14ac:dyDescent="0.2">
      <c r="B959" s="31">
        <f t="shared" si="100"/>
        <v>3</v>
      </c>
      <c r="C959" s="31" t="s">
        <v>58</v>
      </c>
      <c r="D959" s="106">
        <v>944</v>
      </c>
      <c r="E959" s="106">
        <f t="shared" si="99"/>
        <v>0</v>
      </c>
      <c r="F959" s="107">
        <f t="shared" si="97"/>
        <v>0</v>
      </c>
      <c r="G959" s="106" t="e">
        <f>IF('Calcs active'!P958&gt;0,('Input &amp; Results'!F$32/12*$C$3)*('Input &amp; Results'!$D$21),('Input &amp; Results'!F$32/12*$C$3)*('Input &amp; Results'!$D$22))</f>
        <v>#DIV/0!</v>
      </c>
      <c r="H959" s="106" t="e">
        <f t="shared" si="94"/>
        <v>#DIV/0!</v>
      </c>
      <c r="I959" s="106" t="e">
        <f t="shared" si="95"/>
        <v>#DIV/0!</v>
      </c>
      <c r="J959" s="106" t="e">
        <f t="shared" si="98"/>
        <v>#DIV/0!</v>
      </c>
      <c r="K959" s="107" t="e">
        <f t="shared" si="96"/>
        <v>#DIV/0!</v>
      </c>
    </row>
    <row r="960" spans="2:11" x14ac:dyDescent="0.2">
      <c r="B960" s="31">
        <f t="shared" si="100"/>
        <v>3</v>
      </c>
      <c r="C960" s="31" t="s">
        <v>58</v>
      </c>
      <c r="D960" s="106">
        <v>945</v>
      </c>
      <c r="E960" s="106">
        <f t="shared" si="99"/>
        <v>0</v>
      </c>
      <c r="F960" s="107">
        <f t="shared" si="97"/>
        <v>0</v>
      </c>
      <c r="G960" s="106" t="e">
        <f>IF('Calcs active'!P959&gt;0,('Input &amp; Results'!F$32/12*$C$3)*('Input &amp; Results'!$D$21),('Input &amp; Results'!F$32/12*$C$3)*('Input &amp; Results'!$D$22))</f>
        <v>#DIV/0!</v>
      </c>
      <c r="H960" s="106" t="e">
        <f t="shared" si="94"/>
        <v>#DIV/0!</v>
      </c>
      <c r="I960" s="106" t="e">
        <f t="shared" si="95"/>
        <v>#DIV/0!</v>
      </c>
      <c r="J960" s="106" t="e">
        <f t="shared" si="98"/>
        <v>#DIV/0!</v>
      </c>
      <c r="K960" s="107" t="e">
        <f t="shared" si="96"/>
        <v>#DIV/0!</v>
      </c>
    </row>
    <row r="961" spans="2:11" x14ac:dyDescent="0.2">
      <c r="B961" s="31">
        <f t="shared" si="100"/>
        <v>3</v>
      </c>
      <c r="C961" s="31" t="s">
        <v>58</v>
      </c>
      <c r="D961" s="106">
        <v>946</v>
      </c>
      <c r="E961" s="106">
        <f t="shared" si="99"/>
        <v>0</v>
      </c>
      <c r="F961" s="107">
        <f t="shared" si="97"/>
        <v>0</v>
      </c>
      <c r="G961" s="106" t="e">
        <f>IF('Calcs active'!P960&gt;0,('Input &amp; Results'!F$32/12*$C$3)*('Input &amp; Results'!$D$21),('Input &amp; Results'!F$32/12*$C$3)*('Input &amp; Results'!$D$22))</f>
        <v>#DIV/0!</v>
      </c>
      <c r="H961" s="106" t="e">
        <f t="shared" si="94"/>
        <v>#DIV/0!</v>
      </c>
      <c r="I961" s="106" t="e">
        <f t="shared" si="95"/>
        <v>#DIV/0!</v>
      </c>
      <c r="J961" s="106" t="e">
        <f t="shared" si="98"/>
        <v>#DIV/0!</v>
      </c>
      <c r="K961" s="107" t="e">
        <f t="shared" si="96"/>
        <v>#DIV/0!</v>
      </c>
    </row>
    <row r="962" spans="2:11" x14ac:dyDescent="0.2">
      <c r="B962" s="31">
        <f t="shared" si="100"/>
        <v>3</v>
      </c>
      <c r="C962" s="31" t="s">
        <v>58</v>
      </c>
      <c r="D962" s="106">
        <v>947</v>
      </c>
      <c r="E962" s="106">
        <f t="shared" si="99"/>
        <v>0</v>
      </c>
      <c r="F962" s="107">
        <f t="shared" si="97"/>
        <v>0</v>
      </c>
      <c r="G962" s="106" t="e">
        <f>IF('Calcs active'!P961&gt;0,('Input &amp; Results'!F$32/12*$C$3)*('Input &amp; Results'!$D$21),('Input &amp; Results'!F$32/12*$C$3)*('Input &amp; Results'!$D$22))</f>
        <v>#DIV/0!</v>
      </c>
      <c r="H962" s="106" t="e">
        <f t="shared" si="94"/>
        <v>#DIV/0!</v>
      </c>
      <c r="I962" s="106" t="e">
        <f t="shared" si="95"/>
        <v>#DIV/0!</v>
      </c>
      <c r="J962" s="106" t="e">
        <f t="shared" si="98"/>
        <v>#DIV/0!</v>
      </c>
      <c r="K962" s="107" t="e">
        <f t="shared" si="96"/>
        <v>#DIV/0!</v>
      </c>
    </row>
    <row r="963" spans="2:11" x14ac:dyDescent="0.2">
      <c r="B963" s="31">
        <f t="shared" si="100"/>
        <v>3</v>
      </c>
      <c r="C963" s="31" t="s">
        <v>58</v>
      </c>
      <c r="D963" s="106">
        <v>948</v>
      </c>
      <c r="E963" s="106">
        <f t="shared" si="99"/>
        <v>0</v>
      </c>
      <c r="F963" s="107">
        <f t="shared" si="97"/>
        <v>0</v>
      </c>
      <c r="G963" s="106" t="e">
        <f>IF('Calcs active'!P962&gt;0,('Input &amp; Results'!F$32/12*$C$3)*('Input &amp; Results'!$D$21),('Input &amp; Results'!F$32/12*$C$3)*('Input &amp; Results'!$D$22))</f>
        <v>#DIV/0!</v>
      </c>
      <c r="H963" s="106" t="e">
        <f t="shared" si="94"/>
        <v>#DIV/0!</v>
      </c>
      <c r="I963" s="106" t="e">
        <f t="shared" si="95"/>
        <v>#DIV/0!</v>
      </c>
      <c r="J963" s="106" t="e">
        <f t="shared" si="98"/>
        <v>#DIV/0!</v>
      </c>
      <c r="K963" s="107" t="e">
        <f t="shared" si="96"/>
        <v>#DIV/0!</v>
      </c>
    </row>
    <row r="964" spans="2:11" x14ac:dyDescent="0.2">
      <c r="B964" s="31">
        <f t="shared" si="100"/>
        <v>3</v>
      </c>
      <c r="C964" s="31" t="s">
        <v>58</v>
      </c>
      <c r="D964" s="106">
        <v>949</v>
      </c>
      <c r="E964" s="106">
        <f t="shared" si="99"/>
        <v>0</v>
      </c>
      <c r="F964" s="107">
        <f t="shared" si="97"/>
        <v>0</v>
      </c>
      <c r="G964" s="106" t="e">
        <f>IF('Calcs active'!P963&gt;0,('Input &amp; Results'!F$32/12*$C$3)*('Input &amp; Results'!$D$21),('Input &amp; Results'!F$32/12*$C$3)*('Input &amp; Results'!$D$22))</f>
        <v>#DIV/0!</v>
      </c>
      <c r="H964" s="106" t="e">
        <f t="shared" si="94"/>
        <v>#DIV/0!</v>
      </c>
      <c r="I964" s="106" t="e">
        <f t="shared" si="95"/>
        <v>#DIV/0!</v>
      </c>
      <c r="J964" s="106" t="e">
        <f t="shared" si="98"/>
        <v>#DIV/0!</v>
      </c>
      <c r="K964" s="107" t="e">
        <f t="shared" si="96"/>
        <v>#DIV/0!</v>
      </c>
    </row>
    <row r="965" spans="2:11" x14ac:dyDescent="0.2">
      <c r="B965" s="31">
        <f t="shared" si="100"/>
        <v>3</v>
      </c>
      <c r="C965" s="31" t="s">
        <v>58</v>
      </c>
      <c r="D965" s="106">
        <v>950</v>
      </c>
      <c r="E965" s="106">
        <f t="shared" si="99"/>
        <v>0</v>
      </c>
      <c r="F965" s="107">
        <f t="shared" si="97"/>
        <v>0</v>
      </c>
      <c r="G965" s="106" t="e">
        <f>IF('Calcs active'!P964&gt;0,('Input &amp; Results'!F$32/12*$C$3)*('Input &amp; Results'!$D$21),('Input &amp; Results'!F$32/12*$C$3)*('Input &amp; Results'!$D$22))</f>
        <v>#DIV/0!</v>
      </c>
      <c r="H965" s="106" t="e">
        <f t="shared" si="94"/>
        <v>#DIV/0!</v>
      </c>
      <c r="I965" s="106" t="e">
        <f t="shared" si="95"/>
        <v>#DIV/0!</v>
      </c>
      <c r="J965" s="106" t="e">
        <f t="shared" si="98"/>
        <v>#DIV/0!</v>
      </c>
      <c r="K965" s="107" t="e">
        <f t="shared" si="96"/>
        <v>#DIV/0!</v>
      </c>
    </row>
    <row r="966" spans="2:11" x14ac:dyDescent="0.2">
      <c r="B966" s="31">
        <f t="shared" si="100"/>
        <v>3</v>
      </c>
      <c r="C966" s="31" t="s">
        <v>58</v>
      </c>
      <c r="D966" s="106">
        <v>951</v>
      </c>
      <c r="E966" s="106">
        <f t="shared" si="99"/>
        <v>0</v>
      </c>
      <c r="F966" s="107">
        <f t="shared" si="97"/>
        <v>0</v>
      </c>
      <c r="G966" s="106" t="e">
        <f>IF('Calcs active'!P965&gt;0,('Input &amp; Results'!F$32/12*$C$3)*('Input &amp; Results'!$D$21),('Input &amp; Results'!F$32/12*$C$3)*('Input &amp; Results'!$D$22))</f>
        <v>#DIV/0!</v>
      </c>
      <c r="H966" s="106" t="e">
        <f t="shared" si="94"/>
        <v>#DIV/0!</v>
      </c>
      <c r="I966" s="106" t="e">
        <f t="shared" si="95"/>
        <v>#DIV/0!</v>
      </c>
      <c r="J966" s="106" t="e">
        <f t="shared" si="98"/>
        <v>#DIV/0!</v>
      </c>
      <c r="K966" s="107" t="e">
        <f t="shared" si="96"/>
        <v>#DIV/0!</v>
      </c>
    </row>
    <row r="967" spans="2:11" x14ac:dyDescent="0.2">
      <c r="B967" s="31">
        <f t="shared" si="100"/>
        <v>3</v>
      </c>
      <c r="C967" s="31" t="s">
        <v>58</v>
      </c>
      <c r="D967" s="106">
        <v>952</v>
      </c>
      <c r="E967" s="106">
        <f t="shared" si="99"/>
        <v>0</v>
      </c>
      <c r="F967" s="107">
        <f t="shared" si="97"/>
        <v>0</v>
      </c>
      <c r="G967" s="106" t="e">
        <f>IF('Calcs active'!P966&gt;0,('Input &amp; Results'!F$32/12*$C$3)*('Input &amp; Results'!$D$21),('Input &amp; Results'!F$32/12*$C$3)*('Input &amp; Results'!$D$22))</f>
        <v>#DIV/0!</v>
      </c>
      <c r="H967" s="106" t="e">
        <f t="shared" si="94"/>
        <v>#DIV/0!</v>
      </c>
      <c r="I967" s="106" t="e">
        <f t="shared" si="95"/>
        <v>#DIV/0!</v>
      </c>
      <c r="J967" s="106" t="e">
        <f t="shared" si="98"/>
        <v>#DIV/0!</v>
      </c>
      <c r="K967" s="107" t="e">
        <f t="shared" si="96"/>
        <v>#DIV/0!</v>
      </c>
    </row>
    <row r="968" spans="2:11" x14ac:dyDescent="0.2">
      <c r="B968" s="31">
        <f t="shared" si="100"/>
        <v>3</v>
      </c>
      <c r="C968" s="31" t="s">
        <v>58</v>
      </c>
      <c r="D968" s="106">
        <v>953</v>
      </c>
      <c r="E968" s="106">
        <f t="shared" si="99"/>
        <v>0</v>
      </c>
      <c r="F968" s="107">
        <f t="shared" si="97"/>
        <v>0</v>
      </c>
      <c r="G968" s="106" t="e">
        <f>IF('Calcs active'!P967&gt;0,('Input &amp; Results'!F$32/12*$C$3)*('Input &amp; Results'!$D$21),('Input &amp; Results'!F$32/12*$C$3)*('Input &amp; Results'!$D$22))</f>
        <v>#DIV/0!</v>
      </c>
      <c r="H968" s="106" t="e">
        <f t="shared" si="94"/>
        <v>#DIV/0!</v>
      </c>
      <c r="I968" s="106" t="e">
        <f t="shared" si="95"/>
        <v>#DIV/0!</v>
      </c>
      <c r="J968" s="106" t="e">
        <f t="shared" si="98"/>
        <v>#DIV/0!</v>
      </c>
      <c r="K968" s="107" t="e">
        <f t="shared" si="96"/>
        <v>#DIV/0!</v>
      </c>
    </row>
    <row r="969" spans="2:11" x14ac:dyDescent="0.2">
      <c r="B969" s="31">
        <f t="shared" si="100"/>
        <v>3</v>
      </c>
      <c r="C969" s="31" t="s">
        <v>58</v>
      </c>
      <c r="D969" s="106">
        <v>954</v>
      </c>
      <c r="E969" s="106">
        <f t="shared" si="99"/>
        <v>0</v>
      </c>
      <c r="F969" s="107">
        <f t="shared" si="97"/>
        <v>0</v>
      </c>
      <c r="G969" s="106" t="e">
        <f>IF('Calcs active'!P968&gt;0,('Input &amp; Results'!F$32/12*$C$3)*('Input &amp; Results'!$D$21),('Input &amp; Results'!F$32/12*$C$3)*('Input &amp; Results'!$D$22))</f>
        <v>#DIV/0!</v>
      </c>
      <c r="H969" s="106" t="e">
        <f t="shared" si="94"/>
        <v>#DIV/0!</v>
      </c>
      <c r="I969" s="106" t="e">
        <f t="shared" si="95"/>
        <v>#DIV/0!</v>
      </c>
      <c r="J969" s="106" t="e">
        <f t="shared" si="98"/>
        <v>#DIV/0!</v>
      </c>
      <c r="K969" s="107" t="e">
        <f t="shared" si="96"/>
        <v>#DIV/0!</v>
      </c>
    </row>
    <row r="970" spans="2:11" x14ac:dyDescent="0.2">
      <c r="B970" s="31">
        <f t="shared" si="100"/>
        <v>3</v>
      </c>
      <c r="C970" s="31" t="s">
        <v>58</v>
      </c>
      <c r="D970" s="106">
        <v>955</v>
      </c>
      <c r="E970" s="106">
        <f t="shared" si="99"/>
        <v>0</v>
      </c>
      <c r="F970" s="107">
        <f t="shared" si="97"/>
        <v>0</v>
      </c>
      <c r="G970" s="106" t="e">
        <f>IF('Calcs active'!P969&gt;0,('Input &amp; Results'!F$32/12*$C$3)*('Input &amp; Results'!$D$21),('Input &amp; Results'!F$32/12*$C$3)*('Input &amp; Results'!$D$22))</f>
        <v>#DIV/0!</v>
      </c>
      <c r="H970" s="106" t="e">
        <f t="shared" si="94"/>
        <v>#DIV/0!</v>
      </c>
      <c r="I970" s="106" t="e">
        <f t="shared" si="95"/>
        <v>#DIV/0!</v>
      </c>
      <c r="J970" s="106" t="e">
        <f t="shared" si="98"/>
        <v>#DIV/0!</v>
      </c>
      <c r="K970" s="107" t="e">
        <f t="shared" si="96"/>
        <v>#DIV/0!</v>
      </c>
    </row>
    <row r="971" spans="2:11" x14ac:dyDescent="0.2">
      <c r="B971" s="31">
        <f t="shared" si="100"/>
        <v>3</v>
      </c>
      <c r="C971" s="31" t="s">
        <v>58</v>
      </c>
      <c r="D971" s="106">
        <v>956</v>
      </c>
      <c r="E971" s="106">
        <f t="shared" si="99"/>
        <v>0</v>
      </c>
      <c r="F971" s="107">
        <f t="shared" si="97"/>
        <v>0</v>
      </c>
      <c r="G971" s="106" t="e">
        <f>IF('Calcs active'!P970&gt;0,('Input &amp; Results'!F$32/12*$C$3)*('Input &amp; Results'!$D$21),('Input &amp; Results'!F$32/12*$C$3)*('Input &amp; Results'!$D$22))</f>
        <v>#DIV/0!</v>
      </c>
      <c r="H971" s="106" t="e">
        <f t="shared" si="94"/>
        <v>#DIV/0!</v>
      </c>
      <c r="I971" s="106" t="e">
        <f t="shared" si="95"/>
        <v>#DIV/0!</v>
      </c>
      <c r="J971" s="106" t="e">
        <f t="shared" si="98"/>
        <v>#DIV/0!</v>
      </c>
      <c r="K971" s="107" t="e">
        <f t="shared" si="96"/>
        <v>#DIV/0!</v>
      </c>
    </row>
    <row r="972" spans="2:11" x14ac:dyDescent="0.2">
      <c r="B972" s="31">
        <f t="shared" si="100"/>
        <v>3</v>
      </c>
      <c r="C972" s="31" t="s">
        <v>58</v>
      </c>
      <c r="D972" s="106">
        <v>957</v>
      </c>
      <c r="E972" s="106">
        <f t="shared" si="99"/>
        <v>0</v>
      </c>
      <c r="F972" s="107">
        <f t="shared" si="97"/>
        <v>0</v>
      </c>
      <c r="G972" s="106" t="e">
        <f>IF('Calcs active'!P971&gt;0,('Input &amp; Results'!F$32/12*$C$3)*('Input &amp; Results'!$D$21),('Input &amp; Results'!F$32/12*$C$3)*('Input &amp; Results'!$D$22))</f>
        <v>#DIV/0!</v>
      </c>
      <c r="H972" s="106" t="e">
        <f t="shared" si="94"/>
        <v>#DIV/0!</v>
      </c>
      <c r="I972" s="106" t="e">
        <f t="shared" si="95"/>
        <v>#DIV/0!</v>
      </c>
      <c r="J972" s="106" t="e">
        <f t="shared" si="98"/>
        <v>#DIV/0!</v>
      </c>
      <c r="K972" s="107" t="e">
        <f t="shared" si="96"/>
        <v>#DIV/0!</v>
      </c>
    </row>
    <row r="973" spans="2:11" x14ac:dyDescent="0.2">
      <c r="B973" s="31">
        <f t="shared" si="100"/>
        <v>3</v>
      </c>
      <c r="C973" s="31" t="s">
        <v>58</v>
      </c>
      <c r="D973" s="106">
        <v>958</v>
      </c>
      <c r="E973" s="106">
        <f t="shared" si="99"/>
        <v>0</v>
      </c>
      <c r="F973" s="107">
        <f t="shared" si="97"/>
        <v>0</v>
      </c>
      <c r="G973" s="106" t="e">
        <f>IF('Calcs active'!P972&gt;0,('Input &amp; Results'!F$32/12*$C$3)*('Input &amp; Results'!$D$21),('Input &amp; Results'!F$32/12*$C$3)*('Input &amp; Results'!$D$22))</f>
        <v>#DIV/0!</v>
      </c>
      <c r="H973" s="106" t="e">
        <f t="shared" si="94"/>
        <v>#DIV/0!</v>
      </c>
      <c r="I973" s="106" t="e">
        <f t="shared" si="95"/>
        <v>#DIV/0!</v>
      </c>
      <c r="J973" s="106" t="e">
        <f t="shared" si="98"/>
        <v>#DIV/0!</v>
      </c>
      <c r="K973" s="107" t="e">
        <f t="shared" si="96"/>
        <v>#DIV/0!</v>
      </c>
    </row>
    <row r="974" spans="2:11" x14ac:dyDescent="0.2">
      <c r="B974" s="31">
        <f t="shared" si="100"/>
        <v>3</v>
      </c>
      <c r="C974" s="31" t="s">
        <v>58</v>
      </c>
      <c r="D974" s="106">
        <v>959</v>
      </c>
      <c r="E974" s="106">
        <f t="shared" si="99"/>
        <v>0</v>
      </c>
      <c r="F974" s="107">
        <f t="shared" si="97"/>
        <v>0</v>
      </c>
      <c r="G974" s="106" t="e">
        <f>IF('Calcs active'!P973&gt;0,('Input &amp; Results'!F$32/12*$C$3)*('Input &amp; Results'!$D$21),('Input &amp; Results'!F$32/12*$C$3)*('Input &amp; Results'!$D$22))</f>
        <v>#DIV/0!</v>
      </c>
      <c r="H974" s="106" t="e">
        <f t="shared" si="94"/>
        <v>#DIV/0!</v>
      </c>
      <c r="I974" s="106" t="e">
        <f t="shared" si="95"/>
        <v>#DIV/0!</v>
      </c>
      <c r="J974" s="106" t="e">
        <f t="shared" si="98"/>
        <v>#DIV/0!</v>
      </c>
      <c r="K974" s="107" t="e">
        <f t="shared" si="96"/>
        <v>#DIV/0!</v>
      </c>
    </row>
    <row r="975" spans="2:11" x14ac:dyDescent="0.2">
      <c r="B975" s="31">
        <f t="shared" si="100"/>
        <v>3</v>
      </c>
      <c r="C975" s="31" t="s">
        <v>58</v>
      </c>
      <c r="D975" s="106">
        <v>960</v>
      </c>
      <c r="E975" s="106">
        <f t="shared" si="99"/>
        <v>0</v>
      </c>
      <c r="F975" s="107">
        <f t="shared" si="97"/>
        <v>0</v>
      </c>
      <c r="G975" s="106" t="e">
        <f>IF('Calcs active'!P974&gt;0,('Input &amp; Results'!F$32/12*$C$3)*('Input &amp; Results'!$D$21),('Input &amp; Results'!F$32/12*$C$3)*('Input &amp; Results'!$D$22))</f>
        <v>#DIV/0!</v>
      </c>
      <c r="H975" s="106" t="e">
        <f t="shared" si="94"/>
        <v>#DIV/0!</v>
      </c>
      <c r="I975" s="106" t="e">
        <f t="shared" si="95"/>
        <v>#DIV/0!</v>
      </c>
      <c r="J975" s="106" t="e">
        <f t="shared" si="98"/>
        <v>#DIV/0!</v>
      </c>
      <c r="K975" s="107" t="e">
        <f t="shared" si="96"/>
        <v>#DIV/0!</v>
      </c>
    </row>
    <row r="976" spans="2:11" x14ac:dyDescent="0.2">
      <c r="B976" s="31">
        <f t="shared" si="100"/>
        <v>3</v>
      </c>
      <c r="C976" s="31" t="s">
        <v>58</v>
      </c>
      <c r="D976" s="106">
        <v>961</v>
      </c>
      <c r="E976" s="106">
        <f t="shared" si="99"/>
        <v>0</v>
      </c>
      <c r="F976" s="107">
        <f t="shared" si="97"/>
        <v>0</v>
      </c>
      <c r="G976" s="106" t="e">
        <f>IF('Calcs active'!P975&gt;0,('Input &amp; Results'!F$32/12*$C$3)*('Input &amp; Results'!$D$21),('Input &amp; Results'!F$32/12*$C$3)*('Input &amp; Results'!$D$22))</f>
        <v>#DIV/0!</v>
      </c>
      <c r="H976" s="106" t="e">
        <f t="shared" si="94"/>
        <v>#DIV/0!</v>
      </c>
      <c r="I976" s="106" t="e">
        <f t="shared" si="95"/>
        <v>#DIV/0!</v>
      </c>
      <c r="J976" s="106" t="e">
        <f t="shared" si="98"/>
        <v>#DIV/0!</v>
      </c>
      <c r="K976" s="107" t="e">
        <f t="shared" si="96"/>
        <v>#DIV/0!</v>
      </c>
    </row>
    <row r="977" spans="2:11" x14ac:dyDescent="0.2">
      <c r="B977" s="31">
        <f t="shared" si="100"/>
        <v>3</v>
      </c>
      <c r="C977" s="31" t="s">
        <v>58</v>
      </c>
      <c r="D977" s="106">
        <v>962</v>
      </c>
      <c r="E977" s="106">
        <f t="shared" si="99"/>
        <v>0</v>
      </c>
      <c r="F977" s="107">
        <f t="shared" si="97"/>
        <v>0</v>
      </c>
      <c r="G977" s="106" t="e">
        <f>IF('Calcs active'!P976&gt;0,('Input &amp; Results'!F$32/12*$C$3)*('Input &amp; Results'!$D$21),('Input &amp; Results'!F$32/12*$C$3)*('Input &amp; Results'!$D$22))</f>
        <v>#DIV/0!</v>
      </c>
      <c r="H977" s="106" t="e">
        <f t="shared" ref="H977:H1040" si="101">G977-E977</f>
        <v>#DIV/0!</v>
      </c>
      <c r="I977" s="106" t="e">
        <f t="shared" ref="I977:I1040" si="102">I976+H977</f>
        <v>#DIV/0!</v>
      </c>
      <c r="J977" s="106" t="e">
        <f t="shared" si="98"/>
        <v>#DIV/0!</v>
      </c>
      <c r="K977" s="107" t="e">
        <f t="shared" ref="K977:K1040" si="103">J977/($C$3*$C$4)</f>
        <v>#DIV/0!</v>
      </c>
    </row>
    <row r="978" spans="2:11" x14ac:dyDescent="0.2">
      <c r="B978" s="31">
        <f t="shared" si="100"/>
        <v>3</v>
      </c>
      <c r="C978" s="31" t="s">
        <v>58</v>
      </c>
      <c r="D978" s="106">
        <v>963</v>
      </c>
      <c r="E978" s="106">
        <f t="shared" si="99"/>
        <v>0</v>
      </c>
      <c r="F978" s="107">
        <f t="shared" si="97"/>
        <v>0</v>
      </c>
      <c r="G978" s="106" t="e">
        <f>IF('Calcs active'!P977&gt;0,('Input &amp; Results'!F$32/12*$C$3)*('Input &amp; Results'!$D$21),('Input &amp; Results'!F$32/12*$C$3)*('Input &amp; Results'!$D$22))</f>
        <v>#DIV/0!</v>
      </c>
      <c r="H978" s="106" t="e">
        <f t="shared" si="101"/>
        <v>#DIV/0!</v>
      </c>
      <c r="I978" s="106" t="e">
        <f t="shared" si="102"/>
        <v>#DIV/0!</v>
      </c>
      <c r="J978" s="106" t="e">
        <f t="shared" si="98"/>
        <v>#DIV/0!</v>
      </c>
      <c r="K978" s="107" t="e">
        <f t="shared" si="103"/>
        <v>#DIV/0!</v>
      </c>
    </row>
    <row r="979" spans="2:11" x14ac:dyDescent="0.2">
      <c r="B979" s="31">
        <f t="shared" si="100"/>
        <v>3</v>
      </c>
      <c r="C979" s="31" t="s">
        <v>58</v>
      </c>
      <c r="D979" s="106">
        <v>964</v>
      </c>
      <c r="E979" s="106">
        <f t="shared" si="99"/>
        <v>0</v>
      </c>
      <c r="F979" s="107">
        <f t="shared" ref="F979:F1042" si="104">E979*7.48/1440</f>
        <v>0</v>
      </c>
      <c r="G979" s="106" t="e">
        <f>IF('Calcs active'!P978&gt;0,('Input &amp; Results'!F$32/12*$C$3)*('Input &amp; Results'!$D$21),('Input &amp; Results'!F$32/12*$C$3)*('Input &amp; Results'!$D$22))</f>
        <v>#DIV/0!</v>
      </c>
      <c r="H979" s="106" t="e">
        <f t="shared" si="101"/>
        <v>#DIV/0!</v>
      </c>
      <c r="I979" s="106" t="e">
        <f t="shared" si="102"/>
        <v>#DIV/0!</v>
      </c>
      <c r="J979" s="106" t="e">
        <f t="shared" si="98"/>
        <v>#DIV/0!</v>
      </c>
      <c r="K979" s="107" t="e">
        <f t="shared" si="103"/>
        <v>#DIV/0!</v>
      </c>
    </row>
    <row r="980" spans="2:11" x14ac:dyDescent="0.2">
      <c r="B980" s="31">
        <f t="shared" si="100"/>
        <v>3</v>
      </c>
      <c r="C980" s="31" t="s">
        <v>58</v>
      </c>
      <c r="D980" s="106">
        <v>965</v>
      </c>
      <c r="E980" s="106">
        <f t="shared" si="99"/>
        <v>0</v>
      </c>
      <c r="F980" s="107">
        <f t="shared" si="104"/>
        <v>0</v>
      </c>
      <c r="G980" s="106" t="e">
        <f>IF('Calcs active'!P979&gt;0,('Input &amp; Results'!F$32/12*$C$3)*('Input &amp; Results'!$D$21),('Input &amp; Results'!F$32/12*$C$3)*('Input &amp; Results'!$D$22))</f>
        <v>#DIV/0!</v>
      </c>
      <c r="H980" s="106" t="e">
        <f t="shared" si="101"/>
        <v>#DIV/0!</v>
      </c>
      <c r="I980" s="106" t="e">
        <f t="shared" si="102"/>
        <v>#DIV/0!</v>
      </c>
      <c r="J980" s="106" t="e">
        <f t="shared" si="98"/>
        <v>#DIV/0!</v>
      </c>
      <c r="K980" s="107" t="e">
        <f t="shared" si="103"/>
        <v>#DIV/0!</v>
      </c>
    </row>
    <row r="981" spans="2:11" x14ac:dyDescent="0.2">
      <c r="B981" s="31">
        <f t="shared" si="100"/>
        <v>3</v>
      </c>
      <c r="C981" s="31" t="s">
        <v>58</v>
      </c>
      <c r="D981" s="106">
        <v>966</v>
      </c>
      <c r="E981" s="106">
        <f t="shared" si="99"/>
        <v>0</v>
      </c>
      <c r="F981" s="107">
        <f t="shared" si="104"/>
        <v>0</v>
      </c>
      <c r="G981" s="106" t="e">
        <f>IF('Calcs active'!P980&gt;0,('Input &amp; Results'!F$32/12*$C$3)*('Input &amp; Results'!$D$21),('Input &amp; Results'!F$32/12*$C$3)*('Input &amp; Results'!$D$22))</f>
        <v>#DIV/0!</v>
      </c>
      <c r="H981" s="106" t="e">
        <f t="shared" si="101"/>
        <v>#DIV/0!</v>
      </c>
      <c r="I981" s="106" t="e">
        <f t="shared" si="102"/>
        <v>#DIV/0!</v>
      </c>
      <c r="J981" s="106" t="e">
        <f t="shared" ref="J981:J1044" si="105">J980+H981</f>
        <v>#DIV/0!</v>
      </c>
      <c r="K981" s="107" t="e">
        <f t="shared" si="103"/>
        <v>#DIV/0!</v>
      </c>
    </row>
    <row r="982" spans="2:11" x14ac:dyDescent="0.2">
      <c r="B982" s="31">
        <f t="shared" si="100"/>
        <v>3</v>
      </c>
      <c r="C982" s="31" t="s">
        <v>58</v>
      </c>
      <c r="D982" s="106">
        <v>967</v>
      </c>
      <c r="E982" s="106">
        <f t="shared" si="99"/>
        <v>0</v>
      </c>
      <c r="F982" s="107">
        <f t="shared" si="104"/>
        <v>0</v>
      </c>
      <c r="G982" s="106" t="e">
        <f>IF('Calcs active'!P981&gt;0,('Input &amp; Results'!F$32/12*$C$3)*('Input &amp; Results'!$D$21),('Input &amp; Results'!F$32/12*$C$3)*('Input &amp; Results'!$D$22))</f>
        <v>#DIV/0!</v>
      </c>
      <c r="H982" s="106" t="e">
        <f t="shared" si="101"/>
        <v>#DIV/0!</v>
      </c>
      <c r="I982" s="106" t="e">
        <f t="shared" si="102"/>
        <v>#DIV/0!</v>
      </c>
      <c r="J982" s="106" t="e">
        <f t="shared" si="105"/>
        <v>#DIV/0!</v>
      </c>
      <c r="K982" s="107" t="e">
        <f t="shared" si="103"/>
        <v>#DIV/0!</v>
      </c>
    </row>
    <row r="983" spans="2:11" x14ac:dyDescent="0.2">
      <c r="B983" s="31">
        <f t="shared" si="100"/>
        <v>3</v>
      </c>
      <c r="C983" s="31" t="s">
        <v>58</v>
      </c>
      <c r="D983" s="106">
        <v>968</v>
      </c>
      <c r="E983" s="106">
        <f t="shared" si="99"/>
        <v>0</v>
      </c>
      <c r="F983" s="107">
        <f t="shared" si="104"/>
        <v>0</v>
      </c>
      <c r="G983" s="106" t="e">
        <f>IF('Calcs active'!P982&gt;0,('Input &amp; Results'!F$32/12*$C$3)*('Input &amp; Results'!$D$21),('Input &amp; Results'!F$32/12*$C$3)*('Input &amp; Results'!$D$22))</f>
        <v>#DIV/0!</v>
      </c>
      <c r="H983" s="106" t="e">
        <f t="shared" si="101"/>
        <v>#DIV/0!</v>
      </c>
      <c r="I983" s="106" t="e">
        <f t="shared" si="102"/>
        <v>#DIV/0!</v>
      </c>
      <c r="J983" s="106" t="e">
        <f t="shared" si="105"/>
        <v>#DIV/0!</v>
      </c>
      <c r="K983" s="107" t="e">
        <f t="shared" si="103"/>
        <v>#DIV/0!</v>
      </c>
    </row>
    <row r="984" spans="2:11" x14ac:dyDescent="0.2">
      <c r="B984" s="31">
        <f t="shared" si="100"/>
        <v>3</v>
      </c>
      <c r="C984" s="31" t="s">
        <v>58</v>
      </c>
      <c r="D984" s="106">
        <v>969</v>
      </c>
      <c r="E984" s="106">
        <f t="shared" si="99"/>
        <v>0</v>
      </c>
      <c r="F984" s="107">
        <f t="shared" si="104"/>
        <v>0</v>
      </c>
      <c r="G984" s="106" t="e">
        <f>IF('Calcs active'!P983&gt;0,('Input &amp; Results'!F$32/12*$C$3)*('Input &amp; Results'!$D$21),('Input &amp; Results'!F$32/12*$C$3)*('Input &amp; Results'!$D$22))</f>
        <v>#DIV/0!</v>
      </c>
      <c r="H984" s="106" t="e">
        <f t="shared" si="101"/>
        <v>#DIV/0!</v>
      </c>
      <c r="I984" s="106" t="e">
        <f t="shared" si="102"/>
        <v>#DIV/0!</v>
      </c>
      <c r="J984" s="106" t="e">
        <f t="shared" si="105"/>
        <v>#DIV/0!</v>
      </c>
      <c r="K984" s="107" t="e">
        <f t="shared" si="103"/>
        <v>#DIV/0!</v>
      </c>
    </row>
    <row r="985" spans="2:11" x14ac:dyDescent="0.2">
      <c r="B985" s="31">
        <f t="shared" si="100"/>
        <v>3</v>
      </c>
      <c r="C985" s="31" t="s">
        <v>58</v>
      </c>
      <c r="D985" s="106">
        <v>970</v>
      </c>
      <c r="E985" s="106">
        <f t="shared" si="99"/>
        <v>0</v>
      </c>
      <c r="F985" s="107">
        <f t="shared" si="104"/>
        <v>0</v>
      </c>
      <c r="G985" s="106" t="e">
        <f>IF('Calcs active'!P984&gt;0,('Input &amp; Results'!F$32/12*$C$3)*('Input &amp; Results'!$D$21),('Input &amp; Results'!F$32/12*$C$3)*('Input &amp; Results'!$D$22))</f>
        <v>#DIV/0!</v>
      </c>
      <c r="H985" s="106" t="e">
        <f t="shared" si="101"/>
        <v>#DIV/0!</v>
      </c>
      <c r="I985" s="106" t="e">
        <f t="shared" si="102"/>
        <v>#DIV/0!</v>
      </c>
      <c r="J985" s="106" t="e">
        <f t="shared" si="105"/>
        <v>#DIV/0!</v>
      </c>
      <c r="K985" s="107" t="e">
        <f t="shared" si="103"/>
        <v>#DIV/0!</v>
      </c>
    </row>
    <row r="986" spans="2:11" x14ac:dyDescent="0.2">
      <c r="B986" s="31">
        <f t="shared" si="100"/>
        <v>3</v>
      </c>
      <c r="C986" s="31" t="s">
        <v>58</v>
      </c>
      <c r="D986" s="106">
        <v>971</v>
      </c>
      <c r="E986" s="106">
        <f t="shared" si="99"/>
        <v>0</v>
      </c>
      <c r="F986" s="107">
        <f t="shared" si="104"/>
        <v>0</v>
      </c>
      <c r="G986" s="106" t="e">
        <f>IF('Calcs active'!P985&gt;0,('Input &amp; Results'!F$32/12*$C$3)*('Input &amp; Results'!$D$21),('Input &amp; Results'!F$32/12*$C$3)*('Input &amp; Results'!$D$22))</f>
        <v>#DIV/0!</v>
      </c>
      <c r="H986" s="106" t="e">
        <f t="shared" si="101"/>
        <v>#DIV/0!</v>
      </c>
      <c r="I986" s="106" t="e">
        <f t="shared" si="102"/>
        <v>#DIV/0!</v>
      </c>
      <c r="J986" s="106" t="e">
        <f t="shared" si="105"/>
        <v>#DIV/0!</v>
      </c>
      <c r="K986" s="107" t="e">
        <f t="shared" si="103"/>
        <v>#DIV/0!</v>
      </c>
    </row>
    <row r="987" spans="2:11" x14ac:dyDescent="0.2">
      <c r="B987" s="31">
        <f t="shared" si="100"/>
        <v>3</v>
      </c>
      <c r="C987" s="31" t="s">
        <v>58</v>
      </c>
      <c r="D987" s="106">
        <v>972</v>
      </c>
      <c r="E987" s="106">
        <f t="shared" si="99"/>
        <v>0</v>
      </c>
      <c r="F987" s="107">
        <f t="shared" si="104"/>
        <v>0</v>
      </c>
      <c r="G987" s="106" t="e">
        <f>IF('Calcs active'!P986&gt;0,('Input &amp; Results'!F$32/12*$C$3)*('Input &amp; Results'!$D$21),('Input &amp; Results'!F$32/12*$C$3)*('Input &amp; Results'!$D$22))</f>
        <v>#DIV/0!</v>
      </c>
      <c r="H987" s="106" t="e">
        <f t="shared" si="101"/>
        <v>#DIV/0!</v>
      </c>
      <c r="I987" s="106" t="e">
        <f t="shared" si="102"/>
        <v>#DIV/0!</v>
      </c>
      <c r="J987" s="106" t="e">
        <f t="shared" si="105"/>
        <v>#DIV/0!</v>
      </c>
      <c r="K987" s="107" t="e">
        <f t="shared" si="103"/>
        <v>#DIV/0!</v>
      </c>
    </row>
    <row r="988" spans="2:11" x14ac:dyDescent="0.2">
      <c r="B988" s="31">
        <f t="shared" si="100"/>
        <v>3</v>
      </c>
      <c r="C988" s="31" t="s">
        <v>58</v>
      </c>
      <c r="D988" s="106">
        <v>973</v>
      </c>
      <c r="E988" s="106">
        <f t="shared" si="99"/>
        <v>0</v>
      </c>
      <c r="F988" s="107">
        <f t="shared" si="104"/>
        <v>0</v>
      </c>
      <c r="G988" s="106" t="e">
        <f>IF('Calcs active'!P987&gt;0,('Input &amp; Results'!F$32/12*$C$3)*('Input &amp; Results'!$D$21),('Input &amp; Results'!F$32/12*$C$3)*('Input &amp; Results'!$D$22))</f>
        <v>#DIV/0!</v>
      </c>
      <c r="H988" s="106" t="e">
        <f t="shared" si="101"/>
        <v>#DIV/0!</v>
      </c>
      <c r="I988" s="106" t="e">
        <f t="shared" si="102"/>
        <v>#DIV/0!</v>
      </c>
      <c r="J988" s="106" t="e">
        <f t="shared" si="105"/>
        <v>#DIV/0!</v>
      </c>
      <c r="K988" s="107" t="e">
        <f t="shared" si="103"/>
        <v>#DIV/0!</v>
      </c>
    </row>
    <row r="989" spans="2:11" x14ac:dyDescent="0.2">
      <c r="B989" s="31">
        <f t="shared" si="100"/>
        <v>3</v>
      </c>
      <c r="C989" s="31" t="s">
        <v>59</v>
      </c>
      <c r="D989" s="106">
        <v>974</v>
      </c>
      <c r="E989" s="106">
        <f t="shared" si="99"/>
        <v>0</v>
      </c>
      <c r="F989" s="107">
        <f t="shared" si="104"/>
        <v>0</v>
      </c>
      <c r="G989" s="106" t="e">
        <f>IF('Calcs active'!P988&gt;0,('Input &amp; Results'!F$33/12*$C$3)*('Input &amp; Results'!$D$21),('Input &amp; Results'!F$33/12*$C$3)*('Input &amp; Results'!$D$22))</f>
        <v>#DIV/0!</v>
      </c>
      <c r="H989" s="106" t="e">
        <f t="shared" si="101"/>
        <v>#DIV/0!</v>
      </c>
      <c r="I989" s="106" t="e">
        <f t="shared" si="102"/>
        <v>#DIV/0!</v>
      </c>
      <c r="J989" s="106" t="e">
        <f t="shared" si="105"/>
        <v>#DIV/0!</v>
      </c>
      <c r="K989" s="107" t="e">
        <f t="shared" si="103"/>
        <v>#DIV/0!</v>
      </c>
    </row>
    <row r="990" spans="2:11" x14ac:dyDescent="0.2">
      <c r="B990" s="31">
        <f t="shared" si="100"/>
        <v>3</v>
      </c>
      <c r="C990" s="31" t="s">
        <v>59</v>
      </c>
      <c r="D990" s="106">
        <v>975</v>
      </c>
      <c r="E990" s="106">
        <f t="shared" si="99"/>
        <v>0</v>
      </c>
      <c r="F990" s="107">
        <f t="shared" si="104"/>
        <v>0</v>
      </c>
      <c r="G990" s="106" t="e">
        <f>IF('Calcs active'!P989&gt;0,('Input &amp; Results'!F$33/12*$C$3)*('Input &amp; Results'!$D$21),('Input &amp; Results'!F$33/12*$C$3)*('Input &amp; Results'!$D$22))</f>
        <v>#DIV/0!</v>
      </c>
      <c r="H990" s="106" t="e">
        <f t="shared" si="101"/>
        <v>#DIV/0!</v>
      </c>
      <c r="I990" s="106" t="e">
        <f t="shared" si="102"/>
        <v>#DIV/0!</v>
      </c>
      <c r="J990" s="106" t="e">
        <f t="shared" si="105"/>
        <v>#DIV/0!</v>
      </c>
      <c r="K990" s="107" t="e">
        <f t="shared" si="103"/>
        <v>#DIV/0!</v>
      </c>
    </row>
    <row r="991" spans="2:11" x14ac:dyDescent="0.2">
      <c r="B991" s="31">
        <f t="shared" si="100"/>
        <v>3</v>
      </c>
      <c r="C991" s="31" t="s">
        <v>59</v>
      </c>
      <c r="D991" s="106">
        <v>976</v>
      </c>
      <c r="E991" s="106">
        <f t="shared" si="99"/>
        <v>0</v>
      </c>
      <c r="F991" s="107">
        <f t="shared" si="104"/>
        <v>0</v>
      </c>
      <c r="G991" s="106" t="e">
        <f>IF('Calcs active'!P990&gt;0,('Input &amp; Results'!F$33/12*$C$3)*('Input &amp; Results'!$D$21),('Input &amp; Results'!F$33/12*$C$3)*('Input &amp; Results'!$D$22))</f>
        <v>#DIV/0!</v>
      </c>
      <c r="H991" s="106" t="e">
        <f t="shared" si="101"/>
        <v>#DIV/0!</v>
      </c>
      <c r="I991" s="106" t="e">
        <f t="shared" si="102"/>
        <v>#DIV/0!</v>
      </c>
      <c r="J991" s="106" t="e">
        <f t="shared" si="105"/>
        <v>#DIV/0!</v>
      </c>
      <c r="K991" s="107" t="e">
        <f t="shared" si="103"/>
        <v>#DIV/0!</v>
      </c>
    </row>
    <row r="992" spans="2:11" x14ac:dyDescent="0.2">
      <c r="B992" s="31">
        <f t="shared" si="100"/>
        <v>3</v>
      </c>
      <c r="C992" s="31" t="s">
        <v>59</v>
      </c>
      <c r="D992" s="106">
        <v>977</v>
      </c>
      <c r="E992" s="106">
        <f t="shared" si="99"/>
        <v>0</v>
      </c>
      <c r="F992" s="107">
        <f t="shared" si="104"/>
        <v>0</v>
      </c>
      <c r="G992" s="106" t="e">
        <f>IF('Calcs active'!P991&gt;0,('Input &amp; Results'!F$33/12*$C$3)*('Input &amp; Results'!$D$21),('Input &amp; Results'!F$33/12*$C$3)*('Input &amp; Results'!$D$22))</f>
        <v>#DIV/0!</v>
      </c>
      <c r="H992" s="106" t="e">
        <f t="shared" si="101"/>
        <v>#DIV/0!</v>
      </c>
      <c r="I992" s="106" t="e">
        <f t="shared" si="102"/>
        <v>#DIV/0!</v>
      </c>
      <c r="J992" s="106" t="e">
        <f t="shared" si="105"/>
        <v>#DIV/0!</v>
      </c>
      <c r="K992" s="107" t="e">
        <f t="shared" si="103"/>
        <v>#DIV/0!</v>
      </c>
    </row>
    <row r="993" spans="2:11" x14ac:dyDescent="0.2">
      <c r="B993" s="31">
        <f t="shared" si="100"/>
        <v>3</v>
      </c>
      <c r="C993" s="31" t="s">
        <v>59</v>
      </c>
      <c r="D993" s="106">
        <v>978</v>
      </c>
      <c r="E993" s="106">
        <f t="shared" si="99"/>
        <v>0</v>
      </c>
      <c r="F993" s="107">
        <f t="shared" si="104"/>
        <v>0</v>
      </c>
      <c r="G993" s="106" t="e">
        <f>IF('Calcs active'!P992&gt;0,('Input &amp; Results'!F$33/12*$C$3)*('Input &amp; Results'!$D$21),('Input &amp; Results'!F$33/12*$C$3)*('Input &amp; Results'!$D$22))</f>
        <v>#DIV/0!</v>
      </c>
      <c r="H993" s="106" t="e">
        <f t="shared" si="101"/>
        <v>#DIV/0!</v>
      </c>
      <c r="I993" s="106" t="e">
        <f t="shared" si="102"/>
        <v>#DIV/0!</v>
      </c>
      <c r="J993" s="106" t="e">
        <f t="shared" si="105"/>
        <v>#DIV/0!</v>
      </c>
      <c r="K993" s="107" t="e">
        <f t="shared" si="103"/>
        <v>#DIV/0!</v>
      </c>
    </row>
    <row r="994" spans="2:11" x14ac:dyDescent="0.2">
      <c r="B994" s="31">
        <f t="shared" si="100"/>
        <v>3</v>
      </c>
      <c r="C994" s="31" t="s">
        <v>59</v>
      </c>
      <c r="D994" s="106">
        <v>979</v>
      </c>
      <c r="E994" s="106">
        <f t="shared" si="99"/>
        <v>0</v>
      </c>
      <c r="F994" s="107">
        <f t="shared" si="104"/>
        <v>0</v>
      </c>
      <c r="G994" s="106" t="e">
        <f>IF('Calcs active'!P993&gt;0,('Input &amp; Results'!F$33/12*$C$3)*('Input &amp; Results'!$D$21),('Input &amp; Results'!F$33/12*$C$3)*('Input &amp; Results'!$D$22))</f>
        <v>#DIV/0!</v>
      </c>
      <c r="H994" s="106" t="e">
        <f t="shared" si="101"/>
        <v>#DIV/0!</v>
      </c>
      <c r="I994" s="106" t="e">
        <f t="shared" si="102"/>
        <v>#DIV/0!</v>
      </c>
      <c r="J994" s="106" t="e">
        <f t="shared" si="105"/>
        <v>#DIV/0!</v>
      </c>
      <c r="K994" s="107" t="e">
        <f t="shared" si="103"/>
        <v>#DIV/0!</v>
      </c>
    </row>
    <row r="995" spans="2:11" x14ac:dyDescent="0.2">
      <c r="B995" s="31">
        <f t="shared" si="100"/>
        <v>3</v>
      </c>
      <c r="C995" s="31" t="s">
        <v>59</v>
      </c>
      <c r="D995" s="106">
        <v>980</v>
      </c>
      <c r="E995" s="106">
        <f t="shared" si="99"/>
        <v>0</v>
      </c>
      <c r="F995" s="107">
        <f t="shared" si="104"/>
        <v>0</v>
      </c>
      <c r="G995" s="106" t="e">
        <f>IF('Calcs active'!P994&gt;0,('Input &amp; Results'!F$33/12*$C$3)*('Input &amp; Results'!$D$21),('Input &amp; Results'!F$33/12*$C$3)*('Input &amp; Results'!$D$22))</f>
        <v>#DIV/0!</v>
      </c>
      <c r="H995" s="106" t="e">
        <f t="shared" si="101"/>
        <v>#DIV/0!</v>
      </c>
      <c r="I995" s="106" t="e">
        <f t="shared" si="102"/>
        <v>#DIV/0!</v>
      </c>
      <c r="J995" s="106" t="e">
        <f t="shared" si="105"/>
        <v>#DIV/0!</v>
      </c>
      <c r="K995" s="107" t="e">
        <f t="shared" si="103"/>
        <v>#DIV/0!</v>
      </c>
    </row>
    <row r="996" spans="2:11" x14ac:dyDescent="0.2">
      <c r="B996" s="31">
        <f t="shared" si="100"/>
        <v>3</v>
      </c>
      <c r="C996" s="31" t="s">
        <v>59</v>
      </c>
      <c r="D996" s="106">
        <v>981</v>
      </c>
      <c r="E996" s="106">
        <f t="shared" si="99"/>
        <v>0</v>
      </c>
      <c r="F996" s="107">
        <f t="shared" si="104"/>
        <v>0</v>
      </c>
      <c r="G996" s="106" t="e">
        <f>IF('Calcs active'!P995&gt;0,('Input &amp; Results'!F$33/12*$C$3)*('Input &amp; Results'!$D$21),('Input &amp; Results'!F$33/12*$C$3)*('Input &amp; Results'!$D$22))</f>
        <v>#DIV/0!</v>
      </c>
      <c r="H996" s="106" t="e">
        <f t="shared" si="101"/>
        <v>#DIV/0!</v>
      </c>
      <c r="I996" s="106" t="e">
        <f t="shared" si="102"/>
        <v>#DIV/0!</v>
      </c>
      <c r="J996" s="106" t="e">
        <f t="shared" si="105"/>
        <v>#DIV/0!</v>
      </c>
      <c r="K996" s="107" t="e">
        <f t="shared" si="103"/>
        <v>#DIV/0!</v>
      </c>
    </row>
    <row r="997" spans="2:11" x14ac:dyDescent="0.2">
      <c r="B997" s="31">
        <f t="shared" si="100"/>
        <v>3</v>
      </c>
      <c r="C997" s="31" t="s">
        <v>59</v>
      </c>
      <c r="D997" s="106">
        <v>982</v>
      </c>
      <c r="E997" s="106">
        <f t="shared" si="99"/>
        <v>0</v>
      </c>
      <c r="F997" s="107">
        <f t="shared" si="104"/>
        <v>0</v>
      </c>
      <c r="G997" s="106" t="e">
        <f>IF('Calcs active'!P996&gt;0,('Input &amp; Results'!F$33/12*$C$3)*('Input &amp; Results'!$D$21),('Input &amp; Results'!F$33/12*$C$3)*('Input &amp; Results'!$D$22))</f>
        <v>#DIV/0!</v>
      </c>
      <c r="H997" s="106" t="e">
        <f t="shared" si="101"/>
        <v>#DIV/0!</v>
      </c>
      <c r="I997" s="106" t="e">
        <f t="shared" si="102"/>
        <v>#DIV/0!</v>
      </c>
      <c r="J997" s="106" t="e">
        <f t="shared" si="105"/>
        <v>#DIV/0!</v>
      </c>
      <c r="K997" s="107" t="e">
        <f t="shared" si="103"/>
        <v>#DIV/0!</v>
      </c>
    </row>
    <row r="998" spans="2:11" x14ac:dyDescent="0.2">
      <c r="B998" s="31">
        <f t="shared" si="100"/>
        <v>3</v>
      </c>
      <c r="C998" s="31" t="s">
        <v>59</v>
      </c>
      <c r="D998" s="106">
        <v>983</v>
      </c>
      <c r="E998" s="106">
        <f t="shared" si="99"/>
        <v>0</v>
      </c>
      <c r="F998" s="107">
        <f t="shared" si="104"/>
        <v>0</v>
      </c>
      <c r="G998" s="106" t="e">
        <f>IF('Calcs active'!P997&gt;0,('Input &amp; Results'!F$33/12*$C$3)*('Input &amp; Results'!$D$21),('Input &amp; Results'!F$33/12*$C$3)*('Input &amp; Results'!$D$22))</f>
        <v>#DIV/0!</v>
      </c>
      <c r="H998" s="106" t="e">
        <f t="shared" si="101"/>
        <v>#DIV/0!</v>
      </c>
      <c r="I998" s="106" t="e">
        <f t="shared" si="102"/>
        <v>#DIV/0!</v>
      </c>
      <c r="J998" s="106" t="e">
        <f t="shared" si="105"/>
        <v>#DIV/0!</v>
      </c>
      <c r="K998" s="107" t="e">
        <f t="shared" si="103"/>
        <v>#DIV/0!</v>
      </c>
    </row>
    <row r="999" spans="2:11" x14ac:dyDescent="0.2">
      <c r="B999" s="31">
        <f t="shared" si="100"/>
        <v>3</v>
      </c>
      <c r="C999" s="31" t="s">
        <v>59</v>
      </c>
      <c r="D999" s="106">
        <v>984</v>
      </c>
      <c r="E999" s="106">
        <f t="shared" si="99"/>
        <v>0</v>
      </c>
      <c r="F999" s="107">
        <f t="shared" si="104"/>
        <v>0</v>
      </c>
      <c r="G999" s="106" t="e">
        <f>IF('Calcs active'!P998&gt;0,('Input &amp; Results'!F$33/12*$C$3)*('Input &amp; Results'!$D$21),('Input &amp; Results'!F$33/12*$C$3)*('Input &amp; Results'!$D$22))</f>
        <v>#DIV/0!</v>
      </c>
      <c r="H999" s="106" t="e">
        <f t="shared" si="101"/>
        <v>#DIV/0!</v>
      </c>
      <c r="I999" s="106" t="e">
        <f t="shared" si="102"/>
        <v>#DIV/0!</v>
      </c>
      <c r="J999" s="106" t="e">
        <f t="shared" si="105"/>
        <v>#DIV/0!</v>
      </c>
      <c r="K999" s="107" t="e">
        <f t="shared" si="103"/>
        <v>#DIV/0!</v>
      </c>
    </row>
    <row r="1000" spans="2:11" x14ac:dyDescent="0.2">
      <c r="B1000" s="31">
        <f t="shared" si="100"/>
        <v>3</v>
      </c>
      <c r="C1000" s="31" t="s">
        <v>59</v>
      </c>
      <c r="D1000" s="106">
        <v>985</v>
      </c>
      <c r="E1000" s="106">
        <f t="shared" si="99"/>
        <v>0</v>
      </c>
      <c r="F1000" s="107">
        <f t="shared" si="104"/>
        <v>0</v>
      </c>
      <c r="G1000" s="106" t="e">
        <f>IF('Calcs active'!P999&gt;0,('Input &amp; Results'!F$33/12*$C$3)*('Input &amp; Results'!$D$21),('Input &amp; Results'!F$33/12*$C$3)*('Input &amp; Results'!$D$22))</f>
        <v>#DIV/0!</v>
      </c>
      <c r="H1000" s="106" t="e">
        <f t="shared" si="101"/>
        <v>#DIV/0!</v>
      </c>
      <c r="I1000" s="106" t="e">
        <f t="shared" si="102"/>
        <v>#DIV/0!</v>
      </c>
      <c r="J1000" s="106" t="e">
        <f t="shared" si="105"/>
        <v>#DIV/0!</v>
      </c>
      <c r="K1000" s="107" t="e">
        <f t="shared" si="103"/>
        <v>#DIV/0!</v>
      </c>
    </row>
    <row r="1001" spans="2:11" x14ac:dyDescent="0.2">
      <c r="B1001" s="31">
        <f t="shared" si="100"/>
        <v>3</v>
      </c>
      <c r="C1001" s="31" t="s">
        <v>59</v>
      </c>
      <c r="D1001" s="106">
        <v>986</v>
      </c>
      <c r="E1001" s="106">
        <f t="shared" si="99"/>
        <v>0</v>
      </c>
      <c r="F1001" s="107">
        <f t="shared" si="104"/>
        <v>0</v>
      </c>
      <c r="G1001" s="106" t="e">
        <f>IF('Calcs active'!P1000&gt;0,('Input &amp; Results'!F$33/12*$C$3)*('Input &amp; Results'!$D$21),('Input &amp; Results'!F$33/12*$C$3)*('Input &amp; Results'!$D$22))</f>
        <v>#DIV/0!</v>
      </c>
      <c r="H1001" s="106" t="e">
        <f t="shared" si="101"/>
        <v>#DIV/0!</v>
      </c>
      <c r="I1001" s="106" t="e">
        <f t="shared" si="102"/>
        <v>#DIV/0!</v>
      </c>
      <c r="J1001" s="106" t="e">
        <f t="shared" si="105"/>
        <v>#DIV/0!</v>
      </c>
      <c r="K1001" s="107" t="e">
        <f t="shared" si="103"/>
        <v>#DIV/0!</v>
      </c>
    </row>
    <row r="1002" spans="2:11" x14ac:dyDescent="0.2">
      <c r="B1002" s="31">
        <f t="shared" si="100"/>
        <v>3</v>
      </c>
      <c r="C1002" s="31" t="s">
        <v>59</v>
      </c>
      <c r="D1002" s="106">
        <v>987</v>
      </c>
      <c r="E1002" s="106">
        <f t="shared" si="99"/>
        <v>0</v>
      </c>
      <c r="F1002" s="107">
        <f t="shared" si="104"/>
        <v>0</v>
      </c>
      <c r="G1002" s="106" t="e">
        <f>IF('Calcs active'!P1001&gt;0,('Input &amp; Results'!F$33/12*$C$3)*('Input &amp; Results'!$D$21),('Input &amp; Results'!F$33/12*$C$3)*('Input &amp; Results'!$D$22))</f>
        <v>#DIV/0!</v>
      </c>
      <c r="H1002" s="106" t="e">
        <f t="shared" si="101"/>
        <v>#DIV/0!</v>
      </c>
      <c r="I1002" s="106" t="e">
        <f t="shared" si="102"/>
        <v>#DIV/0!</v>
      </c>
      <c r="J1002" s="106" t="e">
        <f t="shared" si="105"/>
        <v>#DIV/0!</v>
      </c>
      <c r="K1002" s="107" t="e">
        <f t="shared" si="103"/>
        <v>#DIV/0!</v>
      </c>
    </row>
    <row r="1003" spans="2:11" x14ac:dyDescent="0.2">
      <c r="B1003" s="31">
        <f t="shared" si="100"/>
        <v>3</v>
      </c>
      <c r="C1003" s="31" t="s">
        <v>59</v>
      </c>
      <c r="D1003" s="106">
        <v>988</v>
      </c>
      <c r="E1003" s="106">
        <f t="shared" si="99"/>
        <v>0</v>
      </c>
      <c r="F1003" s="107">
        <f t="shared" si="104"/>
        <v>0</v>
      </c>
      <c r="G1003" s="106" t="e">
        <f>IF('Calcs active'!P1002&gt;0,('Input &amp; Results'!F$33/12*$C$3)*('Input &amp; Results'!$D$21),('Input &amp; Results'!F$33/12*$C$3)*('Input &amp; Results'!$D$22))</f>
        <v>#DIV/0!</v>
      </c>
      <c r="H1003" s="106" t="e">
        <f t="shared" si="101"/>
        <v>#DIV/0!</v>
      </c>
      <c r="I1003" s="106" t="e">
        <f t="shared" si="102"/>
        <v>#DIV/0!</v>
      </c>
      <c r="J1003" s="106" t="e">
        <f t="shared" si="105"/>
        <v>#DIV/0!</v>
      </c>
      <c r="K1003" s="107" t="e">
        <f t="shared" si="103"/>
        <v>#DIV/0!</v>
      </c>
    </row>
    <row r="1004" spans="2:11" x14ac:dyDescent="0.2">
      <c r="B1004" s="31">
        <f t="shared" si="100"/>
        <v>3</v>
      </c>
      <c r="C1004" s="31" t="s">
        <v>59</v>
      </c>
      <c r="D1004" s="106">
        <v>989</v>
      </c>
      <c r="E1004" s="106">
        <f t="shared" si="99"/>
        <v>0</v>
      </c>
      <c r="F1004" s="107">
        <f t="shared" si="104"/>
        <v>0</v>
      </c>
      <c r="G1004" s="106" t="e">
        <f>IF('Calcs active'!P1003&gt;0,('Input &amp; Results'!F$33/12*$C$3)*('Input &amp; Results'!$D$21),('Input &amp; Results'!F$33/12*$C$3)*('Input &amp; Results'!$D$22))</f>
        <v>#DIV/0!</v>
      </c>
      <c r="H1004" s="106" t="e">
        <f t="shared" si="101"/>
        <v>#DIV/0!</v>
      </c>
      <c r="I1004" s="106" t="e">
        <f t="shared" si="102"/>
        <v>#DIV/0!</v>
      </c>
      <c r="J1004" s="106" t="e">
        <f t="shared" si="105"/>
        <v>#DIV/0!</v>
      </c>
      <c r="K1004" s="107" t="e">
        <f t="shared" si="103"/>
        <v>#DIV/0!</v>
      </c>
    </row>
    <row r="1005" spans="2:11" x14ac:dyDescent="0.2">
      <c r="B1005" s="31">
        <f t="shared" si="100"/>
        <v>3</v>
      </c>
      <c r="C1005" s="31" t="s">
        <v>59</v>
      </c>
      <c r="D1005" s="106">
        <v>990</v>
      </c>
      <c r="E1005" s="106">
        <f t="shared" si="99"/>
        <v>0</v>
      </c>
      <c r="F1005" s="107">
        <f t="shared" si="104"/>
        <v>0</v>
      </c>
      <c r="G1005" s="106" t="e">
        <f>IF('Calcs active'!P1004&gt;0,('Input &amp; Results'!F$33/12*$C$3)*('Input &amp; Results'!$D$21),('Input &amp; Results'!F$33/12*$C$3)*('Input &amp; Results'!$D$22))</f>
        <v>#DIV/0!</v>
      </c>
      <c r="H1005" s="106" t="e">
        <f t="shared" si="101"/>
        <v>#DIV/0!</v>
      </c>
      <c r="I1005" s="106" t="e">
        <f t="shared" si="102"/>
        <v>#DIV/0!</v>
      </c>
      <c r="J1005" s="106" t="e">
        <f t="shared" si="105"/>
        <v>#DIV/0!</v>
      </c>
      <c r="K1005" s="107" t="e">
        <f t="shared" si="103"/>
        <v>#DIV/0!</v>
      </c>
    </row>
    <row r="1006" spans="2:11" x14ac:dyDescent="0.2">
      <c r="B1006" s="31">
        <f t="shared" si="100"/>
        <v>3</v>
      </c>
      <c r="C1006" s="31" t="s">
        <v>59</v>
      </c>
      <c r="D1006" s="106">
        <v>991</v>
      </c>
      <c r="E1006" s="106">
        <f t="shared" si="99"/>
        <v>0</v>
      </c>
      <c r="F1006" s="107">
        <f t="shared" si="104"/>
        <v>0</v>
      </c>
      <c r="G1006" s="106" t="e">
        <f>IF('Calcs active'!P1005&gt;0,('Input &amp; Results'!F$33/12*$C$3)*('Input &amp; Results'!$D$21),('Input &amp; Results'!F$33/12*$C$3)*('Input &amp; Results'!$D$22))</f>
        <v>#DIV/0!</v>
      </c>
      <c r="H1006" s="106" t="e">
        <f t="shared" si="101"/>
        <v>#DIV/0!</v>
      </c>
      <c r="I1006" s="106" t="e">
        <f t="shared" si="102"/>
        <v>#DIV/0!</v>
      </c>
      <c r="J1006" s="106" t="e">
        <f t="shared" si="105"/>
        <v>#DIV/0!</v>
      </c>
      <c r="K1006" s="107" t="e">
        <f t="shared" si="103"/>
        <v>#DIV/0!</v>
      </c>
    </row>
    <row r="1007" spans="2:11" x14ac:dyDescent="0.2">
      <c r="B1007" s="31">
        <f t="shared" si="100"/>
        <v>3</v>
      </c>
      <c r="C1007" s="31" t="s">
        <v>59</v>
      </c>
      <c r="D1007" s="106">
        <v>992</v>
      </c>
      <c r="E1007" s="106">
        <f t="shared" si="99"/>
        <v>0</v>
      </c>
      <c r="F1007" s="107">
        <f t="shared" si="104"/>
        <v>0</v>
      </c>
      <c r="G1007" s="106" t="e">
        <f>IF('Calcs active'!P1006&gt;0,('Input &amp; Results'!F$33/12*$C$3)*('Input &amp; Results'!$D$21),('Input &amp; Results'!F$33/12*$C$3)*('Input &amp; Results'!$D$22))</f>
        <v>#DIV/0!</v>
      </c>
      <c r="H1007" s="106" t="e">
        <f t="shared" si="101"/>
        <v>#DIV/0!</v>
      </c>
      <c r="I1007" s="106" t="e">
        <f t="shared" si="102"/>
        <v>#DIV/0!</v>
      </c>
      <c r="J1007" s="106" t="e">
        <f t="shared" si="105"/>
        <v>#DIV/0!</v>
      </c>
      <c r="K1007" s="107" t="e">
        <f t="shared" si="103"/>
        <v>#DIV/0!</v>
      </c>
    </row>
    <row r="1008" spans="2:11" x14ac:dyDescent="0.2">
      <c r="B1008" s="31">
        <f t="shared" si="100"/>
        <v>3</v>
      </c>
      <c r="C1008" s="31" t="s">
        <v>59</v>
      </c>
      <c r="D1008" s="106">
        <v>993</v>
      </c>
      <c r="E1008" s="106">
        <f t="shared" si="99"/>
        <v>0</v>
      </c>
      <c r="F1008" s="107">
        <f t="shared" si="104"/>
        <v>0</v>
      </c>
      <c r="G1008" s="106" t="e">
        <f>IF('Calcs active'!P1007&gt;0,('Input &amp; Results'!F$33/12*$C$3)*('Input &amp; Results'!$D$21),('Input &amp; Results'!F$33/12*$C$3)*('Input &amp; Results'!$D$22))</f>
        <v>#DIV/0!</v>
      </c>
      <c r="H1008" s="106" t="e">
        <f t="shared" si="101"/>
        <v>#DIV/0!</v>
      </c>
      <c r="I1008" s="106" t="e">
        <f t="shared" si="102"/>
        <v>#DIV/0!</v>
      </c>
      <c r="J1008" s="106" t="e">
        <f t="shared" si="105"/>
        <v>#DIV/0!</v>
      </c>
      <c r="K1008" s="107" t="e">
        <f t="shared" si="103"/>
        <v>#DIV/0!</v>
      </c>
    </row>
    <row r="1009" spans="2:11" x14ac:dyDescent="0.2">
      <c r="B1009" s="31">
        <f t="shared" si="100"/>
        <v>3</v>
      </c>
      <c r="C1009" s="31" t="s">
        <v>59</v>
      </c>
      <c r="D1009" s="106">
        <v>994</v>
      </c>
      <c r="E1009" s="106">
        <f t="shared" si="99"/>
        <v>0</v>
      </c>
      <c r="F1009" s="107">
        <f t="shared" si="104"/>
        <v>0</v>
      </c>
      <c r="G1009" s="106" t="e">
        <f>IF('Calcs active'!P1008&gt;0,('Input &amp; Results'!F$33/12*$C$3)*('Input &amp; Results'!$D$21),('Input &amp; Results'!F$33/12*$C$3)*('Input &amp; Results'!$D$22))</f>
        <v>#DIV/0!</v>
      </c>
      <c r="H1009" s="106" t="e">
        <f t="shared" si="101"/>
        <v>#DIV/0!</v>
      </c>
      <c r="I1009" s="106" t="e">
        <f t="shared" si="102"/>
        <v>#DIV/0!</v>
      </c>
      <c r="J1009" s="106" t="e">
        <f t="shared" si="105"/>
        <v>#DIV/0!</v>
      </c>
      <c r="K1009" s="107" t="e">
        <f t="shared" si="103"/>
        <v>#DIV/0!</v>
      </c>
    </row>
    <row r="1010" spans="2:11" x14ac:dyDescent="0.2">
      <c r="B1010" s="31">
        <f t="shared" si="100"/>
        <v>3</v>
      </c>
      <c r="C1010" s="31" t="s">
        <v>59</v>
      </c>
      <c r="D1010" s="106">
        <v>995</v>
      </c>
      <c r="E1010" s="106">
        <f t="shared" si="99"/>
        <v>0</v>
      </c>
      <c r="F1010" s="107">
        <f t="shared" si="104"/>
        <v>0</v>
      </c>
      <c r="G1010" s="106" t="e">
        <f>IF('Calcs active'!P1009&gt;0,('Input &amp; Results'!F$33/12*$C$3)*('Input &amp; Results'!$D$21),('Input &amp; Results'!F$33/12*$C$3)*('Input &amp; Results'!$D$22))</f>
        <v>#DIV/0!</v>
      </c>
      <c r="H1010" s="106" t="e">
        <f t="shared" si="101"/>
        <v>#DIV/0!</v>
      </c>
      <c r="I1010" s="106" t="e">
        <f t="shared" si="102"/>
        <v>#DIV/0!</v>
      </c>
      <c r="J1010" s="106" t="e">
        <f t="shared" si="105"/>
        <v>#DIV/0!</v>
      </c>
      <c r="K1010" s="107" t="e">
        <f t="shared" si="103"/>
        <v>#DIV/0!</v>
      </c>
    </row>
    <row r="1011" spans="2:11" x14ac:dyDescent="0.2">
      <c r="B1011" s="31">
        <f t="shared" si="100"/>
        <v>3</v>
      </c>
      <c r="C1011" s="31" t="s">
        <v>59</v>
      </c>
      <c r="D1011" s="106">
        <v>996</v>
      </c>
      <c r="E1011" s="106">
        <f t="shared" si="99"/>
        <v>0</v>
      </c>
      <c r="F1011" s="107">
        <f t="shared" si="104"/>
        <v>0</v>
      </c>
      <c r="G1011" s="106" t="e">
        <f>IF('Calcs active'!P1010&gt;0,('Input &amp; Results'!F$33/12*$C$3)*('Input &amp; Results'!$D$21),('Input &amp; Results'!F$33/12*$C$3)*('Input &amp; Results'!$D$22))</f>
        <v>#DIV/0!</v>
      </c>
      <c r="H1011" s="106" t="e">
        <f t="shared" si="101"/>
        <v>#DIV/0!</v>
      </c>
      <c r="I1011" s="106" t="e">
        <f t="shared" si="102"/>
        <v>#DIV/0!</v>
      </c>
      <c r="J1011" s="106" t="e">
        <f t="shared" si="105"/>
        <v>#DIV/0!</v>
      </c>
      <c r="K1011" s="107" t="e">
        <f t="shared" si="103"/>
        <v>#DIV/0!</v>
      </c>
    </row>
    <row r="1012" spans="2:11" x14ac:dyDescent="0.2">
      <c r="B1012" s="31">
        <f t="shared" si="100"/>
        <v>3</v>
      </c>
      <c r="C1012" s="31" t="s">
        <v>59</v>
      </c>
      <c r="D1012" s="106">
        <v>997</v>
      </c>
      <c r="E1012" s="106">
        <f t="shared" si="99"/>
        <v>0</v>
      </c>
      <c r="F1012" s="107">
        <f t="shared" si="104"/>
        <v>0</v>
      </c>
      <c r="G1012" s="106" t="e">
        <f>IF('Calcs active'!P1011&gt;0,('Input &amp; Results'!F$33/12*$C$3)*('Input &amp; Results'!$D$21),('Input &amp; Results'!F$33/12*$C$3)*('Input &amp; Results'!$D$22))</f>
        <v>#DIV/0!</v>
      </c>
      <c r="H1012" s="106" t="e">
        <f t="shared" si="101"/>
        <v>#DIV/0!</v>
      </c>
      <c r="I1012" s="106" t="e">
        <f t="shared" si="102"/>
        <v>#DIV/0!</v>
      </c>
      <c r="J1012" s="106" t="e">
        <f t="shared" si="105"/>
        <v>#DIV/0!</v>
      </c>
      <c r="K1012" s="107" t="e">
        <f t="shared" si="103"/>
        <v>#DIV/0!</v>
      </c>
    </row>
    <row r="1013" spans="2:11" x14ac:dyDescent="0.2">
      <c r="B1013" s="31">
        <f t="shared" si="100"/>
        <v>3</v>
      </c>
      <c r="C1013" s="31" t="s">
        <v>59</v>
      </c>
      <c r="D1013" s="106">
        <v>998</v>
      </c>
      <c r="E1013" s="106">
        <f t="shared" si="99"/>
        <v>0</v>
      </c>
      <c r="F1013" s="107">
        <f t="shared" si="104"/>
        <v>0</v>
      </c>
      <c r="G1013" s="106" t="e">
        <f>IF('Calcs active'!P1012&gt;0,('Input &amp; Results'!F$33/12*$C$3)*('Input &amp; Results'!$D$21),('Input &amp; Results'!F$33/12*$C$3)*('Input &amp; Results'!$D$22))</f>
        <v>#DIV/0!</v>
      </c>
      <c r="H1013" s="106" t="e">
        <f t="shared" si="101"/>
        <v>#DIV/0!</v>
      </c>
      <c r="I1013" s="106" t="e">
        <f t="shared" si="102"/>
        <v>#DIV/0!</v>
      </c>
      <c r="J1013" s="106" t="e">
        <f t="shared" si="105"/>
        <v>#DIV/0!</v>
      </c>
      <c r="K1013" s="107" t="e">
        <f t="shared" si="103"/>
        <v>#DIV/0!</v>
      </c>
    </row>
    <row r="1014" spans="2:11" x14ac:dyDescent="0.2">
      <c r="B1014" s="31">
        <f t="shared" si="100"/>
        <v>3</v>
      </c>
      <c r="C1014" s="31" t="s">
        <v>59</v>
      </c>
      <c r="D1014" s="106">
        <v>999</v>
      </c>
      <c r="E1014" s="106">
        <f t="shared" si="99"/>
        <v>0</v>
      </c>
      <c r="F1014" s="107">
        <f t="shared" si="104"/>
        <v>0</v>
      </c>
      <c r="G1014" s="106" t="e">
        <f>IF('Calcs active'!P1013&gt;0,('Input &amp; Results'!F$33/12*$C$3)*('Input &amp; Results'!$D$21),('Input &amp; Results'!F$33/12*$C$3)*('Input &amp; Results'!$D$22))</f>
        <v>#DIV/0!</v>
      </c>
      <c r="H1014" s="106" t="e">
        <f t="shared" si="101"/>
        <v>#DIV/0!</v>
      </c>
      <c r="I1014" s="106" t="e">
        <f t="shared" si="102"/>
        <v>#DIV/0!</v>
      </c>
      <c r="J1014" s="106" t="e">
        <f t="shared" si="105"/>
        <v>#DIV/0!</v>
      </c>
      <c r="K1014" s="107" t="e">
        <f t="shared" si="103"/>
        <v>#DIV/0!</v>
      </c>
    </row>
    <row r="1015" spans="2:11" x14ac:dyDescent="0.2">
      <c r="B1015" s="31">
        <f t="shared" si="100"/>
        <v>3</v>
      </c>
      <c r="C1015" s="31" t="s">
        <v>59</v>
      </c>
      <c r="D1015" s="106">
        <v>1000</v>
      </c>
      <c r="E1015" s="106">
        <f t="shared" si="99"/>
        <v>0</v>
      </c>
      <c r="F1015" s="107">
        <f t="shared" si="104"/>
        <v>0</v>
      </c>
      <c r="G1015" s="106" t="e">
        <f>IF('Calcs active'!P1014&gt;0,('Input &amp; Results'!F$33/12*$C$3)*('Input &amp; Results'!$D$21),('Input &amp; Results'!F$33/12*$C$3)*('Input &amp; Results'!$D$22))</f>
        <v>#DIV/0!</v>
      </c>
      <c r="H1015" s="106" t="e">
        <f t="shared" si="101"/>
        <v>#DIV/0!</v>
      </c>
      <c r="I1015" s="106" t="e">
        <f t="shared" si="102"/>
        <v>#DIV/0!</v>
      </c>
      <c r="J1015" s="106" t="e">
        <f t="shared" si="105"/>
        <v>#DIV/0!</v>
      </c>
      <c r="K1015" s="107" t="e">
        <f t="shared" si="103"/>
        <v>#DIV/0!</v>
      </c>
    </row>
    <row r="1016" spans="2:11" x14ac:dyDescent="0.2">
      <c r="B1016" s="31">
        <f t="shared" si="100"/>
        <v>3</v>
      </c>
      <c r="C1016" s="31" t="s">
        <v>59</v>
      </c>
      <c r="D1016" s="106">
        <v>1001</v>
      </c>
      <c r="E1016" s="106">
        <f t="shared" si="99"/>
        <v>0</v>
      </c>
      <c r="F1016" s="107">
        <f t="shared" si="104"/>
        <v>0</v>
      </c>
      <c r="G1016" s="106" t="e">
        <f>IF('Calcs active'!P1015&gt;0,('Input &amp; Results'!F$33/12*$C$3)*('Input &amp; Results'!$D$21),('Input &amp; Results'!F$33/12*$C$3)*('Input &amp; Results'!$D$22))</f>
        <v>#DIV/0!</v>
      </c>
      <c r="H1016" s="106" t="e">
        <f t="shared" si="101"/>
        <v>#DIV/0!</v>
      </c>
      <c r="I1016" s="106" t="e">
        <f t="shared" si="102"/>
        <v>#DIV/0!</v>
      </c>
      <c r="J1016" s="106" t="e">
        <f t="shared" si="105"/>
        <v>#DIV/0!</v>
      </c>
      <c r="K1016" s="107" t="e">
        <f t="shared" si="103"/>
        <v>#DIV/0!</v>
      </c>
    </row>
    <row r="1017" spans="2:11" x14ac:dyDescent="0.2">
      <c r="B1017" s="31">
        <f t="shared" si="100"/>
        <v>3</v>
      </c>
      <c r="C1017" s="31" t="s">
        <v>59</v>
      </c>
      <c r="D1017" s="106">
        <v>1002</v>
      </c>
      <c r="E1017" s="106">
        <f t="shared" ref="E1017:E1080" si="106">IF($C$3&gt;0,$C$3*$C$11*(I1016/$C$8)^$C$12,0)</f>
        <v>0</v>
      </c>
      <c r="F1017" s="107">
        <f t="shared" si="104"/>
        <v>0</v>
      </c>
      <c r="G1017" s="106" t="e">
        <f>IF('Calcs active'!P1016&gt;0,('Input &amp; Results'!F$33/12*$C$3)*('Input &amp; Results'!$D$21),('Input &amp; Results'!F$33/12*$C$3)*('Input &amp; Results'!$D$22))</f>
        <v>#DIV/0!</v>
      </c>
      <c r="H1017" s="106" t="e">
        <f t="shared" si="101"/>
        <v>#DIV/0!</v>
      </c>
      <c r="I1017" s="106" t="e">
        <f t="shared" si="102"/>
        <v>#DIV/0!</v>
      </c>
      <c r="J1017" s="106" t="e">
        <f t="shared" si="105"/>
        <v>#DIV/0!</v>
      </c>
      <c r="K1017" s="107" t="e">
        <f t="shared" si="103"/>
        <v>#DIV/0!</v>
      </c>
    </row>
    <row r="1018" spans="2:11" x14ac:dyDescent="0.2">
      <c r="B1018" s="31">
        <f t="shared" si="100"/>
        <v>3</v>
      </c>
      <c r="C1018" s="31" t="s">
        <v>59</v>
      </c>
      <c r="D1018" s="106">
        <v>1003</v>
      </c>
      <c r="E1018" s="106">
        <f t="shared" si="106"/>
        <v>0</v>
      </c>
      <c r="F1018" s="107">
        <f t="shared" si="104"/>
        <v>0</v>
      </c>
      <c r="G1018" s="106" t="e">
        <f>IF('Calcs active'!P1017&gt;0,('Input &amp; Results'!F$33/12*$C$3)*('Input &amp; Results'!$D$21),('Input &amp; Results'!F$33/12*$C$3)*('Input &amp; Results'!$D$22))</f>
        <v>#DIV/0!</v>
      </c>
      <c r="H1018" s="106" t="e">
        <f t="shared" si="101"/>
        <v>#DIV/0!</v>
      </c>
      <c r="I1018" s="106" t="e">
        <f t="shared" si="102"/>
        <v>#DIV/0!</v>
      </c>
      <c r="J1018" s="106" t="e">
        <f t="shared" si="105"/>
        <v>#DIV/0!</v>
      </c>
      <c r="K1018" s="107" t="e">
        <f t="shared" si="103"/>
        <v>#DIV/0!</v>
      </c>
    </row>
    <row r="1019" spans="2:11" x14ac:dyDescent="0.2">
      <c r="B1019" s="31">
        <f t="shared" si="100"/>
        <v>3</v>
      </c>
      <c r="C1019" s="31" t="s">
        <v>60</v>
      </c>
      <c r="D1019" s="106">
        <v>1004</v>
      </c>
      <c r="E1019" s="106">
        <f t="shared" si="106"/>
        <v>0</v>
      </c>
      <c r="F1019" s="107">
        <f t="shared" si="104"/>
        <v>0</v>
      </c>
      <c r="G1019" s="106" t="e">
        <f>IF('Calcs active'!P1018&gt;0,('Input &amp; Results'!F$34/12*$C$3)*('Input &amp; Results'!$D$21),('Input &amp; Results'!F$34/12*$C$3)*('Input &amp; Results'!$D$22))</f>
        <v>#DIV/0!</v>
      </c>
      <c r="H1019" s="106" t="e">
        <f t="shared" si="101"/>
        <v>#DIV/0!</v>
      </c>
      <c r="I1019" s="106" t="e">
        <f t="shared" si="102"/>
        <v>#DIV/0!</v>
      </c>
      <c r="J1019" s="106" t="e">
        <f t="shared" si="105"/>
        <v>#DIV/0!</v>
      </c>
      <c r="K1019" s="107" t="e">
        <f t="shared" si="103"/>
        <v>#DIV/0!</v>
      </c>
    </row>
    <row r="1020" spans="2:11" x14ac:dyDescent="0.2">
      <c r="B1020" s="31">
        <f t="shared" si="100"/>
        <v>3</v>
      </c>
      <c r="C1020" s="31" t="s">
        <v>60</v>
      </c>
      <c r="D1020" s="106">
        <v>1005</v>
      </c>
      <c r="E1020" s="106">
        <f t="shared" si="106"/>
        <v>0</v>
      </c>
      <c r="F1020" s="107">
        <f t="shared" si="104"/>
        <v>0</v>
      </c>
      <c r="G1020" s="106" t="e">
        <f>IF('Calcs active'!P1019&gt;0,('Input &amp; Results'!F$34/12*$C$3)*('Input &amp; Results'!$D$21),('Input &amp; Results'!F$34/12*$C$3)*('Input &amp; Results'!$D$22))</f>
        <v>#DIV/0!</v>
      </c>
      <c r="H1020" s="106" t="e">
        <f t="shared" si="101"/>
        <v>#DIV/0!</v>
      </c>
      <c r="I1020" s="106" t="e">
        <f t="shared" si="102"/>
        <v>#DIV/0!</v>
      </c>
      <c r="J1020" s="106" t="e">
        <f t="shared" si="105"/>
        <v>#DIV/0!</v>
      </c>
      <c r="K1020" s="107" t="e">
        <f t="shared" si="103"/>
        <v>#DIV/0!</v>
      </c>
    </row>
    <row r="1021" spans="2:11" x14ac:dyDescent="0.2">
      <c r="B1021" s="31">
        <f t="shared" si="100"/>
        <v>3</v>
      </c>
      <c r="C1021" s="31" t="s">
        <v>60</v>
      </c>
      <c r="D1021" s="106">
        <v>1006</v>
      </c>
      <c r="E1021" s="106">
        <f t="shared" si="106"/>
        <v>0</v>
      </c>
      <c r="F1021" s="107">
        <f t="shared" si="104"/>
        <v>0</v>
      </c>
      <c r="G1021" s="106" t="e">
        <f>IF('Calcs active'!P1020&gt;0,('Input &amp; Results'!F$34/12*$C$3)*('Input &amp; Results'!$D$21),('Input &amp; Results'!F$34/12*$C$3)*('Input &amp; Results'!$D$22))</f>
        <v>#DIV/0!</v>
      </c>
      <c r="H1021" s="106" t="e">
        <f t="shared" si="101"/>
        <v>#DIV/0!</v>
      </c>
      <c r="I1021" s="106" t="e">
        <f t="shared" si="102"/>
        <v>#DIV/0!</v>
      </c>
      <c r="J1021" s="106" t="e">
        <f t="shared" si="105"/>
        <v>#DIV/0!</v>
      </c>
      <c r="K1021" s="107" t="e">
        <f t="shared" si="103"/>
        <v>#DIV/0!</v>
      </c>
    </row>
    <row r="1022" spans="2:11" x14ac:dyDescent="0.2">
      <c r="B1022" s="31">
        <f t="shared" ref="B1022:B1085" si="107">B657+1</f>
        <v>3</v>
      </c>
      <c r="C1022" s="31" t="s">
        <v>60</v>
      </c>
      <c r="D1022" s="106">
        <v>1007</v>
      </c>
      <c r="E1022" s="106">
        <f t="shared" si="106"/>
        <v>0</v>
      </c>
      <c r="F1022" s="107">
        <f t="shared" si="104"/>
        <v>0</v>
      </c>
      <c r="G1022" s="106" t="e">
        <f>IF('Calcs active'!P1021&gt;0,('Input &amp; Results'!F$34/12*$C$3)*('Input &amp; Results'!$D$21),('Input &amp; Results'!F$34/12*$C$3)*('Input &amp; Results'!$D$22))</f>
        <v>#DIV/0!</v>
      </c>
      <c r="H1022" s="106" t="e">
        <f t="shared" si="101"/>
        <v>#DIV/0!</v>
      </c>
      <c r="I1022" s="106" t="e">
        <f t="shared" si="102"/>
        <v>#DIV/0!</v>
      </c>
      <c r="J1022" s="106" t="e">
        <f t="shared" si="105"/>
        <v>#DIV/0!</v>
      </c>
      <c r="K1022" s="107" t="e">
        <f t="shared" si="103"/>
        <v>#DIV/0!</v>
      </c>
    </row>
    <row r="1023" spans="2:11" x14ac:dyDescent="0.2">
      <c r="B1023" s="31">
        <f t="shared" si="107"/>
        <v>3</v>
      </c>
      <c r="C1023" s="31" t="s">
        <v>60</v>
      </c>
      <c r="D1023" s="106">
        <v>1008</v>
      </c>
      <c r="E1023" s="106">
        <f t="shared" si="106"/>
        <v>0</v>
      </c>
      <c r="F1023" s="107">
        <f t="shared" si="104"/>
        <v>0</v>
      </c>
      <c r="G1023" s="106" t="e">
        <f>IF('Calcs active'!P1022&gt;0,('Input &amp; Results'!F$34/12*$C$3)*('Input &amp; Results'!$D$21),('Input &amp; Results'!F$34/12*$C$3)*('Input &amp; Results'!$D$22))</f>
        <v>#DIV/0!</v>
      </c>
      <c r="H1023" s="106" t="e">
        <f t="shared" si="101"/>
        <v>#DIV/0!</v>
      </c>
      <c r="I1023" s="106" t="e">
        <f t="shared" si="102"/>
        <v>#DIV/0!</v>
      </c>
      <c r="J1023" s="106" t="e">
        <f t="shared" si="105"/>
        <v>#DIV/0!</v>
      </c>
      <c r="K1023" s="107" t="e">
        <f t="shared" si="103"/>
        <v>#DIV/0!</v>
      </c>
    </row>
    <row r="1024" spans="2:11" x14ac:dyDescent="0.2">
      <c r="B1024" s="31">
        <f t="shared" si="107"/>
        <v>3</v>
      </c>
      <c r="C1024" s="31" t="s">
        <v>60</v>
      </c>
      <c r="D1024" s="106">
        <v>1009</v>
      </c>
      <c r="E1024" s="106">
        <f t="shared" si="106"/>
        <v>0</v>
      </c>
      <c r="F1024" s="107">
        <f t="shared" si="104"/>
        <v>0</v>
      </c>
      <c r="G1024" s="106" t="e">
        <f>IF('Calcs active'!P1023&gt;0,('Input &amp; Results'!F$34/12*$C$3)*('Input &amp; Results'!$D$21),('Input &amp; Results'!F$34/12*$C$3)*('Input &amp; Results'!$D$22))</f>
        <v>#DIV/0!</v>
      </c>
      <c r="H1024" s="106" t="e">
        <f t="shared" si="101"/>
        <v>#DIV/0!</v>
      </c>
      <c r="I1024" s="106" t="e">
        <f t="shared" si="102"/>
        <v>#DIV/0!</v>
      </c>
      <c r="J1024" s="106" t="e">
        <f t="shared" si="105"/>
        <v>#DIV/0!</v>
      </c>
      <c r="K1024" s="107" t="e">
        <f t="shared" si="103"/>
        <v>#DIV/0!</v>
      </c>
    </row>
    <row r="1025" spans="2:11" x14ac:dyDescent="0.2">
      <c r="B1025" s="31">
        <f t="shared" si="107"/>
        <v>3</v>
      </c>
      <c r="C1025" s="31" t="s">
        <v>60</v>
      </c>
      <c r="D1025" s="106">
        <v>1010</v>
      </c>
      <c r="E1025" s="106">
        <f t="shared" si="106"/>
        <v>0</v>
      </c>
      <c r="F1025" s="107">
        <f t="shared" si="104"/>
        <v>0</v>
      </c>
      <c r="G1025" s="106" t="e">
        <f>IF('Calcs active'!P1024&gt;0,('Input &amp; Results'!F$34/12*$C$3)*('Input &amp; Results'!$D$21),('Input &amp; Results'!F$34/12*$C$3)*('Input &amp; Results'!$D$22))</f>
        <v>#DIV/0!</v>
      </c>
      <c r="H1025" s="106" t="e">
        <f t="shared" si="101"/>
        <v>#DIV/0!</v>
      </c>
      <c r="I1025" s="106" t="e">
        <f t="shared" si="102"/>
        <v>#DIV/0!</v>
      </c>
      <c r="J1025" s="106" t="e">
        <f t="shared" si="105"/>
        <v>#DIV/0!</v>
      </c>
      <c r="K1025" s="107" t="e">
        <f t="shared" si="103"/>
        <v>#DIV/0!</v>
      </c>
    </row>
    <row r="1026" spans="2:11" x14ac:dyDescent="0.2">
      <c r="B1026" s="31">
        <f t="shared" si="107"/>
        <v>3</v>
      </c>
      <c r="C1026" s="31" t="s">
        <v>60</v>
      </c>
      <c r="D1026" s="106">
        <v>1011</v>
      </c>
      <c r="E1026" s="106">
        <f t="shared" si="106"/>
        <v>0</v>
      </c>
      <c r="F1026" s="107">
        <f t="shared" si="104"/>
        <v>0</v>
      </c>
      <c r="G1026" s="106" t="e">
        <f>IF('Calcs active'!P1025&gt;0,('Input &amp; Results'!F$34/12*$C$3)*('Input &amp; Results'!$D$21),('Input &amp; Results'!F$34/12*$C$3)*('Input &amp; Results'!$D$22))</f>
        <v>#DIV/0!</v>
      </c>
      <c r="H1026" s="106" t="e">
        <f t="shared" si="101"/>
        <v>#DIV/0!</v>
      </c>
      <c r="I1026" s="106" t="e">
        <f t="shared" si="102"/>
        <v>#DIV/0!</v>
      </c>
      <c r="J1026" s="106" t="e">
        <f t="shared" si="105"/>
        <v>#DIV/0!</v>
      </c>
      <c r="K1026" s="107" t="e">
        <f t="shared" si="103"/>
        <v>#DIV/0!</v>
      </c>
    </row>
    <row r="1027" spans="2:11" x14ac:dyDescent="0.2">
      <c r="B1027" s="31">
        <f t="shared" si="107"/>
        <v>3</v>
      </c>
      <c r="C1027" s="31" t="s">
        <v>60</v>
      </c>
      <c r="D1027" s="106">
        <v>1012</v>
      </c>
      <c r="E1027" s="106">
        <f t="shared" si="106"/>
        <v>0</v>
      </c>
      <c r="F1027" s="107">
        <f t="shared" si="104"/>
        <v>0</v>
      </c>
      <c r="G1027" s="106" t="e">
        <f>IF('Calcs active'!P1026&gt;0,('Input &amp; Results'!F$34/12*$C$3)*('Input &amp; Results'!$D$21),('Input &amp; Results'!F$34/12*$C$3)*('Input &amp; Results'!$D$22))</f>
        <v>#DIV/0!</v>
      </c>
      <c r="H1027" s="106" t="e">
        <f t="shared" si="101"/>
        <v>#DIV/0!</v>
      </c>
      <c r="I1027" s="106" t="e">
        <f t="shared" si="102"/>
        <v>#DIV/0!</v>
      </c>
      <c r="J1027" s="106" t="e">
        <f t="shared" si="105"/>
        <v>#DIV/0!</v>
      </c>
      <c r="K1027" s="107" t="e">
        <f t="shared" si="103"/>
        <v>#DIV/0!</v>
      </c>
    </row>
    <row r="1028" spans="2:11" x14ac:dyDescent="0.2">
      <c r="B1028" s="31">
        <f t="shared" si="107"/>
        <v>3</v>
      </c>
      <c r="C1028" s="31" t="s">
        <v>60</v>
      </c>
      <c r="D1028" s="106">
        <v>1013</v>
      </c>
      <c r="E1028" s="106">
        <f t="shared" si="106"/>
        <v>0</v>
      </c>
      <c r="F1028" s="107">
        <f t="shared" si="104"/>
        <v>0</v>
      </c>
      <c r="G1028" s="106" t="e">
        <f>IF('Calcs active'!P1027&gt;0,('Input &amp; Results'!F$34/12*$C$3)*('Input &amp; Results'!$D$21),('Input &amp; Results'!F$34/12*$C$3)*('Input &amp; Results'!$D$22))</f>
        <v>#DIV/0!</v>
      </c>
      <c r="H1028" s="106" t="e">
        <f t="shared" si="101"/>
        <v>#DIV/0!</v>
      </c>
      <c r="I1028" s="106" t="e">
        <f t="shared" si="102"/>
        <v>#DIV/0!</v>
      </c>
      <c r="J1028" s="106" t="e">
        <f t="shared" si="105"/>
        <v>#DIV/0!</v>
      </c>
      <c r="K1028" s="107" t="e">
        <f t="shared" si="103"/>
        <v>#DIV/0!</v>
      </c>
    </row>
    <row r="1029" spans="2:11" x14ac:dyDescent="0.2">
      <c r="B1029" s="31">
        <f t="shared" si="107"/>
        <v>3</v>
      </c>
      <c r="C1029" s="31" t="s">
        <v>60</v>
      </c>
      <c r="D1029" s="106">
        <v>1014</v>
      </c>
      <c r="E1029" s="106">
        <f t="shared" si="106"/>
        <v>0</v>
      </c>
      <c r="F1029" s="107">
        <f t="shared" si="104"/>
        <v>0</v>
      </c>
      <c r="G1029" s="106" t="e">
        <f>IF('Calcs active'!P1028&gt;0,('Input &amp; Results'!F$34/12*$C$3)*('Input &amp; Results'!$D$21),('Input &amp; Results'!F$34/12*$C$3)*('Input &amp; Results'!$D$22))</f>
        <v>#DIV/0!</v>
      </c>
      <c r="H1029" s="106" t="e">
        <f t="shared" si="101"/>
        <v>#DIV/0!</v>
      </c>
      <c r="I1029" s="106" t="e">
        <f t="shared" si="102"/>
        <v>#DIV/0!</v>
      </c>
      <c r="J1029" s="106" t="e">
        <f t="shared" si="105"/>
        <v>#DIV/0!</v>
      </c>
      <c r="K1029" s="107" t="e">
        <f t="shared" si="103"/>
        <v>#DIV/0!</v>
      </c>
    </row>
    <row r="1030" spans="2:11" x14ac:dyDescent="0.2">
      <c r="B1030" s="31">
        <f t="shared" si="107"/>
        <v>3</v>
      </c>
      <c r="C1030" s="31" t="s">
        <v>60</v>
      </c>
      <c r="D1030" s="106">
        <v>1015</v>
      </c>
      <c r="E1030" s="106">
        <f t="shared" si="106"/>
        <v>0</v>
      </c>
      <c r="F1030" s="107">
        <f t="shared" si="104"/>
        <v>0</v>
      </c>
      <c r="G1030" s="106" t="e">
        <f>IF('Calcs active'!P1029&gt;0,('Input &amp; Results'!F$34/12*$C$3)*('Input &amp; Results'!$D$21),('Input &amp; Results'!F$34/12*$C$3)*('Input &amp; Results'!$D$22))</f>
        <v>#DIV/0!</v>
      </c>
      <c r="H1030" s="106" t="e">
        <f t="shared" si="101"/>
        <v>#DIV/0!</v>
      </c>
      <c r="I1030" s="106" t="e">
        <f t="shared" si="102"/>
        <v>#DIV/0!</v>
      </c>
      <c r="J1030" s="106" t="e">
        <f t="shared" si="105"/>
        <v>#DIV/0!</v>
      </c>
      <c r="K1030" s="107" t="e">
        <f t="shared" si="103"/>
        <v>#DIV/0!</v>
      </c>
    </row>
    <row r="1031" spans="2:11" x14ac:dyDescent="0.2">
      <c r="B1031" s="31">
        <f t="shared" si="107"/>
        <v>3</v>
      </c>
      <c r="C1031" s="31" t="s">
        <v>60</v>
      </c>
      <c r="D1031" s="106">
        <v>1016</v>
      </c>
      <c r="E1031" s="106">
        <f t="shared" si="106"/>
        <v>0</v>
      </c>
      <c r="F1031" s="107">
        <f t="shared" si="104"/>
        <v>0</v>
      </c>
      <c r="G1031" s="106" t="e">
        <f>IF('Calcs active'!P1030&gt;0,('Input &amp; Results'!F$34/12*$C$3)*('Input &amp; Results'!$D$21),('Input &amp; Results'!F$34/12*$C$3)*('Input &amp; Results'!$D$22))</f>
        <v>#DIV/0!</v>
      </c>
      <c r="H1031" s="106" t="e">
        <f t="shared" si="101"/>
        <v>#DIV/0!</v>
      </c>
      <c r="I1031" s="106" t="e">
        <f t="shared" si="102"/>
        <v>#DIV/0!</v>
      </c>
      <c r="J1031" s="106" t="e">
        <f t="shared" si="105"/>
        <v>#DIV/0!</v>
      </c>
      <c r="K1031" s="107" t="e">
        <f t="shared" si="103"/>
        <v>#DIV/0!</v>
      </c>
    </row>
    <row r="1032" spans="2:11" x14ac:dyDescent="0.2">
      <c r="B1032" s="31">
        <f t="shared" si="107"/>
        <v>3</v>
      </c>
      <c r="C1032" s="31" t="s">
        <v>60</v>
      </c>
      <c r="D1032" s="106">
        <v>1017</v>
      </c>
      <c r="E1032" s="106">
        <f t="shared" si="106"/>
        <v>0</v>
      </c>
      <c r="F1032" s="107">
        <f t="shared" si="104"/>
        <v>0</v>
      </c>
      <c r="G1032" s="106" t="e">
        <f>IF('Calcs active'!P1031&gt;0,('Input &amp; Results'!F$34/12*$C$3)*('Input &amp; Results'!$D$21),('Input &amp; Results'!F$34/12*$C$3)*('Input &amp; Results'!$D$22))</f>
        <v>#DIV/0!</v>
      </c>
      <c r="H1032" s="106" t="e">
        <f t="shared" si="101"/>
        <v>#DIV/0!</v>
      </c>
      <c r="I1032" s="106" t="e">
        <f t="shared" si="102"/>
        <v>#DIV/0!</v>
      </c>
      <c r="J1032" s="106" t="e">
        <f t="shared" si="105"/>
        <v>#DIV/0!</v>
      </c>
      <c r="K1032" s="107" t="e">
        <f t="shared" si="103"/>
        <v>#DIV/0!</v>
      </c>
    </row>
    <row r="1033" spans="2:11" x14ac:dyDescent="0.2">
      <c r="B1033" s="31">
        <f t="shared" si="107"/>
        <v>3</v>
      </c>
      <c r="C1033" s="31" t="s">
        <v>60</v>
      </c>
      <c r="D1033" s="106">
        <v>1018</v>
      </c>
      <c r="E1033" s="106">
        <f t="shared" si="106"/>
        <v>0</v>
      </c>
      <c r="F1033" s="107">
        <f t="shared" si="104"/>
        <v>0</v>
      </c>
      <c r="G1033" s="106" t="e">
        <f>IF('Calcs active'!P1032&gt;0,('Input &amp; Results'!F$34/12*$C$3)*('Input &amp; Results'!$D$21),('Input &amp; Results'!F$34/12*$C$3)*('Input &amp; Results'!$D$22))</f>
        <v>#DIV/0!</v>
      </c>
      <c r="H1033" s="106" t="e">
        <f t="shared" si="101"/>
        <v>#DIV/0!</v>
      </c>
      <c r="I1033" s="106" t="e">
        <f t="shared" si="102"/>
        <v>#DIV/0!</v>
      </c>
      <c r="J1033" s="106" t="e">
        <f t="shared" si="105"/>
        <v>#DIV/0!</v>
      </c>
      <c r="K1033" s="107" t="e">
        <f t="shared" si="103"/>
        <v>#DIV/0!</v>
      </c>
    </row>
    <row r="1034" spans="2:11" x14ac:dyDescent="0.2">
      <c r="B1034" s="31">
        <f t="shared" si="107"/>
        <v>3</v>
      </c>
      <c r="C1034" s="31" t="s">
        <v>60</v>
      </c>
      <c r="D1034" s="106">
        <v>1019</v>
      </c>
      <c r="E1034" s="106">
        <f t="shared" si="106"/>
        <v>0</v>
      </c>
      <c r="F1034" s="107">
        <f t="shared" si="104"/>
        <v>0</v>
      </c>
      <c r="G1034" s="106" t="e">
        <f>IF('Calcs active'!P1033&gt;0,('Input &amp; Results'!F$34/12*$C$3)*('Input &amp; Results'!$D$21),('Input &amp; Results'!F$34/12*$C$3)*('Input &amp; Results'!$D$22))</f>
        <v>#DIV/0!</v>
      </c>
      <c r="H1034" s="106" t="e">
        <f t="shared" si="101"/>
        <v>#DIV/0!</v>
      </c>
      <c r="I1034" s="106" t="e">
        <f t="shared" si="102"/>
        <v>#DIV/0!</v>
      </c>
      <c r="J1034" s="106" t="e">
        <f t="shared" si="105"/>
        <v>#DIV/0!</v>
      </c>
      <c r="K1034" s="107" t="e">
        <f t="shared" si="103"/>
        <v>#DIV/0!</v>
      </c>
    </row>
    <row r="1035" spans="2:11" x14ac:dyDescent="0.2">
      <c r="B1035" s="31">
        <f t="shared" si="107"/>
        <v>3</v>
      </c>
      <c r="C1035" s="31" t="s">
        <v>60</v>
      </c>
      <c r="D1035" s="106">
        <v>1020</v>
      </c>
      <c r="E1035" s="106">
        <f t="shared" si="106"/>
        <v>0</v>
      </c>
      <c r="F1035" s="107">
        <f t="shared" si="104"/>
        <v>0</v>
      </c>
      <c r="G1035" s="106" t="e">
        <f>IF('Calcs active'!P1034&gt;0,('Input &amp; Results'!F$34/12*$C$3)*('Input &amp; Results'!$D$21),('Input &amp; Results'!F$34/12*$C$3)*('Input &amp; Results'!$D$22))</f>
        <v>#DIV/0!</v>
      </c>
      <c r="H1035" s="106" t="e">
        <f t="shared" si="101"/>
        <v>#DIV/0!</v>
      </c>
      <c r="I1035" s="106" t="e">
        <f t="shared" si="102"/>
        <v>#DIV/0!</v>
      </c>
      <c r="J1035" s="106" t="e">
        <f t="shared" si="105"/>
        <v>#DIV/0!</v>
      </c>
      <c r="K1035" s="107" t="e">
        <f t="shared" si="103"/>
        <v>#DIV/0!</v>
      </c>
    </row>
    <row r="1036" spans="2:11" x14ac:dyDescent="0.2">
      <c r="B1036" s="31">
        <f t="shared" si="107"/>
        <v>3</v>
      </c>
      <c r="C1036" s="31" t="s">
        <v>60</v>
      </c>
      <c r="D1036" s="106">
        <v>1021</v>
      </c>
      <c r="E1036" s="106">
        <f t="shared" si="106"/>
        <v>0</v>
      </c>
      <c r="F1036" s="107">
        <f t="shared" si="104"/>
        <v>0</v>
      </c>
      <c r="G1036" s="106" t="e">
        <f>IF('Calcs active'!P1035&gt;0,('Input &amp; Results'!F$34/12*$C$3)*('Input &amp; Results'!$D$21),('Input &amp; Results'!F$34/12*$C$3)*('Input &amp; Results'!$D$22))</f>
        <v>#DIV/0!</v>
      </c>
      <c r="H1036" s="106" t="e">
        <f t="shared" si="101"/>
        <v>#DIV/0!</v>
      </c>
      <c r="I1036" s="106" t="e">
        <f t="shared" si="102"/>
        <v>#DIV/0!</v>
      </c>
      <c r="J1036" s="106" t="e">
        <f t="shared" si="105"/>
        <v>#DIV/0!</v>
      </c>
      <c r="K1036" s="107" t="e">
        <f t="shared" si="103"/>
        <v>#DIV/0!</v>
      </c>
    </row>
    <row r="1037" spans="2:11" x14ac:dyDescent="0.2">
      <c r="B1037" s="31">
        <f t="shared" si="107"/>
        <v>3</v>
      </c>
      <c r="C1037" s="31" t="s">
        <v>60</v>
      </c>
      <c r="D1037" s="106">
        <v>1022</v>
      </c>
      <c r="E1037" s="106">
        <f t="shared" si="106"/>
        <v>0</v>
      </c>
      <c r="F1037" s="107">
        <f t="shared" si="104"/>
        <v>0</v>
      </c>
      <c r="G1037" s="106" t="e">
        <f>IF('Calcs active'!P1036&gt;0,('Input &amp; Results'!F$34/12*$C$3)*('Input &amp; Results'!$D$21),('Input &amp; Results'!F$34/12*$C$3)*('Input &amp; Results'!$D$22))</f>
        <v>#DIV/0!</v>
      </c>
      <c r="H1037" s="106" t="e">
        <f t="shared" si="101"/>
        <v>#DIV/0!</v>
      </c>
      <c r="I1037" s="106" t="e">
        <f t="shared" si="102"/>
        <v>#DIV/0!</v>
      </c>
      <c r="J1037" s="106" t="e">
        <f t="shared" si="105"/>
        <v>#DIV/0!</v>
      </c>
      <c r="K1037" s="107" t="e">
        <f t="shared" si="103"/>
        <v>#DIV/0!</v>
      </c>
    </row>
    <row r="1038" spans="2:11" x14ac:dyDescent="0.2">
      <c r="B1038" s="31">
        <f t="shared" si="107"/>
        <v>3</v>
      </c>
      <c r="C1038" s="31" t="s">
        <v>60</v>
      </c>
      <c r="D1038" s="106">
        <v>1023</v>
      </c>
      <c r="E1038" s="106">
        <f t="shared" si="106"/>
        <v>0</v>
      </c>
      <c r="F1038" s="107">
        <f t="shared" si="104"/>
        <v>0</v>
      </c>
      <c r="G1038" s="106" t="e">
        <f>IF('Calcs active'!P1037&gt;0,('Input &amp; Results'!F$34/12*$C$3)*('Input &amp; Results'!$D$21),('Input &amp; Results'!F$34/12*$C$3)*('Input &amp; Results'!$D$22))</f>
        <v>#DIV/0!</v>
      </c>
      <c r="H1038" s="106" t="e">
        <f t="shared" si="101"/>
        <v>#DIV/0!</v>
      </c>
      <c r="I1038" s="106" t="e">
        <f t="shared" si="102"/>
        <v>#DIV/0!</v>
      </c>
      <c r="J1038" s="106" t="e">
        <f t="shared" si="105"/>
        <v>#DIV/0!</v>
      </c>
      <c r="K1038" s="107" t="e">
        <f t="shared" si="103"/>
        <v>#DIV/0!</v>
      </c>
    </row>
    <row r="1039" spans="2:11" x14ac:dyDescent="0.2">
      <c r="B1039" s="31">
        <f t="shared" si="107"/>
        <v>3</v>
      </c>
      <c r="C1039" s="31" t="s">
        <v>60</v>
      </c>
      <c r="D1039" s="106">
        <v>1024</v>
      </c>
      <c r="E1039" s="106">
        <f t="shared" si="106"/>
        <v>0</v>
      </c>
      <c r="F1039" s="107">
        <f t="shared" si="104"/>
        <v>0</v>
      </c>
      <c r="G1039" s="106" t="e">
        <f>IF('Calcs active'!P1038&gt;0,('Input &amp; Results'!F$34/12*$C$3)*('Input &amp; Results'!$D$21),('Input &amp; Results'!F$34/12*$C$3)*('Input &amp; Results'!$D$22))</f>
        <v>#DIV/0!</v>
      </c>
      <c r="H1039" s="106" t="e">
        <f t="shared" si="101"/>
        <v>#DIV/0!</v>
      </c>
      <c r="I1039" s="106" t="e">
        <f t="shared" si="102"/>
        <v>#DIV/0!</v>
      </c>
      <c r="J1039" s="106" t="e">
        <f t="shared" si="105"/>
        <v>#DIV/0!</v>
      </c>
      <c r="K1039" s="107" t="e">
        <f t="shared" si="103"/>
        <v>#DIV/0!</v>
      </c>
    </row>
    <row r="1040" spans="2:11" x14ac:dyDescent="0.2">
      <c r="B1040" s="31">
        <f t="shared" si="107"/>
        <v>3</v>
      </c>
      <c r="C1040" s="31" t="s">
        <v>60</v>
      </c>
      <c r="D1040" s="106">
        <v>1025</v>
      </c>
      <c r="E1040" s="106">
        <f t="shared" si="106"/>
        <v>0</v>
      </c>
      <c r="F1040" s="107">
        <f t="shared" si="104"/>
        <v>0</v>
      </c>
      <c r="G1040" s="106" t="e">
        <f>IF('Calcs active'!P1039&gt;0,('Input &amp; Results'!F$34/12*$C$3)*('Input &amp; Results'!$D$21),('Input &amp; Results'!F$34/12*$C$3)*('Input &amp; Results'!$D$22))</f>
        <v>#DIV/0!</v>
      </c>
      <c r="H1040" s="106" t="e">
        <f t="shared" si="101"/>
        <v>#DIV/0!</v>
      </c>
      <c r="I1040" s="106" t="e">
        <f t="shared" si="102"/>
        <v>#DIV/0!</v>
      </c>
      <c r="J1040" s="106" t="e">
        <f t="shared" si="105"/>
        <v>#DIV/0!</v>
      </c>
      <c r="K1040" s="107" t="e">
        <f t="shared" si="103"/>
        <v>#DIV/0!</v>
      </c>
    </row>
    <row r="1041" spans="2:11" x14ac:dyDescent="0.2">
      <c r="B1041" s="31">
        <f t="shared" si="107"/>
        <v>3</v>
      </c>
      <c r="C1041" s="31" t="s">
        <v>60</v>
      </c>
      <c r="D1041" s="106">
        <v>1026</v>
      </c>
      <c r="E1041" s="106">
        <f t="shared" si="106"/>
        <v>0</v>
      </c>
      <c r="F1041" s="107">
        <f t="shared" si="104"/>
        <v>0</v>
      </c>
      <c r="G1041" s="106" t="e">
        <f>IF('Calcs active'!P1040&gt;0,('Input &amp; Results'!F$34/12*$C$3)*('Input &amp; Results'!$D$21),('Input &amp; Results'!F$34/12*$C$3)*('Input &amp; Results'!$D$22))</f>
        <v>#DIV/0!</v>
      </c>
      <c r="H1041" s="106" t="e">
        <f t="shared" ref="H1041:H1104" si="108">G1041-E1041</f>
        <v>#DIV/0!</v>
      </c>
      <c r="I1041" s="106" t="e">
        <f t="shared" ref="I1041:I1104" si="109">I1040+H1041</f>
        <v>#DIV/0!</v>
      </c>
      <c r="J1041" s="106" t="e">
        <f t="shared" si="105"/>
        <v>#DIV/0!</v>
      </c>
      <c r="K1041" s="107" t="e">
        <f t="shared" ref="K1041:K1104" si="110">J1041/($C$3*$C$4)</f>
        <v>#DIV/0!</v>
      </c>
    </row>
    <row r="1042" spans="2:11" x14ac:dyDescent="0.2">
      <c r="B1042" s="31">
        <f t="shared" si="107"/>
        <v>3</v>
      </c>
      <c r="C1042" s="31" t="s">
        <v>60</v>
      </c>
      <c r="D1042" s="106">
        <v>1027</v>
      </c>
      <c r="E1042" s="106">
        <f t="shared" si="106"/>
        <v>0</v>
      </c>
      <c r="F1042" s="107">
        <f t="shared" si="104"/>
        <v>0</v>
      </c>
      <c r="G1042" s="106" t="e">
        <f>IF('Calcs active'!P1041&gt;0,('Input &amp; Results'!F$34/12*$C$3)*('Input &amp; Results'!$D$21),('Input &amp; Results'!F$34/12*$C$3)*('Input &amp; Results'!$D$22))</f>
        <v>#DIV/0!</v>
      </c>
      <c r="H1042" s="106" t="e">
        <f t="shared" si="108"/>
        <v>#DIV/0!</v>
      </c>
      <c r="I1042" s="106" t="e">
        <f t="shared" si="109"/>
        <v>#DIV/0!</v>
      </c>
      <c r="J1042" s="106" t="e">
        <f t="shared" si="105"/>
        <v>#DIV/0!</v>
      </c>
      <c r="K1042" s="107" t="e">
        <f t="shared" si="110"/>
        <v>#DIV/0!</v>
      </c>
    </row>
    <row r="1043" spans="2:11" x14ac:dyDescent="0.2">
      <c r="B1043" s="31">
        <f t="shared" si="107"/>
        <v>3</v>
      </c>
      <c r="C1043" s="31" t="s">
        <v>60</v>
      </c>
      <c r="D1043" s="106">
        <v>1028</v>
      </c>
      <c r="E1043" s="106">
        <f t="shared" si="106"/>
        <v>0</v>
      </c>
      <c r="F1043" s="107">
        <f t="shared" ref="F1043:F1106" si="111">E1043*7.48/1440</f>
        <v>0</v>
      </c>
      <c r="G1043" s="106" t="e">
        <f>IF('Calcs active'!P1042&gt;0,('Input &amp; Results'!F$34/12*$C$3)*('Input &amp; Results'!$D$21),('Input &amp; Results'!F$34/12*$C$3)*('Input &amp; Results'!$D$22))</f>
        <v>#DIV/0!</v>
      </c>
      <c r="H1043" s="106" t="e">
        <f t="shared" si="108"/>
        <v>#DIV/0!</v>
      </c>
      <c r="I1043" s="106" t="e">
        <f t="shared" si="109"/>
        <v>#DIV/0!</v>
      </c>
      <c r="J1043" s="106" t="e">
        <f t="shared" si="105"/>
        <v>#DIV/0!</v>
      </c>
      <c r="K1043" s="107" t="e">
        <f t="shared" si="110"/>
        <v>#DIV/0!</v>
      </c>
    </row>
    <row r="1044" spans="2:11" x14ac:dyDescent="0.2">
      <c r="B1044" s="31">
        <f t="shared" si="107"/>
        <v>3</v>
      </c>
      <c r="C1044" s="31" t="s">
        <v>60</v>
      </c>
      <c r="D1044" s="106">
        <v>1029</v>
      </c>
      <c r="E1044" s="106">
        <f t="shared" si="106"/>
        <v>0</v>
      </c>
      <c r="F1044" s="107">
        <f t="shared" si="111"/>
        <v>0</v>
      </c>
      <c r="G1044" s="106" t="e">
        <f>IF('Calcs active'!P1043&gt;0,('Input &amp; Results'!F$34/12*$C$3)*('Input &amp; Results'!$D$21),('Input &amp; Results'!F$34/12*$C$3)*('Input &amp; Results'!$D$22))</f>
        <v>#DIV/0!</v>
      </c>
      <c r="H1044" s="106" t="e">
        <f t="shared" si="108"/>
        <v>#DIV/0!</v>
      </c>
      <c r="I1044" s="106" t="e">
        <f t="shared" si="109"/>
        <v>#DIV/0!</v>
      </c>
      <c r="J1044" s="106" t="e">
        <f t="shared" si="105"/>
        <v>#DIV/0!</v>
      </c>
      <c r="K1044" s="107" t="e">
        <f t="shared" si="110"/>
        <v>#DIV/0!</v>
      </c>
    </row>
    <row r="1045" spans="2:11" x14ac:dyDescent="0.2">
      <c r="B1045" s="31">
        <f t="shared" si="107"/>
        <v>3</v>
      </c>
      <c r="C1045" s="31" t="s">
        <v>60</v>
      </c>
      <c r="D1045" s="106">
        <v>1030</v>
      </c>
      <c r="E1045" s="106">
        <f t="shared" si="106"/>
        <v>0</v>
      </c>
      <c r="F1045" s="107">
        <f t="shared" si="111"/>
        <v>0</v>
      </c>
      <c r="G1045" s="106" t="e">
        <f>IF('Calcs active'!P1044&gt;0,('Input &amp; Results'!F$34/12*$C$3)*('Input &amp; Results'!$D$21),('Input &amp; Results'!F$34/12*$C$3)*('Input &amp; Results'!$D$22))</f>
        <v>#DIV/0!</v>
      </c>
      <c r="H1045" s="106" t="e">
        <f t="shared" si="108"/>
        <v>#DIV/0!</v>
      </c>
      <c r="I1045" s="106" t="e">
        <f t="shared" si="109"/>
        <v>#DIV/0!</v>
      </c>
      <c r="J1045" s="106" t="e">
        <f t="shared" ref="J1045:J1108" si="112">J1044+H1045</f>
        <v>#DIV/0!</v>
      </c>
      <c r="K1045" s="107" t="e">
        <f t="shared" si="110"/>
        <v>#DIV/0!</v>
      </c>
    </row>
    <row r="1046" spans="2:11" x14ac:dyDescent="0.2">
      <c r="B1046" s="31">
        <f t="shared" si="107"/>
        <v>3</v>
      </c>
      <c r="C1046" s="31" t="s">
        <v>60</v>
      </c>
      <c r="D1046" s="106">
        <v>1031</v>
      </c>
      <c r="E1046" s="106">
        <f t="shared" si="106"/>
        <v>0</v>
      </c>
      <c r="F1046" s="107">
        <f t="shared" si="111"/>
        <v>0</v>
      </c>
      <c r="G1046" s="106" t="e">
        <f>IF('Calcs active'!P1045&gt;0,('Input &amp; Results'!F$34/12*$C$3)*('Input &amp; Results'!$D$21),('Input &amp; Results'!F$34/12*$C$3)*('Input &amp; Results'!$D$22))</f>
        <v>#DIV/0!</v>
      </c>
      <c r="H1046" s="106" t="e">
        <f t="shared" si="108"/>
        <v>#DIV/0!</v>
      </c>
      <c r="I1046" s="106" t="e">
        <f t="shared" si="109"/>
        <v>#DIV/0!</v>
      </c>
      <c r="J1046" s="106" t="e">
        <f t="shared" si="112"/>
        <v>#DIV/0!</v>
      </c>
      <c r="K1046" s="107" t="e">
        <f t="shared" si="110"/>
        <v>#DIV/0!</v>
      </c>
    </row>
    <row r="1047" spans="2:11" x14ac:dyDescent="0.2">
      <c r="B1047" s="31">
        <f t="shared" si="107"/>
        <v>3</v>
      </c>
      <c r="C1047" s="31" t="s">
        <v>60</v>
      </c>
      <c r="D1047" s="106">
        <v>1032</v>
      </c>
      <c r="E1047" s="106">
        <f t="shared" si="106"/>
        <v>0</v>
      </c>
      <c r="F1047" s="107">
        <f t="shared" si="111"/>
        <v>0</v>
      </c>
      <c r="G1047" s="106" t="e">
        <f>IF('Calcs active'!P1046&gt;0,('Input &amp; Results'!F$34/12*$C$3)*('Input &amp; Results'!$D$21),('Input &amp; Results'!F$34/12*$C$3)*('Input &amp; Results'!$D$22))</f>
        <v>#DIV/0!</v>
      </c>
      <c r="H1047" s="106" t="e">
        <f t="shared" si="108"/>
        <v>#DIV/0!</v>
      </c>
      <c r="I1047" s="106" t="e">
        <f t="shared" si="109"/>
        <v>#DIV/0!</v>
      </c>
      <c r="J1047" s="106" t="e">
        <f t="shared" si="112"/>
        <v>#DIV/0!</v>
      </c>
      <c r="K1047" s="107" t="e">
        <f t="shared" si="110"/>
        <v>#DIV/0!</v>
      </c>
    </row>
    <row r="1048" spans="2:11" x14ac:dyDescent="0.2">
      <c r="B1048" s="31">
        <f t="shared" si="107"/>
        <v>3</v>
      </c>
      <c r="C1048" s="31" t="s">
        <v>60</v>
      </c>
      <c r="D1048" s="106">
        <v>1033</v>
      </c>
      <c r="E1048" s="106">
        <f t="shared" si="106"/>
        <v>0</v>
      </c>
      <c r="F1048" s="107">
        <f t="shared" si="111"/>
        <v>0</v>
      </c>
      <c r="G1048" s="106" t="e">
        <f>IF('Calcs active'!P1047&gt;0,('Input &amp; Results'!F$34/12*$C$3)*('Input &amp; Results'!$D$21),('Input &amp; Results'!F$34/12*$C$3)*('Input &amp; Results'!$D$22))</f>
        <v>#DIV/0!</v>
      </c>
      <c r="H1048" s="106" t="e">
        <f t="shared" si="108"/>
        <v>#DIV/0!</v>
      </c>
      <c r="I1048" s="106" t="e">
        <f t="shared" si="109"/>
        <v>#DIV/0!</v>
      </c>
      <c r="J1048" s="106" t="e">
        <f t="shared" si="112"/>
        <v>#DIV/0!</v>
      </c>
      <c r="K1048" s="107" t="e">
        <f t="shared" si="110"/>
        <v>#DIV/0!</v>
      </c>
    </row>
    <row r="1049" spans="2:11" x14ac:dyDescent="0.2">
      <c r="B1049" s="31">
        <f t="shared" si="107"/>
        <v>3</v>
      </c>
      <c r="C1049" s="31" t="s">
        <v>60</v>
      </c>
      <c r="D1049" s="106">
        <v>1034</v>
      </c>
      <c r="E1049" s="106">
        <f t="shared" si="106"/>
        <v>0</v>
      </c>
      <c r="F1049" s="107">
        <f t="shared" si="111"/>
        <v>0</v>
      </c>
      <c r="G1049" s="106" t="e">
        <f>IF('Calcs active'!P1048&gt;0,('Input &amp; Results'!F$34/12*$C$3)*('Input &amp; Results'!$D$21),('Input &amp; Results'!F$34/12*$C$3)*('Input &amp; Results'!$D$22))</f>
        <v>#DIV/0!</v>
      </c>
      <c r="H1049" s="106" t="e">
        <f t="shared" si="108"/>
        <v>#DIV/0!</v>
      </c>
      <c r="I1049" s="106" t="e">
        <f t="shared" si="109"/>
        <v>#DIV/0!</v>
      </c>
      <c r="J1049" s="106" t="e">
        <f t="shared" si="112"/>
        <v>#DIV/0!</v>
      </c>
      <c r="K1049" s="107" t="e">
        <f t="shared" si="110"/>
        <v>#DIV/0!</v>
      </c>
    </row>
    <row r="1050" spans="2:11" x14ac:dyDescent="0.2">
      <c r="B1050" s="31">
        <f t="shared" si="107"/>
        <v>3</v>
      </c>
      <c r="C1050" s="31" t="s">
        <v>61</v>
      </c>
      <c r="D1050" s="106">
        <v>1035</v>
      </c>
      <c r="E1050" s="106">
        <f t="shared" si="106"/>
        <v>0</v>
      </c>
      <c r="F1050" s="107">
        <f t="shared" si="111"/>
        <v>0</v>
      </c>
      <c r="G1050" s="106" t="e">
        <f>IF('Calcs active'!P1049&gt;0,('Input &amp; Results'!F$35/12*$C$3)*('Input &amp; Results'!$D$21),('Input &amp; Results'!F$35/12*$C$3)*('Input &amp; Results'!$D$22))</f>
        <v>#DIV/0!</v>
      </c>
      <c r="H1050" s="106" t="e">
        <f t="shared" si="108"/>
        <v>#DIV/0!</v>
      </c>
      <c r="I1050" s="106" t="e">
        <f t="shared" si="109"/>
        <v>#DIV/0!</v>
      </c>
      <c r="J1050" s="106" t="e">
        <f t="shared" si="112"/>
        <v>#DIV/0!</v>
      </c>
      <c r="K1050" s="107" t="e">
        <f t="shared" si="110"/>
        <v>#DIV/0!</v>
      </c>
    </row>
    <row r="1051" spans="2:11" x14ac:dyDescent="0.2">
      <c r="B1051" s="31">
        <f t="shared" si="107"/>
        <v>3</v>
      </c>
      <c r="C1051" s="31" t="s">
        <v>61</v>
      </c>
      <c r="D1051" s="106">
        <v>1036</v>
      </c>
      <c r="E1051" s="106">
        <f t="shared" si="106"/>
        <v>0</v>
      </c>
      <c r="F1051" s="107">
        <f t="shared" si="111"/>
        <v>0</v>
      </c>
      <c r="G1051" s="106" t="e">
        <f>IF('Calcs active'!P1050&gt;0,('Input &amp; Results'!F$35/12*$C$3)*('Input &amp; Results'!$D$21),('Input &amp; Results'!F$35/12*$C$3)*('Input &amp; Results'!$D$22))</f>
        <v>#DIV/0!</v>
      </c>
      <c r="H1051" s="106" t="e">
        <f t="shared" si="108"/>
        <v>#DIV/0!</v>
      </c>
      <c r="I1051" s="106" t="e">
        <f t="shared" si="109"/>
        <v>#DIV/0!</v>
      </c>
      <c r="J1051" s="106" t="e">
        <f t="shared" si="112"/>
        <v>#DIV/0!</v>
      </c>
      <c r="K1051" s="107" t="e">
        <f t="shared" si="110"/>
        <v>#DIV/0!</v>
      </c>
    </row>
    <row r="1052" spans="2:11" x14ac:dyDescent="0.2">
      <c r="B1052" s="31">
        <f t="shared" si="107"/>
        <v>3</v>
      </c>
      <c r="C1052" s="31" t="s">
        <v>61</v>
      </c>
      <c r="D1052" s="106">
        <v>1037</v>
      </c>
      <c r="E1052" s="106">
        <f t="shared" si="106"/>
        <v>0</v>
      </c>
      <c r="F1052" s="107">
        <f t="shared" si="111"/>
        <v>0</v>
      </c>
      <c r="G1052" s="106" t="e">
        <f>IF('Calcs active'!P1051&gt;0,('Input &amp; Results'!F$35/12*$C$3)*('Input &amp; Results'!$D$21),('Input &amp; Results'!F$35/12*$C$3)*('Input &amp; Results'!$D$22))</f>
        <v>#DIV/0!</v>
      </c>
      <c r="H1052" s="106" t="e">
        <f t="shared" si="108"/>
        <v>#DIV/0!</v>
      </c>
      <c r="I1052" s="106" t="e">
        <f t="shared" si="109"/>
        <v>#DIV/0!</v>
      </c>
      <c r="J1052" s="106" t="e">
        <f t="shared" si="112"/>
        <v>#DIV/0!</v>
      </c>
      <c r="K1052" s="107" t="e">
        <f t="shared" si="110"/>
        <v>#DIV/0!</v>
      </c>
    </row>
    <row r="1053" spans="2:11" x14ac:dyDescent="0.2">
      <c r="B1053" s="31">
        <f t="shared" si="107"/>
        <v>3</v>
      </c>
      <c r="C1053" s="31" t="s">
        <v>61</v>
      </c>
      <c r="D1053" s="106">
        <v>1038</v>
      </c>
      <c r="E1053" s="106">
        <f t="shared" si="106"/>
        <v>0</v>
      </c>
      <c r="F1053" s="107">
        <f t="shared" si="111"/>
        <v>0</v>
      </c>
      <c r="G1053" s="106" t="e">
        <f>IF('Calcs active'!P1052&gt;0,('Input &amp; Results'!F$35/12*$C$3)*('Input &amp; Results'!$D$21),('Input &amp; Results'!F$35/12*$C$3)*('Input &amp; Results'!$D$22))</f>
        <v>#DIV/0!</v>
      </c>
      <c r="H1053" s="106" t="e">
        <f t="shared" si="108"/>
        <v>#DIV/0!</v>
      </c>
      <c r="I1053" s="106" t="e">
        <f t="shared" si="109"/>
        <v>#DIV/0!</v>
      </c>
      <c r="J1053" s="106" t="e">
        <f t="shared" si="112"/>
        <v>#DIV/0!</v>
      </c>
      <c r="K1053" s="107" t="e">
        <f t="shared" si="110"/>
        <v>#DIV/0!</v>
      </c>
    </row>
    <row r="1054" spans="2:11" x14ac:dyDescent="0.2">
      <c r="B1054" s="31">
        <f t="shared" si="107"/>
        <v>3</v>
      </c>
      <c r="C1054" s="31" t="s">
        <v>61</v>
      </c>
      <c r="D1054" s="106">
        <v>1039</v>
      </c>
      <c r="E1054" s="106">
        <f t="shared" si="106"/>
        <v>0</v>
      </c>
      <c r="F1054" s="107">
        <f t="shared" si="111"/>
        <v>0</v>
      </c>
      <c r="G1054" s="106" t="e">
        <f>IF('Calcs active'!P1053&gt;0,('Input &amp; Results'!F$35/12*$C$3)*('Input &amp; Results'!$D$21),('Input &amp; Results'!F$35/12*$C$3)*('Input &amp; Results'!$D$22))</f>
        <v>#DIV/0!</v>
      </c>
      <c r="H1054" s="106" t="e">
        <f t="shared" si="108"/>
        <v>#DIV/0!</v>
      </c>
      <c r="I1054" s="106" t="e">
        <f t="shared" si="109"/>
        <v>#DIV/0!</v>
      </c>
      <c r="J1054" s="106" t="e">
        <f t="shared" si="112"/>
        <v>#DIV/0!</v>
      </c>
      <c r="K1054" s="107" t="e">
        <f t="shared" si="110"/>
        <v>#DIV/0!</v>
      </c>
    </row>
    <row r="1055" spans="2:11" x14ac:dyDescent="0.2">
      <c r="B1055" s="31">
        <f t="shared" si="107"/>
        <v>3</v>
      </c>
      <c r="C1055" s="31" t="s">
        <v>61</v>
      </c>
      <c r="D1055" s="106">
        <v>1040</v>
      </c>
      <c r="E1055" s="106">
        <f t="shared" si="106"/>
        <v>0</v>
      </c>
      <c r="F1055" s="107">
        <f t="shared" si="111"/>
        <v>0</v>
      </c>
      <c r="G1055" s="106" t="e">
        <f>IF('Calcs active'!P1054&gt;0,('Input &amp; Results'!F$35/12*$C$3)*('Input &amp; Results'!$D$21),('Input &amp; Results'!F$35/12*$C$3)*('Input &amp; Results'!$D$22))</f>
        <v>#DIV/0!</v>
      </c>
      <c r="H1055" s="106" t="e">
        <f t="shared" si="108"/>
        <v>#DIV/0!</v>
      </c>
      <c r="I1055" s="106" t="e">
        <f t="shared" si="109"/>
        <v>#DIV/0!</v>
      </c>
      <c r="J1055" s="106" t="e">
        <f t="shared" si="112"/>
        <v>#DIV/0!</v>
      </c>
      <c r="K1055" s="107" t="e">
        <f t="shared" si="110"/>
        <v>#DIV/0!</v>
      </c>
    </row>
    <row r="1056" spans="2:11" x14ac:dyDescent="0.2">
      <c r="B1056" s="31">
        <f t="shared" si="107"/>
        <v>3</v>
      </c>
      <c r="C1056" s="31" t="s">
        <v>61</v>
      </c>
      <c r="D1056" s="106">
        <v>1041</v>
      </c>
      <c r="E1056" s="106">
        <f t="shared" si="106"/>
        <v>0</v>
      </c>
      <c r="F1056" s="107">
        <f t="shared" si="111"/>
        <v>0</v>
      </c>
      <c r="G1056" s="106" t="e">
        <f>IF('Calcs active'!P1055&gt;0,('Input &amp; Results'!F$35/12*$C$3)*('Input &amp; Results'!$D$21),('Input &amp; Results'!F$35/12*$C$3)*('Input &amp; Results'!$D$22))</f>
        <v>#DIV/0!</v>
      </c>
      <c r="H1056" s="106" t="e">
        <f t="shared" si="108"/>
        <v>#DIV/0!</v>
      </c>
      <c r="I1056" s="106" t="e">
        <f t="shared" si="109"/>
        <v>#DIV/0!</v>
      </c>
      <c r="J1056" s="106" t="e">
        <f t="shared" si="112"/>
        <v>#DIV/0!</v>
      </c>
      <c r="K1056" s="107" t="e">
        <f t="shared" si="110"/>
        <v>#DIV/0!</v>
      </c>
    </row>
    <row r="1057" spans="2:11" x14ac:dyDescent="0.2">
      <c r="B1057" s="31">
        <f t="shared" si="107"/>
        <v>3</v>
      </c>
      <c r="C1057" s="31" t="s">
        <v>61</v>
      </c>
      <c r="D1057" s="106">
        <v>1042</v>
      </c>
      <c r="E1057" s="106">
        <f t="shared" si="106"/>
        <v>0</v>
      </c>
      <c r="F1057" s="107">
        <f t="shared" si="111"/>
        <v>0</v>
      </c>
      <c r="G1057" s="106" t="e">
        <f>IF('Calcs active'!P1056&gt;0,('Input &amp; Results'!F$35/12*$C$3)*('Input &amp; Results'!$D$21),('Input &amp; Results'!F$35/12*$C$3)*('Input &amp; Results'!$D$22))</f>
        <v>#DIV/0!</v>
      </c>
      <c r="H1057" s="106" t="e">
        <f t="shared" si="108"/>
        <v>#DIV/0!</v>
      </c>
      <c r="I1057" s="106" t="e">
        <f t="shared" si="109"/>
        <v>#DIV/0!</v>
      </c>
      <c r="J1057" s="106" t="e">
        <f t="shared" si="112"/>
        <v>#DIV/0!</v>
      </c>
      <c r="K1057" s="107" t="e">
        <f t="shared" si="110"/>
        <v>#DIV/0!</v>
      </c>
    </row>
    <row r="1058" spans="2:11" x14ac:dyDescent="0.2">
      <c r="B1058" s="31">
        <f t="shared" si="107"/>
        <v>3</v>
      </c>
      <c r="C1058" s="31" t="s">
        <v>61</v>
      </c>
      <c r="D1058" s="106">
        <v>1043</v>
      </c>
      <c r="E1058" s="106">
        <f t="shared" si="106"/>
        <v>0</v>
      </c>
      <c r="F1058" s="107">
        <f t="shared" si="111"/>
        <v>0</v>
      </c>
      <c r="G1058" s="106" t="e">
        <f>IF('Calcs active'!P1057&gt;0,('Input &amp; Results'!F$35/12*$C$3)*('Input &amp; Results'!$D$21),('Input &amp; Results'!F$35/12*$C$3)*('Input &amp; Results'!$D$22))</f>
        <v>#DIV/0!</v>
      </c>
      <c r="H1058" s="106" t="e">
        <f t="shared" si="108"/>
        <v>#DIV/0!</v>
      </c>
      <c r="I1058" s="106" t="e">
        <f t="shared" si="109"/>
        <v>#DIV/0!</v>
      </c>
      <c r="J1058" s="106" t="e">
        <f t="shared" si="112"/>
        <v>#DIV/0!</v>
      </c>
      <c r="K1058" s="107" t="e">
        <f t="shared" si="110"/>
        <v>#DIV/0!</v>
      </c>
    </row>
    <row r="1059" spans="2:11" x14ac:dyDescent="0.2">
      <c r="B1059" s="31">
        <f t="shared" si="107"/>
        <v>3</v>
      </c>
      <c r="C1059" s="31" t="s">
        <v>61</v>
      </c>
      <c r="D1059" s="106">
        <v>1044</v>
      </c>
      <c r="E1059" s="106">
        <f t="shared" si="106"/>
        <v>0</v>
      </c>
      <c r="F1059" s="107">
        <f t="shared" si="111"/>
        <v>0</v>
      </c>
      <c r="G1059" s="106" t="e">
        <f>IF('Calcs active'!P1058&gt;0,('Input &amp; Results'!F$35/12*$C$3)*('Input &amp; Results'!$D$21),('Input &amp; Results'!F$35/12*$C$3)*('Input &amp; Results'!$D$22))</f>
        <v>#DIV/0!</v>
      </c>
      <c r="H1059" s="106" t="e">
        <f t="shared" si="108"/>
        <v>#DIV/0!</v>
      </c>
      <c r="I1059" s="106" t="e">
        <f t="shared" si="109"/>
        <v>#DIV/0!</v>
      </c>
      <c r="J1059" s="106" t="e">
        <f t="shared" si="112"/>
        <v>#DIV/0!</v>
      </c>
      <c r="K1059" s="107" t="e">
        <f t="shared" si="110"/>
        <v>#DIV/0!</v>
      </c>
    </row>
    <row r="1060" spans="2:11" x14ac:dyDescent="0.2">
      <c r="B1060" s="31">
        <f t="shared" si="107"/>
        <v>3</v>
      </c>
      <c r="C1060" s="31" t="s">
        <v>61</v>
      </c>
      <c r="D1060" s="106">
        <v>1045</v>
      </c>
      <c r="E1060" s="106">
        <f t="shared" si="106"/>
        <v>0</v>
      </c>
      <c r="F1060" s="107">
        <f t="shared" si="111"/>
        <v>0</v>
      </c>
      <c r="G1060" s="106" t="e">
        <f>IF('Calcs active'!P1059&gt;0,('Input &amp; Results'!F$35/12*$C$3)*('Input &amp; Results'!$D$21),('Input &amp; Results'!F$35/12*$C$3)*('Input &amp; Results'!$D$22))</f>
        <v>#DIV/0!</v>
      </c>
      <c r="H1060" s="106" t="e">
        <f t="shared" si="108"/>
        <v>#DIV/0!</v>
      </c>
      <c r="I1060" s="106" t="e">
        <f t="shared" si="109"/>
        <v>#DIV/0!</v>
      </c>
      <c r="J1060" s="106" t="e">
        <f t="shared" si="112"/>
        <v>#DIV/0!</v>
      </c>
      <c r="K1060" s="107" t="e">
        <f t="shared" si="110"/>
        <v>#DIV/0!</v>
      </c>
    </row>
    <row r="1061" spans="2:11" x14ac:dyDescent="0.2">
      <c r="B1061" s="31">
        <f t="shared" si="107"/>
        <v>3</v>
      </c>
      <c r="C1061" s="31" t="s">
        <v>61</v>
      </c>
      <c r="D1061" s="106">
        <v>1046</v>
      </c>
      <c r="E1061" s="106">
        <f t="shared" si="106"/>
        <v>0</v>
      </c>
      <c r="F1061" s="107">
        <f t="shared" si="111"/>
        <v>0</v>
      </c>
      <c r="G1061" s="106" t="e">
        <f>IF('Calcs active'!P1060&gt;0,('Input &amp; Results'!F$35/12*$C$3)*('Input &amp; Results'!$D$21),('Input &amp; Results'!F$35/12*$C$3)*('Input &amp; Results'!$D$22))</f>
        <v>#DIV/0!</v>
      </c>
      <c r="H1061" s="106" t="e">
        <f t="shared" si="108"/>
        <v>#DIV/0!</v>
      </c>
      <c r="I1061" s="106" t="e">
        <f t="shared" si="109"/>
        <v>#DIV/0!</v>
      </c>
      <c r="J1061" s="106" t="e">
        <f t="shared" si="112"/>
        <v>#DIV/0!</v>
      </c>
      <c r="K1061" s="107" t="e">
        <f t="shared" si="110"/>
        <v>#DIV/0!</v>
      </c>
    </row>
    <row r="1062" spans="2:11" x14ac:dyDescent="0.2">
      <c r="B1062" s="31">
        <f t="shared" si="107"/>
        <v>3</v>
      </c>
      <c r="C1062" s="31" t="s">
        <v>61</v>
      </c>
      <c r="D1062" s="106">
        <v>1047</v>
      </c>
      <c r="E1062" s="106">
        <f t="shared" si="106"/>
        <v>0</v>
      </c>
      <c r="F1062" s="107">
        <f t="shared" si="111"/>
        <v>0</v>
      </c>
      <c r="G1062" s="106" t="e">
        <f>IF('Calcs active'!P1061&gt;0,('Input &amp; Results'!F$35/12*$C$3)*('Input &amp; Results'!$D$21),('Input &amp; Results'!F$35/12*$C$3)*('Input &amp; Results'!$D$22))</f>
        <v>#DIV/0!</v>
      </c>
      <c r="H1062" s="106" t="e">
        <f t="shared" si="108"/>
        <v>#DIV/0!</v>
      </c>
      <c r="I1062" s="106" t="e">
        <f t="shared" si="109"/>
        <v>#DIV/0!</v>
      </c>
      <c r="J1062" s="106" t="e">
        <f t="shared" si="112"/>
        <v>#DIV/0!</v>
      </c>
      <c r="K1062" s="107" t="e">
        <f t="shared" si="110"/>
        <v>#DIV/0!</v>
      </c>
    </row>
    <row r="1063" spans="2:11" x14ac:dyDescent="0.2">
      <c r="B1063" s="31">
        <f t="shared" si="107"/>
        <v>3</v>
      </c>
      <c r="C1063" s="31" t="s">
        <v>61</v>
      </c>
      <c r="D1063" s="106">
        <v>1048</v>
      </c>
      <c r="E1063" s="106">
        <f t="shared" si="106"/>
        <v>0</v>
      </c>
      <c r="F1063" s="107">
        <f t="shared" si="111"/>
        <v>0</v>
      </c>
      <c r="G1063" s="106" t="e">
        <f>IF('Calcs active'!P1062&gt;0,('Input &amp; Results'!F$35/12*$C$3)*('Input &amp; Results'!$D$21),('Input &amp; Results'!F$35/12*$C$3)*('Input &amp; Results'!$D$22))</f>
        <v>#DIV/0!</v>
      </c>
      <c r="H1063" s="106" t="e">
        <f t="shared" si="108"/>
        <v>#DIV/0!</v>
      </c>
      <c r="I1063" s="106" t="e">
        <f t="shared" si="109"/>
        <v>#DIV/0!</v>
      </c>
      <c r="J1063" s="106" t="e">
        <f t="shared" si="112"/>
        <v>#DIV/0!</v>
      </c>
      <c r="K1063" s="107" t="e">
        <f t="shared" si="110"/>
        <v>#DIV/0!</v>
      </c>
    </row>
    <row r="1064" spans="2:11" x14ac:dyDescent="0.2">
      <c r="B1064" s="31">
        <f t="shared" si="107"/>
        <v>3</v>
      </c>
      <c r="C1064" s="31" t="s">
        <v>61</v>
      </c>
      <c r="D1064" s="106">
        <v>1049</v>
      </c>
      <c r="E1064" s="106">
        <f t="shared" si="106"/>
        <v>0</v>
      </c>
      <c r="F1064" s="107">
        <f t="shared" si="111"/>
        <v>0</v>
      </c>
      <c r="G1064" s="106" t="e">
        <f>IF('Calcs active'!P1063&gt;0,('Input &amp; Results'!F$35/12*$C$3)*('Input &amp; Results'!$D$21),('Input &amp; Results'!F$35/12*$C$3)*('Input &amp; Results'!$D$22))</f>
        <v>#DIV/0!</v>
      </c>
      <c r="H1064" s="106" t="e">
        <f t="shared" si="108"/>
        <v>#DIV/0!</v>
      </c>
      <c r="I1064" s="106" t="e">
        <f t="shared" si="109"/>
        <v>#DIV/0!</v>
      </c>
      <c r="J1064" s="106" t="e">
        <f t="shared" si="112"/>
        <v>#DIV/0!</v>
      </c>
      <c r="K1064" s="107" t="e">
        <f t="shared" si="110"/>
        <v>#DIV/0!</v>
      </c>
    </row>
    <row r="1065" spans="2:11" x14ac:dyDescent="0.2">
      <c r="B1065" s="31">
        <f t="shared" si="107"/>
        <v>3</v>
      </c>
      <c r="C1065" s="31" t="s">
        <v>61</v>
      </c>
      <c r="D1065" s="106">
        <v>1050</v>
      </c>
      <c r="E1065" s="106">
        <f t="shared" si="106"/>
        <v>0</v>
      </c>
      <c r="F1065" s="107">
        <f t="shared" si="111"/>
        <v>0</v>
      </c>
      <c r="G1065" s="106" t="e">
        <f>IF('Calcs active'!P1064&gt;0,('Input &amp; Results'!F$35/12*$C$3)*('Input &amp; Results'!$D$21),('Input &amp; Results'!F$35/12*$C$3)*('Input &amp; Results'!$D$22))</f>
        <v>#DIV/0!</v>
      </c>
      <c r="H1065" s="106" t="e">
        <f t="shared" si="108"/>
        <v>#DIV/0!</v>
      </c>
      <c r="I1065" s="106" t="e">
        <f t="shared" si="109"/>
        <v>#DIV/0!</v>
      </c>
      <c r="J1065" s="106" t="e">
        <f t="shared" si="112"/>
        <v>#DIV/0!</v>
      </c>
      <c r="K1065" s="107" t="e">
        <f t="shared" si="110"/>
        <v>#DIV/0!</v>
      </c>
    </row>
    <row r="1066" spans="2:11" x14ac:dyDescent="0.2">
      <c r="B1066" s="31">
        <f t="shared" si="107"/>
        <v>3</v>
      </c>
      <c r="C1066" s="31" t="s">
        <v>61</v>
      </c>
      <c r="D1066" s="106">
        <v>1051</v>
      </c>
      <c r="E1066" s="106">
        <f t="shared" si="106"/>
        <v>0</v>
      </c>
      <c r="F1066" s="107">
        <f t="shared" si="111"/>
        <v>0</v>
      </c>
      <c r="G1066" s="106" t="e">
        <f>IF('Calcs active'!P1065&gt;0,('Input &amp; Results'!F$35/12*$C$3)*('Input &amp; Results'!$D$21),('Input &amp; Results'!F$35/12*$C$3)*('Input &amp; Results'!$D$22))</f>
        <v>#DIV/0!</v>
      </c>
      <c r="H1066" s="106" t="e">
        <f t="shared" si="108"/>
        <v>#DIV/0!</v>
      </c>
      <c r="I1066" s="106" t="e">
        <f t="shared" si="109"/>
        <v>#DIV/0!</v>
      </c>
      <c r="J1066" s="106" t="e">
        <f t="shared" si="112"/>
        <v>#DIV/0!</v>
      </c>
      <c r="K1066" s="107" t="e">
        <f t="shared" si="110"/>
        <v>#DIV/0!</v>
      </c>
    </row>
    <row r="1067" spans="2:11" x14ac:dyDescent="0.2">
      <c r="B1067" s="31">
        <f t="shared" si="107"/>
        <v>3</v>
      </c>
      <c r="C1067" s="31" t="s">
        <v>61</v>
      </c>
      <c r="D1067" s="106">
        <v>1052</v>
      </c>
      <c r="E1067" s="106">
        <f t="shared" si="106"/>
        <v>0</v>
      </c>
      <c r="F1067" s="107">
        <f t="shared" si="111"/>
        <v>0</v>
      </c>
      <c r="G1067" s="106" t="e">
        <f>IF('Calcs active'!P1066&gt;0,('Input &amp; Results'!F$35/12*$C$3)*('Input &amp; Results'!$D$21),('Input &amp; Results'!F$35/12*$C$3)*('Input &amp; Results'!$D$22))</f>
        <v>#DIV/0!</v>
      </c>
      <c r="H1067" s="106" t="e">
        <f t="shared" si="108"/>
        <v>#DIV/0!</v>
      </c>
      <c r="I1067" s="106" t="e">
        <f t="shared" si="109"/>
        <v>#DIV/0!</v>
      </c>
      <c r="J1067" s="106" t="e">
        <f t="shared" si="112"/>
        <v>#DIV/0!</v>
      </c>
      <c r="K1067" s="107" t="e">
        <f t="shared" si="110"/>
        <v>#DIV/0!</v>
      </c>
    </row>
    <row r="1068" spans="2:11" x14ac:dyDescent="0.2">
      <c r="B1068" s="31">
        <f t="shared" si="107"/>
        <v>3</v>
      </c>
      <c r="C1068" s="31" t="s">
        <v>61</v>
      </c>
      <c r="D1068" s="106">
        <v>1053</v>
      </c>
      <c r="E1068" s="106">
        <f t="shared" si="106"/>
        <v>0</v>
      </c>
      <c r="F1068" s="107">
        <f t="shared" si="111"/>
        <v>0</v>
      </c>
      <c r="G1068" s="106" t="e">
        <f>IF('Calcs active'!P1067&gt;0,('Input &amp; Results'!F$35/12*$C$3)*('Input &amp; Results'!$D$21),('Input &amp; Results'!F$35/12*$C$3)*('Input &amp; Results'!$D$22))</f>
        <v>#DIV/0!</v>
      </c>
      <c r="H1068" s="106" t="e">
        <f t="shared" si="108"/>
        <v>#DIV/0!</v>
      </c>
      <c r="I1068" s="106" t="e">
        <f t="shared" si="109"/>
        <v>#DIV/0!</v>
      </c>
      <c r="J1068" s="106" t="e">
        <f t="shared" si="112"/>
        <v>#DIV/0!</v>
      </c>
      <c r="K1068" s="107" t="e">
        <f t="shared" si="110"/>
        <v>#DIV/0!</v>
      </c>
    </row>
    <row r="1069" spans="2:11" x14ac:dyDescent="0.2">
      <c r="B1069" s="31">
        <f t="shared" si="107"/>
        <v>3</v>
      </c>
      <c r="C1069" s="31" t="s">
        <v>61</v>
      </c>
      <c r="D1069" s="106">
        <v>1054</v>
      </c>
      <c r="E1069" s="106">
        <f t="shared" si="106"/>
        <v>0</v>
      </c>
      <c r="F1069" s="107">
        <f t="shared" si="111"/>
        <v>0</v>
      </c>
      <c r="G1069" s="106" t="e">
        <f>IF('Calcs active'!P1068&gt;0,('Input &amp; Results'!F$35/12*$C$3)*('Input &amp; Results'!$D$21),('Input &amp; Results'!F$35/12*$C$3)*('Input &amp; Results'!$D$22))</f>
        <v>#DIV/0!</v>
      </c>
      <c r="H1069" s="106" t="e">
        <f t="shared" si="108"/>
        <v>#DIV/0!</v>
      </c>
      <c r="I1069" s="106" t="e">
        <f t="shared" si="109"/>
        <v>#DIV/0!</v>
      </c>
      <c r="J1069" s="106" t="e">
        <f t="shared" si="112"/>
        <v>#DIV/0!</v>
      </c>
      <c r="K1069" s="107" t="e">
        <f t="shared" si="110"/>
        <v>#DIV/0!</v>
      </c>
    </row>
    <row r="1070" spans="2:11" x14ac:dyDescent="0.2">
      <c r="B1070" s="31">
        <f t="shared" si="107"/>
        <v>3</v>
      </c>
      <c r="C1070" s="31" t="s">
        <v>61</v>
      </c>
      <c r="D1070" s="106">
        <v>1055</v>
      </c>
      <c r="E1070" s="106">
        <f t="shared" si="106"/>
        <v>0</v>
      </c>
      <c r="F1070" s="107">
        <f t="shared" si="111"/>
        <v>0</v>
      </c>
      <c r="G1070" s="106" t="e">
        <f>IF('Calcs active'!P1069&gt;0,('Input &amp; Results'!F$35/12*$C$3)*('Input &amp; Results'!$D$21),('Input &amp; Results'!F$35/12*$C$3)*('Input &amp; Results'!$D$22))</f>
        <v>#DIV/0!</v>
      </c>
      <c r="H1070" s="106" t="e">
        <f t="shared" si="108"/>
        <v>#DIV/0!</v>
      </c>
      <c r="I1070" s="106" t="e">
        <f t="shared" si="109"/>
        <v>#DIV/0!</v>
      </c>
      <c r="J1070" s="106" t="e">
        <f t="shared" si="112"/>
        <v>#DIV/0!</v>
      </c>
      <c r="K1070" s="107" t="e">
        <f t="shared" si="110"/>
        <v>#DIV/0!</v>
      </c>
    </row>
    <row r="1071" spans="2:11" x14ac:dyDescent="0.2">
      <c r="B1071" s="31">
        <f t="shared" si="107"/>
        <v>3</v>
      </c>
      <c r="C1071" s="31" t="s">
        <v>61</v>
      </c>
      <c r="D1071" s="106">
        <v>1056</v>
      </c>
      <c r="E1071" s="106">
        <f t="shared" si="106"/>
        <v>0</v>
      </c>
      <c r="F1071" s="107">
        <f t="shared" si="111"/>
        <v>0</v>
      </c>
      <c r="G1071" s="106" t="e">
        <f>IF('Calcs active'!P1070&gt;0,('Input &amp; Results'!F$35/12*$C$3)*('Input &amp; Results'!$D$21),('Input &amp; Results'!F$35/12*$C$3)*('Input &amp; Results'!$D$22))</f>
        <v>#DIV/0!</v>
      </c>
      <c r="H1071" s="106" t="e">
        <f t="shared" si="108"/>
        <v>#DIV/0!</v>
      </c>
      <c r="I1071" s="106" t="e">
        <f t="shared" si="109"/>
        <v>#DIV/0!</v>
      </c>
      <c r="J1071" s="106" t="e">
        <f t="shared" si="112"/>
        <v>#DIV/0!</v>
      </c>
      <c r="K1071" s="107" t="e">
        <f t="shared" si="110"/>
        <v>#DIV/0!</v>
      </c>
    </row>
    <row r="1072" spans="2:11" x14ac:dyDescent="0.2">
      <c r="B1072" s="31">
        <f t="shared" si="107"/>
        <v>3</v>
      </c>
      <c r="C1072" s="31" t="s">
        <v>61</v>
      </c>
      <c r="D1072" s="106">
        <v>1057</v>
      </c>
      <c r="E1072" s="106">
        <f t="shared" si="106"/>
        <v>0</v>
      </c>
      <c r="F1072" s="107">
        <f t="shared" si="111"/>
        <v>0</v>
      </c>
      <c r="G1072" s="106" t="e">
        <f>IF('Calcs active'!P1071&gt;0,('Input &amp; Results'!F$35/12*$C$3)*('Input &amp; Results'!$D$21),('Input &amp; Results'!F$35/12*$C$3)*('Input &amp; Results'!$D$22))</f>
        <v>#DIV/0!</v>
      </c>
      <c r="H1072" s="106" t="e">
        <f t="shared" si="108"/>
        <v>#DIV/0!</v>
      </c>
      <c r="I1072" s="106" t="e">
        <f t="shared" si="109"/>
        <v>#DIV/0!</v>
      </c>
      <c r="J1072" s="106" t="e">
        <f t="shared" si="112"/>
        <v>#DIV/0!</v>
      </c>
      <c r="K1072" s="107" t="e">
        <f t="shared" si="110"/>
        <v>#DIV/0!</v>
      </c>
    </row>
    <row r="1073" spans="2:11" x14ac:dyDescent="0.2">
      <c r="B1073" s="31">
        <f t="shared" si="107"/>
        <v>3</v>
      </c>
      <c r="C1073" s="31" t="s">
        <v>61</v>
      </c>
      <c r="D1073" s="106">
        <v>1058</v>
      </c>
      <c r="E1073" s="106">
        <f t="shared" si="106"/>
        <v>0</v>
      </c>
      <c r="F1073" s="107">
        <f t="shared" si="111"/>
        <v>0</v>
      </c>
      <c r="G1073" s="106" t="e">
        <f>IF('Calcs active'!P1072&gt;0,('Input &amp; Results'!F$35/12*$C$3)*('Input &amp; Results'!$D$21),('Input &amp; Results'!F$35/12*$C$3)*('Input &amp; Results'!$D$22))</f>
        <v>#DIV/0!</v>
      </c>
      <c r="H1073" s="106" t="e">
        <f t="shared" si="108"/>
        <v>#DIV/0!</v>
      </c>
      <c r="I1073" s="106" t="e">
        <f t="shared" si="109"/>
        <v>#DIV/0!</v>
      </c>
      <c r="J1073" s="106" t="e">
        <f t="shared" si="112"/>
        <v>#DIV/0!</v>
      </c>
      <c r="K1073" s="107" t="e">
        <f t="shared" si="110"/>
        <v>#DIV/0!</v>
      </c>
    </row>
    <row r="1074" spans="2:11" x14ac:dyDescent="0.2">
      <c r="B1074" s="31">
        <f t="shared" si="107"/>
        <v>3</v>
      </c>
      <c r="C1074" s="31" t="s">
        <v>61</v>
      </c>
      <c r="D1074" s="106">
        <v>1059</v>
      </c>
      <c r="E1074" s="106">
        <f t="shared" si="106"/>
        <v>0</v>
      </c>
      <c r="F1074" s="107">
        <f t="shared" si="111"/>
        <v>0</v>
      </c>
      <c r="G1074" s="106" t="e">
        <f>IF('Calcs active'!P1073&gt;0,('Input &amp; Results'!F$35/12*$C$3)*('Input &amp; Results'!$D$21),('Input &amp; Results'!F$35/12*$C$3)*('Input &amp; Results'!$D$22))</f>
        <v>#DIV/0!</v>
      </c>
      <c r="H1074" s="106" t="e">
        <f t="shared" si="108"/>
        <v>#DIV/0!</v>
      </c>
      <c r="I1074" s="106" t="e">
        <f t="shared" si="109"/>
        <v>#DIV/0!</v>
      </c>
      <c r="J1074" s="106" t="e">
        <f t="shared" si="112"/>
        <v>#DIV/0!</v>
      </c>
      <c r="K1074" s="107" t="e">
        <f t="shared" si="110"/>
        <v>#DIV/0!</v>
      </c>
    </row>
    <row r="1075" spans="2:11" x14ac:dyDescent="0.2">
      <c r="B1075" s="31">
        <f t="shared" si="107"/>
        <v>3</v>
      </c>
      <c r="C1075" s="31" t="s">
        <v>61</v>
      </c>
      <c r="D1075" s="106">
        <v>1060</v>
      </c>
      <c r="E1075" s="106">
        <f t="shared" si="106"/>
        <v>0</v>
      </c>
      <c r="F1075" s="107">
        <f t="shared" si="111"/>
        <v>0</v>
      </c>
      <c r="G1075" s="106" t="e">
        <f>IF('Calcs active'!P1074&gt;0,('Input &amp; Results'!F$35/12*$C$3)*('Input &amp; Results'!$D$21),('Input &amp; Results'!F$35/12*$C$3)*('Input &amp; Results'!$D$22))</f>
        <v>#DIV/0!</v>
      </c>
      <c r="H1075" s="106" t="e">
        <f t="shared" si="108"/>
        <v>#DIV/0!</v>
      </c>
      <c r="I1075" s="106" t="e">
        <f t="shared" si="109"/>
        <v>#DIV/0!</v>
      </c>
      <c r="J1075" s="106" t="e">
        <f t="shared" si="112"/>
        <v>#DIV/0!</v>
      </c>
      <c r="K1075" s="107" t="e">
        <f t="shared" si="110"/>
        <v>#DIV/0!</v>
      </c>
    </row>
    <row r="1076" spans="2:11" x14ac:dyDescent="0.2">
      <c r="B1076" s="31">
        <f t="shared" si="107"/>
        <v>3</v>
      </c>
      <c r="C1076" s="31" t="s">
        <v>61</v>
      </c>
      <c r="D1076" s="106">
        <v>1061</v>
      </c>
      <c r="E1076" s="106">
        <f t="shared" si="106"/>
        <v>0</v>
      </c>
      <c r="F1076" s="107">
        <f t="shared" si="111"/>
        <v>0</v>
      </c>
      <c r="G1076" s="106" t="e">
        <f>IF('Calcs active'!P1075&gt;0,('Input &amp; Results'!F$35/12*$C$3)*('Input &amp; Results'!$D$21),('Input &amp; Results'!F$35/12*$C$3)*('Input &amp; Results'!$D$22))</f>
        <v>#DIV/0!</v>
      </c>
      <c r="H1076" s="106" t="e">
        <f t="shared" si="108"/>
        <v>#DIV/0!</v>
      </c>
      <c r="I1076" s="106" t="e">
        <f t="shared" si="109"/>
        <v>#DIV/0!</v>
      </c>
      <c r="J1076" s="106" t="e">
        <f t="shared" si="112"/>
        <v>#DIV/0!</v>
      </c>
      <c r="K1076" s="107" t="e">
        <f t="shared" si="110"/>
        <v>#DIV/0!</v>
      </c>
    </row>
    <row r="1077" spans="2:11" x14ac:dyDescent="0.2">
      <c r="B1077" s="31">
        <f t="shared" si="107"/>
        <v>3</v>
      </c>
      <c r="C1077" s="31" t="s">
        <v>61</v>
      </c>
      <c r="D1077" s="106">
        <v>1062</v>
      </c>
      <c r="E1077" s="106">
        <f t="shared" si="106"/>
        <v>0</v>
      </c>
      <c r="F1077" s="107">
        <f t="shared" si="111"/>
        <v>0</v>
      </c>
      <c r="G1077" s="106" t="e">
        <f>IF('Calcs active'!P1076&gt;0,('Input &amp; Results'!F$35/12*$C$3)*('Input &amp; Results'!$D$21),('Input &amp; Results'!F$35/12*$C$3)*('Input &amp; Results'!$D$22))</f>
        <v>#DIV/0!</v>
      </c>
      <c r="H1077" s="106" t="e">
        <f t="shared" si="108"/>
        <v>#DIV/0!</v>
      </c>
      <c r="I1077" s="106" t="e">
        <f t="shared" si="109"/>
        <v>#DIV/0!</v>
      </c>
      <c r="J1077" s="106" t="e">
        <f t="shared" si="112"/>
        <v>#DIV/0!</v>
      </c>
      <c r="K1077" s="107" t="e">
        <f t="shared" si="110"/>
        <v>#DIV/0!</v>
      </c>
    </row>
    <row r="1078" spans="2:11" x14ac:dyDescent="0.2">
      <c r="B1078" s="31">
        <f t="shared" si="107"/>
        <v>3</v>
      </c>
      <c r="C1078" s="31" t="s">
        <v>61</v>
      </c>
      <c r="D1078" s="106">
        <v>1063</v>
      </c>
      <c r="E1078" s="106">
        <f t="shared" si="106"/>
        <v>0</v>
      </c>
      <c r="F1078" s="107">
        <f t="shared" si="111"/>
        <v>0</v>
      </c>
      <c r="G1078" s="106" t="e">
        <f>IF('Calcs active'!P1077&gt;0,('Input &amp; Results'!F$35/12*$C$3)*('Input &amp; Results'!$D$21),('Input &amp; Results'!F$35/12*$C$3)*('Input &amp; Results'!$D$22))</f>
        <v>#DIV/0!</v>
      </c>
      <c r="H1078" s="106" t="e">
        <f t="shared" si="108"/>
        <v>#DIV/0!</v>
      </c>
      <c r="I1078" s="106" t="e">
        <f t="shared" si="109"/>
        <v>#DIV/0!</v>
      </c>
      <c r="J1078" s="106" t="e">
        <f t="shared" si="112"/>
        <v>#DIV/0!</v>
      </c>
      <c r="K1078" s="107" t="e">
        <f t="shared" si="110"/>
        <v>#DIV/0!</v>
      </c>
    </row>
    <row r="1079" spans="2:11" x14ac:dyDescent="0.2">
      <c r="B1079" s="31">
        <f t="shared" si="107"/>
        <v>3</v>
      </c>
      <c r="C1079" s="31" t="s">
        <v>61</v>
      </c>
      <c r="D1079" s="106">
        <v>1064</v>
      </c>
      <c r="E1079" s="106">
        <f t="shared" si="106"/>
        <v>0</v>
      </c>
      <c r="F1079" s="107">
        <f t="shared" si="111"/>
        <v>0</v>
      </c>
      <c r="G1079" s="106" t="e">
        <f>IF('Calcs active'!P1078&gt;0,('Input &amp; Results'!F$35/12*$C$3)*('Input &amp; Results'!$D$21),('Input &amp; Results'!F$35/12*$C$3)*('Input &amp; Results'!$D$22))</f>
        <v>#DIV/0!</v>
      </c>
      <c r="H1079" s="106" t="e">
        <f t="shared" si="108"/>
        <v>#DIV/0!</v>
      </c>
      <c r="I1079" s="106" t="e">
        <f t="shared" si="109"/>
        <v>#DIV/0!</v>
      </c>
      <c r="J1079" s="106" t="e">
        <f t="shared" si="112"/>
        <v>#DIV/0!</v>
      </c>
      <c r="K1079" s="107" t="e">
        <f t="shared" si="110"/>
        <v>#DIV/0!</v>
      </c>
    </row>
    <row r="1080" spans="2:11" x14ac:dyDescent="0.2">
      <c r="B1080" s="31">
        <f t="shared" si="107"/>
        <v>3</v>
      </c>
      <c r="C1080" s="31" t="s">
        <v>62</v>
      </c>
      <c r="D1080" s="106">
        <v>1065</v>
      </c>
      <c r="E1080" s="106">
        <f t="shared" si="106"/>
        <v>0</v>
      </c>
      <c r="F1080" s="107">
        <f t="shared" si="111"/>
        <v>0</v>
      </c>
      <c r="G1080" s="106" t="e">
        <f>IF('Calcs active'!P1079&gt;0,('Input &amp; Results'!F$36/12*$C$3)*('Input &amp; Results'!$D$21),('Input &amp; Results'!F$36/12*$C$3)*('Input &amp; Results'!$D$22))</f>
        <v>#DIV/0!</v>
      </c>
      <c r="H1080" s="106" t="e">
        <f t="shared" si="108"/>
        <v>#DIV/0!</v>
      </c>
      <c r="I1080" s="106" t="e">
        <f t="shared" si="109"/>
        <v>#DIV/0!</v>
      </c>
      <c r="J1080" s="106" t="e">
        <f t="shared" si="112"/>
        <v>#DIV/0!</v>
      </c>
      <c r="K1080" s="107" t="e">
        <f t="shared" si="110"/>
        <v>#DIV/0!</v>
      </c>
    </row>
    <row r="1081" spans="2:11" x14ac:dyDescent="0.2">
      <c r="B1081" s="31">
        <f t="shared" si="107"/>
        <v>3</v>
      </c>
      <c r="C1081" s="31" t="s">
        <v>62</v>
      </c>
      <c r="D1081" s="106">
        <v>1066</v>
      </c>
      <c r="E1081" s="106">
        <f t="shared" ref="E1081:E1144" si="113">IF($C$3&gt;0,$C$3*$C$11*(I1080/$C$8)^$C$12,0)</f>
        <v>0</v>
      </c>
      <c r="F1081" s="107">
        <f t="shared" si="111"/>
        <v>0</v>
      </c>
      <c r="G1081" s="106" t="e">
        <f>IF('Calcs active'!P1080&gt;0,('Input &amp; Results'!F$36/12*$C$3)*('Input &amp; Results'!$D$21),('Input &amp; Results'!F$36/12*$C$3)*('Input &amp; Results'!$D$22))</f>
        <v>#DIV/0!</v>
      </c>
      <c r="H1081" s="106" t="e">
        <f t="shared" si="108"/>
        <v>#DIV/0!</v>
      </c>
      <c r="I1081" s="106" t="e">
        <f t="shared" si="109"/>
        <v>#DIV/0!</v>
      </c>
      <c r="J1081" s="106" t="e">
        <f t="shared" si="112"/>
        <v>#DIV/0!</v>
      </c>
      <c r="K1081" s="107" t="e">
        <f t="shared" si="110"/>
        <v>#DIV/0!</v>
      </c>
    </row>
    <row r="1082" spans="2:11" x14ac:dyDescent="0.2">
      <c r="B1082" s="31">
        <f t="shared" si="107"/>
        <v>3</v>
      </c>
      <c r="C1082" s="31" t="s">
        <v>62</v>
      </c>
      <c r="D1082" s="106">
        <v>1067</v>
      </c>
      <c r="E1082" s="106">
        <f t="shared" si="113"/>
        <v>0</v>
      </c>
      <c r="F1082" s="107">
        <f t="shared" si="111"/>
        <v>0</v>
      </c>
      <c r="G1082" s="106" t="e">
        <f>IF('Calcs active'!P1081&gt;0,('Input &amp; Results'!F$36/12*$C$3)*('Input &amp; Results'!$D$21),('Input &amp; Results'!F$36/12*$C$3)*('Input &amp; Results'!$D$22))</f>
        <v>#DIV/0!</v>
      </c>
      <c r="H1082" s="106" t="e">
        <f t="shared" si="108"/>
        <v>#DIV/0!</v>
      </c>
      <c r="I1082" s="106" t="e">
        <f t="shared" si="109"/>
        <v>#DIV/0!</v>
      </c>
      <c r="J1082" s="106" t="e">
        <f t="shared" si="112"/>
        <v>#DIV/0!</v>
      </c>
      <c r="K1082" s="107" t="e">
        <f t="shared" si="110"/>
        <v>#DIV/0!</v>
      </c>
    </row>
    <row r="1083" spans="2:11" x14ac:dyDescent="0.2">
      <c r="B1083" s="31">
        <f t="shared" si="107"/>
        <v>3</v>
      </c>
      <c r="C1083" s="31" t="s">
        <v>62</v>
      </c>
      <c r="D1083" s="106">
        <v>1068</v>
      </c>
      <c r="E1083" s="106">
        <f t="shared" si="113"/>
        <v>0</v>
      </c>
      <c r="F1083" s="107">
        <f t="shared" si="111"/>
        <v>0</v>
      </c>
      <c r="G1083" s="106" t="e">
        <f>IF('Calcs active'!P1082&gt;0,('Input &amp; Results'!F$36/12*$C$3)*('Input &amp; Results'!$D$21),('Input &amp; Results'!F$36/12*$C$3)*('Input &amp; Results'!$D$22))</f>
        <v>#DIV/0!</v>
      </c>
      <c r="H1083" s="106" t="e">
        <f t="shared" si="108"/>
        <v>#DIV/0!</v>
      </c>
      <c r="I1083" s="106" t="e">
        <f t="shared" si="109"/>
        <v>#DIV/0!</v>
      </c>
      <c r="J1083" s="106" t="e">
        <f t="shared" si="112"/>
        <v>#DIV/0!</v>
      </c>
      <c r="K1083" s="107" t="e">
        <f t="shared" si="110"/>
        <v>#DIV/0!</v>
      </c>
    </row>
    <row r="1084" spans="2:11" x14ac:dyDescent="0.2">
      <c r="B1084" s="31">
        <f t="shared" si="107"/>
        <v>3</v>
      </c>
      <c r="C1084" s="31" t="s">
        <v>62</v>
      </c>
      <c r="D1084" s="106">
        <v>1069</v>
      </c>
      <c r="E1084" s="106">
        <f t="shared" si="113"/>
        <v>0</v>
      </c>
      <c r="F1084" s="107">
        <f t="shared" si="111"/>
        <v>0</v>
      </c>
      <c r="G1084" s="106" t="e">
        <f>IF('Calcs active'!P1083&gt;0,('Input &amp; Results'!F$36/12*$C$3)*('Input &amp; Results'!$D$21),('Input &amp; Results'!F$36/12*$C$3)*('Input &amp; Results'!$D$22))</f>
        <v>#DIV/0!</v>
      </c>
      <c r="H1084" s="106" t="e">
        <f t="shared" si="108"/>
        <v>#DIV/0!</v>
      </c>
      <c r="I1084" s="106" t="e">
        <f t="shared" si="109"/>
        <v>#DIV/0!</v>
      </c>
      <c r="J1084" s="106" t="e">
        <f t="shared" si="112"/>
        <v>#DIV/0!</v>
      </c>
      <c r="K1084" s="107" t="e">
        <f t="shared" si="110"/>
        <v>#DIV/0!</v>
      </c>
    </row>
    <row r="1085" spans="2:11" x14ac:dyDescent="0.2">
      <c r="B1085" s="31">
        <f t="shared" si="107"/>
        <v>3</v>
      </c>
      <c r="C1085" s="31" t="s">
        <v>62</v>
      </c>
      <c r="D1085" s="106">
        <v>1070</v>
      </c>
      <c r="E1085" s="106">
        <f t="shared" si="113"/>
        <v>0</v>
      </c>
      <c r="F1085" s="107">
        <f t="shared" si="111"/>
        <v>0</v>
      </c>
      <c r="G1085" s="106" t="e">
        <f>IF('Calcs active'!P1084&gt;0,('Input &amp; Results'!F$36/12*$C$3)*('Input &amp; Results'!$D$21),('Input &amp; Results'!F$36/12*$C$3)*('Input &amp; Results'!$D$22))</f>
        <v>#DIV/0!</v>
      </c>
      <c r="H1085" s="106" t="e">
        <f t="shared" si="108"/>
        <v>#DIV/0!</v>
      </c>
      <c r="I1085" s="106" t="e">
        <f t="shared" si="109"/>
        <v>#DIV/0!</v>
      </c>
      <c r="J1085" s="106" t="e">
        <f t="shared" si="112"/>
        <v>#DIV/0!</v>
      </c>
      <c r="K1085" s="107" t="e">
        <f t="shared" si="110"/>
        <v>#DIV/0!</v>
      </c>
    </row>
    <row r="1086" spans="2:11" x14ac:dyDescent="0.2">
      <c r="B1086" s="31">
        <f t="shared" ref="B1086:B1149" si="114">B721+1</f>
        <v>3</v>
      </c>
      <c r="C1086" s="31" t="s">
        <v>62</v>
      </c>
      <c r="D1086" s="106">
        <v>1071</v>
      </c>
      <c r="E1086" s="106">
        <f t="shared" si="113"/>
        <v>0</v>
      </c>
      <c r="F1086" s="107">
        <f t="shared" si="111"/>
        <v>0</v>
      </c>
      <c r="G1086" s="106" t="e">
        <f>IF('Calcs active'!P1085&gt;0,('Input &amp; Results'!F$36/12*$C$3)*('Input &amp; Results'!$D$21),('Input &amp; Results'!F$36/12*$C$3)*('Input &amp; Results'!$D$22))</f>
        <v>#DIV/0!</v>
      </c>
      <c r="H1086" s="106" t="e">
        <f t="shared" si="108"/>
        <v>#DIV/0!</v>
      </c>
      <c r="I1086" s="106" t="e">
        <f t="shared" si="109"/>
        <v>#DIV/0!</v>
      </c>
      <c r="J1086" s="106" t="e">
        <f t="shared" si="112"/>
        <v>#DIV/0!</v>
      </c>
      <c r="K1086" s="107" t="e">
        <f t="shared" si="110"/>
        <v>#DIV/0!</v>
      </c>
    </row>
    <row r="1087" spans="2:11" x14ac:dyDescent="0.2">
      <c r="B1087" s="31">
        <f t="shared" si="114"/>
        <v>3</v>
      </c>
      <c r="C1087" s="31" t="s">
        <v>62</v>
      </c>
      <c r="D1087" s="106">
        <v>1072</v>
      </c>
      <c r="E1087" s="106">
        <f t="shared" si="113"/>
        <v>0</v>
      </c>
      <c r="F1087" s="107">
        <f t="shared" si="111"/>
        <v>0</v>
      </c>
      <c r="G1087" s="106" t="e">
        <f>IF('Calcs active'!P1086&gt;0,('Input &amp; Results'!F$36/12*$C$3)*('Input &amp; Results'!$D$21),('Input &amp; Results'!F$36/12*$C$3)*('Input &amp; Results'!$D$22))</f>
        <v>#DIV/0!</v>
      </c>
      <c r="H1087" s="106" t="e">
        <f t="shared" si="108"/>
        <v>#DIV/0!</v>
      </c>
      <c r="I1087" s="106" t="e">
        <f t="shared" si="109"/>
        <v>#DIV/0!</v>
      </c>
      <c r="J1087" s="106" t="e">
        <f t="shared" si="112"/>
        <v>#DIV/0!</v>
      </c>
      <c r="K1087" s="107" t="e">
        <f t="shared" si="110"/>
        <v>#DIV/0!</v>
      </c>
    </row>
    <row r="1088" spans="2:11" x14ac:dyDescent="0.2">
      <c r="B1088" s="31">
        <f t="shared" si="114"/>
        <v>3</v>
      </c>
      <c r="C1088" s="31" t="s">
        <v>62</v>
      </c>
      <c r="D1088" s="106">
        <v>1073</v>
      </c>
      <c r="E1088" s="106">
        <f t="shared" si="113"/>
        <v>0</v>
      </c>
      <c r="F1088" s="107">
        <f t="shared" si="111"/>
        <v>0</v>
      </c>
      <c r="G1088" s="106" t="e">
        <f>IF('Calcs active'!P1087&gt;0,('Input &amp; Results'!F$36/12*$C$3)*('Input &amp; Results'!$D$21),('Input &amp; Results'!F$36/12*$C$3)*('Input &amp; Results'!$D$22))</f>
        <v>#DIV/0!</v>
      </c>
      <c r="H1088" s="106" t="e">
        <f t="shared" si="108"/>
        <v>#DIV/0!</v>
      </c>
      <c r="I1088" s="106" t="e">
        <f t="shared" si="109"/>
        <v>#DIV/0!</v>
      </c>
      <c r="J1088" s="106" t="e">
        <f t="shared" si="112"/>
        <v>#DIV/0!</v>
      </c>
      <c r="K1088" s="107" t="e">
        <f t="shared" si="110"/>
        <v>#DIV/0!</v>
      </c>
    </row>
    <row r="1089" spans="2:11" x14ac:dyDescent="0.2">
      <c r="B1089" s="31">
        <f t="shared" si="114"/>
        <v>3</v>
      </c>
      <c r="C1089" s="31" t="s">
        <v>62</v>
      </c>
      <c r="D1089" s="106">
        <v>1074</v>
      </c>
      <c r="E1089" s="106">
        <f t="shared" si="113"/>
        <v>0</v>
      </c>
      <c r="F1089" s="107">
        <f t="shared" si="111"/>
        <v>0</v>
      </c>
      <c r="G1089" s="106" t="e">
        <f>IF('Calcs active'!P1088&gt;0,('Input &amp; Results'!F$36/12*$C$3)*('Input &amp; Results'!$D$21),('Input &amp; Results'!F$36/12*$C$3)*('Input &amp; Results'!$D$22))</f>
        <v>#DIV/0!</v>
      </c>
      <c r="H1089" s="106" t="e">
        <f t="shared" si="108"/>
        <v>#DIV/0!</v>
      </c>
      <c r="I1089" s="106" t="e">
        <f t="shared" si="109"/>
        <v>#DIV/0!</v>
      </c>
      <c r="J1089" s="106" t="e">
        <f t="shared" si="112"/>
        <v>#DIV/0!</v>
      </c>
      <c r="K1089" s="107" t="e">
        <f t="shared" si="110"/>
        <v>#DIV/0!</v>
      </c>
    </row>
    <row r="1090" spans="2:11" x14ac:dyDescent="0.2">
      <c r="B1090" s="31">
        <f t="shared" si="114"/>
        <v>3</v>
      </c>
      <c r="C1090" s="31" t="s">
        <v>62</v>
      </c>
      <c r="D1090" s="106">
        <v>1075</v>
      </c>
      <c r="E1090" s="106">
        <f t="shared" si="113"/>
        <v>0</v>
      </c>
      <c r="F1090" s="107">
        <f t="shared" si="111"/>
        <v>0</v>
      </c>
      <c r="G1090" s="106" t="e">
        <f>IF('Calcs active'!P1089&gt;0,('Input &amp; Results'!F$36/12*$C$3)*('Input &amp; Results'!$D$21),('Input &amp; Results'!F$36/12*$C$3)*('Input &amp; Results'!$D$22))</f>
        <v>#DIV/0!</v>
      </c>
      <c r="H1090" s="106" t="e">
        <f t="shared" si="108"/>
        <v>#DIV/0!</v>
      </c>
      <c r="I1090" s="106" t="e">
        <f t="shared" si="109"/>
        <v>#DIV/0!</v>
      </c>
      <c r="J1090" s="106" t="e">
        <f t="shared" si="112"/>
        <v>#DIV/0!</v>
      </c>
      <c r="K1090" s="107" t="e">
        <f t="shared" si="110"/>
        <v>#DIV/0!</v>
      </c>
    </row>
    <row r="1091" spans="2:11" x14ac:dyDescent="0.2">
      <c r="B1091" s="31">
        <f t="shared" si="114"/>
        <v>3</v>
      </c>
      <c r="C1091" s="31" t="s">
        <v>62</v>
      </c>
      <c r="D1091" s="106">
        <v>1076</v>
      </c>
      <c r="E1091" s="106">
        <f t="shared" si="113"/>
        <v>0</v>
      </c>
      <c r="F1091" s="107">
        <f t="shared" si="111"/>
        <v>0</v>
      </c>
      <c r="G1091" s="106" t="e">
        <f>IF('Calcs active'!P1090&gt;0,('Input &amp; Results'!F$36/12*$C$3)*('Input &amp; Results'!$D$21),('Input &amp; Results'!F$36/12*$C$3)*('Input &amp; Results'!$D$22))</f>
        <v>#DIV/0!</v>
      </c>
      <c r="H1091" s="106" t="e">
        <f t="shared" si="108"/>
        <v>#DIV/0!</v>
      </c>
      <c r="I1091" s="106" t="e">
        <f t="shared" si="109"/>
        <v>#DIV/0!</v>
      </c>
      <c r="J1091" s="106" t="e">
        <f t="shared" si="112"/>
        <v>#DIV/0!</v>
      </c>
      <c r="K1091" s="107" t="e">
        <f t="shared" si="110"/>
        <v>#DIV/0!</v>
      </c>
    </row>
    <row r="1092" spans="2:11" x14ac:dyDescent="0.2">
      <c r="B1092" s="31">
        <f t="shared" si="114"/>
        <v>3</v>
      </c>
      <c r="C1092" s="31" t="s">
        <v>62</v>
      </c>
      <c r="D1092" s="106">
        <v>1077</v>
      </c>
      <c r="E1092" s="106">
        <f t="shared" si="113"/>
        <v>0</v>
      </c>
      <c r="F1092" s="107">
        <f t="shared" si="111"/>
        <v>0</v>
      </c>
      <c r="G1092" s="106" t="e">
        <f>IF('Calcs active'!P1091&gt;0,('Input &amp; Results'!F$36/12*$C$3)*('Input &amp; Results'!$D$21),('Input &amp; Results'!F$36/12*$C$3)*('Input &amp; Results'!$D$22))</f>
        <v>#DIV/0!</v>
      </c>
      <c r="H1092" s="106" t="e">
        <f t="shared" si="108"/>
        <v>#DIV/0!</v>
      </c>
      <c r="I1092" s="106" t="e">
        <f t="shared" si="109"/>
        <v>#DIV/0!</v>
      </c>
      <c r="J1092" s="106" t="e">
        <f t="shared" si="112"/>
        <v>#DIV/0!</v>
      </c>
      <c r="K1092" s="107" t="e">
        <f t="shared" si="110"/>
        <v>#DIV/0!</v>
      </c>
    </row>
    <row r="1093" spans="2:11" x14ac:dyDescent="0.2">
      <c r="B1093" s="31">
        <f t="shared" si="114"/>
        <v>3</v>
      </c>
      <c r="C1093" s="31" t="s">
        <v>62</v>
      </c>
      <c r="D1093" s="106">
        <v>1078</v>
      </c>
      <c r="E1093" s="106">
        <f t="shared" si="113"/>
        <v>0</v>
      </c>
      <c r="F1093" s="107">
        <f t="shared" si="111"/>
        <v>0</v>
      </c>
      <c r="G1093" s="106" t="e">
        <f>IF('Calcs active'!P1092&gt;0,('Input &amp; Results'!F$36/12*$C$3)*('Input &amp; Results'!$D$21),('Input &amp; Results'!F$36/12*$C$3)*('Input &amp; Results'!$D$22))</f>
        <v>#DIV/0!</v>
      </c>
      <c r="H1093" s="106" t="e">
        <f t="shared" si="108"/>
        <v>#DIV/0!</v>
      </c>
      <c r="I1093" s="106" t="e">
        <f t="shared" si="109"/>
        <v>#DIV/0!</v>
      </c>
      <c r="J1093" s="106" t="e">
        <f t="shared" si="112"/>
        <v>#DIV/0!</v>
      </c>
      <c r="K1093" s="107" t="e">
        <f t="shared" si="110"/>
        <v>#DIV/0!</v>
      </c>
    </row>
    <row r="1094" spans="2:11" x14ac:dyDescent="0.2">
      <c r="B1094" s="31">
        <f t="shared" si="114"/>
        <v>3</v>
      </c>
      <c r="C1094" s="31" t="s">
        <v>62</v>
      </c>
      <c r="D1094" s="106">
        <v>1079</v>
      </c>
      <c r="E1094" s="106">
        <f t="shared" si="113"/>
        <v>0</v>
      </c>
      <c r="F1094" s="107">
        <f t="shared" si="111"/>
        <v>0</v>
      </c>
      <c r="G1094" s="106" t="e">
        <f>IF('Calcs active'!P1093&gt;0,('Input &amp; Results'!F$36/12*$C$3)*('Input &amp; Results'!$D$21),('Input &amp; Results'!F$36/12*$C$3)*('Input &amp; Results'!$D$22))</f>
        <v>#DIV/0!</v>
      </c>
      <c r="H1094" s="106" t="e">
        <f t="shared" si="108"/>
        <v>#DIV/0!</v>
      </c>
      <c r="I1094" s="106" t="e">
        <f t="shared" si="109"/>
        <v>#DIV/0!</v>
      </c>
      <c r="J1094" s="106" t="e">
        <f t="shared" si="112"/>
        <v>#DIV/0!</v>
      </c>
      <c r="K1094" s="107" t="e">
        <f t="shared" si="110"/>
        <v>#DIV/0!</v>
      </c>
    </row>
    <row r="1095" spans="2:11" x14ac:dyDescent="0.2">
      <c r="B1095" s="31">
        <f t="shared" si="114"/>
        <v>3</v>
      </c>
      <c r="C1095" s="31" t="s">
        <v>62</v>
      </c>
      <c r="D1095" s="106">
        <v>1080</v>
      </c>
      <c r="E1095" s="106">
        <f t="shared" si="113"/>
        <v>0</v>
      </c>
      <c r="F1095" s="107">
        <f t="shared" si="111"/>
        <v>0</v>
      </c>
      <c r="G1095" s="106" t="e">
        <f>IF('Calcs active'!P1094&gt;0,('Input &amp; Results'!F$36/12*$C$3)*('Input &amp; Results'!$D$21),('Input &amp; Results'!F$36/12*$C$3)*('Input &amp; Results'!$D$22))</f>
        <v>#DIV/0!</v>
      </c>
      <c r="H1095" s="106" t="e">
        <f t="shared" si="108"/>
        <v>#DIV/0!</v>
      </c>
      <c r="I1095" s="106" t="e">
        <f t="shared" si="109"/>
        <v>#DIV/0!</v>
      </c>
      <c r="J1095" s="106" t="e">
        <f t="shared" si="112"/>
        <v>#DIV/0!</v>
      </c>
      <c r="K1095" s="107" t="e">
        <f t="shared" si="110"/>
        <v>#DIV/0!</v>
      </c>
    </row>
    <row r="1096" spans="2:11" x14ac:dyDescent="0.2">
      <c r="B1096" s="31">
        <f t="shared" si="114"/>
        <v>3</v>
      </c>
      <c r="C1096" s="31" t="s">
        <v>62</v>
      </c>
      <c r="D1096" s="106">
        <v>1081</v>
      </c>
      <c r="E1096" s="106">
        <f t="shared" si="113"/>
        <v>0</v>
      </c>
      <c r="F1096" s="107">
        <f t="shared" si="111"/>
        <v>0</v>
      </c>
      <c r="G1096" s="106" t="e">
        <f>IF('Calcs active'!P1095&gt;0,('Input &amp; Results'!F$36/12*$C$3)*('Input &amp; Results'!$D$21),('Input &amp; Results'!F$36/12*$C$3)*('Input &amp; Results'!$D$22))</f>
        <v>#DIV/0!</v>
      </c>
      <c r="H1096" s="106" t="e">
        <f t="shared" si="108"/>
        <v>#DIV/0!</v>
      </c>
      <c r="I1096" s="106" t="e">
        <f t="shared" si="109"/>
        <v>#DIV/0!</v>
      </c>
      <c r="J1096" s="106" t="e">
        <f t="shared" si="112"/>
        <v>#DIV/0!</v>
      </c>
      <c r="K1096" s="107" t="e">
        <f t="shared" si="110"/>
        <v>#DIV/0!</v>
      </c>
    </row>
    <row r="1097" spans="2:11" x14ac:dyDescent="0.2">
      <c r="B1097" s="31">
        <f t="shared" si="114"/>
        <v>3</v>
      </c>
      <c r="C1097" s="31" t="s">
        <v>62</v>
      </c>
      <c r="D1097" s="106">
        <v>1082</v>
      </c>
      <c r="E1097" s="106">
        <f t="shared" si="113"/>
        <v>0</v>
      </c>
      <c r="F1097" s="107">
        <f t="shared" si="111"/>
        <v>0</v>
      </c>
      <c r="G1097" s="106" t="e">
        <f>IF('Calcs active'!P1096&gt;0,('Input &amp; Results'!F$36/12*$C$3)*('Input &amp; Results'!$D$21),('Input &amp; Results'!F$36/12*$C$3)*('Input &amp; Results'!$D$22))</f>
        <v>#DIV/0!</v>
      </c>
      <c r="H1097" s="106" t="e">
        <f t="shared" si="108"/>
        <v>#DIV/0!</v>
      </c>
      <c r="I1097" s="106" t="e">
        <f t="shared" si="109"/>
        <v>#DIV/0!</v>
      </c>
      <c r="J1097" s="106" t="e">
        <f t="shared" si="112"/>
        <v>#DIV/0!</v>
      </c>
      <c r="K1097" s="107" t="e">
        <f t="shared" si="110"/>
        <v>#DIV/0!</v>
      </c>
    </row>
    <row r="1098" spans="2:11" x14ac:dyDescent="0.2">
      <c r="B1098" s="31">
        <f t="shared" si="114"/>
        <v>3</v>
      </c>
      <c r="C1098" s="31" t="s">
        <v>62</v>
      </c>
      <c r="D1098" s="106">
        <v>1083</v>
      </c>
      <c r="E1098" s="106">
        <f t="shared" si="113"/>
        <v>0</v>
      </c>
      <c r="F1098" s="107">
        <f t="shared" si="111"/>
        <v>0</v>
      </c>
      <c r="G1098" s="106" t="e">
        <f>IF('Calcs active'!P1097&gt;0,('Input &amp; Results'!F$36/12*$C$3)*('Input &amp; Results'!$D$21),('Input &amp; Results'!F$36/12*$C$3)*('Input &amp; Results'!$D$22))</f>
        <v>#DIV/0!</v>
      </c>
      <c r="H1098" s="106" t="e">
        <f t="shared" si="108"/>
        <v>#DIV/0!</v>
      </c>
      <c r="I1098" s="106" t="e">
        <f t="shared" si="109"/>
        <v>#DIV/0!</v>
      </c>
      <c r="J1098" s="106" t="e">
        <f t="shared" si="112"/>
        <v>#DIV/0!</v>
      </c>
      <c r="K1098" s="107" t="e">
        <f t="shared" si="110"/>
        <v>#DIV/0!</v>
      </c>
    </row>
    <row r="1099" spans="2:11" x14ac:dyDescent="0.2">
      <c r="B1099" s="31">
        <f t="shared" si="114"/>
        <v>3</v>
      </c>
      <c r="C1099" s="31" t="s">
        <v>62</v>
      </c>
      <c r="D1099" s="106">
        <v>1084</v>
      </c>
      <c r="E1099" s="106">
        <f t="shared" si="113"/>
        <v>0</v>
      </c>
      <c r="F1099" s="107">
        <f t="shared" si="111"/>
        <v>0</v>
      </c>
      <c r="G1099" s="106" t="e">
        <f>IF('Calcs active'!P1098&gt;0,('Input &amp; Results'!F$36/12*$C$3)*('Input &amp; Results'!$D$21),('Input &amp; Results'!F$36/12*$C$3)*('Input &amp; Results'!$D$22))</f>
        <v>#DIV/0!</v>
      </c>
      <c r="H1099" s="106" t="e">
        <f t="shared" si="108"/>
        <v>#DIV/0!</v>
      </c>
      <c r="I1099" s="106" t="e">
        <f t="shared" si="109"/>
        <v>#DIV/0!</v>
      </c>
      <c r="J1099" s="106" t="e">
        <f t="shared" si="112"/>
        <v>#DIV/0!</v>
      </c>
      <c r="K1099" s="107" t="e">
        <f t="shared" si="110"/>
        <v>#DIV/0!</v>
      </c>
    </row>
    <row r="1100" spans="2:11" x14ac:dyDescent="0.2">
      <c r="B1100" s="31">
        <f t="shared" si="114"/>
        <v>3</v>
      </c>
      <c r="C1100" s="31" t="s">
        <v>62</v>
      </c>
      <c r="D1100" s="106">
        <v>1085</v>
      </c>
      <c r="E1100" s="106">
        <f t="shared" si="113"/>
        <v>0</v>
      </c>
      <c r="F1100" s="107">
        <f t="shared" si="111"/>
        <v>0</v>
      </c>
      <c r="G1100" s="106" t="e">
        <f>IF('Calcs active'!P1099&gt;0,('Input &amp; Results'!F$36/12*$C$3)*('Input &amp; Results'!$D$21),('Input &amp; Results'!F$36/12*$C$3)*('Input &amp; Results'!$D$22))</f>
        <v>#DIV/0!</v>
      </c>
      <c r="H1100" s="106" t="e">
        <f t="shared" si="108"/>
        <v>#DIV/0!</v>
      </c>
      <c r="I1100" s="106" t="e">
        <f t="shared" si="109"/>
        <v>#DIV/0!</v>
      </c>
      <c r="J1100" s="106" t="e">
        <f t="shared" si="112"/>
        <v>#DIV/0!</v>
      </c>
      <c r="K1100" s="107" t="e">
        <f t="shared" si="110"/>
        <v>#DIV/0!</v>
      </c>
    </row>
    <row r="1101" spans="2:11" x14ac:dyDescent="0.2">
      <c r="B1101" s="31">
        <f t="shared" si="114"/>
        <v>3</v>
      </c>
      <c r="C1101" s="31" t="s">
        <v>62</v>
      </c>
      <c r="D1101" s="106">
        <v>1086</v>
      </c>
      <c r="E1101" s="106">
        <f t="shared" si="113"/>
        <v>0</v>
      </c>
      <c r="F1101" s="107">
        <f t="shared" si="111"/>
        <v>0</v>
      </c>
      <c r="G1101" s="106" t="e">
        <f>IF('Calcs active'!P1100&gt;0,('Input &amp; Results'!F$36/12*$C$3)*('Input &amp; Results'!$D$21),('Input &amp; Results'!F$36/12*$C$3)*('Input &amp; Results'!$D$22))</f>
        <v>#DIV/0!</v>
      </c>
      <c r="H1101" s="106" t="e">
        <f t="shared" si="108"/>
        <v>#DIV/0!</v>
      </c>
      <c r="I1101" s="106" t="e">
        <f t="shared" si="109"/>
        <v>#DIV/0!</v>
      </c>
      <c r="J1101" s="106" t="e">
        <f t="shared" si="112"/>
        <v>#DIV/0!</v>
      </c>
      <c r="K1101" s="107" t="e">
        <f t="shared" si="110"/>
        <v>#DIV/0!</v>
      </c>
    </row>
    <row r="1102" spans="2:11" x14ac:dyDescent="0.2">
      <c r="B1102" s="31">
        <f t="shared" si="114"/>
        <v>3</v>
      </c>
      <c r="C1102" s="31" t="s">
        <v>62</v>
      </c>
      <c r="D1102" s="106">
        <v>1087</v>
      </c>
      <c r="E1102" s="106">
        <f t="shared" si="113"/>
        <v>0</v>
      </c>
      <c r="F1102" s="107">
        <f t="shared" si="111"/>
        <v>0</v>
      </c>
      <c r="G1102" s="106" t="e">
        <f>IF('Calcs active'!P1101&gt;0,('Input &amp; Results'!F$36/12*$C$3)*('Input &amp; Results'!$D$21),('Input &amp; Results'!F$36/12*$C$3)*('Input &amp; Results'!$D$22))</f>
        <v>#DIV/0!</v>
      </c>
      <c r="H1102" s="106" t="e">
        <f t="shared" si="108"/>
        <v>#DIV/0!</v>
      </c>
      <c r="I1102" s="106" t="e">
        <f t="shared" si="109"/>
        <v>#DIV/0!</v>
      </c>
      <c r="J1102" s="106" t="e">
        <f t="shared" si="112"/>
        <v>#DIV/0!</v>
      </c>
      <c r="K1102" s="107" t="e">
        <f t="shared" si="110"/>
        <v>#DIV/0!</v>
      </c>
    </row>
    <row r="1103" spans="2:11" x14ac:dyDescent="0.2">
      <c r="B1103" s="31">
        <f t="shared" si="114"/>
        <v>3</v>
      </c>
      <c r="C1103" s="31" t="s">
        <v>62</v>
      </c>
      <c r="D1103" s="106">
        <v>1088</v>
      </c>
      <c r="E1103" s="106">
        <f t="shared" si="113"/>
        <v>0</v>
      </c>
      <c r="F1103" s="107">
        <f t="shared" si="111"/>
        <v>0</v>
      </c>
      <c r="G1103" s="106" t="e">
        <f>IF('Calcs active'!P1102&gt;0,('Input &amp; Results'!F$36/12*$C$3)*('Input &amp; Results'!$D$21),('Input &amp; Results'!F$36/12*$C$3)*('Input &amp; Results'!$D$22))</f>
        <v>#DIV/0!</v>
      </c>
      <c r="H1103" s="106" t="e">
        <f t="shared" si="108"/>
        <v>#DIV/0!</v>
      </c>
      <c r="I1103" s="106" t="e">
        <f t="shared" si="109"/>
        <v>#DIV/0!</v>
      </c>
      <c r="J1103" s="106" t="e">
        <f t="shared" si="112"/>
        <v>#DIV/0!</v>
      </c>
      <c r="K1103" s="107" t="e">
        <f t="shared" si="110"/>
        <v>#DIV/0!</v>
      </c>
    </row>
    <row r="1104" spans="2:11" x14ac:dyDescent="0.2">
      <c r="B1104" s="31">
        <f t="shared" si="114"/>
        <v>3</v>
      </c>
      <c r="C1104" s="31" t="s">
        <v>62</v>
      </c>
      <c r="D1104" s="106">
        <v>1089</v>
      </c>
      <c r="E1104" s="106">
        <f t="shared" si="113"/>
        <v>0</v>
      </c>
      <c r="F1104" s="107">
        <f t="shared" si="111"/>
        <v>0</v>
      </c>
      <c r="G1104" s="106" t="e">
        <f>IF('Calcs active'!P1103&gt;0,('Input &amp; Results'!F$36/12*$C$3)*('Input &amp; Results'!$D$21),('Input &amp; Results'!F$36/12*$C$3)*('Input &amp; Results'!$D$22))</f>
        <v>#DIV/0!</v>
      </c>
      <c r="H1104" s="106" t="e">
        <f t="shared" si="108"/>
        <v>#DIV/0!</v>
      </c>
      <c r="I1104" s="106" t="e">
        <f t="shared" si="109"/>
        <v>#DIV/0!</v>
      </c>
      <c r="J1104" s="106" t="e">
        <f t="shared" si="112"/>
        <v>#DIV/0!</v>
      </c>
      <c r="K1104" s="107" t="e">
        <f t="shared" si="110"/>
        <v>#DIV/0!</v>
      </c>
    </row>
    <row r="1105" spans="2:11" x14ac:dyDescent="0.2">
      <c r="B1105" s="31">
        <f t="shared" si="114"/>
        <v>3</v>
      </c>
      <c r="C1105" s="31" t="s">
        <v>62</v>
      </c>
      <c r="D1105" s="106">
        <v>1090</v>
      </c>
      <c r="E1105" s="106">
        <f t="shared" si="113"/>
        <v>0</v>
      </c>
      <c r="F1105" s="107">
        <f t="shared" si="111"/>
        <v>0</v>
      </c>
      <c r="G1105" s="106" t="e">
        <f>IF('Calcs active'!P1104&gt;0,('Input &amp; Results'!F$36/12*$C$3)*('Input &amp; Results'!$D$21),('Input &amp; Results'!F$36/12*$C$3)*('Input &amp; Results'!$D$22))</f>
        <v>#DIV/0!</v>
      </c>
      <c r="H1105" s="106" t="e">
        <f t="shared" ref="H1105:H1168" si="115">G1105-E1105</f>
        <v>#DIV/0!</v>
      </c>
      <c r="I1105" s="106" t="e">
        <f t="shared" ref="I1105:I1168" si="116">I1104+H1105</f>
        <v>#DIV/0!</v>
      </c>
      <c r="J1105" s="106" t="e">
        <f t="shared" si="112"/>
        <v>#DIV/0!</v>
      </c>
      <c r="K1105" s="107" t="e">
        <f t="shared" ref="K1105:K1168" si="117">J1105/($C$3*$C$4)</f>
        <v>#DIV/0!</v>
      </c>
    </row>
    <row r="1106" spans="2:11" x14ac:dyDescent="0.2">
      <c r="B1106" s="31">
        <f t="shared" si="114"/>
        <v>3</v>
      </c>
      <c r="C1106" s="31" t="s">
        <v>62</v>
      </c>
      <c r="D1106" s="106">
        <v>1091</v>
      </c>
      <c r="E1106" s="106">
        <f t="shared" si="113"/>
        <v>0</v>
      </c>
      <c r="F1106" s="107">
        <f t="shared" si="111"/>
        <v>0</v>
      </c>
      <c r="G1106" s="106" t="e">
        <f>IF('Calcs active'!P1105&gt;0,('Input &amp; Results'!F$36/12*$C$3)*('Input &amp; Results'!$D$21),('Input &amp; Results'!F$36/12*$C$3)*('Input &amp; Results'!$D$22))</f>
        <v>#DIV/0!</v>
      </c>
      <c r="H1106" s="106" t="e">
        <f t="shared" si="115"/>
        <v>#DIV/0!</v>
      </c>
      <c r="I1106" s="106" t="e">
        <f t="shared" si="116"/>
        <v>#DIV/0!</v>
      </c>
      <c r="J1106" s="106" t="e">
        <f t="shared" si="112"/>
        <v>#DIV/0!</v>
      </c>
      <c r="K1106" s="107" t="e">
        <f t="shared" si="117"/>
        <v>#DIV/0!</v>
      </c>
    </row>
    <row r="1107" spans="2:11" x14ac:dyDescent="0.2">
      <c r="B1107" s="31">
        <f t="shared" si="114"/>
        <v>3</v>
      </c>
      <c r="C1107" s="31" t="s">
        <v>62</v>
      </c>
      <c r="D1107" s="106">
        <v>1092</v>
      </c>
      <c r="E1107" s="106">
        <f t="shared" si="113"/>
        <v>0</v>
      </c>
      <c r="F1107" s="107">
        <f t="shared" ref="F1107:F1170" si="118">E1107*7.48/1440</f>
        <v>0</v>
      </c>
      <c r="G1107" s="106" t="e">
        <f>IF('Calcs active'!P1106&gt;0,('Input &amp; Results'!F$36/12*$C$3)*('Input &amp; Results'!$D$21),('Input &amp; Results'!F$36/12*$C$3)*('Input &amp; Results'!$D$22))</f>
        <v>#DIV/0!</v>
      </c>
      <c r="H1107" s="106" t="e">
        <f t="shared" si="115"/>
        <v>#DIV/0!</v>
      </c>
      <c r="I1107" s="106" t="e">
        <f t="shared" si="116"/>
        <v>#DIV/0!</v>
      </c>
      <c r="J1107" s="106" t="e">
        <f t="shared" si="112"/>
        <v>#DIV/0!</v>
      </c>
      <c r="K1107" s="107" t="e">
        <f t="shared" si="117"/>
        <v>#DIV/0!</v>
      </c>
    </row>
    <row r="1108" spans="2:11" x14ac:dyDescent="0.2">
      <c r="B1108" s="31">
        <f t="shared" si="114"/>
        <v>3</v>
      </c>
      <c r="C1108" s="31" t="s">
        <v>62</v>
      </c>
      <c r="D1108" s="106">
        <v>1093</v>
      </c>
      <c r="E1108" s="106">
        <f t="shared" si="113"/>
        <v>0</v>
      </c>
      <c r="F1108" s="107">
        <f t="shared" si="118"/>
        <v>0</v>
      </c>
      <c r="G1108" s="106" t="e">
        <f>IF('Calcs active'!P1107&gt;0,('Input &amp; Results'!F$36/12*$C$3)*('Input &amp; Results'!$D$21),('Input &amp; Results'!F$36/12*$C$3)*('Input &amp; Results'!$D$22))</f>
        <v>#DIV/0!</v>
      </c>
      <c r="H1108" s="106" t="e">
        <f t="shared" si="115"/>
        <v>#DIV/0!</v>
      </c>
      <c r="I1108" s="106" t="e">
        <f t="shared" si="116"/>
        <v>#DIV/0!</v>
      </c>
      <c r="J1108" s="106" t="e">
        <f t="shared" si="112"/>
        <v>#DIV/0!</v>
      </c>
      <c r="K1108" s="107" t="e">
        <f t="shared" si="117"/>
        <v>#DIV/0!</v>
      </c>
    </row>
    <row r="1109" spans="2:11" x14ac:dyDescent="0.2">
      <c r="B1109" s="31">
        <f t="shared" si="114"/>
        <v>3</v>
      </c>
      <c r="C1109" s="31" t="s">
        <v>62</v>
      </c>
      <c r="D1109" s="106">
        <v>1094</v>
      </c>
      <c r="E1109" s="106">
        <f t="shared" si="113"/>
        <v>0</v>
      </c>
      <c r="F1109" s="107">
        <f t="shared" si="118"/>
        <v>0</v>
      </c>
      <c r="G1109" s="106" t="e">
        <f>IF('Calcs active'!P1108&gt;0,('Input &amp; Results'!F$36/12*$C$3)*('Input &amp; Results'!$D$21),('Input &amp; Results'!F$36/12*$C$3)*('Input &amp; Results'!$D$22))</f>
        <v>#DIV/0!</v>
      </c>
      <c r="H1109" s="106" t="e">
        <f t="shared" si="115"/>
        <v>#DIV/0!</v>
      </c>
      <c r="I1109" s="106" t="e">
        <f t="shared" si="116"/>
        <v>#DIV/0!</v>
      </c>
      <c r="J1109" s="106" t="e">
        <f t="shared" ref="J1109:J1172" si="119">J1108+H1109</f>
        <v>#DIV/0!</v>
      </c>
      <c r="K1109" s="107" t="e">
        <f t="shared" si="117"/>
        <v>#DIV/0!</v>
      </c>
    </row>
    <row r="1110" spans="2:11" x14ac:dyDescent="0.2">
      <c r="B1110" s="31">
        <f t="shared" si="114"/>
        <v>3</v>
      </c>
      <c r="C1110" s="31" t="s">
        <v>62</v>
      </c>
      <c r="D1110" s="106">
        <v>1095</v>
      </c>
      <c r="E1110" s="106">
        <f t="shared" si="113"/>
        <v>0</v>
      </c>
      <c r="F1110" s="107">
        <f t="shared" si="118"/>
        <v>0</v>
      </c>
      <c r="G1110" s="106" t="e">
        <f>IF('Calcs active'!P1109&gt;0,('Input &amp; Results'!F$36/12*$C$3)*('Input &amp; Results'!$D$21),('Input &amp; Results'!F$36/12*$C$3)*('Input &amp; Results'!$D$22))</f>
        <v>#DIV/0!</v>
      </c>
      <c r="H1110" s="106" t="e">
        <f t="shared" si="115"/>
        <v>#DIV/0!</v>
      </c>
      <c r="I1110" s="106" t="e">
        <f t="shared" si="116"/>
        <v>#DIV/0!</v>
      </c>
      <c r="J1110" s="106" t="e">
        <f t="shared" si="119"/>
        <v>#DIV/0!</v>
      </c>
      <c r="K1110" s="107" t="e">
        <f t="shared" si="117"/>
        <v>#DIV/0!</v>
      </c>
    </row>
    <row r="1111" spans="2:11" x14ac:dyDescent="0.2">
      <c r="B1111" s="31">
        <f t="shared" si="114"/>
        <v>4</v>
      </c>
      <c r="C1111" s="31" t="s">
        <v>51</v>
      </c>
      <c r="D1111" s="106">
        <v>1096</v>
      </c>
      <c r="E1111" s="106">
        <f t="shared" si="113"/>
        <v>0</v>
      </c>
      <c r="F1111" s="107">
        <f t="shared" si="118"/>
        <v>0</v>
      </c>
      <c r="G1111" s="106" t="e">
        <f>IF('Calcs active'!P1110&gt;0,('Input &amp; Results'!F$25/12*$C$3)*('Input &amp; Results'!$D$21),('Input &amp; Results'!F$25/12*$C$3)*('Input &amp; Results'!$D$22))</f>
        <v>#DIV/0!</v>
      </c>
      <c r="H1111" s="106" t="e">
        <f t="shared" si="115"/>
        <v>#DIV/0!</v>
      </c>
      <c r="I1111" s="106" t="e">
        <f t="shared" si="116"/>
        <v>#DIV/0!</v>
      </c>
      <c r="J1111" s="106" t="e">
        <f t="shared" si="119"/>
        <v>#DIV/0!</v>
      </c>
      <c r="K1111" s="107" t="e">
        <f t="shared" si="117"/>
        <v>#DIV/0!</v>
      </c>
    </row>
    <row r="1112" spans="2:11" x14ac:dyDescent="0.2">
      <c r="B1112" s="31">
        <f t="shared" si="114"/>
        <v>4</v>
      </c>
      <c r="C1112" s="31" t="s">
        <v>51</v>
      </c>
      <c r="D1112" s="106">
        <v>1097</v>
      </c>
      <c r="E1112" s="106">
        <f t="shared" si="113"/>
        <v>0</v>
      </c>
      <c r="F1112" s="107">
        <f t="shared" si="118"/>
        <v>0</v>
      </c>
      <c r="G1112" s="106" t="e">
        <f>IF('Calcs active'!P1111&gt;0,('Input &amp; Results'!F$25/12*$C$3)*('Input &amp; Results'!$D$21),('Input &amp; Results'!F$25/12*$C$3)*('Input &amp; Results'!$D$22))</f>
        <v>#DIV/0!</v>
      </c>
      <c r="H1112" s="106" t="e">
        <f t="shared" si="115"/>
        <v>#DIV/0!</v>
      </c>
      <c r="I1112" s="106" t="e">
        <f t="shared" si="116"/>
        <v>#DIV/0!</v>
      </c>
      <c r="J1112" s="106" t="e">
        <f t="shared" si="119"/>
        <v>#DIV/0!</v>
      </c>
      <c r="K1112" s="107" t="e">
        <f t="shared" si="117"/>
        <v>#DIV/0!</v>
      </c>
    </row>
    <row r="1113" spans="2:11" x14ac:dyDescent="0.2">
      <c r="B1113" s="31">
        <f t="shared" si="114"/>
        <v>4</v>
      </c>
      <c r="C1113" s="31" t="s">
        <v>51</v>
      </c>
      <c r="D1113" s="106">
        <v>1098</v>
      </c>
      <c r="E1113" s="106">
        <f t="shared" si="113"/>
        <v>0</v>
      </c>
      <c r="F1113" s="107">
        <f t="shared" si="118"/>
        <v>0</v>
      </c>
      <c r="G1113" s="106" t="e">
        <f>IF('Calcs active'!P1112&gt;0,('Input &amp; Results'!F$25/12*$C$3)*('Input &amp; Results'!$D$21),('Input &amp; Results'!F$25/12*$C$3)*('Input &amp; Results'!$D$22))</f>
        <v>#DIV/0!</v>
      </c>
      <c r="H1113" s="106" t="e">
        <f t="shared" si="115"/>
        <v>#DIV/0!</v>
      </c>
      <c r="I1113" s="106" t="e">
        <f t="shared" si="116"/>
        <v>#DIV/0!</v>
      </c>
      <c r="J1113" s="106" t="e">
        <f t="shared" si="119"/>
        <v>#DIV/0!</v>
      </c>
      <c r="K1113" s="107" t="e">
        <f t="shared" si="117"/>
        <v>#DIV/0!</v>
      </c>
    </row>
    <row r="1114" spans="2:11" x14ac:dyDescent="0.2">
      <c r="B1114" s="31">
        <f t="shared" si="114"/>
        <v>4</v>
      </c>
      <c r="C1114" s="31" t="s">
        <v>51</v>
      </c>
      <c r="D1114" s="106">
        <v>1099</v>
      </c>
      <c r="E1114" s="106">
        <f t="shared" si="113"/>
        <v>0</v>
      </c>
      <c r="F1114" s="107">
        <f t="shared" si="118"/>
        <v>0</v>
      </c>
      <c r="G1114" s="106" t="e">
        <f>IF('Calcs active'!P1113&gt;0,('Input &amp; Results'!F$25/12*$C$3)*('Input &amp; Results'!$D$21),('Input &amp; Results'!F$25/12*$C$3)*('Input &amp; Results'!$D$22))</f>
        <v>#DIV/0!</v>
      </c>
      <c r="H1114" s="106" t="e">
        <f t="shared" si="115"/>
        <v>#DIV/0!</v>
      </c>
      <c r="I1114" s="106" t="e">
        <f t="shared" si="116"/>
        <v>#DIV/0!</v>
      </c>
      <c r="J1114" s="106" t="e">
        <f t="shared" si="119"/>
        <v>#DIV/0!</v>
      </c>
      <c r="K1114" s="107" t="e">
        <f t="shared" si="117"/>
        <v>#DIV/0!</v>
      </c>
    </row>
    <row r="1115" spans="2:11" x14ac:dyDescent="0.2">
      <c r="B1115" s="31">
        <f t="shared" si="114"/>
        <v>4</v>
      </c>
      <c r="C1115" s="31" t="s">
        <v>51</v>
      </c>
      <c r="D1115" s="106">
        <v>1100</v>
      </c>
      <c r="E1115" s="106">
        <f t="shared" si="113"/>
        <v>0</v>
      </c>
      <c r="F1115" s="107">
        <f t="shared" si="118"/>
        <v>0</v>
      </c>
      <c r="G1115" s="106" t="e">
        <f>IF('Calcs active'!P1114&gt;0,('Input &amp; Results'!F$25/12*$C$3)*('Input &amp; Results'!$D$21),('Input &amp; Results'!F$25/12*$C$3)*('Input &amp; Results'!$D$22))</f>
        <v>#DIV/0!</v>
      </c>
      <c r="H1115" s="106" t="e">
        <f t="shared" si="115"/>
        <v>#DIV/0!</v>
      </c>
      <c r="I1115" s="106" t="e">
        <f t="shared" si="116"/>
        <v>#DIV/0!</v>
      </c>
      <c r="J1115" s="106" t="e">
        <f t="shared" si="119"/>
        <v>#DIV/0!</v>
      </c>
      <c r="K1115" s="107" t="e">
        <f t="shared" si="117"/>
        <v>#DIV/0!</v>
      </c>
    </row>
    <row r="1116" spans="2:11" x14ac:dyDescent="0.2">
      <c r="B1116" s="31">
        <f t="shared" si="114"/>
        <v>4</v>
      </c>
      <c r="C1116" s="31" t="s">
        <v>51</v>
      </c>
      <c r="D1116" s="106">
        <v>1101</v>
      </c>
      <c r="E1116" s="106">
        <f t="shared" si="113"/>
        <v>0</v>
      </c>
      <c r="F1116" s="107">
        <f t="shared" si="118"/>
        <v>0</v>
      </c>
      <c r="G1116" s="106" t="e">
        <f>IF('Calcs active'!P1115&gt;0,('Input &amp; Results'!F$25/12*$C$3)*('Input &amp; Results'!$D$21),('Input &amp; Results'!F$25/12*$C$3)*('Input &amp; Results'!$D$22))</f>
        <v>#DIV/0!</v>
      </c>
      <c r="H1116" s="106" t="e">
        <f t="shared" si="115"/>
        <v>#DIV/0!</v>
      </c>
      <c r="I1116" s="106" t="e">
        <f t="shared" si="116"/>
        <v>#DIV/0!</v>
      </c>
      <c r="J1116" s="106" t="e">
        <f t="shared" si="119"/>
        <v>#DIV/0!</v>
      </c>
      <c r="K1116" s="107" t="e">
        <f t="shared" si="117"/>
        <v>#DIV/0!</v>
      </c>
    </row>
    <row r="1117" spans="2:11" x14ac:dyDescent="0.2">
      <c r="B1117" s="31">
        <f t="shared" si="114"/>
        <v>4</v>
      </c>
      <c r="C1117" s="31" t="s">
        <v>51</v>
      </c>
      <c r="D1117" s="106">
        <v>1102</v>
      </c>
      <c r="E1117" s="106">
        <f t="shared" si="113"/>
        <v>0</v>
      </c>
      <c r="F1117" s="107">
        <f t="shared" si="118"/>
        <v>0</v>
      </c>
      <c r="G1117" s="106" t="e">
        <f>IF('Calcs active'!P1116&gt;0,('Input &amp; Results'!F$25/12*$C$3)*('Input &amp; Results'!$D$21),('Input &amp; Results'!F$25/12*$C$3)*('Input &amp; Results'!$D$22))</f>
        <v>#DIV/0!</v>
      </c>
      <c r="H1117" s="106" t="e">
        <f t="shared" si="115"/>
        <v>#DIV/0!</v>
      </c>
      <c r="I1117" s="106" t="e">
        <f t="shared" si="116"/>
        <v>#DIV/0!</v>
      </c>
      <c r="J1117" s="106" t="e">
        <f t="shared" si="119"/>
        <v>#DIV/0!</v>
      </c>
      <c r="K1117" s="107" t="e">
        <f t="shared" si="117"/>
        <v>#DIV/0!</v>
      </c>
    </row>
    <row r="1118" spans="2:11" x14ac:dyDescent="0.2">
      <c r="B1118" s="31">
        <f t="shared" si="114"/>
        <v>4</v>
      </c>
      <c r="C1118" s="31" t="s">
        <v>51</v>
      </c>
      <c r="D1118" s="106">
        <v>1103</v>
      </c>
      <c r="E1118" s="106">
        <f t="shared" si="113"/>
        <v>0</v>
      </c>
      <c r="F1118" s="107">
        <f t="shared" si="118"/>
        <v>0</v>
      </c>
      <c r="G1118" s="106" t="e">
        <f>IF('Calcs active'!P1117&gt;0,('Input &amp; Results'!F$25/12*$C$3)*('Input &amp; Results'!$D$21),('Input &amp; Results'!F$25/12*$C$3)*('Input &amp; Results'!$D$22))</f>
        <v>#DIV/0!</v>
      </c>
      <c r="H1118" s="106" t="e">
        <f t="shared" si="115"/>
        <v>#DIV/0!</v>
      </c>
      <c r="I1118" s="106" t="e">
        <f t="shared" si="116"/>
        <v>#DIV/0!</v>
      </c>
      <c r="J1118" s="106" t="e">
        <f t="shared" si="119"/>
        <v>#DIV/0!</v>
      </c>
      <c r="K1118" s="107" t="e">
        <f t="shared" si="117"/>
        <v>#DIV/0!</v>
      </c>
    </row>
    <row r="1119" spans="2:11" x14ac:dyDescent="0.2">
      <c r="B1119" s="31">
        <f t="shared" si="114"/>
        <v>4</v>
      </c>
      <c r="C1119" s="31" t="s">
        <v>51</v>
      </c>
      <c r="D1119" s="106">
        <v>1104</v>
      </c>
      <c r="E1119" s="106">
        <f t="shared" si="113"/>
        <v>0</v>
      </c>
      <c r="F1119" s="107">
        <f t="shared" si="118"/>
        <v>0</v>
      </c>
      <c r="G1119" s="106" t="e">
        <f>IF('Calcs active'!P1118&gt;0,('Input &amp; Results'!F$25/12*$C$3)*('Input &amp; Results'!$D$21),('Input &amp; Results'!F$25/12*$C$3)*('Input &amp; Results'!$D$22))</f>
        <v>#DIV/0!</v>
      </c>
      <c r="H1119" s="106" t="e">
        <f t="shared" si="115"/>
        <v>#DIV/0!</v>
      </c>
      <c r="I1119" s="106" t="e">
        <f t="shared" si="116"/>
        <v>#DIV/0!</v>
      </c>
      <c r="J1119" s="106" t="e">
        <f t="shared" si="119"/>
        <v>#DIV/0!</v>
      </c>
      <c r="K1119" s="107" t="e">
        <f t="shared" si="117"/>
        <v>#DIV/0!</v>
      </c>
    </row>
    <row r="1120" spans="2:11" x14ac:dyDescent="0.2">
      <c r="B1120" s="31">
        <f t="shared" si="114"/>
        <v>4</v>
      </c>
      <c r="C1120" s="31" t="s">
        <v>51</v>
      </c>
      <c r="D1120" s="106">
        <v>1105</v>
      </c>
      <c r="E1120" s="106">
        <f t="shared" si="113"/>
        <v>0</v>
      </c>
      <c r="F1120" s="107">
        <f t="shared" si="118"/>
        <v>0</v>
      </c>
      <c r="G1120" s="106" t="e">
        <f>IF('Calcs active'!P1119&gt;0,('Input &amp; Results'!F$25/12*$C$3)*('Input &amp; Results'!$D$21),('Input &amp; Results'!F$25/12*$C$3)*('Input &amp; Results'!$D$22))</f>
        <v>#DIV/0!</v>
      </c>
      <c r="H1120" s="106" t="e">
        <f t="shared" si="115"/>
        <v>#DIV/0!</v>
      </c>
      <c r="I1120" s="106" t="e">
        <f t="shared" si="116"/>
        <v>#DIV/0!</v>
      </c>
      <c r="J1120" s="106" t="e">
        <f t="shared" si="119"/>
        <v>#DIV/0!</v>
      </c>
      <c r="K1120" s="107" t="e">
        <f t="shared" si="117"/>
        <v>#DIV/0!</v>
      </c>
    </row>
    <row r="1121" spans="2:11" x14ac:dyDescent="0.2">
      <c r="B1121" s="31">
        <f t="shared" si="114"/>
        <v>4</v>
      </c>
      <c r="C1121" s="31" t="s">
        <v>51</v>
      </c>
      <c r="D1121" s="106">
        <v>1106</v>
      </c>
      <c r="E1121" s="106">
        <f t="shared" si="113"/>
        <v>0</v>
      </c>
      <c r="F1121" s="107">
        <f t="shared" si="118"/>
        <v>0</v>
      </c>
      <c r="G1121" s="106" t="e">
        <f>IF('Calcs active'!P1120&gt;0,('Input &amp; Results'!F$25/12*$C$3)*('Input &amp; Results'!$D$21),('Input &amp; Results'!F$25/12*$C$3)*('Input &amp; Results'!$D$22))</f>
        <v>#DIV/0!</v>
      </c>
      <c r="H1121" s="106" t="e">
        <f t="shared" si="115"/>
        <v>#DIV/0!</v>
      </c>
      <c r="I1121" s="106" t="e">
        <f t="shared" si="116"/>
        <v>#DIV/0!</v>
      </c>
      <c r="J1121" s="106" t="e">
        <f t="shared" si="119"/>
        <v>#DIV/0!</v>
      </c>
      <c r="K1121" s="107" t="e">
        <f t="shared" si="117"/>
        <v>#DIV/0!</v>
      </c>
    </row>
    <row r="1122" spans="2:11" x14ac:dyDescent="0.2">
      <c r="B1122" s="31">
        <f t="shared" si="114"/>
        <v>4</v>
      </c>
      <c r="C1122" s="31" t="s">
        <v>51</v>
      </c>
      <c r="D1122" s="106">
        <v>1107</v>
      </c>
      <c r="E1122" s="106">
        <f t="shared" si="113"/>
        <v>0</v>
      </c>
      <c r="F1122" s="107">
        <f t="shared" si="118"/>
        <v>0</v>
      </c>
      <c r="G1122" s="106" t="e">
        <f>IF('Calcs active'!P1121&gt;0,('Input &amp; Results'!F$25/12*$C$3)*('Input &amp; Results'!$D$21),('Input &amp; Results'!F$25/12*$C$3)*('Input &amp; Results'!$D$22))</f>
        <v>#DIV/0!</v>
      </c>
      <c r="H1122" s="106" t="e">
        <f t="shared" si="115"/>
        <v>#DIV/0!</v>
      </c>
      <c r="I1122" s="106" t="e">
        <f t="shared" si="116"/>
        <v>#DIV/0!</v>
      </c>
      <c r="J1122" s="106" t="e">
        <f t="shared" si="119"/>
        <v>#DIV/0!</v>
      </c>
      <c r="K1122" s="107" t="e">
        <f t="shared" si="117"/>
        <v>#DIV/0!</v>
      </c>
    </row>
    <row r="1123" spans="2:11" x14ac:dyDescent="0.2">
      <c r="B1123" s="31">
        <f t="shared" si="114"/>
        <v>4</v>
      </c>
      <c r="C1123" s="31" t="s">
        <v>51</v>
      </c>
      <c r="D1123" s="106">
        <v>1108</v>
      </c>
      <c r="E1123" s="106">
        <f t="shared" si="113"/>
        <v>0</v>
      </c>
      <c r="F1123" s="107">
        <f t="shared" si="118"/>
        <v>0</v>
      </c>
      <c r="G1123" s="106" t="e">
        <f>IF('Calcs active'!P1122&gt;0,('Input &amp; Results'!F$25/12*$C$3)*('Input &amp; Results'!$D$21),('Input &amp; Results'!F$25/12*$C$3)*('Input &amp; Results'!$D$22))</f>
        <v>#DIV/0!</v>
      </c>
      <c r="H1123" s="106" t="e">
        <f t="shared" si="115"/>
        <v>#DIV/0!</v>
      </c>
      <c r="I1123" s="106" t="e">
        <f t="shared" si="116"/>
        <v>#DIV/0!</v>
      </c>
      <c r="J1123" s="106" t="e">
        <f t="shared" si="119"/>
        <v>#DIV/0!</v>
      </c>
      <c r="K1123" s="107" t="e">
        <f t="shared" si="117"/>
        <v>#DIV/0!</v>
      </c>
    </row>
    <row r="1124" spans="2:11" x14ac:dyDescent="0.2">
      <c r="B1124" s="31">
        <f t="shared" si="114"/>
        <v>4</v>
      </c>
      <c r="C1124" s="31" t="s">
        <v>51</v>
      </c>
      <c r="D1124" s="106">
        <v>1109</v>
      </c>
      <c r="E1124" s="106">
        <f t="shared" si="113"/>
        <v>0</v>
      </c>
      <c r="F1124" s="107">
        <f t="shared" si="118"/>
        <v>0</v>
      </c>
      <c r="G1124" s="106" t="e">
        <f>IF('Calcs active'!P1123&gt;0,('Input &amp; Results'!F$25/12*$C$3)*('Input &amp; Results'!$D$21),('Input &amp; Results'!F$25/12*$C$3)*('Input &amp; Results'!$D$22))</f>
        <v>#DIV/0!</v>
      </c>
      <c r="H1124" s="106" t="e">
        <f t="shared" si="115"/>
        <v>#DIV/0!</v>
      </c>
      <c r="I1124" s="106" t="e">
        <f t="shared" si="116"/>
        <v>#DIV/0!</v>
      </c>
      <c r="J1124" s="106" t="e">
        <f t="shared" si="119"/>
        <v>#DIV/0!</v>
      </c>
      <c r="K1124" s="107" t="e">
        <f t="shared" si="117"/>
        <v>#DIV/0!</v>
      </c>
    </row>
    <row r="1125" spans="2:11" x14ac:dyDescent="0.2">
      <c r="B1125" s="31">
        <f t="shared" si="114"/>
        <v>4</v>
      </c>
      <c r="C1125" s="31" t="s">
        <v>51</v>
      </c>
      <c r="D1125" s="106">
        <v>1110</v>
      </c>
      <c r="E1125" s="106">
        <f t="shared" si="113"/>
        <v>0</v>
      </c>
      <c r="F1125" s="107">
        <f t="shared" si="118"/>
        <v>0</v>
      </c>
      <c r="G1125" s="106" t="e">
        <f>IF('Calcs active'!P1124&gt;0,('Input &amp; Results'!F$25/12*$C$3)*('Input &amp; Results'!$D$21),('Input &amp; Results'!F$25/12*$C$3)*('Input &amp; Results'!$D$22))</f>
        <v>#DIV/0!</v>
      </c>
      <c r="H1125" s="106" t="e">
        <f t="shared" si="115"/>
        <v>#DIV/0!</v>
      </c>
      <c r="I1125" s="106" t="e">
        <f t="shared" si="116"/>
        <v>#DIV/0!</v>
      </c>
      <c r="J1125" s="106" t="e">
        <f t="shared" si="119"/>
        <v>#DIV/0!</v>
      </c>
      <c r="K1125" s="107" t="e">
        <f t="shared" si="117"/>
        <v>#DIV/0!</v>
      </c>
    </row>
    <row r="1126" spans="2:11" x14ac:dyDescent="0.2">
      <c r="B1126" s="31">
        <f t="shared" si="114"/>
        <v>4</v>
      </c>
      <c r="C1126" s="31" t="s">
        <v>51</v>
      </c>
      <c r="D1126" s="106">
        <v>1111</v>
      </c>
      <c r="E1126" s="106">
        <f t="shared" si="113"/>
        <v>0</v>
      </c>
      <c r="F1126" s="107">
        <f t="shared" si="118"/>
        <v>0</v>
      </c>
      <c r="G1126" s="106" t="e">
        <f>IF('Calcs active'!P1125&gt;0,('Input &amp; Results'!F$25/12*$C$3)*('Input &amp; Results'!$D$21),('Input &amp; Results'!F$25/12*$C$3)*('Input &amp; Results'!$D$22))</f>
        <v>#DIV/0!</v>
      </c>
      <c r="H1126" s="106" t="e">
        <f t="shared" si="115"/>
        <v>#DIV/0!</v>
      </c>
      <c r="I1126" s="106" t="e">
        <f t="shared" si="116"/>
        <v>#DIV/0!</v>
      </c>
      <c r="J1126" s="106" t="e">
        <f t="shared" si="119"/>
        <v>#DIV/0!</v>
      </c>
      <c r="K1126" s="107" t="e">
        <f t="shared" si="117"/>
        <v>#DIV/0!</v>
      </c>
    </row>
    <row r="1127" spans="2:11" x14ac:dyDescent="0.2">
      <c r="B1127" s="31">
        <f t="shared" si="114"/>
        <v>4</v>
      </c>
      <c r="C1127" s="31" t="s">
        <v>51</v>
      </c>
      <c r="D1127" s="106">
        <v>1112</v>
      </c>
      <c r="E1127" s="106">
        <f t="shared" si="113"/>
        <v>0</v>
      </c>
      <c r="F1127" s="107">
        <f t="shared" si="118"/>
        <v>0</v>
      </c>
      <c r="G1127" s="106" t="e">
        <f>IF('Calcs active'!P1126&gt;0,('Input &amp; Results'!F$25/12*$C$3)*('Input &amp; Results'!$D$21),('Input &amp; Results'!F$25/12*$C$3)*('Input &amp; Results'!$D$22))</f>
        <v>#DIV/0!</v>
      </c>
      <c r="H1127" s="106" t="e">
        <f t="shared" si="115"/>
        <v>#DIV/0!</v>
      </c>
      <c r="I1127" s="106" t="e">
        <f t="shared" si="116"/>
        <v>#DIV/0!</v>
      </c>
      <c r="J1127" s="106" t="e">
        <f t="shared" si="119"/>
        <v>#DIV/0!</v>
      </c>
      <c r="K1127" s="107" t="e">
        <f t="shared" si="117"/>
        <v>#DIV/0!</v>
      </c>
    </row>
    <row r="1128" spans="2:11" x14ac:dyDescent="0.2">
      <c r="B1128" s="31">
        <f t="shared" si="114"/>
        <v>4</v>
      </c>
      <c r="C1128" s="31" t="s">
        <v>51</v>
      </c>
      <c r="D1128" s="106">
        <v>1113</v>
      </c>
      <c r="E1128" s="106">
        <f t="shared" si="113"/>
        <v>0</v>
      </c>
      <c r="F1128" s="107">
        <f t="shared" si="118"/>
        <v>0</v>
      </c>
      <c r="G1128" s="106" t="e">
        <f>IF('Calcs active'!P1127&gt;0,('Input &amp; Results'!F$25/12*$C$3)*('Input &amp; Results'!$D$21),('Input &amp; Results'!F$25/12*$C$3)*('Input &amp; Results'!$D$22))</f>
        <v>#DIV/0!</v>
      </c>
      <c r="H1128" s="106" t="e">
        <f t="shared" si="115"/>
        <v>#DIV/0!</v>
      </c>
      <c r="I1128" s="106" t="e">
        <f t="shared" si="116"/>
        <v>#DIV/0!</v>
      </c>
      <c r="J1128" s="106" t="e">
        <f t="shared" si="119"/>
        <v>#DIV/0!</v>
      </c>
      <c r="K1128" s="107" t="e">
        <f t="shared" si="117"/>
        <v>#DIV/0!</v>
      </c>
    </row>
    <row r="1129" spans="2:11" x14ac:dyDescent="0.2">
      <c r="B1129" s="31">
        <f t="shared" si="114"/>
        <v>4</v>
      </c>
      <c r="C1129" s="31" t="s">
        <v>51</v>
      </c>
      <c r="D1129" s="106">
        <v>1114</v>
      </c>
      <c r="E1129" s="106">
        <f t="shared" si="113"/>
        <v>0</v>
      </c>
      <c r="F1129" s="107">
        <f t="shared" si="118"/>
        <v>0</v>
      </c>
      <c r="G1129" s="106" t="e">
        <f>IF('Calcs active'!P1128&gt;0,('Input &amp; Results'!F$25/12*$C$3)*('Input &amp; Results'!$D$21),('Input &amp; Results'!F$25/12*$C$3)*('Input &amp; Results'!$D$22))</f>
        <v>#DIV/0!</v>
      </c>
      <c r="H1129" s="106" t="e">
        <f t="shared" si="115"/>
        <v>#DIV/0!</v>
      </c>
      <c r="I1129" s="106" t="e">
        <f t="shared" si="116"/>
        <v>#DIV/0!</v>
      </c>
      <c r="J1129" s="106" t="e">
        <f t="shared" si="119"/>
        <v>#DIV/0!</v>
      </c>
      <c r="K1129" s="107" t="e">
        <f t="shared" si="117"/>
        <v>#DIV/0!</v>
      </c>
    </row>
    <row r="1130" spans="2:11" x14ac:dyDescent="0.2">
      <c r="B1130" s="31">
        <f t="shared" si="114"/>
        <v>4</v>
      </c>
      <c r="C1130" s="31" t="s">
        <v>51</v>
      </c>
      <c r="D1130" s="106">
        <v>1115</v>
      </c>
      <c r="E1130" s="106">
        <f t="shared" si="113"/>
        <v>0</v>
      </c>
      <c r="F1130" s="107">
        <f t="shared" si="118"/>
        <v>0</v>
      </c>
      <c r="G1130" s="106" t="e">
        <f>IF('Calcs active'!P1129&gt;0,('Input &amp; Results'!F$25/12*$C$3)*('Input &amp; Results'!$D$21),('Input &amp; Results'!F$25/12*$C$3)*('Input &amp; Results'!$D$22))</f>
        <v>#DIV/0!</v>
      </c>
      <c r="H1130" s="106" t="e">
        <f t="shared" si="115"/>
        <v>#DIV/0!</v>
      </c>
      <c r="I1130" s="106" t="e">
        <f t="shared" si="116"/>
        <v>#DIV/0!</v>
      </c>
      <c r="J1130" s="106" t="e">
        <f t="shared" si="119"/>
        <v>#DIV/0!</v>
      </c>
      <c r="K1130" s="107" t="e">
        <f t="shared" si="117"/>
        <v>#DIV/0!</v>
      </c>
    </row>
    <row r="1131" spans="2:11" x14ac:dyDescent="0.2">
      <c r="B1131" s="31">
        <f t="shared" si="114"/>
        <v>4</v>
      </c>
      <c r="C1131" s="31" t="s">
        <v>51</v>
      </c>
      <c r="D1131" s="106">
        <v>1116</v>
      </c>
      <c r="E1131" s="106">
        <f t="shared" si="113"/>
        <v>0</v>
      </c>
      <c r="F1131" s="107">
        <f t="shared" si="118"/>
        <v>0</v>
      </c>
      <c r="G1131" s="106" t="e">
        <f>IF('Calcs active'!P1130&gt;0,('Input &amp; Results'!F$25/12*$C$3)*('Input &amp; Results'!$D$21),('Input &amp; Results'!F$25/12*$C$3)*('Input &amp; Results'!$D$22))</f>
        <v>#DIV/0!</v>
      </c>
      <c r="H1131" s="106" t="e">
        <f t="shared" si="115"/>
        <v>#DIV/0!</v>
      </c>
      <c r="I1131" s="106" t="e">
        <f t="shared" si="116"/>
        <v>#DIV/0!</v>
      </c>
      <c r="J1131" s="106" t="e">
        <f t="shared" si="119"/>
        <v>#DIV/0!</v>
      </c>
      <c r="K1131" s="107" t="e">
        <f t="shared" si="117"/>
        <v>#DIV/0!</v>
      </c>
    </row>
    <row r="1132" spans="2:11" x14ac:dyDescent="0.2">
      <c r="B1132" s="31">
        <f t="shared" si="114"/>
        <v>4</v>
      </c>
      <c r="C1132" s="31" t="s">
        <v>51</v>
      </c>
      <c r="D1132" s="106">
        <v>1117</v>
      </c>
      <c r="E1132" s="106">
        <f t="shared" si="113"/>
        <v>0</v>
      </c>
      <c r="F1132" s="107">
        <f t="shared" si="118"/>
        <v>0</v>
      </c>
      <c r="G1132" s="106" t="e">
        <f>IF('Calcs active'!P1131&gt;0,('Input &amp; Results'!F$25/12*$C$3)*('Input &amp; Results'!$D$21),('Input &amp; Results'!F$25/12*$C$3)*('Input &amp; Results'!$D$22))</f>
        <v>#DIV/0!</v>
      </c>
      <c r="H1132" s="106" t="e">
        <f t="shared" si="115"/>
        <v>#DIV/0!</v>
      </c>
      <c r="I1132" s="106" t="e">
        <f t="shared" si="116"/>
        <v>#DIV/0!</v>
      </c>
      <c r="J1132" s="106" t="e">
        <f t="shared" si="119"/>
        <v>#DIV/0!</v>
      </c>
      <c r="K1132" s="107" t="e">
        <f t="shared" si="117"/>
        <v>#DIV/0!</v>
      </c>
    </row>
    <row r="1133" spans="2:11" x14ac:dyDescent="0.2">
      <c r="B1133" s="31">
        <f t="shared" si="114"/>
        <v>4</v>
      </c>
      <c r="C1133" s="31" t="s">
        <v>51</v>
      </c>
      <c r="D1133" s="106">
        <v>1118</v>
      </c>
      <c r="E1133" s="106">
        <f t="shared" si="113"/>
        <v>0</v>
      </c>
      <c r="F1133" s="107">
        <f t="shared" si="118"/>
        <v>0</v>
      </c>
      <c r="G1133" s="106" t="e">
        <f>IF('Calcs active'!P1132&gt;0,('Input &amp; Results'!F$25/12*$C$3)*('Input &amp; Results'!$D$21),('Input &amp; Results'!F$25/12*$C$3)*('Input &amp; Results'!$D$22))</f>
        <v>#DIV/0!</v>
      </c>
      <c r="H1133" s="106" t="e">
        <f t="shared" si="115"/>
        <v>#DIV/0!</v>
      </c>
      <c r="I1133" s="106" t="e">
        <f t="shared" si="116"/>
        <v>#DIV/0!</v>
      </c>
      <c r="J1133" s="106" t="e">
        <f t="shared" si="119"/>
        <v>#DIV/0!</v>
      </c>
      <c r="K1133" s="107" t="e">
        <f t="shared" si="117"/>
        <v>#DIV/0!</v>
      </c>
    </row>
    <row r="1134" spans="2:11" x14ac:dyDescent="0.2">
      <c r="B1134" s="31">
        <f t="shared" si="114"/>
        <v>4</v>
      </c>
      <c r="C1134" s="31" t="s">
        <v>51</v>
      </c>
      <c r="D1134" s="106">
        <v>1119</v>
      </c>
      <c r="E1134" s="106">
        <f t="shared" si="113"/>
        <v>0</v>
      </c>
      <c r="F1134" s="107">
        <f t="shared" si="118"/>
        <v>0</v>
      </c>
      <c r="G1134" s="106" t="e">
        <f>IF('Calcs active'!P1133&gt;0,('Input &amp; Results'!F$25/12*$C$3)*('Input &amp; Results'!$D$21),('Input &amp; Results'!F$25/12*$C$3)*('Input &amp; Results'!$D$22))</f>
        <v>#DIV/0!</v>
      </c>
      <c r="H1134" s="106" t="e">
        <f t="shared" si="115"/>
        <v>#DIV/0!</v>
      </c>
      <c r="I1134" s="106" t="e">
        <f t="shared" si="116"/>
        <v>#DIV/0!</v>
      </c>
      <c r="J1134" s="106" t="e">
        <f t="shared" si="119"/>
        <v>#DIV/0!</v>
      </c>
      <c r="K1134" s="107" t="e">
        <f t="shared" si="117"/>
        <v>#DIV/0!</v>
      </c>
    </row>
    <row r="1135" spans="2:11" x14ac:dyDescent="0.2">
      <c r="B1135" s="31">
        <f t="shared" si="114"/>
        <v>4</v>
      </c>
      <c r="C1135" s="31" t="s">
        <v>51</v>
      </c>
      <c r="D1135" s="106">
        <v>1120</v>
      </c>
      <c r="E1135" s="106">
        <f t="shared" si="113"/>
        <v>0</v>
      </c>
      <c r="F1135" s="107">
        <f t="shared" si="118"/>
        <v>0</v>
      </c>
      <c r="G1135" s="106" t="e">
        <f>IF('Calcs active'!P1134&gt;0,('Input &amp; Results'!F$25/12*$C$3)*('Input &amp; Results'!$D$21),('Input &amp; Results'!F$25/12*$C$3)*('Input &amp; Results'!$D$22))</f>
        <v>#DIV/0!</v>
      </c>
      <c r="H1135" s="106" t="e">
        <f t="shared" si="115"/>
        <v>#DIV/0!</v>
      </c>
      <c r="I1135" s="106" t="e">
        <f t="shared" si="116"/>
        <v>#DIV/0!</v>
      </c>
      <c r="J1135" s="106" t="e">
        <f t="shared" si="119"/>
        <v>#DIV/0!</v>
      </c>
      <c r="K1135" s="107" t="e">
        <f t="shared" si="117"/>
        <v>#DIV/0!</v>
      </c>
    </row>
    <row r="1136" spans="2:11" x14ac:dyDescent="0.2">
      <c r="B1136" s="31">
        <f t="shared" si="114"/>
        <v>4</v>
      </c>
      <c r="C1136" s="31" t="s">
        <v>51</v>
      </c>
      <c r="D1136" s="106">
        <v>1121</v>
      </c>
      <c r="E1136" s="106">
        <f t="shared" si="113"/>
        <v>0</v>
      </c>
      <c r="F1136" s="107">
        <f t="shared" si="118"/>
        <v>0</v>
      </c>
      <c r="G1136" s="106" t="e">
        <f>IF('Calcs active'!P1135&gt;0,('Input &amp; Results'!F$25/12*$C$3)*('Input &amp; Results'!$D$21),('Input &amp; Results'!F$25/12*$C$3)*('Input &amp; Results'!$D$22))</f>
        <v>#DIV/0!</v>
      </c>
      <c r="H1136" s="106" t="e">
        <f t="shared" si="115"/>
        <v>#DIV/0!</v>
      </c>
      <c r="I1136" s="106" t="e">
        <f t="shared" si="116"/>
        <v>#DIV/0!</v>
      </c>
      <c r="J1136" s="106" t="e">
        <f t="shared" si="119"/>
        <v>#DIV/0!</v>
      </c>
      <c r="K1136" s="107" t="e">
        <f t="shared" si="117"/>
        <v>#DIV/0!</v>
      </c>
    </row>
    <row r="1137" spans="2:11" x14ac:dyDescent="0.2">
      <c r="B1137" s="31">
        <f t="shared" si="114"/>
        <v>4</v>
      </c>
      <c r="C1137" s="31" t="s">
        <v>51</v>
      </c>
      <c r="D1137" s="106">
        <v>1122</v>
      </c>
      <c r="E1137" s="106">
        <f t="shared" si="113"/>
        <v>0</v>
      </c>
      <c r="F1137" s="107">
        <f t="shared" si="118"/>
        <v>0</v>
      </c>
      <c r="G1137" s="106" t="e">
        <f>IF('Calcs active'!P1136&gt;0,('Input &amp; Results'!F$25/12*$C$3)*('Input &amp; Results'!$D$21),('Input &amp; Results'!F$25/12*$C$3)*('Input &amp; Results'!$D$22))</f>
        <v>#DIV/0!</v>
      </c>
      <c r="H1137" s="106" t="e">
        <f t="shared" si="115"/>
        <v>#DIV/0!</v>
      </c>
      <c r="I1137" s="106" t="e">
        <f t="shared" si="116"/>
        <v>#DIV/0!</v>
      </c>
      <c r="J1137" s="106" t="e">
        <f t="shared" si="119"/>
        <v>#DIV/0!</v>
      </c>
      <c r="K1137" s="107" t="e">
        <f t="shared" si="117"/>
        <v>#DIV/0!</v>
      </c>
    </row>
    <row r="1138" spans="2:11" x14ac:dyDescent="0.2">
      <c r="B1138" s="31">
        <f t="shared" si="114"/>
        <v>4</v>
      </c>
      <c r="C1138" s="31" t="s">
        <v>51</v>
      </c>
      <c r="D1138" s="106">
        <v>1123</v>
      </c>
      <c r="E1138" s="106">
        <f t="shared" si="113"/>
        <v>0</v>
      </c>
      <c r="F1138" s="107">
        <f t="shared" si="118"/>
        <v>0</v>
      </c>
      <c r="G1138" s="106" t="e">
        <f>IF('Calcs active'!P1137&gt;0,('Input &amp; Results'!F$25/12*$C$3)*('Input &amp; Results'!$D$21),('Input &amp; Results'!F$25/12*$C$3)*('Input &amp; Results'!$D$22))</f>
        <v>#DIV/0!</v>
      </c>
      <c r="H1138" s="106" t="e">
        <f t="shared" si="115"/>
        <v>#DIV/0!</v>
      </c>
      <c r="I1138" s="106" t="e">
        <f t="shared" si="116"/>
        <v>#DIV/0!</v>
      </c>
      <c r="J1138" s="106" t="e">
        <f t="shared" si="119"/>
        <v>#DIV/0!</v>
      </c>
      <c r="K1138" s="107" t="e">
        <f t="shared" si="117"/>
        <v>#DIV/0!</v>
      </c>
    </row>
    <row r="1139" spans="2:11" x14ac:dyDescent="0.2">
      <c r="B1139" s="31">
        <f t="shared" si="114"/>
        <v>4</v>
      </c>
      <c r="C1139" s="31" t="s">
        <v>51</v>
      </c>
      <c r="D1139" s="106">
        <v>1124</v>
      </c>
      <c r="E1139" s="106">
        <f t="shared" si="113"/>
        <v>0</v>
      </c>
      <c r="F1139" s="107">
        <f t="shared" si="118"/>
        <v>0</v>
      </c>
      <c r="G1139" s="106" t="e">
        <f>IF('Calcs active'!P1138&gt;0,('Input &amp; Results'!F$25/12*$C$3)*('Input &amp; Results'!$D$21),('Input &amp; Results'!F$25/12*$C$3)*('Input &amp; Results'!$D$22))</f>
        <v>#DIV/0!</v>
      </c>
      <c r="H1139" s="106" t="e">
        <f t="shared" si="115"/>
        <v>#DIV/0!</v>
      </c>
      <c r="I1139" s="106" t="e">
        <f t="shared" si="116"/>
        <v>#DIV/0!</v>
      </c>
      <c r="J1139" s="106" t="e">
        <f t="shared" si="119"/>
        <v>#DIV/0!</v>
      </c>
      <c r="K1139" s="107" t="e">
        <f t="shared" si="117"/>
        <v>#DIV/0!</v>
      </c>
    </row>
    <row r="1140" spans="2:11" x14ac:dyDescent="0.2">
      <c r="B1140" s="31">
        <f t="shared" si="114"/>
        <v>4</v>
      </c>
      <c r="C1140" s="31" t="s">
        <v>51</v>
      </c>
      <c r="D1140" s="106">
        <v>1125</v>
      </c>
      <c r="E1140" s="106">
        <f t="shared" si="113"/>
        <v>0</v>
      </c>
      <c r="F1140" s="107">
        <f t="shared" si="118"/>
        <v>0</v>
      </c>
      <c r="G1140" s="106" t="e">
        <f>IF('Calcs active'!P1139&gt;0,('Input &amp; Results'!F$25/12*$C$3)*('Input &amp; Results'!$D$21),('Input &amp; Results'!F$25/12*$C$3)*('Input &amp; Results'!$D$22))</f>
        <v>#DIV/0!</v>
      </c>
      <c r="H1140" s="106" t="e">
        <f t="shared" si="115"/>
        <v>#DIV/0!</v>
      </c>
      <c r="I1140" s="106" t="e">
        <f t="shared" si="116"/>
        <v>#DIV/0!</v>
      </c>
      <c r="J1140" s="106" t="e">
        <f t="shared" si="119"/>
        <v>#DIV/0!</v>
      </c>
      <c r="K1140" s="107" t="e">
        <f t="shared" si="117"/>
        <v>#DIV/0!</v>
      </c>
    </row>
    <row r="1141" spans="2:11" x14ac:dyDescent="0.2">
      <c r="B1141" s="31">
        <f t="shared" si="114"/>
        <v>4</v>
      </c>
      <c r="C1141" s="31" t="s">
        <v>51</v>
      </c>
      <c r="D1141" s="106">
        <v>1126</v>
      </c>
      <c r="E1141" s="106">
        <f t="shared" si="113"/>
        <v>0</v>
      </c>
      <c r="F1141" s="107">
        <f t="shared" si="118"/>
        <v>0</v>
      </c>
      <c r="G1141" s="106" t="e">
        <f>IF('Calcs active'!P1140&gt;0,('Input &amp; Results'!F$25/12*$C$3)*('Input &amp; Results'!$D$21),('Input &amp; Results'!F$25/12*$C$3)*('Input &amp; Results'!$D$22))</f>
        <v>#DIV/0!</v>
      </c>
      <c r="H1141" s="106" t="e">
        <f t="shared" si="115"/>
        <v>#DIV/0!</v>
      </c>
      <c r="I1141" s="106" t="e">
        <f t="shared" si="116"/>
        <v>#DIV/0!</v>
      </c>
      <c r="J1141" s="106" t="e">
        <f t="shared" si="119"/>
        <v>#DIV/0!</v>
      </c>
      <c r="K1141" s="107" t="e">
        <f t="shared" si="117"/>
        <v>#DIV/0!</v>
      </c>
    </row>
    <row r="1142" spans="2:11" x14ac:dyDescent="0.2">
      <c r="B1142" s="31">
        <f t="shared" si="114"/>
        <v>4</v>
      </c>
      <c r="C1142" s="31" t="s">
        <v>52</v>
      </c>
      <c r="D1142" s="106">
        <v>1127</v>
      </c>
      <c r="E1142" s="106">
        <f t="shared" si="113"/>
        <v>0</v>
      </c>
      <c r="F1142" s="107">
        <f t="shared" si="118"/>
        <v>0</v>
      </c>
      <c r="G1142" s="106" t="e">
        <f>IF('Calcs active'!P1141&gt;0,('Input &amp; Results'!F$26/12*$C$3)*('Input &amp; Results'!$D$21),('Input &amp; Results'!F$26/12*$C$3)*('Input &amp; Results'!$D$22))</f>
        <v>#DIV/0!</v>
      </c>
      <c r="H1142" s="106" t="e">
        <f t="shared" si="115"/>
        <v>#DIV/0!</v>
      </c>
      <c r="I1142" s="106" t="e">
        <f t="shared" si="116"/>
        <v>#DIV/0!</v>
      </c>
      <c r="J1142" s="106" t="e">
        <f t="shared" si="119"/>
        <v>#DIV/0!</v>
      </c>
      <c r="K1142" s="107" t="e">
        <f t="shared" si="117"/>
        <v>#DIV/0!</v>
      </c>
    </row>
    <row r="1143" spans="2:11" x14ac:dyDescent="0.2">
      <c r="B1143" s="31">
        <f t="shared" si="114"/>
        <v>4</v>
      </c>
      <c r="C1143" s="31" t="s">
        <v>52</v>
      </c>
      <c r="D1143" s="106">
        <v>1128</v>
      </c>
      <c r="E1143" s="106">
        <f t="shared" si="113"/>
        <v>0</v>
      </c>
      <c r="F1143" s="107">
        <f t="shared" si="118"/>
        <v>0</v>
      </c>
      <c r="G1143" s="106" t="e">
        <f>IF('Calcs active'!P1142&gt;0,('Input &amp; Results'!F$26/12*$C$3)*('Input &amp; Results'!$D$21),('Input &amp; Results'!F$26/12*$C$3)*('Input &amp; Results'!$D$22))</f>
        <v>#DIV/0!</v>
      </c>
      <c r="H1143" s="106" t="e">
        <f t="shared" si="115"/>
        <v>#DIV/0!</v>
      </c>
      <c r="I1143" s="106" t="e">
        <f t="shared" si="116"/>
        <v>#DIV/0!</v>
      </c>
      <c r="J1143" s="106" t="e">
        <f t="shared" si="119"/>
        <v>#DIV/0!</v>
      </c>
      <c r="K1143" s="107" t="e">
        <f t="shared" si="117"/>
        <v>#DIV/0!</v>
      </c>
    </row>
    <row r="1144" spans="2:11" x14ac:dyDescent="0.2">
      <c r="B1144" s="31">
        <f t="shared" si="114"/>
        <v>4</v>
      </c>
      <c r="C1144" s="31" t="s">
        <v>52</v>
      </c>
      <c r="D1144" s="106">
        <v>1129</v>
      </c>
      <c r="E1144" s="106">
        <f t="shared" si="113"/>
        <v>0</v>
      </c>
      <c r="F1144" s="107">
        <f t="shared" si="118"/>
        <v>0</v>
      </c>
      <c r="G1144" s="106" t="e">
        <f>IF('Calcs active'!P1143&gt;0,('Input &amp; Results'!F$26/12*$C$3)*('Input &amp; Results'!$D$21),('Input &amp; Results'!F$26/12*$C$3)*('Input &amp; Results'!$D$22))</f>
        <v>#DIV/0!</v>
      </c>
      <c r="H1144" s="106" t="e">
        <f t="shared" si="115"/>
        <v>#DIV/0!</v>
      </c>
      <c r="I1144" s="106" t="e">
        <f t="shared" si="116"/>
        <v>#DIV/0!</v>
      </c>
      <c r="J1144" s="106" t="e">
        <f t="shared" si="119"/>
        <v>#DIV/0!</v>
      </c>
      <c r="K1144" s="107" t="e">
        <f t="shared" si="117"/>
        <v>#DIV/0!</v>
      </c>
    </row>
    <row r="1145" spans="2:11" x14ac:dyDescent="0.2">
      <c r="B1145" s="31">
        <f t="shared" si="114"/>
        <v>4</v>
      </c>
      <c r="C1145" s="31" t="s">
        <v>52</v>
      </c>
      <c r="D1145" s="106">
        <v>1130</v>
      </c>
      <c r="E1145" s="106">
        <f t="shared" ref="E1145:E1208" si="120">IF($C$3&gt;0,$C$3*$C$11*(I1144/$C$8)^$C$12,0)</f>
        <v>0</v>
      </c>
      <c r="F1145" s="107">
        <f t="shared" si="118"/>
        <v>0</v>
      </c>
      <c r="G1145" s="106" t="e">
        <f>IF('Calcs active'!P1144&gt;0,('Input &amp; Results'!F$26/12*$C$3)*('Input &amp; Results'!$D$21),('Input &amp; Results'!F$26/12*$C$3)*('Input &amp; Results'!$D$22))</f>
        <v>#DIV/0!</v>
      </c>
      <c r="H1145" s="106" t="e">
        <f t="shared" si="115"/>
        <v>#DIV/0!</v>
      </c>
      <c r="I1145" s="106" t="e">
        <f t="shared" si="116"/>
        <v>#DIV/0!</v>
      </c>
      <c r="J1145" s="106" t="e">
        <f t="shared" si="119"/>
        <v>#DIV/0!</v>
      </c>
      <c r="K1145" s="107" t="e">
        <f t="shared" si="117"/>
        <v>#DIV/0!</v>
      </c>
    </row>
    <row r="1146" spans="2:11" x14ac:dyDescent="0.2">
      <c r="B1146" s="31">
        <f t="shared" si="114"/>
        <v>4</v>
      </c>
      <c r="C1146" s="31" t="s">
        <v>52</v>
      </c>
      <c r="D1146" s="106">
        <v>1131</v>
      </c>
      <c r="E1146" s="106">
        <f t="shared" si="120"/>
        <v>0</v>
      </c>
      <c r="F1146" s="107">
        <f t="shared" si="118"/>
        <v>0</v>
      </c>
      <c r="G1146" s="106" t="e">
        <f>IF('Calcs active'!P1145&gt;0,('Input &amp; Results'!F$26/12*$C$3)*('Input &amp; Results'!$D$21),('Input &amp; Results'!F$26/12*$C$3)*('Input &amp; Results'!$D$22))</f>
        <v>#DIV/0!</v>
      </c>
      <c r="H1146" s="106" t="e">
        <f t="shared" si="115"/>
        <v>#DIV/0!</v>
      </c>
      <c r="I1146" s="106" t="e">
        <f t="shared" si="116"/>
        <v>#DIV/0!</v>
      </c>
      <c r="J1146" s="106" t="e">
        <f t="shared" si="119"/>
        <v>#DIV/0!</v>
      </c>
      <c r="K1146" s="107" t="e">
        <f t="shared" si="117"/>
        <v>#DIV/0!</v>
      </c>
    </row>
    <row r="1147" spans="2:11" x14ac:dyDescent="0.2">
      <c r="B1147" s="31">
        <f t="shared" si="114"/>
        <v>4</v>
      </c>
      <c r="C1147" s="31" t="s">
        <v>52</v>
      </c>
      <c r="D1147" s="106">
        <v>1132</v>
      </c>
      <c r="E1147" s="106">
        <f t="shared" si="120"/>
        <v>0</v>
      </c>
      <c r="F1147" s="107">
        <f t="shared" si="118"/>
        <v>0</v>
      </c>
      <c r="G1147" s="106" t="e">
        <f>IF('Calcs active'!P1146&gt;0,('Input &amp; Results'!F$26/12*$C$3)*('Input &amp; Results'!$D$21),('Input &amp; Results'!F$26/12*$C$3)*('Input &amp; Results'!$D$22))</f>
        <v>#DIV/0!</v>
      </c>
      <c r="H1147" s="106" t="e">
        <f t="shared" si="115"/>
        <v>#DIV/0!</v>
      </c>
      <c r="I1147" s="106" t="e">
        <f t="shared" si="116"/>
        <v>#DIV/0!</v>
      </c>
      <c r="J1147" s="106" t="e">
        <f t="shared" si="119"/>
        <v>#DIV/0!</v>
      </c>
      <c r="K1147" s="107" t="e">
        <f t="shared" si="117"/>
        <v>#DIV/0!</v>
      </c>
    </row>
    <row r="1148" spans="2:11" x14ac:dyDescent="0.2">
      <c r="B1148" s="31">
        <f t="shared" si="114"/>
        <v>4</v>
      </c>
      <c r="C1148" s="31" t="s">
        <v>52</v>
      </c>
      <c r="D1148" s="106">
        <v>1133</v>
      </c>
      <c r="E1148" s="106">
        <f t="shared" si="120"/>
        <v>0</v>
      </c>
      <c r="F1148" s="107">
        <f t="shared" si="118"/>
        <v>0</v>
      </c>
      <c r="G1148" s="106" t="e">
        <f>IF('Calcs active'!P1147&gt;0,('Input &amp; Results'!F$26/12*$C$3)*('Input &amp; Results'!$D$21),('Input &amp; Results'!F$26/12*$C$3)*('Input &amp; Results'!$D$22))</f>
        <v>#DIV/0!</v>
      </c>
      <c r="H1148" s="106" t="e">
        <f t="shared" si="115"/>
        <v>#DIV/0!</v>
      </c>
      <c r="I1148" s="106" t="e">
        <f t="shared" si="116"/>
        <v>#DIV/0!</v>
      </c>
      <c r="J1148" s="106" t="e">
        <f t="shared" si="119"/>
        <v>#DIV/0!</v>
      </c>
      <c r="K1148" s="107" t="e">
        <f t="shared" si="117"/>
        <v>#DIV/0!</v>
      </c>
    </row>
    <row r="1149" spans="2:11" x14ac:dyDescent="0.2">
      <c r="B1149" s="31">
        <f t="shared" si="114"/>
        <v>4</v>
      </c>
      <c r="C1149" s="31" t="s">
        <v>52</v>
      </c>
      <c r="D1149" s="106">
        <v>1134</v>
      </c>
      <c r="E1149" s="106">
        <f t="shared" si="120"/>
        <v>0</v>
      </c>
      <c r="F1149" s="107">
        <f t="shared" si="118"/>
        <v>0</v>
      </c>
      <c r="G1149" s="106" t="e">
        <f>IF('Calcs active'!P1148&gt;0,('Input &amp; Results'!F$26/12*$C$3)*('Input &amp; Results'!$D$21),('Input &amp; Results'!F$26/12*$C$3)*('Input &amp; Results'!$D$22))</f>
        <v>#DIV/0!</v>
      </c>
      <c r="H1149" s="106" t="e">
        <f t="shared" si="115"/>
        <v>#DIV/0!</v>
      </c>
      <c r="I1149" s="106" t="e">
        <f t="shared" si="116"/>
        <v>#DIV/0!</v>
      </c>
      <c r="J1149" s="106" t="e">
        <f t="shared" si="119"/>
        <v>#DIV/0!</v>
      </c>
      <c r="K1149" s="107" t="e">
        <f t="shared" si="117"/>
        <v>#DIV/0!</v>
      </c>
    </row>
    <row r="1150" spans="2:11" x14ac:dyDescent="0.2">
      <c r="B1150" s="31">
        <f t="shared" ref="B1150:B1213" si="121">B785+1</f>
        <v>4</v>
      </c>
      <c r="C1150" s="31" t="s">
        <v>52</v>
      </c>
      <c r="D1150" s="106">
        <v>1135</v>
      </c>
      <c r="E1150" s="106">
        <f t="shared" si="120"/>
        <v>0</v>
      </c>
      <c r="F1150" s="107">
        <f t="shared" si="118"/>
        <v>0</v>
      </c>
      <c r="G1150" s="106" t="e">
        <f>IF('Calcs active'!P1149&gt;0,('Input &amp; Results'!F$26/12*$C$3)*('Input &amp; Results'!$D$21),('Input &amp; Results'!F$26/12*$C$3)*('Input &amp; Results'!$D$22))</f>
        <v>#DIV/0!</v>
      </c>
      <c r="H1150" s="106" t="e">
        <f t="shared" si="115"/>
        <v>#DIV/0!</v>
      </c>
      <c r="I1150" s="106" t="e">
        <f t="shared" si="116"/>
        <v>#DIV/0!</v>
      </c>
      <c r="J1150" s="106" t="e">
        <f t="shared" si="119"/>
        <v>#DIV/0!</v>
      </c>
      <c r="K1150" s="107" t="e">
        <f t="shared" si="117"/>
        <v>#DIV/0!</v>
      </c>
    </row>
    <row r="1151" spans="2:11" x14ac:dyDescent="0.2">
      <c r="B1151" s="31">
        <f t="shared" si="121"/>
        <v>4</v>
      </c>
      <c r="C1151" s="31" t="s">
        <v>52</v>
      </c>
      <c r="D1151" s="106">
        <v>1136</v>
      </c>
      <c r="E1151" s="106">
        <f t="shared" si="120"/>
        <v>0</v>
      </c>
      <c r="F1151" s="107">
        <f t="shared" si="118"/>
        <v>0</v>
      </c>
      <c r="G1151" s="106" t="e">
        <f>IF('Calcs active'!P1150&gt;0,('Input &amp; Results'!F$26/12*$C$3)*('Input &amp; Results'!$D$21),('Input &amp; Results'!F$26/12*$C$3)*('Input &amp; Results'!$D$22))</f>
        <v>#DIV/0!</v>
      </c>
      <c r="H1151" s="106" t="e">
        <f t="shared" si="115"/>
        <v>#DIV/0!</v>
      </c>
      <c r="I1151" s="106" t="e">
        <f t="shared" si="116"/>
        <v>#DIV/0!</v>
      </c>
      <c r="J1151" s="106" t="e">
        <f t="shared" si="119"/>
        <v>#DIV/0!</v>
      </c>
      <c r="K1151" s="107" t="e">
        <f t="shared" si="117"/>
        <v>#DIV/0!</v>
      </c>
    </row>
    <row r="1152" spans="2:11" x14ac:dyDescent="0.2">
      <c r="B1152" s="31">
        <f t="shared" si="121"/>
        <v>4</v>
      </c>
      <c r="C1152" s="31" t="s">
        <v>52</v>
      </c>
      <c r="D1152" s="106">
        <v>1137</v>
      </c>
      <c r="E1152" s="106">
        <f t="shared" si="120"/>
        <v>0</v>
      </c>
      <c r="F1152" s="107">
        <f t="shared" si="118"/>
        <v>0</v>
      </c>
      <c r="G1152" s="106" t="e">
        <f>IF('Calcs active'!P1151&gt;0,('Input &amp; Results'!F$26/12*$C$3)*('Input &amp; Results'!$D$21),('Input &amp; Results'!F$26/12*$C$3)*('Input &amp; Results'!$D$22))</f>
        <v>#DIV/0!</v>
      </c>
      <c r="H1152" s="106" t="e">
        <f t="shared" si="115"/>
        <v>#DIV/0!</v>
      </c>
      <c r="I1152" s="106" t="e">
        <f t="shared" si="116"/>
        <v>#DIV/0!</v>
      </c>
      <c r="J1152" s="106" t="e">
        <f t="shared" si="119"/>
        <v>#DIV/0!</v>
      </c>
      <c r="K1152" s="107" t="e">
        <f t="shared" si="117"/>
        <v>#DIV/0!</v>
      </c>
    </row>
    <row r="1153" spans="2:11" x14ac:dyDescent="0.2">
      <c r="B1153" s="31">
        <f t="shared" si="121"/>
        <v>4</v>
      </c>
      <c r="C1153" s="31" t="s">
        <v>52</v>
      </c>
      <c r="D1153" s="106">
        <v>1138</v>
      </c>
      <c r="E1153" s="106">
        <f t="shared" si="120"/>
        <v>0</v>
      </c>
      <c r="F1153" s="107">
        <f t="shared" si="118"/>
        <v>0</v>
      </c>
      <c r="G1153" s="106" t="e">
        <f>IF('Calcs active'!P1152&gt;0,('Input &amp; Results'!F$26/12*$C$3)*('Input &amp; Results'!$D$21),('Input &amp; Results'!F$26/12*$C$3)*('Input &amp; Results'!$D$22))</f>
        <v>#DIV/0!</v>
      </c>
      <c r="H1153" s="106" t="e">
        <f t="shared" si="115"/>
        <v>#DIV/0!</v>
      </c>
      <c r="I1153" s="106" t="e">
        <f t="shared" si="116"/>
        <v>#DIV/0!</v>
      </c>
      <c r="J1153" s="106" t="e">
        <f t="shared" si="119"/>
        <v>#DIV/0!</v>
      </c>
      <c r="K1153" s="107" t="e">
        <f t="shared" si="117"/>
        <v>#DIV/0!</v>
      </c>
    </row>
    <row r="1154" spans="2:11" x14ac:dyDescent="0.2">
      <c r="B1154" s="31">
        <f t="shared" si="121"/>
        <v>4</v>
      </c>
      <c r="C1154" s="31" t="s">
        <v>52</v>
      </c>
      <c r="D1154" s="106">
        <v>1139</v>
      </c>
      <c r="E1154" s="106">
        <f t="shared" si="120"/>
        <v>0</v>
      </c>
      <c r="F1154" s="107">
        <f t="shared" si="118"/>
        <v>0</v>
      </c>
      <c r="G1154" s="106" t="e">
        <f>IF('Calcs active'!P1153&gt;0,('Input &amp; Results'!F$26/12*$C$3)*('Input &amp; Results'!$D$21),('Input &amp; Results'!F$26/12*$C$3)*('Input &amp; Results'!$D$22))</f>
        <v>#DIV/0!</v>
      </c>
      <c r="H1154" s="106" t="e">
        <f t="shared" si="115"/>
        <v>#DIV/0!</v>
      </c>
      <c r="I1154" s="106" t="e">
        <f t="shared" si="116"/>
        <v>#DIV/0!</v>
      </c>
      <c r="J1154" s="106" t="e">
        <f t="shared" si="119"/>
        <v>#DIV/0!</v>
      </c>
      <c r="K1154" s="107" t="e">
        <f t="shared" si="117"/>
        <v>#DIV/0!</v>
      </c>
    </row>
    <row r="1155" spans="2:11" x14ac:dyDescent="0.2">
      <c r="B1155" s="31">
        <f t="shared" si="121"/>
        <v>4</v>
      </c>
      <c r="C1155" s="31" t="s">
        <v>52</v>
      </c>
      <c r="D1155" s="106">
        <v>1140</v>
      </c>
      <c r="E1155" s="106">
        <f t="shared" si="120"/>
        <v>0</v>
      </c>
      <c r="F1155" s="107">
        <f t="shared" si="118"/>
        <v>0</v>
      </c>
      <c r="G1155" s="106" t="e">
        <f>IF('Calcs active'!P1154&gt;0,('Input &amp; Results'!F$26/12*$C$3)*('Input &amp; Results'!$D$21),('Input &amp; Results'!F$26/12*$C$3)*('Input &amp; Results'!$D$22))</f>
        <v>#DIV/0!</v>
      </c>
      <c r="H1155" s="106" t="e">
        <f t="shared" si="115"/>
        <v>#DIV/0!</v>
      </c>
      <c r="I1155" s="106" t="e">
        <f t="shared" si="116"/>
        <v>#DIV/0!</v>
      </c>
      <c r="J1155" s="106" t="e">
        <f t="shared" si="119"/>
        <v>#DIV/0!</v>
      </c>
      <c r="K1155" s="107" t="e">
        <f t="shared" si="117"/>
        <v>#DIV/0!</v>
      </c>
    </row>
    <row r="1156" spans="2:11" x14ac:dyDescent="0.2">
      <c r="B1156" s="31">
        <f t="shared" si="121"/>
        <v>4</v>
      </c>
      <c r="C1156" s="31" t="s">
        <v>52</v>
      </c>
      <c r="D1156" s="106">
        <v>1141</v>
      </c>
      <c r="E1156" s="106">
        <f t="shared" si="120"/>
        <v>0</v>
      </c>
      <c r="F1156" s="107">
        <f t="shared" si="118"/>
        <v>0</v>
      </c>
      <c r="G1156" s="106" t="e">
        <f>IF('Calcs active'!P1155&gt;0,('Input &amp; Results'!F$26/12*$C$3)*('Input &amp; Results'!$D$21),('Input &amp; Results'!F$26/12*$C$3)*('Input &amp; Results'!$D$22))</f>
        <v>#DIV/0!</v>
      </c>
      <c r="H1156" s="106" t="e">
        <f t="shared" si="115"/>
        <v>#DIV/0!</v>
      </c>
      <c r="I1156" s="106" t="e">
        <f t="shared" si="116"/>
        <v>#DIV/0!</v>
      </c>
      <c r="J1156" s="106" t="e">
        <f t="shared" si="119"/>
        <v>#DIV/0!</v>
      </c>
      <c r="K1156" s="107" t="e">
        <f t="shared" si="117"/>
        <v>#DIV/0!</v>
      </c>
    </row>
    <row r="1157" spans="2:11" x14ac:dyDescent="0.2">
      <c r="B1157" s="31">
        <f t="shared" si="121"/>
        <v>4</v>
      </c>
      <c r="C1157" s="31" t="s">
        <v>52</v>
      </c>
      <c r="D1157" s="106">
        <v>1142</v>
      </c>
      <c r="E1157" s="106">
        <f t="shared" si="120"/>
        <v>0</v>
      </c>
      <c r="F1157" s="107">
        <f t="shared" si="118"/>
        <v>0</v>
      </c>
      <c r="G1157" s="106" t="e">
        <f>IF('Calcs active'!P1156&gt;0,('Input &amp; Results'!F$26/12*$C$3)*('Input &amp; Results'!$D$21),('Input &amp; Results'!F$26/12*$C$3)*('Input &amp; Results'!$D$22))</f>
        <v>#DIV/0!</v>
      </c>
      <c r="H1157" s="106" t="e">
        <f t="shared" si="115"/>
        <v>#DIV/0!</v>
      </c>
      <c r="I1157" s="106" t="e">
        <f t="shared" si="116"/>
        <v>#DIV/0!</v>
      </c>
      <c r="J1157" s="106" t="e">
        <f t="shared" si="119"/>
        <v>#DIV/0!</v>
      </c>
      <c r="K1157" s="107" t="e">
        <f t="shared" si="117"/>
        <v>#DIV/0!</v>
      </c>
    </row>
    <row r="1158" spans="2:11" x14ac:dyDescent="0.2">
      <c r="B1158" s="31">
        <f t="shared" si="121"/>
        <v>4</v>
      </c>
      <c r="C1158" s="31" t="s">
        <v>52</v>
      </c>
      <c r="D1158" s="106">
        <v>1143</v>
      </c>
      <c r="E1158" s="106">
        <f t="shared" si="120"/>
        <v>0</v>
      </c>
      <c r="F1158" s="107">
        <f t="shared" si="118"/>
        <v>0</v>
      </c>
      <c r="G1158" s="106" t="e">
        <f>IF('Calcs active'!P1157&gt;0,('Input &amp; Results'!F$26/12*$C$3)*('Input &amp; Results'!$D$21),('Input &amp; Results'!F$26/12*$C$3)*('Input &amp; Results'!$D$22))</f>
        <v>#DIV/0!</v>
      </c>
      <c r="H1158" s="106" t="e">
        <f t="shared" si="115"/>
        <v>#DIV/0!</v>
      </c>
      <c r="I1158" s="106" t="e">
        <f t="shared" si="116"/>
        <v>#DIV/0!</v>
      </c>
      <c r="J1158" s="106" t="e">
        <f t="shared" si="119"/>
        <v>#DIV/0!</v>
      </c>
      <c r="K1158" s="107" t="e">
        <f t="shared" si="117"/>
        <v>#DIV/0!</v>
      </c>
    </row>
    <row r="1159" spans="2:11" x14ac:dyDescent="0.2">
      <c r="B1159" s="31">
        <f t="shared" si="121"/>
        <v>4</v>
      </c>
      <c r="C1159" s="31" t="s">
        <v>52</v>
      </c>
      <c r="D1159" s="106">
        <v>1144</v>
      </c>
      <c r="E1159" s="106">
        <f t="shared" si="120"/>
        <v>0</v>
      </c>
      <c r="F1159" s="107">
        <f t="shared" si="118"/>
        <v>0</v>
      </c>
      <c r="G1159" s="106" t="e">
        <f>IF('Calcs active'!P1158&gt;0,('Input &amp; Results'!F$26/12*$C$3)*('Input &amp; Results'!$D$21),('Input &amp; Results'!F$26/12*$C$3)*('Input &amp; Results'!$D$22))</f>
        <v>#DIV/0!</v>
      </c>
      <c r="H1159" s="106" t="e">
        <f t="shared" si="115"/>
        <v>#DIV/0!</v>
      </c>
      <c r="I1159" s="106" t="e">
        <f t="shared" si="116"/>
        <v>#DIV/0!</v>
      </c>
      <c r="J1159" s="106" t="e">
        <f t="shared" si="119"/>
        <v>#DIV/0!</v>
      </c>
      <c r="K1159" s="107" t="e">
        <f t="shared" si="117"/>
        <v>#DIV/0!</v>
      </c>
    </row>
    <row r="1160" spans="2:11" x14ac:dyDescent="0.2">
      <c r="B1160" s="31">
        <f t="shared" si="121"/>
        <v>4</v>
      </c>
      <c r="C1160" s="31" t="s">
        <v>52</v>
      </c>
      <c r="D1160" s="106">
        <v>1145</v>
      </c>
      <c r="E1160" s="106">
        <f t="shared" si="120"/>
        <v>0</v>
      </c>
      <c r="F1160" s="107">
        <f t="shared" si="118"/>
        <v>0</v>
      </c>
      <c r="G1160" s="106" t="e">
        <f>IF('Calcs active'!P1159&gt;0,('Input &amp; Results'!F$26/12*$C$3)*('Input &amp; Results'!$D$21),('Input &amp; Results'!F$26/12*$C$3)*('Input &amp; Results'!$D$22))</f>
        <v>#DIV/0!</v>
      </c>
      <c r="H1160" s="106" t="e">
        <f t="shared" si="115"/>
        <v>#DIV/0!</v>
      </c>
      <c r="I1160" s="106" t="e">
        <f t="shared" si="116"/>
        <v>#DIV/0!</v>
      </c>
      <c r="J1160" s="106" t="e">
        <f t="shared" si="119"/>
        <v>#DIV/0!</v>
      </c>
      <c r="K1160" s="107" t="e">
        <f t="shared" si="117"/>
        <v>#DIV/0!</v>
      </c>
    </row>
    <row r="1161" spans="2:11" x14ac:dyDescent="0.2">
      <c r="B1161" s="31">
        <f t="shared" si="121"/>
        <v>4</v>
      </c>
      <c r="C1161" s="31" t="s">
        <v>52</v>
      </c>
      <c r="D1161" s="106">
        <v>1146</v>
      </c>
      <c r="E1161" s="106">
        <f t="shared" si="120"/>
        <v>0</v>
      </c>
      <c r="F1161" s="107">
        <f t="shared" si="118"/>
        <v>0</v>
      </c>
      <c r="G1161" s="106" t="e">
        <f>IF('Calcs active'!P1160&gt;0,('Input &amp; Results'!F$26/12*$C$3)*('Input &amp; Results'!$D$21),('Input &amp; Results'!F$26/12*$C$3)*('Input &amp; Results'!$D$22))</f>
        <v>#DIV/0!</v>
      </c>
      <c r="H1161" s="106" t="e">
        <f t="shared" si="115"/>
        <v>#DIV/0!</v>
      </c>
      <c r="I1161" s="106" t="e">
        <f t="shared" si="116"/>
        <v>#DIV/0!</v>
      </c>
      <c r="J1161" s="106" t="e">
        <f t="shared" si="119"/>
        <v>#DIV/0!</v>
      </c>
      <c r="K1161" s="107" t="e">
        <f t="shared" si="117"/>
        <v>#DIV/0!</v>
      </c>
    </row>
    <row r="1162" spans="2:11" x14ac:dyDescent="0.2">
      <c r="B1162" s="31">
        <f t="shared" si="121"/>
        <v>4</v>
      </c>
      <c r="C1162" s="31" t="s">
        <v>52</v>
      </c>
      <c r="D1162" s="106">
        <v>1147</v>
      </c>
      <c r="E1162" s="106">
        <f t="shared" si="120"/>
        <v>0</v>
      </c>
      <c r="F1162" s="107">
        <f t="shared" si="118"/>
        <v>0</v>
      </c>
      <c r="G1162" s="106" t="e">
        <f>IF('Calcs active'!P1161&gt;0,('Input &amp; Results'!F$26/12*$C$3)*('Input &amp; Results'!$D$21),('Input &amp; Results'!F$26/12*$C$3)*('Input &amp; Results'!$D$22))</f>
        <v>#DIV/0!</v>
      </c>
      <c r="H1162" s="106" t="e">
        <f t="shared" si="115"/>
        <v>#DIV/0!</v>
      </c>
      <c r="I1162" s="106" t="e">
        <f t="shared" si="116"/>
        <v>#DIV/0!</v>
      </c>
      <c r="J1162" s="106" t="e">
        <f t="shared" si="119"/>
        <v>#DIV/0!</v>
      </c>
      <c r="K1162" s="107" t="e">
        <f t="shared" si="117"/>
        <v>#DIV/0!</v>
      </c>
    </row>
    <row r="1163" spans="2:11" x14ac:dyDescent="0.2">
      <c r="B1163" s="31">
        <f t="shared" si="121"/>
        <v>4</v>
      </c>
      <c r="C1163" s="31" t="s">
        <v>52</v>
      </c>
      <c r="D1163" s="106">
        <v>1148</v>
      </c>
      <c r="E1163" s="106">
        <f t="shared" si="120"/>
        <v>0</v>
      </c>
      <c r="F1163" s="107">
        <f t="shared" si="118"/>
        <v>0</v>
      </c>
      <c r="G1163" s="106" t="e">
        <f>IF('Calcs active'!P1162&gt;0,('Input &amp; Results'!F$26/12*$C$3)*('Input &amp; Results'!$D$21),('Input &amp; Results'!F$26/12*$C$3)*('Input &amp; Results'!$D$22))</f>
        <v>#DIV/0!</v>
      </c>
      <c r="H1163" s="106" t="e">
        <f t="shared" si="115"/>
        <v>#DIV/0!</v>
      </c>
      <c r="I1163" s="106" t="e">
        <f t="shared" si="116"/>
        <v>#DIV/0!</v>
      </c>
      <c r="J1163" s="106" t="e">
        <f t="shared" si="119"/>
        <v>#DIV/0!</v>
      </c>
      <c r="K1163" s="107" t="e">
        <f t="shared" si="117"/>
        <v>#DIV/0!</v>
      </c>
    </row>
    <row r="1164" spans="2:11" x14ac:dyDescent="0.2">
      <c r="B1164" s="31">
        <f t="shared" si="121"/>
        <v>4</v>
      </c>
      <c r="C1164" s="31" t="s">
        <v>52</v>
      </c>
      <c r="D1164" s="106">
        <v>1149</v>
      </c>
      <c r="E1164" s="106">
        <f t="shared" si="120"/>
        <v>0</v>
      </c>
      <c r="F1164" s="107">
        <f t="shared" si="118"/>
        <v>0</v>
      </c>
      <c r="G1164" s="106" t="e">
        <f>IF('Calcs active'!P1163&gt;0,('Input &amp; Results'!F$26/12*$C$3)*('Input &amp; Results'!$D$21),('Input &amp; Results'!F$26/12*$C$3)*('Input &amp; Results'!$D$22))</f>
        <v>#DIV/0!</v>
      </c>
      <c r="H1164" s="106" t="e">
        <f t="shared" si="115"/>
        <v>#DIV/0!</v>
      </c>
      <c r="I1164" s="106" t="e">
        <f t="shared" si="116"/>
        <v>#DIV/0!</v>
      </c>
      <c r="J1164" s="106" t="e">
        <f t="shared" si="119"/>
        <v>#DIV/0!</v>
      </c>
      <c r="K1164" s="107" t="e">
        <f t="shared" si="117"/>
        <v>#DIV/0!</v>
      </c>
    </row>
    <row r="1165" spans="2:11" x14ac:dyDescent="0.2">
      <c r="B1165" s="31">
        <f t="shared" si="121"/>
        <v>4</v>
      </c>
      <c r="C1165" s="31" t="s">
        <v>52</v>
      </c>
      <c r="D1165" s="106">
        <v>1150</v>
      </c>
      <c r="E1165" s="106">
        <f t="shared" si="120"/>
        <v>0</v>
      </c>
      <c r="F1165" s="107">
        <f t="shared" si="118"/>
        <v>0</v>
      </c>
      <c r="G1165" s="106" t="e">
        <f>IF('Calcs active'!P1164&gt;0,('Input &amp; Results'!F$26/12*$C$3)*('Input &amp; Results'!$D$21),('Input &amp; Results'!F$26/12*$C$3)*('Input &amp; Results'!$D$22))</f>
        <v>#DIV/0!</v>
      </c>
      <c r="H1165" s="106" t="e">
        <f t="shared" si="115"/>
        <v>#DIV/0!</v>
      </c>
      <c r="I1165" s="106" t="e">
        <f t="shared" si="116"/>
        <v>#DIV/0!</v>
      </c>
      <c r="J1165" s="106" t="e">
        <f t="shared" si="119"/>
        <v>#DIV/0!</v>
      </c>
      <c r="K1165" s="107" t="e">
        <f t="shared" si="117"/>
        <v>#DIV/0!</v>
      </c>
    </row>
    <row r="1166" spans="2:11" x14ac:dyDescent="0.2">
      <c r="B1166" s="31">
        <f t="shared" si="121"/>
        <v>4</v>
      </c>
      <c r="C1166" s="31" t="s">
        <v>52</v>
      </c>
      <c r="D1166" s="106">
        <v>1151</v>
      </c>
      <c r="E1166" s="106">
        <f t="shared" si="120"/>
        <v>0</v>
      </c>
      <c r="F1166" s="107">
        <f t="shared" si="118"/>
        <v>0</v>
      </c>
      <c r="G1166" s="106" t="e">
        <f>IF('Calcs active'!P1165&gt;0,('Input &amp; Results'!F$26/12*$C$3)*('Input &amp; Results'!$D$21),('Input &amp; Results'!F$26/12*$C$3)*('Input &amp; Results'!$D$22))</f>
        <v>#DIV/0!</v>
      </c>
      <c r="H1166" s="106" t="e">
        <f t="shared" si="115"/>
        <v>#DIV/0!</v>
      </c>
      <c r="I1166" s="106" t="e">
        <f t="shared" si="116"/>
        <v>#DIV/0!</v>
      </c>
      <c r="J1166" s="106" t="e">
        <f t="shared" si="119"/>
        <v>#DIV/0!</v>
      </c>
      <c r="K1166" s="107" t="e">
        <f t="shared" si="117"/>
        <v>#DIV/0!</v>
      </c>
    </row>
    <row r="1167" spans="2:11" x14ac:dyDescent="0.2">
      <c r="B1167" s="31">
        <f t="shared" si="121"/>
        <v>4</v>
      </c>
      <c r="C1167" s="31" t="s">
        <v>52</v>
      </c>
      <c r="D1167" s="106">
        <v>1152</v>
      </c>
      <c r="E1167" s="106">
        <f t="shared" si="120"/>
        <v>0</v>
      </c>
      <c r="F1167" s="107">
        <f t="shared" si="118"/>
        <v>0</v>
      </c>
      <c r="G1167" s="106" t="e">
        <f>IF('Calcs active'!P1166&gt;0,('Input &amp; Results'!F$26/12*$C$3)*('Input &amp; Results'!$D$21),('Input &amp; Results'!F$26/12*$C$3)*('Input &amp; Results'!$D$22))</f>
        <v>#DIV/0!</v>
      </c>
      <c r="H1167" s="106" t="e">
        <f t="shared" si="115"/>
        <v>#DIV/0!</v>
      </c>
      <c r="I1167" s="106" t="e">
        <f t="shared" si="116"/>
        <v>#DIV/0!</v>
      </c>
      <c r="J1167" s="106" t="e">
        <f t="shared" si="119"/>
        <v>#DIV/0!</v>
      </c>
      <c r="K1167" s="107" t="e">
        <f t="shared" si="117"/>
        <v>#DIV/0!</v>
      </c>
    </row>
    <row r="1168" spans="2:11" x14ac:dyDescent="0.2">
      <c r="B1168" s="31">
        <f t="shared" si="121"/>
        <v>4</v>
      </c>
      <c r="C1168" s="31" t="s">
        <v>52</v>
      </c>
      <c r="D1168" s="106">
        <v>1153</v>
      </c>
      <c r="E1168" s="106">
        <f t="shared" si="120"/>
        <v>0</v>
      </c>
      <c r="F1168" s="107">
        <f t="shared" si="118"/>
        <v>0</v>
      </c>
      <c r="G1168" s="106" t="e">
        <f>IF('Calcs active'!P1167&gt;0,('Input &amp; Results'!F$26/12*$C$3)*('Input &amp; Results'!$D$21),('Input &amp; Results'!F$26/12*$C$3)*('Input &amp; Results'!$D$22))</f>
        <v>#DIV/0!</v>
      </c>
      <c r="H1168" s="106" t="e">
        <f t="shared" si="115"/>
        <v>#DIV/0!</v>
      </c>
      <c r="I1168" s="106" t="e">
        <f t="shared" si="116"/>
        <v>#DIV/0!</v>
      </c>
      <c r="J1168" s="106" t="e">
        <f t="shared" si="119"/>
        <v>#DIV/0!</v>
      </c>
      <c r="K1168" s="107" t="e">
        <f t="shared" si="117"/>
        <v>#DIV/0!</v>
      </c>
    </row>
    <row r="1169" spans="2:11" x14ac:dyDescent="0.2">
      <c r="B1169" s="31">
        <f t="shared" si="121"/>
        <v>4</v>
      </c>
      <c r="C1169" s="31" t="s">
        <v>52</v>
      </c>
      <c r="D1169" s="106">
        <v>1154</v>
      </c>
      <c r="E1169" s="106">
        <f t="shared" si="120"/>
        <v>0</v>
      </c>
      <c r="F1169" s="107">
        <f t="shared" si="118"/>
        <v>0</v>
      </c>
      <c r="G1169" s="106" t="e">
        <f>IF('Calcs active'!P1168&gt;0,('Input &amp; Results'!F$26/12*$C$3)*('Input &amp; Results'!$D$21),('Input &amp; Results'!F$26/12*$C$3)*('Input &amp; Results'!$D$22))</f>
        <v>#DIV/0!</v>
      </c>
      <c r="H1169" s="106" t="e">
        <f t="shared" ref="H1169:H1232" si="122">G1169-E1169</f>
        <v>#DIV/0!</v>
      </c>
      <c r="I1169" s="106" t="e">
        <f t="shared" ref="I1169:I1232" si="123">I1168+H1169</f>
        <v>#DIV/0!</v>
      </c>
      <c r="J1169" s="106" t="e">
        <f t="shared" si="119"/>
        <v>#DIV/0!</v>
      </c>
      <c r="K1169" s="107" t="e">
        <f t="shared" ref="K1169:K1232" si="124">J1169/($C$3*$C$4)</f>
        <v>#DIV/0!</v>
      </c>
    </row>
    <row r="1170" spans="2:11" x14ac:dyDescent="0.2">
      <c r="B1170" s="31">
        <f t="shared" si="121"/>
        <v>4</v>
      </c>
      <c r="C1170" s="31" t="s">
        <v>53</v>
      </c>
      <c r="D1170" s="106">
        <v>1155</v>
      </c>
      <c r="E1170" s="106">
        <f t="shared" si="120"/>
        <v>0</v>
      </c>
      <c r="F1170" s="107">
        <f t="shared" si="118"/>
        <v>0</v>
      </c>
      <c r="G1170" s="106" t="e">
        <f>IF('Calcs active'!P1169&gt;0,('Input &amp; Results'!F$27/12*$C$3)*('Input &amp; Results'!$D$21),('Input &amp; Results'!F$27/12*$C$3)*('Input &amp; Results'!$D$22))</f>
        <v>#DIV/0!</v>
      </c>
      <c r="H1170" s="106" t="e">
        <f t="shared" si="122"/>
        <v>#DIV/0!</v>
      </c>
      <c r="I1170" s="106" t="e">
        <f t="shared" si="123"/>
        <v>#DIV/0!</v>
      </c>
      <c r="J1170" s="106" t="e">
        <f t="shared" si="119"/>
        <v>#DIV/0!</v>
      </c>
      <c r="K1170" s="107" t="e">
        <f t="shared" si="124"/>
        <v>#DIV/0!</v>
      </c>
    </row>
    <row r="1171" spans="2:11" x14ac:dyDescent="0.2">
      <c r="B1171" s="31">
        <f t="shared" si="121"/>
        <v>4</v>
      </c>
      <c r="C1171" s="31" t="s">
        <v>53</v>
      </c>
      <c r="D1171" s="106">
        <v>1156</v>
      </c>
      <c r="E1171" s="106">
        <f t="shared" si="120"/>
        <v>0</v>
      </c>
      <c r="F1171" s="107">
        <f t="shared" ref="F1171:F1234" si="125">E1171*7.48/1440</f>
        <v>0</v>
      </c>
      <c r="G1171" s="106" t="e">
        <f>IF('Calcs active'!P1170&gt;0,('Input &amp; Results'!F$27/12*$C$3)*('Input &amp; Results'!$D$21),('Input &amp; Results'!F$27/12*$C$3)*('Input &amp; Results'!$D$22))</f>
        <v>#DIV/0!</v>
      </c>
      <c r="H1171" s="106" t="e">
        <f t="shared" si="122"/>
        <v>#DIV/0!</v>
      </c>
      <c r="I1171" s="106" t="e">
        <f t="shared" si="123"/>
        <v>#DIV/0!</v>
      </c>
      <c r="J1171" s="106" t="e">
        <f t="shared" si="119"/>
        <v>#DIV/0!</v>
      </c>
      <c r="K1171" s="107" t="e">
        <f t="shared" si="124"/>
        <v>#DIV/0!</v>
      </c>
    </row>
    <row r="1172" spans="2:11" x14ac:dyDescent="0.2">
      <c r="B1172" s="31">
        <f t="shared" si="121"/>
        <v>4</v>
      </c>
      <c r="C1172" s="31" t="s">
        <v>53</v>
      </c>
      <c r="D1172" s="106">
        <v>1157</v>
      </c>
      <c r="E1172" s="106">
        <f t="shared" si="120"/>
        <v>0</v>
      </c>
      <c r="F1172" s="107">
        <f t="shared" si="125"/>
        <v>0</v>
      </c>
      <c r="G1172" s="106" t="e">
        <f>IF('Calcs active'!P1171&gt;0,('Input &amp; Results'!F$27/12*$C$3)*('Input &amp; Results'!$D$21),('Input &amp; Results'!F$27/12*$C$3)*('Input &amp; Results'!$D$22))</f>
        <v>#DIV/0!</v>
      </c>
      <c r="H1172" s="106" t="e">
        <f t="shared" si="122"/>
        <v>#DIV/0!</v>
      </c>
      <c r="I1172" s="106" t="e">
        <f t="shared" si="123"/>
        <v>#DIV/0!</v>
      </c>
      <c r="J1172" s="106" t="e">
        <f t="shared" si="119"/>
        <v>#DIV/0!</v>
      </c>
      <c r="K1172" s="107" t="e">
        <f t="shared" si="124"/>
        <v>#DIV/0!</v>
      </c>
    </row>
    <row r="1173" spans="2:11" x14ac:dyDescent="0.2">
      <c r="B1173" s="31">
        <f t="shared" si="121"/>
        <v>4</v>
      </c>
      <c r="C1173" s="31" t="s">
        <v>53</v>
      </c>
      <c r="D1173" s="106">
        <v>1158</v>
      </c>
      <c r="E1173" s="106">
        <f t="shared" si="120"/>
        <v>0</v>
      </c>
      <c r="F1173" s="107">
        <f t="shared" si="125"/>
        <v>0</v>
      </c>
      <c r="G1173" s="106" t="e">
        <f>IF('Calcs active'!P1172&gt;0,('Input &amp; Results'!F$27/12*$C$3)*('Input &amp; Results'!$D$21),('Input &amp; Results'!F$27/12*$C$3)*('Input &amp; Results'!$D$22))</f>
        <v>#DIV/0!</v>
      </c>
      <c r="H1173" s="106" t="e">
        <f t="shared" si="122"/>
        <v>#DIV/0!</v>
      </c>
      <c r="I1173" s="106" t="e">
        <f t="shared" si="123"/>
        <v>#DIV/0!</v>
      </c>
      <c r="J1173" s="106" t="e">
        <f t="shared" ref="J1173:J1236" si="126">J1172+H1173</f>
        <v>#DIV/0!</v>
      </c>
      <c r="K1173" s="107" t="e">
        <f t="shared" si="124"/>
        <v>#DIV/0!</v>
      </c>
    </row>
    <row r="1174" spans="2:11" x14ac:dyDescent="0.2">
      <c r="B1174" s="31">
        <f t="shared" si="121"/>
        <v>4</v>
      </c>
      <c r="C1174" s="31" t="s">
        <v>53</v>
      </c>
      <c r="D1174" s="106">
        <v>1159</v>
      </c>
      <c r="E1174" s="106">
        <f t="shared" si="120"/>
        <v>0</v>
      </c>
      <c r="F1174" s="107">
        <f t="shared" si="125"/>
        <v>0</v>
      </c>
      <c r="G1174" s="106" t="e">
        <f>IF('Calcs active'!P1173&gt;0,('Input &amp; Results'!F$27/12*$C$3)*('Input &amp; Results'!$D$21),('Input &amp; Results'!F$27/12*$C$3)*('Input &amp; Results'!$D$22))</f>
        <v>#DIV/0!</v>
      </c>
      <c r="H1174" s="106" t="e">
        <f t="shared" si="122"/>
        <v>#DIV/0!</v>
      </c>
      <c r="I1174" s="106" t="e">
        <f t="shared" si="123"/>
        <v>#DIV/0!</v>
      </c>
      <c r="J1174" s="106" t="e">
        <f t="shared" si="126"/>
        <v>#DIV/0!</v>
      </c>
      <c r="K1174" s="107" t="e">
        <f t="shared" si="124"/>
        <v>#DIV/0!</v>
      </c>
    </row>
    <row r="1175" spans="2:11" x14ac:dyDescent="0.2">
      <c r="B1175" s="31">
        <f t="shared" si="121"/>
        <v>4</v>
      </c>
      <c r="C1175" s="31" t="s">
        <v>53</v>
      </c>
      <c r="D1175" s="106">
        <v>1160</v>
      </c>
      <c r="E1175" s="106">
        <f t="shared" si="120"/>
        <v>0</v>
      </c>
      <c r="F1175" s="107">
        <f t="shared" si="125"/>
        <v>0</v>
      </c>
      <c r="G1175" s="106" t="e">
        <f>IF('Calcs active'!P1174&gt;0,('Input &amp; Results'!F$27/12*$C$3)*('Input &amp; Results'!$D$21),('Input &amp; Results'!F$27/12*$C$3)*('Input &amp; Results'!$D$22))</f>
        <v>#DIV/0!</v>
      </c>
      <c r="H1175" s="106" t="e">
        <f t="shared" si="122"/>
        <v>#DIV/0!</v>
      </c>
      <c r="I1175" s="106" t="e">
        <f t="shared" si="123"/>
        <v>#DIV/0!</v>
      </c>
      <c r="J1175" s="106" t="e">
        <f t="shared" si="126"/>
        <v>#DIV/0!</v>
      </c>
      <c r="K1175" s="107" t="e">
        <f t="shared" si="124"/>
        <v>#DIV/0!</v>
      </c>
    </row>
    <row r="1176" spans="2:11" x14ac:dyDescent="0.2">
      <c r="B1176" s="31">
        <f t="shared" si="121"/>
        <v>4</v>
      </c>
      <c r="C1176" s="31" t="s">
        <v>53</v>
      </c>
      <c r="D1176" s="106">
        <v>1161</v>
      </c>
      <c r="E1176" s="106">
        <f t="shared" si="120"/>
        <v>0</v>
      </c>
      <c r="F1176" s="107">
        <f t="shared" si="125"/>
        <v>0</v>
      </c>
      <c r="G1176" s="106" t="e">
        <f>IF('Calcs active'!P1175&gt;0,('Input &amp; Results'!F$27/12*$C$3)*('Input &amp; Results'!$D$21),('Input &amp; Results'!F$27/12*$C$3)*('Input &amp; Results'!$D$22))</f>
        <v>#DIV/0!</v>
      </c>
      <c r="H1176" s="106" t="e">
        <f t="shared" si="122"/>
        <v>#DIV/0!</v>
      </c>
      <c r="I1176" s="106" t="e">
        <f t="shared" si="123"/>
        <v>#DIV/0!</v>
      </c>
      <c r="J1176" s="106" t="e">
        <f t="shared" si="126"/>
        <v>#DIV/0!</v>
      </c>
      <c r="K1176" s="107" t="e">
        <f t="shared" si="124"/>
        <v>#DIV/0!</v>
      </c>
    </row>
    <row r="1177" spans="2:11" x14ac:dyDescent="0.2">
      <c r="B1177" s="31">
        <f t="shared" si="121"/>
        <v>4</v>
      </c>
      <c r="C1177" s="31" t="s">
        <v>53</v>
      </c>
      <c r="D1177" s="106">
        <v>1162</v>
      </c>
      <c r="E1177" s="106">
        <f t="shared" si="120"/>
        <v>0</v>
      </c>
      <c r="F1177" s="107">
        <f t="shared" si="125"/>
        <v>0</v>
      </c>
      <c r="G1177" s="106" t="e">
        <f>IF('Calcs active'!P1176&gt;0,('Input &amp; Results'!F$27/12*$C$3)*('Input &amp; Results'!$D$21),('Input &amp; Results'!F$27/12*$C$3)*('Input &amp; Results'!$D$22))</f>
        <v>#DIV/0!</v>
      </c>
      <c r="H1177" s="106" t="e">
        <f t="shared" si="122"/>
        <v>#DIV/0!</v>
      </c>
      <c r="I1177" s="106" t="e">
        <f t="shared" si="123"/>
        <v>#DIV/0!</v>
      </c>
      <c r="J1177" s="106" t="e">
        <f t="shared" si="126"/>
        <v>#DIV/0!</v>
      </c>
      <c r="K1177" s="107" t="e">
        <f t="shared" si="124"/>
        <v>#DIV/0!</v>
      </c>
    </row>
    <row r="1178" spans="2:11" x14ac:dyDescent="0.2">
      <c r="B1178" s="31">
        <f t="shared" si="121"/>
        <v>4</v>
      </c>
      <c r="C1178" s="31" t="s">
        <v>53</v>
      </c>
      <c r="D1178" s="106">
        <v>1163</v>
      </c>
      <c r="E1178" s="106">
        <f t="shared" si="120"/>
        <v>0</v>
      </c>
      <c r="F1178" s="107">
        <f t="shared" si="125"/>
        <v>0</v>
      </c>
      <c r="G1178" s="106" t="e">
        <f>IF('Calcs active'!P1177&gt;0,('Input &amp; Results'!F$27/12*$C$3)*('Input &amp; Results'!$D$21),('Input &amp; Results'!F$27/12*$C$3)*('Input &amp; Results'!$D$22))</f>
        <v>#DIV/0!</v>
      </c>
      <c r="H1178" s="106" t="e">
        <f t="shared" si="122"/>
        <v>#DIV/0!</v>
      </c>
      <c r="I1178" s="106" t="e">
        <f t="shared" si="123"/>
        <v>#DIV/0!</v>
      </c>
      <c r="J1178" s="106" t="e">
        <f t="shared" si="126"/>
        <v>#DIV/0!</v>
      </c>
      <c r="K1178" s="107" t="e">
        <f t="shared" si="124"/>
        <v>#DIV/0!</v>
      </c>
    </row>
    <row r="1179" spans="2:11" x14ac:dyDescent="0.2">
      <c r="B1179" s="31">
        <f t="shared" si="121"/>
        <v>4</v>
      </c>
      <c r="C1179" s="31" t="s">
        <v>53</v>
      </c>
      <c r="D1179" s="106">
        <v>1164</v>
      </c>
      <c r="E1179" s="106">
        <f t="shared" si="120"/>
        <v>0</v>
      </c>
      <c r="F1179" s="107">
        <f t="shared" si="125"/>
        <v>0</v>
      </c>
      <c r="G1179" s="106" t="e">
        <f>IF('Calcs active'!P1178&gt;0,('Input &amp; Results'!F$27/12*$C$3)*('Input &amp; Results'!$D$21),('Input &amp; Results'!F$27/12*$C$3)*('Input &amp; Results'!$D$22))</f>
        <v>#DIV/0!</v>
      </c>
      <c r="H1179" s="106" t="e">
        <f t="shared" si="122"/>
        <v>#DIV/0!</v>
      </c>
      <c r="I1179" s="106" t="e">
        <f t="shared" si="123"/>
        <v>#DIV/0!</v>
      </c>
      <c r="J1179" s="106" t="e">
        <f t="shared" si="126"/>
        <v>#DIV/0!</v>
      </c>
      <c r="K1179" s="107" t="e">
        <f t="shared" si="124"/>
        <v>#DIV/0!</v>
      </c>
    </row>
    <row r="1180" spans="2:11" x14ac:dyDescent="0.2">
      <c r="B1180" s="31">
        <f t="shared" si="121"/>
        <v>4</v>
      </c>
      <c r="C1180" s="31" t="s">
        <v>53</v>
      </c>
      <c r="D1180" s="106">
        <v>1165</v>
      </c>
      <c r="E1180" s="106">
        <f t="shared" si="120"/>
        <v>0</v>
      </c>
      <c r="F1180" s="107">
        <f t="shared" si="125"/>
        <v>0</v>
      </c>
      <c r="G1180" s="106" t="e">
        <f>IF('Calcs active'!P1179&gt;0,('Input &amp; Results'!F$27/12*$C$3)*('Input &amp; Results'!$D$21),('Input &amp; Results'!F$27/12*$C$3)*('Input &amp; Results'!$D$22))</f>
        <v>#DIV/0!</v>
      </c>
      <c r="H1180" s="106" t="e">
        <f t="shared" si="122"/>
        <v>#DIV/0!</v>
      </c>
      <c r="I1180" s="106" t="e">
        <f t="shared" si="123"/>
        <v>#DIV/0!</v>
      </c>
      <c r="J1180" s="106" t="e">
        <f t="shared" si="126"/>
        <v>#DIV/0!</v>
      </c>
      <c r="K1180" s="107" t="e">
        <f t="shared" si="124"/>
        <v>#DIV/0!</v>
      </c>
    </row>
    <row r="1181" spans="2:11" x14ac:dyDescent="0.2">
      <c r="B1181" s="31">
        <f t="shared" si="121"/>
        <v>4</v>
      </c>
      <c r="C1181" s="31" t="s">
        <v>53</v>
      </c>
      <c r="D1181" s="106">
        <v>1166</v>
      </c>
      <c r="E1181" s="106">
        <f t="shared" si="120"/>
        <v>0</v>
      </c>
      <c r="F1181" s="107">
        <f t="shared" si="125"/>
        <v>0</v>
      </c>
      <c r="G1181" s="106" t="e">
        <f>IF('Calcs active'!P1180&gt;0,('Input &amp; Results'!F$27/12*$C$3)*('Input &amp; Results'!$D$21),('Input &amp; Results'!F$27/12*$C$3)*('Input &amp; Results'!$D$22))</f>
        <v>#DIV/0!</v>
      </c>
      <c r="H1181" s="106" t="e">
        <f t="shared" si="122"/>
        <v>#DIV/0!</v>
      </c>
      <c r="I1181" s="106" t="e">
        <f t="shared" si="123"/>
        <v>#DIV/0!</v>
      </c>
      <c r="J1181" s="106" t="e">
        <f t="shared" si="126"/>
        <v>#DIV/0!</v>
      </c>
      <c r="K1181" s="107" t="e">
        <f t="shared" si="124"/>
        <v>#DIV/0!</v>
      </c>
    </row>
    <row r="1182" spans="2:11" x14ac:dyDescent="0.2">
      <c r="B1182" s="31">
        <f t="shared" si="121"/>
        <v>4</v>
      </c>
      <c r="C1182" s="31" t="s">
        <v>53</v>
      </c>
      <c r="D1182" s="106">
        <v>1167</v>
      </c>
      <c r="E1182" s="106">
        <f t="shared" si="120"/>
        <v>0</v>
      </c>
      <c r="F1182" s="107">
        <f t="shared" si="125"/>
        <v>0</v>
      </c>
      <c r="G1182" s="106" t="e">
        <f>IF('Calcs active'!P1181&gt;0,('Input &amp; Results'!F$27/12*$C$3)*('Input &amp; Results'!$D$21),('Input &amp; Results'!F$27/12*$C$3)*('Input &amp; Results'!$D$22))</f>
        <v>#DIV/0!</v>
      </c>
      <c r="H1182" s="106" t="e">
        <f t="shared" si="122"/>
        <v>#DIV/0!</v>
      </c>
      <c r="I1182" s="106" t="e">
        <f t="shared" si="123"/>
        <v>#DIV/0!</v>
      </c>
      <c r="J1182" s="106" t="e">
        <f t="shared" si="126"/>
        <v>#DIV/0!</v>
      </c>
      <c r="K1182" s="107" t="e">
        <f t="shared" si="124"/>
        <v>#DIV/0!</v>
      </c>
    </row>
    <row r="1183" spans="2:11" x14ac:dyDescent="0.2">
      <c r="B1183" s="31">
        <f t="shared" si="121"/>
        <v>4</v>
      </c>
      <c r="C1183" s="31" t="s">
        <v>53</v>
      </c>
      <c r="D1183" s="106">
        <v>1168</v>
      </c>
      <c r="E1183" s="106">
        <f t="shared" si="120"/>
        <v>0</v>
      </c>
      <c r="F1183" s="107">
        <f t="shared" si="125"/>
        <v>0</v>
      </c>
      <c r="G1183" s="106" t="e">
        <f>IF('Calcs active'!P1182&gt;0,('Input &amp; Results'!F$27/12*$C$3)*('Input &amp; Results'!$D$21),('Input &amp; Results'!F$27/12*$C$3)*('Input &amp; Results'!$D$22))</f>
        <v>#DIV/0!</v>
      </c>
      <c r="H1183" s="106" t="e">
        <f t="shared" si="122"/>
        <v>#DIV/0!</v>
      </c>
      <c r="I1183" s="106" t="e">
        <f t="shared" si="123"/>
        <v>#DIV/0!</v>
      </c>
      <c r="J1183" s="106" t="e">
        <f t="shared" si="126"/>
        <v>#DIV/0!</v>
      </c>
      <c r="K1183" s="107" t="e">
        <f t="shared" si="124"/>
        <v>#DIV/0!</v>
      </c>
    </row>
    <row r="1184" spans="2:11" x14ac:dyDescent="0.2">
      <c r="B1184" s="31">
        <f t="shared" si="121"/>
        <v>4</v>
      </c>
      <c r="C1184" s="31" t="s">
        <v>53</v>
      </c>
      <c r="D1184" s="106">
        <v>1169</v>
      </c>
      <c r="E1184" s="106">
        <f t="shared" si="120"/>
        <v>0</v>
      </c>
      <c r="F1184" s="107">
        <f t="shared" si="125"/>
        <v>0</v>
      </c>
      <c r="G1184" s="106" t="e">
        <f>IF('Calcs active'!P1183&gt;0,('Input &amp; Results'!F$27/12*$C$3)*('Input &amp; Results'!$D$21),('Input &amp; Results'!F$27/12*$C$3)*('Input &amp; Results'!$D$22))</f>
        <v>#DIV/0!</v>
      </c>
      <c r="H1184" s="106" t="e">
        <f t="shared" si="122"/>
        <v>#DIV/0!</v>
      </c>
      <c r="I1184" s="106" t="e">
        <f t="shared" si="123"/>
        <v>#DIV/0!</v>
      </c>
      <c r="J1184" s="106" t="e">
        <f t="shared" si="126"/>
        <v>#DIV/0!</v>
      </c>
      <c r="K1184" s="107" t="e">
        <f t="shared" si="124"/>
        <v>#DIV/0!</v>
      </c>
    </row>
    <row r="1185" spans="2:11" x14ac:dyDescent="0.2">
      <c r="B1185" s="31">
        <f t="shared" si="121"/>
        <v>4</v>
      </c>
      <c r="C1185" s="31" t="s">
        <v>53</v>
      </c>
      <c r="D1185" s="106">
        <v>1170</v>
      </c>
      <c r="E1185" s="106">
        <f t="shared" si="120"/>
        <v>0</v>
      </c>
      <c r="F1185" s="107">
        <f t="shared" si="125"/>
        <v>0</v>
      </c>
      <c r="G1185" s="106" t="e">
        <f>IF('Calcs active'!P1184&gt;0,('Input &amp; Results'!F$27/12*$C$3)*('Input &amp; Results'!$D$21),('Input &amp; Results'!F$27/12*$C$3)*('Input &amp; Results'!$D$22))</f>
        <v>#DIV/0!</v>
      </c>
      <c r="H1185" s="106" t="e">
        <f t="shared" si="122"/>
        <v>#DIV/0!</v>
      </c>
      <c r="I1185" s="106" t="e">
        <f t="shared" si="123"/>
        <v>#DIV/0!</v>
      </c>
      <c r="J1185" s="106" t="e">
        <f t="shared" si="126"/>
        <v>#DIV/0!</v>
      </c>
      <c r="K1185" s="107" t="e">
        <f t="shared" si="124"/>
        <v>#DIV/0!</v>
      </c>
    </row>
    <row r="1186" spans="2:11" x14ac:dyDescent="0.2">
      <c r="B1186" s="31">
        <f t="shared" si="121"/>
        <v>4</v>
      </c>
      <c r="C1186" s="31" t="s">
        <v>53</v>
      </c>
      <c r="D1186" s="106">
        <v>1171</v>
      </c>
      <c r="E1186" s="106">
        <f t="shared" si="120"/>
        <v>0</v>
      </c>
      <c r="F1186" s="107">
        <f t="shared" si="125"/>
        <v>0</v>
      </c>
      <c r="G1186" s="106" t="e">
        <f>IF('Calcs active'!P1185&gt;0,('Input &amp; Results'!F$27/12*$C$3)*('Input &amp; Results'!$D$21),('Input &amp; Results'!F$27/12*$C$3)*('Input &amp; Results'!$D$22))</f>
        <v>#DIV/0!</v>
      </c>
      <c r="H1186" s="106" t="e">
        <f t="shared" si="122"/>
        <v>#DIV/0!</v>
      </c>
      <c r="I1186" s="106" t="e">
        <f t="shared" si="123"/>
        <v>#DIV/0!</v>
      </c>
      <c r="J1186" s="106" t="e">
        <f t="shared" si="126"/>
        <v>#DIV/0!</v>
      </c>
      <c r="K1186" s="107" t="e">
        <f t="shared" si="124"/>
        <v>#DIV/0!</v>
      </c>
    </row>
    <row r="1187" spans="2:11" x14ac:dyDescent="0.2">
      <c r="B1187" s="31">
        <f t="shared" si="121"/>
        <v>4</v>
      </c>
      <c r="C1187" s="31" t="s">
        <v>53</v>
      </c>
      <c r="D1187" s="106">
        <v>1172</v>
      </c>
      <c r="E1187" s="106">
        <f t="shared" si="120"/>
        <v>0</v>
      </c>
      <c r="F1187" s="107">
        <f t="shared" si="125"/>
        <v>0</v>
      </c>
      <c r="G1187" s="106" t="e">
        <f>IF('Calcs active'!P1186&gt;0,('Input &amp; Results'!F$27/12*$C$3)*('Input &amp; Results'!$D$21),('Input &amp; Results'!F$27/12*$C$3)*('Input &amp; Results'!$D$22))</f>
        <v>#DIV/0!</v>
      </c>
      <c r="H1187" s="106" t="e">
        <f t="shared" si="122"/>
        <v>#DIV/0!</v>
      </c>
      <c r="I1187" s="106" t="e">
        <f t="shared" si="123"/>
        <v>#DIV/0!</v>
      </c>
      <c r="J1187" s="106" t="e">
        <f t="shared" si="126"/>
        <v>#DIV/0!</v>
      </c>
      <c r="K1187" s="107" t="e">
        <f t="shared" si="124"/>
        <v>#DIV/0!</v>
      </c>
    </row>
    <row r="1188" spans="2:11" x14ac:dyDescent="0.2">
      <c r="B1188" s="31">
        <f t="shared" si="121"/>
        <v>4</v>
      </c>
      <c r="C1188" s="31" t="s">
        <v>53</v>
      </c>
      <c r="D1188" s="106">
        <v>1173</v>
      </c>
      <c r="E1188" s="106">
        <f t="shared" si="120"/>
        <v>0</v>
      </c>
      <c r="F1188" s="107">
        <f t="shared" si="125"/>
        <v>0</v>
      </c>
      <c r="G1188" s="106" t="e">
        <f>IF('Calcs active'!P1187&gt;0,('Input &amp; Results'!F$27/12*$C$3)*('Input &amp; Results'!$D$21),('Input &amp; Results'!F$27/12*$C$3)*('Input &amp; Results'!$D$22))</f>
        <v>#DIV/0!</v>
      </c>
      <c r="H1188" s="106" t="e">
        <f t="shared" si="122"/>
        <v>#DIV/0!</v>
      </c>
      <c r="I1188" s="106" t="e">
        <f t="shared" si="123"/>
        <v>#DIV/0!</v>
      </c>
      <c r="J1188" s="106" t="e">
        <f t="shared" si="126"/>
        <v>#DIV/0!</v>
      </c>
      <c r="K1188" s="107" t="e">
        <f t="shared" si="124"/>
        <v>#DIV/0!</v>
      </c>
    </row>
    <row r="1189" spans="2:11" x14ac:dyDescent="0.2">
      <c r="B1189" s="31">
        <f t="shared" si="121"/>
        <v>4</v>
      </c>
      <c r="C1189" s="31" t="s">
        <v>53</v>
      </c>
      <c r="D1189" s="106">
        <v>1174</v>
      </c>
      <c r="E1189" s="106">
        <f t="shared" si="120"/>
        <v>0</v>
      </c>
      <c r="F1189" s="107">
        <f t="shared" si="125"/>
        <v>0</v>
      </c>
      <c r="G1189" s="106" t="e">
        <f>IF('Calcs active'!P1188&gt;0,('Input &amp; Results'!F$27/12*$C$3)*('Input &amp; Results'!$D$21),('Input &amp; Results'!F$27/12*$C$3)*('Input &amp; Results'!$D$22))</f>
        <v>#DIV/0!</v>
      </c>
      <c r="H1189" s="106" t="e">
        <f t="shared" si="122"/>
        <v>#DIV/0!</v>
      </c>
      <c r="I1189" s="106" t="e">
        <f t="shared" si="123"/>
        <v>#DIV/0!</v>
      </c>
      <c r="J1189" s="106" t="e">
        <f t="shared" si="126"/>
        <v>#DIV/0!</v>
      </c>
      <c r="K1189" s="107" t="e">
        <f t="shared" si="124"/>
        <v>#DIV/0!</v>
      </c>
    </row>
    <row r="1190" spans="2:11" x14ac:dyDescent="0.2">
      <c r="B1190" s="31">
        <f t="shared" si="121"/>
        <v>4</v>
      </c>
      <c r="C1190" s="31" t="s">
        <v>53</v>
      </c>
      <c r="D1190" s="106">
        <v>1175</v>
      </c>
      <c r="E1190" s="106">
        <f t="shared" si="120"/>
        <v>0</v>
      </c>
      <c r="F1190" s="107">
        <f t="shared" si="125"/>
        <v>0</v>
      </c>
      <c r="G1190" s="106" t="e">
        <f>IF('Calcs active'!P1189&gt;0,('Input &amp; Results'!F$27/12*$C$3)*('Input &amp; Results'!$D$21),('Input &amp; Results'!F$27/12*$C$3)*('Input &amp; Results'!$D$22))</f>
        <v>#DIV/0!</v>
      </c>
      <c r="H1190" s="106" t="e">
        <f t="shared" si="122"/>
        <v>#DIV/0!</v>
      </c>
      <c r="I1190" s="106" t="e">
        <f t="shared" si="123"/>
        <v>#DIV/0!</v>
      </c>
      <c r="J1190" s="106" t="e">
        <f t="shared" si="126"/>
        <v>#DIV/0!</v>
      </c>
      <c r="K1190" s="107" t="e">
        <f t="shared" si="124"/>
        <v>#DIV/0!</v>
      </c>
    </row>
    <row r="1191" spans="2:11" x14ac:dyDescent="0.2">
      <c r="B1191" s="31">
        <f t="shared" si="121"/>
        <v>4</v>
      </c>
      <c r="C1191" s="31" t="s">
        <v>53</v>
      </c>
      <c r="D1191" s="106">
        <v>1176</v>
      </c>
      <c r="E1191" s="106">
        <f t="shared" si="120"/>
        <v>0</v>
      </c>
      <c r="F1191" s="107">
        <f t="shared" si="125"/>
        <v>0</v>
      </c>
      <c r="G1191" s="106" t="e">
        <f>IF('Calcs active'!P1190&gt;0,('Input &amp; Results'!F$27/12*$C$3)*('Input &amp; Results'!$D$21),('Input &amp; Results'!F$27/12*$C$3)*('Input &amp; Results'!$D$22))</f>
        <v>#DIV/0!</v>
      </c>
      <c r="H1191" s="106" t="e">
        <f t="shared" si="122"/>
        <v>#DIV/0!</v>
      </c>
      <c r="I1191" s="106" t="e">
        <f t="shared" si="123"/>
        <v>#DIV/0!</v>
      </c>
      <c r="J1191" s="106" t="e">
        <f t="shared" si="126"/>
        <v>#DIV/0!</v>
      </c>
      <c r="K1191" s="107" t="e">
        <f t="shared" si="124"/>
        <v>#DIV/0!</v>
      </c>
    </row>
    <row r="1192" spans="2:11" x14ac:dyDescent="0.2">
      <c r="B1192" s="31">
        <f t="shared" si="121"/>
        <v>4</v>
      </c>
      <c r="C1192" s="31" t="s">
        <v>53</v>
      </c>
      <c r="D1192" s="106">
        <v>1177</v>
      </c>
      <c r="E1192" s="106">
        <f t="shared" si="120"/>
        <v>0</v>
      </c>
      <c r="F1192" s="107">
        <f t="shared" si="125"/>
        <v>0</v>
      </c>
      <c r="G1192" s="106" t="e">
        <f>IF('Calcs active'!P1191&gt;0,('Input &amp; Results'!F$27/12*$C$3)*('Input &amp; Results'!$D$21),('Input &amp; Results'!F$27/12*$C$3)*('Input &amp; Results'!$D$22))</f>
        <v>#DIV/0!</v>
      </c>
      <c r="H1192" s="106" t="e">
        <f t="shared" si="122"/>
        <v>#DIV/0!</v>
      </c>
      <c r="I1192" s="106" t="e">
        <f t="shared" si="123"/>
        <v>#DIV/0!</v>
      </c>
      <c r="J1192" s="106" t="e">
        <f t="shared" si="126"/>
        <v>#DIV/0!</v>
      </c>
      <c r="K1192" s="107" t="e">
        <f t="shared" si="124"/>
        <v>#DIV/0!</v>
      </c>
    </row>
    <row r="1193" spans="2:11" x14ac:dyDescent="0.2">
      <c r="B1193" s="31">
        <f t="shared" si="121"/>
        <v>4</v>
      </c>
      <c r="C1193" s="31" t="s">
        <v>53</v>
      </c>
      <c r="D1193" s="106">
        <v>1178</v>
      </c>
      <c r="E1193" s="106">
        <f t="shared" si="120"/>
        <v>0</v>
      </c>
      <c r="F1193" s="107">
        <f t="shared" si="125"/>
        <v>0</v>
      </c>
      <c r="G1193" s="106" t="e">
        <f>IF('Calcs active'!P1192&gt;0,('Input &amp; Results'!F$27/12*$C$3)*('Input &amp; Results'!$D$21),('Input &amp; Results'!F$27/12*$C$3)*('Input &amp; Results'!$D$22))</f>
        <v>#DIV/0!</v>
      </c>
      <c r="H1193" s="106" t="e">
        <f t="shared" si="122"/>
        <v>#DIV/0!</v>
      </c>
      <c r="I1193" s="106" t="e">
        <f t="shared" si="123"/>
        <v>#DIV/0!</v>
      </c>
      <c r="J1193" s="106" t="e">
        <f t="shared" si="126"/>
        <v>#DIV/0!</v>
      </c>
      <c r="K1193" s="107" t="e">
        <f t="shared" si="124"/>
        <v>#DIV/0!</v>
      </c>
    </row>
    <row r="1194" spans="2:11" x14ac:dyDescent="0.2">
      <c r="B1194" s="31">
        <f t="shared" si="121"/>
        <v>4</v>
      </c>
      <c r="C1194" s="31" t="s">
        <v>53</v>
      </c>
      <c r="D1194" s="106">
        <v>1179</v>
      </c>
      <c r="E1194" s="106">
        <f t="shared" si="120"/>
        <v>0</v>
      </c>
      <c r="F1194" s="107">
        <f t="shared" si="125"/>
        <v>0</v>
      </c>
      <c r="G1194" s="106" t="e">
        <f>IF('Calcs active'!P1193&gt;0,('Input &amp; Results'!F$27/12*$C$3)*('Input &amp; Results'!$D$21),('Input &amp; Results'!F$27/12*$C$3)*('Input &amp; Results'!$D$22))</f>
        <v>#DIV/0!</v>
      </c>
      <c r="H1194" s="106" t="e">
        <f t="shared" si="122"/>
        <v>#DIV/0!</v>
      </c>
      <c r="I1194" s="106" t="e">
        <f t="shared" si="123"/>
        <v>#DIV/0!</v>
      </c>
      <c r="J1194" s="106" t="e">
        <f t="shared" si="126"/>
        <v>#DIV/0!</v>
      </c>
      <c r="K1194" s="107" t="e">
        <f t="shared" si="124"/>
        <v>#DIV/0!</v>
      </c>
    </row>
    <row r="1195" spans="2:11" x14ac:dyDescent="0.2">
      <c r="B1195" s="31">
        <f t="shared" si="121"/>
        <v>4</v>
      </c>
      <c r="C1195" s="31" t="s">
        <v>53</v>
      </c>
      <c r="D1195" s="106">
        <v>1180</v>
      </c>
      <c r="E1195" s="106">
        <f t="shared" si="120"/>
        <v>0</v>
      </c>
      <c r="F1195" s="107">
        <f t="shared" si="125"/>
        <v>0</v>
      </c>
      <c r="G1195" s="106" t="e">
        <f>IF('Calcs active'!P1194&gt;0,('Input &amp; Results'!F$27/12*$C$3)*('Input &amp; Results'!$D$21),('Input &amp; Results'!F$27/12*$C$3)*('Input &amp; Results'!$D$22))</f>
        <v>#DIV/0!</v>
      </c>
      <c r="H1195" s="106" t="e">
        <f t="shared" si="122"/>
        <v>#DIV/0!</v>
      </c>
      <c r="I1195" s="106" t="e">
        <f t="shared" si="123"/>
        <v>#DIV/0!</v>
      </c>
      <c r="J1195" s="106" t="e">
        <f t="shared" si="126"/>
        <v>#DIV/0!</v>
      </c>
      <c r="K1195" s="107" t="e">
        <f t="shared" si="124"/>
        <v>#DIV/0!</v>
      </c>
    </row>
    <row r="1196" spans="2:11" x14ac:dyDescent="0.2">
      <c r="B1196" s="31">
        <f t="shared" si="121"/>
        <v>4</v>
      </c>
      <c r="C1196" s="31" t="s">
        <v>53</v>
      </c>
      <c r="D1196" s="106">
        <v>1181</v>
      </c>
      <c r="E1196" s="106">
        <f t="shared" si="120"/>
        <v>0</v>
      </c>
      <c r="F1196" s="107">
        <f t="shared" si="125"/>
        <v>0</v>
      </c>
      <c r="G1196" s="106" t="e">
        <f>IF('Calcs active'!P1195&gt;0,('Input &amp; Results'!F$27/12*$C$3)*('Input &amp; Results'!$D$21),('Input &amp; Results'!F$27/12*$C$3)*('Input &amp; Results'!$D$22))</f>
        <v>#DIV/0!</v>
      </c>
      <c r="H1196" s="106" t="e">
        <f t="shared" si="122"/>
        <v>#DIV/0!</v>
      </c>
      <c r="I1196" s="106" t="e">
        <f t="shared" si="123"/>
        <v>#DIV/0!</v>
      </c>
      <c r="J1196" s="106" t="e">
        <f t="shared" si="126"/>
        <v>#DIV/0!</v>
      </c>
      <c r="K1196" s="107" t="e">
        <f t="shared" si="124"/>
        <v>#DIV/0!</v>
      </c>
    </row>
    <row r="1197" spans="2:11" x14ac:dyDescent="0.2">
      <c r="B1197" s="31">
        <f t="shared" si="121"/>
        <v>4</v>
      </c>
      <c r="C1197" s="31" t="s">
        <v>53</v>
      </c>
      <c r="D1197" s="106">
        <v>1182</v>
      </c>
      <c r="E1197" s="106">
        <f t="shared" si="120"/>
        <v>0</v>
      </c>
      <c r="F1197" s="107">
        <f t="shared" si="125"/>
        <v>0</v>
      </c>
      <c r="G1197" s="106" t="e">
        <f>IF('Calcs active'!P1196&gt;0,('Input &amp; Results'!F$27/12*$C$3)*('Input &amp; Results'!$D$21),('Input &amp; Results'!F$27/12*$C$3)*('Input &amp; Results'!$D$22))</f>
        <v>#DIV/0!</v>
      </c>
      <c r="H1197" s="106" t="e">
        <f t="shared" si="122"/>
        <v>#DIV/0!</v>
      </c>
      <c r="I1197" s="106" t="e">
        <f t="shared" si="123"/>
        <v>#DIV/0!</v>
      </c>
      <c r="J1197" s="106" t="e">
        <f t="shared" si="126"/>
        <v>#DIV/0!</v>
      </c>
      <c r="K1197" s="107" t="e">
        <f t="shared" si="124"/>
        <v>#DIV/0!</v>
      </c>
    </row>
    <row r="1198" spans="2:11" x14ac:dyDescent="0.2">
      <c r="B1198" s="31">
        <f t="shared" si="121"/>
        <v>4</v>
      </c>
      <c r="C1198" s="31" t="s">
        <v>53</v>
      </c>
      <c r="D1198" s="106">
        <v>1183</v>
      </c>
      <c r="E1198" s="106">
        <f t="shared" si="120"/>
        <v>0</v>
      </c>
      <c r="F1198" s="107">
        <f t="shared" si="125"/>
        <v>0</v>
      </c>
      <c r="G1198" s="106" t="e">
        <f>IF('Calcs active'!P1197&gt;0,('Input &amp; Results'!F$27/12*$C$3)*('Input &amp; Results'!$D$21),('Input &amp; Results'!F$27/12*$C$3)*('Input &amp; Results'!$D$22))</f>
        <v>#DIV/0!</v>
      </c>
      <c r="H1198" s="106" t="e">
        <f t="shared" si="122"/>
        <v>#DIV/0!</v>
      </c>
      <c r="I1198" s="106" t="e">
        <f t="shared" si="123"/>
        <v>#DIV/0!</v>
      </c>
      <c r="J1198" s="106" t="e">
        <f t="shared" si="126"/>
        <v>#DIV/0!</v>
      </c>
      <c r="K1198" s="107" t="e">
        <f t="shared" si="124"/>
        <v>#DIV/0!</v>
      </c>
    </row>
    <row r="1199" spans="2:11" x14ac:dyDescent="0.2">
      <c r="B1199" s="31">
        <f t="shared" si="121"/>
        <v>4</v>
      </c>
      <c r="C1199" s="31" t="s">
        <v>53</v>
      </c>
      <c r="D1199" s="106">
        <v>1184</v>
      </c>
      <c r="E1199" s="106">
        <f t="shared" si="120"/>
        <v>0</v>
      </c>
      <c r="F1199" s="107">
        <f t="shared" si="125"/>
        <v>0</v>
      </c>
      <c r="G1199" s="106" t="e">
        <f>IF('Calcs active'!P1198&gt;0,('Input &amp; Results'!F$27/12*$C$3)*('Input &amp; Results'!$D$21),('Input &amp; Results'!F$27/12*$C$3)*('Input &amp; Results'!$D$22))</f>
        <v>#DIV/0!</v>
      </c>
      <c r="H1199" s="106" t="e">
        <f t="shared" si="122"/>
        <v>#DIV/0!</v>
      </c>
      <c r="I1199" s="106" t="e">
        <f t="shared" si="123"/>
        <v>#DIV/0!</v>
      </c>
      <c r="J1199" s="106" t="e">
        <f t="shared" si="126"/>
        <v>#DIV/0!</v>
      </c>
      <c r="K1199" s="107" t="e">
        <f t="shared" si="124"/>
        <v>#DIV/0!</v>
      </c>
    </row>
    <row r="1200" spans="2:11" x14ac:dyDescent="0.2">
      <c r="B1200" s="31">
        <f t="shared" si="121"/>
        <v>4</v>
      </c>
      <c r="C1200" s="31" t="s">
        <v>53</v>
      </c>
      <c r="D1200" s="106">
        <v>1185</v>
      </c>
      <c r="E1200" s="106">
        <f t="shared" si="120"/>
        <v>0</v>
      </c>
      <c r="F1200" s="107">
        <f t="shared" si="125"/>
        <v>0</v>
      </c>
      <c r="G1200" s="106" t="e">
        <f>IF('Calcs active'!P1199&gt;0,('Input &amp; Results'!F$27/12*$C$3)*('Input &amp; Results'!$D$21),('Input &amp; Results'!F$27/12*$C$3)*('Input &amp; Results'!$D$22))</f>
        <v>#DIV/0!</v>
      </c>
      <c r="H1200" s="106" t="e">
        <f t="shared" si="122"/>
        <v>#DIV/0!</v>
      </c>
      <c r="I1200" s="106" t="e">
        <f t="shared" si="123"/>
        <v>#DIV/0!</v>
      </c>
      <c r="J1200" s="106" t="e">
        <f t="shared" si="126"/>
        <v>#DIV/0!</v>
      </c>
      <c r="K1200" s="107" t="e">
        <f t="shared" si="124"/>
        <v>#DIV/0!</v>
      </c>
    </row>
    <row r="1201" spans="2:11" x14ac:dyDescent="0.2">
      <c r="B1201" s="31">
        <f t="shared" si="121"/>
        <v>4</v>
      </c>
      <c r="C1201" s="31" t="s">
        <v>54</v>
      </c>
      <c r="D1201" s="106">
        <v>1186</v>
      </c>
      <c r="E1201" s="106">
        <f t="shared" si="120"/>
        <v>0</v>
      </c>
      <c r="F1201" s="107">
        <f t="shared" si="125"/>
        <v>0</v>
      </c>
      <c r="G1201" s="106" t="e">
        <f>IF('Calcs active'!P1200&gt;0,('Input &amp; Results'!F$28/12*$C$3)*('Input &amp; Results'!$D$21),('Input &amp; Results'!F$28/12*$C$3)*('Input &amp; Results'!$D$22))</f>
        <v>#DIV/0!</v>
      </c>
      <c r="H1201" s="106" t="e">
        <f t="shared" si="122"/>
        <v>#DIV/0!</v>
      </c>
      <c r="I1201" s="106" t="e">
        <f t="shared" si="123"/>
        <v>#DIV/0!</v>
      </c>
      <c r="J1201" s="106" t="e">
        <f t="shared" si="126"/>
        <v>#DIV/0!</v>
      </c>
      <c r="K1201" s="107" t="e">
        <f t="shared" si="124"/>
        <v>#DIV/0!</v>
      </c>
    </row>
    <row r="1202" spans="2:11" x14ac:dyDescent="0.2">
      <c r="B1202" s="31">
        <f t="shared" si="121"/>
        <v>4</v>
      </c>
      <c r="C1202" s="31" t="s">
        <v>54</v>
      </c>
      <c r="D1202" s="106">
        <v>1187</v>
      </c>
      <c r="E1202" s="106">
        <f t="shared" si="120"/>
        <v>0</v>
      </c>
      <c r="F1202" s="107">
        <f t="shared" si="125"/>
        <v>0</v>
      </c>
      <c r="G1202" s="106" t="e">
        <f>IF('Calcs active'!P1201&gt;0,('Input &amp; Results'!F$28/12*$C$3)*('Input &amp; Results'!$D$21),('Input &amp; Results'!F$28/12*$C$3)*('Input &amp; Results'!$D$22))</f>
        <v>#DIV/0!</v>
      </c>
      <c r="H1202" s="106" t="e">
        <f t="shared" si="122"/>
        <v>#DIV/0!</v>
      </c>
      <c r="I1202" s="106" t="e">
        <f t="shared" si="123"/>
        <v>#DIV/0!</v>
      </c>
      <c r="J1202" s="106" t="e">
        <f t="shared" si="126"/>
        <v>#DIV/0!</v>
      </c>
      <c r="K1202" s="107" t="e">
        <f t="shared" si="124"/>
        <v>#DIV/0!</v>
      </c>
    </row>
    <row r="1203" spans="2:11" x14ac:dyDescent="0.2">
      <c r="B1203" s="31">
        <f t="shared" si="121"/>
        <v>4</v>
      </c>
      <c r="C1203" s="31" t="s">
        <v>54</v>
      </c>
      <c r="D1203" s="106">
        <v>1188</v>
      </c>
      <c r="E1203" s="106">
        <f t="shared" si="120"/>
        <v>0</v>
      </c>
      <c r="F1203" s="107">
        <f t="shared" si="125"/>
        <v>0</v>
      </c>
      <c r="G1203" s="106" t="e">
        <f>IF('Calcs active'!P1202&gt;0,('Input &amp; Results'!F$28/12*$C$3)*('Input &amp; Results'!$D$21),('Input &amp; Results'!F$28/12*$C$3)*('Input &amp; Results'!$D$22))</f>
        <v>#DIV/0!</v>
      </c>
      <c r="H1203" s="106" t="e">
        <f t="shared" si="122"/>
        <v>#DIV/0!</v>
      </c>
      <c r="I1203" s="106" t="e">
        <f t="shared" si="123"/>
        <v>#DIV/0!</v>
      </c>
      <c r="J1203" s="106" t="e">
        <f t="shared" si="126"/>
        <v>#DIV/0!</v>
      </c>
      <c r="K1203" s="107" t="e">
        <f t="shared" si="124"/>
        <v>#DIV/0!</v>
      </c>
    </row>
    <row r="1204" spans="2:11" x14ac:dyDescent="0.2">
      <c r="B1204" s="31">
        <f t="shared" si="121"/>
        <v>4</v>
      </c>
      <c r="C1204" s="31" t="s">
        <v>54</v>
      </c>
      <c r="D1204" s="106">
        <v>1189</v>
      </c>
      <c r="E1204" s="106">
        <f t="shared" si="120"/>
        <v>0</v>
      </c>
      <c r="F1204" s="107">
        <f t="shared" si="125"/>
        <v>0</v>
      </c>
      <c r="G1204" s="106" t="e">
        <f>IF('Calcs active'!P1203&gt;0,('Input &amp; Results'!F$28/12*$C$3)*('Input &amp; Results'!$D$21),('Input &amp; Results'!F$28/12*$C$3)*('Input &amp; Results'!$D$22))</f>
        <v>#DIV/0!</v>
      </c>
      <c r="H1204" s="106" t="e">
        <f t="shared" si="122"/>
        <v>#DIV/0!</v>
      </c>
      <c r="I1204" s="106" t="e">
        <f t="shared" si="123"/>
        <v>#DIV/0!</v>
      </c>
      <c r="J1204" s="106" t="e">
        <f t="shared" si="126"/>
        <v>#DIV/0!</v>
      </c>
      <c r="K1204" s="107" t="e">
        <f t="shared" si="124"/>
        <v>#DIV/0!</v>
      </c>
    </row>
    <row r="1205" spans="2:11" x14ac:dyDescent="0.2">
      <c r="B1205" s="31">
        <f t="shared" si="121"/>
        <v>4</v>
      </c>
      <c r="C1205" s="31" t="s">
        <v>54</v>
      </c>
      <c r="D1205" s="106">
        <v>1190</v>
      </c>
      <c r="E1205" s="106">
        <f t="shared" si="120"/>
        <v>0</v>
      </c>
      <c r="F1205" s="107">
        <f t="shared" si="125"/>
        <v>0</v>
      </c>
      <c r="G1205" s="106" t="e">
        <f>IF('Calcs active'!P1204&gt;0,('Input &amp; Results'!F$28/12*$C$3)*('Input &amp; Results'!$D$21),('Input &amp; Results'!F$28/12*$C$3)*('Input &amp; Results'!$D$22))</f>
        <v>#DIV/0!</v>
      </c>
      <c r="H1205" s="106" t="e">
        <f t="shared" si="122"/>
        <v>#DIV/0!</v>
      </c>
      <c r="I1205" s="106" t="e">
        <f t="shared" si="123"/>
        <v>#DIV/0!</v>
      </c>
      <c r="J1205" s="106" t="e">
        <f t="shared" si="126"/>
        <v>#DIV/0!</v>
      </c>
      <c r="K1205" s="107" t="e">
        <f t="shared" si="124"/>
        <v>#DIV/0!</v>
      </c>
    </row>
    <row r="1206" spans="2:11" x14ac:dyDescent="0.2">
      <c r="B1206" s="31">
        <f t="shared" si="121"/>
        <v>4</v>
      </c>
      <c r="C1206" s="31" t="s">
        <v>54</v>
      </c>
      <c r="D1206" s="106">
        <v>1191</v>
      </c>
      <c r="E1206" s="106">
        <f t="shared" si="120"/>
        <v>0</v>
      </c>
      <c r="F1206" s="107">
        <f t="shared" si="125"/>
        <v>0</v>
      </c>
      <c r="G1206" s="106" t="e">
        <f>IF('Calcs active'!P1205&gt;0,('Input &amp; Results'!F$28/12*$C$3)*('Input &amp; Results'!$D$21),('Input &amp; Results'!F$28/12*$C$3)*('Input &amp; Results'!$D$22))</f>
        <v>#DIV/0!</v>
      </c>
      <c r="H1206" s="106" t="e">
        <f t="shared" si="122"/>
        <v>#DIV/0!</v>
      </c>
      <c r="I1206" s="106" t="e">
        <f t="shared" si="123"/>
        <v>#DIV/0!</v>
      </c>
      <c r="J1206" s="106" t="e">
        <f t="shared" si="126"/>
        <v>#DIV/0!</v>
      </c>
      <c r="K1206" s="107" t="e">
        <f t="shared" si="124"/>
        <v>#DIV/0!</v>
      </c>
    </row>
    <row r="1207" spans="2:11" x14ac:dyDescent="0.2">
      <c r="B1207" s="31">
        <f t="shared" si="121"/>
        <v>4</v>
      </c>
      <c r="C1207" s="31" t="s">
        <v>54</v>
      </c>
      <c r="D1207" s="106">
        <v>1192</v>
      </c>
      <c r="E1207" s="106">
        <f t="shared" si="120"/>
        <v>0</v>
      </c>
      <c r="F1207" s="107">
        <f t="shared" si="125"/>
        <v>0</v>
      </c>
      <c r="G1207" s="106" t="e">
        <f>IF('Calcs active'!P1206&gt;0,('Input &amp; Results'!F$28/12*$C$3)*('Input &amp; Results'!$D$21),('Input &amp; Results'!F$28/12*$C$3)*('Input &amp; Results'!$D$22))</f>
        <v>#DIV/0!</v>
      </c>
      <c r="H1207" s="106" t="e">
        <f t="shared" si="122"/>
        <v>#DIV/0!</v>
      </c>
      <c r="I1207" s="106" t="e">
        <f t="shared" si="123"/>
        <v>#DIV/0!</v>
      </c>
      <c r="J1207" s="106" t="e">
        <f t="shared" si="126"/>
        <v>#DIV/0!</v>
      </c>
      <c r="K1207" s="107" t="e">
        <f t="shared" si="124"/>
        <v>#DIV/0!</v>
      </c>
    </row>
    <row r="1208" spans="2:11" x14ac:dyDescent="0.2">
      <c r="B1208" s="31">
        <f t="shared" si="121"/>
        <v>4</v>
      </c>
      <c r="C1208" s="31" t="s">
        <v>54</v>
      </c>
      <c r="D1208" s="106">
        <v>1193</v>
      </c>
      <c r="E1208" s="106">
        <f t="shared" si="120"/>
        <v>0</v>
      </c>
      <c r="F1208" s="107">
        <f t="shared" si="125"/>
        <v>0</v>
      </c>
      <c r="G1208" s="106" t="e">
        <f>IF('Calcs active'!P1207&gt;0,('Input &amp; Results'!F$28/12*$C$3)*('Input &amp; Results'!$D$21),('Input &amp; Results'!F$28/12*$C$3)*('Input &amp; Results'!$D$22))</f>
        <v>#DIV/0!</v>
      </c>
      <c r="H1208" s="106" t="e">
        <f t="shared" si="122"/>
        <v>#DIV/0!</v>
      </c>
      <c r="I1208" s="106" t="e">
        <f t="shared" si="123"/>
        <v>#DIV/0!</v>
      </c>
      <c r="J1208" s="106" t="e">
        <f t="shared" si="126"/>
        <v>#DIV/0!</v>
      </c>
      <c r="K1208" s="107" t="e">
        <f t="shared" si="124"/>
        <v>#DIV/0!</v>
      </c>
    </row>
    <row r="1209" spans="2:11" x14ac:dyDescent="0.2">
      <c r="B1209" s="31">
        <f t="shared" si="121"/>
        <v>4</v>
      </c>
      <c r="C1209" s="31" t="s">
        <v>54</v>
      </c>
      <c r="D1209" s="106">
        <v>1194</v>
      </c>
      <c r="E1209" s="106">
        <f t="shared" ref="E1209:E1272" si="127">IF($C$3&gt;0,$C$3*$C$11*(I1208/$C$8)^$C$12,0)</f>
        <v>0</v>
      </c>
      <c r="F1209" s="107">
        <f t="shared" si="125"/>
        <v>0</v>
      </c>
      <c r="G1209" s="106" t="e">
        <f>IF('Calcs active'!P1208&gt;0,('Input &amp; Results'!F$28/12*$C$3)*('Input &amp; Results'!$D$21),('Input &amp; Results'!F$28/12*$C$3)*('Input &amp; Results'!$D$22))</f>
        <v>#DIV/0!</v>
      </c>
      <c r="H1209" s="106" t="e">
        <f t="shared" si="122"/>
        <v>#DIV/0!</v>
      </c>
      <c r="I1209" s="106" t="e">
        <f t="shared" si="123"/>
        <v>#DIV/0!</v>
      </c>
      <c r="J1209" s="106" t="e">
        <f t="shared" si="126"/>
        <v>#DIV/0!</v>
      </c>
      <c r="K1209" s="107" t="e">
        <f t="shared" si="124"/>
        <v>#DIV/0!</v>
      </c>
    </row>
    <row r="1210" spans="2:11" x14ac:dyDescent="0.2">
      <c r="B1210" s="31">
        <f t="shared" si="121"/>
        <v>4</v>
      </c>
      <c r="C1210" s="31" t="s">
        <v>54</v>
      </c>
      <c r="D1210" s="106">
        <v>1195</v>
      </c>
      <c r="E1210" s="106">
        <f t="shared" si="127"/>
        <v>0</v>
      </c>
      <c r="F1210" s="107">
        <f t="shared" si="125"/>
        <v>0</v>
      </c>
      <c r="G1210" s="106" t="e">
        <f>IF('Calcs active'!P1209&gt;0,('Input &amp; Results'!F$28/12*$C$3)*('Input &amp; Results'!$D$21),('Input &amp; Results'!F$28/12*$C$3)*('Input &amp; Results'!$D$22))</f>
        <v>#DIV/0!</v>
      </c>
      <c r="H1210" s="106" t="e">
        <f t="shared" si="122"/>
        <v>#DIV/0!</v>
      </c>
      <c r="I1210" s="106" t="e">
        <f t="shared" si="123"/>
        <v>#DIV/0!</v>
      </c>
      <c r="J1210" s="106" t="e">
        <f t="shared" si="126"/>
        <v>#DIV/0!</v>
      </c>
      <c r="K1210" s="107" t="e">
        <f t="shared" si="124"/>
        <v>#DIV/0!</v>
      </c>
    </row>
    <row r="1211" spans="2:11" x14ac:dyDescent="0.2">
      <c r="B1211" s="31">
        <f t="shared" si="121"/>
        <v>4</v>
      </c>
      <c r="C1211" s="31" t="s">
        <v>54</v>
      </c>
      <c r="D1211" s="106">
        <v>1196</v>
      </c>
      <c r="E1211" s="106">
        <f t="shared" si="127"/>
        <v>0</v>
      </c>
      <c r="F1211" s="107">
        <f t="shared" si="125"/>
        <v>0</v>
      </c>
      <c r="G1211" s="106" t="e">
        <f>IF('Calcs active'!P1210&gt;0,('Input &amp; Results'!F$28/12*$C$3)*('Input &amp; Results'!$D$21),('Input &amp; Results'!F$28/12*$C$3)*('Input &amp; Results'!$D$22))</f>
        <v>#DIV/0!</v>
      </c>
      <c r="H1211" s="106" t="e">
        <f t="shared" si="122"/>
        <v>#DIV/0!</v>
      </c>
      <c r="I1211" s="106" t="e">
        <f t="shared" si="123"/>
        <v>#DIV/0!</v>
      </c>
      <c r="J1211" s="106" t="e">
        <f t="shared" si="126"/>
        <v>#DIV/0!</v>
      </c>
      <c r="K1211" s="107" t="e">
        <f t="shared" si="124"/>
        <v>#DIV/0!</v>
      </c>
    </row>
    <row r="1212" spans="2:11" x14ac:dyDescent="0.2">
      <c r="B1212" s="31">
        <f t="shared" si="121"/>
        <v>4</v>
      </c>
      <c r="C1212" s="31" t="s">
        <v>54</v>
      </c>
      <c r="D1212" s="106">
        <v>1197</v>
      </c>
      <c r="E1212" s="106">
        <f t="shared" si="127"/>
        <v>0</v>
      </c>
      <c r="F1212" s="107">
        <f t="shared" si="125"/>
        <v>0</v>
      </c>
      <c r="G1212" s="106" t="e">
        <f>IF('Calcs active'!P1211&gt;0,('Input &amp; Results'!F$28/12*$C$3)*('Input &amp; Results'!$D$21),('Input &amp; Results'!F$28/12*$C$3)*('Input &amp; Results'!$D$22))</f>
        <v>#DIV/0!</v>
      </c>
      <c r="H1212" s="106" t="e">
        <f t="shared" si="122"/>
        <v>#DIV/0!</v>
      </c>
      <c r="I1212" s="106" t="e">
        <f t="shared" si="123"/>
        <v>#DIV/0!</v>
      </c>
      <c r="J1212" s="106" t="e">
        <f t="shared" si="126"/>
        <v>#DIV/0!</v>
      </c>
      <c r="K1212" s="107" t="e">
        <f t="shared" si="124"/>
        <v>#DIV/0!</v>
      </c>
    </row>
    <row r="1213" spans="2:11" x14ac:dyDescent="0.2">
      <c r="B1213" s="31">
        <f t="shared" si="121"/>
        <v>4</v>
      </c>
      <c r="C1213" s="31" t="s">
        <v>54</v>
      </c>
      <c r="D1213" s="106">
        <v>1198</v>
      </c>
      <c r="E1213" s="106">
        <f t="shared" si="127"/>
        <v>0</v>
      </c>
      <c r="F1213" s="107">
        <f t="shared" si="125"/>
        <v>0</v>
      </c>
      <c r="G1213" s="106" t="e">
        <f>IF('Calcs active'!P1212&gt;0,('Input &amp; Results'!F$28/12*$C$3)*('Input &amp; Results'!$D$21),('Input &amp; Results'!F$28/12*$C$3)*('Input &amp; Results'!$D$22))</f>
        <v>#DIV/0!</v>
      </c>
      <c r="H1213" s="106" t="e">
        <f t="shared" si="122"/>
        <v>#DIV/0!</v>
      </c>
      <c r="I1213" s="106" t="e">
        <f t="shared" si="123"/>
        <v>#DIV/0!</v>
      </c>
      <c r="J1213" s="106" t="e">
        <f t="shared" si="126"/>
        <v>#DIV/0!</v>
      </c>
      <c r="K1213" s="107" t="e">
        <f t="shared" si="124"/>
        <v>#DIV/0!</v>
      </c>
    </row>
    <row r="1214" spans="2:11" x14ac:dyDescent="0.2">
      <c r="B1214" s="31">
        <f t="shared" ref="B1214:B1277" si="128">B849+1</f>
        <v>4</v>
      </c>
      <c r="C1214" s="31" t="s">
        <v>54</v>
      </c>
      <c r="D1214" s="106">
        <v>1199</v>
      </c>
      <c r="E1214" s="106">
        <f t="shared" si="127"/>
        <v>0</v>
      </c>
      <c r="F1214" s="107">
        <f t="shared" si="125"/>
        <v>0</v>
      </c>
      <c r="G1214" s="106" t="e">
        <f>IF('Calcs active'!P1213&gt;0,('Input &amp; Results'!F$28/12*$C$3)*('Input &amp; Results'!$D$21),('Input &amp; Results'!F$28/12*$C$3)*('Input &amp; Results'!$D$22))</f>
        <v>#DIV/0!</v>
      </c>
      <c r="H1214" s="106" t="e">
        <f t="shared" si="122"/>
        <v>#DIV/0!</v>
      </c>
      <c r="I1214" s="106" t="e">
        <f t="shared" si="123"/>
        <v>#DIV/0!</v>
      </c>
      <c r="J1214" s="106" t="e">
        <f t="shared" si="126"/>
        <v>#DIV/0!</v>
      </c>
      <c r="K1214" s="107" t="e">
        <f t="shared" si="124"/>
        <v>#DIV/0!</v>
      </c>
    </row>
    <row r="1215" spans="2:11" x14ac:dyDescent="0.2">
      <c r="B1215" s="31">
        <f t="shared" si="128"/>
        <v>4</v>
      </c>
      <c r="C1215" s="31" t="s">
        <v>54</v>
      </c>
      <c r="D1215" s="106">
        <v>1200</v>
      </c>
      <c r="E1215" s="106">
        <f t="shared" si="127"/>
        <v>0</v>
      </c>
      <c r="F1215" s="107">
        <f t="shared" si="125"/>
        <v>0</v>
      </c>
      <c r="G1215" s="106" t="e">
        <f>IF('Calcs active'!P1214&gt;0,('Input &amp; Results'!F$28/12*$C$3)*('Input &amp; Results'!$D$21),('Input &amp; Results'!F$28/12*$C$3)*('Input &amp; Results'!$D$22))</f>
        <v>#DIV/0!</v>
      </c>
      <c r="H1215" s="106" t="e">
        <f t="shared" si="122"/>
        <v>#DIV/0!</v>
      </c>
      <c r="I1215" s="106" t="e">
        <f t="shared" si="123"/>
        <v>#DIV/0!</v>
      </c>
      <c r="J1215" s="106" t="e">
        <f t="shared" si="126"/>
        <v>#DIV/0!</v>
      </c>
      <c r="K1215" s="107" t="e">
        <f t="shared" si="124"/>
        <v>#DIV/0!</v>
      </c>
    </row>
    <row r="1216" spans="2:11" x14ac:dyDescent="0.2">
      <c r="B1216" s="31">
        <f t="shared" si="128"/>
        <v>4</v>
      </c>
      <c r="C1216" s="31" t="s">
        <v>54</v>
      </c>
      <c r="D1216" s="106">
        <v>1201</v>
      </c>
      <c r="E1216" s="106">
        <f t="shared" si="127"/>
        <v>0</v>
      </c>
      <c r="F1216" s="107">
        <f t="shared" si="125"/>
        <v>0</v>
      </c>
      <c r="G1216" s="106" t="e">
        <f>IF('Calcs active'!P1215&gt;0,('Input &amp; Results'!F$28/12*$C$3)*('Input &amp; Results'!$D$21),('Input &amp; Results'!F$28/12*$C$3)*('Input &amp; Results'!$D$22))</f>
        <v>#DIV/0!</v>
      </c>
      <c r="H1216" s="106" t="e">
        <f t="shared" si="122"/>
        <v>#DIV/0!</v>
      </c>
      <c r="I1216" s="106" t="e">
        <f t="shared" si="123"/>
        <v>#DIV/0!</v>
      </c>
      <c r="J1216" s="106" t="e">
        <f t="shared" si="126"/>
        <v>#DIV/0!</v>
      </c>
      <c r="K1216" s="107" t="e">
        <f t="shared" si="124"/>
        <v>#DIV/0!</v>
      </c>
    </row>
    <row r="1217" spans="2:11" x14ac:dyDescent="0.2">
      <c r="B1217" s="31">
        <f t="shared" si="128"/>
        <v>4</v>
      </c>
      <c r="C1217" s="31" t="s">
        <v>54</v>
      </c>
      <c r="D1217" s="106">
        <v>1202</v>
      </c>
      <c r="E1217" s="106">
        <f t="shared" si="127"/>
        <v>0</v>
      </c>
      <c r="F1217" s="107">
        <f t="shared" si="125"/>
        <v>0</v>
      </c>
      <c r="G1217" s="106" t="e">
        <f>IF('Calcs active'!P1216&gt;0,('Input &amp; Results'!F$28/12*$C$3)*('Input &amp; Results'!$D$21),('Input &amp; Results'!F$28/12*$C$3)*('Input &amp; Results'!$D$22))</f>
        <v>#DIV/0!</v>
      </c>
      <c r="H1217" s="106" t="e">
        <f t="shared" si="122"/>
        <v>#DIV/0!</v>
      </c>
      <c r="I1217" s="106" t="e">
        <f t="shared" si="123"/>
        <v>#DIV/0!</v>
      </c>
      <c r="J1217" s="106" t="e">
        <f t="shared" si="126"/>
        <v>#DIV/0!</v>
      </c>
      <c r="K1217" s="107" t="e">
        <f t="shared" si="124"/>
        <v>#DIV/0!</v>
      </c>
    </row>
    <row r="1218" spans="2:11" x14ac:dyDescent="0.2">
      <c r="B1218" s="31">
        <f t="shared" si="128"/>
        <v>4</v>
      </c>
      <c r="C1218" s="31" t="s">
        <v>54</v>
      </c>
      <c r="D1218" s="106">
        <v>1203</v>
      </c>
      <c r="E1218" s="106">
        <f t="shared" si="127"/>
        <v>0</v>
      </c>
      <c r="F1218" s="107">
        <f t="shared" si="125"/>
        <v>0</v>
      </c>
      <c r="G1218" s="106" t="e">
        <f>IF('Calcs active'!P1217&gt;0,('Input &amp; Results'!F$28/12*$C$3)*('Input &amp; Results'!$D$21),('Input &amp; Results'!F$28/12*$C$3)*('Input &amp; Results'!$D$22))</f>
        <v>#DIV/0!</v>
      </c>
      <c r="H1218" s="106" t="e">
        <f t="shared" si="122"/>
        <v>#DIV/0!</v>
      </c>
      <c r="I1218" s="106" t="e">
        <f t="shared" si="123"/>
        <v>#DIV/0!</v>
      </c>
      <c r="J1218" s="106" t="e">
        <f t="shared" si="126"/>
        <v>#DIV/0!</v>
      </c>
      <c r="K1218" s="107" t="e">
        <f t="shared" si="124"/>
        <v>#DIV/0!</v>
      </c>
    </row>
    <row r="1219" spans="2:11" x14ac:dyDescent="0.2">
      <c r="B1219" s="31">
        <f t="shared" si="128"/>
        <v>4</v>
      </c>
      <c r="C1219" s="31" t="s">
        <v>54</v>
      </c>
      <c r="D1219" s="106">
        <v>1204</v>
      </c>
      <c r="E1219" s="106">
        <f t="shared" si="127"/>
        <v>0</v>
      </c>
      <c r="F1219" s="107">
        <f t="shared" si="125"/>
        <v>0</v>
      </c>
      <c r="G1219" s="106" t="e">
        <f>IF('Calcs active'!P1218&gt;0,('Input &amp; Results'!F$28/12*$C$3)*('Input &amp; Results'!$D$21),('Input &amp; Results'!F$28/12*$C$3)*('Input &amp; Results'!$D$22))</f>
        <v>#DIV/0!</v>
      </c>
      <c r="H1219" s="106" t="e">
        <f t="shared" si="122"/>
        <v>#DIV/0!</v>
      </c>
      <c r="I1219" s="106" t="e">
        <f t="shared" si="123"/>
        <v>#DIV/0!</v>
      </c>
      <c r="J1219" s="106" t="e">
        <f t="shared" si="126"/>
        <v>#DIV/0!</v>
      </c>
      <c r="K1219" s="107" t="e">
        <f t="shared" si="124"/>
        <v>#DIV/0!</v>
      </c>
    </row>
    <row r="1220" spans="2:11" x14ac:dyDescent="0.2">
      <c r="B1220" s="31">
        <f t="shared" si="128"/>
        <v>4</v>
      </c>
      <c r="C1220" s="31" t="s">
        <v>54</v>
      </c>
      <c r="D1220" s="106">
        <v>1205</v>
      </c>
      <c r="E1220" s="106">
        <f t="shared" si="127"/>
        <v>0</v>
      </c>
      <c r="F1220" s="107">
        <f t="shared" si="125"/>
        <v>0</v>
      </c>
      <c r="G1220" s="106" t="e">
        <f>IF('Calcs active'!P1219&gt;0,('Input &amp; Results'!F$28/12*$C$3)*('Input &amp; Results'!$D$21),('Input &amp; Results'!F$28/12*$C$3)*('Input &amp; Results'!$D$22))</f>
        <v>#DIV/0!</v>
      </c>
      <c r="H1220" s="106" t="e">
        <f t="shared" si="122"/>
        <v>#DIV/0!</v>
      </c>
      <c r="I1220" s="106" t="e">
        <f t="shared" si="123"/>
        <v>#DIV/0!</v>
      </c>
      <c r="J1220" s="106" t="e">
        <f t="shared" si="126"/>
        <v>#DIV/0!</v>
      </c>
      <c r="K1220" s="107" t="e">
        <f t="shared" si="124"/>
        <v>#DIV/0!</v>
      </c>
    </row>
    <row r="1221" spans="2:11" x14ac:dyDescent="0.2">
      <c r="B1221" s="31">
        <f t="shared" si="128"/>
        <v>4</v>
      </c>
      <c r="C1221" s="31" t="s">
        <v>54</v>
      </c>
      <c r="D1221" s="106">
        <v>1206</v>
      </c>
      <c r="E1221" s="106">
        <f t="shared" si="127"/>
        <v>0</v>
      </c>
      <c r="F1221" s="107">
        <f t="shared" si="125"/>
        <v>0</v>
      </c>
      <c r="G1221" s="106" t="e">
        <f>IF('Calcs active'!P1220&gt;0,('Input &amp; Results'!F$28/12*$C$3)*('Input &amp; Results'!$D$21),('Input &amp; Results'!F$28/12*$C$3)*('Input &amp; Results'!$D$22))</f>
        <v>#DIV/0!</v>
      </c>
      <c r="H1221" s="106" t="e">
        <f t="shared" si="122"/>
        <v>#DIV/0!</v>
      </c>
      <c r="I1221" s="106" t="e">
        <f t="shared" si="123"/>
        <v>#DIV/0!</v>
      </c>
      <c r="J1221" s="106" t="e">
        <f t="shared" si="126"/>
        <v>#DIV/0!</v>
      </c>
      <c r="K1221" s="107" t="e">
        <f t="shared" si="124"/>
        <v>#DIV/0!</v>
      </c>
    </row>
    <row r="1222" spans="2:11" x14ac:dyDescent="0.2">
      <c r="B1222" s="31">
        <f t="shared" si="128"/>
        <v>4</v>
      </c>
      <c r="C1222" s="31" t="s">
        <v>54</v>
      </c>
      <c r="D1222" s="106">
        <v>1207</v>
      </c>
      <c r="E1222" s="106">
        <f t="shared" si="127"/>
        <v>0</v>
      </c>
      <c r="F1222" s="107">
        <f t="shared" si="125"/>
        <v>0</v>
      </c>
      <c r="G1222" s="106" t="e">
        <f>IF('Calcs active'!P1221&gt;0,('Input &amp; Results'!F$28/12*$C$3)*('Input &amp; Results'!$D$21),('Input &amp; Results'!F$28/12*$C$3)*('Input &amp; Results'!$D$22))</f>
        <v>#DIV/0!</v>
      </c>
      <c r="H1222" s="106" t="e">
        <f t="shared" si="122"/>
        <v>#DIV/0!</v>
      </c>
      <c r="I1222" s="106" t="e">
        <f t="shared" si="123"/>
        <v>#DIV/0!</v>
      </c>
      <c r="J1222" s="106" t="e">
        <f t="shared" si="126"/>
        <v>#DIV/0!</v>
      </c>
      <c r="K1222" s="107" t="e">
        <f t="shared" si="124"/>
        <v>#DIV/0!</v>
      </c>
    </row>
    <row r="1223" spans="2:11" x14ac:dyDescent="0.2">
      <c r="B1223" s="31">
        <f t="shared" si="128"/>
        <v>4</v>
      </c>
      <c r="C1223" s="31" t="s">
        <v>54</v>
      </c>
      <c r="D1223" s="106">
        <v>1208</v>
      </c>
      <c r="E1223" s="106">
        <f t="shared" si="127"/>
        <v>0</v>
      </c>
      <c r="F1223" s="107">
        <f t="shared" si="125"/>
        <v>0</v>
      </c>
      <c r="G1223" s="106" t="e">
        <f>IF('Calcs active'!P1222&gt;0,('Input &amp; Results'!F$28/12*$C$3)*('Input &amp; Results'!$D$21),('Input &amp; Results'!F$28/12*$C$3)*('Input &amp; Results'!$D$22))</f>
        <v>#DIV/0!</v>
      </c>
      <c r="H1223" s="106" t="e">
        <f t="shared" si="122"/>
        <v>#DIV/0!</v>
      </c>
      <c r="I1223" s="106" t="e">
        <f t="shared" si="123"/>
        <v>#DIV/0!</v>
      </c>
      <c r="J1223" s="106" t="e">
        <f t="shared" si="126"/>
        <v>#DIV/0!</v>
      </c>
      <c r="K1223" s="107" t="e">
        <f t="shared" si="124"/>
        <v>#DIV/0!</v>
      </c>
    </row>
    <row r="1224" spans="2:11" x14ac:dyDescent="0.2">
      <c r="B1224" s="31">
        <f t="shared" si="128"/>
        <v>4</v>
      </c>
      <c r="C1224" s="31" t="s">
        <v>54</v>
      </c>
      <c r="D1224" s="106">
        <v>1209</v>
      </c>
      <c r="E1224" s="106">
        <f t="shared" si="127"/>
        <v>0</v>
      </c>
      <c r="F1224" s="107">
        <f t="shared" si="125"/>
        <v>0</v>
      </c>
      <c r="G1224" s="106" t="e">
        <f>IF('Calcs active'!P1223&gt;0,('Input &amp; Results'!F$28/12*$C$3)*('Input &amp; Results'!$D$21),('Input &amp; Results'!F$28/12*$C$3)*('Input &amp; Results'!$D$22))</f>
        <v>#DIV/0!</v>
      </c>
      <c r="H1224" s="106" t="e">
        <f t="shared" si="122"/>
        <v>#DIV/0!</v>
      </c>
      <c r="I1224" s="106" t="e">
        <f t="shared" si="123"/>
        <v>#DIV/0!</v>
      </c>
      <c r="J1224" s="106" t="e">
        <f t="shared" si="126"/>
        <v>#DIV/0!</v>
      </c>
      <c r="K1224" s="107" t="e">
        <f t="shared" si="124"/>
        <v>#DIV/0!</v>
      </c>
    </row>
    <row r="1225" spans="2:11" x14ac:dyDescent="0.2">
      <c r="B1225" s="31">
        <f t="shared" si="128"/>
        <v>4</v>
      </c>
      <c r="C1225" s="31" t="s">
        <v>54</v>
      </c>
      <c r="D1225" s="106">
        <v>1210</v>
      </c>
      <c r="E1225" s="106">
        <f t="shared" si="127"/>
        <v>0</v>
      </c>
      <c r="F1225" s="107">
        <f t="shared" si="125"/>
        <v>0</v>
      </c>
      <c r="G1225" s="106" t="e">
        <f>IF('Calcs active'!P1224&gt;0,('Input &amp; Results'!F$28/12*$C$3)*('Input &amp; Results'!$D$21),('Input &amp; Results'!F$28/12*$C$3)*('Input &amp; Results'!$D$22))</f>
        <v>#DIV/0!</v>
      </c>
      <c r="H1225" s="106" t="e">
        <f t="shared" si="122"/>
        <v>#DIV/0!</v>
      </c>
      <c r="I1225" s="106" t="e">
        <f t="shared" si="123"/>
        <v>#DIV/0!</v>
      </c>
      <c r="J1225" s="106" t="e">
        <f t="shared" si="126"/>
        <v>#DIV/0!</v>
      </c>
      <c r="K1225" s="107" t="e">
        <f t="shared" si="124"/>
        <v>#DIV/0!</v>
      </c>
    </row>
    <row r="1226" spans="2:11" x14ac:dyDescent="0.2">
      <c r="B1226" s="31">
        <f t="shared" si="128"/>
        <v>4</v>
      </c>
      <c r="C1226" s="31" t="s">
        <v>54</v>
      </c>
      <c r="D1226" s="106">
        <v>1211</v>
      </c>
      <c r="E1226" s="106">
        <f t="shared" si="127"/>
        <v>0</v>
      </c>
      <c r="F1226" s="107">
        <f t="shared" si="125"/>
        <v>0</v>
      </c>
      <c r="G1226" s="106" t="e">
        <f>IF('Calcs active'!P1225&gt;0,('Input &amp; Results'!F$28/12*$C$3)*('Input &amp; Results'!$D$21),('Input &amp; Results'!F$28/12*$C$3)*('Input &amp; Results'!$D$22))</f>
        <v>#DIV/0!</v>
      </c>
      <c r="H1226" s="106" t="e">
        <f t="shared" si="122"/>
        <v>#DIV/0!</v>
      </c>
      <c r="I1226" s="106" t="e">
        <f t="shared" si="123"/>
        <v>#DIV/0!</v>
      </c>
      <c r="J1226" s="106" t="e">
        <f t="shared" si="126"/>
        <v>#DIV/0!</v>
      </c>
      <c r="K1226" s="107" t="e">
        <f t="shared" si="124"/>
        <v>#DIV/0!</v>
      </c>
    </row>
    <row r="1227" spans="2:11" x14ac:dyDescent="0.2">
      <c r="B1227" s="31">
        <f t="shared" si="128"/>
        <v>4</v>
      </c>
      <c r="C1227" s="31" t="s">
        <v>54</v>
      </c>
      <c r="D1227" s="106">
        <v>1212</v>
      </c>
      <c r="E1227" s="106">
        <f t="shared" si="127"/>
        <v>0</v>
      </c>
      <c r="F1227" s="107">
        <f t="shared" si="125"/>
        <v>0</v>
      </c>
      <c r="G1227" s="106" t="e">
        <f>IF('Calcs active'!P1226&gt;0,('Input &amp; Results'!F$28/12*$C$3)*('Input &amp; Results'!$D$21),('Input &amp; Results'!F$28/12*$C$3)*('Input &amp; Results'!$D$22))</f>
        <v>#DIV/0!</v>
      </c>
      <c r="H1227" s="106" t="e">
        <f t="shared" si="122"/>
        <v>#DIV/0!</v>
      </c>
      <c r="I1227" s="106" t="e">
        <f t="shared" si="123"/>
        <v>#DIV/0!</v>
      </c>
      <c r="J1227" s="106" t="e">
        <f t="shared" si="126"/>
        <v>#DIV/0!</v>
      </c>
      <c r="K1227" s="107" t="e">
        <f t="shared" si="124"/>
        <v>#DIV/0!</v>
      </c>
    </row>
    <row r="1228" spans="2:11" x14ac:dyDescent="0.2">
      <c r="B1228" s="31">
        <f t="shared" si="128"/>
        <v>4</v>
      </c>
      <c r="C1228" s="31" t="s">
        <v>54</v>
      </c>
      <c r="D1228" s="106">
        <v>1213</v>
      </c>
      <c r="E1228" s="106">
        <f t="shared" si="127"/>
        <v>0</v>
      </c>
      <c r="F1228" s="107">
        <f t="shared" si="125"/>
        <v>0</v>
      </c>
      <c r="G1228" s="106" t="e">
        <f>IF('Calcs active'!P1227&gt;0,('Input &amp; Results'!F$28/12*$C$3)*('Input &amp; Results'!$D$21),('Input &amp; Results'!F$28/12*$C$3)*('Input &amp; Results'!$D$22))</f>
        <v>#DIV/0!</v>
      </c>
      <c r="H1228" s="106" t="e">
        <f t="shared" si="122"/>
        <v>#DIV/0!</v>
      </c>
      <c r="I1228" s="106" t="e">
        <f t="shared" si="123"/>
        <v>#DIV/0!</v>
      </c>
      <c r="J1228" s="106" t="e">
        <f t="shared" si="126"/>
        <v>#DIV/0!</v>
      </c>
      <c r="K1228" s="107" t="e">
        <f t="shared" si="124"/>
        <v>#DIV/0!</v>
      </c>
    </row>
    <row r="1229" spans="2:11" x14ac:dyDescent="0.2">
      <c r="B1229" s="31">
        <f t="shared" si="128"/>
        <v>4</v>
      </c>
      <c r="C1229" s="31" t="s">
        <v>54</v>
      </c>
      <c r="D1229" s="106">
        <v>1214</v>
      </c>
      <c r="E1229" s="106">
        <f t="shared" si="127"/>
        <v>0</v>
      </c>
      <c r="F1229" s="107">
        <f t="shared" si="125"/>
        <v>0</v>
      </c>
      <c r="G1229" s="106" t="e">
        <f>IF('Calcs active'!P1228&gt;0,('Input &amp; Results'!F$28/12*$C$3)*('Input &amp; Results'!$D$21),('Input &amp; Results'!F$28/12*$C$3)*('Input &amp; Results'!$D$22))</f>
        <v>#DIV/0!</v>
      </c>
      <c r="H1229" s="106" t="e">
        <f t="shared" si="122"/>
        <v>#DIV/0!</v>
      </c>
      <c r="I1229" s="106" t="e">
        <f t="shared" si="123"/>
        <v>#DIV/0!</v>
      </c>
      <c r="J1229" s="106" t="e">
        <f t="shared" si="126"/>
        <v>#DIV/0!</v>
      </c>
      <c r="K1229" s="107" t="e">
        <f t="shared" si="124"/>
        <v>#DIV/0!</v>
      </c>
    </row>
    <row r="1230" spans="2:11" x14ac:dyDescent="0.2">
      <c r="B1230" s="31">
        <f t="shared" si="128"/>
        <v>4</v>
      </c>
      <c r="C1230" s="31" t="s">
        <v>54</v>
      </c>
      <c r="D1230" s="106">
        <v>1215</v>
      </c>
      <c r="E1230" s="106">
        <f t="shared" si="127"/>
        <v>0</v>
      </c>
      <c r="F1230" s="107">
        <f t="shared" si="125"/>
        <v>0</v>
      </c>
      <c r="G1230" s="106" t="e">
        <f>IF('Calcs active'!P1229&gt;0,('Input &amp; Results'!F$28/12*$C$3)*('Input &amp; Results'!$D$21),('Input &amp; Results'!F$28/12*$C$3)*('Input &amp; Results'!$D$22))</f>
        <v>#DIV/0!</v>
      </c>
      <c r="H1230" s="106" t="e">
        <f t="shared" si="122"/>
        <v>#DIV/0!</v>
      </c>
      <c r="I1230" s="106" t="e">
        <f t="shared" si="123"/>
        <v>#DIV/0!</v>
      </c>
      <c r="J1230" s="106" t="e">
        <f t="shared" si="126"/>
        <v>#DIV/0!</v>
      </c>
      <c r="K1230" s="107" t="e">
        <f t="shared" si="124"/>
        <v>#DIV/0!</v>
      </c>
    </row>
    <row r="1231" spans="2:11" x14ac:dyDescent="0.2">
      <c r="B1231" s="31">
        <f t="shared" si="128"/>
        <v>4</v>
      </c>
      <c r="C1231" s="31" t="s">
        <v>55</v>
      </c>
      <c r="D1231" s="106">
        <v>1216</v>
      </c>
      <c r="E1231" s="106">
        <f t="shared" si="127"/>
        <v>0</v>
      </c>
      <c r="F1231" s="107">
        <f t="shared" si="125"/>
        <v>0</v>
      </c>
      <c r="G1231" s="106" t="e">
        <f>IF('Calcs active'!P1230&gt;0,('Input &amp; Results'!F$29/12*$C$3)*('Input &amp; Results'!$D$21),('Input &amp; Results'!F$29/12*$C$3)*('Input &amp; Results'!$D$22))</f>
        <v>#DIV/0!</v>
      </c>
      <c r="H1231" s="106" t="e">
        <f t="shared" si="122"/>
        <v>#DIV/0!</v>
      </c>
      <c r="I1231" s="106" t="e">
        <f t="shared" si="123"/>
        <v>#DIV/0!</v>
      </c>
      <c r="J1231" s="106" t="e">
        <f t="shared" si="126"/>
        <v>#DIV/0!</v>
      </c>
      <c r="K1231" s="107" t="e">
        <f t="shared" si="124"/>
        <v>#DIV/0!</v>
      </c>
    </row>
    <row r="1232" spans="2:11" x14ac:dyDescent="0.2">
      <c r="B1232" s="31">
        <f t="shared" si="128"/>
        <v>4</v>
      </c>
      <c r="C1232" s="31" t="s">
        <v>55</v>
      </c>
      <c r="D1232" s="106">
        <v>1217</v>
      </c>
      <c r="E1232" s="106">
        <f t="shared" si="127"/>
        <v>0</v>
      </c>
      <c r="F1232" s="107">
        <f t="shared" si="125"/>
        <v>0</v>
      </c>
      <c r="G1232" s="106" t="e">
        <f>IF('Calcs active'!P1231&gt;0,('Input &amp; Results'!F$29/12*$C$3)*('Input &amp; Results'!$D$21),('Input &amp; Results'!F$29/12*$C$3)*('Input &amp; Results'!$D$22))</f>
        <v>#DIV/0!</v>
      </c>
      <c r="H1232" s="106" t="e">
        <f t="shared" si="122"/>
        <v>#DIV/0!</v>
      </c>
      <c r="I1232" s="106" t="e">
        <f t="shared" si="123"/>
        <v>#DIV/0!</v>
      </c>
      <c r="J1232" s="106" t="e">
        <f t="shared" si="126"/>
        <v>#DIV/0!</v>
      </c>
      <c r="K1232" s="107" t="e">
        <f t="shared" si="124"/>
        <v>#DIV/0!</v>
      </c>
    </row>
    <row r="1233" spans="2:11" x14ac:dyDescent="0.2">
      <c r="B1233" s="31">
        <f t="shared" si="128"/>
        <v>4</v>
      </c>
      <c r="C1233" s="31" t="s">
        <v>55</v>
      </c>
      <c r="D1233" s="106">
        <v>1218</v>
      </c>
      <c r="E1233" s="106">
        <f t="shared" si="127"/>
        <v>0</v>
      </c>
      <c r="F1233" s="107">
        <f t="shared" si="125"/>
        <v>0</v>
      </c>
      <c r="G1233" s="106" t="e">
        <f>IF('Calcs active'!P1232&gt;0,('Input &amp; Results'!F$29/12*$C$3)*('Input &amp; Results'!$D$21),('Input &amp; Results'!F$29/12*$C$3)*('Input &amp; Results'!$D$22))</f>
        <v>#DIV/0!</v>
      </c>
      <c r="H1233" s="106" t="e">
        <f t="shared" ref="H1233:H1296" si="129">G1233-E1233</f>
        <v>#DIV/0!</v>
      </c>
      <c r="I1233" s="106" t="e">
        <f t="shared" ref="I1233:I1296" si="130">I1232+H1233</f>
        <v>#DIV/0!</v>
      </c>
      <c r="J1233" s="106" t="e">
        <f t="shared" si="126"/>
        <v>#DIV/0!</v>
      </c>
      <c r="K1233" s="107" t="e">
        <f t="shared" ref="K1233:K1296" si="131">J1233/($C$3*$C$4)</f>
        <v>#DIV/0!</v>
      </c>
    </row>
    <row r="1234" spans="2:11" x14ac:dyDescent="0.2">
      <c r="B1234" s="31">
        <f t="shared" si="128"/>
        <v>4</v>
      </c>
      <c r="C1234" s="31" t="s">
        <v>55</v>
      </c>
      <c r="D1234" s="106">
        <v>1219</v>
      </c>
      <c r="E1234" s="106">
        <f t="shared" si="127"/>
        <v>0</v>
      </c>
      <c r="F1234" s="107">
        <f t="shared" si="125"/>
        <v>0</v>
      </c>
      <c r="G1234" s="106" t="e">
        <f>IF('Calcs active'!P1233&gt;0,('Input &amp; Results'!F$29/12*$C$3)*('Input &amp; Results'!$D$21),('Input &amp; Results'!F$29/12*$C$3)*('Input &amp; Results'!$D$22))</f>
        <v>#DIV/0!</v>
      </c>
      <c r="H1234" s="106" t="e">
        <f t="shared" si="129"/>
        <v>#DIV/0!</v>
      </c>
      <c r="I1234" s="106" t="e">
        <f t="shared" si="130"/>
        <v>#DIV/0!</v>
      </c>
      <c r="J1234" s="106" t="e">
        <f t="shared" si="126"/>
        <v>#DIV/0!</v>
      </c>
      <c r="K1234" s="107" t="e">
        <f t="shared" si="131"/>
        <v>#DIV/0!</v>
      </c>
    </row>
    <row r="1235" spans="2:11" x14ac:dyDescent="0.2">
      <c r="B1235" s="31">
        <f t="shared" si="128"/>
        <v>4</v>
      </c>
      <c r="C1235" s="31" t="s">
        <v>55</v>
      </c>
      <c r="D1235" s="106">
        <v>1220</v>
      </c>
      <c r="E1235" s="106">
        <f t="shared" si="127"/>
        <v>0</v>
      </c>
      <c r="F1235" s="107">
        <f t="shared" ref="F1235:F1298" si="132">E1235*7.48/1440</f>
        <v>0</v>
      </c>
      <c r="G1235" s="106" t="e">
        <f>IF('Calcs active'!P1234&gt;0,('Input &amp; Results'!F$29/12*$C$3)*('Input &amp; Results'!$D$21),('Input &amp; Results'!F$29/12*$C$3)*('Input &amp; Results'!$D$22))</f>
        <v>#DIV/0!</v>
      </c>
      <c r="H1235" s="106" t="e">
        <f t="shared" si="129"/>
        <v>#DIV/0!</v>
      </c>
      <c r="I1235" s="106" t="e">
        <f t="shared" si="130"/>
        <v>#DIV/0!</v>
      </c>
      <c r="J1235" s="106" t="e">
        <f t="shared" si="126"/>
        <v>#DIV/0!</v>
      </c>
      <c r="K1235" s="107" t="e">
        <f t="shared" si="131"/>
        <v>#DIV/0!</v>
      </c>
    </row>
    <row r="1236" spans="2:11" x14ac:dyDescent="0.2">
      <c r="B1236" s="31">
        <f t="shared" si="128"/>
        <v>4</v>
      </c>
      <c r="C1236" s="31" t="s">
        <v>55</v>
      </c>
      <c r="D1236" s="106">
        <v>1221</v>
      </c>
      <c r="E1236" s="106">
        <f t="shared" si="127"/>
        <v>0</v>
      </c>
      <c r="F1236" s="107">
        <f t="shared" si="132"/>
        <v>0</v>
      </c>
      <c r="G1236" s="106" t="e">
        <f>IF('Calcs active'!P1235&gt;0,('Input &amp; Results'!F$29/12*$C$3)*('Input &amp; Results'!$D$21),('Input &amp; Results'!F$29/12*$C$3)*('Input &amp; Results'!$D$22))</f>
        <v>#DIV/0!</v>
      </c>
      <c r="H1236" s="106" t="e">
        <f t="shared" si="129"/>
        <v>#DIV/0!</v>
      </c>
      <c r="I1236" s="106" t="e">
        <f t="shared" si="130"/>
        <v>#DIV/0!</v>
      </c>
      <c r="J1236" s="106" t="e">
        <f t="shared" si="126"/>
        <v>#DIV/0!</v>
      </c>
      <c r="K1236" s="107" t="e">
        <f t="shared" si="131"/>
        <v>#DIV/0!</v>
      </c>
    </row>
    <row r="1237" spans="2:11" x14ac:dyDescent="0.2">
      <c r="B1237" s="31">
        <f t="shared" si="128"/>
        <v>4</v>
      </c>
      <c r="C1237" s="31" t="s">
        <v>55</v>
      </c>
      <c r="D1237" s="106">
        <v>1222</v>
      </c>
      <c r="E1237" s="106">
        <f t="shared" si="127"/>
        <v>0</v>
      </c>
      <c r="F1237" s="107">
        <f t="shared" si="132"/>
        <v>0</v>
      </c>
      <c r="G1237" s="106" t="e">
        <f>IF('Calcs active'!P1236&gt;0,('Input &amp; Results'!F$29/12*$C$3)*('Input &amp; Results'!$D$21),('Input &amp; Results'!F$29/12*$C$3)*('Input &amp; Results'!$D$22))</f>
        <v>#DIV/0!</v>
      </c>
      <c r="H1237" s="106" t="e">
        <f t="shared" si="129"/>
        <v>#DIV/0!</v>
      </c>
      <c r="I1237" s="106" t="e">
        <f t="shared" si="130"/>
        <v>#DIV/0!</v>
      </c>
      <c r="J1237" s="106" t="e">
        <f t="shared" ref="J1237:J1300" si="133">J1236+H1237</f>
        <v>#DIV/0!</v>
      </c>
      <c r="K1237" s="107" t="e">
        <f t="shared" si="131"/>
        <v>#DIV/0!</v>
      </c>
    </row>
    <row r="1238" spans="2:11" x14ac:dyDescent="0.2">
      <c r="B1238" s="31">
        <f t="shared" si="128"/>
        <v>4</v>
      </c>
      <c r="C1238" s="31" t="s">
        <v>55</v>
      </c>
      <c r="D1238" s="106">
        <v>1223</v>
      </c>
      <c r="E1238" s="106">
        <f t="shared" si="127"/>
        <v>0</v>
      </c>
      <c r="F1238" s="107">
        <f t="shared" si="132"/>
        <v>0</v>
      </c>
      <c r="G1238" s="106" t="e">
        <f>IF('Calcs active'!P1237&gt;0,('Input &amp; Results'!F$29/12*$C$3)*('Input &amp; Results'!$D$21),('Input &amp; Results'!F$29/12*$C$3)*('Input &amp; Results'!$D$22))</f>
        <v>#DIV/0!</v>
      </c>
      <c r="H1238" s="106" t="e">
        <f t="shared" si="129"/>
        <v>#DIV/0!</v>
      </c>
      <c r="I1238" s="106" t="e">
        <f t="shared" si="130"/>
        <v>#DIV/0!</v>
      </c>
      <c r="J1238" s="106" t="e">
        <f t="shared" si="133"/>
        <v>#DIV/0!</v>
      </c>
      <c r="K1238" s="107" t="e">
        <f t="shared" si="131"/>
        <v>#DIV/0!</v>
      </c>
    </row>
    <row r="1239" spans="2:11" x14ac:dyDescent="0.2">
      <c r="B1239" s="31">
        <f t="shared" si="128"/>
        <v>4</v>
      </c>
      <c r="C1239" s="31" t="s">
        <v>55</v>
      </c>
      <c r="D1239" s="106">
        <v>1224</v>
      </c>
      <c r="E1239" s="106">
        <f t="shared" si="127"/>
        <v>0</v>
      </c>
      <c r="F1239" s="107">
        <f t="shared" si="132"/>
        <v>0</v>
      </c>
      <c r="G1239" s="106" t="e">
        <f>IF('Calcs active'!P1238&gt;0,('Input &amp; Results'!F$29/12*$C$3)*('Input &amp; Results'!$D$21),('Input &amp; Results'!F$29/12*$C$3)*('Input &amp; Results'!$D$22))</f>
        <v>#DIV/0!</v>
      </c>
      <c r="H1239" s="106" t="e">
        <f t="shared" si="129"/>
        <v>#DIV/0!</v>
      </c>
      <c r="I1239" s="106" t="e">
        <f t="shared" si="130"/>
        <v>#DIV/0!</v>
      </c>
      <c r="J1239" s="106" t="e">
        <f t="shared" si="133"/>
        <v>#DIV/0!</v>
      </c>
      <c r="K1239" s="107" t="e">
        <f t="shared" si="131"/>
        <v>#DIV/0!</v>
      </c>
    </row>
    <row r="1240" spans="2:11" x14ac:dyDescent="0.2">
      <c r="B1240" s="31">
        <f t="shared" si="128"/>
        <v>4</v>
      </c>
      <c r="C1240" s="31" t="s">
        <v>55</v>
      </c>
      <c r="D1240" s="106">
        <v>1225</v>
      </c>
      <c r="E1240" s="106">
        <f t="shared" si="127"/>
        <v>0</v>
      </c>
      <c r="F1240" s="107">
        <f t="shared" si="132"/>
        <v>0</v>
      </c>
      <c r="G1240" s="106" t="e">
        <f>IF('Calcs active'!P1239&gt;0,('Input &amp; Results'!F$29/12*$C$3)*('Input &amp; Results'!$D$21),('Input &amp; Results'!F$29/12*$C$3)*('Input &amp; Results'!$D$22))</f>
        <v>#DIV/0!</v>
      </c>
      <c r="H1240" s="106" t="e">
        <f t="shared" si="129"/>
        <v>#DIV/0!</v>
      </c>
      <c r="I1240" s="106" t="e">
        <f t="shared" si="130"/>
        <v>#DIV/0!</v>
      </c>
      <c r="J1240" s="106" t="e">
        <f t="shared" si="133"/>
        <v>#DIV/0!</v>
      </c>
      <c r="K1240" s="107" t="e">
        <f t="shared" si="131"/>
        <v>#DIV/0!</v>
      </c>
    </row>
    <row r="1241" spans="2:11" x14ac:dyDescent="0.2">
      <c r="B1241" s="31">
        <f t="shared" si="128"/>
        <v>4</v>
      </c>
      <c r="C1241" s="31" t="s">
        <v>55</v>
      </c>
      <c r="D1241" s="106">
        <v>1226</v>
      </c>
      <c r="E1241" s="106">
        <f t="shared" si="127"/>
        <v>0</v>
      </c>
      <c r="F1241" s="107">
        <f t="shared" si="132"/>
        <v>0</v>
      </c>
      <c r="G1241" s="106" t="e">
        <f>IF('Calcs active'!P1240&gt;0,('Input &amp; Results'!F$29/12*$C$3)*('Input &amp; Results'!$D$21),('Input &amp; Results'!F$29/12*$C$3)*('Input &amp; Results'!$D$22))</f>
        <v>#DIV/0!</v>
      </c>
      <c r="H1241" s="106" t="e">
        <f t="shared" si="129"/>
        <v>#DIV/0!</v>
      </c>
      <c r="I1241" s="106" t="e">
        <f t="shared" si="130"/>
        <v>#DIV/0!</v>
      </c>
      <c r="J1241" s="106" t="e">
        <f t="shared" si="133"/>
        <v>#DIV/0!</v>
      </c>
      <c r="K1241" s="107" t="e">
        <f t="shared" si="131"/>
        <v>#DIV/0!</v>
      </c>
    </row>
    <row r="1242" spans="2:11" x14ac:dyDescent="0.2">
      <c r="B1242" s="31">
        <f t="shared" si="128"/>
        <v>4</v>
      </c>
      <c r="C1242" s="31" t="s">
        <v>55</v>
      </c>
      <c r="D1242" s="106">
        <v>1227</v>
      </c>
      <c r="E1242" s="106">
        <f t="shared" si="127"/>
        <v>0</v>
      </c>
      <c r="F1242" s="107">
        <f t="shared" si="132"/>
        <v>0</v>
      </c>
      <c r="G1242" s="106" t="e">
        <f>IF('Calcs active'!P1241&gt;0,('Input &amp; Results'!F$29/12*$C$3)*('Input &amp; Results'!$D$21),('Input &amp; Results'!F$29/12*$C$3)*('Input &amp; Results'!$D$22))</f>
        <v>#DIV/0!</v>
      </c>
      <c r="H1242" s="106" t="e">
        <f t="shared" si="129"/>
        <v>#DIV/0!</v>
      </c>
      <c r="I1242" s="106" t="e">
        <f t="shared" si="130"/>
        <v>#DIV/0!</v>
      </c>
      <c r="J1242" s="106" t="e">
        <f t="shared" si="133"/>
        <v>#DIV/0!</v>
      </c>
      <c r="K1242" s="107" t="e">
        <f t="shared" si="131"/>
        <v>#DIV/0!</v>
      </c>
    </row>
    <row r="1243" spans="2:11" x14ac:dyDescent="0.2">
      <c r="B1243" s="31">
        <f t="shared" si="128"/>
        <v>4</v>
      </c>
      <c r="C1243" s="31" t="s">
        <v>55</v>
      </c>
      <c r="D1243" s="106">
        <v>1228</v>
      </c>
      <c r="E1243" s="106">
        <f t="shared" si="127"/>
        <v>0</v>
      </c>
      <c r="F1243" s="107">
        <f t="shared" si="132"/>
        <v>0</v>
      </c>
      <c r="G1243" s="106" t="e">
        <f>IF('Calcs active'!P1242&gt;0,('Input &amp; Results'!F$29/12*$C$3)*('Input &amp; Results'!$D$21),('Input &amp; Results'!F$29/12*$C$3)*('Input &amp; Results'!$D$22))</f>
        <v>#DIV/0!</v>
      </c>
      <c r="H1243" s="106" t="e">
        <f t="shared" si="129"/>
        <v>#DIV/0!</v>
      </c>
      <c r="I1243" s="106" t="e">
        <f t="shared" si="130"/>
        <v>#DIV/0!</v>
      </c>
      <c r="J1243" s="106" t="e">
        <f t="shared" si="133"/>
        <v>#DIV/0!</v>
      </c>
      <c r="K1243" s="107" t="e">
        <f t="shared" si="131"/>
        <v>#DIV/0!</v>
      </c>
    </row>
    <row r="1244" spans="2:11" x14ac:dyDescent="0.2">
      <c r="B1244" s="31">
        <f t="shared" si="128"/>
        <v>4</v>
      </c>
      <c r="C1244" s="31" t="s">
        <v>55</v>
      </c>
      <c r="D1244" s="106">
        <v>1229</v>
      </c>
      <c r="E1244" s="106">
        <f t="shared" si="127"/>
        <v>0</v>
      </c>
      <c r="F1244" s="107">
        <f t="shared" si="132"/>
        <v>0</v>
      </c>
      <c r="G1244" s="106" t="e">
        <f>IF('Calcs active'!P1243&gt;0,('Input &amp; Results'!F$29/12*$C$3)*('Input &amp; Results'!$D$21),('Input &amp; Results'!F$29/12*$C$3)*('Input &amp; Results'!$D$22))</f>
        <v>#DIV/0!</v>
      </c>
      <c r="H1244" s="106" t="e">
        <f t="shared" si="129"/>
        <v>#DIV/0!</v>
      </c>
      <c r="I1244" s="106" t="e">
        <f t="shared" si="130"/>
        <v>#DIV/0!</v>
      </c>
      <c r="J1244" s="106" t="e">
        <f t="shared" si="133"/>
        <v>#DIV/0!</v>
      </c>
      <c r="K1244" s="107" t="e">
        <f t="shared" si="131"/>
        <v>#DIV/0!</v>
      </c>
    </row>
    <row r="1245" spans="2:11" x14ac:dyDescent="0.2">
      <c r="B1245" s="31">
        <f t="shared" si="128"/>
        <v>4</v>
      </c>
      <c r="C1245" s="31" t="s">
        <v>55</v>
      </c>
      <c r="D1245" s="106">
        <v>1230</v>
      </c>
      <c r="E1245" s="106">
        <f t="shared" si="127"/>
        <v>0</v>
      </c>
      <c r="F1245" s="107">
        <f t="shared" si="132"/>
        <v>0</v>
      </c>
      <c r="G1245" s="106" t="e">
        <f>IF('Calcs active'!P1244&gt;0,('Input &amp; Results'!F$29/12*$C$3)*('Input &amp; Results'!$D$21),('Input &amp; Results'!F$29/12*$C$3)*('Input &amp; Results'!$D$22))</f>
        <v>#DIV/0!</v>
      </c>
      <c r="H1245" s="106" t="e">
        <f t="shared" si="129"/>
        <v>#DIV/0!</v>
      </c>
      <c r="I1245" s="106" t="e">
        <f t="shared" si="130"/>
        <v>#DIV/0!</v>
      </c>
      <c r="J1245" s="106" t="e">
        <f t="shared" si="133"/>
        <v>#DIV/0!</v>
      </c>
      <c r="K1245" s="107" t="e">
        <f t="shared" si="131"/>
        <v>#DIV/0!</v>
      </c>
    </row>
    <row r="1246" spans="2:11" x14ac:dyDescent="0.2">
      <c r="B1246" s="31">
        <f t="shared" si="128"/>
        <v>4</v>
      </c>
      <c r="C1246" s="31" t="s">
        <v>55</v>
      </c>
      <c r="D1246" s="106">
        <v>1231</v>
      </c>
      <c r="E1246" s="106">
        <f t="shared" si="127"/>
        <v>0</v>
      </c>
      <c r="F1246" s="107">
        <f t="shared" si="132"/>
        <v>0</v>
      </c>
      <c r="G1246" s="106" t="e">
        <f>IF('Calcs active'!P1245&gt;0,('Input &amp; Results'!F$29/12*$C$3)*('Input &amp; Results'!$D$21),('Input &amp; Results'!F$29/12*$C$3)*('Input &amp; Results'!$D$22))</f>
        <v>#DIV/0!</v>
      </c>
      <c r="H1246" s="106" t="e">
        <f t="shared" si="129"/>
        <v>#DIV/0!</v>
      </c>
      <c r="I1246" s="106" t="e">
        <f t="shared" si="130"/>
        <v>#DIV/0!</v>
      </c>
      <c r="J1246" s="106" t="e">
        <f t="shared" si="133"/>
        <v>#DIV/0!</v>
      </c>
      <c r="K1246" s="107" t="e">
        <f t="shared" si="131"/>
        <v>#DIV/0!</v>
      </c>
    </row>
    <row r="1247" spans="2:11" x14ac:dyDescent="0.2">
      <c r="B1247" s="31">
        <f t="shared" si="128"/>
        <v>4</v>
      </c>
      <c r="C1247" s="31" t="s">
        <v>55</v>
      </c>
      <c r="D1247" s="106">
        <v>1232</v>
      </c>
      <c r="E1247" s="106">
        <f t="shared" si="127"/>
        <v>0</v>
      </c>
      <c r="F1247" s="107">
        <f t="shared" si="132"/>
        <v>0</v>
      </c>
      <c r="G1247" s="106" t="e">
        <f>IF('Calcs active'!P1246&gt;0,('Input &amp; Results'!F$29/12*$C$3)*('Input &amp; Results'!$D$21),('Input &amp; Results'!F$29/12*$C$3)*('Input &amp; Results'!$D$22))</f>
        <v>#DIV/0!</v>
      </c>
      <c r="H1247" s="106" t="e">
        <f t="shared" si="129"/>
        <v>#DIV/0!</v>
      </c>
      <c r="I1247" s="106" t="e">
        <f t="shared" si="130"/>
        <v>#DIV/0!</v>
      </c>
      <c r="J1247" s="106" t="e">
        <f t="shared" si="133"/>
        <v>#DIV/0!</v>
      </c>
      <c r="K1247" s="107" t="e">
        <f t="shared" si="131"/>
        <v>#DIV/0!</v>
      </c>
    </row>
    <row r="1248" spans="2:11" x14ac:dyDescent="0.2">
      <c r="B1248" s="31">
        <f t="shared" si="128"/>
        <v>4</v>
      </c>
      <c r="C1248" s="31" t="s">
        <v>55</v>
      </c>
      <c r="D1248" s="106">
        <v>1233</v>
      </c>
      <c r="E1248" s="106">
        <f t="shared" si="127"/>
        <v>0</v>
      </c>
      <c r="F1248" s="107">
        <f t="shared" si="132"/>
        <v>0</v>
      </c>
      <c r="G1248" s="106" t="e">
        <f>IF('Calcs active'!P1247&gt;0,('Input &amp; Results'!F$29/12*$C$3)*('Input &amp; Results'!$D$21),('Input &amp; Results'!F$29/12*$C$3)*('Input &amp; Results'!$D$22))</f>
        <v>#DIV/0!</v>
      </c>
      <c r="H1248" s="106" t="e">
        <f t="shared" si="129"/>
        <v>#DIV/0!</v>
      </c>
      <c r="I1248" s="106" t="e">
        <f t="shared" si="130"/>
        <v>#DIV/0!</v>
      </c>
      <c r="J1248" s="106" t="e">
        <f t="shared" si="133"/>
        <v>#DIV/0!</v>
      </c>
      <c r="K1248" s="107" t="e">
        <f t="shared" si="131"/>
        <v>#DIV/0!</v>
      </c>
    </row>
    <row r="1249" spans="2:11" x14ac:dyDescent="0.2">
      <c r="B1249" s="31">
        <f t="shared" si="128"/>
        <v>4</v>
      </c>
      <c r="C1249" s="31" t="s">
        <v>55</v>
      </c>
      <c r="D1249" s="106">
        <v>1234</v>
      </c>
      <c r="E1249" s="106">
        <f t="shared" si="127"/>
        <v>0</v>
      </c>
      <c r="F1249" s="107">
        <f t="shared" si="132"/>
        <v>0</v>
      </c>
      <c r="G1249" s="106" t="e">
        <f>IF('Calcs active'!P1248&gt;0,('Input &amp; Results'!F$29/12*$C$3)*('Input &amp; Results'!$D$21),('Input &amp; Results'!F$29/12*$C$3)*('Input &amp; Results'!$D$22))</f>
        <v>#DIV/0!</v>
      </c>
      <c r="H1249" s="106" t="e">
        <f t="shared" si="129"/>
        <v>#DIV/0!</v>
      </c>
      <c r="I1249" s="106" t="e">
        <f t="shared" si="130"/>
        <v>#DIV/0!</v>
      </c>
      <c r="J1249" s="106" t="e">
        <f t="shared" si="133"/>
        <v>#DIV/0!</v>
      </c>
      <c r="K1249" s="107" t="e">
        <f t="shared" si="131"/>
        <v>#DIV/0!</v>
      </c>
    </row>
    <row r="1250" spans="2:11" x14ac:dyDescent="0.2">
      <c r="B1250" s="31">
        <f t="shared" si="128"/>
        <v>4</v>
      </c>
      <c r="C1250" s="31" t="s">
        <v>55</v>
      </c>
      <c r="D1250" s="106">
        <v>1235</v>
      </c>
      <c r="E1250" s="106">
        <f t="shared" si="127"/>
        <v>0</v>
      </c>
      <c r="F1250" s="107">
        <f t="shared" si="132"/>
        <v>0</v>
      </c>
      <c r="G1250" s="106" t="e">
        <f>IF('Calcs active'!P1249&gt;0,('Input &amp; Results'!F$29/12*$C$3)*('Input &amp; Results'!$D$21),('Input &amp; Results'!F$29/12*$C$3)*('Input &amp; Results'!$D$22))</f>
        <v>#DIV/0!</v>
      </c>
      <c r="H1250" s="106" t="e">
        <f t="shared" si="129"/>
        <v>#DIV/0!</v>
      </c>
      <c r="I1250" s="106" t="e">
        <f t="shared" si="130"/>
        <v>#DIV/0!</v>
      </c>
      <c r="J1250" s="106" t="e">
        <f t="shared" si="133"/>
        <v>#DIV/0!</v>
      </c>
      <c r="K1250" s="107" t="e">
        <f t="shared" si="131"/>
        <v>#DIV/0!</v>
      </c>
    </row>
    <row r="1251" spans="2:11" x14ac:dyDescent="0.2">
      <c r="B1251" s="31">
        <f t="shared" si="128"/>
        <v>4</v>
      </c>
      <c r="C1251" s="31" t="s">
        <v>55</v>
      </c>
      <c r="D1251" s="106">
        <v>1236</v>
      </c>
      <c r="E1251" s="106">
        <f t="shared" si="127"/>
        <v>0</v>
      </c>
      <c r="F1251" s="107">
        <f t="shared" si="132"/>
        <v>0</v>
      </c>
      <c r="G1251" s="106" t="e">
        <f>IF('Calcs active'!P1250&gt;0,('Input &amp; Results'!F$29/12*$C$3)*('Input &amp; Results'!$D$21),('Input &amp; Results'!F$29/12*$C$3)*('Input &amp; Results'!$D$22))</f>
        <v>#DIV/0!</v>
      </c>
      <c r="H1251" s="106" t="e">
        <f t="shared" si="129"/>
        <v>#DIV/0!</v>
      </c>
      <c r="I1251" s="106" t="e">
        <f t="shared" si="130"/>
        <v>#DIV/0!</v>
      </c>
      <c r="J1251" s="106" t="e">
        <f t="shared" si="133"/>
        <v>#DIV/0!</v>
      </c>
      <c r="K1251" s="107" t="e">
        <f t="shared" si="131"/>
        <v>#DIV/0!</v>
      </c>
    </row>
    <row r="1252" spans="2:11" x14ac:dyDescent="0.2">
      <c r="B1252" s="31">
        <f t="shared" si="128"/>
        <v>4</v>
      </c>
      <c r="C1252" s="31" t="s">
        <v>55</v>
      </c>
      <c r="D1252" s="106">
        <v>1237</v>
      </c>
      <c r="E1252" s="106">
        <f t="shared" si="127"/>
        <v>0</v>
      </c>
      <c r="F1252" s="107">
        <f t="shared" si="132"/>
        <v>0</v>
      </c>
      <c r="G1252" s="106" t="e">
        <f>IF('Calcs active'!P1251&gt;0,('Input &amp; Results'!F$29/12*$C$3)*('Input &amp; Results'!$D$21),('Input &amp; Results'!F$29/12*$C$3)*('Input &amp; Results'!$D$22))</f>
        <v>#DIV/0!</v>
      </c>
      <c r="H1252" s="106" t="e">
        <f t="shared" si="129"/>
        <v>#DIV/0!</v>
      </c>
      <c r="I1252" s="106" t="e">
        <f t="shared" si="130"/>
        <v>#DIV/0!</v>
      </c>
      <c r="J1252" s="106" t="e">
        <f t="shared" si="133"/>
        <v>#DIV/0!</v>
      </c>
      <c r="K1252" s="107" t="e">
        <f t="shared" si="131"/>
        <v>#DIV/0!</v>
      </c>
    </row>
    <row r="1253" spans="2:11" x14ac:dyDescent="0.2">
      <c r="B1253" s="31">
        <f t="shared" si="128"/>
        <v>4</v>
      </c>
      <c r="C1253" s="31" t="s">
        <v>55</v>
      </c>
      <c r="D1253" s="106">
        <v>1238</v>
      </c>
      <c r="E1253" s="106">
        <f t="shared" si="127"/>
        <v>0</v>
      </c>
      <c r="F1253" s="107">
        <f t="shared" si="132"/>
        <v>0</v>
      </c>
      <c r="G1253" s="106" t="e">
        <f>IF('Calcs active'!P1252&gt;0,('Input &amp; Results'!F$29/12*$C$3)*('Input &amp; Results'!$D$21),('Input &amp; Results'!F$29/12*$C$3)*('Input &amp; Results'!$D$22))</f>
        <v>#DIV/0!</v>
      </c>
      <c r="H1253" s="106" t="e">
        <f t="shared" si="129"/>
        <v>#DIV/0!</v>
      </c>
      <c r="I1253" s="106" t="e">
        <f t="shared" si="130"/>
        <v>#DIV/0!</v>
      </c>
      <c r="J1253" s="106" t="e">
        <f t="shared" si="133"/>
        <v>#DIV/0!</v>
      </c>
      <c r="K1253" s="107" t="e">
        <f t="shared" si="131"/>
        <v>#DIV/0!</v>
      </c>
    </row>
    <row r="1254" spans="2:11" x14ac:dyDescent="0.2">
      <c r="B1254" s="31">
        <f t="shared" si="128"/>
        <v>4</v>
      </c>
      <c r="C1254" s="31" t="s">
        <v>55</v>
      </c>
      <c r="D1254" s="106">
        <v>1239</v>
      </c>
      <c r="E1254" s="106">
        <f t="shared" si="127"/>
        <v>0</v>
      </c>
      <c r="F1254" s="107">
        <f t="shared" si="132"/>
        <v>0</v>
      </c>
      <c r="G1254" s="106" t="e">
        <f>IF('Calcs active'!P1253&gt;0,('Input &amp; Results'!F$29/12*$C$3)*('Input &amp; Results'!$D$21),('Input &amp; Results'!F$29/12*$C$3)*('Input &amp; Results'!$D$22))</f>
        <v>#DIV/0!</v>
      </c>
      <c r="H1254" s="106" t="e">
        <f t="shared" si="129"/>
        <v>#DIV/0!</v>
      </c>
      <c r="I1254" s="106" t="e">
        <f t="shared" si="130"/>
        <v>#DIV/0!</v>
      </c>
      <c r="J1254" s="106" t="e">
        <f t="shared" si="133"/>
        <v>#DIV/0!</v>
      </c>
      <c r="K1254" s="107" t="e">
        <f t="shared" si="131"/>
        <v>#DIV/0!</v>
      </c>
    </row>
    <row r="1255" spans="2:11" x14ac:dyDescent="0.2">
      <c r="B1255" s="31">
        <f t="shared" si="128"/>
        <v>4</v>
      </c>
      <c r="C1255" s="31" t="s">
        <v>55</v>
      </c>
      <c r="D1255" s="106">
        <v>1240</v>
      </c>
      <c r="E1255" s="106">
        <f t="shared" si="127"/>
        <v>0</v>
      </c>
      <c r="F1255" s="107">
        <f t="shared" si="132"/>
        <v>0</v>
      </c>
      <c r="G1255" s="106" t="e">
        <f>IF('Calcs active'!P1254&gt;0,('Input &amp; Results'!F$29/12*$C$3)*('Input &amp; Results'!$D$21),('Input &amp; Results'!F$29/12*$C$3)*('Input &amp; Results'!$D$22))</f>
        <v>#DIV/0!</v>
      </c>
      <c r="H1255" s="106" t="e">
        <f t="shared" si="129"/>
        <v>#DIV/0!</v>
      </c>
      <c r="I1255" s="106" t="e">
        <f t="shared" si="130"/>
        <v>#DIV/0!</v>
      </c>
      <c r="J1255" s="106" t="e">
        <f t="shared" si="133"/>
        <v>#DIV/0!</v>
      </c>
      <c r="K1255" s="107" t="e">
        <f t="shared" si="131"/>
        <v>#DIV/0!</v>
      </c>
    </row>
    <row r="1256" spans="2:11" x14ac:dyDescent="0.2">
      <c r="B1256" s="31">
        <f t="shared" si="128"/>
        <v>4</v>
      </c>
      <c r="C1256" s="31" t="s">
        <v>55</v>
      </c>
      <c r="D1256" s="106">
        <v>1241</v>
      </c>
      <c r="E1256" s="106">
        <f t="shared" si="127"/>
        <v>0</v>
      </c>
      <c r="F1256" s="107">
        <f t="shared" si="132"/>
        <v>0</v>
      </c>
      <c r="G1256" s="106" t="e">
        <f>IF('Calcs active'!P1255&gt;0,('Input &amp; Results'!F$29/12*$C$3)*('Input &amp; Results'!$D$21),('Input &amp; Results'!F$29/12*$C$3)*('Input &amp; Results'!$D$22))</f>
        <v>#DIV/0!</v>
      </c>
      <c r="H1256" s="106" t="e">
        <f t="shared" si="129"/>
        <v>#DIV/0!</v>
      </c>
      <c r="I1256" s="106" t="e">
        <f t="shared" si="130"/>
        <v>#DIV/0!</v>
      </c>
      <c r="J1256" s="106" t="e">
        <f t="shared" si="133"/>
        <v>#DIV/0!</v>
      </c>
      <c r="K1256" s="107" t="e">
        <f t="shared" si="131"/>
        <v>#DIV/0!</v>
      </c>
    </row>
    <row r="1257" spans="2:11" x14ac:dyDescent="0.2">
      <c r="B1257" s="31">
        <f t="shared" si="128"/>
        <v>4</v>
      </c>
      <c r="C1257" s="31" t="s">
        <v>55</v>
      </c>
      <c r="D1257" s="106">
        <v>1242</v>
      </c>
      <c r="E1257" s="106">
        <f t="shared" si="127"/>
        <v>0</v>
      </c>
      <c r="F1257" s="107">
        <f t="shared" si="132"/>
        <v>0</v>
      </c>
      <c r="G1257" s="106" t="e">
        <f>IF('Calcs active'!P1256&gt;0,('Input &amp; Results'!F$29/12*$C$3)*('Input &amp; Results'!$D$21),('Input &amp; Results'!F$29/12*$C$3)*('Input &amp; Results'!$D$22))</f>
        <v>#DIV/0!</v>
      </c>
      <c r="H1257" s="106" t="e">
        <f t="shared" si="129"/>
        <v>#DIV/0!</v>
      </c>
      <c r="I1257" s="106" t="e">
        <f t="shared" si="130"/>
        <v>#DIV/0!</v>
      </c>
      <c r="J1257" s="106" t="e">
        <f t="shared" si="133"/>
        <v>#DIV/0!</v>
      </c>
      <c r="K1257" s="107" t="e">
        <f t="shared" si="131"/>
        <v>#DIV/0!</v>
      </c>
    </row>
    <row r="1258" spans="2:11" x14ac:dyDescent="0.2">
      <c r="B1258" s="31">
        <f t="shared" si="128"/>
        <v>4</v>
      </c>
      <c r="C1258" s="31" t="s">
        <v>55</v>
      </c>
      <c r="D1258" s="106">
        <v>1243</v>
      </c>
      <c r="E1258" s="106">
        <f t="shared" si="127"/>
        <v>0</v>
      </c>
      <c r="F1258" s="107">
        <f t="shared" si="132"/>
        <v>0</v>
      </c>
      <c r="G1258" s="106" t="e">
        <f>IF('Calcs active'!P1257&gt;0,('Input &amp; Results'!F$29/12*$C$3)*('Input &amp; Results'!$D$21),('Input &amp; Results'!F$29/12*$C$3)*('Input &amp; Results'!$D$22))</f>
        <v>#DIV/0!</v>
      </c>
      <c r="H1258" s="106" t="e">
        <f t="shared" si="129"/>
        <v>#DIV/0!</v>
      </c>
      <c r="I1258" s="106" t="e">
        <f t="shared" si="130"/>
        <v>#DIV/0!</v>
      </c>
      <c r="J1258" s="106" t="e">
        <f t="shared" si="133"/>
        <v>#DIV/0!</v>
      </c>
      <c r="K1258" s="107" t="e">
        <f t="shared" si="131"/>
        <v>#DIV/0!</v>
      </c>
    </row>
    <row r="1259" spans="2:11" x14ac:dyDescent="0.2">
      <c r="B1259" s="31">
        <f t="shared" si="128"/>
        <v>4</v>
      </c>
      <c r="C1259" s="31" t="s">
        <v>55</v>
      </c>
      <c r="D1259" s="106">
        <v>1244</v>
      </c>
      <c r="E1259" s="106">
        <f t="shared" si="127"/>
        <v>0</v>
      </c>
      <c r="F1259" s="107">
        <f t="shared" si="132"/>
        <v>0</v>
      </c>
      <c r="G1259" s="106" t="e">
        <f>IF('Calcs active'!P1258&gt;0,('Input &amp; Results'!F$29/12*$C$3)*('Input &amp; Results'!$D$21),('Input &amp; Results'!F$29/12*$C$3)*('Input &amp; Results'!$D$22))</f>
        <v>#DIV/0!</v>
      </c>
      <c r="H1259" s="106" t="e">
        <f t="shared" si="129"/>
        <v>#DIV/0!</v>
      </c>
      <c r="I1259" s="106" t="e">
        <f t="shared" si="130"/>
        <v>#DIV/0!</v>
      </c>
      <c r="J1259" s="106" t="e">
        <f t="shared" si="133"/>
        <v>#DIV/0!</v>
      </c>
      <c r="K1259" s="107" t="e">
        <f t="shared" si="131"/>
        <v>#DIV/0!</v>
      </c>
    </row>
    <row r="1260" spans="2:11" x14ac:dyDescent="0.2">
      <c r="B1260" s="31">
        <f t="shared" si="128"/>
        <v>4</v>
      </c>
      <c r="C1260" s="31" t="s">
        <v>55</v>
      </c>
      <c r="D1260" s="106">
        <v>1245</v>
      </c>
      <c r="E1260" s="106">
        <f t="shared" si="127"/>
        <v>0</v>
      </c>
      <c r="F1260" s="107">
        <f t="shared" si="132"/>
        <v>0</v>
      </c>
      <c r="G1260" s="106" t="e">
        <f>IF('Calcs active'!P1259&gt;0,('Input &amp; Results'!F$29/12*$C$3)*('Input &amp; Results'!$D$21),('Input &amp; Results'!F$29/12*$C$3)*('Input &amp; Results'!$D$22))</f>
        <v>#DIV/0!</v>
      </c>
      <c r="H1260" s="106" t="e">
        <f t="shared" si="129"/>
        <v>#DIV/0!</v>
      </c>
      <c r="I1260" s="106" t="e">
        <f t="shared" si="130"/>
        <v>#DIV/0!</v>
      </c>
      <c r="J1260" s="106" t="e">
        <f t="shared" si="133"/>
        <v>#DIV/0!</v>
      </c>
      <c r="K1260" s="107" t="e">
        <f t="shared" si="131"/>
        <v>#DIV/0!</v>
      </c>
    </row>
    <row r="1261" spans="2:11" x14ac:dyDescent="0.2">
      <c r="B1261" s="31">
        <f t="shared" si="128"/>
        <v>4</v>
      </c>
      <c r="C1261" s="31" t="s">
        <v>55</v>
      </c>
      <c r="D1261" s="106">
        <v>1246</v>
      </c>
      <c r="E1261" s="106">
        <f t="shared" si="127"/>
        <v>0</v>
      </c>
      <c r="F1261" s="107">
        <f t="shared" si="132"/>
        <v>0</v>
      </c>
      <c r="G1261" s="106" t="e">
        <f>IF('Calcs active'!P1260&gt;0,('Input &amp; Results'!F$29/12*$C$3)*('Input &amp; Results'!$D$21),('Input &amp; Results'!F$29/12*$C$3)*('Input &amp; Results'!$D$22))</f>
        <v>#DIV/0!</v>
      </c>
      <c r="H1261" s="106" t="e">
        <f t="shared" si="129"/>
        <v>#DIV/0!</v>
      </c>
      <c r="I1261" s="106" t="e">
        <f t="shared" si="130"/>
        <v>#DIV/0!</v>
      </c>
      <c r="J1261" s="106" t="e">
        <f t="shared" si="133"/>
        <v>#DIV/0!</v>
      </c>
      <c r="K1261" s="107" t="e">
        <f t="shared" si="131"/>
        <v>#DIV/0!</v>
      </c>
    </row>
    <row r="1262" spans="2:11" x14ac:dyDescent="0.2">
      <c r="B1262" s="31">
        <f t="shared" si="128"/>
        <v>4</v>
      </c>
      <c r="C1262" s="31" t="s">
        <v>56</v>
      </c>
      <c r="D1262" s="106">
        <v>1247</v>
      </c>
      <c r="E1262" s="106">
        <f t="shared" si="127"/>
        <v>0</v>
      </c>
      <c r="F1262" s="107">
        <f t="shared" si="132"/>
        <v>0</v>
      </c>
      <c r="G1262" s="106" t="e">
        <f>IF('Calcs active'!P1261&gt;0,('Input &amp; Results'!F$30/12*$C$3)*('Input &amp; Results'!$D$21),('Input &amp; Results'!F$30/12*$C$3)*('Input &amp; Results'!$D$22))</f>
        <v>#DIV/0!</v>
      </c>
      <c r="H1262" s="106" t="e">
        <f t="shared" si="129"/>
        <v>#DIV/0!</v>
      </c>
      <c r="I1262" s="106" t="e">
        <f t="shared" si="130"/>
        <v>#DIV/0!</v>
      </c>
      <c r="J1262" s="106" t="e">
        <f t="shared" si="133"/>
        <v>#DIV/0!</v>
      </c>
      <c r="K1262" s="107" t="e">
        <f t="shared" si="131"/>
        <v>#DIV/0!</v>
      </c>
    </row>
    <row r="1263" spans="2:11" x14ac:dyDescent="0.2">
      <c r="B1263" s="31">
        <f t="shared" si="128"/>
        <v>4</v>
      </c>
      <c r="C1263" s="31" t="s">
        <v>56</v>
      </c>
      <c r="D1263" s="106">
        <v>1248</v>
      </c>
      <c r="E1263" s="106">
        <f t="shared" si="127"/>
        <v>0</v>
      </c>
      <c r="F1263" s="107">
        <f t="shared" si="132"/>
        <v>0</v>
      </c>
      <c r="G1263" s="106" t="e">
        <f>IF('Calcs active'!P1262&gt;0,('Input &amp; Results'!F$30/12*$C$3)*('Input &amp; Results'!$D$21),('Input &amp; Results'!F$30/12*$C$3)*('Input &amp; Results'!$D$22))</f>
        <v>#DIV/0!</v>
      </c>
      <c r="H1263" s="106" t="e">
        <f t="shared" si="129"/>
        <v>#DIV/0!</v>
      </c>
      <c r="I1263" s="106" t="e">
        <f t="shared" si="130"/>
        <v>#DIV/0!</v>
      </c>
      <c r="J1263" s="106" t="e">
        <f t="shared" si="133"/>
        <v>#DIV/0!</v>
      </c>
      <c r="K1263" s="107" t="e">
        <f t="shared" si="131"/>
        <v>#DIV/0!</v>
      </c>
    </row>
    <row r="1264" spans="2:11" x14ac:dyDescent="0.2">
      <c r="B1264" s="31">
        <f t="shared" si="128"/>
        <v>4</v>
      </c>
      <c r="C1264" s="31" t="s">
        <v>56</v>
      </c>
      <c r="D1264" s="106">
        <v>1249</v>
      </c>
      <c r="E1264" s="106">
        <f t="shared" si="127"/>
        <v>0</v>
      </c>
      <c r="F1264" s="107">
        <f t="shared" si="132"/>
        <v>0</v>
      </c>
      <c r="G1264" s="106" t="e">
        <f>IF('Calcs active'!P1263&gt;0,('Input &amp; Results'!F$30/12*$C$3)*('Input &amp; Results'!$D$21),('Input &amp; Results'!F$30/12*$C$3)*('Input &amp; Results'!$D$22))</f>
        <v>#DIV/0!</v>
      </c>
      <c r="H1264" s="106" t="e">
        <f t="shared" si="129"/>
        <v>#DIV/0!</v>
      </c>
      <c r="I1264" s="106" t="e">
        <f t="shared" si="130"/>
        <v>#DIV/0!</v>
      </c>
      <c r="J1264" s="106" t="e">
        <f t="shared" si="133"/>
        <v>#DIV/0!</v>
      </c>
      <c r="K1264" s="107" t="e">
        <f t="shared" si="131"/>
        <v>#DIV/0!</v>
      </c>
    </row>
    <row r="1265" spans="2:11" x14ac:dyDescent="0.2">
      <c r="B1265" s="31">
        <f t="shared" si="128"/>
        <v>4</v>
      </c>
      <c r="C1265" s="31" t="s">
        <v>56</v>
      </c>
      <c r="D1265" s="106">
        <v>1250</v>
      </c>
      <c r="E1265" s="106">
        <f t="shared" si="127"/>
        <v>0</v>
      </c>
      <c r="F1265" s="107">
        <f t="shared" si="132"/>
        <v>0</v>
      </c>
      <c r="G1265" s="106" t="e">
        <f>IF('Calcs active'!P1264&gt;0,('Input &amp; Results'!F$30/12*$C$3)*('Input &amp; Results'!$D$21),('Input &amp; Results'!F$30/12*$C$3)*('Input &amp; Results'!$D$22))</f>
        <v>#DIV/0!</v>
      </c>
      <c r="H1265" s="106" t="e">
        <f t="shared" si="129"/>
        <v>#DIV/0!</v>
      </c>
      <c r="I1265" s="106" t="e">
        <f t="shared" si="130"/>
        <v>#DIV/0!</v>
      </c>
      <c r="J1265" s="106" t="e">
        <f t="shared" si="133"/>
        <v>#DIV/0!</v>
      </c>
      <c r="K1265" s="107" t="e">
        <f t="shared" si="131"/>
        <v>#DIV/0!</v>
      </c>
    </row>
    <row r="1266" spans="2:11" x14ac:dyDescent="0.2">
      <c r="B1266" s="31">
        <f t="shared" si="128"/>
        <v>4</v>
      </c>
      <c r="C1266" s="31" t="s">
        <v>56</v>
      </c>
      <c r="D1266" s="106">
        <v>1251</v>
      </c>
      <c r="E1266" s="106">
        <f t="shared" si="127"/>
        <v>0</v>
      </c>
      <c r="F1266" s="107">
        <f t="shared" si="132"/>
        <v>0</v>
      </c>
      <c r="G1266" s="106" t="e">
        <f>IF('Calcs active'!P1265&gt;0,('Input &amp; Results'!F$30/12*$C$3)*('Input &amp; Results'!$D$21),('Input &amp; Results'!F$30/12*$C$3)*('Input &amp; Results'!$D$22))</f>
        <v>#DIV/0!</v>
      </c>
      <c r="H1266" s="106" t="e">
        <f t="shared" si="129"/>
        <v>#DIV/0!</v>
      </c>
      <c r="I1266" s="106" t="e">
        <f t="shared" si="130"/>
        <v>#DIV/0!</v>
      </c>
      <c r="J1266" s="106" t="e">
        <f t="shared" si="133"/>
        <v>#DIV/0!</v>
      </c>
      <c r="K1266" s="107" t="e">
        <f t="shared" si="131"/>
        <v>#DIV/0!</v>
      </c>
    </row>
    <row r="1267" spans="2:11" x14ac:dyDescent="0.2">
      <c r="B1267" s="31">
        <f t="shared" si="128"/>
        <v>4</v>
      </c>
      <c r="C1267" s="31" t="s">
        <v>56</v>
      </c>
      <c r="D1267" s="106">
        <v>1252</v>
      </c>
      <c r="E1267" s="106">
        <f t="shared" si="127"/>
        <v>0</v>
      </c>
      <c r="F1267" s="107">
        <f t="shared" si="132"/>
        <v>0</v>
      </c>
      <c r="G1267" s="106" t="e">
        <f>IF('Calcs active'!P1266&gt;0,('Input &amp; Results'!F$30/12*$C$3)*('Input &amp; Results'!$D$21),('Input &amp; Results'!F$30/12*$C$3)*('Input &amp; Results'!$D$22))</f>
        <v>#DIV/0!</v>
      </c>
      <c r="H1267" s="106" t="e">
        <f t="shared" si="129"/>
        <v>#DIV/0!</v>
      </c>
      <c r="I1267" s="106" t="e">
        <f t="shared" si="130"/>
        <v>#DIV/0!</v>
      </c>
      <c r="J1267" s="106" t="e">
        <f t="shared" si="133"/>
        <v>#DIV/0!</v>
      </c>
      <c r="K1267" s="107" t="e">
        <f t="shared" si="131"/>
        <v>#DIV/0!</v>
      </c>
    </row>
    <row r="1268" spans="2:11" x14ac:dyDescent="0.2">
      <c r="B1268" s="31">
        <f t="shared" si="128"/>
        <v>4</v>
      </c>
      <c r="C1268" s="31" t="s">
        <v>56</v>
      </c>
      <c r="D1268" s="106">
        <v>1253</v>
      </c>
      <c r="E1268" s="106">
        <f t="shared" si="127"/>
        <v>0</v>
      </c>
      <c r="F1268" s="107">
        <f t="shared" si="132"/>
        <v>0</v>
      </c>
      <c r="G1268" s="106" t="e">
        <f>IF('Calcs active'!P1267&gt;0,('Input &amp; Results'!F$30/12*$C$3)*('Input &amp; Results'!$D$21),('Input &amp; Results'!F$30/12*$C$3)*('Input &amp; Results'!$D$22))</f>
        <v>#DIV/0!</v>
      </c>
      <c r="H1268" s="106" t="e">
        <f t="shared" si="129"/>
        <v>#DIV/0!</v>
      </c>
      <c r="I1268" s="106" t="e">
        <f t="shared" si="130"/>
        <v>#DIV/0!</v>
      </c>
      <c r="J1268" s="106" t="e">
        <f t="shared" si="133"/>
        <v>#DIV/0!</v>
      </c>
      <c r="K1268" s="107" t="e">
        <f t="shared" si="131"/>
        <v>#DIV/0!</v>
      </c>
    </row>
    <row r="1269" spans="2:11" x14ac:dyDescent="0.2">
      <c r="B1269" s="31">
        <f t="shared" si="128"/>
        <v>4</v>
      </c>
      <c r="C1269" s="31" t="s">
        <v>56</v>
      </c>
      <c r="D1269" s="106">
        <v>1254</v>
      </c>
      <c r="E1269" s="106">
        <f t="shared" si="127"/>
        <v>0</v>
      </c>
      <c r="F1269" s="107">
        <f t="shared" si="132"/>
        <v>0</v>
      </c>
      <c r="G1269" s="106" t="e">
        <f>IF('Calcs active'!P1268&gt;0,('Input &amp; Results'!F$30/12*$C$3)*('Input &amp; Results'!$D$21),('Input &amp; Results'!F$30/12*$C$3)*('Input &amp; Results'!$D$22))</f>
        <v>#DIV/0!</v>
      </c>
      <c r="H1269" s="106" t="e">
        <f t="shared" si="129"/>
        <v>#DIV/0!</v>
      </c>
      <c r="I1269" s="106" t="e">
        <f t="shared" si="130"/>
        <v>#DIV/0!</v>
      </c>
      <c r="J1269" s="106" t="e">
        <f t="shared" si="133"/>
        <v>#DIV/0!</v>
      </c>
      <c r="K1269" s="107" t="e">
        <f t="shared" si="131"/>
        <v>#DIV/0!</v>
      </c>
    </row>
    <row r="1270" spans="2:11" x14ac:dyDescent="0.2">
      <c r="B1270" s="31">
        <f t="shared" si="128"/>
        <v>4</v>
      </c>
      <c r="C1270" s="31" t="s">
        <v>56</v>
      </c>
      <c r="D1270" s="106">
        <v>1255</v>
      </c>
      <c r="E1270" s="106">
        <f t="shared" si="127"/>
        <v>0</v>
      </c>
      <c r="F1270" s="107">
        <f t="shared" si="132"/>
        <v>0</v>
      </c>
      <c r="G1270" s="106" t="e">
        <f>IF('Calcs active'!P1269&gt;0,('Input &amp; Results'!F$30/12*$C$3)*('Input &amp; Results'!$D$21),('Input &amp; Results'!F$30/12*$C$3)*('Input &amp; Results'!$D$22))</f>
        <v>#DIV/0!</v>
      </c>
      <c r="H1270" s="106" t="e">
        <f t="shared" si="129"/>
        <v>#DIV/0!</v>
      </c>
      <c r="I1270" s="106" t="e">
        <f t="shared" si="130"/>
        <v>#DIV/0!</v>
      </c>
      <c r="J1270" s="106" t="e">
        <f t="shared" si="133"/>
        <v>#DIV/0!</v>
      </c>
      <c r="K1270" s="107" t="e">
        <f t="shared" si="131"/>
        <v>#DIV/0!</v>
      </c>
    </row>
    <row r="1271" spans="2:11" x14ac:dyDescent="0.2">
      <c r="B1271" s="31">
        <f t="shared" si="128"/>
        <v>4</v>
      </c>
      <c r="C1271" s="31" t="s">
        <v>56</v>
      </c>
      <c r="D1271" s="106">
        <v>1256</v>
      </c>
      <c r="E1271" s="106">
        <f t="shared" si="127"/>
        <v>0</v>
      </c>
      <c r="F1271" s="107">
        <f t="shared" si="132"/>
        <v>0</v>
      </c>
      <c r="G1271" s="106" t="e">
        <f>IF('Calcs active'!P1270&gt;0,('Input &amp; Results'!F$30/12*$C$3)*('Input &amp; Results'!$D$21),('Input &amp; Results'!F$30/12*$C$3)*('Input &amp; Results'!$D$22))</f>
        <v>#DIV/0!</v>
      </c>
      <c r="H1271" s="106" t="e">
        <f t="shared" si="129"/>
        <v>#DIV/0!</v>
      </c>
      <c r="I1271" s="106" t="e">
        <f t="shared" si="130"/>
        <v>#DIV/0!</v>
      </c>
      <c r="J1271" s="106" t="e">
        <f t="shared" si="133"/>
        <v>#DIV/0!</v>
      </c>
      <c r="K1271" s="107" t="e">
        <f t="shared" si="131"/>
        <v>#DIV/0!</v>
      </c>
    </row>
    <row r="1272" spans="2:11" x14ac:dyDescent="0.2">
      <c r="B1272" s="31">
        <f t="shared" si="128"/>
        <v>4</v>
      </c>
      <c r="C1272" s="31" t="s">
        <v>56</v>
      </c>
      <c r="D1272" s="106">
        <v>1257</v>
      </c>
      <c r="E1272" s="106">
        <f t="shared" si="127"/>
        <v>0</v>
      </c>
      <c r="F1272" s="107">
        <f t="shared" si="132"/>
        <v>0</v>
      </c>
      <c r="G1272" s="106" t="e">
        <f>IF('Calcs active'!P1271&gt;0,('Input &amp; Results'!F$30/12*$C$3)*('Input &amp; Results'!$D$21),('Input &amp; Results'!F$30/12*$C$3)*('Input &amp; Results'!$D$22))</f>
        <v>#DIV/0!</v>
      </c>
      <c r="H1272" s="106" t="e">
        <f t="shared" si="129"/>
        <v>#DIV/0!</v>
      </c>
      <c r="I1272" s="106" t="e">
        <f t="shared" si="130"/>
        <v>#DIV/0!</v>
      </c>
      <c r="J1272" s="106" t="e">
        <f t="shared" si="133"/>
        <v>#DIV/0!</v>
      </c>
      <c r="K1272" s="107" t="e">
        <f t="shared" si="131"/>
        <v>#DIV/0!</v>
      </c>
    </row>
    <row r="1273" spans="2:11" x14ac:dyDescent="0.2">
      <c r="B1273" s="31">
        <f t="shared" si="128"/>
        <v>4</v>
      </c>
      <c r="C1273" s="31" t="s">
        <v>56</v>
      </c>
      <c r="D1273" s="106">
        <v>1258</v>
      </c>
      <c r="E1273" s="106">
        <f t="shared" ref="E1273:E1336" si="134">IF($C$3&gt;0,$C$3*$C$11*(I1272/$C$8)^$C$12,0)</f>
        <v>0</v>
      </c>
      <c r="F1273" s="107">
        <f t="shared" si="132"/>
        <v>0</v>
      </c>
      <c r="G1273" s="106" t="e">
        <f>IF('Calcs active'!P1272&gt;0,('Input &amp; Results'!F$30/12*$C$3)*('Input &amp; Results'!$D$21),('Input &amp; Results'!F$30/12*$C$3)*('Input &amp; Results'!$D$22))</f>
        <v>#DIV/0!</v>
      </c>
      <c r="H1273" s="106" t="e">
        <f t="shared" si="129"/>
        <v>#DIV/0!</v>
      </c>
      <c r="I1273" s="106" t="e">
        <f t="shared" si="130"/>
        <v>#DIV/0!</v>
      </c>
      <c r="J1273" s="106" t="e">
        <f t="shared" si="133"/>
        <v>#DIV/0!</v>
      </c>
      <c r="K1273" s="107" t="e">
        <f t="shared" si="131"/>
        <v>#DIV/0!</v>
      </c>
    </row>
    <row r="1274" spans="2:11" x14ac:dyDescent="0.2">
      <c r="B1274" s="31">
        <f t="shared" si="128"/>
        <v>4</v>
      </c>
      <c r="C1274" s="31" t="s">
        <v>56</v>
      </c>
      <c r="D1274" s="106">
        <v>1259</v>
      </c>
      <c r="E1274" s="106">
        <f t="shared" si="134"/>
        <v>0</v>
      </c>
      <c r="F1274" s="107">
        <f t="shared" si="132"/>
        <v>0</v>
      </c>
      <c r="G1274" s="106" t="e">
        <f>IF('Calcs active'!P1273&gt;0,('Input &amp; Results'!F$30/12*$C$3)*('Input &amp; Results'!$D$21),('Input &amp; Results'!F$30/12*$C$3)*('Input &amp; Results'!$D$22))</f>
        <v>#DIV/0!</v>
      </c>
      <c r="H1274" s="106" t="e">
        <f t="shared" si="129"/>
        <v>#DIV/0!</v>
      </c>
      <c r="I1274" s="106" t="e">
        <f t="shared" si="130"/>
        <v>#DIV/0!</v>
      </c>
      <c r="J1274" s="106" t="e">
        <f t="shared" si="133"/>
        <v>#DIV/0!</v>
      </c>
      <c r="K1274" s="107" t="e">
        <f t="shared" si="131"/>
        <v>#DIV/0!</v>
      </c>
    </row>
    <row r="1275" spans="2:11" x14ac:dyDescent="0.2">
      <c r="B1275" s="31">
        <f t="shared" si="128"/>
        <v>4</v>
      </c>
      <c r="C1275" s="31" t="s">
        <v>56</v>
      </c>
      <c r="D1275" s="106">
        <v>1260</v>
      </c>
      <c r="E1275" s="106">
        <f t="shared" si="134"/>
        <v>0</v>
      </c>
      <c r="F1275" s="107">
        <f t="shared" si="132"/>
        <v>0</v>
      </c>
      <c r="G1275" s="106" t="e">
        <f>IF('Calcs active'!P1274&gt;0,('Input &amp; Results'!F$30/12*$C$3)*('Input &amp; Results'!$D$21),('Input &amp; Results'!F$30/12*$C$3)*('Input &amp; Results'!$D$22))</f>
        <v>#DIV/0!</v>
      </c>
      <c r="H1275" s="106" t="e">
        <f t="shared" si="129"/>
        <v>#DIV/0!</v>
      </c>
      <c r="I1275" s="106" t="e">
        <f t="shared" si="130"/>
        <v>#DIV/0!</v>
      </c>
      <c r="J1275" s="106" t="e">
        <f t="shared" si="133"/>
        <v>#DIV/0!</v>
      </c>
      <c r="K1275" s="107" t="e">
        <f t="shared" si="131"/>
        <v>#DIV/0!</v>
      </c>
    </row>
    <row r="1276" spans="2:11" x14ac:dyDescent="0.2">
      <c r="B1276" s="31">
        <f t="shared" si="128"/>
        <v>4</v>
      </c>
      <c r="C1276" s="31" t="s">
        <v>56</v>
      </c>
      <c r="D1276" s="106">
        <v>1261</v>
      </c>
      <c r="E1276" s="106">
        <f t="shared" si="134"/>
        <v>0</v>
      </c>
      <c r="F1276" s="107">
        <f t="shared" si="132"/>
        <v>0</v>
      </c>
      <c r="G1276" s="106" t="e">
        <f>IF('Calcs active'!P1275&gt;0,('Input &amp; Results'!F$30/12*$C$3)*('Input &amp; Results'!$D$21),('Input &amp; Results'!F$30/12*$C$3)*('Input &amp; Results'!$D$22))</f>
        <v>#DIV/0!</v>
      </c>
      <c r="H1276" s="106" t="e">
        <f t="shared" si="129"/>
        <v>#DIV/0!</v>
      </c>
      <c r="I1276" s="106" t="e">
        <f t="shared" si="130"/>
        <v>#DIV/0!</v>
      </c>
      <c r="J1276" s="106" t="e">
        <f t="shared" si="133"/>
        <v>#DIV/0!</v>
      </c>
      <c r="K1276" s="107" t="e">
        <f t="shared" si="131"/>
        <v>#DIV/0!</v>
      </c>
    </row>
    <row r="1277" spans="2:11" x14ac:dyDescent="0.2">
      <c r="B1277" s="31">
        <f t="shared" si="128"/>
        <v>4</v>
      </c>
      <c r="C1277" s="31" t="s">
        <v>56</v>
      </c>
      <c r="D1277" s="106">
        <v>1262</v>
      </c>
      <c r="E1277" s="106">
        <f t="shared" si="134"/>
        <v>0</v>
      </c>
      <c r="F1277" s="107">
        <f t="shared" si="132"/>
        <v>0</v>
      </c>
      <c r="G1277" s="106" t="e">
        <f>IF('Calcs active'!P1276&gt;0,('Input &amp; Results'!F$30/12*$C$3)*('Input &amp; Results'!$D$21),('Input &amp; Results'!F$30/12*$C$3)*('Input &amp; Results'!$D$22))</f>
        <v>#DIV/0!</v>
      </c>
      <c r="H1277" s="106" t="e">
        <f t="shared" si="129"/>
        <v>#DIV/0!</v>
      </c>
      <c r="I1277" s="106" t="e">
        <f t="shared" si="130"/>
        <v>#DIV/0!</v>
      </c>
      <c r="J1277" s="106" t="e">
        <f t="shared" si="133"/>
        <v>#DIV/0!</v>
      </c>
      <c r="K1277" s="107" t="e">
        <f t="shared" si="131"/>
        <v>#DIV/0!</v>
      </c>
    </row>
    <row r="1278" spans="2:11" x14ac:dyDescent="0.2">
      <c r="B1278" s="31">
        <f t="shared" ref="B1278:B1341" si="135">B913+1</f>
        <v>4</v>
      </c>
      <c r="C1278" s="31" t="s">
        <v>56</v>
      </c>
      <c r="D1278" s="106">
        <v>1263</v>
      </c>
      <c r="E1278" s="106">
        <f t="shared" si="134"/>
        <v>0</v>
      </c>
      <c r="F1278" s="107">
        <f t="shared" si="132"/>
        <v>0</v>
      </c>
      <c r="G1278" s="106" t="e">
        <f>IF('Calcs active'!P1277&gt;0,('Input &amp; Results'!F$30/12*$C$3)*('Input &amp; Results'!$D$21),('Input &amp; Results'!F$30/12*$C$3)*('Input &amp; Results'!$D$22))</f>
        <v>#DIV/0!</v>
      </c>
      <c r="H1278" s="106" t="e">
        <f t="shared" si="129"/>
        <v>#DIV/0!</v>
      </c>
      <c r="I1278" s="106" t="e">
        <f t="shared" si="130"/>
        <v>#DIV/0!</v>
      </c>
      <c r="J1278" s="106" t="e">
        <f t="shared" si="133"/>
        <v>#DIV/0!</v>
      </c>
      <c r="K1278" s="107" t="e">
        <f t="shared" si="131"/>
        <v>#DIV/0!</v>
      </c>
    </row>
    <row r="1279" spans="2:11" x14ac:dyDescent="0.2">
      <c r="B1279" s="31">
        <f t="shared" si="135"/>
        <v>4</v>
      </c>
      <c r="C1279" s="31" t="s">
        <v>56</v>
      </c>
      <c r="D1279" s="106">
        <v>1264</v>
      </c>
      <c r="E1279" s="106">
        <f t="shared" si="134"/>
        <v>0</v>
      </c>
      <c r="F1279" s="107">
        <f t="shared" si="132"/>
        <v>0</v>
      </c>
      <c r="G1279" s="106" t="e">
        <f>IF('Calcs active'!P1278&gt;0,('Input &amp; Results'!F$30/12*$C$3)*('Input &amp; Results'!$D$21),('Input &amp; Results'!F$30/12*$C$3)*('Input &amp; Results'!$D$22))</f>
        <v>#DIV/0!</v>
      </c>
      <c r="H1279" s="106" t="e">
        <f t="shared" si="129"/>
        <v>#DIV/0!</v>
      </c>
      <c r="I1279" s="106" t="e">
        <f t="shared" si="130"/>
        <v>#DIV/0!</v>
      </c>
      <c r="J1279" s="106" t="e">
        <f t="shared" si="133"/>
        <v>#DIV/0!</v>
      </c>
      <c r="K1279" s="107" t="e">
        <f t="shared" si="131"/>
        <v>#DIV/0!</v>
      </c>
    </row>
    <row r="1280" spans="2:11" x14ac:dyDescent="0.2">
      <c r="B1280" s="31">
        <f t="shared" si="135"/>
        <v>4</v>
      </c>
      <c r="C1280" s="31" t="s">
        <v>56</v>
      </c>
      <c r="D1280" s="106">
        <v>1265</v>
      </c>
      <c r="E1280" s="106">
        <f t="shared" si="134"/>
        <v>0</v>
      </c>
      <c r="F1280" s="107">
        <f t="shared" si="132"/>
        <v>0</v>
      </c>
      <c r="G1280" s="106" t="e">
        <f>IF('Calcs active'!P1279&gt;0,('Input &amp; Results'!F$30/12*$C$3)*('Input &amp; Results'!$D$21),('Input &amp; Results'!F$30/12*$C$3)*('Input &amp; Results'!$D$22))</f>
        <v>#DIV/0!</v>
      </c>
      <c r="H1280" s="106" t="e">
        <f t="shared" si="129"/>
        <v>#DIV/0!</v>
      </c>
      <c r="I1280" s="106" t="e">
        <f t="shared" si="130"/>
        <v>#DIV/0!</v>
      </c>
      <c r="J1280" s="106" t="e">
        <f t="shared" si="133"/>
        <v>#DIV/0!</v>
      </c>
      <c r="K1280" s="107" t="e">
        <f t="shared" si="131"/>
        <v>#DIV/0!</v>
      </c>
    </row>
    <row r="1281" spans="2:11" x14ac:dyDescent="0.2">
      <c r="B1281" s="31">
        <f t="shared" si="135"/>
        <v>4</v>
      </c>
      <c r="C1281" s="31" t="s">
        <v>56</v>
      </c>
      <c r="D1281" s="106">
        <v>1266</v>
      </c>
      <c r="E1281" s="106">
        <f t="shared" si="134"/>
        <v>0</v>
      </c>
      <c r="F1281" s="107">
        <f t="shared" si="132"/>
        <v>0</v>
      </c>
      <c r="G1281" s="106" t="e">
        <f>IF('Calcs active'!P1280&gt;0,('Input &amp; Results'!F$30/12*$C$3)*('Input &amp; Results'!$D$21),('Input &amp; Results'!F$30/12*$C$3)*('Input &amp; Results'!$D$22))</f>
        <v>#DIV/0!</v>
      </c>
      <c r="H1281" s="106" t="e">
        <f t="shared" si="129"/>
        <v>#DIV/0!</v>
      </c>
      <c r="I1281" s="106" t="e">
        <f t="shared" si="130"/>
        <v>#DIV/0!</v>
      </c>
      <c r="J1281" s="106" t="e">
        <f t="shared" si="133"/>
        <v>#DIV/0!</v>
      </c>
      <c r="K1281" s="107" t="e">
        <f t="shared" si="131"/>
        <v>#DIV/0!</v>
      </c>
    </row>
    <row r="1282" spans="2:11" x14ac:dyDescent="0.2">
      <c r="B1282" s="31">
        <f t="shared" si="135"/>
        <v>4</v>
      </c>
      <c r="C1282" s="31" t="s">
        <v>56</v>
      </c>
      <c r="D1282" s="106">
        <v>1267</v>
      </c>
      <c r="E1282" s="106">
        <f t="shared" si="134"/>
        <v>0</v>
      </c>
      <c r="F1282" s="107">
        <f t="shared" si="132"/>
        <v>0</v>
      </c>
      <c r="G1282" s="106" t="e">
        <f>IF('Calcs active'!P1281&gt;0,('Input &amp; Results'!F$30/12*$C$3)*('Input &amp; Results'!$D$21),('Input &amp; Results'!F$30/12*$C$3)*('Input &amp; Results'!$D$22))</f>
        <v>#DIV/0!</v>
      </c>
      <c r="H1282" s="106" t="e">
        <f t="shared" si="129"/>
        <v>#DIV/0!</v>
      </c>
      <c r="I1282" s="106" t="e">
        <f t="shared" si="130"/>
        <v>#DIV/0!</v>
      </c>
      <c r="J1282" s="106" t="e">
        <f t="shared" si="133"/>
        <v>#DIV/0!</v>
      </c>
      <c r="K1282" s="107" t="e">
        <f t="shared" si="131"/>
        <v>#DIV/0!</v>
      </c>
    </row>
    <row r="1283" spans="2:11" x14ac:dyDescent="0.2">
      <c r="B1283" s="31">
        <f t="shared" si="135"/>
        <v>4</v>
      </c>
      <c r="C1283" s="31" t="s">
        <v>56</v>
      </c>
      <c r="D1283" s="106">
        <v>1268</v>
      </c>
      <c r="E1283" s="106">
        <f t="shared" si="134"/>
        <v>0</v>
      </c>
      <c r="F1283" s="107">
        <f t="shared" si="132"/>
        <v>0</v>
      </c>
      <c r="G1283" s="106" t="e">
        <f>IF('Calcs active'!P1282&gt;0,('Input &amp; Results'!F$30/12*$C$3)*('Input &amp; Results'!$D$21),('Input &amp; Results'!F$30/12*$C$3)*('Input &amp; Results'!$D$22))</f>
        <v>#DIV/0!</v>
      </c>
      <c r="H1283" s="106" t="e">
        <f t="shared" si="129"/>
        <v>#DIV/0!</v>
      </c>
      <c r="I1283" s="106" t="e">
        <f t="shared" si="130"/>
        <v>#DIV/0!</v>
      </c>
      <c r="J1283" s="106" t="e">
        <f t="shared" si="133"/>
        <v>#DIV/0!</v>
      </c>
      <c r="K1283" s="107" t="e">
        <f t="shared" si="131"/>
        <v>#DIV/0!</v>
      </c>
    </row>
    <row r="1284" spans="2:11" x14ac:dyDescent="0.2">
      <c r="B1284" s="31">
        <f t="shared" si="135"/>
        <v>4</v>
      </c>
      <c r="C1284" s="31" t="s">
        <v>56</v>
      </c>
      <c r="D1284" s="106">
        <v>1269</v>
      </c>
      <c r="E1284" s="106">
        <f t="shared" si="134"/>
        <v>0</v>
      </c>
      <c r="F1284" s="107">
        <f t="shared" si="132"/>
        <v>0</v>
      </c>
      <c r="G1284" s="106" t="e">
        <f>IF('Calcs active'!P1283&gt;0,('Input &amp; Results'!F$30/12*$C$3)*('Input &amp; Results'!$D$21),('Input &amp; Results'!F$30/12*$C$3)*('Input &amp; Results'!$D$22))</f>
        <v>#DIV/0!</v>
      </c>
      <c r="H1284" s="106" t="e">
        <f t="shared" si="129"/>
        <v>#DIV/0!</v>
      </c>
      <c r="I1284" s="106" t="e">
        <f t="shared" si="130"/>
        <v>#DIV/0!</v>
      </c>
      <c r="J1284" s="106" t="e">
        <f t="shared" si="133"/>
        <v>#DIV/0!</v>
      </c>
      <c r="K1284" s="107" t="e">
        <f t="shared" si="131"/>
        <v>#DIV/0!</v>
      </c>
    </row>
    <row r="1285" spans="2:11" x14ac:dyDescent="0.2">
      <c r="B1285" s="31">
        <f t="shared" si="135"/>
        <v>4</v>
      </c>
      <c r="C1285" s="31" t="s">
        <v>56</v>
      </c>
      <c r="D1285" s="106">
        <v>1270</v>
      </c>
      <c r="E1285" s="106">
        <f t="shared" si="134"/>
        <v>0</v>
      </c>
      <c r="F1285" s="107">
        <f t="shared" si="132"/>
        <v>0</v>
      </c>
      <c r="G1285" s="106" t="e">
        <f>IF('Calcs active'!P1284&gt;0,('Input &amp; Results'!F$30/12*$C$3)*('Input &amp; Results'!$D$21),('Input &amp; Results'!F$30/12*$C$3)*('Input &amp; Results'!$D$22))</f>
        <v>#DIV/0!</v>
      </c>
      <c r="H1285" s="106" t="e">
        <f t="shared" si="129"/>
        <v>#DIV/0!</v>
      </c>
      <c r="I1285" s="106" t="e">
        <f t="shared" si="130"/>
        <v>#DIV/0!</v>
      </c>
      <c r="J1285" s="106" t="e">
        <f t="shared" si="133"/>
        <v>#DIV/0!</v>
      </c>
      <c r="K1285" s="107" t="e">
        <f t="shared" si="131"/>
        <v>#DIV/0!</v>
      </c>
    </row>
    <row r="1286" spans="2:11" x14ac:dyDescent="0.2">
      <c r="B1286" s="31">
        <f t="shared" si="135"/>
        <v>4</v>
      </c>
      <c r="C1286" s="31" t="s">
        <v>56</v>
      </c>
      <c r="D1286" s="106">
        <v>1271</v>
      </c>
      <c r="E1286" s="106">
        <f t="shared" si="134"/>
        <v>0</v>
      </c>
      <c r="F1286" s="107">
        <f t="shared" si="132"/>
        <v>0</v>
      </c>
      <c r="G1286" s="106" t="e">
        <f>IF('Calcs active'!P1285&gt;0,('Input &amp; Results'!F$30/12*$C$3)*('Input &amp; Results'!$D$21),('Input &amp; Results'!F$30/12*$C$3)*('Input &amp; Results'!$D$22))</f>
        <v>#DIV/0!</v>
      </c>
      <c r="H1286" s="106" t="e">
        <f t="shared" si="129"/>
        <v>#DIV/0!</v>
      </c>
      <c r="I1286" s="106" t="e">
        <f t="shared" si="130"/>
        <v>#DIV/0!</v>
      </c>
      <c r="J1286" s="106" t="e">
        <f t="shared" si="133"/>
        <v>#DIV/0!</v>
      </c>
      <c r="K1286" s="107" t="e">
        <f t="shared" si="131"/>
        <v>#DIV/0!</v>
      </c>
    </row>
    <row r="1287" spans="2:11" x14ac:dyDescent="0.2">
      <c r="B1287" s="31">
        <f t="shared" si="135"/>
        <v>4</v>
      </c>
      <c r="C1287" s="31" t="s">
        <v>56</v>
      </c>
      <c r="D1287" s="106">
        <v>1272</v>
      </c>
      <c r="E1287" s="106">
        <f t="shared" si="134"/>
        <v>0</v>
      </c>
      <c r="F1287" s="107">
        <f t="shared" si="132"/>
        <v>0</v>
      </c>
      <c r="G1287" s="106" t="e">
        <f>IF('Calcs active'!P1286&gt;0,('Input &amp; Results'!F$30/12*$C$3)*('Input &amp; Results'!$D$21),('Input &amp; Results'!F$30/12*$C$3)*('Input &amp; Results'!$D$22))</f>
        <v>#DIV/0!</v>
      </c>
      <c r="H1287" s="106" t="e">
        <f t="shared" si="129"/>
        <v>#DIV/0!</v>
      </c>
      <c r="I1287" s="106" t="e">
        <f t="shared" si="130"/>
        <v>#DIV/0!</v>
      </c>
      <c r="J1287" s="106" t="e">
        <f t="shared" si="133"/>
        <v>#DIV/0!</v>
      </c>
      <c r="K1287" s="107" t="e">
        <f t="shared" si="131"/>
        <v>#DIV/0!</v>
      </c>
    </row>
    <row r="1288" spans="2:11" x14ac:dyDescent="0.2">
      <c r="B1288" s="31">
        <f t="shared" si="135"/>
        <v>4</v>
      </c>
      <c r="C1288" s="31" t="s">
        <v>56</v>
      </c>
      <c r="D1288" s="106">
        <v>1273</v>
      </c>
      <c r="E1288" s="106">
        <f t="shared" si="134"/>
        <v>0</v>
      </c>
      <c r="F1288" s="107">
        <f t="shared" si="132"/>
        <v>0</v>
      </c>
      <c r="G1288" s="106" t="e">
        <f>IF('Calcs active'!P1287&gt;0,('Input &amp; Results'!F$30/12*$C$3)*('Input &amp; Results'!$D$21),('Input &amp; Results'!F$30/12*$C$3)*('Input &amp; Results'!$D$22))</f>
        <v>#DIV/0!</v>
      </c>
      <c r="H1288" s="106" t="e">
        <f t="shared" si="129"/>
        <v>#DIV/0!</v>
      </c>
      <c r="I1288" s="106" t="e">
        <f t="shared" si="130"/>
        <v>#DIV/0!</v>
      </c>
      <c r="J1288" s="106" t="e">
        <f t="shared" si="133"/>
        <v>#DIV/0!</v>
      </c>
      <c r="K1288" s="107" t="e">
        <f t="shared" si="131"/>
        <v>#DIV/0!</v>
      </c>
    </row>
    <row r="1289" spans="2:11" x14ac:dyDescent="0.2">
      <c r="B1289" s="31">
        <f t="shared" si="135"/>
        <v>4</v>
      </c>
      <c r="C1289" s="31" t="s">
        <v>56</v>
      </c>
      <c r="D1289" s="106">
        <v>1274</v>
      </c>
      <c r="E1289" s="106">
        <f t="shared" si="134"/>
        <v>0</v>
      </c>
      <c r="F1289" s="107">
        <f t="shared" si="132"/>
        <v>0</v>
      </c>
      <c r="G1289" s="106" t="e">
        <f>IF('Calcs active'!P1288&gt;0,('Input &amp; Results'!F$30/12*$C$3)*('Input &amp; Results'!$D$21),('Input &amp; Results'!F$30/12*$C$3)*('Input &amp; Results'!$D$22))</f>
        <v>#DIV/0!</v>
      </c>
      <c r="H1289" s="106" t="e">
        <f t="shared" si="129"/>
        <v>#DIV/0!</v>
      </c>
      <c r="I1289" s="106" t="e">
        <f t="shared" si="130"/>
        <v>#DIV/0!</v>
      </c>
      <c r="J1289" s="106" t="e">
        <f t="shared" si="133"/>
        <v>#DIV/0!</v>
      </c>
      <c r="K1289" s="107" t="e">
        <f t="shared" si="131"/>
        <v>#DIV/0!</v>
      </c>
    </row>
    <row r="1290" spans="2:11" x14ac:dyDescent="0.2">
      <c r="B1290" s="31">
        <f t="shared" si="135"/>
        <v>4</v>
      </c>
      <c r="C1290" s="31" t="s">
        <v>56</v>
      </c>
      <c r="D1290" s="106">
        <v>1275</v>
      </c>
      <c r="E1290" s="106">
        <f t="shared" si="134"/>
        <v>0</v>
      </c>
      <c r="F1290" s="107">
        <f t="shared" si="132"/>
        <v>0</v>
      </c>
      <c r="G1290" s="106" t="e">
        <f>IF('Calcs active'!P1289&gt;0,('Input &amp; Results'!F$30/12*$C$3)*('Input &amp; Results'!$D$21),('Input &amp; Results'!F$30/12*$C$3)*('Input &amp; Results'!$D$22))</f>
        <v>#DIV/0!</v>
      </c>
      <c r="H1290" s="106" t="e">
        <f t="shared" si="129"/>
        <v>#DIV/0!</v>
      </c>
      <c r="I1290" s="106" t="e">
        <f t="shared" si="130"/>
        <v>#DIV/0!</v>
      </c>
      <c r="J1290" s="106" t="e">
        <f t="shared" si="133"/>
        <v>#DIV/0!</v>
      </c>
      <c r="K1290" s="107" t="e">
        <f t="shared" si="131"/>
        <v>#DIV/0!</v>
      </c>
    </row>
    <row r="1291" spans="2:11" x14ac:dyDescent="0.2">
      <c r="B1291" s="31">
        <f t="shared" si="135"/>
        <v>4</v>
      </c>
      <c r="C1291" s="31" t="s">
        <v>56</v>
      </c>
      <c r="D1291" s="106">
        <v>1276</v>
      </c>
      <c r="E1291" s="106">
        <f t="shared" si="134"/>
        <v>0</v>
      </c>
      <c r="F1291" s="107">
        <f t="shared" si="132"/>
        <v>0</v>
      </c>
      <c r="G1291" s="106" t="e">
        <f>IF('Calcs active'!P1290&gt;0,('Input &amp; Results'!F$30/12*$C$3)*('Input &amp; Results'!$D$21),('Input &amp; Results'!F$30/12*$C$3)*('Input &amp; Results'!$D$22))</f>
        <v>#DIV/0!</v>
      </c>
      <c r="H1291" s="106" t="e">
        <f t="shared" si="129"/>
        <v>#DIV/0!</v>
      </c>
      <c r="I1291" s="106" t="e">
        <f t="shared" si="130"/>
        <v>#DIV/0!</v>
      </c>
      <c r="J1291" s="106" t="e">
        <f t="shared" si="133"/>
        <v>#DIV/0!</v>
      </c>
      <c r="K1291" s="107" t="e">
        <f t="shared" si="131"/>
        <v>#DIV/0!</v>
      </c>
    </row>
    <row r="1292" spans="2:11" x14ac:dyDescent="0.2">
      <c r="B1292" s="31">
        <f t="shared" si="135"/>
        <v>4</v>
      </c>
      <c r="C1292" s="31" t="s">
        <v>57</v>
      </c>
      <c r="D1292" s="106">
        <v>1277</v>
      </c>
      <c r="E1292" s="106">
        <f t="shared" si="134"/>
        <v>0</v>
      </c>
      <c r="F1292" s="107">
        <f t="shared" si="132"/>
        <v>0</v>
      </c>
      <c r="G1292" s="106" t="e">
        <f>IF('Calcs active'!P1291&gt;0,('Input &amp; Results'!F$31/12*$C$3)*('Input &amp; Results'!$D$21),('Input &amp; Results'!F$31/12*$C$3)*('Input &amp; Results'!$D$22))</f>
        <v>#DIV/0!</v>
      </c>
      <c r="H1292" s="106" t="e">
        <f t="shared" si="129"/>
        <v>#DIV/0!</v>
      </c>
      <c r="I1292" s="106" t="e">
        <f t="shared" si="130"/>
        <v>#DIV/0!</v>
      </c>
      <c r="J1292" s="106" t="e">
        <f t="shared" si="133"/>
        <v>#DIV/0!</v>
      </c>
      <c r="K1292" s="107" t="e">
        <f t="shared" si="131"/>
        <v>#DIV/0!</v>
      </c>
    </row>
    <row r="1293" spans="2:11" x14ac:dyDescent="0.2">
      <c r="B1293" s="31">
        <f t="shared" si="135"/>
        <v>4</v>
      </c>
      <c r="C1293" s="31" t="s">
        <v>57</v>
      </c>
      <c r="D1293" s="106">
        <v>1278</v>
      </c>
      <c r="E1293" s="106">
        <f t="shared" si="134"/>
        <v>0</v>
      </c>
      <c r="F1293" s="107">
        <f t="shared" si="132"/>
        <v>0</v>
      </c>
      <c r="G1293" s="106" t="e">
        <f>IF('Calcs active'!P1292&gt;0,('Input &amp; Results'!F$31/12*$C$3)*('Input &amp; Results'!$D$21),('Input &amp; Results'!F$31/12*$C$3)*('Input &amp; Results'!$D$22))</f>
        <v>#DIV/0!</v>
      </c>
      <c r="H1293" s="106" t="e">
        <f t="shared" si="129"/>
        <v>#DIV/0!</v>
      </c>
      <c r="I1293" s="106" t="e">
        <f t="shared" si="130"/>
        <v>#DIV/0!</v>
      </c>
      <c r="J1293" s="106" t="e">
        <f t="shared" si="133"/>
        <v>#DIV/0!</v>
      </c>
      <c r="K1293" s="107" t="e">
        <f t="shared" si="131"/>
        <v>#DIV/0!</v>
      </c>
    </row>
    <row r="1294" spans="2:11" x14ac:dyDescent="0.2">
      <c r="B1294" s="31">
        <f t="shared" si="135"/>
        <v>4</v>
      </c>
      <c r="C1294" s="31" t="s">
        <v>57</v>
      </c>
      <c r="D1294" s="106">
        <v>1279</v>
      </c>
      <c r="E1294" s="106">
        <f t="shared" si="134"/>
        <v>0</v>
      </c>
      <c r="F1294" s="107">
        <f t="shared" si="132"/>
        <v>0</v>
      </c>
      <c r="G1294" s="106" t="e">
        <f>IF('Calcs active'!P1293&gt;0,('Input &amp; Results'!F$31/12*$C$3)*('Input &amp; Results'!$D$21),('Input &amp; Results'!F$31/12*$C$3)*('Input &amp; Results'!$D$22))</f>
        <v>#DIV/0!</v>
      </c>
      <c r="H1294" s="106" t="e">
        <f t="shared" si="129"/>
        <v>#DIV/0!</v>
      </c>
      <c r="I1294" s="106" t="e">
        <f t="shared" si="130"/>
        <v>#DIV/0!</v>
      </c>
      <c r="J1294" s="106" t="e">
        <f t="shared" si="133"/>
        <v>#DIV/0!</v>
      </c>
      <c r="K1294" s="107" t="e">
        <f t="shared" si="131"/>
        <v>#DIV/0!</v>
      </c>
    </row>
    <row r="1295" spans="2:11" x14ac:dyDescent="0.2">
      <c r="B1295" s="31">
        <f t="shared" si="135"/>
        <v>4</v>
      </c>
      <c r="C1295" s="31" t="s">
        <v>57</v>
      </c>
      <c r="D1295" s="106">
        <v>1280</v>
      </c>
      <c r="E1295" s="106">
        <f t="shared" si="134"/>
        <v>0</v>
      </c>
      <c r="F1295" s="107">
        <f t="shared" si="132"/>
        <v>0</v>
      </c>
      <c r="G1295" s="106" t="e">
        <f>IF('Calcs active'!P1294&gt;0,('Input &amp; Results'!F$31/12*$C$3)*('Input &amp; Results'!$D$21),('Input &amp; Results'!F$31/12*$C$3)*('Input &amp; Results'!$D$22))</f>
        <v>#DIV/0!</v>
      </c>
      <c r="H1295" s="106" t="e">
        <f t="shared" si="129"/>
        <v>#DIV/0!</v>
      </c>
      <c r="I1295" s="106" t="e">
        <f t="shared" si="130"/>
        <v>#DIV/0!</v>
      </c>
      <c r="J1295" s="106" t="e">
        <f t="shared" si="133"/>
        <v>#DIV/0!</v>
      </c>
      <c r="K1295" s="107" t="e">
        <f t="shared" si="131"/>
        <v>#DIV/0!</v>
      </c>
    </row>
    <row r="1296" spans="2:11" x14ac:dyDescent="0.2">
      <c r="B1296" s="31">
        <f t="shared" si="135"/>
        <v>4</v>
      </c>
      <c r="C1296" s="31" t="s">
        <v>57</v>
      </c>
      <c r="D1296" s="106">
        <v>1281</v>
      </c>
      <c r="E1296" s="106">
        <f t="shared" si="134"/>
        <v>0</v>
      </c>
      <c r="F1296" s="107">
        <f t="shared" si="132"/>
        <v>0</v>
      </c>
      <c r="G1296" s="106" t="e">
        <f>IF('Calcs active'!P1295&gt;0,('Input &amp; Results'!F$31/12*$C$3)*('Input &amp; Results'!$D$21),('Input &amp; Results'!F$31/12*$C$3)*('Input &amp; Results'!$D$22))</f>
        <v>#DIV/0!</v>
      </c>
      <c r="H1296" s="106" t="e">
        <f t="shared" si="129"/>
        <v>#DIV/0!</v>
      </c>
      <c r="I1296" s="106" t="e">
        <f t="shared" si="130"/>
        <v>#DIV/0!</v>
      </c>
      <c r="J1296" s="106" t="e">
        <f t="shared" si="133"/>
        <v>#DIV/0!</v>
      </c>
      <c r="K1296" s="107" t="e">
        <f t="shared" si="131"/>
        <v>#DIV/0!</v>
      </c>
    </row>
    <row r="1297" spans="2:11" x14ac:dyDescent="0.2">
      <c r="B1297" s="31">
        <f t="shared" si="135"/>
        <v>4</v>
      </c>
      <c r="C1297" s="31" t="s">
        <v>57</v>
      </c>
      <c r="D1297" s="106">
        <v>1282</v>
      </c>
      <c r="E1297" s="106">
        <f t="shared" si="134"/>
        <v>0</v>
      </c>
      <c r="F1297" s="107">
        <f t="shared" si="132"/>
        <v>0</v>
      </c>
      <c r="G1297" s="106" t="e">
        <f>IF('Calcs active'!P1296&gt;0,('Input &amp; Results'!F$31/12*$C$3)*('Input &amp; Results'!$D$21),('Input &amp; Results'!F$31/12*$C$3)*('Input &amp; Results'!$D$22))</f>
        <v>#DIV/0!</v>
      </c>
      <c r="H1297" s="106" t="e">
        <f t="shared" ref="H1297:H1360" si="136">G1297-E1297</f>
        <v>#DIV/0!</v>
      </c>
      <c r="I1297" s="106" t="e">
        <f t="shared" ref="I1297:I1360" si="137">I1296+H1297</f>
        <v>#DIV/0!</v>
      </c>
      <c r="J1297" s="106" t="e">
        <f t="shared" si="133"/>
        <v>#DIV/0!</v>
      </c>
      <c r="K1297" s="107" t="e">
        <f t="shared" ref="K1297:K1360" si="138">J1297/($C$3*$C$4)</f>
        <v>#DIV/0!</v>
      </c>
    </row>
    <row r="1298" spans="2:11" x14ac:dyDescent="0.2">
      <c r="B1298" s="31">
        <f t="shared" si="135"/>
        <v>4</v>
      </c>
      <c r="C1298" s="31" t="s">
        <v>57</v>
      </c>
      <c r="D1298" s="106">
        <v>1283</v>
      </c>
      <c r="E1298" s="106">
        <f t="shared" si="134"/>
        <v>0</v>
      </c>
      <c r="F1298" s="107">
        <f t="shared" si="132"/>
        <v>0</v>
      </c>
      <c r="G1298" s="106" t="e">
        <f>IF('Calcs active'!P1297&gt;0,('Input &amp; Results'!F$31/12*$C$3)*('Input &amp; Results'!$D$21),('Input &amp; Results'!F$31/12*$C$3)*('Input &amp; Results'!$D$22))</f>
        <v>#DIV/0!</v>
      </c>
      <c r="H1298" s="106" t="e">
        <f t="shared" si="136"/>
        <v>#DIV/0!</v>
      </c>
      <c r="I1298" s="106" t="e">
        <f t="shared" si="137"/>
        <v>#DIV/0!</v>
      </c>
      <c r="J1298" s="106" t="e">
        <f t="shared" si="133"/>
        <v>#DIV/0!</v>
      </c>
      <c r="K1298" s="107" t="e">
        <f t="shared" si="138"/>
        <v>#DIV/0!</v>
      </c>
    </row>
    <row r="1299" spans="2:11" x14ac:dyDescent="0.2">
      <c r="B1299" s="31">
        <f t="shared" si="135"/>
        <v>4</v>
      </c>
      <c r="C1299" s="31" t="s">
        <v>57</v>
      </c>
      <c r="D1299" s="106">
        <v>1284</v>
      </c>
      <c r="E1299" s="106">
        <f t="shared" si="134"/>
        <v>0</v>
      </c>
      <c r="F1299" s="107">
        <f t="shared" ref="F1299:F1362" si="139">E1299*7.48/1440</f>
        <v>0</v>
      </c>
      <c r="G1299" s="106" t="e">
        <f>IF('Calcs active'!P1298&gt;0,('Input &amp; Results'!F$31/12*$C$3)*('Input &amp; Results'!$D$21),('Input &amp; Results'!F$31/12*$C$3)*('Input &amp; Results'!$D$22))</f>
        <v>#DIV/0!</v>
      </c>
      <c r="H1299" s="106" t="e">
        <f t="shared" si="136"/>
        <v>#DIV/0!</v>
      </c>
      <c r="I1299" s="106" t="e">
        <f t="shared" si="137"/>
        <v>#DIV/0!</v>
      </c>
      <c r="J1299" s="106" t="e">
        <f t="shared" si="133"/>
        <v>#DIV/0!</v>
      </c>
      <c r="K1299" s="107" t="e">
        <f t="shared" si="138"/>
        <v>#DIV/0!</v>
      </c>
    </row>
    <row r="1300" spans="2:11" x14ac:dyDescent="0.2">
      <c r="B1300" s="31">
        <f t="shared" si="135"/>
        <v>4</v>
      </c>
      <c r="C1300" s="31" t="s">
        <v>57</v>
      </c>
      <c r="D1300" s="106">
        <v>1285</v>
      </c>
      <c r="E1300" s="106">
        <f t="shared" si="134"/>
        <v>0</v>
      </c>
      <c r="F1300" s="107">
        <f t="shared" si="139"/>
        <v>0</v>
      </c>
      <c r="G1300" s="106" t="e">
        <f>IF('Calcs active'!P1299&gt;0,('Input &amp; Results'!F$31/12*$C$3)*('Input &amp; Results'!$D$21),('Input &amp; Results'!F$31/12*$C$3)*('Input &amp; Results'!$D$22))</f>
        <v>#DIV/0!</v>
      </c>
      <c r="H1300" s="106" t="e">
        <f t="shared" si="136"/>
        <v>#DIV/0!</v>
      </c>
      <c r="I1300" s="106" t="e">
        <f t="shared" si="137"/>
        <v>#DIV/0!</v>
      </c>
      <c r="J1300" s="106" t="e">
        <f t="shared" si="133"/>
        <v>#DIV/0!</v>
      </c>
      <c r="K1300" s="107" t="e">
        <f t="shared" si="138"/>
        <v>#DIV/0!</v>
      </c>
    </row>
    <row r="1301" spans="2:11" x14ac:dyDescent="0.2">
      <c r="B1301" s="31">
        <f t="shared" si="135"/>
        <v>4</v>
      </c>
      <c r="C1301" s="31" t="s">
        <v>57</v>
      </c>
      <c r="D1301" s="106">
        <v>1286</v>
      </c>
      <c r="E1301" s="106">
        <f t="shared" si="134"/>
        <v>0</v>
      </c>
      <c r="F1301" s="107">
        <f t="shared" si="139"/>
        <v>0</v>
      </c>
      <c r="G1301" s="106" t="e">
        <f>IF('Calcs active'!P1300&gt;0,('Input &amp; Results'!F$31/12*$C$3)*('Input &amp; Results'!$D$21),('Input &amp; Results'!F$31/12*$C$3)*('Input &amp; Results'!$D$22))</f>
        <v>#DIV/0!</v>
      </c>
      <c r="H1301" s="106" t="e">
        <f t="shared" si="136"/>
        <v>#DIV/0!</v>
      </c>
      <c r="I1301" s="106" t="e">
        <f t="shared" si="137"/>
        <v>#DIV/0!</v>
      </c>
      <c r="J1301" s="106" t="e">
        <f t="shared" ref="J1301:J1364" si="140">J1300+H1301</f>
        <v>#DIV/0!</v>
      </c>
      <c r="K1301" s="107" t="e">
        <f t="shared" si="138"/>
        <v>#DIV/0!</v>
      </c>
    </row>
    <row r="1302" spans="2:11" x14ac:dyDescent="0.2">
      <c r="B1302" s="31">
        <f t="shared" si="135"/>
        <v>4</v>
      </c>
      <c r="C1302" s="31" t="s">
        <v>57</v>
      </c>
      <c r="D1302" s="106">
        <v>1287</v>
      </c>
      <c r="E1302" s="106">
        <f t="shared" si="134"/>
        <v>0</v>
      </c>
      <c r="F1302" s="107">
        <f t="shared" si="139"/>
        <v>0</v>
      </c>
      <c r="G1302" s="106" t="e">
        <f>IF('Calcs active'!P1301&gt;0,('Input &amp; Results'!F$31/12*$C$3)*('Input &amp; Results'!$D$21),('Input &amp; Results'!F$31/12*$C$3)*('Input &amp; Results'!$D$22))</f>
        <v>#DIV/0!</v>
      </c>
      <c r="H1302" s="106" t="e">
        <f t="shared" si="136"/>
        <v>#DIV/0!</v>
      </c>
      <c r="I1302" s="106" t="e">
        <f t="shared" si="137"/>
        <v>#DIV/0!</v>
      </c>
      <c r="J1302" s="106" t="e">
        <f t="shared" si="140"/>
        <v>#DIV/0!</v>
      </c>
      <c r="K1302" s="107" t="e">
        <f t="shared" si="138"/>
        <v>#DIV/0!</v>
      </c>
    </row>
    <row r="1303" spans="2:11" x14ac:dyDescent="0.2">
      <c r="B1303" s="31">
        <f t="shared" si="135"/>
        <v>4</v>
      </c>
      <c r="C1303" s="31" t="s">
        <v>57</v>
      </c>
      <c r="D1303" s="106">
        <v>1288</v>
      </c>
      <c r="E1303" s="106">
        <f t="shared" si="134"/>
        <v>0</v>
      </c>
      <c r="F1303" s="107">
        <f t="shared" si="139"/>
        <v>0</v>
      </c>
      <c r="G1303" s="106" t="e">
        <f>IF('Calcs active'!P1302&gt;0,('Input &amp; Results'!F$31/12*$C$3)*('Input &amp; Results'!$D$21),('Input &amp; Results'!F$31/12*$C$3)*('Input &amp; Results'!$D$22))</f>
        <v>#DIV/0!</v>
      </c>
      <c r="H1303" s="106" t="e">
        <f t="shared" si="136"/>
        <v>#DIV/0!</v>
      </c>
      <c r="I1303" s="106" t="e">
        <f t="shared" si="137"/>
        <v>#DIV/0!</v>
      </c>
      <c r="J1303" s="106" t="e">
        <f t="shared" si="140"/>
        <v>#DIV/0!</v>
      </c>
      <c r="K1303" s="107" t="e">
        <f t="shared" si="138"/>
        <v>#DIV/0!</v>
      </c>
    </row>
    <row r="1304" spans="2:11" x14ac:dyDescent="0.2">
      <c r="B1304" s="31">
        <f t="shared" si="135"/>
        <v>4</v>
      </c>
      <c r="C1304" s="31" t="s">
        <v>57</v>
      </c>
      <c r="D1304" s="106">
        <v>1289</v>
      </c>
      <c r="E1304" s="106">
        <f t="shared" si="134"/>
        <v>0</v>
      </c>
      <c r="F1304" s="107">
        <f t="shared" si="139"/>
        <v>0</v>
      </c>
      <c r="G1304" s="106" t="e">
        <f>IF('Calcs active'!P1303&gt;0,('Input &amp; Results'!F$31/12*$C$3)*('Input &amp; Results'!$D$21),('Input &amp; Results'!F$31/12*$C$3)*('Input &amp; Results'!$D$22))</f>
        <v>#DIV/0!</v>
      </c>
      <c r="H1304" s="106" t="e">
        <f t="shared" si="136"/>
        <v>#DIV/0!</v>
      </c>
      <c r="I1304" s="106" t="e">
        <f t="shared" si="137"/>
        <v>#DIV/0!</v>
      </c>
      <c r="J1304" s="106" t="e">
        <f t="shared" si="140"/>
        <v>#DIV/0!</v>
      </c>
      <c r="K1304" s="107" t="e">
        <f t="shared" si="138"/>
        <v>#DIV/0!</v>
      </c>
    </row>
    <row r="1305" spans="2:11" x14ac:dyDescent="0.2">
      <c r="B1305" s="31">
        <f t="shared" si="135"/>
        <v>4</v>
      </c>
      <c r="C1305" s="31" t="s">
        <v>57</v>
      </c>
      <c r="D1305" s="106">
        <v>1290</v>
      </c>
      <c r="E1305" s="106">
        <f t="shared" si="134"/>
        <v>0</v>
      </c>
      <c r="F1305" s="107">
        <f t="shared" si="139"/>
        <v>0</v>
      </c>
      <c r="G1305" s="106" t="e">
        <f>IF('Calcs active'!P1304&gt;0,('Input &amp; Results'!F$31/12*$C$3)*('Input &amp; Results'!$D$21),('Input &amp; Results'!F$31/12*$C$3)*('Input &amp; Results'!$D$22))</f>
        <v>#DIV/0!</v>
      </c>
      <c r="H1305" s="106" t="e">
        <f t="shared" si="136"/>
        <v>#DIV/0!</v>
      </c>
      <c r="I1305" s="106" t="e">
        <f t="shared" si="137"/>
        <v>#DIV/0!</v>
      </c>
      <c r="J1305" s="106" t="e">
        <f t="shared" si="140"/>
        <v>#DIV/0!</v>
      </c>
      <c r="K1305" s="107" t="e">
        <f t="shared" si="138"/>
        <v>#DIV/0!</v>
      </c>
    </row>
    <row r="1306" spans="2:11" x14ac:dyDescent="0.2">
      <c r="B1306" s="31">
        <f t="shared" si="135"/>
        <v>4</v>
      </c>
      <c r="C1306" s="31" t="s">
        <v>57</v>
      </c>
      <c r="D1306" s="106">
        <v>1291</v>
      </c>
      <c r="E1306" s="106">
        <f t="shared" si="134"/>
        <v>0</v>
      </c>
      <c r="F1306" s="107">
        <f t="shared" si="139"/>
        <v>0</v>
      </c>
      <c r="G1306" s="106" t="e">
        <f>IF('Calcs active'!P1305&gt;0,('Input &amp; Results'!F$31/12*$C$3)*('Input &amp; Results'!$D$21),('Input &amp; Results'!F$31/12*$C$3)*('Input &amp; Results'!$D$22))</f>
        <v>#DIV/0!</v>
      </c>
      <c r="H1306" s="106" t="e">
        <f t="shared" si="136"/>
        <v>#DIV/0!</v>
      </c>
      <c r="I1306" s="106" t="e">
        <f t="shared" si="137"/>
        <v>#DIV/0!</v>
      </c>
      <c r="J1306" s="106" t="e">
        <f t="shared" si="140"/>
        <v>#DIV/0!</v>
      </c>
      <c r="K1306" s="107" t="e">
        <f t="shared" si="138"/>
        <v>#DIV/0!</v>
      </c>
    </row>
    <row r="1307" spans="2:11" x14ac:dyDescent="0.2">
      <c r="B1307" s="31">
        <f t="shared" si="135"/>
        <v>4</v>
      </c>
      <c r="C1307" s="31" t="s">
        <v>57</v>
      </c>
      <c r="D1307" s="106">
        <v>1292</v>
      </c>
      <c r="E1307" s="106">
        <f t="shared" si="134"/>
        <v>0</v>
      </c>
      <c r="F1307" s="107">
        <f t="shared" si="139"/>
        <v>0</v>
      </c>
      <c r="G1307" s="106" t="e">
        <f>IF('Calcs active'!P1306&gt;0,('Input &amp; Results'!F$31/12*$C$3)*('Input &amp; Results'!$D$21),('Input &amp; Results'!F$31/12*$C$3)*('Input &amp; Results'!$D$22))</f>
        <v>#DIV/0!</v>
      </c>
      <c r="H1307" s="106" t="e">
        <f t="shared" si="136"/>
        <v>#DIV/0!</v>
      </c>
      <c r="I1307" s="106" t="e">
        <f t="shared" si="137"/>
        <v>#DIV/0!</v>
      </c>
      <c r="J1307" s="106" t="e">
        <f t="shared" si="140"/>
        <v>#DIV/0!</v>
      </c>
      <c r="K1307" s="107" t="e">
        <f t="shared" si="138"/>
        <v>#DIV/0!</v>
      </c>
    </row>
    <row r="1308" spans="2:11" x14ac:dyDescent="0.2">
      <c r="B1308" s="31">
        <f t="shared" si="135"/>
        <v>4</v>
      </c>
      <c r="C1308" s="31" t="s">
        <v>57</v>
      </c>
      <c r="D1308" s="106">
        <v>1293</v>
      </c>
      <c r="E1308" s="106">
        <f t="shared" si="134"/>
        <v>0</v>
      </c>
      <c r="F1308" s="107">
        <f t="shared" si="139"/>
        <v>0</v>
      </c>
      <c r="G1308" s="106" t="e">
        <f>IF('Calcs active'!P1307&gt;0,('Input &amp; Results'!F$31/12*$C$3)*('Input &amp; Results'!$D$21),('Input &amp; Results'!F$31/12*$C$3)*('Input &amp; Results'!$D$22))</f>
        <v>#DIV/0!</v>
      </c>
      <c r="H1308" s="106" t="e">
        <f t="shared" si="136"/>
        <v>#DIV/0!</v>
      </c>
      <c r="I1308" s="106" t="e">
        <f t="shared" si="137"/>
        <v>#DIV/0!</v>
      </c>
      <c r="J1308" s="106" t="e">
        <f t="shared" si="140"/>
        <v>#DIV/0!</v>
      </c>
      <c r="K1308" s="107" t="e">
        <f t="shared" si="138"/>
        <v>#DIV/0!</v>
      </c>
    </row>
    <row r="1309" spans="2:11" x14ac:dyDescent="0.2">
      <c r="B1309" s="31">
        <f t="shared" si="135"/>
        <v>4</v>
      </c>
      <c r="C1309" s="31" t="s">
        <v>57</v>
      </c>
      <c r="D1309" s="106">
        <v>1294</v>
      </c>
      <c r="E1309" s="106">
        <f t="shared" si="134"/>
        <v>0</v>
      </c>
      <c r="F1309" s="107">
        <f t="shared" si="139"/>
        <v>0</v>
      </c>
      <c r="G1309" s="106" t="e">
        <f>IF('Calcs active'!P1308&gt;0,('Input &amp; Results'!F$31/12*$C$3)*('Input &amp; Results'!$D$21),('Input &amp; Results'!F$31/12*$C$3)*('Input &amp; Results'!$D$22))</f>
        <v>#DIV/0!</v>
      </c>
      <c r="H1309" s="106" t="e">
        <f t="shared" si="136"/>
        <v>#DIV/0!</v>
      </c>
      <c r="I1309" s="106" t="e">
        <f t="shared" si="137"/>
        <v>#DIV/0!</v>
      </c>
      <c r="J1309" s="106" t="e">
        <f t="shared" si="140"/>
        <v>#DIV/0!</v>
      </c>
      <c r="K1309" s="107" t="e">
        <f t="shared" si="138"/>
        <v>#DIV/0!</v>
      </c>
    </row>
    <row r="1310" spans="2:11" x14ac:dyDescent="0.2">
      <c r="B1310" s="31">
        <f t="shared" si="135"/>
        <v>4</v>
      </c>
      <c r="C1310" s="31" t="s">
        <v>57</v>
      </c>
      <c r="D1310" s="106">
        <v>1295</v>
      </c>
      <c r="E1310" s="106">
        <f t="shared" si="134"/>
        <v>0</v>
      </c>
      <c r="F1310" s="107">
        <f t="shared" si="139"/>
        <v>0</v>
      </c>
      <c r="G1310" s="106" t="e">
        <f>IF('Calcs active'!P1309&gt;0,('Input &amp; Results'!F$31/12*$C$3)*('Input &amp; Results'!$D$21),('Input &amp; Results'!F$31/12*$C$3)*('Input &amp; Results'!$D$22))</f>
        <v>#DIV/0!</v>
      </c>
      <c r="H1310" s="106" t="e">
        <f t="shared" si="136"/>
        <v>#DIV/0!</v>
      </c>
      <c r="I1310" s="106" t="e">
        <f t="shared" si="137"/>
        <v>#DIV/0!</v>
      </c>
      <c r="J1310" s="106" t="e">
        <f t="shared" si="140"/>
        <v>#DIV/0!</v>
      </c>
      <c r="K1310" s="107" t="e">
        <f t="shared" si="138"/>
        <v>#DIV/0!</v>
      </c>
    </row>
    <row r="1311" spans="2:11" x14ac:dyDescent="0.2">
      <c r="B1311" s="31">
        <f t="shared" si="135"/>
        <v>4</v>
      </c>
      <c r="C1311" s="31" t="s">
        <v>57</v>
      </c>
      <c r="D1311" s="106">
        <v>1296</v>
      </c>
      <c r="E1311" s="106">
        <f t="shared" si="134"/>
        <v>0</v>
      </c>
      <c r="F1311" s="107">
        <f t="shared" si="139"/>
        <v>0</v>
      </c>
      <c r="G1311" s="106" t="e">
        <f>IF('Calcs active'!P1310&gt;0,('Input &amp; Results'!F$31/12*$C$3)*('Input &amp; Results'!$D$21),('Input &amp; Results'!F$31/12*$C$3)*('Input &amp; Results'!$D$22))</f>
        <v>#DIV/0!</v>
      </c>
      <c r="H1311" s="106" t="e">
        <f t="shared" si="136"/>
        <v>#DIV/0!</v>
      </c>
      <c r="I1311" s="106" t="e">
        <f t="shared" si="137"/>
        <v>#DIV/0!</v>
      </c>
      <c r="J1311" s="106" t="e">
        <f t="shared" si="140"/>
        <v>#DIV/0!</v>
      </c>
      <c r="K1311" s="107" t="e">
        <f t="shared" si="138"/>
        <v>#DIV/0!</v>
      </c>
    </row>
    <row r="1312" spans="2:11" x14ac:dyDescent="0.2">
      <c r="B1312" s="31">
        <f t="shared" si="135"/>
        <v>4</v>
      </c>
      <c r="C1312" s="31" t="s">
        <v>57</v>
      </c>
      <c r="D1312" s="106">
        <v>1297</v>
      </c>
      <c r="E1312" s="106">
        <f t="shared" si="134"/>
        <v>0</v>
      </c>
      <c r="F1312" s="107">
        <f t="shared" si="139"/>
        <v>0</v>
      </c>
      <c r="G1312" s="106" t="e">
        <f>IF('Calcs active'!P1311&gt;0,('Input &amp; Results'!F$31/12*$C$3)*('Input &amp; Results'!$D$21),('Input &amp; Results'!F$31/12*$C$3)*('Input &amp; Results'!$D$22))</f>
        <v>#DIV/0!</v>
      </c>
      <c r="H1312" s="106" t="e">
        <f t="shared" si="136"/>
        <v>#DIV/0!</v>
      </c>
      <c r="I1312" s="106" t="e">
        <f t="shared" si="137"/>
        <v>#DIV/0!</v>
      </c>
      <c r="J1312" s="106" t="e">
        <f t="shared" si="140"/>
        <v>#DIV/0!</v>
      </c>
      <c r="K1312" s="107" t="e">
        <f t="shared" si="138"/>
        <v>#DIV/0!</v>
      </c>
    </row>
    <row r="1313" spans="2:11" x14ac:dyDescent="0.2">
      <c r="B1313" s="31">
        <f t="shared" si="135"/>
        <v>4</v>
      </c>
      <c r="C1313" s="31" t="s">
        <v>57</v>
      </c>
      <c r="D1313" s="106">
        <v>1298</v>
      </c>
      <c r="E1313" s="106">
        <f t="shared" si="134"/>
        <v>0</v>
      </c>
      <c r="F1313" s="107">
        <f t="shared" si="139"/>
        <v>0</v>
      </c>
      <c r="G1313" s="106" t="e">
        <f>IF('Calcs active'!P1312&gt;0,('Input &amp; Results'!F$31/12*$C$3)*('Input &amp; Results'!$D$21),('Input &amp; Results'!F$31/12*$C$3)*('Input &amp; Results'!$D$22))</f>
        <v>#DIV/0!</v>
      </c>
      <c r="H1313" s="106" t="e">
        <f t="shared" si="136"/>
        <v>#DIV/0!</v>
      </c>
      <c r="I1313" s="106" t="e">
        <f t="shared" si="137"/>
        <v>#DIV/0!</v>
      </c>
      <c r="J1313" s="106" t="e">
        <f t="shared" si="140"/>
        <v>#DIV/0!</v>
      </c>
      <c r="K1313" s="107" t="e">
        <f t="shared" si="138"/>
        <v>#DIV/0!</v>
      </c>
    </row>
    <row r="1314" spans="2:11" x14ac:dyDescent="0.2">
      <c r="B1314" s="31">
        <f t="shared" si="135"/>
        <v>4</v>
      </c>
      <c r="C1314" s="31" t="s">
        <v>57</v>
      </c>
      <c r="D1314" s="106">
        <v>1299</v>
      </c>
      <c r="E1314" s="106">
        <f t="shared" si="134"/>
        <v>0</v>
      </c>
      <c r="F1314" s="107">
        <f t="shared" si="139"/>
        <v>0</v>
      </c>
      <c r="G1314" s="106" t="e">
        <f>IF('Calcs active'!P1313&gt;0,('Input &amp; Results'!F$31/12*$C$3)*('Input &amp; Results'!$D$21),('Input &amp; Results'!F$31/12*$C$3)*('Input &amp; Results'!$D$22))</f>
        <v>#DIV/0!</v>
      </c>
      <c r="H1314" s="106" t="e">
        <f t="shared" si="136"/>
        <v>#DIV/0!</v>
      </c>
      <c r="I1314" s="106" t="e">
        <f t="shared" si="137"/>
        <v>#DIV/0!</v>
      </c>
      <c r="J1314" s="106" t="e">
        <f t="shared" si="140"/>
        <v>#DIV/0!</v>
      </c>
      <c r="K1314" s="107" t="e">
        <f t="shared" si="138"/>
        <v>#DIV/0!</v>
      </c>
    </row>
    <row r="1315" spans="2:11" x14ac:dyDescent="0.2">
      <c r="B1315" s="31">
        <f t="shared" si="135"/>
        <v>4</v>
      </c>
      <c r="C1315" s="31" t="s">
        <v>57</v>
      </c>
      <c r="D1315" s="106">
        <v>1300</v>
      </c>
      <c r="E1315" s="106">
        <f t="shared" si="134"/>
        <v>0</v>
      </c>
      <c r="F1315" s="107">
        <f t="shared" si="139"/>
        <v>0</v>
      </c>
      <c r="G1315" s="106" t="e">
        <f>IF('Calcs active'!P1314&gt;0,('Input &amp; Results'!F$31/12*$C$3)*('Input &amp; Results'!$D$21),('Input &amp; Results'!F$31/12*$C$3)*('Input &amp; Results'!$D$22))</f>
        <v>#DIV/0!</v>
      </c>
      <c r="H1315" s="106" t="e">
        <f t="shared" si="136"/>
        <v>#DIV/0!</v>
      </c>
      <c r="I1315" s="106" t="e">
        <f t="shared" si="137"/>
        <v>#DIV/0!</v>
      </c>
      <c r="J1315" s="106" t="e">
        <f t="shared" si="140"/>
        <v>#DIV/0!</v>
      </c>
      <c r="K1315" s="107" t="e">
        <f t="shared" si="138"/>
        <v>#DIV/0!</v>
      </c>
    </row>
    <row r="1316" spans="2:11" x14ac:dyDescent="0.2">
      <c r="B1316" s="31">
        <f t="shared" si="135"/>
        <v>4</v>
      </c>
      <c r="C1316" s="31" t="s">
        <v>57</v>
      </c>
      <c r="D1316" s="106">
        <v>1301</v>
      </c>
      <c r="E1316" s="106">
        <f t="shared" si="134"/>
        <v>0</v>
      </c>
      <c r="F1316" s="107">
        <f t="shared" si="139"/>
        <v>0</v>
      </c>
      <c r="G1316" s="106" t="e">
        <f>IF('Calcs active'!P1315&gt;0,('Input &amp; Results'!F$31/12*$C$3)*('Input &amp; Results'!$D$21),('Input &amp; Results'!F$31/12*$C$3)*('Input &amp; Results'!$D$22))</f>
        <v>#DIV/0!</v>
      </c>
      <c r="H1316" s="106" t="e">
        <f t="shared" si="136"/>
        <v>#DIV/0!</v>
      </c>
      <c r="I1316" s="106" t="e">
        <f t="shared" si="137"/>
        <v>#DIV/0!</v>
      </c>
      <c r="J1316" s="106" t="e">
        <f t="shared" si="140"/>
        <v>#DIV/0!</v>
      </c>
      <c r="K1316" s="107" t="e">
        <f t="shared" si="138"/>
        <v>#DIV/0!</v>
      </c>
    </row>
    <row r="1317" spans="2:11" x14ac:dyDescent="0.2">
      <c r="B1317" s="31">
        <f t="shared" si="135"/>
        <v>4</v>
      </c>
      <c r="C1317" s="31" t="s">
        <v>57</v>
      </c>
      <c r="D1317" s="106">
        <v>1302</v>
      </c>
      <c r="E1317" s="106">
        <f t="shared" si="134"/>
        <v>0</v>
      </c>
      <c r="F1317" s="107">
        <f t="shared" si="139"/>
        <v>0</v>
      </c>
      <c r="G1317" s="106" t="e">
        <f>IF('Calcs active'!P1316&gt;0,('Input &amp; Results'!F$31/12*$C$3)*('Input &amp; Results'!$D$21),('Input &amp; Results'!F$31/12*$C$3)*('Input &amp; Results'!$D$22))</f>
        <v>#DIV/0!</v>
      </c>
      <c r="H1317" s="106" t="e">
        <f t="shared" si="136"/>
        <v>#DIV/0!</v>
      </c>
      <c r="I1317" s="106" t="e">
        <f t="shared" si="137"/>
        <v>#DIV/0!</v>
      </c>
      <c r="J1317" s="106" t="e">
        <f t="shared" si="140"/>
        <v>#DIV/0!</v>
      </c>
      <c r="K1317" s="107" t="e">
        <f t="shared" si="138"/>
        <v>#DIV/0!</v>
      </c>
    </row>
    <row r="1318" spans="2:11" x14ac:dyDescent="0.2">
      <c r="B1318" s="31">
        <f t="shared" si="135"/>
        <v>4</v>
      </c>
      <c r="C1318" s="31" t="s">
        <v>57</v>
      </c>
      <c r="D1318" s="106">
        <v>1303</v>
      </c>
      <c r="E1318" s="106">
        <f t="shared" si="134"/>
        <v>0</v>
      </c>
      <c r="F1318" s="107">
        <f t="shared" si="139"/>
        <v>0</v>
      </c>
      <c r="G1318" s="106" t="e">
        <f>IF('Calcs active'!P1317&gt;0,('Input &amp; Results'!F$31/12*$C$3)*('Input &amp; Results'!$D$21),('Input &amp; Results'!F$31/12*$C$3)*('Input &amp; Results'!$D$22))</f>
        <v>#DIV/0!</v>
      </c>
      <c r="H1318" s="106" t="e">
        <f t="shared" si="136"/>
        <v>#DIV/0!</v>
      </c>
      <c r="I1318" s="106" t="e">
        <f t="shared" si="137"/>
        <v>#DIV/0!</v>
      </c>
      <c r="J1318" s="106" t="e">
        <f t="shared" si="140"/>
        <v>#DIV/0!</v>
      </c>
      <c r="K1318" s="107" t="e">
        <f t="shared" si="138"/>
        <v>#DIV/0!</v>
      </c>
    </row>
    <row r="1319" spans="2:11" x14ac:dyDescent="0.2">
      <c r="B1319" s="31">
        <f t="shared" si="135"/>
        <v>4</v>
      </c>
      <c r="C1319" s="31" t="s">
        <v>57</v>
      </c>
      <c r="D1319" s="106">
        <v>1304</v>
      </c>
      <c r="E1319" s="106">
        <f t="shared" si="134"/>
        <v>0</v>
      </c>
      <c r="F1319" s="107">
        <f t="shared" si="139"/>
        <v>0</v>
      </c>
      <c r="G1319" s="106" t="e">
        <f>IF('Calcs active'!P1318&gt;0,('Input &amp; Results'!F$31/12*$C$3)*('Input &amp; Results'!$D$21),('Input &amp; Results'!F$31/12*$C$3)*('Input &amp; Results'!$D$22))</f>
        <v>#DIV/0!</v>
      </c>
      <c r="H1319" s="106" t="e">
        <f t="shared" si="136"/>
        <v>#DIV/0!</v>
      </c>
      <c r="I1319" s="106" t="e">
        <f t="shared" si="137"/>
        <v>#DIV/0!</v>
      </c>
      <c r="J1319" s="106" t="e">
        <f t="shared" si="140"/>
        <v>#DIV/0!</v>
      </c>
      <c r="K1319" s="107" t="e">
        <f t="shared" si="138"/>
        <v>#DIV/0!</v>
      </c>
    </row>
    <row r="1320" spans="2:11" x14ac:dyDescent="0.2">
      <c r="B1320" s="31">
        <f t="shared" si="135"/>
        <v>4</v>
      </c>
      <c r="C1320" s="31" t="s">
        <v>57</v>
      </c>
      <c r="D1320" s="106">
        <v>1305</v>
      </c>
      <c r="E1320" s="106">
        <f t="shared" si="134"/>
        <v>0</v>
      </c>
      <c r="F1320" s="107">
        <f t="shared" si="139"/>
        <v>0</v>
      </c>
      <c r="G1320" s="106" t="e">
        <f>IF('Calcs active'!P1319&gt;0,('Input &amp; Results'!F$31/12*$C$3)*('Input &amp; Results'!$D$21),('Input &amp; Results'!F$31/12*$C$3)*('Input &amp; Results'!$D$22))</f>
        <v>#DIV/0!</v>
      </c>
      <c r="H1320" s="106" t="e">
        <f t="shared" si="136"/>
        <v>#DIV/0!</v>
      </c>
      <c r="I1320" s="106" t="e">
        <f t="shared" si="137"/>
        <v>#DIV/0!</v>
      </c>
      <c r="J1320" s="106" t="e">
        <f t="shared" si="140"/>
        <v>#DIV/0!</v>
      </c>
      <c r="K1320" s="107" t="e">
        <f t="shared" si="138"/>
        <v>#DIV/0!</v>
      </c>
    </row>
    <row r="1321" spans="2:11" x14ac:dyDescent="0.2">
      <c r="B1321" s="31">
        <f t="shared" si="135"/>
        <v>4</v>
      </c>
      <c r="C1321" s="31" t="s">
        <v>57</v>
      </c>
      <c r="D1321" s="106">
        <v>1306</v>
      </c>
      <c r="E1321" s="106">
        <f t="shared" si="134"/>
        <v>0</v>
      </c>
      <c r="F1321" s="107">
        <f t="shared" si="139"/>
        <v>0</v>
      </c>
      <c r="G1321" s="106" t="e">
        <f>IF('Calcs active'!P1320&gt;0,('Input &amp; Results'!F$31/12*$C$3)*('Input &amp; Results'!$D$21),('Input &amp; Results'!F$31/12*$C$3)*('Input &amp; Results'!$D$22))</f>
        <v>#DIV/0!</v>
      </c>
      <c r="H1321" s="106" t="e">
        <f t="shared" si="136"/>
        <v>#DIV/0!</v>
      </c>
      <c r="I1321" s="106" t="e">
        <f t="shared" si="137"/>
        <v>#DIV/0!</v>
      </c>
      <c r="J1321" s="106" t="e">
        <f t="shared" si="140"/>
        <v>#DIV/0!</v>
      </c>
      <c r="K1321" s="107" t="e">
        <f t="shared" si="138"/>
        <v>#DIV/0!</v>
      </c>
    </row>
    <row r="1322" spans="2:11" x14ac:dyDescent="0.2">
      <c r="B1322" s="31">
        <f t="shared" si="135"/>
        <v>4</v>
      </c>
      <c r="C1322" s="31" t="s">
        <v>57</v>
      </c>
      <c r="D1322" s="106">
        <v>1307</v>
      </c>
      <c r="E1322" s="106">
        <f t="shared" si="134"/>
        <v>0</v>
      </c>
      <c r="F1322" s="107">
        <f t="shared" si="139"/>
        <v>0</v>
      </c>
      <c r="G1322" s="106" t="e">
        <f>IF('Calcs active'!P1321&gt;0,('Input &amp; Results'!F$31/12*$C$3)*('Input &amp; Results'!$D$21),('Input &amp; Results'!F$31/12*$C$3)*('Input &amp; Results'!$D$22))</f>
        <v>#DIV/0!</v>
      </c>
      <c r="H1322" s="106" t="e">
        <f t="shared" si="136"/>
        <v>#DIV/0!</v>
      </c>
      <c r="I1322" s="106" t="e">
        <f t="shared" si="137"/>
        <v>#DIV/0!</v>
      </c>
      <c r="J1322" s="106" t="e">
        <f t="shared" si="140"/>
        <v>#DIV/0!</v>
      </c>
      <c r="K1322" s="107" t="e">
        <f t="shared" si="138"/>
        <v>#DIV/0!</v>
      </c>
    </row>
    <row r="1323" spans="2:11" x14ac:dyDescent="0.2">
      <c r="B1323" s="31">
        <f t="shared" si="135"/>
        <v>4</v>
      </c>
      <c r="C1323" s="31" t="s">
        <v>58</v>
      </c>
      <c r="D1323" s="106">
        <v>1308</v>
      </c>
      <c r="E1323" s="106">
        <f t="shared" si="134"/>
        <v>0</v>
      </c>
      <c r="F1323" s="107">
        <f t="shared" si="139"/>
        <v>0</v>
      </c>
      <c r="G1323" s="106" t="e">
        <f>IF('Calcs active'!P1322&gt;0,('Input &amp; Results'!F$32/12*$C$3)*('Input &amp; Results'!$D$21),('Input &amp; Results'!F$32/12*$C$3)*('Input &amp; Results'!$D$22))</f>
        <v>#DIV/0!</v>
      </c>
      <c r="H1323" s="106" t="e">
        <f t="shared" si="136"/>
        <v>#DIV/0!</v>
      </c>
      <c r="I1323" s="106" t="e">
        <f t="shared" si="137"/>
        <v>#DIV/0!</v>
      </c>
      <c r="J1323" s="106" t="e">
        <f t="shared" si="140"/>
        <v>#DIV/0!</v>
      </c>
      <c r="K1323" s="107" t="e">
        <f t="shared" si="138"/>
        <v>#DIV/0!</v>
      </c>
    </row>
    <row r="1324" spans="2:11" x14ac:dyDescent="0.2">
      <c r="B1324" s="31">
        <f t="shared" si="135"/>
        <v>4</v>
      </c>
      <c r="C1324" s="31" t="s">
        <v>58</v>
      </c>
      <c r="D1324" s="106">
        <v>1309</v>
      </c>
      <c r="E1324" s="106">
        <f t="shared" si="134"/>
        <v>0</v>
      </c>
      <c r="F1324" s="107">
        <f t="shared" si="139"/>
        <v>0</v>
      </c>
      <c r="G1324" s="106" t="e">
        <f>IF('Calcs active'!P1323&gt;0,('Input &amp; Results'!F$32/12*$C$3)*('Input &amp; Results'!$D$21),('Input &amp; Results'!F$32/12*$C$3)*('Input &amp; Results'!$D$22))</f>
        <v>#DIV/0!</v>
      </c>
      <c r="H1324" s="106" t="e">
        <f t="shared" si="136"/>
        <v>#DIV/0!</v>
      </c>
      <c r="I1324" s="106" t="e">
        <f t="shared" si="137"/>
        <v>#DIV/0!</v>
      </c>
      <c r="J1324" s="106" t="e">
        <f t="shared" si="140"/>
        <v>#DIV/0!</v>
      </c>
      <c r="K1324" s="107" t="e">
        <f t="shared" si="138"/>
        <v>#DIV/0!</v>
      </c>
    </row>
    <row r="1325" spans="2:11" x14ac:dyDescent="0.2">
      <c r="B1325" s="31">
        <f t="shared" si="135"/>
        <v>4</v>
      </c>
      <c r="C1325" s="31" t="s">
        <v>58</v>
      </c>
      <c r="D1325" s="106">
        <v>1310</v>
      </c>
      <c r="E1325" s="106">
        <f t="shared" si="134"/>
        <v>0</v>
      </c>
      <c r="F1325" s="107">
        <f t="shared" si="139"/>
        <v>0</v>
      </c>
      <c r="G1325" s="106" t="e">
        <f>IF('Calcs active'!P1324&gt;0,('Input &amp; Results'!F$32/12*$C$3)*('Input &amp; Results'!$D$21),('Input &amp; Results'!F$32/12*$C$3)*('Input &amp; Results'!$D$22))</f>
        <v>#DIV/0!</v>
      </c>
      <c r="H1325" s="106" t="e">
        <f t="shared" si="136"/>
        <v>#DIV/0!</v>
      </c>
      <c r="I1325" s="106" t="e">
        <f t="shared" si="137"/>
        <v>#DIV/0!</v>
      </c>
      <c r="J1325" s="106" t="e">
        <f t="shared" si="140"/>
        <v>#DIV/0!</v>
      </c>
      <c r="K1325" s="107" t="e">
        <f t="shared" si="138"/>
        <v>#DIV/0!</v>
      </c>
    </row>
    <row r="1326" spans="2:11" x14ac:dyDescent="0.2">
      <c r="B1326" s="31">
        <f t="shared" si="135"/>
        <v>4</v>
      </c>
      <c r="C1326" s="31" t="s">
        <v>58</v>
      </c>
      <c r="D1326" s="106">
        <v>1311</v>
      </c>
      <c r="E1326" s="106">
        <f t="shared" si="134"/>
        <v>0</v>
      </c>
      <c r="F1326" s="107">
        <f t="shared" si="139"/>
        <v>0</v>
      </c>
      <c r="G1326" s="106" t="e">
        <f>IF('Calcs active'!P1325&gt;0,('Input &amp; Results'!F$32/12*$C$3)*('Input &amp; Results'!$D$21),('Input &amp; Results'!F$32/12*$C$3)*('Input &amp; Results'!$D$22))</f>
        <v>#DIV/0!</v>
      </c>
      <c r="H1326" s="106" t="e">
        <f t="shared" si="136"/>
        <v>#DIV/0!</v>
      </c>
      <c r="I1326" s="106" t="e">
        <f t="shared" si="137"/>
        <v>#DIV/0!</v>
      </c>
      <c r="J1326" s="106" t="e">
        <f t="shared" si="140"/>
        <v>#DIV/0!</v>
      </c>
      <c r="K1326" s="107" t="e">
        <f t="shared" si="138"/>
        <v>#DIV/0!</v>
      </c>
    </row>
    <row r="1327" spans="2:11" x14ac:dyDescent="0.2">
      <c r="B1327" s="31">
        <f t="shared" si="135"/>
        <v>4</v>
      </c>
      <c r="C1327" s="31" t="s">
        <v>58</v>
      </c>
      <c r="D1327" s="106">
        <v>1312</v>
      </c>
      <c r="E1327" s="106">
        <f t="shared" si="134"/>
        <v>0</v>
      </c>
      <c r="F1327" s="107">
        <f t="shared" si="139"/>
        <v>0</v>
      </c>
      <c r="G1327" s="106" t="e">
        <f>IF('Calcs active'!P1326&gt;0,('Input &amp; Results'!F$32/12*$C$3)*('Input &amp; Results'!$D$21),('Input &amp; Results'!F$32/12*$C$3)*('Input &amp; Results'!$D$22))</f>
        <v>#DIV/0!</v>
      </c>
      <c r="H1327" s="106" t="e">
        <f t="shared" si="136"/>
        <v>#DIV/0!</v>
      </c>
      <c r="I1327" s="106" t="e">
        <f t="shared" si="137"/>
        <v>#DIV/0!</v>
      </c>
      <c r="J1327" s="106" t="e">
        <f t="shared" si="140"/>
        <v>#DIV/0!</v>
      </c>
      <c r="K1327" s="107" t="e">
        <f t="shared" si="138"/>
        <v>#DIV/0!</v>
      </c>
    </row>
    <row r="1328" spans="2:11" x14ac:dyDescent="0.2">
      <c r="B1328" s="31">
        <f t="shared" si="135"/>
        <v>4</v>
      </c>
      <c r="C1328" s="31" t="s">
        <v>58</v>
      </c>
      <c r="D1328" s="106">
        <v>1313</v>
      </c>
      <c r="E1328" s="106">
        <f t="shared" si="134"/>
        <v>0</v>
      </c>
      <c r="F1328" s="107">
        <f t="shared" si="139"/>
        <v>0</v>
      </c>
      <c r="G1328" s="106" t="e">
        <f>IF('Calcs active'!P1327&gt;0,('Input &amp; Results'!F$32/12*$C$3)*('Input &amp; Results'!$D$21),('Input &amp; Results'!F$32/12*$C$3)*('Input &amp; Results'!$D$22))</f>
        <v>#DIV/0!</v>
      </c>
      <c r="H1328" s="106" t="e">
        <f t="shared" si="136"/>
        <v>#DIV/0!</v>
      </c>
      <c r="I1328" s="106" t="e">
        <f t="shared" si="137"/>
        <v>#DIV/0!</v>
      </c>
      <c r="J1328" s="106" t="e">
        <f t="shared" si="140"/>
        <v>#DIV/0!</v>
      </c>
      <c r="K1328" s="107" t="e">
        <f t="shared" si="138"/>
        <v>#DIV/0!</v>
      </c>
    </row>
    <row r="1329" spans="2:11" x14ac:dyDescent="0.2">
      <c r="B1329" s="31">
        <f t="shared" si="135"/>
        <v>4</v>
      </c>
      <c r="C1329" s="31" t="s">
        <v>58</v>
      </c>
      <c r="D1329" s="106">
        <v>1314</v>
      </c>
      <c r="E1329" s="106">
        <f t="shared" si="134"/>
        <v>0</v>
      </c>
      <c r="F1329" s="107">
        <f t="shared" si="139"/>
        <v>0</v>
      </c>
      <c r="G1329" s="106" t="e">
        <f>IF('Calcs active'!P1328&gt;0,('Input &amp; Results'!F$32/12*$C$3)*('Input &amp; Results'!$D$21),('Input &amp; Results'!F$32/12*$C$3)*('Input &amp; Results'!$D$22))</f>
        <v>#DIV/0!</v>
      </c>
      <c r="H1329" s="106" t="e">
        <f t="shared" si="136"/>
        <v>#DIV/0!</v>
      </c>
      <c r="I1329" s="106" t="e">
        <f t="shared" si="137"/>
        <v>#DIV/0!</v>
      </c>
      <c r="J1329" s="106" t="e">
        <f t="shared" si="140"/>
        <v>#DIV/0!</v>
      </c>
      <c r="K1329" s="107" t="e">
        <f t="shared" si="138"/>
        <v>#DIV/0!</v>
      </c>
    </row>
    <row r="1330" spans="2:11" x14ac:dyDescent="0.2">
      <c r="B1330" s="31">
        <f t="shared" si="135"/>
        <v>4</v>
      </c>
      <c r="C1330" s="31" t="s">
        <v>58</v>
      </c>
      <c r="D1330" s="106">
        <v>1315</v>
      </c>
      <c r="E1330" s="106">
        <f t="shared" si="134"/>
        <v>0</v>
      </c>
      <c r="F1330" s="107">
        <f t="shared" si="139"/>
        <v>0</v>
      </c>
      <c r="G1330" s="106" t="e">
        <f>IF('Calcs active'!P1329&gt;0,('Input &amp; Results'!F$32/12*$C$3)*('Input &amp; Results'!$D$21),('Input &amp; Results'!F$32/12*$C$3)*('Input &amp; Results'!$D$22))</f>
        <v>#DIV/0!</v>
      </c>
      <c r="H1330" s="106" t="e">
        <f t="shared" si="136"/>
        <v>#DIV/0!</v>
      </c>
      <c r="I1330" s="106" t="e">
        <f t="shared" si="137"/>
        <v>#DIV/0!</v>
      </c>
      <c r="J1330" s="106" t="e">
        <f t="shared" si="140"/>
        <v>#DIV/0!</v>
      </c>
      <c r="K1330" s="107" t="e">
        <f t="shared" si="138"/>
        <v>#DIV/0!</v>
      </c>
    </row>
    <row r="1331" spans="2:11" x14ac:dyDescent="0.2">
      <c r="B1331" s="31">
        <f t="shared" si="135"/>
        <v>4</v>
      </c>
      <c r="C1331" s="31" t="s">
        <v>58</v>
      </c>
      <c r="D1331" s="106">
        <v>1316</v>
      </c>
      <c r="E1331" s="106">
        <f t="shared" si="134"/>
        <v>0</v>
      </c>
      <c r="F1331" s="107">
        <f t="shared" si="139"/>
        <v>0</v>
      </c>
      <c r="G1331" s="106" t="e">
        <f>IF('Calcs active'!P1330&gt;0,('Input &amp; Results'!F$32/12*$C$3)*('Input &amp; Results'!$D$21),('Input &amp; Results'!F$32/12*$C$3)*('Input &amp; Results'!$D$22))</f>
        <v>#DIV/0!</v>
      </c>
      <c r="H1331" s="106" t="e">
        <f t="shared" si="136"/>
        <v>#DIV/0!</v>
      </c>
      <c r="I1331" s="106" t="e">
        <f t="shared" si="137"/>
        <v>#DIV/0!</v>
      </c>
      <c r="J1331" s="106" t="e">
        <f t="shared" si="140"/>
        <v>#DIV/0!</v>
      </c>
      <c r="K1331" s="107" t="e">
        <f t="shared" si="138"/>
        <v>#DIV/0!</v>
      </c>
    </row>
    <row r="1332" spans="2:11" x14ac:dyDescent="0.2">
      <c r="B1332" s="31">
        <f t="shared" si="135"/>
        <v>4</v>
      </c>
      <c r="C1332" s="31" t="s">
        <v>58</v>
      </c>
      <c r="D1332" s="106">
        <v>1317</v>
      </c>
      <c r="E1332" s="106">
        <f t="shared" si="134"/>
        <v>0</v>
      </c>
      <c r="F1332" s="107">
        <f t="shared" si="139"/>
        <v>0</v>
      </c>
      <c r="G1332" s="106" t="e">
        <f>IF('Calcs active'!P1331&gt;0,('Input &amp; Results'!F$32/12*$C$3)*('Input &amp; Results'!$D$21),('Input &amp; Results'!F$32/12*$C$3)*('Input &amp; Results'!$D$22))</f>
        <v>#DIV/0!</v>
      </c>
      <c r="H1332" s="106" t="e">
        <f t="shared" si="136"/>
        <v>#DIV/0!</v>
      </c>
      <c r="I1332" s="106" t="e">
        <f t="shared" si="137"/>
        <v>#DIV/0!</v>
      </c>
      <c r="J1332" s="106" t="e">
        <f t="shared" si="140"/>
        <v>#DIV/0!</v>
      </c>
      <c r="K1332" s="107" t="e">
        <f t="shared" si="138"/>
        <v>#DIV/0!</v>
      </c>
    </row>
    <row r="1333" spans="2:11" x14ac:dyDescent="0.2">
      <c r="B1333" s="31">
        <f t="shared" si="135"/>
        <v>4</v>
      </c>
      <c r="C1333" s="31" t="s">
        <v>58</v>
      </c>
      <c r="D1333" s="106">
        <v>1318</v>
      </c>
      <c r="E1333" s="106">
        <f t="shared" si="134"/>
        <v>0</v>
      </c>
      <c r="F1333" s="107">
        <f t="shared" si="139"/>
        <v>0</v>
      </c>
      <c r="G1333" s="106" t="e">
        <f>IF('Calcs active'!P1332&gt;0,('Input &amp; Results'!F$32/12*$C$3)*('Input &amp; Results'!$D$21),('Input &amp; Results'!F$32/12*$C$3)*('Input &amp; Results'!$D$22))</f>
        <v>#DIV/0!</v>
      </c>
      <c r="H1333" s="106" t="e">
        <f t="shared" si="136"/>
        <v>#DIV/0!</v>
      </c>
      <c r="I1333" s="106" t="e">
        <f t="shared" si="137"/>
        <v>#DIV/0!</v>
      </c>
      <c r="J1333" s="106" t="e">
        <f t="shared" si="140"/>
        <v>#DIV/0!</v>
      </c>
      <c r="K1333" s="107" t="e">
        <f t="shared" si="138"/>
        <v>#DIV/0!</v>
      </c>
    </row>
    <row r="1334" spans="2:11" x14ac:dyDescent="0.2">
      <c r="B1334" s="31">
        <f t="shared" si="135"/>
        <v>4</v>
      </c>
      <c r="C1334" s="31" t="s">
        <v>58</v>
      </c>
      <c r="D1334" s="106">
        <v>1319</v>
      </c>
      <c r="E1334" s="106">
        <f t="shared" si="134"/>
        <v>0</v>
      </c>
      <c r="F1334" s="107">
        <f t="shared" si="139"/>
        <v>0</v>
      </c>
      <c r="G1334" s="106" t="e">
        <f>IF('Calcs active'!P1333&gt;0,('Input &amp; Results'!F$32/12*$C$3)*('Input &amp; Results'!$D$21),('Input &amp; Results'!F$32/12*$C$3)*('Input &amp; Results'!$D$22))</f>
        <v>#DIV/0!</v>
      </c>
      <c r="H1334" s="106" t="e">
        <f t="shared" si="136"/>
        <v>#DIV/0!</v>
      </c>
      <c r="I1334" s="106" t="e">
        <f t="shared" si="137"/>
        <v>#DIV/0!</v>
      </c>
      <c r="J1334" s="106" t="e">
        <f t="shared" si="140"/>
        <v>#DIV/0!</v>
      </c>
      <c r="K1334" s="107" t="e">
        <f t="shared" si="138"/>
        <v>#DIV/0!</v>
      </c>
    </row>
    <row r="1335" spans="2:11" x14ac:dyDescent="0.2">
      <c r="B1335" s="31">
        <f t="shared" si="135"/>
        <v>4</v>
      </c>
      <c r="C1335" s="31" t="s">
        <v>58</v>
      </c>
      <c r="D1335" s="106">
        <v>1320</v>
      </c>
      <c r="E1335" s="106">
        <f t="shared" si="134"/>
        <v>0</v>
      </c>
      <c r="F1335" s="107">
        <f t="shared" si="139"/>
        <v>0</v>
      </c>
      <c r="G1335" s="106" t="e">
        <f>IF('Calcs active'!P1334&gt;0,('Input &amp; Results'!F$32/12*$C$3)*('Input &amp; Results'!$D$21),('Input &amp; Results'!F$32/12*$C$3)*('Input &amp; Results'!$D$22))</f>
        <v>#DIV/0!</v>
      </c>
      <c r="H1335" s="106" t="e">
        <f t="shared" si="136"/>
        <v>#DIV/0!</v>
      </c>
      <c r="I1335" s="106" t="e">
        <f t="shared" si="137"/>
        <v>#DIV/0!</v>
      </c>
      <c r="J1335" s="106" t="e">
        <f t="shared" si="140"/>
        <v>#DIV/0!</v>
      </c>
      <c r="K1335" s="107" t="e">
        <f t="shared" si="138"/>
        <v>#DIV/0!</v>
      </c>
    </row>
    <row r="1336" spans="2:11" x14ac:dyDescent="0.2">
      <c r="B1336" s="31">
        <f t="shared" si="135"/>
        <v>4</v>
      </c>
      <c r="C1336" s="31" t="s">
        <v>58</v>
      </c>
      <c r="D1336" s="106">
        <v>1321</v>
      </c>
      <c r="E1336" s="106">
        <f t="shared" si="134"/>
        <v>0</v>
      </c>
      <c r="F1336" s="107">
        <f t="shared" si="139"/>
        <v>0</v>
      </c>
      <c r="G1336" s="106" t="e">
        <f>IF('Calcs active'!P1335&gt;0,('Input &amp; Results'!F$32/12*$C$3)*('Input &amp; Results'!$D$21),('Input &amp; Results'!F$32/12*$C$3)*('Input &amp; Results'!$D$22))</f>
        <v>#DIV/0!</v>
      </c>
      <c r="H1336" s="106" t="e">
        <f t="shared" si="136"/>
        <v>#DIV/0!</v>
      </c>
      <c r="I1336" s="106" t="e">
        <f t="shared" si="137"/>
        <v>#DIV/0!</v>
      </c>
      <c r="J1336" s="106" t="e">
        <f t="shared" si="140"/>
        <v>#DIV/0!</v>
      </c>
      <c r="K1336" s="107" t="e">
        <f t="shared" si="138"/>
        <v>#DIV/0!</v>
      </c>
    </row>
    <row r="1337" spans="2:11" x14ac:dyDescent="0.2">
      <c r="B1337" s="31">
        <f t="shared" si="135"/>
        <v>4</v>
      </c>
      <c r="C1337" s="31" t="s">
        <v>58</v>
      </c>
      <c r="D1337" s="106">
        <v>1322</v>
      </c>
      <c r="E1337" s="106">
        <f t="shared" ref="E1337:E1400" si="141">IF($C$3&gt;0,$C$3*$C$11*(I1336/$C$8)^$C$12,0)</f>
        <v>0</v>
      </c>
      <c r="F1337" s="107">
        <f t="shared" si="139"/>
        <v>0</v>
      </c>
      <c r="G1337" s="106" t="e">
        <f>IF('Calcs active'!P1336&gt;0,('Input &amp; Results'!F$32/12*$C$3)*('Input &amp; Results'!$D$21),('Input &amp; Results'!F$32/12*$C$3)*('Input &amp; Results'!$D$22))</f>
        <v>#DIV/0!</v>
      </c>
      <c r="H1337" s="106" t="e">
        <f t="shared" si="136"/>
        <v>#DIV/0!</v>
      </c>
      <c r="I1337" s="106" t="e">
        <f t="shared" si="137"/>
        <v>#DIV/0!</v>
      </c>
      <c r="J1337" s="106" t="e">
        <f t="shared" si="140"/>
        <v>#DIV/0!</v>
      </c>
      <c r="K1337" s="107" t="e">
        <f t="shared" si="138"/>
        <v>#DIV/0!</v>
      </c>
    </row>
    <row r="1338" spans="2:11" x14ac:dyDescent="0.2">
      <c r="B1338" s="31">
        <f t="shared" si="135"/>
        <v>4</v>
      </c>
      <c r="C1338" s="31" t="s">
        <v>58</v>
      </c>
      <c r="D1338" s="106">
        <v>1323</v>
      </c>
      <c r="E1338" s="106">
        <f t="shared" si="141"/>
        <v>0</v>
      </c>
      <c r="F1338" s="107">
        <f t="shared" si="139"/>
        <v>0</v>
      </c>
      <c r="G1338" s="106" t="e">
        <f>IF('Calcs active'!P1337&gt;0,('Input &amp; Results'!F$32/12*$C$3)*('Input &amp; Results'!$D$21),('Input &amp; Results'!F$32/12*$C$3)*('Input &amp; Results'!$D$22))</f>
        <v>#DIV/0!</v>
      </c>
      <c r="H1338" s="106" t="e">
        <f t="shared" si="136"/>
        <v>#DIV/0!</v>
      </c>
      <c r="I1338" s="106" t="e">
        <f t="shared" si="137"/>
        <v>#DIV/0!</v>
      </c>
      <c r="J1338" s="106" t="e">
        <f t="shared" si="140"/>
        <v>#DIV/0!</v>
      </c>
      <c r="K1338" s="107" t="e">
        <f t="shared" si="138"/>
        <v>#DIV/0!</v>
      </c>
    </row>
    <row r="1339" spans="2:11" x14ac:dyDescent="0.2">
      <c r="B1339" s="31">
        <f t="shared" si="135"/>
        <v>4</v>
      </c>
      <c r="C1339" s="31" t="s">
        <v>58</v>
      </c>
      <c r="D1339" s="106">
        <v>1324</v>
      </c>
      <c r="E1339" s="106">
        <f t="shared" si="141"/>
        <v>0</v>
      </c>
      <c r="F1339" s="107">
        <f t="shared" si="139"/>
        <v>0</v>
      </c>
      <c r="G1339" s="106" t="e">
        <f>IF('Calcs active'!P1338&gt;0,('Input &amp; Results'!F$32/12*$C$3)*('Input &amp; Results'!$D$21),('Input &amp; Results'!F$32/12*$C$3)*('Input &amp; Results'!$D$22))</f>
        <v>#DIV/0!</v>
      </c>
      <c r="H1339" s="106" t="e">
        <f t="shared" si="136"/>
        <v>#DIV/0!</v>
      </c>
      <c r="I1339" s="106" t="e">
        <f t="shared" si="137"/>
        <v>#DIV/0!</v>
      </c>
      <c r="J1339" s="106" t="e">
        <f t="shared" si="140"/>
        <v>#DIV/0!</v>
      </c>
      <c r="K1339" s="107" t="e">
        <f t="shared" si="138"/>
        <v>#DIV/0!</v>
      </c>
    </row>
    <row r="1340" spans="2:11" x14ac:dyDescent="0.2">
      <c r="B1340" s="31">
        <f t="shared" si="135"/>
        <v>4</v>
      </c>
      <c r="C1340" s="31" t="s">
        <v>58</v>
      </c>
      <c r="D1340" s="106">
        <v>1325</v>
      </c>
      <c r="E1340" s="106">
        <f t="shared" si="141"/>
        <v>0</v>
      </c>
      <c r="F1340" s="107">
        <f t="shared" si="139"/>
        <v>0</v>
      </c>
      <c r="G1340" s="106" t="e">
        <f>IF('Calcs active'!P1339&gt;0,('Input &amp; Results'!F$32/12*$C$3)*('Input &amp; Results'!$D$21),('Input &amp; Results'!F$32/12*$C$3)*('Input &amp; Results'!$D$22))</f>
        <v>#DIV/0!</v>
      </c>
      <c r="H1340" s="106" t="e">
        <f t="shared" si="136"/>
        <v>#DIV/0!</v>
      </c>
      <c r="I1340" s="106" t="e">
        <f t="shared" si="137"/>
        <v>#DIV/0!</v>
      </c>
      <c r="J1340" s="106" t="e">
        <f t="shared" si="140"/>
        <v>#DIV/0!</v>
      </c>
      <c r="K1340" s="107" t="e">
        <f t="shared" si="138"/>
        <v>#DIV/0!</v>
      </c>
    </row>
    <row r="1341" spans="2:11" x14ac:dyDescent="0.2">
      <c r="B1341" s="31">
        <f t="shared" si="135"/>
        <v>4</v>
      </c>
      <c r="C1341" s="31" t="s">
        <v>58</v>
      </c>
      <c r="D1341" s="106">
        <v>1326</v>
      </c>
      <c r="E1341" s="106">
        <f t="shared" si="141"/>
        <v>0</v>
      </c>
      <c r="F1341" s="107">
        <f t="shared" si="139"/>
        <v>0</v>
      </c>
      <c r="G1341" s="106" t="e">
        <f>IF('Calcs active'!P1340&gt;0,('Input &amp; Results'!F$32/12*$C$3)*('Input &amp; Results'!$D$21),('Input &amp; Results'!F$32/12*$C$3)*('Input &amp; Results'!$D$22))</f>
        <v>#DIV/0!</v>
      </c>
      <c r="H1341" s="106" t="e">
        <f t="shared" si="136"/>
        <v>#DIV/0!</v>
      </c>
      <c r="I1341" s="106" t="e">
        <f t="shared" si="137"/>
        <v>#DIV/0!</v>
      </c>
      <c r="J1341" s="106" t="e">
        <f t="shared" si="140"/>
        <v>#DIV/0!</v>
      </c>
      <c r="K1341" s="107" t="e">
        <f t="shared" si="138"/>
        <v>#DIV/0!</v>
      </c>
    </row>
    <row r="1342" spans="2:11" x14ac:dyDescent="0.2">
      <c r="B1342" s="31">
        <f t="shared" ref="B1342:B1405" si="142">B977+1</f>
        <v>4</v>
      </c>
      <c r="C1342" s="31" t="s">
        <v>58</v>
      </c>
      <c r="D1342" s="106">
        <v>1327</v>
      </c>
      <c r="E1342" s="106">
        <f t="shared" si="141"/>
        <v>0</v>
      </c>
      <c r="F1342" s="107">
        <f t="shared" si="139"/>
        <v>0</v>
      </c>
      <c r="G1342" s="106" t="e">
        <f>IF('Calcs active'!P1341&gt;0,('Input &amp; Results'!F$32/12*$C$3)*('Input &amp; Results'!$D$21),('Input &amp; Results'!F$32/12*$C$3)*('Input &amp; Results'!$D$22))</f>
        <v>#DIV/0!</v>
      </c>
      <c r="H1342" s="106" t="e">
        <f t="shared" si="136"/>
        <v>#DIV/0!</v>
      </c>
      <c r="I1342" s="106" t="e">
        <f t="shared" si="137"/>
        <v>#DIV/0!</v>
      </c>
      <c r="J1342" s="106" t="e">
        <f t="shared" si="140"/>
        <v>#DIV/0!</v>
      </c>
      <c r="K1342" s="107" t="e">
        <f t="shared" si="138"/>
        <v>#DIV/0!</v>
      </c>
    </row>
    <row r="1343" spans="2:11" x14ac:dyDescent="0.2">
      <c r="B1343" s="31">
        <f t="shared" si="142"/>
        <v>4</v>
      </c>
      <c r="C1343" s="31" t="s">
        <v>58</v>
      </c>
      <c r="D1343" s="106">
        <v>1328</v>
      </c>
      <c r="E1343" s="106">
        <f t="shared" si="141"/>
        <v>0</v>
      </c>
      <c r="F1343" s="107">
        <f t="shared" si="139"/>
        <v>0</v>
      </c>
      <c r="G1343" s="106" t="e">
        <f>IF('Calcs active'!P1342&gt;0,('Input &amp; Results'!F$32/12*$C$3)*('Input &amp; Results'!$D$21),('Input &amp; Results'!F$32/12*$C$3)*('Input &amp; Results'!$D$22))</f>
        <v>#DIV/0!</v>
      </c>
      <c r="H1343" s="106" t="e">
        <f t="shared" si="136"/>
        <v>#DIV/0!</v>
      </c>
      <c r="I1343" s="106" t="e">
        <f t="shared" si="137"/>
        <v>#DIV/0!</v>
      </c>
      <c r="J1343" s="106" t="e">
        <f t="shared" si="140"/>
        <v>#DIV/0!</v>
      </c>
      <c r="K1343" s="107" t="e">
        <f t="shared" si="138"/>
        <v>#DIV/0!</v>
      </c>
    </row>
    <row r="1344" spans="2:11" x14ac:dyDescent="0.2">
      <c r="B1344" s="31">
        <f t="shared" si="142"/>
        <v>4</v>
      </c>
      <c r="C1344" s="31" t="s">
        <v>58</v>
      </c>
      <c r="D1344" s="106">
        <v>1329</v>
      </c>
      <c r="E1344" s="106">
        <f t="shared" si="141"/>
        <v>0</v>
      </c>
      <c r="F1344" s="107">
        <f t="shared" si="139"/>
        <v>0</v>
      </c>
      <c r="G1344" s="106" t="e">
        <f>IF('Calcs active'!P1343&gt;0,('Input &amp; Results'!F$32/12*$C$3)*('Input &amp; Results'!$D$21),('Input &amp; Results'!F$32/12*$C$3)*('Input &amp; Results'!$D$22))</f>
        <v>#DIV/0!</v>
      </c>
      <c r="H1344" s="106" t="e">
        <f t="shared" si="136"/>
        <v>#DIV/0!</v>
      </c>
      <c r="I1344" s="106" t="e">
        <f t="shared" si="137"/>
        <v>#DIV/0!</v>
      </c>
      <c r="J1344" s="106" t="e">
        <f t="shared" si="140"/>
        <v>#DIV/0!</v>
      </c>
      <c r="K1344" s="107" t="e">
        <f t="shared" si="138"/>
        <v>#DIV/0!</v>
      </c>
    </row>
    <row r="1345" spans="2:11" x14ac:dyDescent="0.2">
      <c r="B1345" s="31">
        <f t="shared" si="142"/>
        <v>4</v>
      </c>
      <c r="C1345" s="31" t="s">
        <v>58</v>
      </c>
      <c r="D1345" s="106">
        <v>1330</v>
      </c>
      <c r="E1345" s="106">
        <f t="shared" si="141"/>
        <v>0</v>
      </c>
      <c r="F1345" s="107">
        <f t="shared" si="139"/>
        <v>0</v>
      </c>
      <c r="G1345" s="106" t="e">
        <f>IF('Calcs active'!P1344&gt;0,('Input &amp; Results'!F$32/12*$C$3)*('Input &amp; Results'!$D$21),('Input &amp; Results'!F$32/12*$C$3)*('Input &amp; Results'!$D$22))</f>
        <v>#DIV/0!</v>
      </c>
      <c r="H1345" s="106" t="e">
        <f t="shared" si="136"/>
        <v>#DIV/0!</v>
      </c>
      <c r="I1345" s="106" t="e">
        <f t="shared" si="137"/>
        <v>#DIV/0!</v>
      </c>
      <c r="J1345" s="106" t="e">
        <f t="shared" si="140"/>
        <v>#DIV/0!</v>
      </c>
      <c r="K1345" s="107" t="e">
        <f t="shared" si="138"/>
        <v>#DIV/0!</v>
      </c>
    </row>
    <row r="1346" spans="2:11" x14ac:dyDescent="0.2">
      <c r="B1346" s="31">
        <f t="shared" si="142"/>
        <v>4</v>
      </c>
      <c r="C1346" s="31" t="s">
        <v>58</v>
      </c>
      <c r="D1346" s="106">
        <v>1331</v>
      </c>
      <c r="E1346" s="106">
        <f t="shared" si="141"/>
        <v>0</v>
      </c>
      <c r="F1346" s="107">
        <f t="shared" si="139"/>
        <v>0</v>
      </c>
      <c r="G1346" s="106" t="e">
        <f>IF('Calcs active'!P1345&gt;0,('Input &amp; Results'!F$32/12*$C$3)*('Input &amp; Results'!$D$21),('Input &amp; Results'!F$32/12*$C$3)*('Input &amp; Results'!$D$22))</f>
        <v>#DIV/0!</v>
      </c>
      <c r="H1346" s="106" t="e">
        <f t="shared" si="136"/>
        <v>#DIV/0!</v>
      </c>
      <c r="I1346" s="106" t="e">
        <f t="shared" si="137"/>
        <v>#DIV/0!</v>
      </c>
      <c r="J1346" s="106" t="e">
        <f t="shared" si="140"/>
        <v>#DIV/0!</v>
      </c>
      <c r="K1346" s="107" t="e">
        <f t="shared" si="138"/>
        <v>#DIV/0!</v>
      </c>
    </row>
    <row r="1347" spans="2:11" x14ac:dyDescent="0.2">
      <c r="B1347" s="31">
        <f t="shared" si="142"/>
        <v>4</v>
      </c>
      <c r="C1347" s="31" t="s">
        <v>58</v>
      </c>
      <c r="D1347" s="106">
        <v>1332</v>
      </c>
      <c r="E1347" s="106">
        <f t="shared" si="141"/>
        <v>0</v>
      </c>
      <c r="F1347" s="107">
        <f t="shared" si="139"/>
        <v>0</v>
      </c>
      <c r="G1347" s="106" t="e">
        <f>IF('Calcs active'!P1346&gt;0,('Input &amp; Results'!F$32/12*$C$3)*('Input &amp; Results'!$D$21),('Input &amp; Results'!F$32/12*$C$3)*('Input &amp; Results'!$D$22))</f>
        <v>#DIV/0!</v>
      </c>
      <c r="H1347" s="106" t="e">
        <f t="shared" si="136"/>
        <v>#DIV/0!</v>
      </c>
      <c r="I1347" s="106" t="e">
        <f t="shared" si="137"/>
        <v>#DIV/0!</v>
      </c>
      <c r="J1347" s="106" t="e">
        <f t="shared" si="140"/>
        <v>#DIV/0!</v>
      </c>
      <c r="K1347" s="107" t="e">
        <f t="shared" si="138"/>
        <v>#DIV/0!</v>
      </c>
    </row>
    <row r="1348" spans="2:11" x14ac:dyDescent="0.2">
      <c r="B1348" s="31">
        <f t="shared" si="142"/>
        <v>4</v>
      </c>
      <c r="C1348" s="31" t="s">
        <v>58</v>
      </c>
      <c r="D1348" s="106">
        <v>1333</v>
      </c>
      <c r="E1348" s="106">
        <f t="shared" si="141"/>
        <v>0</v>
      </c>
      <c r="F1348" s="107">
        <f t="shared" si="139"/>
        <v>0</v>
      </c>
      <c r="G1348" s="106" t="e">
        <f>IF('Calcs active'!P1347&gt;0,('Input &amp; Results'!F$32/12*$C$3)*('Input &amp; Results'!$D$21),('Input &amp; Results'!F$32/12*$C$3)*('Input &amp; Results'!$D$22))</f>
        <v>#DIV/0!</v>
      </c>
      <c r="H1348" s="106" t="e">
        <f t="shared" si="136"/>
        <v>#DIV/0!</v>
      </c>
      <c r="I1348" s="106" t="e">
        <f t="shared" si="137"/>
        <v>#DIV/0!</v>
      </c>
      <c r="J1348" s="106" t="e">
        <f t="shared" si="140"/>
        <v>#DIV/0!</v>
      </c>
      <c r="K1348" s="107" t="e">
        <f t="shared" si="138"/>
        <v>#DIV/0!</v>
      </c>
    </row>
    <row r="1349" spans="2:11" x14ac:dyDescent="0.2">
      <c r="B1349" s="31">
        <f t="shared" si="142"/>
        <v>4</v>
      </c>
      <c r="C1349" s="31" t="s">
        <v>58</v>
      </c>
      <c r="D1349" s="106">
        <v>1334</v>
      </c>
      <c r="E1349" s="106">
        <f t="shared" si="141"/>
        <v>0</v>
      </c>
      <c r="F1349" s="107">
        <f t="shared" si="139"/>
        <v>0</v>
      </c>
      <c r="G1349" s="106" t="e">
        <f>IF('Calcs active'!P1348&gt;0,('Input &amp; Results'!F$32/12*$C$3)*('Input &amp; Results'!$D$21),('Input &amp; Results'!F$32/12*$C$3)*('Input &amp; Results'!$D$22))</f>
        <v>#DIV/0!</v>
      </c>
      <c r="H1349" s="106" t="e">
        <f t="shared" si="136"/>
        <v>#DIV/0!</v>
      </c>
      <c r="I1349" s="106" t="e">
        <f t="shared" si="137"/>
        <v>#DIV/0!</v>
      </c>
      <c r="J1349" s="106" t="e">
        <f t="shared" si="140"/>
        <v>#DIV/0!</v>
      </c>
      <c r="K1349" s="107" t="e">
        <f t="shared" si="138"/>
        <v>#DIV/0!</v>
      </c>
    </row>
    <row r="1350" spans="2:11" x14ac:dyDescent="0.2">
      <c r="B1350" s="31">
        <f t="shared" si="142"/>
        <v>4</v>
      </c>
      <c r="C1350" s="31" t="s">
        <v>58</v>
      </c>
      <c r="D1350" s="106">
        <v>1335</v>
      </c>
      <c r="E1350" s="106">
        <f t="shared" si="141"/>
        <v>0</v>
      </c>
      <c r="F1350" s="107">
        <f t="shared" si="139"/>
        <v>0</v>
      </c>
      <c r="G1350" s="106" t="e">
        <f>IF('Calcs active'!P1349&gt;0,('Input &amp; Results'!F$32/12*$C$3)*('Input &amp; Results'!$D$21),('Input &amp; Results'!F$32/12*$C$3)*('Input &amp; Results'!$D$22))</f>
        <v>#DIV/0!</v>
      </c>
      <c r="H1350" s="106" t="e">
        <f t="shared" si="136"/>
        <v>#DIV/0!</v>
      </c>
      <c r="I1350" s="106" t="e">
        <f t="shared" si="137"/>
        <v>#DIV/0!</v>
      </c>
      <c r="J1350" s="106" t="e">
        <f t="shared" si="140"/>
        <v>#DIV/0!</v>
      </c>
      <c r="K1350" s="107" t="e">
        <f t="shared" si="138"/>
        <v>#DIV/0!</v>
      </c>
    </row>
    <row r="1351" spans="2:11" x14ac:dyDescent="0.2">
      <c r="B1351" s="31">
        <f t="shared" si="142"/>
        <v>4</v>
      </c>
      <c r="C1351" s="31" t="s">
        <v>58</v>
      </c>
      <c r="D1351" s="106">
        <v>1336</v>
      </c>
      <c r="E1351" s="106">
        <f t="shared" si="141"/>
        <v>0</v>
      </c>
      <c r="F1351" s="107">
        <f t="shared" si="139"/>
        <v>0</v>
      </c>
      <c r="G1351" s="106" t="e">
        <f>IF('Calcs active'!P1350&gt;0,('Input &amp; Results'!F$32/12*$C$3)*('Input &amp; Results'!$D$21),('Input &amp; Results'!F$32/12*$C$3)*('Input &amp; Results'!$D$22))</f>
        <v>#DIV/0!</v>
      </c>
      <c r="H1351" s="106" t="e">
        <f t="shared" si="136"/>
        <v>#DIV/0!</v>
      </c>
      <c r="I1351" s="106" t="e">
        <f t="shared" si="137"/>
        <v>#DIV/0!</v>
      </c>
      <c r="J1351" s="106" t="e">
        <f t="shared" si="140"/>
        <v>#DIV/0!</v>
      </c>
      <c r="K1351" s="107" t="e">
        <f t="shared" si="138"/>
        <v>#DIV/0!</v>
      </c>
    </row>
    <row r="1352" spans="2:11" x14ac:dyDescent="0.2">
      <c r="B1352" s="31">
        <f t="shared" si="142"/>
        <v>4</v>
      </c>
      <c r="C1352" s="31" t="s">
        <v>58</v>
      </c>
      <c r="D1352" s="106">
        <v>1337</v>
      </c>
      <c r="E1352" s="106">
        <f t="shared" si="141"/>
        <v>0</v>
      </c>
      <c r="F1352" s="107">
        <f t="shared" si="139"/>
        <v>0</v>
      </c>
      <c r="G1352" s="106" t="e">
        <f>IF('Calcs active'!P1351&gt;0,('Input &amp; Results'!F$32/12*$C$3)*('Input &amp; Results'!$D$21),('Input &amp; Results'!F$32/12*$C$3)*('Input &amp; Results'!$D$22))</f>
        <v>#DIV/0!</v>
      </c>
      <c r="H1352" s="106" t="e">
        <f t="shared" si="136"/>
        <v>#DIV/0!</v>
      </c>
      <c r="I1352" s="106" t="e">
        <f t="shared" si="137"/>
        <v>#DIV/0!</v>
      </c>
      <c r="J1352" s="106" t="e">
        <f t="shared" si="140"/>
        <v>#DIV/0!</v>
      </c>
      <c r="K1352" s="107" t="e">
        <f t="shared" si="138"/>
        <v>#DIV/0!</v>
      </c>
    </row>
    <row r="1353" spans="2:11" x14ac:dyDescent="0.2">
      <c r="B1353" s="31">
        <f t="shared" si="142"/>
        <v>4</v>
      </c>
      <c r="C1353" s="31" t="s">
        <v>58</v>
      </c>
      <c r="D1353" s="106">
        <v>1338</v>
      </c>
      <c r="E1353" s="106">
        <f t="shared" si="141"/>
        <v>0</v>
      </c>
      <c r="F1353" s="107">
        <f t="shared" si="139"/>
        <v>0</v>
      </c>
      <c r="G1353" s="106" t="e">
        <f>IF('Calcs active'!P1352&gt;0,('Input &amp; Results'!F$32/12*$C$3)*('Input &amp; Results'!$D$21),('Input &amp; Results'!F$32/12*$C$3)*('Input &amp; Results'!$D$22))</f>
        <v>#DIV/0!</v>
      </c>
      <c r="H1353" s="106" t="e">
        <f t="shared" si="136"/>
        <v>#DIV/0!</v>
      </c>
      <c r="I1353" s="106" t="e">
        <f t="shared" si="137"/>
        <v>#DIV/0!</v>
      </c>
      <c r="J1353" s="106" t="e">
        <f t="shared" si="140"/>
        <v>#DIV/0!</v>
      </c>
      <c r="K1353" s="107" t="e">
        <f t="shared" si="138"/>
        <v>#DIV/0!</v>
      </c>
    </row>
    <row r="1354" spans="2:11" x14ac:dyDescent="0.2">
      <c r="B1354" s="31">
        <f t="shared" si="142"/>
        <v>4</v>
      </c>
      <c r="C1354" s="31" t="s">
        <v>59</v>
      </c>
      <c r="D1354" s="106">
        <v>1339</v>
      </c>
      <c r="E1354" s="106">
        <f t="shared" si="141"/>
        <v>0</v>
      </c>
      <c r="F1354" s="107">
        <f t="shared" si="139"/>
        <v>0</v>
      </c>
      <c r="G1354" s="106" t="e">
        <f>IF('Calcs active'!P1353&gt;0,('Input &amp; Results'!F$33/12*$C$3)*('Input &amp; Results'!$D$21),('Input &amp; Results'!F$33/12*$C$3)*('Input &amp; Results'!$D$22))</f>
        <v>#DIV/0!</v>
      </c>
      <c r="H1354" s="106" t="e">
        <f t="shared" si="136"/>
        <v>#DIV/0!</v>
      </c>
      <c r="I1354" s="106" t="e">
        <f t="shared" si="137"/>
        <v>#DIV/0!</v>
      </c>
      <c r="J1354" s="106" t="e">
        <f t="shared" si="140"/>
        <v>#DIV/0!</v>
      </c>
      <c r="K1354" s="107" t="e">
        <f t="shared" si="138"/>
        <v>#DIV/0!</v>
      </c>
    </row>
    <row r="1355" spans="2:11" x14ac:dyDescent="0.2">
      <c r="B1355" s="31">
        <f t="shared" si="142"/>
        <v>4</v>
      </c>
      <c r="C1355" s="31" t="s">
        <v>59</v>
      </c>
      <c r="D1355" s="106">
        <v>1340</v>
      </c>
      <c r="E1355" s="106">
        <f t="shared" si="141"/>
        <v>0</v>
      </c>
      <c r="F1355" s="107">
        <f t="shared" si="139"/>
        <v>0</v>
      </c>
      <c r="G1355" s="106" t="e">
        <f>IF('Calcs active'!P1354&gt;0,('Input &amp; Results'!F$33/12*$C$3)*('Input &amp; Results'!$D$21),('Input &amp; Results'!F$33/12*$C$3)*('Input &amp; Results'!$D$22))</f>
        <v>#DIV/0!</v>
      </c>
      <c r="H1355" s="106" t="e">
        <f t="shared" si="136"/>
        <v>#DIV/0!</v>
      </c>
      <c r="I1355" s="106" t="e">
        <f t="shared" si="137"/>
        <v>#DIV/0!</v>
      </c>
      <c r="J1355" s="106" t="e">
        <f t="shared" si="140"/>
        <v>#DIV/0!</v>
      </c>
      <c r="K1355" s="107" t="e">
        <f t="shared" si="138"/>
        <v>#DIV/0!</v>
      </c>
    </row>
    <row r="1356" spans="2:11" x14ac:dyDescent="0.2">
      <c r="B1356" s="31">
        <f t="shared" si="142"/>
        <v>4</v>
      </c>
      <c r="C1356" s="31" t="s">
        <v>59</v>
      </c>
      <c r="D1356" s="106">
        <v>1341</v>
      </c>
      <c r="E1356" s="106">
        <f t="shared" si="141"/>
        <v>0</v>
      </c>
      <c r="F1356" s="107">
        <f t="shared" si="139"/>
        <v>0</v>
      </c>
      <c r="G1356" s="106" t="e">
        <f>IF('Calcs active'!P1355&gt;0,('Input &amp; Results'!F$33/12*$C$3)*('Input &amp; Results'!$D$21),('Input &amp; Results'!F$33/12*$C$3)*('Input &amp; Results'!$D$22))</f>
        <v>#DIV/0!</v>
      </c>
      <c r="H1356" s="106" t="e">
        <f t="shared" si="136"/>
        <v>#DIV/0!</v>
      </c>
      <c r="I1356" s="106" t="e">
        <f t="shared" si="137"/>
        <v>#DIV/0!</v>
      </c>
      <c r="J1356" s="106" t="e">
        <f t="shared" si="140"/>
        <v>#DIV/0!</v>
      </c>
      <c r="K1356" s="107" t="e">
        <f t="shared" si="138"/>
        <v>#DIV/0!</v>
      </c>
    </row>
    <row r="1357" spans="2:11" x14ac:dyDescent="0.2">
      <c r="B1357" s="31">
        <f t="shared" si="142"/>
        <v>4</v>
      </c>
      <c r="C1357" s="31" t="s">
        <v>59</v>
      </c>
      <c r="D1357" s="106">
        <v>1342</v>
      </c>
      <c r="E1357" s="106">
        <f t="shared" si="141"/>
        <v>0</v>
      </c>
      <c r="F1357" s="107">
        <f t="shared" si="139"/>
        <v>0</v>
      </c>
      <c r="G1357" s="106" t="e">
        <f>IF('Calcs active'!P1356&gt;0,('Input &amp; Results'!F$33/12*$C$3)*('Input &amp; Results'!$D$21),('Input &amp; Results'!F$33/12*$C$3)*('Input &amp; Results'!$D$22))</f>
        <v>#DIV/0!</v>
      </c>
      <c r="H1357" s="106" t="e">
        <f t="shared" si="136"/>
        <v>#DIV/0!</v>
      </c>
      <c r="I1357" s="106" t="e">
        <f t="shared" si="137"/>
        <v>#DIV/0!</v>
      </c>
      <c r="J1357" s="106" t="e">
        <f t="shared" si="140"/>
        <v>#DIV/0!</v>
      </c>
      <c r="K1357" s="107" t="e">
        <f t="shared" si="138"/>
        <v>#DIV/0!</v>
      </c>
    </row>
    <row r="1358" spans="2:11" x14ac:dyDescent="0.2">
      <c r="B1358" s="31">
        <f t="shared" si="142"/>
        <v>4</v>
      </c>
      <c r="C1358" s="31" t="s">
        <v>59</v>
      </c>
      <c r="D1358" s="106">
        <v>1343</v>
      </c>
      <c r="E1358" s="106">
        <f t="shared" si="141"/>
        <v>0</v>
      </c>
      <c r="F1358" s="107">
        <f t="shared" si="139"/>
        <v>0</v>
      </c>
      <c r="G1358" s="106" t="e">
        <f>IF('Calcs active'!P1357&gt;0,('Input &amp; Results'!F$33/12*$C$3)*('Input &amp; Results'!$D$21),('Input &amp; Results'!F$33/12*$C$3)*('Input &amp; Results'!$D$22))</f>
        <v>#DIV/0!</v>
      </c>
      <c r="H1358" s="106" t="e">
        <f t="shared" si="136"/>
        <v>#DIV/0!</v>
      </c>
      <c r="I1358" s="106" t="e">
        <f t="shared" si="137"/>
        <v>#DIV/0!</v>
      </c>
      <c r="J1358" s="106" t="e">
        <f t="shared" si="140"/>
        <v>#DIV/0!</v>
      </c>
      <c r="K1358" s="107" t="e">
        <f t="shared" si="138"/>
        <v>#DIV/0!</v>
      </c>
    </row>
    <row r="1359" spans="2:11" x14ac:dyDescent="0.2">
      <c r="B1359" s="31">
        <f t="shared" si="142"/>
        <v>4</v>
      </c>
      <c r="C1359" s="31" t="s">
        <v>59</v>
      </c>
      <c r="D1359" s="106">
        <v>1344</v>
      </c>
      <c r="E1359" s="106">
        <f t="shared" si="141"/>
        <v>0</v>
      </c>
      <c r="F1359" s="107">
        <f t="shared" si="139"/>
        <v>0</v>
      </c>
      <c r="G1359" s="106" t="e">
        <f>IF('Calcs active'!P1358&gt;0,('Input &amp; Results'!F$33/12*$C$3)*('Input &amp; Results'!$D$21),('Input &amp; Results'!F$33/12*$C$3)*('Input &amp; Results'!$D$22))</f>
        <v>#DIV/0!</v>
      </c>
      <c r="H1359" s="106" t="e">
        <f t="shared" si="136"/>
        <v>#DIV/0!</v>
      </c>
      <c r="I1359" s="106" t="e">
        <f t="shared" si="137"/>
        <v>#DIV/0!</v>
      </c>
      <c r="J1359" s="106" t="e">
        <f t="shared" si="140"/>
        <v>#DIV/0!</v>
      </c>
      <c r="K1359" s="107" t="e">
        <f t="shared" si="138"/>
        <v>#DIV/0!</v>
      </c>
    </row>
    <row r="1360" spans="2:11" x14ac:dyDescent="0.2">
      <c r="B1360" s="31">
        <f t="shared" si="142"/>
        <v>4</v>
      </c>
      <c r="C1360" s="31" t="s">
        <v>59</v>
      </c>
      <c r="D1360" s="106">
        <v>1345</v>
      </c>
      <c r="E1360" s="106">
        <f t="shared" si="141"/>
        <v>0</v>
      </c>
      <c r="F1360" s="107">
        <f t="shared" si="139"/>
        <v>0</v>
      </c>
      <c r="G1360" s="106" t="e">
        <f>IF('Calcs active'!P1359&gt;0,('Input &amp; Results'!F$33/12*$C$3)*('Input &amp; Results'!$D$21),('Input &amp; Results'!F$33/12*$C$3)*('Input &amp; Results'!$D$22))</f>
        <v>#DIV/0!</v>
      </c>
      <c r="H1360" s="106" t="e">
        <f t="shared" si="136"/>
        <v>#DIV/0!</v>
      </c>
      <c r="I1360" s="106" t="e">
        <f t="shared" si="137"/>
        <v>#DIV/0!</v>
      </c>
      <c r="J1360" s="106" t="e">
        <f t="shared" si="140"/>
        <v>#DIV/0!</v>
      </c>
      <c r="K1360" s="107" t="e">
        <f t="shared" si="138"/>
        <v>#DIV/0!</v>
      </c>
    </row>
    <row r="1361" spans="2:11" x14ac:dyDescent="0.2">
      <c r="B1361" s="31">
        <f t="shared" si="142"/>
        <v>4</v>
      </c>
      <c r="C1361" s="31" t="s">
        <v>59</v>
      </c>
      <c r="D1361" s="106">
        <v>1346</v>
      </c>
      <c r="E1361" s="106">
        <f t="shared" si="141"/>
        <v>0</v>
      </c>
      <c r="F1361" s="107">
        <f t="shared" si="139"/>
        <v>0</v>
      </c>
      <c r="G1361" s="106" t="e">
        <f>IF('Calcs active'!P1360&gt;0,('Input &amp; Results'!F$33/12*$C$3)*('Input &amp; Results'!$D$21),('Input &amp; Results'!F$33/12*$C$3)*('Input &amp; Results'!$D$22))</f>
        <v>#DIV/0!</v>
      </c>
      <c r="H1361" s="106" t="e">
        <f t="shared" ref="H1361:H1424" si="143">G1361-E1361</f>
        <v>#DIV/0!</v>
      </c>
      <c r="I1361" s="106" t="e">
        <f t="shared" ref="I1361:I1424" si="144">I1360+H1361</f>
        <v>#DIV/0!</v>
      </c>
      <c r="J1361" s="106" t="e">
        <f t="shared" si="140"/>
        <v>#DIV/0!</v>
      </c>
      <c r="K1361" s="107" t="e">
        <f t="shared" ref="K1361:K1424" si="145">J1361/($C$3*$C$4)</f>
        <v>#DIV/0!</v>
      </c>
    </row>
    <row r="1362" spans="2:11" x14ac:dyDescent="0.2">
      <c r="B1362" s="31">
        <f t="shared" si="142"/>
        <v>4</v>
      </c>
      <c r="C1362" s="31" t="s">
        <v>59</v>
      </c>
      <c r="D1362" s="106">
        <v>1347</v>
      </c>
      <c r="E1362" s="106">
        <f t="shared" si="141"/>
        <v>0</v>
      </c>
      <c r="F1362" s="107">
        <f t="shared" si="139"/>
        <v>0</v>
      </c>
      <c r="G1362" s="106" t="e">
        <f>IF('Calcs active'!P1361&gt;0,('Input &amp; Results'!F$33/12*$C$3)*('Input &amp; Results'!$D$21),('Input &amp; Results'!F$33/12*$C$3)*('Input &amp; Results'!$D$22))</f>
        <v>#DIV/0!</v>
      </c>
      <c r="H1362" s="106" t="e">
        <f t="shared" si="143"/>
        <v>#DIV/0!</v>
      </c>
      <c r="I1362" s="106" t="e">
        <f t="shared" si="144"/>
        <v>#DIV/0!</v>
      </c>
      <c r="J1362" s="106" t="e">
        <f t="shared" si="140"/>
        <v>#DIV/0!</v>
      </c>
      <c r="K1362" s="107" t="e">
        <f t="shared" si="145"/>
        <v>#DIV/0!</v>
      </c>
    </row>
    <row r="1363" spans="2:11" x14ac:dyDescent="0.2">
      <c r="B1363" s="31">
        <f t="shared" si="142"/>
        <v>4</v>
      </c>
      <c r="C1363" s="31" t="s">
        <v>59</v>
      </c>
      <c r="D1363" s="106">
        <v>1348</v>
      </c>
      <c r="E1363" s="106">
        <f t="shared" si="141"/>
        <v>0</v>
      </c>
      <c r="F1363" s="107">
        <f t="shared" ref="F1363:F1426" si="146">E1363*7.48/1440</f>
        <v>0</v>
      </c>
      <c r="G1363" s="106" t="e">
        <f>IF('Calcs active'!P1362&gt;0,('Input &amp; Results'!F$33/12*$C$3)*('Input &amp; Results'!$D$21),('Input &amp; Results'!F$33/12*$C$3)*('Input &amp; Results'!$D$22))</f>
        <v>#DIV/0!</v>
      </c>
      <c r="H1363" s="106" t="e">
        <f t="shared" si="143"/>
        <v>#DIV/0!</v>
      </c>
      <c r="I1363" s="106" t="e">
        <f t="shared" si="144"/>
        <v>#DIV/0!</v>
      </c>
      <c r="J1363" s="106" t="e">
        <f t="shared" si="140"/>
        <v>#DIV/0!</v>
      </c>
      <c r="K1363" s="107" t="e">
        <f t="shared" si="145"/>
        <v>#DIV/0!</v>
      </c>
    </row>
    <row r="1364" spans="2:11" x14ac:dyDescent="0.2">
      <c r="B1364" s="31">
        <f t="shared" si="142"/>
        <v>4</v>
      </c>
      <c r="C1364" s="31" t="s">
        <v>59</v>
      </c>
      <c r="D1364" s="106">
        <v>1349</v>
      </c>
      <c r="E1364" s="106">
        <f t="shared" si="141"/>
        <v>0</v>
      </c>
      <c r="F1364" s="107">
        <f t="shared" si="146"/>
        <v>0</v>
      </c>
      <c r="G1364" s="106" t="e">
        <f>IF('Calcs active'!P1363&gt;0,('Input &amp; Results'!F$33/12*$C$3)*('Input &amp; Results'!$D$21),('Input &amp; Results'!F$33/12*$C$3)*('Input &amp; Results'!$D$22))</f>
        <v>#DIV/0!</v>
      </c>
      <c r="H1364" s="106" t="e">
        <f t="shared" si="143"/>
        <v>#DIV/0!</v>
      </c>
      <c r="I1364" s="106" t="e">
        <f t="shared" si="144"/>
        <v>#DIV/0!</v>
      </c>
      <c r="J1364" s="106" t="e">
        <f t="shared" si="140"/>
        <v>#DIV/0!</v>
      </c>
      <c r="K1364" s="107" t="e">
        <f t="shared" si="145"/>
        <v>#DIV/0!</v>
      </c>
    </row>
    <row r="1365" spans="2:11" x14ac:dyDescent="0.2">
      <c r="B1365" s="31">
        <f t="shared" si="142"/>
        <v>4</v>
      </c>
      <c r="C1365" s="31" t="s">
        <v>59</v>
      </c>
      <c r="D1365" s="106">
        <v>1350</v>
      </c>
      <c r="E1365" s="106">
        <f t="shared" si="141"/>
        <v>0</v>
      </c>
      <c r="F1365" s="107">
        <f t="shared" si="146"/>
        <v>0</v>
      </c>
      <c r="G1365" s="106" t="e">
        <f>IF('Calcs active'!P1364&gt;0,('Input &amp; Results'!F$33/12*$C$3)*('Input &amp; Results'!$D$21),('Input &amp; Results'!F$33/12*$C$3)*('Input &amp; Results'!$D$22))</f>
        <v>#DIV/0!</v>
      </c>
      <c r="H1365" s="106" t="e">
        <f t="shared" si="143"/>
        <v>#DIV/0!</v>
      </c>
      <c r="I1365" s="106" t="e">
        <f t="shared" si="144"/>
        <v>#DIV/0!</v>
      </c>
      <c r="J1365" s="106" t="e">
        <f t="shared" ref="J1365:J1428" si="147">J1364+H1365</f>
        <v>#DIV/0!</v>
      </c>
      <c r="K1365" s="107" t="e">
        <f t="shared" si="145"/>
        <v>#DIV/0!</v>
      </c>
    </row>
    <row r="1366" spans="2:11" x14ac:dyDescent="0.2">
      <c r="B1366" s="31">
        <f t="shared" si="142"/>
        <v>4</v>
      </c>
      <c r="C1366" s="31" t="s">
        <v>59</v>
      </c>
      <c r="D1366" s="106">
        <v>1351</v>
      </c>
      <c r="E1366" s="106">
        <f t="shared" si="141"/>
        <v>0</v>
      </c>
      <c r="F1366" s="107">
        <f t="shared" si="146"/>
        <v>0</v>
      </c>
      <c r="G1366" s="106" t="e">
        <f>IF('Calcs active'!P1365&gt;0,('Input &amp; Results'!F$33/12*$C$3)*('Input &amp; Results'!$D$21),('Input &amp; Results'!F$33/12*$C$3)*('Input &amp; Results'!$D$22))</f>
        <v>#DIV/0!</v>
      </c>
      <c r="H1366" s="106" t="e">
        <f t="shared" si="143"/>
        <v>#DIV/0!</v>
      </c>
      <c r="I1366" s="106" t="e">
        <f t="shared" si="144"/>
        <v>#DIV/0!</v>
      </c>
      <c r="J1366" s="106" t="e">
        <f t="shared" si="147"/>
        <v>#DIV/0!</v>
      </c>
      <c r="K1366" s="107" t="e">
        <f t="shared" si="145"/>
        <v>#DIV/0!</v>
      </c>
    </row>
    <row r="1367" spans="2:11" x14ac:dyDescent="0.2">
      <c r="B1367" s="31">
        <f t="shared" si="142"/>
        <v>4</v>
      </c>
      <c r="C1367" s="31" t="s">
        <v>59</v>
      </c>
      <c r="D1367" s="106">
        <v>1352</v>
      </c>
      <c r="E1367" s="106">
        <f t="shared" si="141"/>
        <v>0</v>
      </c>
      <c r="F1367" s="107">
        <f t="shared" si="146"/>
        <v>0</v>
      </c>
      <c r="G1367" s="106" t="e">
        <f>IF('Calcs active'!P1366&gt;0,('Input &amp; Results'!F$33/12*$C$3)*('Input &amp; Results'!$D$21),('Input &amp; Results'!F$33/12*$C$3)*('Input &amp; Results'!$D$22))</f>
        <v>#DIV/0!</v>
      </c>
      <c r="H1367" s="106" t="e">
        <f t="shared" si="143"/>
        <v>#DIV/0!</v>
      </c>
      <c r="I1367" s="106" t="e">
        <f t="shared" si="144"/>
        <v>#DIV/0!</v>
      </c>
      <c r="J1367" s="106" t="e">
        <f t="shared" si="147"/>
        <v>#DIV/0!</v>
      </c>
      <c r="K1367" s="107" t="e">
        <f t="shared" si="145"/>
        <v>#DIV/0!</v>
      </c>
    </row>
    <row r="1368" spans="2:11" x14ac:dyDescent="0.2">
      <c r="B1368" s="31">
        <f t="shared" si="142"/>
        <v>4</v>
      </c>
      <c r="C1368" s="31" t="s">
        <v>59</v>
      </c>
      <c r="D1368" s="106">
        <v>1353</v>
      </c>
      <c r="E1368" s="106">
        <f t="shared" si="141"/>
        <v>0</v>
      </c>
      <c r="F1368" s="107">
        <f t="shared" si="146"/>
        <v>0</v>
      </c>
      <c r="G1368" s="106" t="e">
        <f>IF('Calcs active'!P1367&gt;0,('Input &amp; Results'!F$33/12*$C$3)*('Input &amp; Results'!$D$21),('Input &amp; Results'!F$33/12*$C$3)*('Input &amp; Results'!$D$22))</f>
        <v>#DIV/0!</v>
      </c>
      <c r="H1368" s="106" t="e">
        <f t="shared" si="143"/>
        <v>#DIV/0!</v>
      </c>
      <c r="I1368" s="106" t="e">
        <f t="shared" si="144"/>
        <v>#DIV/0!</v>
      </c>
      <c r="J1368" s="106" t="e">
        <f t="shared" si="147"/>
        <v>#DIV/0!</v>
      </c>
      <c r="K1368" s="107" t="e">
        <f t="shared" si="145"/>
        <v>#DIV/0!</v>
      </c>
    </row>
    <row r="1369" spans="2:11" x14ac:dyDescent="0.2">
      <c r="B1369" s="31">
        <f t="shared" si="142"/>
        <v>4</v>
      </c>
      <c r="C1369" s="31" t="s">
        <v>59</v>
      </c>
      <c r="D1369" s="106">
        <v>1354</v>
      </c>
      <c r="E1369" s="106">
        <f t="shared" si="141"/>
        <v>0</v>
      </c>
      <c r="F1369" s="107">
        <f t="shared" si="146"/>
        <v>0</v>
      </c>
      <c r="G1369" s="106" t="e">
        <f>IF('Calcs active'!P1368&gt;0,('Input &amp; Results'!F$33/12*$C$3)*('Input &amp; Results'!$D$21),('Input &amp; Results'!F$33/12*$C$3)*('Input &amp; Results'!$D$22))</f>
        <v>#DIV/0!</v>
      </c>
      <c r="H1369" s="106" t="e">
        <f t="shared" si="143"/>
        <v>#DIV/0!</v>
      </c>
      <c r="I1369" s="106" t="e">
        <f t="shared" si="144"/>
        <v>#DIV/0!</v>
      </c>
      <c r="J1369" s="106" t="e">
        <f t="shared" si="147"/>
        <v>#DIV/0!</v>
      </c>
      <c r="K1369" s="107" t="e">
        <f t="shared" si="145"/>
        <v>#DIV/0!</v>
      </c>
    </row>
    <row r="1370" spans="2:11" x14ac:dyDescent="0.2">
      <c r="B1370" s="31">
        <f t="shared" si="142"/>
        <v>4</v>
      </c>
      <c r="C1370" s="31" t="s">
        <v>59</v>
      </c>
      <c r="D1370" s="106">
        <v>1355</v>
      </c>
      <c r="E1370" s="106">
        <f t="shared" si="141"/>
        <v>0</v>
      </c>
      <c r="F1370" s="107">
        <f t="shared" si="146"/>
        <v>0</v>
      </c>
      <c r="G1370" s="106" t="e">
        <f>IF('Calcs active'!P1369&gt;0,('Input &amp; Results'!F$33/12*$C$3)*('Input &amp; Results'!$D$21),('Input &amp; Results'!F$33/12*$C$3)*('Input &amp; Results'!$D$22))</f>
        <v>#DIV/0!</v>
      </c>
      <c r="H1370" s="106" t="e">
        <f t="shared" si="143"/>
        <v>#DIV/0!</v>
      </c>
      <c r="I1370" s="106" t="e">
        <f t="shared" si="144"/>
        <v>#DIV/0!</v>
      </c>
      <c r="J1370" s="106" t="e">
        <f t="shared" si="147"/>
        <v>#DIV/0!</v>
      </c>
      <c r="K1370" s="107" t="e">
        <f t="shared" si="145"/>
        <v>#DIV/0!</v>
      </c>
    </row>
    <row r="1371" spans="2:11" x14ac:dyDescent="0.2">
      <c r="B1371" s="31">
        <f t="shared" si="142"/>
        <v>4</v>
      </c>
      <c r="C1371" s="31" t="s">
        <v>59</v>
      </c>
      <c r="D1371" s="106">
        <v>1356</v>
      </c>
      <c r="E1371" s="106">
        <f t="shared" si="141"/>
        <v>0</v>
      </c>
      <c r="F1371" s="107">
        <f t="shared" si="146"/>
        <v>0</v>
      </c>
      <c r="G1371" s="106" t="e">
        <f>IF('Calcs active'!P1370&gt;0,('Input &amp; Results'!F$33/12*$C$3)*('Input &amp; Results'!$D$21),('Input &amp; Results'!F$33/12*$C$3)*('Input &amp; Results'!$D$22))</f>
        <v>#DIV/0!</v>
      </c>
      <c r="H1371" s="106" t="e">
        <f t="shared" si="143"/>
        <v>#DIV/0!</v>
      </c>
      <c r="I1371" s="106" t="e">
        <f t="shared" si="144"/>
        <v>#DIV/0!</v>
      </c>
      <c r="J1371" s="106" t="e">
        <f t="shared" si="147"/>
        <v>#DIV/0!</v>
      </c>
      <c r="K1371" s="107" t="e">
        <f t="shared" si="145"/>
        <v>#DIV/0!</v>
      </c>
    </row>
    <row r="1372" spans="2:11" x14ac:dyDescent="0.2">
      <c r="B1372" s="31">
        <f t="shared" si="142"/>
        <v>4</v>
      </c>
      <c r="C1372" s="31" t="s">
        <v>59</v>
      </c>
      <c r="D1372" s="106">
        <v>1357</v>
      </c>
      <c r="E1372" s="106">
        <f t="shared" si="141"/>
        <v>0</v>
      </c>
      <c r="F1372" s="107">
        <f t="shared" si="146"/>
        <v>0</v>
      </c>
      <c r="G1372" s="106" t="e">
        <f>IF('Calcs active'!P1371&gt;0,('Input &amp; Results'!F$33/12*$C$3)*('Input &amp; Results'!$D$21),('Input &amp; Results'!F$33/12*$C$3)*('Input &amp; Results'!$D$22))</f>
        <v>#DIV/0!</v>
      </c>
      <c r="H1372" s="106" t="e">
        <f t="shared" si="143"/>
        <v>#DIV/0!</v>
      </c>
      <c r="I1372" s="106" t="e">
        <f t="shared" si="144"/>
        <v>#DIV/0!</v>
      </c>
      <c r="J1372" s="106" t="e">
        <f t="shared" si="147"/>
        <v>#DIV/0!</v>
      </c>
      <c r="K1372" s="107" t="e">
        <f t="shared" si="145"/>
        <v>#DIV/0!</v>
      </c>
    </row>
    <row r="1373" spans="2:11" x14ac:dyDescent="0.2">
      <c r="B1373" s="31">
        <f t="shared" si="142"/>
        <v>4</v>
      </c>
      <c r="C1373" s="31" t="s">
        <v>59</v>
      </c>
      <c r="D1373" s="106">
        <v>1358</v>
      </c>
      <c r="E1373" s="106">
        <f t="shared" si="141"/>
        <v>0</v>
      </c>
      <c r="F1373" s="107">
        <f t="shared" si="146"/>
        <v>0</v>
      </c>
      <c r="G1373" s="106" t="e">
        <f>IF('Calcs active'!P1372&gt;0,('Input &amp; Results'!F$33/12*$C$3)*('Input &amp; Results'!$D$21),('Input &amp; Results'!F$33/12*$C$3)*('Input &amp; Results'!$D$22))</f>
        <v>#DIV/0!</v>
      </c>
      <c r="H1373" s="106" t="e">
        <f t="shared" si="143"/>
        <v>#DIV/0!</v>
      </c>
      <c r="I1373" s="106" t="e">
        <f t="shared" si="144"/>
        <v>#DIV/0!</v>
      </c>
      <c r="J1373" s="106" t="e">
        <f t="shared" si="147"/>
        <v>#DIV/0!</v>
      </c>
      <c r="K1373" s="107" t="e">
        <f t="shared" si="145"/>
        <v>#DIV/0!</v>
      </c>
    </row>
    <row r="1374" spans="2:11" x14ac:dyDescent="0.2">
      <c r="B1374" s="31">
        <f t="shared" si="142"/>
        <v>4</v>
      </c>
      <c r="C1374" s="31" t="s">
        <v>59</v>
      </c>
      <c r="D1374" s="106">
        <v>1359</v>
      </c>
      <c r="E1374" s="106">
        <f t="shared" si="141"/>
        <v>0</v>
      </c>
      <c r="F1374" s="107">
        <f t="shared" si="146"/>
        <v>0</v>
      </c>
      <c r="G1374" s="106" t="e">
        <f>IF('Calcs active'!P1373&gt;0,('Input &amp; Results'!F$33/12*$C$3)*('Input &amp; Results'!$D$21),('Input &amp; Results'!F$33/12*$C$3)*('Input &amp; Results'!$D$22))</f>
        <v>#DIV/0!</v>
      </c>
      <c r="H1374" s="106" t="e">
        <f t="shared" si="143"/>
        <v>#DIV/0!</v>
      </c>
      <c r="I1374" s="106" t="e">
        <f t="shared" si="144"/>
        <v>#DIV/0!</v>
      </c>
      <c r="J1374" s="106" t="e">
        <f t="shared" si="147"/>
        <v>#DIV/0!</v>
      </c>
      <c r="K1374" s="107" t="e">
        <f t="shared" si="145"/>
        <v>#DIV/0!</v>
      </c>
    </row>
    <row r="1375" spans="2:11" x14ac:dyDescent="0.2">
      <c r="B1375" s="31">
        <f t="shared" si="142"/>
        <v>4</v>
      </c>
      <c r="C1375" s="31" t="s">
        <v>59</v>
      </c>
      <c r="D1375" s="106">
        <v>1360</v>
      </c>
      <c r="E1375" s="106">
        <f t="shared" si="141"/>
        <v>0</v>
      </c>
      <c r="F1375" s="107">
        <f t="shared" si="146"/>
        <v>0</v>
      </c>
      <c r="G1375" s="106" t="e">
        <f>IF('Calcs active'!P1374&gt;0,('Input &amp; Results'!F$33/12*$C$3)*('Input &amp; Results'!$D$21),('Input &amp; Results'!F$33/12*$C$3)*('Input &amp; Results'!$D$22))</f>
        <v>#DIV/0!</v>
      </c>
      <c r="H1375" s="106" t="e">
        <f t="shared" si="143"/>
        <v>#DIV/0!</v>
      </c>
      <c r="I1375" s="106" t="e">
        <f t="shared" si="144"/>
        <v>#DIV/0!</v>
      </c>
      <c r="J1375" s="106" t="e">
        <f t="shared" si="147"/>
        <v>#DIV/0!</v>
      </c>
      <c r="K1375" s="107" t="e">
        <f t="shared" si="145"/>
        <v>#DIV/0!</v>
      </c>
    </row>
    <row r="1376" spans="2:11" x14ac:dyDescent="0.2">
      <c r="B1376" s="31">
        <f t="shared" si="142"/>
        <v>4</v>
      </c>
      <c r="C1376" s="31" t="s">
        <v>59</v>
      </c>
      <c r="D1376" s="106">
        <v>1361</v>
      </c>
      <c r="E1376" s="106">
        <f t="shared" si="141"/>
        <v>0</v>
      </c>
      <c r="F1376" s="107">
        <f t="shared" si="146"/>
        <v>0</v>
      </c>
      <c r="G1376" s="106" t="e">
        <f>IF('Calcs active'!P1375&gt;0,('Input &amp; Results'!F$33/12*$C$3)*('Input &amp; Results'!$D$21),('Input &amp; Results'!F$33/12*$C$3)*('Input &amp; Results'!$D$22))</f>
        <v>#DIV/0!</v>
      </c>
      <c r="H1376" s="106" t="e">
        <f t="shared" si="143"/>
        <v>#DIV/0!</v>
      </c>
      <c r="I1376" s="106" t="e">
        <f t="shared" si="144"/>
        <v>#DIV/0!</v>
      </c>
      <c r="J1376" s="106" t="e">
        <f t="shared" si="147"/>
        <v>#DIV/0!</v>
      </c>
      <c r="K1376" s="107" t="e">
        <f t="shared" si="145"/>
        <v>#DIV/0!</v>
      </c>
    </row>
    <row r="1377" spans="2:11" x14ac:dyDescent="0.2">
      <c r="B1377" s="31">
        <f t="shared" si="142"/>
        <v>4</v>
      </c>
      <c r="C1377" s="31" t="s">
        <v>59</v>
      </c>
      <c r="D1377" s="106">
        <v>1362</v>
      </c>
      <c r="E1377" s="106">
        <f t="shared" si="141"/>
        <v>0</v>
      </c>
      <c r="F1377" s="107">
        <f t="shared" si="146"/>
        <v>0</v>
      </c>
      <c r="G1377" s="106" t="e">
        <f>IF('Calcs active'!P1376&gt;0,('Input &amp; Results'!F$33/12*$C$3)*('Input &amp; Results'!$D$21),('Input &amp; Results'!F$33/12*$C$3)*('Input &amp; Results'!$D$22))</f>
        <v>#DIV/0!</v>
      </c>
      <c r="H1377" s="106" t="e">
        <f t="shared" si="143"/>
        <v>#DIV/0!</v>
      </c>
      <c r="I1377" s="106" t="e">
        <f t="shared" si="144"/>
        <v>#DIV/0!</v>
      </c>
      <c r="J1377" s="106" t="e">
        <f t="shared" si="147"/>
        <v>#DIV/0!</v>
      </c>
      <c r="K1377" s="107" t="e">
        <f t="shared" si="145"/>
        <v>#DIV/0!</v>
      </c>
    </row>
    <row r="1378" spans="2:11" x14ac:dyDescent="0.2">
      <c r="B1378" s="31">
        <f t="shared" si="142"/>
        <v>4</v>
      </c>
      <c r="C1378" s="31" t="s">
        <v>59</v>
      </c>
      <c r="D1378" s="106">
        <v>1363</v>
      </c>
      <c r="E1378" s="106">
        <f t="shared" si="141"/>
        <v>0</v>
      </c>
      <c r="F1378" s="107">
        <f t="shared" si="146"/>
        <v>0</v>
      </c>
      <c r="G1378" s="106" t="e">
        <f>IF('Calcs active'!P1377&gt;0,('Input &amp; Results'!F$33/12*$C$3)*('Input &amp; Results'!$D$21),('Input &amp; Results'!F$33/12*$C$3)*('Input &amp; Results'!$D$22))</f>
        <v>#DIV/0!</v>
      </c>
      <c r="H1378" s="106" t="e">
        <f t="shared" si="143"/>
        <v>#DIV/0!</v>
      </c>
      <c r="I1378" s="106" t="e">
        <f t="shared" si="144"/>
        <v>#DIV/0!</v>
      </c>
      <c r="J1378" s="106" t="e">
        <f t="shared" si="147"/>
        <v>#DIV/0!</v>
      </c>
      <c r="K1378" s="107" t="e">
        <f t="shared" si="145"/>
        <v>#DIV/0!</v>
      </c>
    </row>
    <row r="1379" spans="2:11" x14ac:dyDescent="0.2">
      <c r="B1379" s="31">
        <f t="shared" si="142"/>
        <v>4</v>
      </c>
      <c r="C1379" s="31" t="s">
        <v>59</v>
      </c>
      <c r="D1379" s="106">
        <v>1364</v>
      </c>
      <c r="E1379" s="106">
        <f t="shared" si="141"/>
        <v>0</v>
      </c>
      <c r="F1379" s="107">
        <f t="shared" si="146"/>
        <v>0</v>
      </c>
      <c r="G1379" s="106" t="e">
        <f>IF('Calcs active'!P1378&gt;0,('Input &amp; Results'!F$33/12*$C$3)*('Input &amp; Results'!$D$21),('Input &amp; Results'!F$33/12*$C$3)*('Input &amp; Results'!$D$22))</f>
        <v>#DIV/0!</v>
      </c>
      <c r="H1379" s="106" t="e">
        <f t="shared" si="143"/>
        <v>#DIV/0!</v>
      </c>
      <c r="I1379" s="106" t="e">
        <f t="shared" si="144"/>
        <v>#DIV/0!</v>
      </c>
      <c r="J1379" s="106" t="e">
        <f t="shared" si="147"/>
        <v>#DIV/0!</v>
      </c>
      <c r="K1379" s="107" t="e">
        <f t="shared" si="145"/>
        <v>#DIV/0!</v>
      </c>
    </row>
    <row r="1380" spans="2:11" x14ac:dyDescent="0.2">
      <c r="B1380" s="31">
        <f t="shared" si="142"/>
        <v>4</v>
      </c>
      <c r="C1380" s="31" t="s">
        <v>59</v>
      </c>
      <c r="D1380" s="106">
        <v>1365</v>
      </c>
      <c r="E1380" s="106">
        <f t="shared" si="141"/>
        <v>0</v>
      </c>
      <c r="F1380" s="107">
        <f t="shared" si="146"/>
        <v>0</v>
      </c>
      <c r="G1380" s="106" t="e">
        <f>IF('Calcs active'!P1379&gt;0,('Input &amp; Results'!F$33/12*$C$3)*('Input &amp; Results'!$D$21),('Input &amp; Results'!F$33/12*$C$3)*('Input &amp; Results'!$D$22))</f>
        <v>#DIV/0!</v>
      </c>
      <c r="H1380" s="106" t="e">
        <f t="shared" si="143"/>
        <v>#DIV/0!</v>
      </c>
      <c r="I1380" s="106" t="e">
        <f t="shared" si="144"/>
        <v>#DIV/0!</v>
      </c>
      <c r="J1380" s="106" t="e">
        <f t="shared" si="147"/>
        <v>#DIV/0!</v>
      </c>
      <c r="K1380" s="107" t="e">
        <f t="shared" si="145"/>
        <v>#DIV/0!</v>
      </c>
    </row>
    <row r="1381" spans="2:11" x14ac:dyDescent="0.2">
      <c r="B1381" s="31">
        <f t="shared" si="142"/>
        <v>4</v>
      </c>
      <c r="C1381" s="31" t="s">
        <v>59</v>
      </c>
      <c r="D1381" s="106">
        <v>1366</v>
      </c>
      <c r="E1381" s="106">
        <f t="shared" si="141"/>
        <v>0</v>
      </c>
      <c r="F1381" s="107">
        <f t="shared" si="146"/>
        <v>0</v>
      </c>
      <c r="G1381" s="106" t="e">
        <f>IF('Calcs active'!P1380&gt;0,('Input &amp; Results'!F$33/12*$C$3)*('Input &amp; Results'!$D$21),('Input &amp; Results'!F$33/12*$C$3)*('Input &amp; Results'!$D$22))</f>
        <v>#DIV/0!</v>
      </c>
      <c r="H1381" s="106" t="e">
        <f t="shared" si="143"/>
        <v>#DIV/0!</v>
      </c>
      <c r="I1381" s="106" t="e">
        <f t="shared" si="144"/>
        <v>#DIV/0!</v>
      </c>
      <c r="J1381" s="106" t="e">
        <f t="shared" si="147"/>
        <v>#DIV/0!</v>
      </c>
      <c r="K1381" s="107" t="e">
        <f t="shared" si="145"/>
        <v>#DIV/0!</v>
      </c>
    </row>
    <row r="1382" spans="2:11" x14ac:dyDescent="0.2">
      <c r="B1382" s="31">
        <f t="shared" si="142"/>
        <v>4</v>
      </c>
      <c r="C1382" s="31" t="s">
        <v>59</v>
      </c>
      <c r="D1382" s="106">
        <v>1367</v>
      </c>
      <c r="E1382" s="106">
        <f t="shared" si="141"/>
        <v>0</v>
      </c>
      <c r="F1382" s="107">
        <f t="shared" si="146"/>
        <v>0</v>
      </c>
      <c r="G1382" s="106" t="e">
        <f>IF('Calcs active'!P1381&gt;0,('Input &amp; Results'!F$33/12*$C$3)*('Input &amp; Results'!$D$21),('Input &amp; Results'!F$33/12*$C$3)*('Input &amp; Results'!$D$22))</f>
        <v>#DIV/0!</v>
      </c>
      <c r="H1382" s="106" t="e">
        <f t="shared" si="143"/>
        <v>#DIV/0!</v>
      </c>
      <c r="I1382" s="106" t="e">
        <f t="shared" si="144"/>
        <v>#DIV/0!</v>
      </c>
      <c r="J1382" s="106" t="e">
        <f t="shared" si="147"/>
        <v>#DIV/0!</v>
      </c>
      <c r="K1382" s="107" t="e">
        <f t="shared" si="145"/>
        <v>#DIV/0!</v>
      </c>
    </row>
    <row r="1383" spans="2:11" x14ac:dyDescent="0.2">
      <c r="B1383" s="31">
        <f t="shared" si="142"/>
        <v>4</v>
      </c>
      <c r="C1383" s="31" t="s">
        <v>59</v>
      </c>
      <c r="D1383" s="106">
        <v>1368</v>
      </c>
      <c r="E1383" s="106">
        <f t="shared" si="141"/>
        <v>0</v>
      </c>
      <c r="F1383" s="107">
        <f t="shared" si="146"/>
        <v>0</v>
      </c>
      <c r="G1383" s="106" t="e">
        <f>IF('Calcs active'!P1382&gt;0,('Input &amp; Results'!F$33/12*$C$3)*('Input &amp; Results'!$D$21),('Input &amp; Results'!F$33/12*$C$3)*('Input &amp; Results'!$D$22))</f>
        <v>#DIV/0!</v>
      </c>
      <c r="H1383" s="106" t="e">
        <f t="shared" si="143"/>
        <v>#DIV/0!</v>
      </c>
      <c r="I1383" s="106" t="e">
        <f t="shared" si="144"/>
        <v>#DIV/0!</v>
      </c>
      <c r="J1383" s="106" t="e">
        <f t="shared" si="147"/>
        <v>#DIV/0!</v>
      </c>
      <c r="K1383" s="107" t="e">
        <f t="shared" si="145"/>
        <v>#DIV/0!</v>
      </c>
    </row>
    <row r="1384" spans="2:11" x14ac:dyDescent="0.2">
      <c r="B1384" s="31">
        <f t="shared" si="142"/>
        <v>4</v>
      </c>
      <c r="C1384" s="31" t="s">
        <v>60</v>
      </c>
      <c r="D1384" s="106">
        <v>1369</v>
      </c>
      <c r="E1384" s="106">
        <f t="shared" si="141"/>
        <v>0</v>
      </c>
      <c r="F1384" s="107">
        <f t="shared" si="146"/>
        <v>0</v>
      </c>
      <c r="G1384" s="106" t="e">
        <f>IF('Calcs active'!P1383&gt;0,('Input &amp; Results'!F$34/12*$C$3)*('Input &amp; Results'!$D$21),('Input &amp; Results'!F$34/12*$C$3)*('Input &amp; Results'!$D$22))</f>
        <v>#DIV/0!</v>
      </c>
      <c r="H1384" s="106" t="e">
        <f t="shared" si="143"/>
        <v>#DIV/0!</v>
      </c>
      <c r="I1384" s="106" t="e">
        <f t="shared" si="144"/>
        <v>#DIV/0!</v>
      </c>
      <c r="J1384" s="106" t="e">
        <f t="shared" si="147"/>
        <v>#DIV/0!</v>
      </c>
      <c r="K1384" s="107" t="e">
        <f t="shared" si="145"/>
        <v>#DIV/0!</v>
      </c>
    </row>
    <row r="1385" spans="2:11" x14ac:dyDescent="0.2">
      <c r="B1385" s="31">
        <f t="shared" si="142"/>
        <v>4</v>
      </c>
      <c r="C1385" s="31" t="s">
        <v>60</v>
      </c>
      <c r="D1385" s="106">
        <v>1370</v>
      </c>
      <c r="E1385" s="106">
        <f t="shared" si="141"/>
        <v>0</v>
      </c>
      <c r="F1385" s="107">
        <f t="shared" si="146"/>
        <v>0</v>
      </c>
      <c r="G1385" s="106" t="e">
        <f>IF('Calcs active'!P1384&gt;0,('Input &amp; Results'!F$34/12*$C$3)*('Input &amp; Results'!$D$21),('Input &amp; Results'!F$34/12*$C$3)*('Input &amp; Results'!$D$22))</f>
        <v>#DIV/0!</v>
      </c>
      <c r="H1385" s="106" t="e">
        <f t="shared" si="143"/>
        <v>#DIV/0!</v>
      </c>
      <c r="I1385" s="106" t="e">
        <f t="shared" si="144"/>
        <v>#DIV/0!</v>
      </c>
      <c r="J1385" s="106" t="e">
        <f t="shared" si="147"/>
        <v>#DIV/0!</v>
      </c>
      <c r="K1385" s="107" t="e">
        <f t="shared" si="145"/>
        <v>#DIV/0!</v>
      </c>
    </row>
    <row r="1386" spans="2:11" x14ac:dyDescent="0.2">
      <c r="B1386" s="31">
        <f t="shared" si="142"/>
        <v>4</v>
      </c>
      <c r="C1386" s="31" t="s">
        <v>60</v>
      </c>
      <c r="D1386" s="106">
        <v>1371</v>
      </c>
      <c r="E1386" s="106">
        <f t="shared" si="141"/>
        <v>0</v>
      </c>
      <c r="F1386" s="107">
        <f t="shared" si="146"/>
        <v>0</v>
      </c>
      <c r="G1386" s="106" t="e">
        <f>IF('Calcs active'!P1385&gt;0,('Input &amp; Results'!F$34/12*$C$3)*('Input &amp; Results'!$D$21),('Input &amp; Results'!F$34/12*$C$3)*('Input &amp; Results'!$D$22))</f>
        <v>#DIV/0!</v>
      </c>
      <c r="H1386" s="106" t="e">
        <f t="shared" si="143"/>
        <v>#DIV/0!</v>
      </c>
      <c r="I1386" s="106" t="e">
        <f t="shared" si="144"/>
        <v>#DIV/0!</v>
      </c>
      <c r="J1386" s="106" t="e">
        <f t="shared" si="147"/>
        <v>#DIV/0!</v>
      </c>
      <c r="K1386" s="107" t="e">
        <f t="shared" si="145"/>
        <v>#DIV/0!</v>
      </c>
    </row>
    <row r="1387" spans="2:11" x14ac:dyDescent="0.2">
      <c r="B1387" s="31">
        <f t="shared" si="142"/>
        <v>4</v>
      </c>
      <c r="C1387" s="31" t="s">
        <v>60</v>
      </c>
      <c r="D1387" s="106">
        <v>1372</v>
      </c>
      <c r="E1387" s="106">
        <f t="shared" si="141"/>
        <v>0</v>
      </c>
      <c r="F1387" s="107">
        <f t="shared" si="146"/>
        <v>0</v>
      </c>
      <c r="G1387" s="106" t="e">
        <f>IF('Calcs active'!P1386&gt;0,('Input &amp; Results'!F$34/12*$C$3)*('Input &amp; Results'!$D$21),('Input &amp; Results'!F$34/12*$C$3)*('Input &amp; Results'!$D$22))</f>
        <v>#DIV/0!</v>
      </c>
      <c r="H1387" s="106" t="e">
        <f t="shared" si="143"/>
        <v>#DIV/0!</v>
      </c>
      <c r="I1387" s="106" t="e">
        <f t="shared" si="144"/>
        <v>#DIV/0!</v>
      </c>
      <c r="J1387" s="106" t="e">
        <f t="shared" si="147"/>
        <v>#DIV/0!</v>
      </c>
      <c r="K1387" s="107" t="e">
        <f t="shared" si="145"/>
        <v>#DIV/0!</v>
      </c>
    </row>
    <row r="1388" spans="2:11" x14ac:dyDescent="0.2">
      <c r="B1388" s="31">
        <f t="shared" si="142"/>
        <v>4</v>
      </c>
      <c r="C1388" s="31" t="s">
        <v>60</v>
      </c>
      <c r="D1388" s="106">
        <v>1373</v>
      </c>
      <c r="E1388" s="106">
        <f t="shared" si="141"/>
        <v>0</v>
      </c>
      <c r="F1388" s="107">
        <f t="shared" si="146"/>
        <v>0</v>
      </c>
      <c r="G1388" s="106" t="e">
        <f>IF('Calcs active'!P1387&gt;0,('Input &amp; Results'!F$34/12*$C$3)*('Input &amp; Results'!$D$21),('Input &amp; Results'!F$34/12*$C$3)*('Input &amp; Results'!$D$22))</f>
        <v>#DIV/0!</v>
      </c>
      <c r="H1388" s="106" t="e">
        <f t="shared" si="143"/>
        <v>#DIV/0!</v>
      </c>
      <c r="I1388" s="106" t="e">
        <f t="shared" si="144"/>
        <v>#DIV/0!</v>
      </c>
      <c r="J1388" s="106" t="e">
        <f t="shared" si="147"/>
        <v>#DIV/0!</v>
      </c>
      <c r="K1388" s="107" t="e">
        <f t="shared" si="145"/>
        <v>#DIV/0!</v>
      </c>
    </row>
    <row r="1389" spans="2:11" x14ac:dyDescent="0.2">
      <c r="B1389" s="31">
        <f t="shared" si="142"/>
        <v>4</v>
      </c>
      <c r="C1389" s="31" t="s">
        <v>60</v>
      </c>
      <c r="D1389" s="106">
        <v>1374</v>
      </c>
      <c r="E1389" s="106">
        <f t="shared" si="141"/>
        <v>0</v>
      </c>
      <c r="F1389" s="107">
        <f t="shared" si="146"/>
        <v>0</v>
      </c>
      <c r="G1389" s="106" t="e">
        <f>IF('Calcs active'!P1388&gt;0,('Input &amp; Results'!F$34/12*$C$3)*('Input &amp; Results'!$D$21),('Input &amp; Results'!F$34/12*$C$3)*('Input &amp; Results'!$D$22))</f>
        <v>#DIV/0!</v>
      </c>
      <c r="H1389" s="106" t="e">
        <f t="shared" si="143"/>
        <v>#DIV/0!</v>
      </c>
      <c r="I1389" s="106" t="e">
        <f t="shared" si="144"/>
        <v>#DIV/0!</v>
      </c>
      <c r="J1389" s="106" t="e">
        <f t="shared" si="147"/>
        <v>#DIV/0!</v>
      </c>
      <c r="K1389" s="107" t="e">
        <f t="shared" si="145"/>
        <v>#DIV/0!</v>
      </c>
    </row>
    <row r="1390" spans="2:11" x14ac:dyDescent="0.2">
      <c r="B1390" s="31">
        <f t="shared" si="142"/>
        <v>4</v>
      </c>
      <c r="C1390" s="31" t="s">
        <v>60</v>
      </c>
      <c r="D1390" s="106">
        <v>1375</v>
      </c>
      <c r="E1390" s="106">
        <f t="shared" si="141"/>
        <v>0</v>
      </c>
      <c r="F1390" s="107">
        <f t="shared" si="146"/>
        <v>0</v>
      </c>
      <c r="G1390" s="106" t="e">
        <f>IF('Calcs active'!P1389&gt;0,('Input &amp; Results'!F$34/12*$C$3)*('Input &amp; Results'!$D$21),('Input &amp; Results'!F$34/12*$C$3)*('Input &amp; Results'!$D$22))</f>
        <v>#DIV/0!</v>
      </c>
      <c r="H1390" s="106" t="e">
        <f t="shared" si="143"/>
        <v>#DIV/0!</v>
      </c>
      <c r="I1390" s="106" t="e">
        <f t="shared" si="144"/>
        <v>#DIV/0!</v>
      </c>
      <c r="J1390" s="106" t="e">
        <f t="shared" si="147"/>
        <v>#DIV/0!</v>
      </c>
      <c r="K1390" s="107" t="e">
        <f t="shared" si="145"/>
        <v>#DIV/0!</v>
      </c>
    </row>
    <row r="1391" spans="2:11" x14ac:dyDescent="0.2">
      <c r="B1391" s="31">
        <f t="shared" si="142"/>
        <v>4</v>
      </c>
      <c r="C1391" s="31" t="s">
        <v>60</v>
      </c>
      <c r="D1391" s="106">
        <v>1376</v>
      </c>
      <c r="E1391" s="106">
        <f t="shared" si="141"/>
        <v>0</v>
      </c>
      <c r="F1391" s="107">
        <f t="shared" si="146"/>
        <v>0</v>
      </c>
      <c r="G1391" s="106" t="e">
        <f>IF('Calcs active'!P1390&gt;0,('Input &amp; Results'!F$34/12*$C$3)*('Input &amp; Results'!$D$21),('Input &amp; Results'!F$34/12*$C$3)*('Input &amp; Results'!$D$22))</f>
        <v>#DIV/0!</v>
      </c>
      <c r="H1391" s="106" t="e">
        <f t="shared" si="143"/>
        <v>#DIV/0!</v>
      </c>
      <c r="I1391" s="106" t="e">
        <f t="shared" si="144"/>
        <v>#DIV/0!</v>
      </c>
      <c r="J1391" s="106" t="e">
        <f t="shared" si="147"/>
        <v>#DIV/0!</v>
      </c>
      <c r="K1391" s="107" t="e">
        <f t="shared" si="145"/>
        <v>#DIV/0!</v>
      </c>
    </row>
    <row r="1392" spans="2:11" x14ac:dyDescent="0.2">
      <c r="B1392" s="31">
        <f t="shared" si="142"/>
        <v>4</v>
      </c>
      <c r="C1392" s="31" t="s">
        <v>60</v>
      </c>
      <c r="D1392" s="106">
        <v>1377</v>
      </c>
      <c r="E1392" s="106">
        <f t="shared" si="141"/>
        <v>0</v>
      </c>
      <c r="F1392" s="107">
        <f t="shared" si="146"/>
        <v>0</v>
      </c>
      <c r="G1392" s="106" t="e">
        <f>IF('Calcs active'!P1391&gt;0,('Input &amp; Results'!F$34/12*$C$3)*('Input &amp; Results'!$D$21),('Input &amp; Results'!F$34/12*$C$3)*('Input &amp; Results'!$D$22))</f>
        <v>#DIV/0!</v>
      </c>
      <c r="H1392" s="106" t="e">
        <f t="shared" si="143"/>
        <v>#DIV/0!</v>
      </c>
      <c r="I1392" s="106" t="e">
        <f t="shared" si="144"/>
        <v>#DIV/0!</v>
      </c>
      <c r="J1392" s="106" t="e">
        <f t="shared" si="147"/>
        <v>#DIV/0!</v>
      </c>
      <c r="K1392" s="107" t="e">
        <f t="shared" si="145"/>
        <v>#DIV/0!</v>
      </c>
    </row>
    <row r="1393" spans="2:11" x14ac:dyDescent="0.2">
      <c r="B1393" s="31">
        <f t="shared" si="142"/>
        <v>4</v>
      </c>
      <c r="C1393" s="31" t="s">
        <v>60</v>
      </c>
      <c r="D1393" s="106">
        <v>1378</v>
      </c>
      <c r="E1393" s="106">
        <f t="shared" si="141"/>
        <v>0</v>
      </c>
      <c r="F1393" s="107">
        <f t="shared" si="146"/>
        <v>0</v>
      </c>
      <c r="G1393" s="106" t="e">
        <f>IF('Calcs active'!P1392&gt;0,('Input &amp; Results'!F$34/12*$C$3)*('Input &amp; Results'!$D$21),('Input &amp; Results'!F$34/12*$C$3)*('Input &amp; Results'!$D$22))</f>
        <v>#DIV/0!</v>
      </c>
      <c r="H1393" s="106" t="e">
        <f t="shared" si="143"/>
        <v>#DIV/0!</v>
      </c>
      <c r="I1393" s="106" t="e">
        <f t="shared" si="144"/>
        <v>#DIV/0!</v>
      </c>
      <c r="J1393" s="106" t="e">
        <f t="shared" si="147"/>
        <v>#DIV/0!</v>
      </c>
      <c r="K1393" s="107" t="e">
        <f t="shared" si="145"/>
        <v>#DIV/0!</v>
      </c>
    </row>
    <row r="1394" spans="2:11" x14ac:dyDescent="0.2">
      <c r="B1394" s="31">
        <f t="shared" si="142"/>
        <v>4</v>
      </c>
      <c r="C1394" s="31" t="s">
        <v>60</v>
      </c>
      <c r="D1394" s="106">
        <v>1379</v>
      </c>
      <c r="E1394" s="106">
        <f t="shared" si="141"/>
        <v>0</v>
      </c>
      <c r="F1394" s="107">
        <f t="shared" si="146"/>
        <v>0</v>
      </c>
      <c r="G1394" s="106" t="e">
        <f>IF('Calcs active'!P1393&gt;0,('Input &amp; Results'!F$34/12*$C$3)*('Input &amp; Results'!$D$21),('Input &amp; Results'!F$34/12*$C$3)*('Input &amp; Results'!$D$22))</f>
        <v>#DIV/0!</v>
      </c>
      <c r="H1394" s="106" t="e">
        <f t="shared" si="143"/>
        <v>#DIV/0!</v>
      </c>
      <c r="I1394" s="106" t="e">
        <f t="shared" si="144"/>
        <v>#DIV/0!</v>
      </c>
      <c r="J1394" s="106" t="e">
        <f t="shared" si="147"/>
        <v>#DIV/0!</v>
      </c>
      <c r="K1394" s="107" t="e">
        <f t="shared" si="145"/>
        <v>#DIV/0!</v>
      </c>
    </row>
    <row r="1395" spans="2:11" x14ac:dyDescent="0.2">
      <c r="B1395" s="31">
        <f t="shared" si="142"/>
        <v>4</v>
      </c>
      <c r="C1395" s="31" t="s">
        <v>60</v>
      </c>
      <c r="D1395" s="106">
        <v>1380</v>
      </c>
      <c r="E1395" s="106">
        <f t="shared" si="141"/>
        <v>0</v>
      </c>
      <c r="F1395" s="107">
        <f t="shared" si="146"/>
        <v>0</v>
      </c>
      <c r="G1395" s="106" t="e">
        <f>IF('Calcs active'!P1394&gt;0,('Input &amp; Results'!F$34/12*$C$3)*('Input &amp; Results'!$D$21),('Input &amp; Results'!F$34/12*$C$3)*('Input &amp; Results'!$D$22))</f>
        <v>#DIV/0!</v>
      </c>
      <c r="H1395" s="106" t="e">
        <f t="shared" si="143"/>
        <v>#DIV/0!</v>
      </c>
      <c r="I1395" s="106" t="e">
        <f t="shared" si="144"/>
        <v>#DIV/0!</v>
      </c>
      <c r="J1395" s="106" t="e">
        <f t="shared" si="147"/>
        <v>#DIV/0!</v>
      </c>
      <c r="K1395" s="107" t="e">
        <f t="shared" si="145"/>
        <v>#DIV/0!</v>
      </c>
    </row>
    <row r="1396" spans="2:11" x14ac:dyDescent="0.2">
      <c r="B1396" s="31">
        <f t="shared" si="142"/>
        <v>4</v>
      </c>
      <c r="C1396" s="31" t="s">
        <v>60</v>
      </c>
      <c r="D1396" s="106">
        <v>1381</v>
      </c>
      <c r="E1396" s="106">
        <f t="shared" si="141"/>
        <v>0</v>
      </c>
      <c r="F1396" s="107">
        <f t="shared" si="146"/>
        <v>0</v>
      </c>
      <c r="G1396" s="106" t="e">
        <f>IF('Calcs active'!P1395&gt;0,('Input &amp; Results'!F$34/12*$C$3)*('Input &amp; Results'!$D$21),('Input &amp; Results'!F$34/12*$C$3)*('Input &amp; Results'!$D$22))</f>
        <v>#DIV/0!</v>
      </c>
      <c r="H1396" s="106" t="e">
        <f t="shared" si="143"/>
        <v>#DIV/0!</v>
      </c>
      <c r="I1396" s="106" t="e">
        <f t="shared" si="144"/>
        <v>#DIV/0!</v>
      </c>
      <c r="J1396" s="106" t="e">
        <f t="shared" si="147"/>
        <v>#DIV/0!</v>
      </c>
      <c r="K1396" s="107" t="e">
        <f t="shared" si="145"/>
        <v>#DIV/0!</v>
      </c>
    </row>
    <row r="1397" spans="2:11" x14ac:dyDescent="0.2">
      <c r="B1397" s="31">
        <f t="shared" si="142"/>
        <v>4</v>
      </c>
      <c r="C1397" s="31" t="s">
        <v>60</v>
      </c>
      <c r="D1397" s="106">
        <v>1382</v>
      </c>
      <c r="E1397" s="106">
        <f t="shared" si="141"/>
        <v>0</v>
      </c>
      <c r="F1397" s="107">
        <f t="shared" si="146"/>
        <v>0</v>
      </c>
      <c r="G1397" s="106" t="e">
        <f>IF('Calcs active'!P1396&gt;0,('Input &amp; Results'!F$34/12*$C$3)*('Input &amp; Results'!$D$21),('Input &amp; Results'!F$34/12*$C$3)*('Input &amp; Results'!$D$22))</f>
        <v>#DIV/0!</v>
      </c>
      <c r="H1397" s="106" t="e">
        <f t="shared" si="143"/>
        <v>#DIV/0!</v>
      </c>
      <c r="I1397" s="106" t="e">
        <f t="shared" si="144"/>
        <v>#DIV/0!</v>
      </c>
      <c r="J1397" s="106" t="e">
        <f t="shared" si="147"/>
        <v>#DIV/0!</v>
      </c>
      <c r="K1397" s="107" t="e">
        <f t="shared" si="145"/>
        <v>#DIV/0!</v>
      </c>
    </row>
    <row r="1398" spans="2:11" x14ac:dyDescent="0.2">
      <c r="B1398" s="31">
        <f t="shared" si="142"/>
        <v>4</v>
      </c>
      <c r="C1398" s="31" t="s">
        <v>60</v>
      </c>
      <c r="D1398" s="106">
        <v>1383</v>
      </c>
      <c r="E1398" s="106">
        <f t="shared" si="141"/>
        <v>0</v>
      </c>
      <c r="F1398" s="107">
        <f t="shared" si="146"/>
        <v>0</v>
      </c>
      <c r="G1398" s="106" t="e">
        <f>IF('Calcs active'!P1397&gt;0,('Input &amp; Results'!F$34/12*$C$3)*('Input &amp; Results'!$D$21),('Input &amp; Results'!F$34/12*$C$3)*('Input &amp; Results'!$D$22))</f>
        <v>#DIV/0!</v>
      </c>
      <c r="H1398" s="106" t="e">
        <f t="shared" si="143"/>
        <v>#DIV/0!</v>
      </c>
      <c r="I1398" s="106" t="e">
        <f t="shared" si="144"/>
        <v>#DIV/0!</v>
      </c>
      <c r="J1398" s="106" t="e">
        <f t="shared" si="147"/>
        <v>#DIV/0!</v>
      </c>
      <c r="K1398" s="107" t="e">
        <f t="shared" si="145"/>
        <v>#DIV/0!</v>
      </c>
    </row>
    <row r="1399" spans="2:11" x14ac:dyDescent="0.2">
      <c r="B1399" s="31">
        <f t="shared" si="142"/>
        <v>4</v>
      </c>
      <c r="C1399" s="31" t="s">
        <v>60</v>
      </c>
      <c r="D1399" s="106">
        <v>1384</v>
      </c>
      <c r="E1399" s="106">
        <f t="shared" si="141"/>
        <v>0</v>
      </c>
      <c r="F1399" s="107">
        <f t="shared" si="146"/>
        <v>0</v>
      </c>
      <c r="G1399" s="106" t="e">
        <f>IF('Calcs active'!P1398&gt;0,('Input &amp; Results'!F$34/12*$C$3)*('Input &amp; Results'!$D$21),('Input &amp; Results'!F$34/12*$C$3)*('Input &amp; Results'!$D$22))</f>
        <v>#DIV/0!</v>
      </c>
      <c r="H1399" s="106" t="e">
        <f t="shared" si="143"/>
        <v>#DIV/0!</v>
      </c>
      <c r="I1399" s="106" t="e">
        <f t="shared" si="144"/>
        <v>#DIV/0!</v>
      </c>
      <c r="J1399" s="106" t="e">
        <f t="shared" si="147"/>
        <v>#DIV/0!</v>
      </c>
      <c r="K1399" s="107" t="e">
        <f t="shared" si="145"/>
        <v>#DIV/0!</v>
      </c>
    </row>
    <row r="1400" spans="2:11" x14ac:dyDescent="0.2">
      <c r="B1400" s="31">
        <f t="shared" si="142"/>
        <v>4</v>
      </c>
      <c r="C1400" s="31" t="s">
        <v>60</v>
      </c>
      <c r="D1400" s="106">
        <v>1385</v>
      </c>
      <c r="E1400" s="106">
        <f t="shared" si="141"/>
        <v>0</v>
      </c>
      <c r="F1400" s="107">
        <f t="shared" si="146"/>
        <v>0</v>
      </c>
      <c r="G1400" s="106" t="e">
        <f>IF('Calcs active'!P1399&gt;0,('Input &amp; Results'!F$34/12*$C$3)*('Input &amp; Results'!$D$21),('Input &amp; Results'!F$34/12*$C$3)*('Input &amp; Results'!$D$22))</f>
        <v>#DIV/0!</v>
      </c>
      <c r="H1400" s="106" t="e">
        <f t="shared" si="143"/>
        <v>#DIV/0!</v>
      </c>
      <c r="I1400" s="106" t="e">
        <f t="shared" si="144"/>
        <v>#DIV/0!</v>
      </c>
      <c r="J1400" s="106" t="e">
        <f t="shared" si="147"/>
        <v>#DIV/0!</v>
      </c>
      <c r="K1400" s="107" t="e">
        <f t="shared" si="145"/>
        <v>#DIV/0!</v>
      </c>
    </row>
    <row r="1401" spans="2:11" x14ac:dyDescent="0.2">
      <c r="B1401" s="31">
        <f t="shared" si="142"/>
        <v>4</v>
      </c>
      <c r="C1401" s="31" t="s">
        <v>60</v>
      </c>
      <c r="D1401" s="106">
        <v>1386</v>
      </c>
      <c r="E1401" s="106">
        <f t="shared" ref="E1401:E1464" si="148">IF($C$3&gt;0,$C$3*$C$11*(I1400/$C$8)^$C$12,0)</f>
        <v>0</v>
      </c>
      <c r="F1401" s="107">
        <f t="shared" si="146"/>
        <v>0</v>
      </c>
      <c r="G1401" s="106" t="e">
        <f>IF('Calcs active'!P1400&gt;0,('Input &amp; Results'!F$34/12*$C$3)*('Input &amp; Results'!$D$21),('Input &amp; Results'!F$34/12*$C$3)*('Input &amp; Results'!$D$22))</f>
        <v>#DIV/0!</v>
      </c>
      <c r="H1401" s="106" t="e">
        <f t="shared" si="143"/>
        <v>#DIV/0!</v>
      </c>
      <c r="I1401" s="106" t="e">
        <f t="shared" si="144"/>
        <v>#DIV/0!</v>
      </c>
      <c r="J1401" s="106" t="e">
        <f t="shared" si="147"/>
        <v>#DIV/0!</v>
      </c>
      <c r="K1401" s="107" t="e">
        <f t="shared" si="145"/>
        <v>#DIV/0!</v>
      </c>
    </row>
    <row r="1402" spans="2:11" x14ac:dyDescent="0.2">
      <c r="B1402" s="31">
        <f t="shared" si="142"/>
        <v>4</v>
      </c>
      <c r="C1402" s="31" t="s">
        <v>60</v>
      </c>
      <c r="D1402" s="106">
        <v>1387</v>
      </c>
      <c r="E1402" s="106">
        <f t="shared" si="148"/>
        <v>0</v>
      </c>
      <c r="F1402" s="107">
        <f t="shared" si="146"/>
        <v>0</v>
      </c>
      <c r="G1402" s="106" t="e">
        <f>IF('Calcs active'!P1401&gt;0,('Input &amp; Results'!F$34/12*$C$3)*('Input &amp; Results'!$D$21),('Input &amp; Results'!F$34/12*$C$3)*('Input &amp; Results'!$D$22))</f>
        <v>#DIV/0!</v>
      </c>
      <c r="H1402" s="106" t="e">
        <f t="shared" si="143"/>
        <v>#DIV/0!</v>
      </c>
      <c r="I1402" s="106" t="e">
        <f t="shared" si="144"/>
        <v>#DIV/0!</v>
      </c>
      <c r="J1402" s="106" t="e">
        <f t="shared" si="147"/>
        <v>#DIV/0!</v>
      </c>
      <c r="K1402" s="107" t="e">
        <f t="shared" si="145"/>
        <v>#DIV/0!</v>
      </c>
    </row>
    <row r="1403" spans="2:11" x14ac:dyDescent="0.2">
      <c r="B1403" s="31">
        <f t="shared" si="142"/>
        <v>4</v>
      </c>
      <c r="C1403" s="31" t="s">
        <v>60</v>
      </c>
      <c r="D1403" s="106">
        <v>1388</v>
      </c>
      <c r="E1403" s="106">
        <f t="shared" si="148"/>
        <v>0</v>
      </c>
      <c r="F1403" s="107">
        <f t="shared" si="146"/>
        <v>0</v>
      </c>
      <c r="G1403" s="106" t="e">
        <f>IF('Calcs active'!P1402&gt;0,('Input &amp; Results'!F$34/12*$C$3)*('Input &amp; Results'!$D$21),('Input &amp; Results'!F$34/12*$C$3)*('Input &amp; Results'!$D$22))</f>
        <v>#DIV/0!</v>
      </c>
      <c r="H1403" s="106" t="e">
        <f t="shared" si="143"/>
        <v>#DIV/0!</v>
      </c>
      <c r="I1403" s="106" t="e">
        <f t="shared" si="144"/>
        <v>#DIV/0!</v>
      </c>
      <c r="J1403" s="106" t="e">
        <f t="shared" si="147"/>
        <v>#DIV/0!</v>
      </c>
      <c r="K1403" s="107" t="e">
        <f t="shared" si="145"/>
        <v>#DIV/0!</v>
      </c>
    </row>
    <row r="1404" spans="2:11" x14ac:dyDescent="0.2">
      <c r="B1404" s="31">
        <f t="shared" si="142"/>
        <v>4</v>
      </c>
      <c r="C1404" s="31" t="s">
        <v>60</v>
      </c>
      <c r="D1404" s="106">
        <v>1389</v>
      </c>
      <c r="E1404" s="106">
        <f t="shared" si="148"/>
        <v>0</v>
      </c>
      <c r="F1404" s="107">
        <f t="shared" si="146"/>
        <v>0</v>
      </c>
      <c r="G1404" s="106" t="e">
        <f>IF('Calcs active'!P1403&gt;0,('Input &amp; Results'!F$34/12*$C$3)*('Input &amp; Results'!$D$21),('Input &amp; Results'!F$34/12*$C$3)*('Input &amp; Results'!$D$22))</f>
        <v>#DIV/0!</v>
      </c>
      <c r="H1404" s="106" t="e">
        <f t="shared" si="143"/>
        <v>#DIV/0!</v>
      </c>
      <c r="I1404" s="106" t="e">
        <f t="shared" si="144"/>
        <v>#DIV/0!</v>
      </c>
      <c r="J1404" s="106" t="e">
        <f t="shared" si="147"/>
        <v>#DIV/0!</v>
      </c>
      <c r="K1404" s="107" t="e">
        <f t="shared" si="145"/>
        <v>#DIV/0!</v>
      </c>
    </row>
    <row r="1405" spans="2:11" x14ac:dyDescent="0.2">
      <c r="B1405" s="31">
        <f t="shared" si="142"/>
        <v>4</v>
      </c>
      <c r="C1405" s="31" t="s">
        <v>60</v>
      </c>
      <c r="D1405" s="106">
        <v>1390</v>
      </c>
      <c r="E1405" s="106">
        <f t="shared" si="148"/>
        <v>0</v>
      </c>
      <c r="F1405" s="107">
        <f t="shared" si="146"/>
        <v>0</v>
      </c>
      <c r="G1405" s="106" t="e">
        <f>IF('Calcs active'!P1404&gt;0,('Input &amp; Results'!F$34/12*$C$3)*('Input &amp; Results'!$D$21),('Input &amp; Results'!F$34/12*$C$3)*('Input &amp; Results'!$D$22))</f>
        <v>#DIV/0!</v>
      </c>
      <c r="H1405" s="106" t="e">
        <f t="shared" si="143"/>
        <v>#DIV/0!</v>
      </c>
      <c r="I1405" s="106" t="e">
        <f t="shared" si="144"/>
        <v>#DIV/0!</v>
      </c>
      <c r="J1405" s="106" t="e">
        <f t="shared" si="147"/>
        <v>#DIV/0!</v>
      </c>
      <c r="K1405" s="107" t="e">
        <f t="shared" si="145"/>
        <v>#DIV/0!</v>
      </c>
    </row>
    <row r="1406" spans="2:11" x14ac:dyDescent="0.2">
      <c r="B1406" s="31">
        <f t="shared" ref="B1406:B1469" si="149">B1041+1</f>
        <v>4</v>
      </c>
      <c r="C1406" s="31" t="s">
        <v>60</v>
      </c>
      <c r="D1406" s="106">
        <v>1391</v>
      </c>
      <c r="E1406" s="106">
        <f t="shared" si="148"/>
        <v>0</v>
      </c>
      <c r="F1406" s="107">
        <f t="shared" si="146"/>
        <v>0</v>
      </c>
      <c r="G1406" s="106" t="e">
        <f>IF('Calcs active'!P1405&gt;0,('Input &amp; Results'!F$34/12*$C$3)*('Input &amp; Results'!$D$21),('Input &amp; Results'!F$34/12*$C$3)*('Input &amp; Results'!$D$22))</f>
        <v>#DIV/0!</v>
      </c>
      <c r="H1406" s="106" t="e">
        <f t="shared" si="143"/>
        <v>#DIV/0!</v>
      </c>
      <c r="I1406" s="106" t="e">
        <f t="shared" si="144"/>
        <v>#DIV/0!</v>
      </c>
      <c r="J1406" s="106" t="e">
        <f t="shared" si="147"/>
        <v>#DIV/0!</v>
      </c>
      <c r="K1406" s="107" t="e">
        <f t="shared" si="145"/>
        <v>#DIV/0!</v>
      </c>
    </row>
    <row r="1407" spans="2:11" x14ac:dyDescent="0.2">
      <c r="B1407" s="31">
        <f t="shared" si="149"/>
        <v>4</v>
      </c>
      <c r="C1407" s="31" t="s">
        <v>60</v>
      </c>
      <c r="D1407" s="106">
        <v>1392</v>
      </c>
      <c r="E1407" s="106">
        <f t="shared" si="148"/>
        <v>0</v>
      </c>
      <c r="F1407" s="107">
        <f t="shared" si="146"/>
        <v>0</v>
      </c>
      <c r="G1407" s="106" t="e">
        <f>IF('Calcs active'!P1406&gt;0,('Input &amp; Results'!F$34/12*$C$3)*('Input &amp; Results'!$D$21),('Input &amp; Results'!F$34/12*$C$3)*('Input &amp; Results'!$D$22))</f>
        <v>#DIV/0!</v>
      </c>
      <c r="H1407" s="106" t="e">
        <f t="shared" si="143"/>
        <v>#DIV/0!</v>
      </c>
      <c r="I1407" s="106" t="e">
        <f t="shared" si="144"/>
        <v>#DIV/0!</v>
      </c>
      <c r="J1407" s="106" t="e">
        <f t="shared" si="147"/>
        <v>#DIV/0!</v>
      </c>
      <c r="K1407" s="107" t="e">
        <f t="shared" si="145"/>
        <v>#DIV/0!</v>
      </c>
    </row>
    <row r="1408" spans="2:11" x14ac:dyDescent="0.2">
      <c r="B1408" s="31">
        <f t="shared" si="149"/>
        <v>4</v>
      </c>
      <c r="C1408" s="31" t="s">
        <v>60</v>
      </c>
      <c r="D1408" s="106">
        <v>1393</v>
      </c>
      <c r="E1408" s="106">
        <f t="shared" si="148"/>
        <v>0</v>
      </c>
      <c r="F1408" s="107">
        <f t="shared" si="146"/>
        <v>0</v>
      </c>
      <c r="G1408" s="106" t="e">
        <f>IF('Calcs active'!P1407&gt;0,('Input &amp; Results'!F$34/12*$C$3)*('Input &amp; Results'!$D$21),('Input &amp; Results'!F$34/12*$C$3)*('Input &amp; Results'!$D$22))</f>
        <v>#DIV/0!</v>
      </c>
      <c r="H1408" s="106" t="e">
        <f t="shared" si="143"/>
        <v>#DIV/0!</v>
      </c>
      <c r="I1408" s="106" t="e">
        <f t="shared" si="144"/>
        <v>#DIV/0!</v>
      </c>
      <c r="J1408" s="106" t="e">
        <f t="shared" si="147"/>
        <v>#DIV/0!</v>
      </c>
      <c r="K1408" s="107" t="e">
        <f t="shared" si="145"/>
        <v>#DIV/0!</v>
      </c>
    </row>
    <row r="1409" spans="2:11" x14ac:dyDescent="0.2">
      <c r="B1409" s="31">
        <f t="shared" si="149"/>
        <v>4</v>
      </c>
      <c r="C1409" s="31" t="s">
        <v>60</v>
      </c>
      <c r="D1409" s="106">
        <v>1394</v>
      </c>
      <c r="E1409" s="106">
        <f t="shared" si="148"/>
        <v>0</v>
      </c>
      <c r="F1409" s="107">
        <f t="shared" si="146"/>
        <v>0</v>
      </c>
      <c r="G1409" s="106" t="e">
        <f>IF('Calcs active'!P1408&gt;0,('Input &amp; Results'!F$34/12*$C$3)*('Input &amp; Results'!$D$21),('Input &amp; Results'!F$34/12*$C$3)*('Input &amp; Results'!$D$22))</f>
        <v>#DIV/0!</v>
      </c>
      <c r="H1409" s="106" t="e">
        <f t="shared" si="143"/>
        <v>#DIV/0!</v>
      </c>
      <c r="I1409" s="106" t="e">
        <f t="shared" si="144"/>
        <v>#DIV/0!</v>
      </c>
      <c r="J1409" s="106" t="e">
        <f t="shared" si="147"/>
        <v>#DIV/0!</v>
      </c>
      <c r="K1409" s="107" t="e">
        <f t="shared" si="145"/>
        <v>#DIV/0!</v>
      </c>
    </row>
    <row r="1410" spans="2:11" x14ac:dyDescent="0.2">
      <c r="B1410" s="31">
        <f t="shared" si="149"/>
        <v>4</v>
      </c>
      <c r="C1410" s="31" t="s">
        <v>60</v>
      </c>
      <c r="D1410" s="106">
        <v>1395</v>
      </c>
      <c r="E1410" s="106">
        <f t="shared" si="148"/>
        <v>0</v>
      </c>
      <c r="F1410" s="107">
        <f t="shared" si="146"/>
        <v>0</v>
      </c>
      <c r="G1410" s="106" t="e">
        <f>IF('Calcs active'!P1409&gt;0,('Input &amp; Results'!F$34/12*$C$3)*('Input &amp; Results'!$D$21),('Input &amp; Results'!F$34/12*$C$3)*('Input &amp; Results'!$D$22))</f>
        <v>#DIV/0!</v>
      </c>
      <c r="H1410" s="106" t="e">
        <f t="shared" si="143"/>
        <v>#DIV/0!</v>
      </c>
      <c r="I1410" s="106" t="e">
        <f t="shared" si="144"/>
        <v>#DIV/0!</v>
      </c>
      <c r="J1410" s="106" t="e">
        <f t="shared" si="147"/>
        <v>#DIV/0!</v>
      </c>
      <c r="K1410" s="107" t="e">
        <f t="shared" si="145"/>
        <v>#DIV/0!</v>
      </c>
    </row>
    <row r="1411" spans="2:11" x14ac:dyDescent="0.2">
      <c r="B1411" s="31">
        <f t="shared" si="149"/>
        <v>4</v>
      </c>
      <c r="C1411" s="31" t="s">
        <v>60</v>
      </c>
      <c r="D1411" s="106">
        <v>1396</v>
      </c>
      <c r="E1411" s="106">
        <f t="shared" si="148"/>
        <v>0</v>
      </c>
      <c r="F1411" s="107">
        <f t="shared" si="146"/>
        <v>0</v>
      </c>
      <c r="G1411" s="106" t="e">
        <f>IF('Calcs active'!P1410&gt;0,('Input &amp; Results'!F$34/12*$C$3)*('Input &amp; Results'!$D$21),('Input &amp; Results'!F$34/12*$C$3)*('Input &amp; Results'!$D$22))</f>
        <v>#DIV/0!</v>
      </c>
      <c r="H1411" s="106" t="e">
        <f t="shared" si="143"/>
        <v>#DIV/0!</v>
      </c>
      <c r="I1411" s="106" t="e">
        <f t="shared" si="144"/>
        <v>#DIV/0!</v>
      </c>
      <c r="J1411" s="106" t="e">
        <f t="shared" si="147"/>
        <v>#DIV/0!</v>
      </c>
      <c r="K1411" s="107" t="e">
        <f t="shared" si="145"/>
        <v>#DIV/0!</v>
      </c>
    </row>
    <row r="1412" spans="2:11" x14ac:dyDescent="0.2">
      <c r="B1412" s="31">
        <f t="shared" si="149"/>
        <v>4</v>
      </c>
      <c r="C1412" s="31" t="s">
        <v>60</v>
      </c>
      <c r="D1412" s="106">
        <v>1397</v>
      </c>
      <c r="E1412" s="106">
        <f t="shared" si="148"/>
        <v>0</v>
      </c>
      <c r="F1412" s="107">
        <f t="shared" si="146"/>
        <v>0</v>
      </c>
      <c r="G1412" s="106" t="e">
        <f>IF('Calcs active'!P1411&gt;0,('Input &amp; Results'!F$34/12*$C$3)*('Input &amp; Results'!$D$21),('Input &amp; Results'!F$34/12*$C$3)*('Input &amp; Results'!$D$22))</f>
        <v>#DIV/0!</v>
      </c>
      <c r="H1412" s="106" t="e">
        <f t="shared" si="143"/>
        <v>#DIV/0!</v>
      </c>
      <c r="I1412" s="106" t="e">
        <f t="shared" si="144"/>
        <v>#DIV/0!</v>
      </c>
      <c r="J1412" s="106" t="e">
        <f t="shared" si="147"/>
        <v>#DIV/0!</v>
      </c>
      <c r="K1412" s="107" t="e">
        <f t="shared" si="145"/>
        <v>#DIV/0!</v>
      </c>
    </row>
    <row r="1413" spans="2:11" x14ac:dyDescent="0.2">
      <c r="B1413" s="31">
        <f t="shared" si="149"/>
        <v>4</v>
      </c>
      <c r="C1413" s="31" t="s">
        <v>60</v>
      </c>
      <c r="D1413" s="106">
        <v>1398</v>
      </c>
      <c r="E1413" s="106">
        <f t="shared" si="148"/>
        <v>0</v>
      </c>
      <c r="F1413" s="107">
        <f t="shared" si="146"/>
        <v>0</v>
      </c>
      <c r="G1413" s="106" t="e">
        <f>IF('Calcs active'!P1412&gt;0,('Input &amp; Results'!F$34/12*$C$3)*('Input &amp; Results'!$D$21),('Input &amp; Results'!F$34/12*$C$3)*('Input &amp; Results'!$D$22))</f>
        <v>#DIV/0!</v>
      </c>
      <c r="H1413" s="106" t="e">
        <f t="shared" si="143"/>
        <v>#DIV/0!</v>
      </c>
      <c r="I1413" s="106" t="e">
        <f t="shared" si="144"/>
        <v>#DIV/0!</v>
      </c>
      <c r="J1413" s="106" t="e">
        <f t="shared" si="147"/>
        <v>#DIV/0!</v>
      </c>
      <c r="K1413" s="107" t="e">
        <f t="shared" si="145"/>
        <v>#DIV/0!</v>
      </c>
    </row>
    <row r="1414" spans="2:11" x14ac:dyDescent="0.2">
      <c r="B1414" s="31">
        <f t="shared" si="149"/>
        <v>4</v>
      </c>
      <c r="C1414" s="31" t="s">
        <v>60</v>
      </c>
      <c r="D1414" s="106">
        <v>1399</v>
      </c>
      <c r="E1414" s="106">
        <f t="shared" si="148"/>
        <v>0</v>
      </c>
      <c r="F1414" s="107">
        <f t="shared" si="146"/>
        <v>0</v>
      </c>
      <c r="G1414" s="106" t="e">
        <f>IF('Calcs active'!P1413&gt;0,('Input &amp; Results'!F$34/12*$C$3)*('Input &amp; Results'!$D$21),('Input &amp; Results'!F$34/12*$C$3)*('Input &amp; Results'!$D$22))</f>
        <v>#DIV/0!</v>
      </c>
      <c r="H1414" s="106" t="e">
        <f t="shared" si="143"/>
        <v>#DIV/0!</v>
      </c>
      <c r="I1414" s="106" t="e">
        <f t="shared" si="144"/>
        <v>#DIV/0!</v>
      </c>
      <c r="J1414" s="106" t="e">
        <f t="shared" si="147"/>
        <v>#DIV/0!</v>
      </c>
      <c r="K1414" s="107" t="e">
        <f t="shared" si="145"/>
        <v>#DIV/0!</v>
      </c>
    </row>
    <row r="1415" spans="2:11" x14ac:dyDescent="0.2">
      <c r="B1415" s="31">
        <f t="shared" si="149"/>
        <v>4</v>
      </c>
      <c r="C1415" s="31" t="s">
        <v>61</v>
      </c>
      <c r="D1415" s="106">
        <v>1400</v>
      </c>
      <c r="E1415" s="106">
        <f t="shared" si="148"/>
        <v>0</v>
      </c>
      <c r="F1415" s="107">
        <f t="shared" si="146"/>
        <v>0</v>
      </c>
      <c r="G1415" s="106" t="e">
        <f>IF('Calcs active'!P1414&gt;0,('Input &amp; Results'!F$35/12*$C$3)*('Input &amp; Results'!$D$21),('Input &amp; Results'!F$35/12*$C$3)*('Input &amp; Results'!$D$22))</f>
        <v>#DIV/0!</v>
      </c>
      <c r="H1415" s="106" t="e">
        <f t="shared" si="143"/>
        <v>#DIV/0!</v>
      </c>
      <c r="I1415" s="106" t="e">
        <f t="shared" si="144"/>
        <v>#DIV/0!</v>
      </c>
      <c r="J1415" s="106" t="e">
        <f t="shared" si="147"/>
        <v>#DIV/0!</v>
      </c>
      <c r="K1415" s="107" t="e">
        <f t="shared" si="145"/>
        <v>#DIV/0!</v>
      </c>
    </row>
    <row r="1416" spans="2:11" x14ac:dyDescent="0.2">
      <c r="B1416" s="31">
        <f t="shared" si="149"/>
        <v>4</v>
      </c>
      <c r="C1416" s="31" t="s">
        <v>61</v>
      </c>
      <c r="D1416" s="106">
        <v>1401</v>
      </c>
      <c r="E1416" s="106">
        <f t="shared" si="148"/>
        <v>0</v>
      </c>
      <c r="F1416" s="107">
        <f t="shared" si="146"/>
        <v>0</v>
      </c>
      <c r="G1416" s="106" t="e">
        <f>IF('Calcs active'!P1415&gt;0,('Input &amp; Results'!F$35/12*$C$3)*('Input &amp; Results'!$D$21),('Input &amp; Results'!F$35/12*$C$3)*('Input &amp; Results'!$D$22))</f>
        <v>#DIV/0!</v>
      </c>
      <c r="H1416" s="106" t="e">
        <f t="shared" si="143"/>
        <v>#DIV/0!</v>
      </c>
      <c r="I1416" s="106" t="e">
        <f t="shared" si="144"/>
        <v>#DIV/0!</v>
      </c>
      <c r="J1416" s="106" t="e">
        <f t="shared" si="147"/>
        <v>#DIV/0!</v>
      </c>
      <c r="K1416" s="107" t="e">
        <f t="shared" si="145"/>
        <v>#DIV/0!</v>
      </c>
    </row>
    <row r="1417" spans="2:11" x14ac:dyDescent="0.2">
      <c r="B1417" s="31">
        <f t="shared" si="149"/>
        <v>4</v>
      </c>
      <c r="C1417" s="31" t="s">
        <v>61</v>
      </c>
      <c r="D1417" s="106">
        <v>1402</v>
      </c>
      <c r="E1417" s="106">
        <f t="shared" si="148"/>
        <v>0</v>
      </c>
      <c r="F1417" s="107">
        <f t="shared" si="146"/>
        <v>0</v>
      </c>
      <c r="G1417" s="106" t="e">
        <f>IF('Calcs active'!P1416&gt;0,('Input &amp; Results'!F$35/12*$C$3)*('Input &amp; Results'!$D$21),('Input &amp; Results'!F$35/12*$C$3)*('Input &amp; Results'!$D$22))</f>
        <v>#DIV/0!</v>
      </c>
      <c r="H1417" s="106" t="e">
        <f t="shared" si="143"/>
        <v>#DIV/0!</v>
      </c>
      <c r="I1417" s="106" t="e">
        <f t="shared" si="144"/>
        <v>#DIV/0!</v>
      </c>
      <c r="J1417" s="106" t="e">
        <f t="shared" si="147"/>
        <v>#DIV/0!</v>
      </c>
      <c r="K1417" s="107" t="e">
        <f t="shared" si="145"/>
        <v>#DIV/0!</v>
      </c>
    </row>
    <row r="1418" spans="2:11" x14ac:dyDescent="0.2">
      <c r="B1418" s="31">
        <f t="shared" si="149"/>
        <v>4</v>
      </c>
      <c r="C1418" s="31" t="s">
        <v>61</v>
      </c>
      <c r="D1418" s="106">
        <v>1403</v>
      </c>
      <c r="E1418" s="106">
        <f t="shared" si="148"/>
        <v>0</v>
      </c>
      <c r="F1418" s="107">
        <f t="shared" si="146"/>
        <v>0</v>
      </c>
      <c r="G1418" s="106" t="e">
        <f>IF('Calcs active'!P1417&gt;0,('Input &amp; Results'!F$35/12*$C$3)*('Input &amp; Results'!$D$21),('Input &amp; Results'!F$35/12*$C$3)*('Input &amp; Results'!$D$22))</f>
        <v>#DIV/0!</v>
      </c>
      <c r="H1418" s="106" t="e">
        <f t="shared" si="143"/>
        <v>#DIV/0!</v>
      </c>
      <c r="I1418" s="106" t="e">
        <f t="shared" si="144"/>
        <v>#DIV/0!</v>
      </c>
      <c r="J1418" s="106" t="e">
        <f t="shared" si="147"/>
        <v>#DIV/0!</v>
      </c>
      <c r="K1418" s="107" t="e">
        <f t="shared" si="145"/>
        <v>#DIV/0!</v>
      </c>
    </row>
    <row r="1419" spans="2:11" x14ac:dyDescent="0.2">
      <c r="B1419" s="31">
        <f t="shared" si="149"/>
        <v>4</v>
      </c>
      <c r="C1419" s="31" t="s">
        <v>61</v>
      </c>
      <c r="D1419" s="106">
        <v>1404</v>
      </c>
      <c r="E1419" s="106">
        <f t="shared" si="148"/>
        <v>0</v>
      </c>
      <c r="F1419" s="107">
        <f t="shared" si="146"/>
        <v>0</v>
      </c>
      <c r="G1419" s="106" t="e">
        <f>IF('Calcs active'!P1418&gt;0,('Input &amp; Results'!F$35/12*$C$3)*('Input &amp; Results'!$D$21),('Input &amp; Results'!F$35/12*$C$3)*('Input &amp; Results'!$D$22))</f>
        <v>#DIV/0!</v>
      </c>
      <c r="H1419" s="106" t="e">
        <f t="shared" si="143"/>
        <v>#DIV/0!</v>
      </c>
      <c r="I1419" s="106" t="e">
        <f t="shared" si="144"/>
        <v>#DIV/0!</v>
      </c>
      <c r="J1419" s="106" t="e">
        <f t="shared" si="147"/>
        <v>#DIV/0!</v>
      </c>
      <c r="K1419" s="107" t="e">
        <f t="shared" si="145"/>
        <v>#DIV/0!</v>
      </c>
    </row>
    <row r="1420" spans="2:11" x14ac:dyDescent="0.2">
      <c r="B1420" s="31">
        <f t="shared" si="149"/>
        <v>4</v>
      </c>
      <c r="C1420" s="31" t="s">
        <v>61</v>
      </c>
      <c r="D1420" s="106">
        <v>1405</v>
      </c>
      <c r="E1420" s="106">
        <f t="shared" si="148"/>
        <v>0</v>
      </c>
      <c r="F1420" s="107">
        <f t="shared" si="146"/>
        <v>0</v>
      </c>
      <c r="G1420" s="106" t="e">
        <f>IF('Calcs active'!P1419&gt;0,('Input &amp; Results'!F$35/12*$C$3)*('Input &amp; Results'!$D$21),('Input &amp; Results'!F$35/12*$C$3)*('Input &amp; Results'!$D$22))</f>
        <v>#DIV/0!</v>
      </c>
      <c r="H1420" s="106" t="e">
        <f t="shared" si="143"/>
        <v>#DIV/0!</v>
      </c>
      <c r="I1420" s="106" t="e">
        <f t="shared" si="144"/>
        <v>#DIV/0!</v>
      </c>
      <c r="J1420" s="106" t="e">
        <f t="shared" si="147"/>
        <v>#DIV/0!</v>
      </c>
      <c r="K1420" s="107" t="e">
        <f t="shared" si="145"/>
        <v>#DIV/0!</v>
      </c>
    </row>
    <row r="1421" spans="2:11" x14ac:dyDescent="0.2">
      <c r="B1421" s="31">
        <f t="shared" si="149"/>
        <v>4</v>
      </c>
      <c r="C1421" s="31" t="s">
        <v>61</v>
      </c>
      <c r="D1421" s="106">
        <v>1406</v>
      </c>
      <c r="E1421" s="106">
        <f t="shared" si="148"/>
        <v>0</v>
      </c>
      <c r="F1421" s="107">
        <f t="shared" si="146"/>
        <v>0</v>
      </c>
      <c r="G1421" s="106" t="e">
        <f>IF('Calcs active'!P1420&gt;0,('Input &amp; Results'!F$35/12*$C$3)*('Input &amp; Results'!$D$21),('Input &amp; Results'!F$35/12*$C$3)*('Input &amp; Results'!$D$22))</f>
        <v>#DIV/0!</v>
      </c>
      <c r="H1421" s="106" t="e">
        <f t="shared" si="143"/>
        <v>#DIV/0!</v>
      </c>
      <c r="I1421" s="106" t="e">
        <f t="shared" si="144"/>
        <v>#DIV/0!</v>
      </c>
      <c r="J1421" s="106" t="e">
        <f t="shared" si="147"/>
        <v>#DIV/0!</v>
      </c>
      <c r="K1421" s="107" t="e">
        <f t="shared" si="145"/>
        <v>#DIV/0!</v>
      </c>
    </row>
    <row r="1422" spans="2:11" x14ac:dyDescent="0.2">
      <c r="B1422" s="31">
        <f t="shared" si="149"/>
        <v>4</v>
      </c>
      <c r="C1422" s="31" t="s">
        <v>61</v>
      </c>
      <c r="D1422" s="106">
        <v>1407</v>
      </c>
      <c r="E1422" s="106">
        <f t="shared" si="148"/>
        <v>0</v>
      </c>
      <c r="F1422" s="107">
        <f t="shared" si="146"/>
        <v>0</v>
      </c>
      <c r="G1422" s="106" t="e">
        <f>IF('Calcs active'!P1421&gt;0,('Input &amp; Results'!F$35/12*$C$3)*('Input &amp; Results'!$D$21),('Input &amp; Results'!F$35/12*$C$3)*('Input &amp; Results'!$D$22))</f>
        <v>#DIV/0!</v>
      </c>
      <c r="H1422" s="106" t="e">
        <f t="shared" si="143"/>
        <v>#DIV/0!</v>
      </c>
      <c r="I1422" s="106" t="e">
        <f t="shared" si="144"/>
        <v>#DIV/0!</v>
      </c>
      <c r="J1422" s="106" t="e">
        <f t="shared" si="147"/>
        <v>#DIV/0!</v>
      </c>
      <c r="K1422" s="107" t="e">
        <f t="shared" si="145"/>
        <v>#DIV/0!</v>
      </c>
    </row>
    <row r="1423" spans="2:11" x14ac:dyDescent="0.2">
      <c r="B1423" s="31">
        <f t="shared" si="149"/>
        <v>4</v>
      </c>
      <c r="C1423" s="31" t="s">
        <v>61</v>
      </c>
      <c r="D1423" s="106">
        <v>1408</v>
      </c>
      <c r="E1423" s="106">
        <f t="shared" si="148"/>
        <v>0</v>
      </c>
      <c r="F1423" s="107">
        <f t="shared" si="146"/>
        <v>0</v>
      </c>
      <c r="G1423" s="106" t="e">
        <f>IF('Calcs active'!P1422&gt;0,('Input &amp; Results'!F$35/12*$C$3)*('Input &amp; Results'!$D$21),('Input &amp; Results'!F$35/12*$C$3)*('Input &amp; Results'!$D$22))</f>
        <v>#DIV/0!</v>
      </c>
      <c r="H1423" s="106" t="e">
        <f t="shared" si="143"/>
        <v>#DIV/0!</v>
      </c>
      <c r="I1423" s="106" t="e">
        <f t="shared" si="144"/>
        <v>#DIV/0!</v>
      </c>
      <c r="J1423" s="106" t="e">
        <f t="shared" si="147"/>
        <v>#DIV/0!</v>
      </c>
      <c r="K1423" s="107" t="e">
        <f t="shared" si="145"/>
        <v>#DIV/0!</v>
      </c>
    </row>
    <row r="1424" spans="2:11" x14ac:dyDescent="0.2">
      <c r="B1424" s="31">
        <f t="shared" si="149"/>
        <v>4</v>
      </c>
      <c r="C1424" s="31" t="s">
        <v>61</v>
      </c>
      <c r="D1424" s="106">
        <v>1409</v>
      </c>
      <c r="E1424" s="106">
        <f t="shared" si="148"/>
        <v>0</v>
      </c>
      <c r="F1424" s="107">
        <f t="shared" si="146"/>
        <v>0</v>
      </c>
      <c r="G1424" s="106" t="e">
        <f>IF('Calcs active'!P1423&gt;0,('Input &amp; Results'!F$35/12*$C$3)*('Input &amp; Results'!$D$21),('Input &amp; Results'!F$35/12*$C$3)*('Input &amp; Results'!$D$22))</f>
        <v>#DIV/0!</v>
      </c>
      <c r="H1424" s="106" t="e">
        <f t="shared" si="143"/>
        <v>#DIV/0!</v>
      </c>
      <c r="I1424" s="106" t="e">
        <f t="shared" si="144"/>
        <v>#DIV/0!</v>
      </c>
      <c r="J1424" s="106" t="e">
        <f t="shared" si="147"/>
        <v>#DIV/0!</v>
      </c>
      <c r="K1424" s="107" t="e">
        <f t="shared" si="145"/>
        <v>#DIV/0!</v>
      </c>
    </row>
    <row r="1425" spans="2:11" x14ac:dyDescent="0.2">
      <c r="B1425" s="31">
        <f t="shared" si="149"/>
        <v>4</v>
      </c>
      <c r="C1425" s="31" t="s">
        <v>61</v>
      </c>
      <c r="D1425" s="106">
        <v>1410</v>
      </c>
      <c r="E1425" s="106">
        <f t="shared" si="148"/>
        <v>0</v>
      </c>
      <c r="F1425" s="107">
        <f t="shared" si="146"/>
        <v>0</v>
      </c>
      <c r="G1425" s="106" t="e">
        <f>IF('Calcs active'!P1424&gt;0,('Input &amp; Results'!F$35/12*$C$3)*('Input &amp; Results'!$D$21),('Input &amp; Results'!F$35/12*$C$3)*('Input &amp; Results'!$D$22))</f>
        <v>#DIV/0!</v>
      </c>
      <c r="H1425" s="106" t="e">
        <f t="shared" ref="H1425:H1488" si="150">G1425-E1425</f>
        <v>#DIV/0!</v>
      </c>
      <c r="I1425" s="106" t="e">
        <f t="shared" ref="I1425:I1488" si="151">I1424+H1425</f>
        <v>#DIV/0!</v>
      </c>
      <c r="J1425" s="106" t="e">
        <f t="shared" si="147"/>
        <v>#DIV/0!</v>
      </c>
      <c r="K1425" s="107" t="e">
        <f t="shared" ref="K1425:K1488" si="152">J1425/($C$3*$C$4)</f>
        <v>#DIV/0!</v>
      </c>
    </row>
    <row r="1426" spans="2:11" x14ac:dyDescent="0.2">
      <c r="B1426" s="31">
        <f t="shared" si="149"/>
        <v>4</v>
      </c>
      <c r="C1426" s="31" t="s">
        <v>61</v>
      </c>
      <c r="D1426" s="106">
        <v>1411</v>
      </c>
      <c r="E1426" s="106">
        <f t="shared" si="148"/>
        <v>0</v>
      </c>
      <c r="F1426" s="107">
        <f t="shared" si="146"/>
        <v>0</v>
      </c>
      <c r="G1426" s="106" t="e">
        <f>IF('Calcs active'!P1425&gt;0,('Input &amp; Results'!F$35/12*$C$3)*('Input &amp; Results'!$D$21),('Input &amp; Results'!F$35/12*$C$3)*('Input &amp; Results'!$D$22))</f>
        <v>#DIV/0!</v>
      </c>
      <c r="H1426" s="106" t="e">
        <f t="shared" si="150"/>
        <v>#DIV/0!</v>
      </c>
      <c r="I1426" s="106" t="e">
        <f t="shared" si="151"/>
        <v>#DIV/0!</v>
      </c>
      <c r="J1426" s="106" t="e">
        <f t="shared" si="147"/>
        <v>#DIV/0!</v>
      </c>
      <c r="K1426" s="107" t="e">
        <f t="shared" si="152"/>
        <v>#DIV/0!</v>
      </c>
    </row>
    <row r="1427" spans="2:11" x14ac:dyDescent="0.2">
      <c r="B1427" s="31">
        <f t="shared" si="149"/>
        <v>4</v>
      </c>
      <c r="C1427" s="31" t="s">
        <v>61</v>
      </c>
      <c r="D1427" s="106">
        <v>1412</v>
      </c>
      <c r="E1427" s="106">
        <f t="shared" si="148"/>
        <v>0</v>
      </c>
      <c r="F1427" s="107">
        <f t="shared" ref="F1427:F1490" si="153">E1427*7.48/1440</f>
        <v>0</v>
      </c>
      <c r="G1427" s="106" t="e">
        <f>IF('Calcs active'!P1426&gt;0,('Input &amp; Results'!F$35/12*$C$3)*('Input &amp; Results'!$D$21),('Input &amp; Results'!F$35/12*$C$3)*('Input &amp; Results'!$D$22))</f>
        <v>#DIV/0!</v>
      </c>
      <c r="H1427" s="106" t="e">
        <f t="shared" si="150"/>
        <v>#DIV/0!</v>
      </c>
      <c r="I1427" s="106" t="e">
        <f t="shared" si="151"/>
        <v>#DIV/0!</v>
      </c>
      <c r="J1427" s="106" t="e">
        <f t="shared" si="147"/>
        <v>#DIV/0!</v>
      </c>
      <c r="K1427" s="107" t="e">
        <f t="shared" si="152"/>
        <v>#DIV/0!</v>
      </c>
    </row>
    <row r="1428" spans="2:11" x14ac:dyDescent="0.2">
      <c r="B1428" s="31">
        <f t="shared" si="149"/>
        <v>4</v>
      </c>
      <c r="C1428" s="31" t="s">
        <v>61</v>
      </c>
      <c r="D1428" s="106">
        <v>1413</v>
      </c>
      <c r="E1428" s="106">
        <f t="shared" si="148"/>
        <v>0</v>
      </c>
      <c r="F1428" s="107">
        <f t="shared" si="153"/>
        <v>0</v>
      </c>
      <c r="G1428" s="106" t="e">
        <f>IF('Calcs active'!P1427&gt;0,('Input &amp; Results'!F$35/12*$C$3)*('Input &amp; Results'!$D$21),('Input &amp; Results'!F$35/12*$C$3)*('Input &amp; Results'!$D$22))</f>
        <v>#DIV/0!</v>
      </c>
      <c r="H1428" s="106" t="e">
        <f t="shared" si="150"/>
        <v>#DIV/0!</v>
      </c>
      <c r="I1428" s="106" t="e">
        <f t="shared" si="151"/>
        <v>#DIV/0!</v>
      </c>
      <c r="J1428" s="106" t="e">
        <f t="shared" si="147"/>
        <v>#DIV/0!</v>
      </c>
      <c r="K1428" s="107" t="e">
        <f t="shared" si="152"/>
        <v>#DIV/0!</v>
      </c>
    </row>
    <row r="1429" spans="2:11" x14ac:dyDescent="0.2">
      <c r="B1429" s="31">
        <f t="shared" si="149"/>
        <v>4</v>
      </c>
      <c r="C1429" s="31" t="s">
        <v>61</v>
      </c>
      <c r="D1429" s="106">
        <v>1414</v>
      </c>
      <c r="E1429" s="106">
        <f t="shared" si="148"/>
        <v>0</v>
      </c>
      <c r="F1429" s="107">
        <f t="shared" si="153"/>
        <v>0</v>
      </c>
      <c r="G1429" s="106" t="e">
        <f>IF('Calcs active'!P1428&gt;0,('Input &amp; Results'!F$35/12*$C$3)*('Input &amp; Results'!$D$21),('Input &amp; Results'!F$35/12*$C$3)*('Input &amp; Results'!$D$22))</f>
        <v>#DIV/0!</v>
      </c>
      <c r="H1429" s="106" t="e">
        <f t="shared" si="150"/>
        <v>#DIV/0!</v>
      </c>
      <c r="I1429" s="106" t="e">
        <f t="shared" si="151"/>
        <v>#DIV/0!</v>
      </c>
      <c r="J1429" s="106" t="e">
        <f t="shared" ref="J1429:J1492" si="154">J1428+H1429</f>
        <v>#DIV/0!</v>
      </c>
      <c r="K1429" s="107" t="e">
        <f t="shared" si="152"/>
        <v>#DIV/0!</v>
      </c>
    </row>
    <row r="1430" spans="2:11" x14ac:dyDescent="0.2">
      <c r="B1430" s="31">
        <f t="shared" si="149"/>
        <v>4</v>
      </c>
      <c r="C1430" s="31" t="s">
        <v>61</v>
      </c>
      <c r="D1430" s="106">
        <v>1415</v>
      </c>
      <c r="E1430" s="106">
        <f t="shared" si="148"/>
        <v>0</v>
      </c>
      <c r="F1430" s="107">
        <f t="shared" si="153"/>
        <v>0</v>
      </c>
      <c r="G1430" s="106" t="e">
        <f>IF('Calcs active'!P1429&gt;0,('Input &amp; Results'!F$35/12*$C$3)*('Input &amp; Results'!$D$21),('Input &amp; Results'!F$35/12*$C$3)*('Input &amp; Results'!$D$22))</f>
        <v>#DIV/0!</v>
      </c>
      <c r="H1430" s="106" t="e">
        <f t="shared" si="150"/>
        <v>#DIV/0!</v>
      </c>
      <c r="I1430" s="106" t="e">
        <f t="shared" si="151"/>
        <v>#DIV/0!</v>
      </c>
      <c r="J1430" s="106" t="e">
        <f t="shared" si="154"/>
        <v>#DIV/0!</v>
      </c>
      <c r="K1430" s="107" t="e">
        <f t="shared" si="152"/>
        <v>#DIV/0!</v>
      </c>
    </row>
    <row r="1431" spans="2:11" x14ac:dyDescent="0.2">
      <c r="B1431" s="31">
        <f t="shared" si="149"/>
        <v>4</v>
      </c>
      <c r="C1431" s="31" t="s">
        <v>61</v>
      </c>
      <c r="D1431" s="106">
        <v>1416</v>
      </c>
      <c r="E1431" s="106">
        <f t="shared" si="148"/>
        <v>0</v>
      </c>
      <c r="F1431" s="107">
        <f t="shared" si="153"/>
        <v>0</v>
      </c>
      <c r="G1431" s="106" t="e">
        <f>IF('Calcs active'!P1430&gt;0,('Input &amp; Results'!F$35/12*$C$3)*('Input &amp; Results'!$D$21),('Input &amp; Results'!F$35/12*$C$3)*('Input &amp; Results'!$D$22))</f>
        <v>#DIV/0!</v>
      </c>
      <c r="H1431" s="106" t="e">
        <f t="shared" si="150"/>
        <v>#DIV/0!</v>
      </c>
      <c r="I1431" s="106" t="e">
        <f t="shared" si="151"/>
        <v>#DIV/0!</v>
      </c>
      <c r="J1431" s="106" t="e">
        <f t="shared" si="154"/>
        <v>#DIV/0!</v>
      </c>
      <c r="K1431" s="107" t="e">
        <f t="shared" si="152"/>
        <v>#DIV/0!</v>
      </c>
    </row>
    <row r="1432" spans="2:11" x14ac:dyDescent="0.2">
      <c r="B1432" s="31">
        <f t="shared" si="149"/>
        <v>4</v>
      </c>
      <c r="C1432" s="31" t="s">
        <v>61</v>
      </c>
      <c r="D1432" s="106">
        <v>1417</v>
      </c>
      <c r="E1432" s="106">
        <f t="shared" si="148"/>
        <v>0</v>
      </c>
      <c r="F1432" s="107">
        <f t="shared" si="153"/>
        <v>0</v>
      </c>
      <c r="G1432" s="106" t="e">
        <f>IF('Calcs active'!P1431&gt;0,('Input &amp; Results'!F$35/12*$C$3)*('Input &amp; Results'!$D$21),('Input &amp; Results'!F$35/12*$C$3)*('Input &amp; Results'!$D$22))</f>
        <v>#DIV/0!</v>
      </c>
      <c r="H1432" s="106" t="e">
        <f t="shared" si="150"/>
        <v>#DIV/0!</v>
      </c>
      <c r="I1432" s="106" t="e">
        <f t="shared" si="151"/>
        <v>#DIV/0!</v>
      </c>
      <c r="J1432" s="106" t="e">
        <f t="shared" si="154"/>
        <v>#DIV/0!</v>
      </c>
      <c r="K1432" s="107" t="e">
        <f t="shared" si="152"/>
        <v>#DIV/0!</v>
      </c>
    </row>
    <row r="1433" spans="2:11" x14ac:dyDescent="0.2">
      <c r="B1433" s="31">
        <f t="shared" si="149"/>
        <v>4</v>
      </c>
      <c r="C1433" s="31" t="s">
        <v>61</v>
      </c>
      <c r="D1433" s="106">
        <v>1418</v>
      </c>
      <c r="E1433" s="106">
        <f t="shared" si="148"/>
        <v>0</v>
      </c>
      <c r="F1433" s="107">
        <f t="shared" si="153"/>
        <v>0</v>
      </c>
      <c r="G1433" s="106" t="e">
        <f>IF('Calcs active'!P1432&gt;0,('Input &amp; Results'!F$35/12*$C$3)*('Input &amp; Results'!$D$21),('Input &amp; Results'!F$35/12*$C$3)*('Input &amp; Results'!$D$22))</f>
        <v>#DIV/0!</v>
      </c>
      <c r="H1433" s="106" t="e">
        <f t="shared" si="150"/>
        <v>#DIV/0!</v>
      </c>
      <c r="I1433" s="106" t="e">
        <f t="shared" si="151"/>
        <v>#DIV/0!</v>
      </c>
      <c r="J1433" s="106" t="e">
        <f t="shared" si="154"/>
        <v>#DIV/0!</v>
      </c>
      <c r="K1433" s="107" t="e">
        <f t="shared" si="152"/>
        <v>#DIV/0!</v>
      </c>
    </row>
    <row r="1434" spans="2:11" x14ac:dyDescent="0.2">
      <c r="B1434" s="31">
        <f t="shared" si="149"/>
        <v>4</v>
      </c>
      <c r="C1434" s="31" t="s">
        <v>61</v>
      </c>
      <c r="D1434" s="106">
        <v>1419</v>
      </c>
      <c r="E1434" s="106">
        <f t="shared" si="148"/>
        <v>0</v>
      </c>
      <c r="F1434" s="107">
        <f t="shared" si="153"/>
        <v>0</v>
      </c>
      <c r="G1434" s="106" t="e">
        <f>IF('Calcs active'!P1433&gt;0,('Input &amp; Results'!F$35/12*$C$3)*('Input &amp; Results'!$D$21),('Input &amp; Results'!F$35/12*$C$3)*('Input &amp; Results'!$D$22))</f>
        <v>#DIV/0!</v>
      </c>
      <c r="H1434" s="106" t="e">
        <f t="shared" si="150"/>
        <v>#DIV/0!</v>
      </c>
      <c r="I1434" s="106" t="e">
        <f t="shared" si="151"/>
        <v>#DIV/0!</v>
      </c>
      <c r="J1434" s="106" t="e">
        <f t="shared" si="154"/>
        <v>#DIV/0!</v>
      </c>
      <c r="K1434" s="107" t="e">
        <f t="shared" si="152"/>
        <v>#DIV/0!</v>
      </c>
    </row>
    <row r="1435" spans="2:11" x14ac:dyDescent="0.2">
      <c r="B1435" s="31">
        <f t="shared" si="149"/>
        <v>4</v>
      </c>
      <c r="C1435" s="31" t="s">
        <v>61</v>
      </c>
      <c r="D1435" s="106">
        <v>1420</v>
      </c>
      <c r="E1435" s="106">
        <f t="shared" si="148"/>
        <v>0</v>
      </c>
      <c r="F1435" s="107">
        <f t="shared" si="153"/>
        <v>0</v>
      </c>
      <c r="G1435" s="106" t="e">
        <f>IF('Calcs active'!P1434&gt;0,('Input &amp; Results'!F$35/12*$C$3)*('Input &amp; Results'!$D$21),('Input &amp; Results'!F$35/12*$C$3)*('Input &amp; Results'!$D$22))</f>
        <v>#DIV/0!</v>
      </c>
      <c r="H1435" s="106" t="e">
        <f t="shared" si="150"/>
        <v>#DIV/0!</v>
      </c>
      <c r="I1435" s="106" t="e">
        <f t="shared" si="151"/>
        <v>#DIV/0!</v>
      </c>
      <c r="J1435" s="106" t="e">
        <f t="shared" si="154"/>
        <v>#DIV/0!</v>
      </c>
      <c r="K1435" s="107" t="e">
        <f t="shared" si="152"/>
        <v>#DIV/0!</v>
      </c>
    </row>
    <row r="1436" spans="2:11" x14ac:dyDescent="0.2">
      <c r="B1436" s="31">
        <f t="shared" si="149"/>
        <v>4</v>
      </c>
      <c r="C1436" s="31" t="s">
        <v>61</v>
      </c>
      <c r="D1436" s="106">
        <v>1421</v>
      </c>
      <c r="E1436" s="106">
        <f t="shared" si="148"/>
        <v>0</v>
      </c>
      <c r="F1436" s="107">
        <f t="shared" si="153"/>
        <v>0</v>
      </c>
      <c r="G1436" s="106" t="e">
        <f>IF('Calcs active'!P1435&gt;0,('Input &amp; Results'!F$35/12*$C$3)*('Input &amp; Results'!$D$21),('Input &amp; Results'!F$35/12*$C$3)*('Input &amp; Results'!$D$22))</f>
        <v>#DIV/0!</v>
      </c>
      <c r="H1436" s="106" t="e">
        <f t="shared" si="150"/>
        <v>#DIV/0!</v>
      </c>
      <c r="I1436" s="106" t="e">
        <f t="shared" si="151"/>
        <v>#DIV/0!</v>
      </c>
      <c r="J1436" s="106" t="e">
        <f t="shared" si="154"/>
        <v>#DIV/0!</v>
      </c>
      <c r="K1436" s="107" t="e">
        <f t="shared" si="152"/>
        <v>#DIV/0!</v>
      </c>
    </row>
    <row r="1437" spans="2:11" x14ac:dyDescent="0.2">
      <c r="B1437" s="31">
        <f t="shared" si="149"/>
        <v>4</v>
      </c>
      <c r="C1437" s="31" t="s">
        <v>61</v>
      </c>
      <c r="D1437" s="106">
        <v>1422</v>
      </c>
      <c r="E1437" s="106">
        <f t="shared" si="148"/>
        <v>0</v>
      </c>
      <c r="F1437" s="107">
        <f t="shared" si="153"/>
        <v>0</v>
      </c>
      <c r="G1437" s="106" t="e">
        <f>IF('Calcs active'!P1436&gt;0,('Input &amp; Results'!F$35/12*$C$3)*('Input &amp; Results'!$D$21),('Input &amp; Results'!F$35/12*$C$3)*('Input &amp; Results'!$D$22))</f>
        <v>#DIV/0!</v>
      </c>
      <c r="H1437" s="106" t="e">
        <f t="shared" si="150"/>
        <v>#DIV/0!</v>
      </c>
      <c r="I1437" s="106" t="e">
        <f t="shared" si="151"/>
        <v>#DIV/0!</v>
      </c>
      <c r="J1437" s="106" t="e">
        <f t="shared" si="154"/>
        <v>#DIV/0!</v>
      </c>
      <c r="K1437" s="107" t="e">
        <f t="shared" si="152"/>
        <v>#DIV/0!</v>
      </c>
    </row>
    <row r="1438" spans="2:11" x14ac:dyDescent="0.2">
      <c r="B1438" s="31">
        <f t="shared" si="149"/>
        <v>4</v>
      </c>
      <c r="C1438" s="31" t="s">
        <v>61</v>
      </c>
      <c r="D1438" s="106">
        <v>1423</v>
      </c>
      <c r="E1438" s="106">
        <f t="shared" si="148"/>
        <v>0</v>
      </c>
      <c r="F1438" s="107">
        <f t="shared" si="153"/>
        <v>0</v>
      </c>
      <c r="G1438" s="106" t="e">
        <f>IF('Calcs active'!P1437&gt;0,('Input &amp; Results'!F$35/12*$C$3)*('Input &amp; Results'!$D$21),('Input &amp; Results'!F$35/12*$C$3)*('Input &amp; Results'!$D$22))</f>
        <v>#DIV/0!</v>
      </c>
      <c r="H1438" s="106" t="e">
        <f t="shared" si="150"/>
        <v>#DIV/0!</v>
      </c>
      <c r="I1438" s="106" t="e">
        <f t="shared" si="151"/>
        <v>#DIV/0!</v>
      </c>
      <c r="J1438" s="106" t="e">
        <f t="shared" si="154"/>
        <v>#DIV/0!</v>
      </c>
      <c r="K1438" s="107" t="e">
        <f t="shared" si="152"/>
        <v>#DIV/0!</v>
      </c>
    </row>
    <row r="1439" spans="2:11" x14ac:dyDescent="0.2">
      <c r="B1439" s="31">
        <f t="shared" si="149"/>
        <v>4</v>
      </c>
      <c r="C1439" s="31" t="s">
        <v>61</v>
      </c>
      <c r="D1439" s="106">
        <v>1424</v>
      </c>
      <c r="E1439" s="106">
        <f t="shared" si="148"/>
        <v>0</v>
      </c>
      <c r="F1439" s="107">
        <f t="shared" si="153"/>
        <v>0</v>
      </c>
      <c r="G1439" s="106" t="e">
        <f>IF('Calcs active'!P1438&gt;0,('Input &amp; Results'!F$35/12*$C$3)*('Input &amp; Results'!$D$21),('Input &amp; Results'!F$35/12*$C$3)*('Input &amp; Results'!$D$22))</f>
        <v>#DIV/0!</v>
      </c>
      <c r="H1439" s="106" t="e">
        <f t="shared" si="150"/>
        <v>#DIV/0!</v>
      </c>
      <c r="I1439" s="106" t="e">
        <f t="shared" si="151"/>
        <v>#DIV/0!</v>
      </c>
      <c r="J1439" s="106" t="e">
        <f t="shared" si="154"/>
        <v>#DIV/0!</v>
      </c>
      <c r="K1439" s="107" t="e">
        <f t="shared" si="152"/>
        <v>#DIV/0!</v>
      </c>
    </row>
    <row r="1440" spans="2:11" x14ac:dyDescent="0.2">
      <c r="B1440" s="31">
        <f t="shared" si="149"/>
        <v>4</v>
      </c>
      <c r="C1440" s="31" t="s">
        <v>61</v>
      </c>
      <c r="D1440" s="106">
        <v>1425</v>
      </c>
      <c r="E1440" s="106">
        <f t="shared" si="148"/>
        <v>0</v>
      </c>
      <c r="F1440" s="107">
        <f t="shared" si="153"/>
        <v>0</v>
      </c>
      <c r="G1440" s="106" t="e">
        <f>IF('Calcs active'!P1439&gt;0,('Input &amp; Results'!F$35/12*$C$3)*('Input &amp; Results'!$D$21),('Input &amp; Results'!F$35/12*$C$3)*('Input &amp; Results'!$D$22))</f>
        <v>#DIV/0!</v>
      </c>
      <c r="H1440" s="106" t="e">
        <f t="shared" si="150"/>
        <v>#DIV/0!</v>
      </c>
      <c r="I1440" s="106" t="e">
        <f t="shared" si="151"/>
        <v>#DIV/0!</v>
      </c>
      <c r="J1440" s="106" t="e">
        <f t="shared" si="154"/>
        <v>#DIV/0!</v>
      </c>
      <c r="K1440" s="107" t="e">
        <f t="shared" si="152"/>
        <v>#DIV/0!</v>
      </c>
    </row>
    <row r="1441" spans="2:11" x14ac:dyDescent="0.2">
      <c r="B1441" s="31">
        <f t="shared" si="149"/>
        <v>4</v>
      </c>
      <c r="C1441" s="31" t="s">
        <v>61</v>
      </c>
      <c r="D1441" s="106">
        <v>1426</v>
      </c>
      <c r="E1441" s="106">
        <f t="shared" si="148"/>
        <v>0</v>
      </c>
      <c r="F1441" s="107">
        <f t="shared" si="153"/>
        <v>0</v>
      </c>
      <c r="G1441" s="106" t="e">
        <f>IF('Calcs active'!P1440&gt;0,('Input &amp; Results'!F$35/12*$C$3)*('Input &amp; Results'!$D$21),('Input &amp; Results'!F$35/12*$C$3)*('Input &amp; Results'!$D$22))</f>
        <v>#DIV/0!</v>
      </c>
      <c r="H1441" s="106" t="e">
        <f t="shared" si="150"/>
        <v>#DIV/0!</v>
      </c>
      <c r="I1441" s="106" t="e">
        <f t="shared" si="151"/>
        <v>#DIV/0!</v>
      </c>
      <c r="J1441" s="106" t="e">
        <f t="shared" si="154"/>
        <v>#DIV/0!</v>
      </c>
      <c r="K1441" s="107" t="e">
        <f t="shared" si="152"/>
        <v>#DIV/0!</v>
      </c>
    </row>
    <row r="1442" spans="2:11" x14ac:dyDescent="0.2">
      <c r="B1442" s="31">
        <f t="shared" si="149"/>
        <v>4</v>
      </c>
      <c r="C1442" s="31" t="s">
        <v>61</v>
      </c>
      <c r="D1442" s="106">
        <v>1427</v>
      </c>
      <c r="E1442" s="106">
        <f t="shared" si="148"/>
        <v>0</v>
      </c>
      <c r="F1442" s="107">
        <f t="shared" si="153"/>
        <v>0</v>
      </c>
      <c r="G1442" s="106" t="e">
        <f>IF('Calcs active'!P1441&gt;0,('Input &amp; Results'!F$35/12*$C$3)*('Input &amp; Results'!$D$21),('Input &amp; Results'!F$35/12*$C$3)*('Input &amp; Results'!$D$22))</f>
        <v>#DIV/0!</v>
      </c>
      <c r="H1442" s="106" t="e">
        <f t="shared" si="150"/>
        <v>#DIV/0!</v>
      </c>
      <c r="I1442" s="106" t="e">
        <f t="shared" si="151"/>
        <v>#DIV/0!</v>
      </c>
      <c r="J1442" s="106" t="e">
        <f t="shared" si="154"/>
        <v>#DIV/0!</v>
      </c>
      <c r="K1442" s="107" t="e">
        <f t="shared" si="152"/>
        <v>#DIV/0!</v>
      </c>
    </row>
    <row r="1443" spans="2:11" x14ac:dyDescent="0.2">
      <c r="B1443" s="31">
        <f t="shared" si="149"/>
        <v>4</v>
      </c>
      <c r="C1443" s="31" t="s">
        <v>61</v>
      </c>
      <c r="D1443" s="106">
        <v>1428</v>
      </c>
      <c r="E1443" s="106">
        <f t="shared" si="148"/>
        <v>0</v>
      </c>
      <c r="F1443" s="107">
        <f t="shared" si="153"/>
        <v>0</v>
      </c>
      <c r="G1443" s="106" t="e">
        <f>IF('Calcs active'!P1442&gt;0,('Input &amp; Results'!F$35/12*$C$3)*('Input &amp; Results'!$D$21),('Input &amp; Results'!F$35/12*$C$3)*('Input &amp; Results'!$D$22))</f>
        <v>#DIV/0!</v>
      </c>
      <c r="H1443" s="106" t="e">
        <f t="shared" si="150"/>
        <v>#DIV/0!</v>
      </c>
      <c r="I1443" s="106" t="e">
        <f t="shared" si="151"/>
        <v>#DIV/0!</v>
      </c>
      <c r="J1443" s="106" t="e">
        <f t="shared" si="154"/>
        <v>#DIV/0!</v>
      </c>
      <c r="K1443" s="107" t="e">
        <f t="shared" si="152"/>
        <v>#DIV/0!</v>
      </c>
    </row>
    <row r="1444" spans="2:11" x14ac:dyDescent="0.2">
      <c r="B1444" s="31">
        <f t="shared" si="149"/>
        <v>4</v>
      </c>
      <c r="C1444" s="31" t="s">
        <v>61</v>
      </c>
      <c r="D1444" s="106">
        <v>1429</v>
      </c>
      <c r="E1444" s="106">
        <f t="shared" si="148"/>
        <v>0</v>
      </c>
      <c r="F1444" s="107">
        <f t="shared" si="153"/>
        <v>0</v>
      </c>
      <c r="G1444" s="106" t="e">
        <f>IF('Calcs active'!P1443&gt;0,('Input &amp; Results'!F$35/12*$C$3)*('Input &amp; Results'!$D$21),('Input &amp; Results'!F$35/12*$C$3)*('Input &amp; Results'!$D$22))</f>
        <v>#DIV/0!</v>
      </c>
      <c r="H1444" s="106" t="e">
        <f t="shared" si="150"/>
        <v>#DIV/0!</v>
      </c>
      <c r="I1444" s="106" t="e">
        <f t="shared" si="151"/>
        <v>#DIV/0!</v>
      </c>
      <c r="J1444" s="106" t="e">
        <f t="shared" si="154"/>
        <v>#DIV/0!</v>
      </c>
      <c r="K1444" s="107" t="e">
        <f t="shared" si="152"/>
        <v>#DIV/0!</v>
      </c>
    </row>
    <row r="1445" spans="2:11" x14ac:dyDescent="0.2">
      <c r="B1445" s="31">
        <f t="shared" si="149"/>
        <v>4</v>
      </c>
      <c r="C1445" s="31" t="s">
        <v>62</v>
      </c>
      <c r="D1445" s="106">
        <v>1430</v>
      </c>
      <c r="E1445" s="106">
        <f t="shared" si="148"/>
        <v>0</v>
      </c>
      <c r="F1445" s="107">
        <f t="shared" si="153"/>
        <v>0</v>
      </c>
      <c r="G1445" s="106" t="e">
        <f>IF('Calcs active'!P1444&gt;0,('Input &amp; Results'!F$36/12*$C$3)*('Input &amp; Results'!$D$21),('Input &amp; Results'!F$36/12*$C$3)*('Input &amp; Results'!$D$22))</f>
        <v>#DIV/0!</v>
      </c>
      <c r="H1445" s="106" t="e">
        <f t="shared" si="150"/>
        <v>#DIV/0!</v>
      </c>
      <c r="I1445" s="106" t="e">
        <f t="shared" si="151"/>
        <v>#DIV/0!</v>
      </c>
      <c r="J1445" s="106" t="e">
        <f t="shared" si="154"/>
        <v>#DIV/0!</v>
      </c>
      <c r="K1445" s="107" t="e">
        <f t="shared" si="152"/>
        <v>#DIV/0!</v>
      </c>
    </row>
    <row r="1446" spans="2:11" x14ac:dyDescent="0.2">
      <c r="B1446" s="31">
        <f t="shared" si="149"/>
        <v>4</v>
      </c>
      <c r="C1446" s="31" t="s">
        <v>62</v>
      </c>
      <c r="D1446" s="106">
        <v>1431</v>
      </c>
      <c r="E1446" s="106">
        <f t="shared" si="148"/>
        <v>0</v>
      </c>
      <c r="F1446" s="107">
        <f t="shared" si="153"/>
        <v>0</v>
      </c>
      <c r="G1446" s="106" t="e">
        <f>IF('Calcs active'!P1445&gt;0,('Input &amp; Results'!F$36/12*$C$3)*('Input &amp; Results'!$D$21),('Input &amp; Results'!F$36/12*$C$3)*('Input &amp; Results'!$D$22))</f>
        <v>#DIV/0!</v>
      </c>
      <c r="H1446" s="106" t="e">
        <f t="shared" si="150"/>
        <v>#DIV/0!</v>
      </c>
      <c r="I1446" s="106" t="e">
        <f t="shared" si="151"/>
        <v>#DIV/0!</v>
      </c>
      <c r="J1446" s="106" t="e">
        <f t="shared" si="154"/>
        <v>#DIV/0!</v>
      </c>
      <c r="K1446" s="107" t="e">
        <f t="shared" si="152"/>
        <v>#DIV/0!</v>
      </c>
    </row>
    <row r="1447" spans="2:11" x14ac:dyDescent="0.2">
      <c r="B1447" s="31">
        <f t="shared" si="149"/>
        <v>4</v>
      </c>
      <c r="C1447" s="31" t="s">
        <v>62</v>
      </c>
      <c r="D1447" s="106">
        <v>1432</v>
      </c>
      <c r="E1447" s="106">
        <f t="shared" si="148"/>
        <v>0</v>
      </c>
      <c r="F1447" s="107">
        <f t="shared" si="153"/>
        <v>0</v>
      </c>
      <c r="G1447" s="106" t="e">
        <f>IF('Calcs active'!P1446&gt;0,('Input &amp; Results'!F$36/12*$C$3)*('Input &amp; Results'!$D$21),('Input &amp; Results'!F$36/12*$C$3)*('Input &amp; Results'!$D$22))</f>
        <v>#DIV/0!</v>
      </c>
      <c r="H1447" s="106" t="e">
        <f t="shared" si="150"/>
        <v>#DIV/0!</v>
      </c>
      <c r="I1447" s="106" t="e">
        <f t="shared" si="151"/>
        <v>#DIV/0!</v>
      </c>
      <c r="J1447" s="106" t="e">
        <f t="shared" si="154"/>
        <v>#DIV/0!</v>
      </c>
      <c r="K1447" s="107" t="e">
        <f t="shared" si="152"/>
        <v>#DIV/0!</v>
      </c>
    </row>
    <row r="1448" spans="2:11" x14ac:dyDescent="0.2">
      <c r="B1448" s="31">
        <f t="shared" si="149"/>
        <v>4</v>
      </c>
      <c r="C1448" s="31" t="s">
        <v>62</v>
      </c>
      <c r="D1448" s="106">
        <v>1433</v>
      </c>
      <c r="E1448" s="106">
        <f t="shared" si="148"/>
        <v>0</v>
      </c>
      <c r="F1448" s="107">
        <f t="shared" si="153"/>
        <v>0</v>
      </c>
      <c r="G1448" s="106" t="e">
        <f>IF('Calcs active'!P1447&gt;0,('Input &amp; Results'!F$36/12*$C$3)*('Input &amp; Results'!$D$21),('Input &amp; Results'!F$36/12*$C$3)*('Input &amp; Results'!$D$22))</f>
        <v>#DIV/0!</v>
      </c>
      <c r="H1448" s="106" t="e">
        <f t="shared" si="150"/>
        <v>#DIV/0!</v>
      </c>
      <c r="I1448" s="106" t="e">
        <f t="shared" si="151"/>
        <v>#DIV/0!</v>
      </c>
      <c r="J1448" s="106" t="e">
        <f t="shared" si="154"/>
        <v>#DIV/0!</v>
      </c>
      <c r="K1448" s="107" t="e">
        <f t="shared" si="152"/>
        <v>#DIV/0!</v>
      </c>
    </row>
    <row r="1449" spans="2:11" x14ac:dyDescent="0.2">
      <c r="B1449" s="31">
        <f t="shared" si="149"/>
        <v>4</v>
      </c>
      <c r="C1449" s="31" t="s">
        <v>62</v>
      </c>
      <c r="D1449" s="106">
        <v>1434</v>
      </c>
      <c r="E1449" s="106">
        <f t="shared" si="148"/>
        <v>0</v>
      </c>
      <c r="F1449" s="107">
        <f t="shared" si="153"/>
        <v>0</v>
      </c>
      <c r="G1449" s="106" t="e">
        <f>IF('Calcs active'!P1448&gt;0,('Input &amp; Results'!F$36/12*$C$3)*('Input &amp; Results'!$D$21),('Input &amp; Results'!F$36/12*$C$3)*('Input &amp; Results'!$D$22))</f>
        <v>#DIV/0!</v>
      </c>
      <c r="H1449" s="106" t="e">
        <f t="shared" si="150"/>
        <v>#DIV/0!</v>
      </c>
      <c r="I1449" s="106" t="e">
        <f t="shared" si="151"/>
        <v>#DIV/0!</v>
      </c>
      <c r="J1449" s="106" t="e">
        <f t="shared" si="154"/>
        <v>#DIV/0!</v>
      </c>
      <c r="K1449" s="107" t="e">
        <f t="shared" si="152"/>
        <v>#DIV/0!</v>
      </c>
    </row>
    <row r="1450" spans="2:11" x14ac:dyDescent="0.2">
      <c r="B1450" s="31">
        <f t="shared" si="149"/>
        <v>4</v>
      </c>
      <c r="C1450" s="31" t="s">
        <v>62</v>
      </c>
      <c r="D1450" s="106">
        <v>1435</v>
      </c>
      <c r="E1450" s="106">
        <f t="shared" si="148"/>
        <v>0</v>
      </c>
      <c r="F1450" s="107">
        <f t="shared" si="153"/>
        <v>0</v>
      </c>
      <c r="G1450" s="106" t="e">
        <f>IF('Calcs active'!P1449&gt;0,('Input &amp; Results'!F$36/12*$C$3)*('Input &amp; Results'!$D$21),('Input &amp; Results'!F$36/12*$C$3)*('Input &amp; Results'!$D$22))</f>
        <v>#DIV/0!</v>
      </c>
      <c r="H1450" s="106" t="e">
        <f t="shared" si="150"/>
        <v>#DIV/0!</v>
      </c>
      <c r="I1450" s="106" t="e">
        <f t="shared" si="151"/>
        <v>#DIV/0!</v>
      </c>
      <c r="J1450" s="106" t="e">
        <f t="shared" si="154"/>
        <v>#DIV/0!</v>
      </c>
      <c r="K1450" s="107" t="e">
        <f t="shared" si="152"/>
        <v>#DIV/0!</v>
      </c>
    </row>
    <row r="1451" spans="2:11" x14ac:dyDescent="0.2">
      <c r="B1451" s="31">
        <f t="shared" si="149"/>
        <v>4</v>
      </c>
      <c r="C1451" s="31" t="s">
        <v>62</v>
      </c>
      <c r="D1451" s="106">
        <v>1436</v>
      </c>
      <c r="E1451" s="106">
        <f t="shared" si="148"/>
        <v>0</v>
      </c>
      <c r="F1451" s="107">
        <f t="shared" si="153"/>
        <v>0</v>
      </c>
      <c r="G1451" s="106" t="e">
        <f>IF('Calcs active'!P1450&gt;0,('Input &amp; Results'!F$36/12*$C$3)*('Input &amp; Results'!$D$21),('Input &amp; Results'!F$36/12*$C$3)*('Input &amp; Results'!$D$22))</f>
        <v>#DIV/0!</v>
      </c>
      <c r="H1451" s="106" t="e">
        <f t="shared" si="150"/>
        <v>#DIV/0!</v>
      </c>
      <c r="I1451" s="106" t="e">
        <f t="shared" si="151"/>
        <v>#DIV/0!</v>
      </c>
      <c r="J1451" s="106" t="e">
        <f t="shared" si="154"/>
        <v>#DIV/0!</v>
      </c>
      <c r="K1451" s="107" t="e">
        <f t="shared" si="152"/>
        <v>#DIV/0!</v>
      </c>
    </row>
    <row r="1452" spans="2:11" x14ac:dyDescent="0.2">
      <c r="B1452" s="31">
        <f t="shared" si="149"/>
        <v>4</v>
      </c>
      <c r="C1452" s="31" t="s">
        <v>62</v>
      </c>
      <c r="D1452" s="106">
        <v>1437</v>
      </c>
      <c r="E1452" s="106">
        <f t="shared" si="148"/>
        <v>0</v>
      </c>
      <c r="F1452" s="107">
        <f t="shared" si="153"/>
        <v>0</v>
      </c>
      <c r="G1452" s="106" t="e">
        <f>IF('Calcs active'!P1451&gt;0,('Input &amp; Results'!F$36/12*$C$3)*('Input &amp; Results'!$D$21),('Input &amp; Results'!F$36/12*$C$3)*('Input &amp; Results'!$D$22))</f>
        <v>#DIV/0!</v>
      </c>
      <c r="H1452" s="106" t="e">
        <f t="shared" si="150"/>
        <v>#DIV/0!</v>
      </c>
      <c r="I1452" s="106" t="e">
        <f t="shared" si="151"/>
        <v>#DIV/0!</v>
      </c>
      <c r="J1452" s="106" t="e">
        <f t="shared" si="154"/>
        <v>#DIV/0!</v>
      </c>
      <c r="K1452" s="107" t="e">
        <f t="shared" si="152"/>
        <v>#DIV/0!</v>
      </c>
    </row>
    <row r="1453" spans="2:11" x14ac:dyDescent="0.2">
      <c r="B1453" s="31">
        <f t="shared" si="149"/>
        <v>4</v>
      </c>
      <c r="C1453" s="31" t="s">
        <v>62</v>
      </c>
      <c r="D1453" s="106">
        <v>1438</v>
      </c>
      <c r="E1453" s="106">
        <f t="shared" si="148"/>
        <v>0</v>
      </c>
      <c r="F1453" s="107">
        <f t="shared" si="153"/>
        <v>0</v>
      </c>
      <c r="G1453" s="106" t="e">
        <f>IF('Calcs active'!P1452&gt;0,('Input &amp; Results'!F$36/12*$C$3)*('Input &amp; Results'!$D$21),('Input &amp; Results'!F$36/12*$C$3)*('Input &amp; Results'!$D$22))</f>
        <v>#DIV/0!</v>
      </c>
      <c r="H1453" s="106" t="e">
        <f t="shared" si="150"/>
        <v>#DIV/0!</v>
      </c>
      <c r="I1453" s="106" t="e">
        <f t="shared" si="151"/>
        <v>#DIV/0!</v>
      </c>
      <c r="J1453" s="106" t="e">
        <f t="shared" si="154"/>
        <v>#DIV/0!</v>
      </c>
      <c r="K1453" s="107" t="e">
        <f t="shared" si="152"/>
        <v>#DIV/0!</v>
      </c>
    </row>
    <row r="1454" spans="2:11" x14ac:dyDescent="0.2">
      <c r="B1454" s="31">
        <f t="shared" si="149"/>
        <v>4</v>
      </c>
      <c r="C1454" s="31" t="s">
        <v>62</v>
      </c>
      <c r="D1454" s="106">
        <v>1439</v>
      </c>
      <c r="E1454" s="106">
        <f t="shared" si="148"/>
        <v>0</v>
      </c>
      <c r="F1454" s="107">
        <f t="shared" si="153"/>
        <v>0</v>
      </c>
      <c r="G1454" s="106" t="e">
        <f>IF('Calcs active'!P1453&gt;0,('Input &amp; Results'!F$36/12*$C$3)*('Input &amp; Results'!$D$21),('Input &amp; Results'!F$36/12*$C$3)*('Input &amp; Results'!$D$22))</f>
        <v>#DIV/0!</v>
      </c>
      <c r="H1454" s="106" t="e">
        <f t="shared" si="150"/>
        <v>#DIV/0!</v>
      </c>
      <c r="I1454" s="106" t="e">
        <f t="shared" si="151"/>
        <v>#DIV/0!</v>
      </c>
      <c r="J1454" s="106" t="e">
        <f t="shared" si="154"/>
        <v>#DIV/0!</v>
      </c>
      <c r="K1454" s="107" t="e">
        <f t="shared" si="152"/>
        <v>#DIV/0!</v>
      </c>
    </row>
    <row r="1455" spans="2:11" x14ac:dyDescent="0.2">
      <c r="B1455" s="31">
        <f t="shared" si="149"/>
        <v>4</v>
      </c>
      <c r="C1455" s="31" t="s">
        <v>62</v>
      </c>
      <c r="D1455" s="106">
        <v>1440</v>
      </c>
      <c r="E1455" s="106">
        <f t="shared" si="148"/>
        <v>0</v>
      </c>
      <c r="F1455" s="107">
        <f t="shared" si="153"/>
        <v>0</v>
      </c>
      <c r="G1455" s="106" t="e">
        <f>IF('Calcs active'!P1454&gt;0,('Input &amp; Results'!F$36/12*$C$3)*('Input &amp; Results'!$D$21),('Input &amp; Results'!F$36/12*$C$3)*('Input &amp; Results'!$D$22))</f>
        <v>#DIV/0!</v>
      </c>
      <c r="H1455" s="106" t="e">
        <f t="shared" si="150"/>
        <v>#DIV/0!</v>
      </c>
      <c r="I1455" s="106" t="e">
        <f t="shared" si="151"/>
        <v>#DIV/0!</v>
      </c>
      <c r="J1455" s="106" t="e">
        <f t="shared" si="154"/>
        <v>#DIV/0!</v>
      </c>
      <c r="K1455" s="107" t="e">
        <f t="shared" si="152"/>
        <v>#DIV/0!</v>
      </c>
    </row>
    <row r="1456" spans="2:11" x14ac:dyDescent="0.2">
      <c r="B1456" s="31">
        <f t="shared" si="149"/>
        <v>4</v>
      </c>
      <c r="C1456" s="31" t="s">
        <v>62</v>
      </c>
      <c r="D1456" s="106">
        <v>1441</v>
      </c>
      <c r="E1456" s="106">
        <f t="shared" si="148"/>
        <v>0</v>
      </c>
      <c r="F1456" s="107">
        <f t="shared" si="153"/>
        <v>0</v>
      </c>
      <c r="G1456" s="106" t="e">
        <f>IF('Calcs active'!P1455&gt;0,('Input &amp; Results'!F$36/12*$C$3)*('Input &amp; Results'!$D$21),('Input &amp; Results'!F$36/12*$C$3)*('Input &amp; Results'!$D$22))</f>
        <v>#DIV/0!</v>
      </c>
      <c r="H1456" s="106" t="e">
        <f t="shared" si="150"/>
        <v>#DIV/0!</v>
      </c>
      <c r="I1456" s="106" t="e">
        <f t="shared" si="151"/>
        <v>#DIV/0!</v>
      </c>
      <c r="J1456" s="106" t="e">
        <f t="shared" si="154"/>
        <v>#DIV/0!</v>
      </c>
      <c r="K1456" s="107" t="e">
        <f t="shared" si="152"/>
        <v>#DIV/0!</v>
      </c>
    </row>
    <row r="1457" spans="2:11" x14ac:dyDescent="0.2">
      <c r="B1457" s="31">
        <f t="shared" si="149"/>
        <v>4</v>
      </c>
      <c r="C1457" s="31" t="s">
        <v>62</v>
      </c>
      <c r="D1457" s="106">
        <v>1442</v>
      </c>
      <c r="E1457" s="106">
        <f t="shared" si="148"/>
        <v>0</v>
      </c>
      <c r="F1457" s="107">
        <f t="shared" si="153"/>
        <v>0</v>
      </c>
      <c r="G1457" s="106" t="e">
        <f>IF('Calcs active'!P1456&gt;0,('Input &amp; Results'!F$36/12*$C$3)*('Input &amp; Results'!$D$21),('Input &amp; Results'!F$36/12*$C$3)*('Input &amp; Results'!$D$22))</f>
        <v>#DIV/0!</v>
      </c>
      <c r="H1457" s="106" t="e">
        <f t="shared" si="150"/>
        <v>#DIV/0!</v>
      </c>
      <c r="I1457" s="106" t="e">
        <f t="shared" si="151"/>
        <v>#DIV/0!</v>
      </c>
      <c r="J1457" s="106" t="e">
        <f t="shared" si="154"/>
        <v>#DIV/0!</v>
      </c>
      <c r="K1457" s="107" t="e">
        <f t="shared" si="152"/>
        <v>#DIV/0!</v>
      </c>
    </row>
    <row r="1458" spans="2:11" x14ac:dyDescent="0.2">
      <c r="B1458" s="31">
        <f t="shared" si="149"/>
        <v>4</v>
      </c>
      <c r="C1458" s="31" t="s">
        <v>62</v>
      </c>
      <c r="D1458" s="106">
        <v>1443</v>
      </c>
      <c r="E1458" s="106">
        <f t="shared" si="148"/>
        <v>0</v>
      </c>
      <c r="F1458" s="107">
        <f t="shared" si="153"/>
        <v>0</v>
      </c>
      <c r="G1458" s="106" t="e">
        <f>IF('Calcs active'!P1457&gt;0,('Input &amp; Results'!F$36/12*$C$3)*('Input &amp; Results'!$D$21),('Input &amp; Results'!F$36/12*$C$3)*('Input &amp; Results'!$D$22))</f>
        <v>#DIV/0!</v>
      </c>
      <c r="H1458" s="106" t="e">
        <f t="shared" si="150"/>
        <v>#DIV/0!</v>
      </c>
      <c r="I1458" s="106" t="e">
        <f t="shared" si="151"/>
        <v>#DIV/0!</v>
      </c>
      <c r="J1458" s="106" t="e">
        <f t="shared" si="154"/>
        <v>#DIV/0!</v>
      </c>
      <c r="K1458" s="107" t="e">
        <f t="shared" si="152"/>
        <v>#DIV/0!</v>
      </c>
    </row>
    <row r="1459" spans="2:11" x14ac:dyDescent="0.2">
      <c r="B1459" s="31">
        <f t="shared" si="149"/>
        <v>4</v>
      </c>
      <c r="C1459" s="31" t="s">
        <v>62</v>
      </c>
      <c r="D1459" s="106">
        <v>1444</v>
      </c>
      <c r="E1459" s="106">
        <f t="shared" si="148"/>
        <v>0</v>
      </c>
      <c r="F1459" s="107">
        <f t="shared" si="153"/>
        <v>0</v>
      </c>
      <c r="G1459" s="106" t="e">
        <f>IF('Calcs active'!P1458&gt;0,('Input &amp; Results'!F$36/12*$C$3)*('Input &amp; Results'!$D$21),('Input &amp; Results'!F$36/12*$C$3)*('Input &amp; Results'!$D$22))</f>
        <v>#DIV/0!</v>
      </c>
      <c r="H1459" s="106" t="e">
        <f t="shared" si="150"/>
        <v>#DIV/0!</v>
      </c>
      <c r="I1459" s="106" t="e">
        <f t="shared" si="151"/>
        <v>#DIV/0!</v>
      </c>
      <c r="J1459" s="106" t="e">
        <f t="shared" si="154"/>
        <v>#DIV/0!</v>
      </c>
      <c r="K1459" s="107" t="e">
        <f t="shared" si="152"/>
        <v>#DIV/0!</v>
      </c>
    </row>
    <row r="1460" spans="2:11" x14ac:dyDescent="0.2">
      <c r="B1460" s="31">
        <f t="shared" si="149"/>
        <v>4</v>
      </c>
      <c r="C1460" s="31" t="s">
        <v>62</v>
      </c>
      <c r="D1460" s="106">
        <v>1445</v>
      </c>
      <c r="E1460" s="106">
        <f t="shared" si="148"/>
        <v>0</v>
      </c>
      <c r="F1460" s="107">
        <f t="shared" si="153"/>
        <v>0</v>
      </c>
      <c r="G1460" s="106" t="e">
        <f>IF('Calcs active'!P1459&gt;0,('Input &amp; Results'!F$36/12*$C$3)*('Input &amp; Results'!$D$21),('Input &amp; Results'!F$36/12*$C$3)*('Input &amp; Results'!$D$22))</f>
        <v>#DIV/0!</v>
      </c>
      <c r="H1460" s="106" t="e">
        <f t="shared" si="150"/>
        <v>#DIV/0!</v>
      </c>
      <c r="I1460" s="106" t="e">
        <f t="shared" si="151"/>
        <v>#DIV/0!</v>
      </c>
      <c r="J1460" s="106" t="e">
        <f t="shared" si="154"/>
        <v>#DIV/0!</v>
      </c>
      <c r="K1460" s="107" t="e">
        <f t="shared" si="152"/>
        <v>#DIV/0!</v>
      </c>
    </row>
    <row r="1461" spans="2:11" x14ac:dyDescent="0.2">
      <c r="B1461" s="31">
        <f t="shared" si="149"/>
        <v>4</v>
      </c>
      <c r="C1461" s="31" t="s">
        <v>62</v>
      </c>
      <c r="D1461" s="106">
        <v>1446</v>
      </c>
      <c r="E1461" s="106">
        <f t="shared" si="148"/>
        <v>0</v>
      </c>
      <c r="F1461" s="107">
        <f t="shared" si="153"/>
        <v>0</v>
      </c>
      <c r="G1461" s="106" t="e">
        <f>IF('Calcs active'!P1460&gt;0,('Input &amp; Results'!F$36/12*$C$3)*('Input &amp; Results'!$D$21),('Input &amp; Results'!F$36/12*$C$3)*('Input &amp; Results'!$D$22))</f>
        <v>#DIV/0!</v>
      </c>
      <c r="H1461" s="106" t="e">
        <f t="shared" si="150"/>
        <v>#DIV/0!</v>
      </c>
      <c r="I1461" s="106" t="e">
        <f t="shared" si="151"/>
        <v>#DIV/0!</v>
      </c>
      <c r="J1461" s="106" t="e">
        <f t="shared" si="154"/>
        <v>#DIV/0!</v>
      </c>
      <c r="K1461" s="107" t="e">
        <f t="shared" si="152"/>
        <v>#DIV/0!</v>
      </c>
    </row>
    <row r="1462" spans="2:11" x14ac:dyDescent="0.2">
      <c r="B1462" s="31">
        <f t="shared" si="149"/>
        <v>4</v>
      </c>
      <c r="C1462" s="31" t="s">
        <v>62</v>
      </c>
      <c r="D1462" s="106">
        <v>1447</v>
      </c>
      <c r="E1462" s="106">
        <f t="shared" si="148"/>
        <v>0</v>
      </c>
      <c r="F1462" s="107">
        <f t="shared" si="153"/>
        <v>0</v>
      </c>
      <c r="G1462" s="106" t="e">
        <f>IF('Calcs active'!P1461&gt;0,('Input &amp; Results'!F$36/12*$C$3)*('Input &amp; Results'!$D$21),('Input &amp; Results'!F$36/12*$C$3)*('Input &amp; Results'!$D$22))</f>
        <v>#DIV/0!</v>
      </c>
      <c r="H1462" s="106" t="e">
        <f t="shared" si="150"/>
        <v>#DIV/0!</v>
      </c>
      <c r="I1462" s="106" t="e">
        <f t="shared" si="151"/>
        <v>#DIV/0!</v>
      </c>
      <c r="J1462" s="106" t="e">
        <f t="shared" si="154"/>
        <v>#DIV/0!</v>
      </c>
      <c r="K1462" s="107" t="e">
        <f t="shared" si="152"/>
        <v>#DIV/0!</v>
      </c>
    </row>
    <row r="1463" spans="2:11" x14ac:dyDescent="0.2">
      <c r="B1463" s="31">
        <f t="shared" si="149"/>
        <v>4</v>
      </c>
      <c r="C1463" s="31" t="s">
        <v>62</v>
      </c>
      <c r="D1463" s="106">
        <v>1448</v>
      </c>
      <c r="E1463" s="106">
        <f t="shared" si="148"/>
        <v>0</v>
      </c>
      <c r="F1463" s="107">
        <f t="shared" si="153"/>
        <v>0</v>
      </c>
      <c r="G1463" s="106" t="e">
        <f>IF('Calcs active'!P1462&gt;0,('Input &amp; Results'!F$36/12*$C$3)*('Input &amp; Results'!$D$21),('Input &amp; Results'!F$36/12*$C$3)*('Input &amp; Results'!$D$22))</f>
        <v>#DIV/0!</v>
      </c>
      <c r="H1463" s="106" t="e">
        <f t="shared" si="150"/>
        <v>#DIV/0!</v>
      </c>
      <c r="I1463" s="106" t="e">
        <f t="shared" si="151"/>
        <v>#DIV/0!</v>
      </c>
      <c r="J1463" s="106" t="e">
        <f t="shared" si="154"/>
        <v>#DIV/0!</v>
      </c>
      <c r="K1463" s="107" t="e">
        <f t="shared" si="152"/>
        <v>#DIV/0!</v>
      </c>
    </row>
    <row r="1464" spans="2:11" x14ac:dyDescent="0.2">
      <c r="B1464" s="31">
        <f t="shared" si="149"/>
        <v>4</v>
      </c>
      <c r="C1464" s="31" t="s">
        <v>62</v>
      </c>
      <c r="D1464" s="106">
        <v>1449</v>
      </c>
      <c r="E1464" s="106">
        <f t="shared" si="148"/>
        <v>0</v>
      </c>
      <c r="F1464" s="107">
        <f t="shared" si="153"/>
        <v>0</v>
      </c>
      <c r="G1464" s="106" t="e">
        <f>IF('Calcs active'!P1463&gt;0,('Input &amp; Results'!F$36/12*$C$3)*('Input &amp; Results'!$D$21),('Input &amp; Results'!F$36/12*$C$3)*('Input &amp; Results'!$D$22))</f>
        <v>#DIV/0!</v>
      </c>
      <c r="H1464" s="106" t="e">
        <f t="shared" si="150"/>
        <v>#DIV/0!</v>
      </c>
      <c r="I1464" s="106" t="e">
        <f t="shared" si="151"/>
        <v>#DIV/0!</v>
      </c>
      <c r="J1464" s="106" t="e">
        <f t="shared" si="154"/>
        <v>#DIV/0!</v>
      </c>
      <c r="K1464" s="107" t="e">
        <f t="shared" si="152"/>
        <v>#DIV/0!</v>
      </c>
    </row>
    <row r="1465" spans="2:11" x14ac:dyDescent="0.2">
      <c r="B1465" s="31">
        <f t="shared" si="149"/>
        <v>4</v>
      </c>
      <c r="C1465" s="31" t="s">
        <v>62</v>
      </c>
      <c r="D1465" s="106">
        <v>1450</v>
      </c>
      <c r="E1465" s="106">
        <f t="shared" ref="E1465:E1528" si="155">IF($C$3&gt;0,$C$3*$C$11*(I1464/$C$8)^$C$12,0)</f>
        <v>0</v>
      </c>
      <c r="F1465" s="107">
        <f t="shared" si="153"/>
        <v>0</v>
      </c>
      <c r="G1465" s="106" t="e">
        <f>IF('Calcs active'!P1464&gt;0,('Input &amp; Results'!F$36/12*$C$3)*('Input &amp; Results'!$D$21),('Input &amp; Results'!F$36/12*$C$3)*('Input &amp; Results'!$D$22))</f>
        <v>#DIV/0!</v>
      </c>
      <c r="H1465" s="106" t="e">
        <f t="shared" si="150"/>
        <v>#DIV/0!</v>
      </c>
      <c r="I1465" s="106" t="e">
        <f t="shared" si="151"/>
        <v>#DIV/0!</v>
      </c>
      <c r="J1465" s="106" t="e">
        <f t="shared" si="154"/>
        <v>#DIV/0!</v>
      </c>
      <c r="K1465" s="107" t="e">
        <f t="shared" si="152"/>
        <v>#DIV/0!</v>
      </c>
    </row>
    <row r="1466" spans="2:11" x14ac:dyDescent="0.2">
      <c r="B1466" s="31">
        <f t="shared" si="149"/>
        <v>4</v>
      </c>
      <c r="C1466" s="31" t="s">
        <v>62</v>
      </c>
      <c r="D1466" s="106">
        <v>1451</v>
      </c>
      <c r="E1466" s="106">
        <f t="shared" si="155"/>
        <v>0</v>
      </c>
      <c r="F1466" s="107">
        <f t="shared" si="153"/>
        <v>0</v>
      </c>
      <c r="G1466" s="106" t="e">
        <f>IF('Calcs active'!P1465&gt;0,('Input &amp; Results'!F$36/12*$C$3)*('Input &amp; Results'!$D$21),('Input &amp; Results'!F$36/12*$C$3)*('Input &amp; Results'!$D$22))</f>
        <v>#DIV/0!</v>
      </c>
      <c r="H1466" s="106" t="e">
        <f t="shared" si="150"/>
        <v>#DIV/0!</v>
      </c>
      <c r="I1466" s="106" t="e">
        <f t="shared" si="151"/>
        <v>#DIV/0!</v>
      </c>
      <c r="J1466" s="106" t="e">
        <f t="shared" si="154"/>
        <v>#DIV/0!</v>
      </c>
      <c r="K1466" s="107" t="e">
        <f t="shared" si="152"/>
        <v>#DIV/0!</v>
      </c>
    </row>
    <row r="1467" spans="2:11" x14ac:dyDescent="0.2">
      <c r="B1467" s="31">
        <f t="shared" si="149"/>
        <v>4</v>
      </c>
      <c r="C1467" s="31" t="s">
        <v>62</v>
      </c>
      <c r="D1467" s="106">
        <v>1452</v>
      </c>
      <c r="E1467" s="106">
        <f t="shared" si="155"/>
        <v>0</v>
      </c>
      <c r="F1467" s="107">
        <f t="shared" si="153"/>
        <v>0</v>
      </c>
      <c r="G1467" s="106" t="e">
        <f>IF('Calcs active'!P1466&gt;0,('Input &amp; Results'!F$36/12*$C$3)*('Input &amp; Results'!$D$21),('Input &amp; Results'!F$36/12*$C$3)*('Input &amp; Results'!$D$22))</f>
        <v>#DIV/0!</v>
      </c>
      <c r="H1467" s="106" t="e">
        <f t="shared" si="150"/>
        <v>#DIV/0!</v>
      </c>
      <c r="I1467" s="106" t="e">
        <f t="shared" si="151"/>
        <v>#DIV/0!</v>
      </c>
      <c r="J1467" s="106" t="e">
        <f t="shared" si="154"/>
        <v>#DIV/0!</v>
      </c>
      <c r="K1467" s="107" t="e">
        <f t="shared" si="152"/>
        <v>#DIV/0!</v>
      </c>
    </row>
    <row r="1468" spans="2:11" x14ac:dyDescent="0.2">
      <c r="B1468" s="31">
        <f t="shared" si="149"/>
        <v>4</v>
      </c>
      <c r="C1468" s="31" t="s">
        <v>62</v>
      </c>
      <c r="D1468" s="106">
        <v>1453</v>
      </c>
      <c r="E1468" s="106">
        <f t="shared" si="155"/>
        <v>0</v>
      </c>
      <c r="F1468" s="107">
        <f t="shared" si="153"/>
        <v>0</v>
      </c>
      <c r="G1468" s="106" t="e">
        <f>IF('Calcs active'!P1467&gt;0,('Input &amp; Results'!F$36/12*$C$3)*('Input &amp; Results'!$D$21),('Input &amp; Results'!F$36/12*$C$3)*('Input &amp; Results'!$D$22))</f>
        <v>#DIV/0!</v>
      </c>
      <c r="H1468" s="106" t="e">
        <f t="shared" si="150"/>
        <v>#DIV/0!</v>
      </c>
      <c r="I1468" s="106" t="e">
        <f t="shared" si="151"/>
        <v>#DIV/0!</v>
      </c>
      <c r="J1468" s="106" t="e">
        <f t="shared" si="154"/>
        <v>#DIV/0!</v>
      </c>
      <c r="K1468" s="107" t="e">
        <f t="shared" si="152"/>
        <v>#DIV/0!</v>
      </c>
    </row>
    <row r="1469" spans="2:11" x14ac:dyDescent="0.2">
      <c r="B1469" s="31">
        <f t="shared" si="149"/>
        <v>4</v>
      </c>
      <c r="C1469" s="31" t="s">
        <v>62</v>
      </c>
      <c r="D1469" s="106">
        <v>1454</v>
      </c>
      <c r="E1469" s="106">
        <f t="shared" si="155"/>
        <v>0</v>
      </c>
      <c r="F1469" s="107">
        <f t="shared" si="153"/>
        <v>0</v>
      </c>
      <c r="G1469" s="106" t="e">
        <f>IF('Calcs active'!P1468&gt;0,('Input &amp; Results'!F$36/12*$C$3)*('Input &amp; Results'!$D$21),('Input &amp; Results'!F$36/12*$C$3)*('Input &amp; Results'!$D$22))</f>
        <v>#DIV/0!</v>
      </c>
      <c r="H1469" s="106" t="e">
        <f t="shared" si="150"/>
        <v>#DIV/0!</v>
      </c>
      <c r="I1469" s="106" t="e">
        <f t="shared" si="151"/>
        <v>#DIV/0!</v>
      </c>
      <c r="J1469" s="106" t="e">
        <f t="shared" si="154"/>
        <v>#DIV/0!</v>
      </c>
      <c r="K1469" s="107" t="e">
        <f t="shared" si="152"/>
        <v>#DIV/0!</v>
      </c>
    </row>
    <row r="1470" spans="2:11" x14ac:dyDescent="0.2">
      <c r="B1470" s="31">
        <f t="shared" ref="B1470:B1533" si="156">B1105+1</f>
        <v>4</v>
      </c>
      <c r="C1470" s="31" t="s">
        <v>62</v>
      </c>
      <c r="D1470" s="106">
        <v>1455</v>
      </c>
      <c r="E1470" s="106">
        <f t="shared" si="155"/>
        <v>0</v>
      </c>
      <c r="F1470" s="107">
        <f t="shared" si="153"/>
        <v>0</v>
      </c>
      <c r="G1470" s="106" t="e">
        <f>IF('Calcs active'!P1469&gt;0,('Input &amp; Results'!F$36/12*$C$3)*('Input &amp; Results'!$D$21),('Input &amp; Results'!F$36/12*$C$3)*('Input &amp; Results'!$D$22))</f>
        <v>#DIV/0!</v>
      </c>
      <c r="H1470" s="106" t="e">
        <f t="shared" si="150"/>
        <v>#DIV/0!</v>
      </c>
      <c r="I1470" s="106" t="e">
        <f t="shared" si="151"/>
        <v>#DIV/0!</v>
      </c>
      <c r="J1470" s="106" t="e">
        <f t="shared" si="154"/>
        <v>#DIV/0!</v>
      </c>
      <c r="K1470" s="107" t="e">
        <f t="shared" si="152"/>
        <v>#DIV/0!</v>
      </c>
    </row>
    <row r="1471" spans="2:11" x14ac:dyDescent="0.2">
      <c r="B1471" s="31">
        <f t="shared" si="156"/>
        <v>4</v>
      </c>
      <c r="C1471" s="31" t="s">
        <v>62</v>
      </c>
      <c r="D1471" s="106">
        <v>1456</v>
      </c>
      <c r="E1471" s="106">
        <f t="shared" si="155"/>
        <v>0</v>
      </c>
      <c r="F1471" s="107">
        <f t="shared" si="153"/>
        <v>0</v>
      </c>
      <c r="G1471" s="106" t="e">
        <f>IF('Calcs active'!P1470&gt;0,('Input &amp; Results'!F$36/12*$C$3)*('Input &amp; Results'!$D$21),('Input &amp; Results'!F$36/12*$C$3)*('Input &amp; Results'!$D$22))</f>
        <v>#DIV/0!</v>
      </c>
      <c r="H1471" s="106" t="e">
        <f t="shared" si="150"/>
        <v>#DIV/0!</v>
      </c>
      <c r="I1471" s="106" t="e">
        <f t="shared" si="151"/>
        <v>#DIV/0!</v>
      </c>
      <c r="J1471" s="106" t="e">
        <f t="shared" si="154"/>
        <v>#DIV/0!</v>
      </c>
      <c r="K1471" s="107" t="e">
        <f t="shared" si="152"/>
        <v>#DIV/0!</v>
      </c>
    </row>
    <row r="1472" spans="2:11" x14ac:dyDescent="0.2">
      <c r="B1472" s="31">
        <f t="shared" si="156"/>
        <v>4</v>
      </c>
      <c r="C1472" s="31" t="s">
        <v>62</v>
      </c>
      <c r="D1472" s="106">
        <v>1457</v>
      </c>
      <c r="E1472" s="106">
        <f t="shared" si="155"/>
        <v>0</v>
      </c>
      <c r="F1472" s="107">
        <f t="shared" si="153"/>
        <v>0</v>
      </c>
      <c r="G1472" s="106" t="e">
        <f>IF('Calcs active'!P1471&gt;0,('Input &amp; Results'!F$36/12*$C$3)*('Input &amp; Results'!$D$21),('Input &amp; Results'!F$36/12*$C$3)*('Input &amp; Results'!$D$22))</f>
        <v>#DIV/0!</v>
      </c>
      <c r="H1472" s="106" t="e">
        <f t="shared" si="150"/>
        <v>#DIV/0!</v>
      </c>
      <c r="I1472" s="106" t="e">
        <f t="shared" si="151"/>
        <v>#DIV/0!</v>
      </c>
      <c r="J1472" s="106" t="e">
        <f t="shared" si="154"/>
        <v>#DIV/0!</v>
      </c>
      <c r="K1472" s="107" t="e">
        <f t="shared" si="152"/>
        <v>#DIV/0!</v>
      </c>
    </row>
    <row r="1473" spans="2:11" x14ac:dyDescent="0.2">
      <c r="B1473" s="31">
        <f t="shared" si="156"/>
        <v>4</v>
      </c>
      <c r="C1473" s="31" t="s">
        <v>62</v>
      </c>
      <c r="D1473" s="106">
        <v>1458</v>
      </c>
      <c r="E1473" s="106">
        <f t="shared" si="155"/>
        <v>0</v>
      </c>
      <c r="F1473" s="107">
        <f t="shared" si="153"/>
        <v>0</v>
      </c>
      <c r="G1473" s="106" t="e">
        <f>IF('Calcs active'!P1472&gt;0,('Input &amp; Results'!F$36/12*$C$3)*('Input &amp; Results'!$D$21),('Input &amp; Results'!F$36/12*$C$3)*('Input &amp; Results'!$D$22))</f>
        <v>#DIV/0!</v>
      </c>
      <c r="H1473" s="106" t="e">
        <f t="shared" si="150"/>
        <v>#DIV/0!</v>
      </c>
      <c r="I1473" s="106" t="e">
        <f t="shared" si="151"/>
        <v>#DIV/0!</v>
      </c>
      <c r="J1473" s="106" t="e">
        <f t="shared" si="154"/>
        <v>#DIV/0!</v>
      </c>
      <c r="K1473" s="107" t="e">
        <f t="shared" si="152"/>
        <v>#DIV/0!</v>
      </c>
    </row>
    <row r="1474" spans="2:11" x14ac:dyDescent="0.2">
      <c r="B1474" s="31">
        <f t="shared" si="156"/>
        <v>4</v>
      </c>
      <c r="C1474" s="31" t="s">
        <v>62</v>
      </c>
      <c r="D1474" s="106">
        <v>1459</v>
      </c>
      <c r="E1474" s="106">
        <f t="shared" si="155"/>
        <v>0</v>
      </c>
      <c r="F1474" s="107">
        <f t="shared" si="153"/>
        <v>0</v>
      </c>
      <c r="G1474" s="106" t="e">
        <f>IF('Calcs active'!P1473&gt;0,('Input &amp; Results'!F$36/12*$C$3)*('Input &amp; Results'!$D$21),('Input &amp; Results'!F$36/12*$C$3)*('Input &amp; Results'!$D$22))</f>
        <v>#DIV/0!</v>
      </c>
      <c r="H1474" s="106" t="e">
        <f t="shared" si="150"/>
        <v>#DIV/0!</v>
      </c>
      <c r="I1474" s="106" t="e">
        <f t="shared" si="151"/>
        <v>#DIV/0!</v>
      </c>
      <c r="J1474" s="106" t="e">
        <f t="shared" si="154"/>
        <v>#DIV/0!</v>
      </c>
      <c r="K1474" s="107" t="e">
        <f t="shared" si="152"/>
        <v>#DIV/0!</v>
      </c>
    </row>
    <row r="1475" spans="2:11" x14ac:dyDescent="0.2">
      <c r="B1475" s="31">
        <f t="shared" si="156"/>
        <v>4</v>
      </c>
      <c r="C1475" s="31" t="s">
        <v>62</v>
      </c>
      <c r="D1475" s="106">
        <v>1460</v>
      </c>
      <c r="E1475" s="106">
        <f t="shared" si="155"/>
        <v>0</v>
      </c>
      <c r="F1475" s="107">
        <f t="shared" si="153"/>
        <v>0</v>
      </c>
      <c r="G1475" s="106" t="e">
        <f>IF('Calcs active'!P1474&gt;0,('Input &amp; Results'!F$36/12*$C$3)*('Input &amp; Results'!$D$21),('Input &amp; Results'!F$36/12*$C$3)*('Input &amp; Results'!$D$22))</f>
        <v>#DIV/0!</v>
      </c>
      <c r="H1475" s="106" t="e">
        <f t="shared" si="150"/>
        <v>#DIV/0!</v>
      </c>
      <c r="I1475" s="106" t="e">
        <f t="shared" si="151"/>
        <v>#DIV/0!</v>
      </c>
      <c r="J1475" s="106" t="e">
        <f t="shared" si="154"/>
        <v>#DIV/0!</v>
      </c>
      <c r="K1475" s="107" t="e">
        <f t="shared" si="152"/>
        <v>#DIV/0!</v>
      </c>
    </row>
    <row r="1476" spans="2:11" x14ac:dyDescent="0.2">
      <c r="B1476" s="31">
        <f t="shared" si="156"/>
        <v>5</v>
      </c>
      <c r="C1476" s="31" t="s">
        <v>51</v>
      </c>
      <c r="D1476" s="106">
        <v>1461</v>
      </c>
      <c r="E1476" s="106">
        <f t="shared" si="155"/>
        <v>0</v>
      </c>
      <c r="F1476" s="107">
        <f t="shared" si="153"/>
        <v>0</v>
      </c>
      <c r="G1476" s="106" t="e">
        <f>IF('Calcs active'!P1475&gt;0,('Input &amp; Results'!F$25/12*$C$3)*('Input &amp; Results'!$D$21),('Input &amp; Results'!F$25/12*$C$3)*('Input &amp; Results'!$D$22))</f>
        <v>#DIV/0!</v>
      </c>
      <c r="H1476" s="106" t="e">
        <f t="shared" si="150"/>
        <v>#DIV/0!</v>
      </c>
      <c r="I1476" s="106" t="e">
        <f t="shared" si="151"/>
        <v>#DIV/0!</v>
      </c>
      <c r="J1476" s="106" t="e">
        <f t="shared" si="154"/>
        <v>#DIV/0!</v>
      </c>
      <c r="K1476" s="107" t="e">
        <f t="shared" si="152"/>
        <v>#DIV/0!</v>
      </c>
    </row>
    <row r="1477" spans="2:11" x14ac:dyDescent="0.2">
      <c r="B1477" s="31">
        <f t="shared" si="156"/>
        <v>5</v>
      </c>
      <c r="C1477" s="31" t="s">
        <v>51</v>
      </c>
      <c r="D1477" s="106">
        <v>1462</v>
      </c>
      <c r="E1477" s="106">
        <f t="shared" si="155"/>
        <v>0</v>
      </c>
      <c r="F1477" s="107">
        <f t="shared" si="153"/>
        <v>0</v>
      </c>
      <c r="G1477" s="106" t="e">
        <f>IF('Calcs active'!P1476&gt;0,('Input &amp; Results'!F$25/12*$C$3)*('Input &amp; Results'!$D$21),('Input &amp; Results'!F$25/12*$C$3)*('Input &amp; Results'!$D$22))</f>
        <v>#DIV/0!</v>
      </c>
      <c r="H1477" s="106" t="e">
        <f t="shared" si="150"/>
        <v>#DIV/0!</v>
      </c>
      <c r="I1477" s="106" t="e">
        <f t="shared" si="151"/>
        <v>#DIV/0!</v>
      </c>
      <c r="J1477" s="106" t="e">
        <f t="shared" si="154"/>
        <v>#DIV/0!</v>
      </c>
      <c r="K1477" s="107" t="e">
        <f t="shared" si="152"/>
        <v>#DIV/0!</v>
      </c>
    </row>
    <row r="1478" spans="2:11" x14ac:dyDescent="0.2">
      <c r="B1478" s="31">
        <f t="shared" si="156"/>
        <v>5</v>
      </c>
      <c r="C1478" s="31" t="s">
        <v>51</v>
      </c>
      <c r="D1478" s="106">
        <v>1463</v>
      </c>
      <c r="E1478" s="106">
        <f t="shared" si="155"/>
        <v>0</v>
      </c>
      <c r="F1478" s="107">
        <f t="shared" si="153"/>
        <v>0</v>
      </c>
      <c r="G1478" s="106" t="e">
        <f>IF('Calcs active'!P1477&gt;0,('Input &amp; Results'!F$25/12*$C$3)*('Input &amp; Results'!$D$21),('Input &amp; Results'!F$25/12*$C$3)*('Input &amp; Results'!$D$22))</f>
        <v>#DIV/0!</v>
      </c>
      <c r="H1478" s="106" t="e">
        <f t="shared" si="150"/>
        <v>#DIV/0!</v>
      </c>
      <c r="I1478" s="106" t="e">
        <f t="shared" si="151"/>
        <v>#DIV/0!</v>
      </c>
      <c r="J1478" s="106" t="e">
        <f t="shared" si="154"/>
        <v>#DIV/0!</v>
      </c>
      <c r="K1478" s="107" t="e">
        <f t="shared" si="152"/>
        <v>#DIV/0!</v>
      </c>
    </row>
    <row r="1479" spans="2:11" x14ac:dyDescent="0.2">
      <c r="B1479" s="31">
        <f t="shared" si="156"/>
        <v>5</v>
      </c>
      <c r="C1479" s="31" t="s">
        <v>51</v>
      </c>
      <c r="D1479" s="106">
        <v>1464</v>
      </c>
      <c r="E1479" s="106">
        <f t="shared" si="155"/>
        <v>0</v>
      </c>
      <c r="F1479" s="107">
        <f t="shared" si="153"/>
        <v>0</v>
      </c>
      <c r="G1479" s="106" t="e">
        <f>IF('Calcs active'!P1478&gt;0,('Input &amp; Results'!F$25/12*$C$3)*('Input &amp; Results'!$D$21),('Input &amp; Results'!F$25/12*$C$3)*('Input &amp; Results'!$D$22))</f>
        <v>#DIV/0!</v>
      </c>
      <c r="H1479" s="106" t="e">
        <f t="shared" si="150"/>
        <v>#DIV/0!</v>
      </c>
      <c r="I1479" s="106" t="e">
        <f t="shared" si="151"/>
        <v>#DIV/0!</v>
      </c>
      <c r="J1479" s="106" t="e">
        <f t="shared" si="154"/>
        <v>#DIV/0!</v>
      </c>
      <c r="K1479" s="107" t="e">
        <f t="shared" si="152"/>
        <v>#DIV/0!</v>
      </c>
    </row>
    <row r="1480" spans="2:11" x14ac:dyDescent="0.2">
      <c r="B1480" s="31">
        <f t="shared" si="156"/>
        <v>5</v>
      </c>
      <c r="C1480" s="31" t="s">
        <v>51</v>
      </c>
      <c r="D1480" s="106">
        <v>1465</v>
      </c>
      <c r="E1480" s="106">
        <f t="shared" si="155"/>
        <v>0</v>
      </c>
      <c r="F1480" s="107">
        <f t="shared" si="153"/>
        <v>0</v>
      </c>
      <c r="G1480" s="106" t="e">
        <f>IF('Calcs active'!P1479&gt;0,('Input &amp; Results'!F$25/12*$C$3)*('Input &amp; Results'!$D$21),('Input &amp; Results'!F$25/12*$C$3)*('Input &amp; Results'!$D$22))</f>
        <v>#DIV/0!</v>
      </c>
      <c r="H1480" s="106" t="e">
        <f t="shared" si="150"/>
        <v>#DIV/0!</v>
      </c>
      <c r="I1480" s="106" t="e">
        <f t="shared" si="151"/>
        <v>#DIV/0!</v>
      </c>
      <c r="J1480" s="106" t="e">
        <f t="shared" si="154"/>
        <v>#DIV/0!</v>
      </c>
      <c r="K1480" s="107" t="e">
        <f t="shared" si="152"/>
        <v>#DIV/0!</v>
      </c>
    </row>
    <row r="1481" spans="2:11" x14ac:dyDescent="0.2">
      <c r="B1481" s="31">
        <f t="shared" si="156"/>
        <v>5</v>
      </c>
      <c r="C1481" s="31" t="s">
        <v>51</v>
      </c>
      <c r="D1481" s="106">
        <v>1466</v>
      </c>
      <c r="E1481" s="106">
        <f t="shared" si="155"/>
        <v>0</v>
      </c>
      <c r="F1481" s="107">
        <f t="shared" si="153"/>
        <v>0</v>
      </c>
      <c r="G1481" s="106" t="e">
        <f>IF('Calcs active'!P1480&gt;0,('Input &amp; Results'!F$25/12*$C$3)*('Input &amp; Results'!$D$21),('Input &amp; Results'!F$25/12*$C$3)*('Input &amp; Results'!$D$22))</f>
        <v>#DIV/0!</v>
      </c>
      <c r="H1481" s="106" t="e">
        <f t="shared" si="150"/>
        <v>#DIV/0!</v>
      </c>
      <c r="I1481" s="106" t="e">
        <f t="shared" si="151"/>
        <v>#DIV/0!</v>
      </c>
      <c r="J1481" s="106" t="e">
        <f t="shared" si="154"/>
        <v>#DIV/0!</v>
      </c>
      <c r="K1481" s="107" t="e">
        <f t="shared" si="152"/>
        <v>#DIV/0!</v>
      </c>
    </row>
    <row r="1482" spans="2:11" x14ac:dyDescent="0.2">
      <c r="B1482" s="31">
        <f t="shared" si="156"/>
        <v>5</v>
      </c>
      <c r="C1482" s="31" t="s">
        <v>51</v>
      </c>
      <c r="D1482" s="106">
        <v>1467</v>
      </c>
      <c r="E1482" s="106">
        <f t="shared" si="155"/>
        <v>0</v>
      </c>
      <c r="F1482" s="107">
        <f t="shared" si="153"/>
        <v>0</v>
      </c>
      <c r="G1482" s="106" t="e">
        <f>IF('Calcs active'!P1481&gt;0,('Input &amp; Results'!F$25/12*$C$3)*('Input &amp; Results'!$D$21),('Input &amp; Results'!F$25/12*$C$3)*('Input &amp; Results'!$D$22))</f>
        <v>#DIV/0!</v>
      </c>
      <c r="H1482" s="106" t="e">
        <f t="shared" si="150"/>
        <v>#DIV/0!</v>
      </c>
      <c r="I1482" s="106" t="e">
        <f t="shared" si="151"/>
        <v>#DIV/0!</v>
      </c>
      <c r="J1482" s="106" t="e">
        <f t="shared" si="154"/>
        <v>#DIV/0!</v>
      </c>
      <c r="K1482" s="107" t="e">
        <f t="shared" si="152"/>
        <v>#DIV/0!</v>
      </c>
    </row>
    <row r="1483" spans="2:11" x14ac:dyDescent="0.2">
      <c r="B1483" s="31">
        <f t="shared" si="156"/>
        <v>5</v>
      </c>
      <c r="C1483" s="31" t="s">
        <v>51</v>
      </c>
      <c r="D1483" s="106">
        <v>1468</v>
      </c>
      <c r="E1483" s="106">
        <f t="shared" si="155"/>
        <v>0</v>
      </c>
      <c r="F1483" s="107">
        <f t="shared" si="153"/>
        <v>0</v>
      </c>
      <c r="G1483" s="106" t="e">
        <f>IF('Calcs active'!P1482&gt;0,('Input &amp; Results'!F$25/12*$C$3)*('Input &amp; Results'!$D$21),('Input &amp; Results'!F$25/12*$C$3)*('Input &amp; Results'!$D$22))</f>
        <v>#DIV/0!</v>
      </c>
      <c r="H1483" s="106" t="e">
        <f t="shared" si="150"/>
        <v>#DIV/0!</v>
      </c>
      <c r="I1483" s="106" t="e">
        <f t="shared" si="151"/>
        <v>#DIV/0!</v>
      </c>
      <c r="J1483" s="106" t="e">
        <f t="shared" si="154"/>
        <v>#DIV/0!</v>
      </c>
      <c r="K1483" s="107" t="e">
        <f t="shared" si="152"/>
        <v>#DIV/0!</v>
      </c>
    </row>
    <row r="1484" spans="2:11" x14ac:dyDescent="0.2">
      <c r="B1484" s="31">
        <f t="shared" si="156"/>
        <v>5</v>
      </c>
      <c r="C1484" s="31" t="s">
        <v>51</v>
      </c>
      <c r="D1484" s="106">
        <v>1469</v>
      </c>
      <c r="E1484" s="106">
        <f t="shared" si="155"/>
        <v>0</v>
      </c>
      <c r="F1484" s="107">
        <f t="shared" si="153"/>
        <v>0</v>
      </c>
      <c r="G1484" s="106" t="e">
        <f>IF('Calcs active'!P1483&gt;0,('Input &amp; Results'!F$25/12*$C$3)*('Input &amp; Results'!$D$21),('Input &amp; Results'!F$25/12*$C$3)*('Input &amp; Results'!$D$22))</f>
        <v>#DIV/0!</v>
      </c>
      <c r="H1484" s="106" t="e">
        <f t="shared" si="150"/>
        <v>#DIV/0!</v>
      </c>
      <c r="I1484" s="106" t="e">
        <f t="shared" si="151"/>
        <v>#DIV/0!</v>
      </c>
      <c r="J1484" s="106" t="e">
        <f t="shared" si="154"/>
        <v>#DIV/0!</v>
      </c>
      <c r="K1484" s="107" t="e">
        <f t="shared" si="152"/>
        <v>#DIV/0!</v>
      </c>
    </row>
    <row r="1485" spans="2:11" x14ac:dyDescent="0.2">
      <c r="B1485" s="31">
        <f t="shared" si="156"/>
        <v>5</v>
      </c>
      <c r="C1485" s="31" t="s">
        <v>51</v>
      </c>
      <c r="D1485" s="106">
        <v>1470</v>
      </c>
      <c r="E1485" s="106">
        <f t="shared" si="155"/>
        <v>0</v>
      </c>
      <c r="F1485" s="107">
        <f t="shared" si="153"/>
        <v>0</v>
      </c>
      <c r="G1485" s="106" t="e">
        <f>IF('Calcs active'!P1484&gt;0,('Input &amp; Results'!F$25/12*$C$3)*('Input &amp; Results'!$D$21),('Input &amp; Results'!F$25/12*$C$3)*('Input &amp; Results'!$D$22))</f>
        <v>#DIV/0!</v>
      </c>
      <c r="H1485" s="106" t="e">
        <f t="shared" si="150"/>
        <v>#DIV/0!</v>
      </c>
      <c r="I1485" s="106" t="e">
        <f t="shared" si="151"/>
        <v>#DIV/0!</v>
      </c>
      <c r="J1485" s="106" t="e">
        <f t="shared" si="154"/>
        <v>#DIV/0!</v>
      </c>
      <c r="K1485" s="107" t="e">
        <f t="shared" si="152"/>
        <v>#DIV/0!</v>
      </c>
    </row>
    <row r="1486" spans="2:11" x14ac:dyDescent="0.2">
      <c r="B1486" s="31">
        <f t="shared" si="156"/>
        <v>5</v>
      </c>
      <c r="C1486" s="31" t="s">
        <v>51</v>
      </c>
      <c r="D1486" s="106">
        <v>1471</v>
      </c>
      <c r="E1486" s="106">
        <f t="shared" si="155"/>
        <v>0</v>
      </c>
      <c r="F1486" s="107">
        <f t="shared" si="153"/>
        <v>0</v>
      </c>
      <c r="G1486" s="106" t="e">
        <f>IF('Calcs active'!P1485&gt;0,('Input &amp; Results'!F$25/12*$C$3)*('Input &amp; Results'!$D$21),('Input &amp; Results'!F$25/12*$C$3)*('Input &amp; Results'!$D$22))</f>
        <v>#DIV/0!</v>
      </c>
      <c r="H1486" s="106" t="e">
        <f t="shared" si="150"/>
        <v>#DIV/0!</v>
      </c>
      <c r="I1486" s="106" t="e">
        <f t="shared" si="151"/>
        <v>#DIV/0!</v>
      </c>
      <c r="J1486" s="106" t="e">
        <f t="shared" si="154"/>
        <v>#DIV/0!</v>
      </c>
      <c r="K1486" s="107" t="e">
        <f t="shared" si="152"/>
        <v>#DIV/0!</v>
      </c>
    </row>
    <row r="1487" spans="2:11" x14ac:dyDescent="0.2">
      <c r="B1487" s="31">
        <f t="shared" si="156"/>
        <v>5</v>
      </c>
      <c r="C1487" s="31" t="s">
        <v>51</v>
      </c>
      <c r="D1487" s="106">
        <v>1472</v>
      </c>
      <c r="E1487" s="106">
        <f t="shared" si="155"/>
        <v>0</v>
      </c>
      <c r="F1487" s="107">
        <f t="shared" si="153"/>
        <v>0</v>
      </c>
      <c r="G1487" s="106" t="e">
        <f>IF('Calcs active'!P1486&gt;0,('Input &amp; Results'!F$25/12*$C$3)*('Input &amp; Results'!$D$21),('Input &amp; Results'!F$25/12*$C$3)*('Input &amp; Results'!$D$22))</f>
        <v>#DIV/0!</v>
      </c>
      <c r="H1487" s="106" t="e">
        <f t="shared" si="150"/>
        <v>#DIV/0!</v>
      </c>
      <c r="I1487" s="106" t="e">
        <f t="shared" si="151"/>
        <v>#DIV/0!</v>
      </c>
      <c r="J1487" s="106" t="e">
        <f t="shared" si="154"/>
        <v>#DIV/0!</v>
      </c>
      <c r="K1487" s="107" t="e">
        <f t="shared" si="152"/>
        <v>#DIV/0!</v>
      </c>
    </row>
    <row r="1488" spans="2:11" x14ac:dyDescent="0.2">
      <c r="B1488" s="31">
        <f t="shared" si="156"/>
        <v>5</v>
      </c>
      <c r="C1488" s="31" t="s">
        <v>51</v>
      </c>
      <c r="D1488" s="106">
        <v>1473</v>
      </c>
      <c r="E1488" s="106">
        <f t="shared" si="155"/>
        <v>0</v>
      </c>
      <c r="F1488" s="107">
        <f t="shared" si="153"/>
        <v>0</v>
      </c>
      <c r="G1488" s="106" t="e">
        <f>IF('Calcs active'!P1487&gt;0,('Input &amp; Results'!F$25/12*$C$3)*('Input &amp; Results'!$D$21),('Input &amp; Results'!F$25/12*$C$3)*('Input &amp; Results'!$D$22))</f>
        <v>#DIV/0!</v>
      </c>
      <c r="H1488" s="106" t="e">
        <f t="shared" si="150"/>
        <v>#DIV/0!</v>
      </c>
      <c r="I1488" s="106" t="e">
        <f t="shared" si="151"/>
        <v>#DIV/0!</v>
      </c>
      <c r="J1488" s="106" t="e">
        <f t="shared" si="154"/>
        <v>#DIV/0!</v>
      </c>
      <c r="K1488" s="107" t="e">
        <f t="shared" si="152"/>
        <v>#DIV/0!</v>
      </c>
    </row>
    <row r="1489" spans="2:11" x14ac:dyDescent="0.2">
      <c r="B1489" s="31">
        <f t="shared" si="156"/>
        <v>5</v>
      </c>
      <c r="C1489" s="31" t="s">
        <v>51</v>
      </c>
      <c r="D1489" s="106">
        <v>1474</v>
      </c>
      <c r="E1489" s="106">
        <f t="shared" si="155"/>
        <v>0</v>
      </c>
      <c r="F1489" s="107">
        <f t="shared" si="153"/>
        <v>0</v>
      </c>
      <c r="G1489" s="106" t="e">
        <f>IF('Calcs active'!P1488&gt;0,('Input &amp; Results'!F$25/12*$C$3)*('Input &amp; Results'!$D$21),('Input &amp; Results'!F$25/12*$C$3)*('Input &amp; Results'!$D$22))</f>
        <v>#DIV/0!</v>
      </c>
      <c r="H1489" s="106" t="e">
        <f t="shared" ref="H1489:H1552" si="157">G1489-E1489</f>
        <v>#DIV/0!</v>
      </c>
      <c r="I1489" s="106" t="e">
        <f t="shared" ref="I1489:I1552" si="158">I1488+H1489</f>
        <v>#DIV/0!</v>
      </c>
      <c r="J1489" s="106" t="e">
        <f t="shared" si="154"/>
        <v>#DIV/0!</v>
      </c>
      <c r="K1489" s="107" t="e">
        <f t="shared" ref="K1489:K1552" si="159">J1489/($C$3*$C$4)</f>
        <v>#DIV/0!</v>
      </c>
    </row>
    <row r="1490" spans="2:11" x14ac:dyDescent="0.2">
      <c r="B1490" s="31">
        <f t="shared" si="156"/>
        <v>5</v>
      </c>
      <c r="C1490" s="31" t="s">
        <v>51</v>
      </c>
      <c r="D1490" s="106">
        <v>1475</v>
      </c>
      <c r="E1490" s="106">
        <f t="shared" si="155"/>
        <v>0</v>
      </c>
      <c r="F1490" s="107">
        <f t="shared" si="153"/>
        <v>0</v>
      </c>
      <c r="G1490" s="106" t="e">
        <f>IF('Calcs active'!P1489&gt;0,('Input &amp; Results'!F$25/12*$C$3)*('Input &amp; Results'!$D$21),('Input &amp; Results'!F$25/12*$C$3)*('Input &amp; Results'!$D$22))</f>
        <v>#DIV/0!</v>
      </c>
      <c r="H1490" s="106" t="e">
        <f t="shared" si="157"/>
        <v>#DIV/0!</v>
      </c>
      <c r="I1490" s="106" t="e">
        <f t="shared" si="158"/>
        <v>#DIV/0!</v>
      </c>
      <c r="J1490" s="106" t="e">
        <f t="shared" si="154"/>
        <v>#DIV/0!</v>
      </c>
      <c r="K1490" s="107" t="e">
        <f t="shared" si="159"/>
        <v>#DIV/0!</v>
      </c>
    </row>
    <row r="1491" spans="2:11" x14ac:dyDescent="0.2">
      <c r="B1491" s="31">
        <f t="shared" si="156"/>
        <v>5</v>
      </c>
      <c r="C1491" s="31" t="s">
        <v>51</v>
      </c>
      <c r="D1491" s="106">
        <v>1476</v>
      </c>
      <c r="E1491" s="106">
        <f t="shared" si="155"/>
        <v>0</v>
      </c>
      <c r="F1491" s="107">
        <f t="shared" ref="F1491:F1554" si="160">E1491*7.48/1440</f>
        <v>0</v>
      </c>
      <c r="G1491" s="106" t="e">
        <f>IF('Calcs active'!P1490&gt;0,('Input &amp; Results'!F$25/12*$C$3)*('Input &amp; Results'!$D$21),('Input &amp; Results'!F$25/12*$C$3)*('Input &amp; Results'!$D$22))</f>
        <v>#DIV/0!</v>
      </c>
      <c r="H1491" s="106" t="e">
        <f t="shared" si="157"/>
        <v>#DIV/0!</v>
      </c>
      <c r="I1491" s="106" t="e">
        <f t="shared" si="158"/>
        <v>#DIV/0!</v>
      </c>
      <c r="J1491" s="106" t="e">
        <f t="shared" si="154"/>
        <v>#DIV/0!</v>
      </c>
      <c r="K1491" s="107" t="e">
        <f t="shared" si="159"/>
        <v>#DIV/0!</v>
      </c>
    </row>
    <row r="1492" spans="2:11" x14ac:dyDescent="0.2">
      <c r="B1492" s="31">
        <f t="shared" si="156"/>
        <v>5</v>
      </c>
      <c r="C1492" s="31" t="s">
        <v>51</v>
      </c>
      <c r="D1492" s="106">
        <v>1477</v>
      </c>
      <c r="E1492" s="106">
        <f t="shared" si="155"/>
        <v>0</v>
      </c>
      <c r="F1492" s="107">
        <f t="shared" si="160"/>
        <v>0</v>
      </c>
      <c r="G1492" s="106" t="e">
        <f>IF('Calcs active'!P1491&gt;0,('Input &amp; Results'!F$25/12*$C$3)*('Input &amp; Results'!$D$21),('Input &amp; Results'!F$25/12*$C$3)*('Input &amp; Results'!$D$22))</f>
        <v>#DIV/0!</v>
      </c>
      <c r="H1492" s="106" t="e">
        <f t="shared" si="157"/>
        <v>#DIV/0!</v>
      </c>
      <c r="I1492" s="106" t="e">
        <f t="shared" si="158"/>
        <v>#DIV/0!</v>
      </c>
      <c r="J1492" s="106" t="e">
        <f t="shared" si="154"/>
        <v>#DIV/0!</v>
      </c>
      <c r="K1492" s="107" t="e">
        <f t="shared" si="159"/>
        <v>#DIV/0!</v>
      </c>
    </row>
    <row r="1493" spans="2:11" x14ac:dyDescent="0.2">
      <c r="B1493" s="31">
        <f t="shared" si="156"/>
        <v>5</v>
      </c>
      <c r="C1493" s="31" t="s">
        <v>51</v>
      </c>
      <c r="D1493" s="106">
        <v>1478</v>
      </c>
      <c r="E1493" s="106">
        <f t="shared" si="155"/>
        <v>0</v>
      </c>
      <c r="F1493" s="107">
        <f t="shared" si="160"/>
        <v>0</v>
      </c>
      <c r="G1493" s="106" t="e">
        <f>IF('Calcs active'!P1492&gt;0,('Input &amp; Results'!F$25/12*$C$3)*('Input &amp; Results'!$D$21),('Input &amp; Results'!F$25/12*$C$3)*('Input &amp; Results'!$D$22))</f>
        <v>#DIV/0!</v>
      </c>
      <c r="H1493" s="106" t="e">
        <f t="shared" si="157"/>
        <v>#DIV/0!</v>
      </c>
      <c r="I1493" s="106" t="e">
        <f t="shared" si="158"/>
        <v>#DIV/0!</v>
      </c>
      <c r="J1493" s="106" t="e">
        <f t="shared" ref="J1493:J1556" si="161">J1492+H1493</f>
        <v>#DIV/0!</v>
      </c>
      <c r="K1493" s="107" t="e">
        <f t="shared" si="159"/>
        <v>#DIV/0!</v>
      </c>
    </row>
    <row r="1494" spans="2:11" x14ac:dyDescent="0.2">
      <c r="B1494" s="31">
        <f t="shared" si="156"/>
        <v>5</v>
      </c>
      <c r="C1494" s="31" t="s">
        <v>51</v>
      </c>
      <c r="D1494" s="106">
        <v>1479</v>
      </c>
      <c r="E1494" s="106">
        <f t="shared" si="155"/>
        <v>0</v>
      </c>
      <c r="F1494" s="107">
        <f t="shared" si="160"/>
        <v>0</v>
      </c>
      <c r="G1494" s="106" t="e">
        <f>IF('Calcs active'!P1493&gt;0,('Input &amp; Results'!F$25/12*$C$3)*('Input &amp; Results'!$D$21),('Input &amp; Results'!F$25/12*$C$3)*('Input &amp; Results'!$D$22))</f>
        <v>#DIV/0!</v>
      </c>
      <c r="H1494" s="106" t="e">
        <f t="shared" si="157"/>
        <v>#DIV/0!</v>
      </c>
      <c r="I1494" s="106" t="e">
        <f t="shared" si="158"/>
        <v>#DIV/0!</v>
      </c>
      <c r="J1494" s="106" t="e">
        <f t="shared" si="161"/>
        <v>#DIV/0!</v>
      </c>
      <c r="K1494" s="107" t="e">
        <f t="shared" si="159"/>
        <v>#DIV/0!</v>
      </c>
    </row>
    <row r="1495" spans="2:11" x14ac:dyDescent="0.2">
      <c r="B1495" s="31">
        <f t="shared" si="156"/>
        <v>5</v>
      </c>
      <c r="C1495" s="31" t="s">
        <v>51</v>
      </c>
      <c r="D1495" s="106">
        <v>1480</v>
      </c>
      <c r="E1495" s="106">
        <f t="shared" si="155"/>
        <v>0</v>
      </c>
      <c r="F1495" s="107">
        <f t="shared" si="160"/>
        <v>0</v>
      </c>
      <c r="G1495" s="106" t="e">
        <f>IF('Calcs active'!P1494&gt;0,('Input &amp; Results'!F$25/12*$C$3)*('Input &amp; Results'!$D$21),('Input &amp; Results'!F$25/12*$C$3)*('Input &amp; Results'!$D$22))</f>
        <v>#DIV/0!</v>
      </c>
      <c r="H1495" s="106" t="e">
        <f t="shared" si="157"/>
        <v>#DIV/0!</v>
      </c>
      <c r="I1495" s="106" t="e">
        <f t="shared" si="158"/>
        <v>#DIV/0!</v>
      </c>
      <c r="J1495" s="106" t="e">
        <f t="shared" si="161"/>
        <v>#DIV/0!</v>
      </c>
      <c r="K1495" s="107" t="e">
        <f t="shared" si="159"/>
        <v>#DIV/0!</v>
      </c>
    </row>
    <row r="1496" spans="2:11" x14ac:dyDescent="0.2">
      <c r="B1496" s="31">
        <f t="shared" si="156"/>
        <v>5</v>
      </c>
      <c r="C1496" s="31" t="s">
        <v>51</v>
      </c>
      <c r="D1496" s="106">
        <v>1481</v>
      </c>
      <c r="E1496" s="106">
        <f t="shared" si="155"/>
        <v>0</v>
      </c>
      <c r="F1496" s="107">
        <f t="shared" si="160"/>
        <v>0</v>
      </c>
      <c r="G1496" s="106" t="e">
        <f>IF('Calcs active'!P1495&gt;0,('Input &amp; Results'!F$25/12*$C$3)*('Input &amp; Results'!$D$21),('Input &amp; Results'!F$25/12*$C$3)*('Input &amp; Results'!$D$22))</f>
        <v>#DIV/0!</v>
      </c>
      <c r="H1496" s="106" t="e">
        <f t="shared" si="157"/>
        <v>#DIV/0!</v>
      </c>
      <c r="I1496" s="106" t="e">
        <f t="shared" si="158"/>
        <v>#DIV/0!</v>
      </c>
      <c r="J1496" s="106" t="e">
        <f t="shared" si="161"/>
        <v>#DIV/0!</v>
      </c>
      <c r="K1496" s="107" t="e">
        <f t="shared" si="159"/>
        <v>#DIV/0!</v>
      </c>
    </row>
    <row r="1497" spans="2:11" x14ac:dyDescent="0.2">
      <c r="B1497" s="31">
        <f t="shared" si="156"/>
        <v>5</v>
      </c>
      <c r="C1497" s="31" t="s">
        <v>51</v>
      </c>
      <c r="D1497" s="106">
        <v>1482</v>
      </c>
      <c r="E1497" s="106">
        <f t="shared" si="155"/>
        <v>0</v>
      </c>
      <c r="F1497" s="107">
        <f t="shared" si="160"/>
        <v>0</v>
      </c>
      <c r="G1497" s="106" t="e">
        <f>IF('Calcs active'!P1496&gt;0,('Input &amp; Results'!F$25/12*$C$3)*('Input &amp; Results'!$D$21),('Input &amp; Results'!F$25/12*$C$3)*('Input &amp; Results'!$D$22))</f>
        <v>#DIV/0!</v>
      </c>
      <c r="H1497" s="106" t="e">
        <f t="shared" si="157"/>
        <v>#DIV/0!</v>
      </c>
      <c r="I1497" s="106" t="e">
        <f t="shared" si="158"/>
        <v>#DIV/0!</v>
      </c>
      <c r="J1497" s="106" t="e">
        <f t="shared" si="161"/>
        <v>#DIV/0!</v>
      </c>
      <c r="K1497" s="107" t="e">
        <f t="shared" si="159"/>
        <v>#DIV/0!</v>
      </c>
    </row>
    <row r="1498" spans="2:11" x14ac:dyDescent="0.2">
      <c r="B1498" s="31">
        <f t="shared" si="156"/>
        <v>5</v>
      </c>
      <c r="C1498" s="31" t="s">
        <v>51</v>
      </c>
      <c r="D1498" s="106">
        <v>1483</v>
      </c>
      <c r="E1498" s="106">
        <f t="shared" si="155"/>
        <v>0</v>
      </c>
      <c r="F1498" s="107">
        <f t="shared" si="160"/>
        <v>0</v>
      </c>
      <c r="G1498" s="106" t="e">
        <f>IF('Calcs active'!P1497&gt;0,('Input &amp; Results'!F$25/12*$C$3)*('Input &amp; Results'!$D$21),('Input &amp; Results'!F$25/12*$C$3)*('Input &amp; Results'!$D$22))</f>
        <v>#DIV/0!</v>
      </c>
      <c r="H1498" s="106" t="e">
        <f t="shared" si="157"/>
        <v>#DIV/0!</v>
      </c>
      <c r="I1498" s="106" t="e">
        <f t="shared" si="158"/>
        <v>#DIV/0!</v>
      </c>
      <c r="J1498" s="106" t="e">
        <f t="shared" si="161"/>
        <v>#DIV/0!</v>
      </c>
      <c r="K1498" s="107" t="e">
        <f t="shared" si="159"/>
        <v>#DIV/0!</v>
      </c>
    </row>
    <row r="1499" spans="2:11" x14ac:dyDescent="0.2">
      <c r="B1499" s="31">
        <f t="shared" si="156"/>
        <v>5</v>
      </c>
      <c r="C1499" s="31" t="s">
        <v>51</v>
      </c>
      <c r="D1499" s="106">
        <v>1484</v>
      </c>
      <c r="E1499" s="106">
        <f t="shared" si="155"/>
        <v>0</v>
      </c>
      <c r="F1499" s="107">
        <f t="shared" si="160"/>
        <v>0</v>
      </c>
      <c r="G1499" s="106" t="e">
        <f>IF('Calcs active'!P1498&gt;0,('Input &amp; Results'!F$25/12*$C$3)*('Input &amp; Results'!$D$21),('Input &amp; Results'!F$25/12*$C$3)*('Input &amp; Results'!$D$22))</f>
        <v>#DIV/0!</v>
      </c>
      <c r="H1499" s="106" t="e">
        <f t="shared" si="157"/>
        <v>#DIV/0!</v>
      </c>
      <c r="I1499" s="106" t="e">
        <f t="shared" si="158"/>
        <v>#DIV/0!</v>
      </c>
      <c r="J1499" s="106" t="e">
        <f t="shared" si="161"/>
        <v>#DIV/0!</v>
      </c>
      <c r="K1499" s="107" t="e">
        <f t="shared" si="159"/>
        <v>#DIV/0!</v>
      </c>
    </row>
    <row r="1500" spans="2:11" x14ac:dyDescent="0.2">
      <c r="B1500" s="31">
        <f t="shared" si="156"/>
        <v>5</v>
      </c>
      <c r="C1500" s="31" t="s">
        <v>51</v>
      </c>
      <c r="D1500" s="106">
        <v>1485</v>
      </c>
      <c r="E1500" s="106">
        <f t="shared" si="155"/>
        <v>0</v>
      </c>
      <c r="F1500" s="107">
        <f t="shared" si="160"/>
        <v>0</v>
      </c>
      <c r="G1500" s="106" t="e">
        <f>IF('Calcs active'!P1499&gt;0,('Input &amp; Results'!F$25/12*$C$3)*('Input &amp; Results'!$D$21),('Input &amp; Results'!F$25/12*$C$3)*('Input &amp; Results'!$D$22))</f>
        <v>#DIV/0!</v>
      </c>
      <c r="H1500" s="106" t="e">
        <f t="shared" si="157"/>
        <v>#DIV/0!</v>
      </c>
      <c r="I1500" s="106" t="e">
        <f t="shared" si="158"/>
        <v>#DIV/0!</v>
      </c>
      <c r="J1500" s="106" t="e">
        <f t="shared" si="161"/>
        <v>#DIV/0!</v>
      </c>
      <c r="K1500" s="107" t="e">
        <f t="shared" si="159"/>
        <v>#DIV/0!</v>
      </c>
    </row>
    <row r="1501" spans="2:11" x14ac:dyDescent="0.2">
      <c r="B1501" s="31">
        <f t="shared" si="156"/>
        <v>5</v>
      </c>
      <c r="C1501" s="31" t="s">
        <v>51</v>
      </c>
      <c r="D1501" s="106">
        <v>1486</v>
      </c>
      <c r="E1501" s="106">
        <f t="shared" si="155"/>
        <v>0</v>
      </c>
      <c r="F1501" s="107">
        <f t="shared" si="160"/>
        <v>0</v>
      </c>
      <c r="G1501" s="106" t="e">
        <f>IF('Calcs active'!P1500&gt;0,('Input &amp; Results'!F$25/12*$C$3)*('Input &amp; Results'!$D$21),('Input &amp; Results'!F$25/12*$C$3)*('Input &amp; Results'!$D$22))</f>
        <v>#DIV/0!</v>
      </c>
      <c r="H1501" s="106" t="e">
        <f t="shared" si="157"/>
        <v>#DIV/0!</v>
      </c>
      <c r="I1501" s="106" t="e">
        <f t="shared" si="158"/>
        <v>#DIV/0!</v>
      </c>
      <c r="J1501" s="106" t="e">
        <f t="shared" si="161"/>
        <v>#DIV/0!</v>
      </c>
      <c r="K1501" s="107" t="e">
        <f t="shared" si="159"/>
        <v>#DIV/0!</v>
      </c>
    </row>
    <row r="1502" spans="2:11" x14ac:dyDescent="0.2">
      <c r="B1502" s="31">
        <f t="shared" si="156"/>
        <v>5</v>
      </c>
      <c r="C1502" s="31" t="s">
        <v>51</v>
      </c>
      <c r="D1502" s="106">
        <v>1487</v>
      </c>
      <c r="E1502" s="106">
        <f t="shared" si="155"/>
        <v>0</v>
      </c>
      <c r="F1502" s="107">
        <f t="shared" si="160"/>
        <v>0</v>
      </c>
      <c r="G1502" s="106" t="e">
        <f>IF('Calcs active'!P1501&gt;0,('Input &amp; Results'!F$25/12*$C$3)*('Input &amp; Results'!$D$21),('Input &amp; Results'!F$25/12*$C$3)*('Input &amp; Results'!$D$22))</f>
        <v>#DIV/0!</v>
      </c>
      <c r="H1502" s="106" t="e">
        <f t="shared" si="157"/>
        <v>#DIV/0!</v>
      </c>
      <c r="I1502" s="106" t="e">
        <f t="shared" si="158"/>
        <v>#DIV/0!</v>
      </c>
      <c r="J1502" s="106" t="e">
        <f t="shared" si="161"/>
        <v>#DIV/0!</v>
      </c>
      <c r="K1502" s="107" t="e">
        <f t="shared" si="159"/>
        <v>#DIV/0!</v>
      </c>
    </row>
    <row r="1503" spans="2:11" x14ac:dyDescent="0.2">
      <c r="B1503" s="31">
        <f t="shared" si="156"/>
        <v>5</v>
      </c>
      <c r="C1503" s="31" t="s">
        <v>51</v>
      </c>
      <c r="D1503" s="106">
        <v>1488</v>
      </c>
      <c r="E1503" s="106">
        <f t="shared" si="155"/>
        <v>0</v>
      </c>
      <c r="F1503" s="107">
        <f t="shared" si="160"/>
        <v>0</v>
      </c>
      <c r="G1503" s="106" t="e">
        <f>IF('Calcs active'!P1502&gt;0,('Input &amp; Results'!F$25/12*$C$3)*('Input &amp; Results'!$D$21),('Input &amp; Results'!F$25/12*$C$3)*('Input &amp; Results'!$D$22))</f>
        <v>#DIV/0!</v>
      </c>
      <c r="H1503" s="106" t="e">
        <f t="shared" si="157"/>
        <v>#DIV/0!</v>
      </c>
      <c r="I1503" s="106" t="e">
        <f t="shared" si="158"/>
        <v>#DIV/0!</v>
      </c>
      <c r="J1503" s="106" t="e">
        <f t="shared" si="161"/>
        <v>#DIV/0!</v>
      </c>
      <c r="K1503" s="107" t="e">
        <f t="shared" si="159"/>
        <v>#DIV/0!</v>
      </c>
    </row>
    <row r="1504" spans="2:11" x14ac:dyDescent="0.2">
      <c r="B1504" s="31">
        <f t="shared" si="156"/>
        <v>5</v>
      </c>
      <c r="C1504" s="31" t="s">
        <v>51</v>
      </c>
      <c r="D1504" s="106">
        <v>1489</v>
      </c>
      <c r="E1504" s="106">
        <f t="shared" si="155"/>
        <v>0</v>
      </c>
      <c r="F1504" s="107">
        <f t="shared" si="160"/>
        <v>0</v>
      </c>
      <c r="G1504" s="106" t="e">
        <f>IF('Calcs active'!P1503&gt;0,('Input &amp; Results'!F$25/12*$C$3)*('Input &amp; Results'!$D$21),('Input &amp; Results'!F$25/12*$C$3)*('Input &amp; Results'!$D$22))</f>
        <v>#DIV/0!</v>
      </c>
      <c r="H1504" s="106" t="e">
        <f t="shared" si="157"/>
        <v>#DIV/0!</v>
      </c>
      <c r="I1504" s="106" t="e">
        <f t="shared" si="158"/>
        <v>#DIV/0!</v>
      </c>
      <c r="J1504" s="106" t="e">
        <f t="shared" si="161"/>
        <v>#DIV/0!</v>
      </c>
      <c r="K1504" s="107" t="e">
        <f t="shared" si="159"/>
        <v>#DIV/0!</v>
      </c>
    </row>
    <row r="1505" spans="2:11" x14ac:dyDescent="0.2">
      <c r="B1505" s="31">
        <f t="shared" si="156"/>
        <v>5</v>
      </c>
      <c r="C1505" s="31" t="s">
        <v>51</v>
      </c>
      <c r="D1505" s="106">
        <v>1490</v>
      </c>
      <c r="E1505" s="106">
        <f t="shared" si="155"/>
        <v>0</v>
      </c>
      <c r="F1505" s="107">
        <f t="shared" si="160"/>
        <v>0</v>
      </c>
      <c r="G1505" s="106" t="e">
        <f>IF('Calcs active'!P1504&gt;0,('Input &amp; Results'!F$25/12*$C$3)*('Input &amp; Results'!$D$21),('Input &amp; Results'!F$25/12*$C$3)*('Input &amp; Results'!$D$22))</f>
        <v>#DIV/0!</v>
      </c>
      <c r="H1505" s="106" t="e">
        <f t="shared" si="157"/>
        <v>#DIV/0!</v>
      </c>
      <c r="I1505" s="106" t="e">
        <f t="shared" si="158"/>
        <v>#DIV/0!</v>
      </c>
      <c r="J1505" s="106" t="e">
        <f t="shared" si="161"/>
        <v>#DIV/0!</v>
      </c>
      <c r="K1505" s="107" t="e">
        <f t="shared" si="159"/>
        <v>#DIV/0!</v>
      </c>
    </row>
    <row r="1506" spans="2:11" x14ac:dyDescent="0.2">
      <c r="B1506" s="31">
        <f t="shared" si="156"/>
        <v>5</v>
      </c>
      <c r="C1506" s="31" t="s">
        <v>51</v>
      </c>
      <c r="D1506" s="106">
        <v>1491</v>
      </c>
      <c r="E1506" s="106">
        <f t="shared" si="155"/>
        <v>0</v>
      </c>
      <c r="F1506" s="107">
        <f t="shared" si="160"/>
        <v>0</v>
      </c>
      <c r="G1506" s="106" t="e">
        <f>IF('Calcs active'!P1505&gt;0,('Input &amp; Results'!F$25/12*$C$3)*('Input &amp; Results'!$D$21),('Input &amp; Results'!F$25/12*$C$3)*('Input &amp; Results'!$D$22))</f>
        <v>#DIV/0!</v>
      </c>
      <c r="H1506" s="106" t="e">
        <f t="shared" si="157"/>
        <v>#DIV/0!</v>
      </c>
      <c r="I1506" s="106" t="e">
        <f t="shared" si="158"/>
        <v>#DIV/0!</v>
      </c>
      <c r="J1506" s="106" t="e">
        <f t="shared" si="161"/>
        <v>#DIV/0!</v>
      </c>
      <c r="K1506" s="107" t="e">
        <f t="shared" si="159"/>
        <v>#DIV/0!</v>
      </c>
    </row>
    <row r="1507" spans="2:11" x14ac:dyDescent="0.2">
      <c r="B1507" s="31">
        <f t="shared" si="156"/>
        <v>5</v>
      </c>
      <c r="C1507" s="31" t="s">
        <v>52</v>
      </c>
      <c r="D1507" s="106">
        <v>1492</v>
      </c>
      <c r="E1507" s="106">
        <f t="shared" si="155"/>
        <v>0</v>
      </c>
      <c r="F1507" s="107">
        <f t="shared" si="160"/>
        <v>0</v>
      </c>
      <c r="G1507" s="106" t="e">
        <f>IF('Calcs active'!P1506&gt;0,('Input &amp; Results'!F$26/12*$C$3)*('Input &amp; Results'!$D$21),('Input &amp; Results'!F$26/12*$C$3)*('Input &amp; Results'!$D$22))</f>
        <v>#DIV/0!</v>
      </c>
      <c r="H1507" s="106" t="e">
        <f t="shared" si="157"/>
        <v>#DIV/0!</v>
      </c>
      <c r="I1507" s="106" t="e">
        <f t="shared" si="158"/>
        <v>#DIV/0!</v>
      </c>
      <c r="J1507" s="106" t="e">
        <f t="shared" si="161"/>
        <v>#DIV/0!</v>
      </c>
      <c r="K1507" s="107" t="e">
        <f t="shared" si="159"/>
        <v>#DIV/0!</v>
      </c>
    </row>
    <row r="1508" spans="2:11" x14ac:dyDescent="0.2">
      <c r="B1508" s="31">
        <f t="shared" si="156"/>
        <v>5</v>
      </c>
      <c r="C1508" s="31" t="s">
        <v>52</v>
      </c>
      <c r="D1508" s="106">
        <v>1493</v>
      </c>
      <c r="E1508" s="106">
        <f t="shared" si="155"/>
        <v>0</v>
      </c>
      <c r="F1508" s="107">
        <f t="shared" si="160"/>
        <v>0</v>
      </c>
      <c r="G1508" s="106" t="e">
        <f>IF('Calcs active'!P1507&gt;0,('Input &amp; Results'!F$26/12*$C$3)*('Input &amp; Results'!$D$21),('Input &amp; Results'!F$26/12*$C$3)*('Input &amp; Results'!$D$22))</f>
        <v>#DIV/0!</v>
      </c>
      <c r="H1508" s="106" t="e">
        <f t="shared" si="157"/>
        <v>#DIV/0!</v>
      </c>
      <c r="I1508" s="106" t="e">
        <f t="shared" si="158"/>
        <v>#DIV/0!</v>
      </c>
      <c r="J1508" s="106" t="e">
        <f t="shared" si="161"/>
        <v>#DIV/0!</v>
      </c>
      <c r="K1508" s="107" t="e">
        <f t="shared" si="159"/>
        <v>#DIV/0!</v>
      </c>
    </row>
    <row r="1509" spans="2:11" x14ac:dyDescent="0.2">
      <c r="B1509" s="31">
        <f t="shared" si="156"/>
        <v>5</v>
      </c>
      <c r="C1509" s="31" t="s">
        <v>52</v>
      </c>
      <c r="D1509" s="106">
        <v>1494</v>
      </c>
      <c r="E1509" s="106">
        <f t="shared" si="155"/>
        <v>0</v>
      </c>
      <c r="F1509" s="107">
        <f t="shared" si="160"/>
        <v>0</v>
      </c>
      <c r="G1509" s="106" t="e">
        <f>IF('Calcs active'!P1508&gt;0,('Input &amp; Results'!F$26/12*$C$3)*('Input &amp; Results'!$D$21),('Input &amp; Results'!F$26/12*$C$3)*('Input &amp; Results'!$D$22))</f>
        <v>#DIV/0!</v>
      </c>
      <c r="H1509" s="106" t="e">
        <f t="shared" si="157"/>
        <v>#DIV/0!</v>
      </c>
      <c r="I1509" s="106" t="e">
        <f t="shared" si="158"/>
        <v>#DIV/0!</v>
      </c>
      <c r="J1509" s="106" t="e">
        <f t="shared" si="161"/>
        <v>#DIV/0!</v>
      </c>
      <c r="K1509" s="107" t="e">
        <f t="shared" si="159"/>
        <v>#DIV/0!</v>
      </c>
    </row>
    <row r="1510" spans="2:11" x14ac:dyDescent="0.2">
      <c r="B1510" s="31">
        <f t="shared" si="156"/>
        <v>5</v>
      </c>
      <c r="C1510" s="31" t="s">
        <v>52</v>
      </c>
      <c r="D1510" s="106">
        <v>1495</v>
      </c>
      <c r="E1510" s="106">
        <f t="shared" si="155"/>
        <v>0</v>
      </c>
      <c r="F1510" s="107">
        <f t="shared" si="160"/>
        <v>0</v>
      </c>
      <c r="G1510" s="106" t="e">
        <f>IF('Calcs active'!P1509&gt;0,('Input &amp; Results'!F$26/12*$C$3)*('Input &amp; Results'!$D$21),('Input &amp; Results'!F$26/12*$C$3)*('Input &amp; Results'!$D$22))</f>
        <v>#DIV/0!</v>
      </c>
      <c r="H1510" s="106" t="e">
        <f t="shared" si="157"/>
        <v>#DIV/0!</v>
      </c>
      <c r="I1510" s="106" t="e">
        <f t="shared" si="158"/>
        <v>#DIV/0!</v>
      </c>
      <c r="J1510" s="106" t="e">
        <f t="shared" si="161"/>
        <v>#DIV/0!</v>
      </c>
      <c r="K1510" s="107" t="e">
        <f t="shared" si="159"/>
        <v>#DIV/0!</v>
      </c>
    </row>
    <row r="1511" spans="2:11" x14ac:dyDescent="0.2">
      <c r="B1511" s="31">
        <f t="shared" si="156"/>
        <v>5</v>
      </c>
      <c r="C1511" s="31" t="s">
        <v>52</v>
      </c>
      <c r="D1511" s="106">
        <v>1496</v>
      </c>
      <c r="E1511" s="106">
        <f t="shared" si="155"/>
        <v>0</v>
      </c>
      <c r="F1511" s="107">
        <f t="shared" si="160"/>
        <v>0</v>
      </c>
      <c r="G1511" s="106" t="e">
        <f>IF('Calcs active'!P1510&gt;0,('Input &amp; Results'!F$26/12*$C$3)*('Input &amp; Results'!$D$21),('Input &amp; Results'!F$26/12*$C$3)*('Input &amp; Results'!$D$22))</f>
        <v>#DIV/0!</v>
      </c>
      <c r="H1511" s="106" t="e">
        <f t="shared" si="157"/>
        <v>#DIV/0!</v>
      </c>
      <c r="I1511" s="106" t="e">
        <f t="shared" si="158"/>
        <v>#DIV/0!</v>
      </c>
      <c r="J1511" s="106" t="e">
        <f t="shared" si="161"/>
        <v>#DIV/0!</v>
      </c>
      <c r="K1511" s="107" t="e">
        <f t="shared" si="159"/>
        <v>#DIV/0!</v>
      </c>
    </row>
    <row r="1512" spans="2:11" x14ac:dyDescent="0.2">
      <c r="B1512" s="31">
        <f t="shared" si="156"/>
        <v>5</v>
      </c>
      <c r="C1512" s="31" t="s">
        <v>52</v>
      </c>
      <c r="D1512" s="106">
        <v>1497</v>
      </c>
      <c r="E1512" s="106">
        <f t="shared" si="155"/>
        <v>0</v>
      </c>
      <c r="F1512" s="107">
        <f t="shared" si="160"/>
        <v>0</v>
      </c>
      <c r="G1512" s="106" t="e">
        <f>IF('Calcs active'!P1511&gt;0,('Input &amp; Results'!F$26/12*$C$3)*('Input &amp; Results'!$D$21),('Input &amp; Results'!F$26/12*$C$3)*('Input &amp; Results'!$D$22))</f>
        <v>#DIV/0!</v>
      </c>
      <c r="H1512" s="106" t="e">
        <f t="shared" si="157"/>
        <v>#DIV/0!</v>
      </c>
      <c r="I1512" s="106" t="e">
        <f t="shared" si="158"/>
        <v>#DIV/0!</v>
      </c>
      <c r="J1512" s="106" t="e">
        <f t="shared" si="161"/>
        <v>#DIV/0!</v>
      </c>
      <c r="K1512" s="107" t="e">
        <f t="shared" si="159"/>
        <v>#DIV/0!</v>
      </c>
    </row>
    <row r="1513" spans="2:11" x14ac:dyDescent="0.2">
      <c r="B1513" s="31">
        <f t="shared" si="156"/>
        <v>5</v>
      </c>
      <c r="C1513" s="31" t="s">
        <v>52</v>
      </c>
      <c r="D1513" s="106">
        <v>1498</v>
      </c>
      <c r="E1513" s="106">
        <f t="shared" si="155"/>
        <v>0</v>
      </c>
      <c r="F1513" s="107">
        <f t="shared" si="160"/>
        <v>0</v>
      </c>
      <c r="G1513" s="106" t="e">
        <f>IF('Calcs active'!P1512&gt;0,('Input &amp; Results'!F$26/12*$C$3)*('Input &amp; Results'!$D$21),('Input &amp; Results'!F$26/12*$C$3)*('Input &amp; Results'!$D$22))</f>
        <v>#DIV/0!</v>
      </c>
      <c r="H1513" s="106" t="e">
        <f t="shared" si="157"/>
        <v>#DIV/0!</v>
      </c>
      <c r="I1513" s="106" t="e">
        <f t="shared" si="158"/>
        <v>#DIV/0!</v>
      </c>
      <c r="J1513" s="106" t="e">
        <f t="shared" si="161"/>
        <v>#DIV/0!</v>
      </c>
      <c r="K1513" s="107" t="e">
        <f t="shared" si="159"/>
        <v>#DIV/0!</v>
      </c>
    </row>
    <row r="1514" spans="2:11" x14ac:dyDescent="0.2">
      <c r="B1514" s="31">
        <f t="shared" si="156"/>
        <v>5</v>
      </c>
      <c r="C1514" s="31" t="s">
        <v>52</v>
      </c>
      <c r="D1514" s="106">
        <v>1499</v>
      </c>
      <c r="E1514" s="106">
        <f t="shared" si="155"/>
        <v>0</v>
      </c>
      <c r="F1514" s="107">
        <f t="shared" si="160"/>
        <v>0</v>
      </c>
      <c r="G1514" s="106" t="e">
        <f>IF('Calcs active'!P1513&gt;0,('Input &amp; Results'!F$26/12*$C$3)*('Input &amp; Results'!$D$21),('Input &amp; Results'!F$26/12*$C$3)*('Input &amp; Results'!$D$22))</f>
        <v>#DIV/0!</v>
      </c>
      <c r="H1514" s="106" t="e">
        <f t="shared" si="157"/>
        <v>#DIV/0!</v>
      </c>
      <c r="I1514" s="106" t="e">
        <f t="shared" si="158"/>
        <v>#DIV/0!</v>
      </c>
      <c r="J1514" s="106" t="e">
        <f t="shared" si="161"/>
        <v>#DIV/0!</v>
      </c>
      <c r="K1514" s="107" t="e">
        <f t="shared" si="159"/>
        <v>#DIV/0!</v>
      </c>
    </row>
    <row r="1515" spans="2:11" x14ac:dyDescent="0.2">
      <c r="B1515" s="31">
        <f t="shared" si="156"/>
        <v>5</v>
      </c>
      <c r="C1515" s="31" t="s">
        <v>52</v>
      </c>
      <c r="D1515" s="106">
        <v>1500</v>
      </c>
      <c r="E1515" s="106">
        <f t="shared" si="155"/>
        <v>0</v>
      </c>
      <c r="F1515" s="107">
        <f t="shared" si="160"/>
        <v>0</v>
      </c>
      <c r="G1515" s="106" t="e">
        <f>IF('Calcs active'!P1514&gt;0,('Input &amp; Results'!F$26/12*$C$3)*('Input &amp; Results'!$D$21),('Input &amp; Results'!F$26/12*$C$3)*('Input &amp; Results'!$D$22))</f>
        <v>#DIV/0!</v>
      </c>
      <c r="H1515" s="106" t="e">
        <f t="shared" si="157"/>
        <v>#DIV/0!</v>
      </c>
      <c r="I1515" s="106" t="e">
        <f t="shared" si="158"/>
        <v>#DIV/0!</v>
      </c>
      <c r="J1515" s="106" t="e">
        <f t="shared" si="161"/>
        <v>#DIV/0!</v>
      </c>
      <c r="K1515" s="107" t="e">
        <f t="shared" si="159"/>
        <v>#DIV/0!</v>
      </c>
    </row>
    <row r="1516" spans="2:11" x14ac:dyDescent="0.2">
      <c r="B1516" s="31">
        <f t="shared" si="156"/>
        <v>5</v>
      </c>
      <c r="C1516" s="31" t="s">
        <v>52</v>
      </c>
      <c r="D1516" s="106">
        <v>1501</v>
      </c>
      <c r="E1516" s="106">
        <f t="shared" si="155"/>
        <v>0</v>
      </c>
      <c r="F1516" s="107">
        <f t="shared" si="160"/>
        <v>0</v>
      </c>
      <c r="G1516" s="106" t="e">
        <f>IF('Calcs active'!P1515&gt;0,('Input &amp; Results'!F$26/12*$C$3)*('Input &amp; Results'!$D$21),('Input &amp; Results'!F$26/12*$C$3)*('Input &amp; Results'!$D$22))</f>
        <v>#DIV/0!</v>
      </c>
      <c r="H1516" s="106" t="e">
        <f t="shared" si="157"/>
        <v>#DIV/0!</v>
      </c>
      <c r="I1516" s="106" t="e">
        <f t="shared" si="158"/>
        <v>#DIV/0!</v>
      </c>
      <c r="J1516" s="106" t="e">
        <f t="shared" si="161"/>
        <v>#DIV/0!</v>
      </c>
      <c r="K1516" s="107" t="e">
        <f t="shared" si="159"/>
        <v>#DIV/0!</v>
      </c>
    </row>
    <row r="1517" spans="2:11" x14ac:dyDescent="0.2">
      <c r="B1517" s="31">
        <f t="shared" si="156"/>
        <v>5</v>
      </c>
      <c r="C1517" s="31" t="s">
        <v>52</v>
      </c>
      <c r="D1517" s="106">
        <v>1502</v>
      </c>
      <c r="E1517" s="106">
        <f t="shared" si="155"/>
        <v>0</v>
      </c>
      <c r="F1517" s="107">
        <f t="shared" si="160"/>
        <v>0</v>
      </c>
      <c r="G1517" s="106" t="e">
        <f>IF('Calcs active'!P1516&gt;0,('Input &amp; Results'!F$26/12*$C$3)*('Input &amp; Results'!$D$21),('Input &amp; Results'!F$26/12*$C$3)*('Input &amp; Results'!$D$22))</f>
        <v>#DIV/0!</v>
      </c>
      <c r="H1517" s="106" t="e">
        <f t="shared" si="157"/>
        <v>#DIV/0!</v>
      </c>
      <c r="I1517" s="106" t="e">
        <f t="shared" si="158"/>
        <v>#DIV/0!</v>
      </c>
      <c r="J1517" s="106" t="e">
        <f t="shared" si="161"/>
        <v>#DIV/0!</v>
      </c>
      <c r="K1517" s="107" t="e">
        <f t="shared" si="159"/>
        <v>#DIV/0!</v>
      </c>
    </row>
    <row r="1518" spans="2:11" x14ac:dyDescent="0.2">
      <c r="B1518" s="31">
        <f t="shared" si="156"/>
        <v>5</v>
      </c>
      <c r="C1518" s="31" t="s">
        <v>52</v>
      </c>
      <c r="D1518" s="106">
        <v>1503</v>
      </c>
      <c r="E1518" s="106">
        <f t="shared" si="155"/>
        <v>0</v>
      </c>
      <c r="F1518" s="107">
        <f t="shared" si="160"/>
        <v>0</v>
      </c>
      <c r="G1518" s="106" t="e">
        <f>IF('Calcs active'!P1517&gt;0,('Input &amp; Results'!F$26/12*$C$3)*('Input &amp; Results'!$D$21),('Input &amp; Results'!F$26/12*$C$3)*('Input &amp; Results'!$D$22))</f>
        <v>#DIV/0!</v>
      </c>
      <c r="H1518" s="106" t="e">
        <f t="shared" si="157"/>
        <v>#DIV/0!</v>
      </c>
      <c r="I1518" s="106" t="e">
        <f t="shared" si="158"/>
        <v>#DIV/0!</v>
      </c>
      <c r="J1518" s="106" t="e">
        <f t="shared" si="161"/>
        <v>#DIV/0!</v>
      </c>
      <c r="K1518" s="107" t="e">
        <f t="shared" si="159"/>
        <v>#DIV/0!</v>
      </c>
    </row>
    <row r="1519" spans="2:11" x14ac:dyDescent="0.2">
      <c r="B1519" s="31">
        <f t="shared" si="156"/>
        <v>5</v>
      </c>
      <c r="C1519" s="31" t="s">
        <v>52</v>
      </c>
      <c r="D1519" s="106">
        <v>1504</v>
      </c>
      <c r="E1519" s="106">
        <f t="shared" si="155"/>
        <v>0</v>
      </c>
      <c r="F1519" s="107">
        <f t="shared" si="160"/>
        <v>0</v>
      </c>
      <c r="G1519" s="106" t="e">
        <f>IF('Calcs active'!P1518&gt;0,('Input &amp; Results'!F$26/12*$C$3)*('Input &amp; Results'!$D$21),('Input &amp; Results'!F$26/12*$C$3)*('Input &amp; Results'!$D$22))</f>
        <v>#DIV/0!</v>
      </c>
      <c r="H1519" s="106" t="e">
        <f t="shared" si="157"/>
        <v>#DIV/0!</v>
      </c>
      <c r="I1519" s="106" t="e">
        <f t="shared" si="158"/>
        <v>#DIV/0!</v>
      </c>
      <c r="J1519" s="106" t="e">
        <f t="shared" si="161"/>
        <v>#DIV/0!</v>
      </c>
      <c r="K1519" s="107" t="e">
        <f t="shared" si="159"/>
        <v>#DIV/0!</v>
      </c>
    </row>
    <row r="1520" spans="2:11" x14ac:dyDescent="0.2">
      <c r="B1520" s="31">
        <f t="shared" si="156"/>
        <v>5</v>
      </c>
      <c r="C1520" s="31" t="s">
        <v>52</v>
      </c>
      <c r="D1520" s="106">
        <v>1505</v>
      </c>
      <c r="E1520" s="106">
        <f t="shared" si="155"/>
        <v>0</v>
      </c>
      <c r="F1520" s="107">
        <f t="shared" si="160"/>
        <v>0</v>
      </c>
      <c r="G1520" s="106" t="e">
        <f>IF('Calcs active'!P1519&gt;0,('Input &amp; Results'!F$26/12*$C$3)*('Input &amp; Results'!$D$21),('Input &amp; Results'!F$26/12*$C$3)*('Input &amp; Results'!$D$22))</f>
        <v>#DIV/0!</v>
      </c>
      <c r="H1520" s="106" t="e">
        <f t="shared" si="157"/>
        <v>#DIV/0!</v>
      </c>
      <c r="I1520" s="106" t="e">
        <f t="shared" si="158"/>
        <v>#DIV/0!</v>
      </c>
      <c r="J1520" s="106" t="e">
        <f t="shared" si="161"/>
        <v>#DIV/0!</v>
      </c>
      <c r="K1520" s="107" t="e">
        <f t="shared" si="159"/>
        <v>#DIV/0!</v>
      </c>
    </row>
    <row r="1521" spans="2:11" x14ac:dyDescent="0.2">
      <c r="B1521" s="31">
        <f t="shared" si="156"/>
        <v>5</v>
      </c>
      <c r="C1521" s="31" t="s">
        <v>52</v>
      </c>
      <c r="D1521" s="106">
        <v>1506</v>
      </c>
      <c r="E1521" s="106">
        <f t="shared" si="155"/>
        <v>0</v>
      </c>
      <c r="F1521" s="107">
        <f t="shared" si="160"/>
        <v>0</v>
      </c>
      <c r="G1521" s="106" t="e">
        <f>IF('Calcs active'!P1520&gt;0,('Input &amp; Results'!F$26/12*$C$3)*('Input &amp; Results'!$D$21),('Input &amp; Results'!F$26/12*$C$3)*('Input &amp; Results'!$D$22))</f>
        <v>#DIV/0!</v>
      </c>
      <c r="H1521" s="106" t="e">
        <f t="shared" si="157"/>
        <v>#DIV/0!</v>
      </c>
      <c r="I1521" s="106" t="e">
        <f t="shared" si="158"/>
        <v>#DIV/0!</v>
      </c>
      <c r="J1521" s="106" t="e">
        <f t="shared" si="161"/>
        <v>#DIV/0!</v>
      </c>
      <c r="K1521" s="107" t="e">
        <f t="shared" si="159"/>
        <v>#DIV/0!</v>
      </c>
    </row>
    <row r="1522" spans="2:11" x14ac:dyDescent="0.2">
      <c r="B1522" s="31">
        <f t="shared" si="156"/>
        <v>5</v>
      </c>
      <c r="C1522" s="31" t="s">
        <v>52</v>
      </c>
      <c r="D1522" s="106">
        <v>1507</v>
      </c>
      <c r="E1522" s="106">
        <f t="shared" si="155"/>
        <v>0</v>
      </c>
      <c r="F1522" s="107">
        <f t="shared" si="160"/>
        <v>0</v>
      </c>
      <c r="G1522" s="106" t="e">
        <f>IF('Calcs active'!P1521&gt;0,('Input &amp; Results'!F$26/12*$C$3)*('Input &amp; Results'!$D$21),('Input &amp; Results'!F$26/12*$C$3)*('Input &amp; Results'!$D$22))</f>
        <v>#DIV/0!</v>
      </c>
      <c r="H1522" s="106" t="e">
        <f t="shared" si="157"/>
        <v>#DIV/0!</v>
      </c>
      <c r="I1522" s="106" t="e">
        <f t="shared" si="158"/>
        <v>#DIV/0!</v>
      </c>
      <c r="J1522" s="106" t="e">
        <f t="shared" si="161"/>
        <v>#DIV/0!</v>
      </c>
      <c r="K1522" s="107" t="e">
        <f t="shared" si="159"/>
        <v>#DIV/0!</v>
      </c>
    </row>
    <row r="1523" spans="2:11" x14ac:dyDescent="0.2">
      <c r="B1523" s="31">
        <f t="shared" si="156"/>
        <v>5</v>
      </c>
      <c r="C1523" s="31" t="s">
        <v>52</v>
      </c>
      <c r="D1523" s="106">
        <v>1508</v>
      </c>
      <c r="E1523" s="106">
        <f t="shared" si="155"/>
        <v>0</v>
      </c>
      <c r="F1523" s="107">
        <f t="shared" si="160"/>
        <v>0</v>
      </c>
      <c r="G1523" s="106" t="e">
        <f>IF('Calcs active'!P1522&gt;0,('Input &amp; Results'!F$26/12*$C$3)*('Input &amp; Results'!$D$21),('Input &amp; Results'!F$26/12*$C$3)*('Input &amp; Results'!$D$22))</f>
        <v>#DIV/0!</v>
      </c>
      <c r="H1523" s="106" t="e">
        <f t="shared" si="157"/>
        <v>#DIV/0!</v>
      </c>
      <c r="I1523" s="106" t="e">
        <f t="shared" si="158"/>
        <v>#DIV/0!</v>
      </c>
      <c r="J1523" s="106" t="e">
        <f t="shared" si="161"/>
        <v>#DIV/0!</v>
      </c>
      <c r="K1523" s="107" t="e">
        <f t="shared" si="159"/>
        <v>#DIV/0!</v>
      </c>
    </row>
    <row r="1524" spans="2:11" x14ac:dyDescent="0.2">
      <c r="B1524" s="31">
        <f t="shared" si="156"/>
        <v>5</v>
      </c>
      <c r="C1524" s="31" t="s">
        <v>52</v>
      </c>
      <c r="D1524" s="106">
        <v>1509</v>
      </c>
      <c r="E1524" s="106">
        <f t="shared" si="155"/>
        <v>0</v>
      </c>
      <c r="F1524" s="107">
        <f t="shared" si="160"/>
        <v>0</v>
      </c>
      <c r="G1524" s="106" t="e">
        <f>IF('Calcs active'!P1523&gt;0,('Input &amp; Results'!F$26/12*$C$3)*('Input &amp; Results'!$D$21),('Input &amp; Results'!F$26/12*$C$3)*('Input &amp; Results'!$D$22))</f>
        <v>#DIV/0!</v>
      </c>
      <c r="H1524" s="106" t="e">
        <f t="shared" si="157"/>
        <v>#DIV/0!</v>
      </c>
      <c r="I1524" s="106" t="e">
        <f t="shared" si="158"/>
        <v>#DIV/0!</v>
      </c>
      <c r="J1524" s="106" t="e">
        <f t="shared" si="161"/>
        <v>#DIV/0!</v>
      </c>
      <c r="K1524" s="107" t="e">
        <f t="shared" si="159"/>
        <v>#DIV/0!</v>
      </c>
    </row>
    <row r="1525" spans="2:11" x14ac:dyDescent="0.2">
      <c r="B1525" s="31">
        <f t="shared" si="156"/>
        <v>5</v>
      </c>
      <c r="C1525" s="31" t="s">
        <v>52</v>
      </c>
      <c r="D1525" s="106">
        <v>1510</v>
      </c>
      <c r="E1525" s="106">
        <f t="shared" si="155"/>
        <v>0</v>
      </c>
      <c r="F1525" s="107">
        <f t="shared" si="160"/>
        <v>0</v>
      </c>
      <c r="G1525" s="106" t="e">
        <f>IF('Calcs active'!P1524&gt;0,('Input &amp; Results'!F$26/12*$C$3)*('Input &amp; Results'!$D$21),('Input &amp; Results'!F$26/12*$C$3)*('Input &amp; Results'!$D$22))</f>
        <v>#DIV/0!</v>
      </c>
      <c r="H1525" s="106" t="e">
        <f t="shared" si="157"/>
        <v>#DIV/0!</v>
      </c>
      <c r="I1525" s="106" t="e">
        <f t="shared" si="158"/>
        <v>#DIV/0!</v>
      </c>
      <c r="J1525" s="106" t="e">
        <f t="shared" si="161"/>
        <v>#DIV/0!</v>
      </c>
      <c r="K1525" s="107" t="e">
        <f t="shared" si="159"/>
        <v>#DIV/0!</v>
      </c>
    </row>
    <row r="1526" spans="2:11" x14ac:dyDescent="0.2">
      <c r="B1526" s="31">
        <f t="shared" si="156"/>
        <v>5</v>
      </c>
      <c r="C1526" s="31" t="s">
        <v>52</v>
      </c>
      <c r="D1526" s="106">
        <v>1511</v>
      </c>
      <c r="E1526" s="106">
        <f t="shared" si="155"/>
        <v>0</v>
      </c>
      <c r="F1526" s="107">
        <f t="shared" si="160"/>
        <v>0</v>
      </c>
      <c r="G1526" s="106" t="e">
        <f>IF('Calcs active'!P1525&gt;0,('Input &amp; Results'!F$26/12*$C$3)*('Input &amp; Results'!$D$21),('Input &amp; Results'!F$26/12*$C$3)*('Input &amp; Results'!$D$22))</f>
        <v>#DIV/0!</v>
      </c>
      <c r="H1526" s="106" t="e">
        <f t="shared" si="157"/>
        <v>#DIV/0!</v>
      </c>
      <c r="I1526" s="106" t="e">
        <f t="shared" si="158"/>
        <v>#DIV/0!</v>
      </c>
      <c r="J1526" s="106" t="e">
        <f t="shared" si="161"/>
        <v>#DIV/0!</v>
      </c>
      <c r="K1526" s="107" t="e">
        <f t="shared" si="159"/>
        <v>#DIV/0!</v>
      </c>
    </row>
    <row r="1527" spans="2:11" x14ac:dyDescent="0.2">
      <c r="B1527" s="31">
        <f t="shared" si="156"/>
        <v>5</v>
      </c>
      <c r="C1527" s="31" t="s">
        <v>52</v>
      </c>
      <c r="D1527" s="106">
        <v>1512</v>
      </c>
      <c r="E1527" s="106">
        <f t="shared" si="155"/>
        <v>0</v>
      </c>
      <c r="F1527" s="107">
        <f t="shared" si="160"/>
        <v>0</v>
      </c>
      <c r="G1527" s="106" t="e">
        <f>IF('Calcs active'!P1526&gt;0,('Input &amp; Results'!F$26/12*$C$3)*('Input &amp; Results'!$D$21),('Input &amp; Results'!F$26/12*$C$3)*('Input &amp; Results'!$D$22))</f>
        <v>#DIV/0!</v>
      </c>
      <c r="H1527" s="106" t="e">
        <f t="shared" si="157"/>
        <v>#DIV/0!</v>
      </c>
      <c r="I1527" s="106" t="e">
        <f t="shared" si="158"/>
        <v>#DIV/0!</v>
      </c>
      <c r="J1527" s="106" t="e">
        <f t="shared" si="161"/>
        <v>#DIV/0!</v>
      </c>
      <c r="K1527" s="107" t="e">
        <f t="shared" si="159"/>
        <v>#DIV/0!</v>
      </c>
    </row>
    <row r="1528" spans="2:11" x14ac:dyDescent="0.2">
      <c r="B1528" s="31">
        <f t="shared" si="156"/>
        <v>5</v>
      </c>
      <c r="C1528" s="31" t="s">
        <v>52</v>
      </c>
      <c r="D1528" s="106">
        <v>1513</v>
      </c>
      <c r="E1528" s="106">
        <f t="shared" si="155"/>
        <v>0</v>
      </c>
      <c r="F1528" s="107">
        <f t="shared" si="160"/>
        <v>0</v>
      </c>
      <c r="G1528" s="106" t="e">
        <f>IF('Calcs active'!P1527&gt;0,('Input &amp; Results'!F$26/12*$C$3)*('Input &amp; Results'!$D$21),('Input &amp; Results'!F$26/12*$C$3)*('Input &amp; Results'!$D$22))</f>
        <v>#DIV/0!</v>
      </c>
      <c r="H1528" s="106" t="e">
        <f t="shared" si="157"/>
        <v>#DIV/0!</v>
      </c>
      <c r="I1528" s="106" t="e">
        <f t="shared" si="158"/>
        <v>#DIV/0!</v>
      </c>
      <c r="J1528" s="106" t="e">
        <f t="shared" si="161"/>
        <v>#DIV/0!</v>
      </c>
      <c r="K1528" s="107" t="e">
        <f t="shared" si="159"/>
        <v>#DIV/0!</v>
      </c>
    </row>
    <row r="1529" spans="2:11" x14ac:dyDescent="0.2">
      <c r="B1529" s="31">
        <f t="shared" si="156"/>
        <v>5</v>
      </c>
      <c r="C1529" s="31" t="s">
        <v>52</v>
      </c>
      <c r="D1529" s="106">
        <v>1514</v>
      </c>
      <c r="E1529" s="106">
        <f t="shared" ref="E1529:E1592" si="162">IF($C$3&gt;0,$C$3*$C$11*(I1528/$C$8)^$C$12,0)</f>
        <v>0</v>
      </c>
      <c r="F1529" s="107">
        <f t="shared" si="160"/>
        <v>0</v>
      </c>
      <c r="G1529" s="106" t="e">
        <f>IF('Calcs active'!P1528&gt;0,('Input &amp; Results'!F$26/12*$C$3)*('Input &amp; Results'!$D$21),('Input &amp; Results'!F$26/12*$C$3)*('Input &amp; Results'!$D$22))</f>
        <v>#DIV/0!</v>
      </c>
      <c r="H1529" s="106" t="e">
        <f t="shared" si="157"/>
        <v>#DIV/0!</v>
      </c>
      <c r="I1529" s="106" t="e">
        <f t="shared" si="158"/>
        <v>#DIV/0!</v>
      </c>
      <c r="J1529" s="106" t="e">
        <f t="shared" si="161"/>
        <v>#DIV/0!</v>
      </c>
      <c r="K1529" s="107" t="e">
        <f t="shared" si="159"/>
        <v>#DIV/0!</v>
      </c>
    </row>
    <row r="1530" spans="2:11" x14ac:dyDescent="0.2">
      <c r="B1530" s="31">
        <f t="shared" si="156"/>
        <v>5</v>
      </c>
      <c r="C1530" s="31" t="s">
        <v>52</v>
      </c>
      <c r="D1530" s="106">
        <v>1515</v>
      </c>
      <c r="E1530" s="106">
        <f t="shared" si="162"/>
        <v>0</v>
      </c>
      <c r="F1530" s="107">
        <f t="shared" si="160"/>
        <v>0</v>
      </c>
      <c r="G1530" s="106" t="e">
        <f>IF('Calcs active'!P1529&gt;0,('Input &amp; Results'!F$26/12*$C$3)*('Input &amp; Results'!$D$21),('Input &amp; Results'!F$26/12*$C$3)*('Input &amp; Results'!$D$22))</f>
        <v>#DIV/0!</v>
      </c>
      <c r="H1530" s="106" t="e">
        <f t="shared" si="157"/>
        <v>#DIV/0!</v>
      </c>
      <c r="I1530" s="106" t="e">
        <f t="shared" si="158"/>
        <v>#DIV/0!</v>
      </c>
      <c r="J1530" s="106" t="e">
        <f t="shared" si="161"/>
        <v>#DIV/0!</v>
      </c>
      <c r="K1530" s="107" t="e">
        <f t="shared" si="159"/>
        <v>#DIV/0!</v>
      </c>
    </row>
    <row r="1531" spans="2:11" x14ac:dyDescent="0.2">
      <c r="B1531" s="31">
        <f t="shared" si="156"/>
        <v>5</v>
      </c>
      <c r="C1531" s="31" t="s">
        <v>52</v>
      </c>
      <c r="D1531" s="106">
        <v>1516</v>
      </c>
      <c r="E1531" s="106">
        <f t="shared" si="162"/>
        <v>0</v>
      </c>
      <c r="F1531" s="107">
        <f t="shared" si="160"/>
        <v>0</v>
      </c>
      <c r="G1531" s="106" t="e">
        <f>IF('Calcs active'!P1530&gt;0,('Input &amp; Results'!F$26/12*$C$3)*('Input &amp; Results'!$D$21),('Input &amp; Results'!F$26/12*$C$3)*('Input &amp; Results'!$D$22))</f>
        <v>#DIV/0!</v>
      </c>
      <c r="H1531" s="106" t="e">
        <f t="shared" si="157"/>
        <v>#DIV/0!</v>
      </c>
      <c r="I1531" s="106" t="e">
        <f t="shared" si="158"/>
        <v>#DIV/0!</v>
      </c>
      <c r="J1531" s="106" t="e">
        <f t="shared" si="161"/>
        <v>#DIV/0!</v>
      </c>
      <c r="K1531" s="107" t="e">
        <f t="shared" si="159"/>
        <v>#DIV/0!</v>
      </c>
    </row>
    <row r="1532" spans="2:11" x14ac:dyDescent="0.2">
      <c r="B1532" s="31">
        <f t="shared" si="156"/>
        <v>5</v>
      </c>
      <c r="C1532" s="31" t="s">
        <v>52</v>
      </c>
      <c r="D1532" s="106">
        <v>1517</v>
      </c>
      <c r="E1532" s="106">
        <f t="shared" si="162"/>
        <v>0</v>
      </c>
      <c r="F1532" s="107">
        <f t="shared" si="160"/>
        <v>0</v>
      </c>
      <c r="G1532" s="106" t="e">
        <f>IF('Calcs active'!P1531&gt;0,('Input &amp; Results'!F$26/12*$C$3)*('Input &amp; Results'!$D$21),('Input &amp; Results'!F$26/12*$C$3)*('Input &amp; Results'!$D$22))</f>
        <v>#DIV/0!</v>
      </c>
      <c r="H1532" s="106" t="e">
        <f t="shared" si="157"/>
        <v>#DIV/0!</v>
      </c>
      <c r="I1532" s="106" t="e">
        <f t="shared" si="158"/>
        <v>#DIV/0!</v>
      </c>
      <c r="J1532" s="106" t="e">
        <f t="shared" si="161"/>
        <v>#DIV/0!</v>
      </c>
      <c r="K1532" s="107" t="e">
        <f t="shared" si="159"/>
        <v>#DIV/0!</v>
      </c>
    </row>
    <row r="1533" spans="2:11" x14ac:dyDescent="0.2">
      <c r="B1533" s="31">
        <f t="shared" si="156"/>
        <v>5</v>
      </c>
      <c r="C1533" s="31" t="s">
        <v>52</v>
      </c>
      <c r="D1533" s="106">
        <v>1518</v>
      </c>
      <c r="E1533" s="106">
        <f t="shared" si="162"/>
        <v>0</v>
      </c>
      <c r="F1533" s="107">
        <f t="shared" si="160"/>
        <v>0</v>
      </c>
      <c r="G1533" s="106" t="e">
        <f>IF('Calcs active'!P1532&gt;0,('Input &amp; Results'!F$26/12*$C$3)*('Input &amp; Results'!$D$21),('Input &amp; Results'!F$26/12*$C$3)*('Input &amp; Results'!$D$22))</f>
        <v>#DIV/0!</v>
      </c>
      <c r="H1533" s="106" t="e">
        <f t="shared" si="157"/>
        <v>#DIV/0!</v>
      </c>
      <c r="I1533" s="106" t="e">
        <f t="shared" si="158"/>
        <v>#DIV/0!</v>
      </c>
      <c r="J1533" s="106" t="e">
        <f t="shared" si="161"/>
        <v>#DIV/0!</v>
      </c>
      <c r="K1533" s="107" t="e">
        <f t="shared" si="159"/>
        <v>#DIV/0!</v>
      </c>
    </row>
    <row r="1534" spans="2:11" x14ac:dyDescent="0.2">
      <c r="B1534" s="31">
        <f t="shared" ref="B1534:B1597" si="163">B1169+1</f>
        <v>5</v>
      </c>
      <c r="C1534" s="31" t="s">
        <v>52</v>
      </c>
      <c r="D1534" s="106">
        <v>1519</v>
      </c>
      <c r="E1534" s="106">
        <f t="shared" si="162"/>
        <v>0</v>
      </c>
      <c r="F1534" s="107">
        <f t="shared" si="160"/>
        <v>0</v>
      </c>
      <c r="G1534" s="106" t="e">
        <f>IF('Calcs active'!P1533&gt;0,('Input &amp; Results'!F$26/12*$C$3)*('Input &amp; Results'!$D$21),('Input &amp; Results'!F$26/12*$C$3)*('Input &amp; Results'!$D$22))</f>
        <v>#DIV/0!</v>
      </c>
      <c r="H1534" s="106" t="e">
        <f t="shared" si="157"/>
        <v>#DIV/0!</v>
      </c>
      <c r="I1534" s="106" t="e">
        <f t="shared" si="158"/>
        <v>#DIV/0!</v>
      </c>
      <c r="J1534" s="106" t="e">
        <f t="shared" si="161"/>
        <v>#DIV/0!</v>
      </c>
      <c r="K1534" s="107" t="e">
        <f t="shared" si="159"/>
        <v>#DIV/0!</v>
      </c>
    </row>
    <row r="1535" spans="2:11" x14ac:dyDescent="0.2">
      <c r="B1535" s="31">
        <f t="shared" si="163"/>
        <v>5</v>
      </c>
      <c r="C1535" s="31" t="s">
        <v>53</v>
      </c>
      <c r="D1535" s="106">
        <v>1520</v>
      </c>
      <c r="E1535" s="106">
        <f t="shared" si="162"/>
        <v>0</v>
      </c>
      <c r="F1535" s="107">
        <f t="shared" si="160"/>
        <v>0</v>
      </c>
      <c r="G1535" s="106" t="e">
        <f>IF('Calcs active'!P1534&gt;0,('Input &amp; Results'!F$27/12*$C$3)*('Input &amp; Results'!$D$21),('Input &amp; Results'!F$27/12*$C$3)*('Input &amp; Results'!$D$22))</f>
        <v>#DIV/0!</v>
      </c>
      <c r="H1535" s="106" t="e">
        <f t="shared" si="157"/>
        <v>#DIV/0!</v>
      </c>
      <c r="I1535" s="106" t="e">
        <f t="shared" si="158"/>
        <v>#DIV/0!</v>
      </c>
      <c r="J1535" s="106" t="e">
        <f t="shared" si="161"/>
        <v>#DIV/0!</v>
      </c>
      <c r="K1535" s="107" t="e">
        <f t="shared" si="159"/>
        <v>#DIV/0!</v>
      </c>
    </row>
    <row r="1536" spans="2:11" x14ac:dyDescent="0.2">
      <c r="B1536" s="31">
        <f t="shared" si="163"/>
        <v>5</v>
      </c>
      <c r="C1536" s="31" t="s">
        <v>53</v>
      </c>
      <c r="D1536" s="106">
        <v>1521</v>
      </c>
      <c r="E1536" s="106">
        <f t="shared" si="162"/>
        <v>0</v>
      </c>
      <c r="F1536" s="107">
        <f t="shared" si="160"/>
        <v>0</v>
      </c>
      <c r="G1536" s="106" t="e">
        <f>IF('Calcs active'!P1535&gt;0,('Input &amp; Results'!F$27/12*$C$3)*('Input &amp; Results'!$D$21),('Input &amp; Results'!F$27/12*$C$3)*('Input &amp; Results'!$D$22))</f>
        <v>#DIV/0!</v>
      </c>
      <c r="H1536" s="106" t="e">
        <f t="shared" si="157"/>
        <v>#DIV/0!</v>
      </c>
      <c r="I1536" s="106" t="e">
        <f t="shared" si="158"/>
        <v>#DIV/0!</v>
      </c>
      <c r="J1536" s="106" t="e">
        <f t="shared" si="161"/>
        <v>#DIV/0!</v>
      </c>
      <c r="K1536" s="107" t="e">
        <f t="shared" si="159"/>
        <v>#DIV/0!</v>
      </c>
    </row>
    <row r="1537" spans="2:11" x14ac:dyDescent="0.2">
      <c r="B1537" s="31">
        <f t="shared" si="163"/>
        <v>5</v>
      </c>
      <c r="C1537" s="31" t="s">
        <v>53</v>
      </c>
      <c r="D1537" s="106">
        <v>1522</v>
      </c>
      <c r="E1537" s="106">
        <f t="shared" si="162"/>
        <v>0</v>
      </c>
      <c r="F1537" s="107">
        <f t="shared" si="160"/>
        <v>0</v>
      </c>
      <c r="G1537" s="106" t="e">
        <f>IF('Calcs active'!P1536&gt;0,('Input &amp; Results'!F$27/12*$C$3)*('Input &amp; Results'!$D$21),('Input &amp; Results'!F$27/12*$C$3)*('Input &amp; Results'!$D$22))</f>
        <v>#DIV/0!</v>
      </c>
      <c r="H1537" s="106" t="e">
        <f t="shared" si="157"/>
        <v>#DIV/0!</v>
      </c>
      <c r="I1537" s="106" t="e">
        <f t="shared" si="158"/>
        <v>#DIV/0!</v>
      </c>
      <c r="J1537" s="106" t="e">
        <f t="shared" si="161"/>
        <v>#DIV/0!</v>
      </c>
      <c r="K1537" s="107" t="e">
        <f t="shared" si="159"/>
        <v>#DIV/0!</v>
      </c>
    </row>
    <row r="1538" spans="2:11" x14ac:dyDescent="0.2">
      <c r="B1538" s="31">
        <f t="shared" si="163"/>
        <v>5</v>
      </c>
      <c r="C1538" s="31" t="s">
        <v>53</v>
      </c>
      <c r="D1538" s="106">
        <v>1523</v>
      </c>
      <c r="E1538" s="106">
        <f t="shared" si="162"/>
        <v>0</v>
      </c>
      <c r="F1538" s="107">
        <f t="shared" si="160"/>
        <v>0</v>
      </c>
      <c r="G1538" s="106" t="e">
        <f>IF('Calcs active'!P1537&gt;0,('Input &amp; Results'!F$27/12*$C$3)*('Input &amp; Results'!$D$21),('Input &amp; Results'!F$27/12*$C$3)*('Input &amp; Results'!$D$22))</f>
        <v>#DIV/0!</v>
      </c>
      <c r="H1538" s="106" t="e">
        <f t="shared" si="157"/>
        <v>#DIV/0!</v>
      </c>
      <c r="I1538" s="106" t="e">
        <f t="shared" si="158"/>
        <v>#DIV/0!</v>
      </c>
      <c r="J1538" s="106" t="e">
        <f t="shared" si="161"/>
        <v>#DIV/0!</v>
      </c>
      <c r="K1538" s="107" t="e">
        <f t="shared" si="159"/>
        <v>#DIV/0!</v>
      </c>
    </row>
    <row r="1539" spans="2:11" x14ac:dyDescent="0.2">
      <c r="B1539" s="31">
        <f t="shared" si="163"/>
        <v>5</v>
      </c>
      <c r="C1539" s="31" t="s">
        <v>53</v>
      </c>
      <c r="D1539" s="106">
        <v>1524</v>
      </c>
      <c r="E1539" s="106">
        <f t="shared" si="162"/>
        <v>0</v>
      </c>
      <c r="F1539" s="107">
        <f t="shared" si="160"/>
        <v>0</v>
      </c>
      <c r="G1539" s="106" t="e">
        <f>IF('Calcs active'!P1538&gt;0,('Input &amp; Results'!F$27/12*$C$3)*('Input &amp; Results'!$D$21),('Input &amp; Results'!F$27/12*$C$3)*('Input &amp; Results'!$D$22))</f>
        <v>#DIV/0!</v>
      </c>
      <c r="H1539" s="106" t="e">
        <f t="shared" si="157"/>
        <v>#DIV/0!</v>
      </c>
      <c r="I1539" s="106" t="e">
        <f t="shared" si="158"/>
        <v>#DIV/0!</v>
      </c>
      <c r="J1539" s="106" t="e">
        <f t="shared" si="161"/>
        <v>#DIV/0!</v>
      </c>
      <c r="K1539" s="107" t="e">
        <f t="shared" si="159"/>
        <v>#DIV/0!</v>
      </c>
    </row>
    <row r="1540" spans="2:11" x14ac:dyDescent="0.2">
      <c r="B1540" s="31">
        <f t="shared" si="163"/>
        <v>5</v>
      </c>
      <c r="C1540" s="31" t="s">
        <v>53</v>
      </c>
      <c r="D1540" s="106">
        <v>1525</v>
      </c>
      <c r="E1540" s="106">
        <f t="shared" si="162"/>
        <v>0</v>
      </c>
      <c r="F1540" s="107">
        <f t="shared" si="160"/>
        <v>0</v>
      </c>
      <c r="G1540" s="106" t="e">
        <f>IF('Calcs active'!P1539&gt;0,('Input &amp; Results'!F$27/12*$C$3)*('Input &amp; Results'!$D$21),('Input &amp; Results'!F$27/12*$C$3)*('Input &amp; Results'!$D$22))</f>
        <v>#DIV/0!</v>
      </c>
      <c r="H1540" s="106" t="e">
        <f t="shared" si="157"/>
        <v>#DIV/0!</v>
      </c>
      <c r="I1540" s="106" t="e">
        <f t="shared" si="158"/>
        <v>#DIV/0!</v>
      </c>
      <c r="J1540" s="106" t="e">
        <f t="shared" si="161"/>
        <v>#DIV/0!</v>
      </c>
      <c r="K1540" s="107" t="e">
        <f t="shared" si="159"/>
        <v>#DIV/0!</v>
      </c>
    </row>
    <row r="1541" spans="2:11" x14ac:dyDescent="0.2">
      <c r="B1541" s="31">
        <f t="shared" si="163"/>
        <v>5</v>
      </c>
      <c r="C1541" s="31" t="s">
        <v>53</v>
      </c>
      <c r="D1541" s="106">
        <v>1526</v>
      </c>
      <c r="E1541" s="106">
        <f t="shared" si="162"/>
        <v>0</v>
      </c>
      <c r="F1541" s="107">
        <f t="shared" si="160"/>
        <v>0</v>
      </c>
      <c r="G1541" s="106" t="e">
        <f>IF('Calcs active'!P1540&gt;0,('Input &amp; Results'!F$27/12*$C$3)*('Input &amp; Results'!$D$21),('Input &amp; Results'!F$27/12*$C$3)*('Input &amp; Results'!$D$22))</f>
        <v>#DIV/0!</v>
      </c>
      <c r="H1541" s="106" t="e">
        <f t="shared" si="157"/>
        <v>#DIV/0!</v>
      </c>
      <c r="I1541" s="106" t="e">
        <f t="shared" si="158"/>
        <v>#DIV/0!</v>
      </c>
      <c r="J1541" s="106" t="e">
        <f t="shared" si="161"/>
        <v>#DIV/0!</v>
      </c>
      <c r="K1541" s="107" t="e">
        <f t="shared" si="159"/>
        <v>#DIV/0!</v>
      </c>
    </row>
    <row r="1542" spans="2:11" x14ac:dyDescent="0.2">
      <c r="B1542" s="31">
        <f t="shared" si="163"/>
        <v>5</v>
      </c>
      <c r="C1542" s="31" t="s">
        <v>53</v>
      </c>
      <c r="D1542" s="106">
        <v>1527</v>
      </c>
      <c r="E1542" s="106">
        <f t="shared" si="162"/>
        <v>0</v>
      </c>
      <c r="F1542" s="107">
        <f t="shared" si="160"/>
        <v>0</v>
      </c>
      <c r="G1542" s="106" t="e">
        <f>IF('Calcs active'!P1541&gt;0,('Input &amp; Results'!F$27/12*$C$3)*('Input &amp; Results'!$D$21),('Input &amp; Results'!F$27/12*$C$3)*('Input &amp; Results'!$D$22))</f>
        <v>#DIV/0!</v>
      </c>
      <c r="H1542" s="106" t="e">
        <f t="shared" si="157"/>
        <v>#DIV/0!</v>
      </c>
      <c r="I1542" s="106" t="e">
        <f t="shared" si="158"/>
        <v>#DIV/0!</v>
      </c>
      <c r="J1542" s="106" t="e">
        <f t="shared" si="161"/>
        <v>#DIV/0!</v>
      </c>
      <c r="K1542" s="107" t="e">
        <f t="shared" si="159"/>
        <v>#DIV/0!</v>
      </c>
    </row>
    <row r="1543" spans="2:11" x14ac:dyDescent="0.2">
      <c r="B1543" s="31">
        <f t="shared" si="163"/>
        <v>5</v>
      </c>
      <c r="C1543" s="31" t="s">
        <v>53</v>
      </c>
      <c r="D1543" s="106">
        <v>1528</v>
      </c>
      <c r="E1543" s="106">
        <f t="shared" si="162"/>
        <v>0</v>
      </c>
      <c r="F1543" s="107">
        <f t="shared" si="160"/>
        <v>0</v>
      </c>
      <c r="G1543" s="106" t="e">
        <f>IF('Calcs active'!P1542&gt;0,('Input &amp; Results'!F$27/12*$C$3)*('Input &amp; Results'!$D$21),('Input &amp; Results'!F$27/12*$C$3)*('Input &amp; Results'!$D$22))</f>
        <v>#DIV/0!</v>
      </c>
      <c r="H1543" s="106" t="e">
        <f t="shared" si="157"/>
        <v>#DIV/0!</v>
      </c>
      <c r="I1543" s="106" t="e">
        <f t="shared" si="158"/>
        <v>#DIV/0!</v>
      </c>
      <c r="J1543" s="106" t="e">
        <f t="shared" si="161"/>
        <v>#DIV/0!</v>
      </c>
      <c r="K1543" s="107" t="e">
        <f t="shared" si="159"/>
        <v>#DIV/0!</v>
      </c>
    </row>
    <row r="1544" spans="2:11" x14ac:dyDescent="0.2">
      <c r="B1544" s="31">
        <f t="shared" si="163"/>
        <v>5</v>
      </c>
      <c r="C1544" s="31" t="s">
        <v>53</v>
      </c>
      <c r="D1544" s="106">
        <v>1529</v>
      </c>
      <c r="E1544" s="106">
        <f t="shared" si="162"/>
        <v>0</v>
      </c>
      <c r="F1544" s="107">
        <f t="shared" si="160"/>
        <v>0</v>
      </c>
      <c r="G1544" s="106" t="e">
        <f>IF('Calcs active'!P1543&gt;0,('Input &amp; Results'!F$27/12*$C$3)*('Input &amp; Results'!$D$21),('Input &amp; Results'!F$27/12*$C$3)*('Input &amp; Results'!$D$22))</f>
        <v>#DIV/0!</v>
      </c>
      <c r="H1544" s="106" t="e">
        <f t="shared" si="157"/>
        <v>#DIV/0!</v>
      </c>
      <c r="I1544" s="106" t="e">
        <f t="shared" si="158"/>
        <v>#DIV/0!</v>
      </c>
      <c r="J1544" s="106" t="e">
        <f t="shared" si="161"/>
        <v>#DIV/0!</v>
      </c>
      <c r="K1544" s="107" t="e">
        <f t="shared" si="159"/>
        <v>#DIV/0!</v>
      </c>
    </row>
    <row r="1545" spans="2:11" x14ac:dyDescent="0.2">
      <c r="B1545" s="31">
        <f t="shared" si="163"/>
        <v>5</v>
      </c>
      <c r="C1545" s="31" t="s">
        <v>53</v>
      </c>
      <c r="D1545" s="106">
        <v>1530</v>
      </c>
      <c r="E1545" s="106">
        <f t="shared" si="162"/>
        <v>0</v>
      </c>
      <c r="F1545" s="107">
        <f t="shared" si="160"/>
        <v>0</v>
      </c>
      <c r="G1545" s="106" t="e">
        <f>IF('Calcs active'!P1544&gt;0,('Input &amp; Results'!F$27/12*$C$3)*('Input &amp; Results'!$D$21),('Input &amp; Results'!F$27/12*$C$3)*('Input &amp; Results'!$D$22))</f>
        <v>#DIV/0!</v>
      </c>
      <c r="H1545" s="106" t="e">
        <f t="shared" si="157"/>
        <v>#DIV/0!</v>
      </c>
      <c r="I1545" s="106" t="e">
        <f t="shared" si="158"/>
        <v>#DIV/0!</v>
      </c>
      <c r="J1545" s="106" t="e">
        <f t="shared" si="161"/>
        <v>#DIV/0!</v>
      </c>
      <c r="K1545" s="107" t="e">
        <f t="shared" si="159"/>
        <v>#DIV/0!</v>
      </c>
    </row>
    <row r="1546" spans="2:11" x14ac:dyDescent="0.2">
      <c r="B1546" s="31">
        <f t="shared" si="163"/>
        <v>5</v>
      </c>
      <c r="C1546" s="31" t="s">
        <v>53</v>
      </c>
      <c r="D1546" s="106">
        <v>1531</v>
      </c>
      <c r="E1546" s="106">
        <f t="shared" si="162"/>
        <v>0</v>
      </c>
      <c r="F1546" s="107">
        <f t="shared" si="160"/>
        <v>0</v>
      </c>
      <c r="G1546" s="106" t="e">
        <f>IF('Calcs active'!P1545&gt;0,('Input &amp; Results'!F$27/12*$C$3)*('Input &amp; Results'!$D$21),('Input &amp; Results'!F$27/12*$C$3)*('Input &amp; Results'!$D$22))</f>
        <v>#DIV/0!</v>
      </c>
      <c r="H1546" s="106" t="e">
        <f t="shared" si="157"/>
        <v>#DIV/0!</v>
      </c>
      <c r="I1546" s="106" t="e">
        <f t="shared" si="158"/>
        <v>#DIV/0!</v>
      </c>
      <c r="J1546" s="106" t="e">
        <f t="shared" si="161"/>
        <v>#DIV/0!</v>
      </c>
      <c r="K1546" s="107" t="e">
        <f t="shared" si="159"/>
        <v>#DIV/0!</v>
      </c>
    </row>
    <row r="1547" spans="2:11" x14ac:dyDescent="0.2">
      <c r="B1547" s="31">
        <f t="shared" si="163"/>
        <v>5</v>
      </c>
      <c r="C1547" s="31" t="s">
        <v>53</v>
      </c>
      <c r="D1547" s="106">
        <v>1532</v>
      </c>
      <c r="E1547" s="106">
        <f t="shared" si="162"/>
        <v>0</v>
      </c>
      <c r="F1547" s="107">
        <f t="shared" si="160"/>
        <v>0</v>
      </c>
      <c r="G1547" s="106" t="e">
        <f>IF('Calcs active'!P1546&gt;0,('Input &amp; Results'!F$27/12*$C$3)*('Input &amp; Results'!$D$21),('Input &amp; Results'!F$27/12*$C$3)*('Input &amp; Results'!$D$22))</f>
        <v>#DIV/0!</v>
      </c>
      <c r="H1547" s="106" t="e">
        <f t="shared" si="157"/>
        <v>#DIV/0!</v>
      </c>
      <c r="I1547" s="106" t="e">
        <f t="shared" si="158"/>
        <v>#DIV/0!</v>
      </c>
      <c r="J1547" s="106" t="e">
        <f t="shared" si="161"/>
        <v>#DIV/0!</v>
      </c>
      <c r="K1547" s="107" t="e">
        <f t="shared" si="159"/>
        <v>#DIV/0!</v>
      </c>
    </row>
    <row r="1548" spans="2:11" x14ac:dyDescent="0.2">
      <c r="B1548" s="31">
        <f t="shared" si="163"/>
        <v>5</v>
      </c>
      <c r="C1548" s="31" t="s">
        <v>53</v>
      </c>
      <c r="D1548" s="106">
        <v>1533</v>
      </c>
      <c r="E1548" s="106">
        <f t="shared" si="162"/>
        <v>0</v>
      </c>
      <c r="F1548" s="107">
        <f t="shared" si="160"/>
        <v>0</v>
      </c>
      <c r="G1548" s="106" t="e">
        <f>IF('Calcs active'!P1547&gt;0,('Input &amp; Results'!F$27/12*$C$3)*('Input &amp; Results'!$D$21),('Input &amp; Results'!F$27/12*$C$3)*('Input &amp; Results'!$D$22))</f>
        <v>#DIV/0!</v>
      </c>
      <c r="H1548" s="106" t="e">
        <f t="shared" si="157"/>
        <v>#DIV/0!</v>
      </c>
      <c r="I1548" s="106" t="e">
        <f t="shared" si="158"/>
        <v>#DIV/0!</v>
      </c>
      <c r="J1548" s="106" t="e">
        <f t="shared" si="161"/>
        <v>#DIV/0!</v>
      </c>
      <c r="K1548" s="107" t="e">
        <f t="shared" si="159"/>
        <v>#DIV/0!</v>
      </c>
    </row>
    <row r="1549" spans="2:11" x14ac:dyDescent="0.2">
      <c r="B1549" s="31">
        <f t="shared" si="163"/>
        <v>5</v>
      </c>
      <c r="C1549" s="31" t="s">
        <v>53</v>
      </c>
      <c r="D1549" s="106">
        <v>1534</v>
      </c>
      <c r="E1549" s="106">
        <f t="shared" si="162"/>
        <v>0</v>
      </c>
      <c r="F1549" s="107">
        <f t="shared" si="160"/>
        <v>0</v>
      </c>
      <c r="G1549" s="106" t="e">
        <f>IF('Calcs active'!P1548&gt;0,('Input &amp; Results'!F$27/12*$C$3)*('Input &amp; Results'!$D$21),('Input &amp; Results'!F$27/12*$C$3)*('Input &amp; Results'!$D$22))</f>
        <v>#DIV/0!</v>
      </c>
      <c r="H1549" s="106" t="e">
        <f t="shared" si="157"/>
        <v>#DIV/0!</v>
      </c>
      <c r="I1549" s="106" t="e">
        <f t="shared" si="158"/>
        <v>#DIV/0!</v>
      </c>
      <c r="J1549" s="106" t="e">
        <f t="shared" si="161"/>
        <v>#DIV/0!</v>
      </c>
      <c r="K1549" s="107" t="e">
        <f t="shared" si="159"/>
        <v>#DIV/0!</v>
      </c>
    </row>
    <row r="1550" spans="2:11" x14ac:dyDescent="0.2">
      <c r="B1550" s="31">
        <f t="shared" si="163"/>
        <v>5</v>
      </c>
      <c r="C1550" s="31" t="s">
        <v>53</v>
      </c>
      <c r="D1550" s="106">
        <v>1535</v>
      </c>
      <c r="E1550" s="106">
        <f t="shared" si="162"/>
        <v>0</v>
      </c>
      <c r="F1550" s="107">
        <f t="shared" si="160"/>
        <v>0</v>
      </c>
      <c r="G1550" s="106" t="e">
        <f>IF('Calcs active'!P1549&gt;0,('Input &amp; Results'!F$27/12*$C$3)*('Input &amp; Results'!$D$21),('Input &amp; Results'!F$27/12*$C$3)*('Input &amp; Results'!$D$22))</f>
        <v>#DIV/0!</v>
      </c>
      <c r="H1550" s="106" t="e">
        <f t="shared" si="157"/>
        <v>#DIV/0!</v>
      </c>
      <c r="I1550" s="106" t="e">
        <f t="shared" si="158"/>
        <v>#DIV/0!</v>
      </c>
      <c r="J1550" s="106" t="e">
        <f t="shared" si="161"/>
        <v>#DIV/0!</v>
      </c>
      <c r="K1550" s="107" t="e">
        <f t="shared" si="159"/>
        <v>#DIV/0!</v>
      </c>
    </row>
    <row r="1551" spans="2:11" x14ac:dyDescent="0.2">
      <c r="B1551" s="31">
        <f t="shared" si="163"/>
        <v>5</v>
      </c>
      <c r="C1551" s="31" t="s">
        <v>53</v>
      </c>
      <c r="D1551" s="106">
        <v>1536</v>
      </c>
      <c r="E1551" s="106">
        <f t="shared" si="162"/>
        <v>0</v>
      </c>
      <c r="F1551" s="107">
        <f t="shared" si="160"/>
        <v>0</v>
      </c>
      <c r="G1551" s="106" t="e">
        <f>IF('Calcs active'!P1550&gt;0,('Input &amp; Results'!F$27/12*$C$3)*('Input &amp; Results'!$D$21),('Input &amp; Results'!F$27/12*$C$3)*('Input &amp; Results'!$D$22))</f>
        <v>#DIV/0!</v>
      </c>
      <c r="H1551" s="106" t="e">
        <f t="shared" si="157"/>
        <v>#DIV/0!</v>
      </c>
      <c r="I1551" s="106" t="e">
        <f t="shared" si="158"/>
        <v>#DIV/0!</v>
      </c>
      <c r="J1551" s="106" t="e">
        <f t="shared" si="161"/>
        <v>#DIV/0!</v>
      </c>
      <c r="K1551" s="107" t="e">
        <f t="shared" si="159"/>
        <v>#DIV/0!</v>
      </c>
    </row>
    <row r="1552" spans="2:11" x14ac:dyDescent="0.2">
      <c r="B1552" s="31">
        <f t="shared" si="163"/>
        <v>5</v>
      </c>
      <c r="C1552" s="31" t="s">
        <v>53</v>
      </c>
      <c r="D1552" s="106">
        <v>1537</v>
      </c>
      <c r="E1552" s="106">
        <f t="shared" si="162"/>
        <v>0</v>
      </c>
      <c r="F1552" s="107">
        <f t="shared" si="160"/>
        <v>0</v>
      </c>
      <c r="G1552" s="106" t="e">
        <f>IF('Calcs active'!P1551&gt;0,('Input &amp; Results'!F$27/12*$C$3)*('Input &amp; Results'!$D$21),('Input &amp; Results'!F$27/12*$C$3)*('Input &amp; Results'!$D$22))</f>
        <v>#DIV/0!</v>
      </c>
      <c r="H1552" s="106" t="e">
        <f t="shared" si="157"/>
        <v>#DIV/0!</v>
      </c>
      <c r="I1552" s="106" t="e">
        <f t="shared" si="158"/>
        <v>#DIV/0!</v>
      </c>
      <c r="J1552" s="106" t="e">
        <f t="shared" si="161"/>
        <v>#DIV/0!</v>
      </c>
      <c r="K1552" s="107" t="e">
        <f t="shared" si="159"/>
        <v>#DIV/0!</v>
      </c>
    </row>
    <row r="1553" spans="2:11" x14ac:dyDescent="0.2">
      <c r="B1553" s="31">
        <f t="shared" si="163"/>
        <v>5</v>
      </c>
      <c r="C1553" s="31" t="s">
        <v>53</v>
      </c>
      <c r="D1553" s="106">
        <v>1538</v>
      </c>
      <c r="E1553" s="106">
        <f t="shared" si="162"/>
        <v>0</v>
      </c>
      <c r="F1553" s="107">
        <f t="shared" si="160"/>
        <v>0</v>
      </c>
      <c r="G1553" s="106" t="e">
        <f>IF('Calcs active'!P1552&gt;0,('Input &amp; Results'!F$27/12*$C$3)*('Input &amp; Results'!$D$21),('Input &amp; Results'!F$27/12*$C$3)*('Input &amp; Results'!$D$22))</f>
        <v>#DIV/0!</v>
      </c>
      <c r="H1553" s="106" t="e">
        <f t="shared" ref="H1553:H1616" si="164">G1553-E1553</f>
        <v>#DIV/0!</v>
      </c>
      <c r="I1553" s="106" t="e">
        <f t="shared" ref="I1553:I1616" si="165">I1552+H1553</f>
        <v>#DIV/0!</v>
      </c>
      <c r="J1553" s="106" t="e">
        <f t="shared" si="161"/>
        <v>#DIV/0!</v>
      </c>
      <c r="K1553" s="107" t="e">
        <f t="shared" ref="K1553:K1616" si="166">J1553/($C$3*$C$4)</f>
        <v>#DIV/0!</v>
      </c>
    </row>
    <row r="1554" spans="2:11" x14ac:dyDescent="0.2">
      <c r="B1554" s="31">
        <f t="shared" si="163"/>
        <v>5</v>
      </c>
      <c r="C1554" s="31" t="s">
        <v>53</v>
      </c>
      <c r="D1554" s="106">
        <v>1539</v>
      </c>
      <c r="E1554" s="106">
        <f t="shared" si="162"/>
        <v>0</v>
      </c>
      <c r="F1554" s="107">
        <f t="shared" si="160"/>
        <v>0</v>
      </c>
      <c r="G1554" s="106" t="e">
        <f>IF('Calcs active'!P1553&gt;0,('Input &amp; Results'!F$27/12*$C$3)*('Input &amp; Results'!$D$21),('Input &amp; Results'!F$27/12*$C$3)*('Input &amp; Results'!$D$22))</f>
        <v>#DIV/0!</v>
      </c>
      <c r="H1554" s="106" t="e">
        <f t="shared" si="164"/>
        <v>#DIV/0!</v>
      </c>
      <c r="I1554" s="106" t="e">
        <f t="shared" si="165"/>
        <v>#DIV/0!</v>
      </c>
      <c r="J1554" s="106" t="e">
        <f t="shared" si="161"/>
        <v>#DIV/0!</v>
      </c>
      <c r="K1554" s="107" t="e">
        <f t="shared" si="166"/>
        <v>#DIV/0!</v>
      </c>
    </row>
    <row r="1555" spans="2:11" x14ac:dyDescent="0.2">
      <c r="B1555" s="31">
        <f t="shared" si="163"/>
        <v>5</v>
      </c>
      <c r="C1555" s="31" t="s">
        <v>53</v>
      </c>
      <c r="D1555" s="106">
        <v>1540</v>
      </c>
      <c r="E1555" s="106">
        <f t="shared" si="162"/>
        <v>0</v>
      </c>
      <c r="F1555" s="107">
        <f t="shared" ref="F1555:F1618" si="167">E1555*7.48/1440</f>
        <v>0</v>
      </c>
      <c r="G1555" s="106" t="e">
        <f>IF('Calcs active'!P1554&gt;0,('Input &amp; Results'!F$27/12*$C$3)*('Input &amp; Results'!$D$21),('Input &amp; Results'!F$27/12*$C$3)*('Input &amp; Results'!$D$22))</f>
        <v>#DIV/0!</v>
      </c>
      <c r="H1555" s="106" t="e">
        <f t="shared" si="164"/>
        <v>#DIV/0!</v>
      </c>
      <c r="I1555" s="106" t="e">
        <f t="shared" si="165"/>
        <v>#DIV/0!</v>
      </c>
      <c r="J1555" s="106" t="e">
        <f t="shared" si="161"/>
        <v>#DIV/0!</v>
      </c>
      <c r="K1555" s="107" t="e">
        <f t="shared" si="166"/>
        <v>#DIV/0!</v>
      </c>
    </row>
    <row r="1556" spans="2:11" x14ac:dyDescent="0.2">
      <c r="B1556" s="31">
        <f t="shared" si="163"/>
        <v>5</v>
      </c>
      <c r="C1556" s="31" t="s">
        <v>53</v>
      </c>
      <c r="D1556" s="106">
        <v>1541</v>
      </c>
      <c r="E1556" s="106">
        <f t="shared" si="162"/>
        <v>0</v>
      </c>
      <c r="F1556" s="107">
        <f t="shared" si="167"/>
        <v>0</v>
      </c>
      <c r="G1556" s="106" t="e">
        <f>IF('Calcs active'!P1555&gt;0,('Input &amp; Results'!F$27/12*$C$3)*('Input &amp; Results'!$D$21),('Input &amp; Results'!F$27/12*$C$3)*('Input &amp; Results'!$D$22))</f>
        <v>#DIV/0!</v>
      </c>
      <c r="H1556" s="106" t="e">
        <f t="shared" si="164"/>
        <v>#DIV/0!</v>
      </c>
      <c r="I1556" s="106" t="e">
        <f t="shared" si="165"/>
        <v>#DIV/0!</v>
      </c>
      <c r="J1556" s="106" t="e">
        <f t="shared" si="161"/>
        <v>#DIV/0!</v>
      </c>
      <c r="K1556" s="107" t="e">
        <f t="shared" si="166"/>
        <v>#DIV/0!</v>
      </c>
    </row>
    <row r="1557" spans="2:11" x14ac:dyDescent="0.2">
      <c r="B1557" s="31">
        <f t="shared" si="163"/>
        <v>5</v>
      </c>
      <c r="C1557" s="31" t="s">
        <v>53</v>
      </c>
      <c r="D1557" s="106">
        <v>1542</v>
      </c>
      <c r="E1557" s="106">
        <f t="shared" si="162"/>
        <v>0</v>
      </c>
      <c r="F1557" s="107">
        <f t="shared" si="167"/>
        <v>0</v>
      </c>
      <c r="G1557" s="106" t="e">
        <f>IF('Calcs active'!P1556&gt;0,('Input &amp; Results'!F$27/12*$C$3)*('Input &amp; Results'!$D$21),('Input &amp; Results'!F$27/12*$C$3)*('Input &amp; Results'!$D$22))</f>
        <v>#DIV/0!</v>
      </c>
      <c r="H1557" s="106" t="e">
        <f t="shared" si="164"/>
        <v>#DIV/0!</v>
      </c>
      <c r="I1557" s="106" t="e">
        <f t="shared" si="165"/>
        <v>#DIV/0!</v>
      </c>
      <c r="J1557" s="106" t="e">
        <f t="shared" ref="J1557:J1620" si="168">J1556+H1557</f>
        <v>#DIV/0!</v>
      </c>
      <c r="K1557" s="107" t="e">
        <f t="shared" si="166"/>
        <v>#DIV/0!</v>
      </c>
    </row>
    <row r="1558" spans="2:11" x14ac:dyDescent="0.2">
      <c r="B1558" s="31">
        <f t="shared" si="163"/>
        <v>5</v>
      </c>
      <c r="C1558" s="31" t="s">
        <v>53</v>
      </c>
      <c r="D1558" s="106">
        <v>1543</v>
      </c>
      <c r="E1558" s="106">
        <f t="shared" si="162"/>
        <v>0</v>
      </c>
      <c r="F1558" s="107">
        <f t="shared" si="167"/>
        <v>0</v>
      </c>
      <c r="G1558" s="106" t="e">
        <f>IF('Calcs active'!P1557&gt;0,('Input &amp; Results'!F$27/12*$C$3)*('Input &amp; Results'!$D$21),('Input &amp; Results'!F$27/12*$C$3)*('Input &amp; Results'!$D$22))</f>
        <v>#DIV/0!</v>
      </c>
      <c r="H1558" s="106" t="e">
        <f t="shared" si="164"/>
        <v>#DIV/0!</v>
      </c>
      <c r="I1558" s="106" t="e">
        <f t="shared" si="165"/>
        <v>#DIV/0!</v>
      </c>
      <c r="J1558" s="106" t="e">
        <f t="shared" si="168"/>
        <v>#DIV/0!</v>
      </c>
      <c r="K1558" s="107" t="e">
        <f t="shared" si="166"/>
        <v>#DIV/0!</v>
      </c>
    </row>
    <row r="1559" spans="2:11" x14ac:dyDescent="0.2">
      <c r="B1559" s="31">
        <f t="shared" si="163"/>
        <v>5</v>
      </c>
      <c r="C1559" s="31" t="s">
        <v>53</v>
      </c>
      <c r="D1559" s="106">
        <v>1544</v>
      </c>
      <c r="E1559" s="106">
        <f t="shared" si="162"/>
        <v>0</v>
      </c>
      <c r="F1559" s="107">
        <f t="shared" si="167"/>
        <v>0</v>
      </c>
      <c r="G1559" s="106" t="e">
        <f>IF('Calcs active'!P1558&gt;0,('Input &amp; Results'!F$27/12*$C$3)*('Input &amp; Results'!$D$21),('Input &amp; Results'!F$27/12*$C$3)*('Input &amp; Results'!$D$22))</f>
        <v>#DIV/0!</v>
      </c>
      <c r="H1559" s="106" t="e">
        <f t="shared" si="164"/>
        <v>#DIV/0!</v>
      </c>
      <c r="I1559" s="106" t="e">
        <f t="shared" si="165"/>
        <v>#DIV/0!</v>
      </c>
      <c r="J1559" s="106" t="e">
        <f t="shared" si="168"/>
        <v>#DIV/0!</v>
      </c>
      <c r="K1559" s="107" t="e">
        <f t="shared" si="166"/>
        <v>#DIV/0!</v>
      </c>
    </row>
    <row r="1560" spans="2:11" x14ac:dyDescent="0.2">
      <c r="B1560" s="31">
        <f t="shared" si="163"/>
        <v>5</v>
      </c>
      <c r="C1560" s="31" t="s">
        <v>53</v>
      </c>
      <c r="D1560" s="106">
        <v>1545</v>
      </c>
      <c r="E1560" s="106">
        <f t="shared" si="162"/>
        <v>0</v>
      </c>
      <c r="F1560" s="107">
        <f t="shared" si="167"/>
        <v>0</v>
      </c>
      <c r="G1560" s="106" t="e">
        <f>IF('Calcs active'!P1559&gt;0,('Input &amp; Results'!F$27/12*$C$3)*('Input &amp; Results'!$D$21),('Input &amp; Results'!F$27/12*$C$3)*('Input &amp; Results'!$D$22))</f>
        <v>#DIV/0!</v>
      </c>
      <c r="H1560" s="106" t="e">
        <f t="shared" si="164"/>
        <v>#DIV/0!</v>
      </c>
      <c r="I1560" s="106" t="e">
        <f t="shared" si="165"/>
        <v>#DIV/0!</v>
      </c>
      <c r="J1560" s="106" t="e">
        <f t="shared" si="168"/>
        <v>#DIV/0!</v>
      </c>
      <c r="K1560" s="107" t="e">
        <f t="shared" si="166"/>
        <v>#DIV/0!</v>
      </c>
    </row>
    <row r="1561" spans="2:11" x14ac:dyDescent="0.2">
      <c r="B1561" s="31">
        <f t="shared" si="163"/>
        <v>5</v>
      </c>
      <c r="C1561" s="31" t="s">
        <v>53</v>
      </c>
      <c r="D1561" s="106">
        <v>1546</v>
      </c>
      <c r="E1561" s="106">
        <f t="shared" si="162"/>
        <v>0</v>
      </c>
      <c r="F1561" s="107">
        <f t="shared" si="167"/>
        <v>0</v>
      </c>
      <c r="G1561" s="106" t="e">
        <f>IF('Calcs active'!P1560&gt;0,('Input &amp; Results'!F$27/12*$C$3)*('Input &amp; Results'!$D$21),('Input &amp; Results'!F$27/12*$C$3)*('Input &amp; Results'!$D$22))</f>
        <v>#DIV/0!</v>
      </c>
      <c r="H1561" s="106" t="e">
        <f t="shared" si="164"/>
        <v>#DIV/0!</v>
      </c>
      <c r="I1561" s="106" t="e">
        <f t="shared" si="165"/>
        <v>#DIV/0!</v>
      </c>
      <c r="J1561" s="106" t="e">
        <f t="shared" si="168"/>
        <v>#DIV/0!</v>
      </c>
      <c r="K1561" s="107" t="e">
        <f t="shared" si="166"/>
        <v>#DIV/0!</v>
      </c>
    </row>
    <row r="1562" spans="2:11" x14ac:dyDescent="0.2">
      <c r="B1562" s="31">
        <f t="shared" si="163"/>
        <v>5</v>
      </c>
      <c r="C1562" s="31" t="s">
        <v>53</v>
      </c>
      <c r="D1562" s="106">
        <v>1547</v>
      </c>
      <c r="E1562" s="106">
        <f t="shared" si="162"/>
        <v>0</v>
      </c>
      <c r="F1562" s="107">
        <f t="shared" si="167"/>
        <v>0</v>
      </c>
      <c r="G1562" s="106" t="e">
        <f>IF('Calcs active'!P1561&gt;0,('Input &amp; Results'!F$27/12*$C$3)*('Input &amp; Results'!$D$21),('Input &amp; Results'!F$27/12*$C$3)*('Input &amp; Results'!$D$22))</f>
        <v>#DIV/0!</v>
      </c>
      <c r="H1562" s="106" t="e">
        <f t="shared" si="164"/>
        <v>#DIV/0!</v>
      </c>
      <c r="I1562" s="106" t="e">
        <f t="shared" si="165"/>
        <v>#DIV/0!</v>
      </c>
      <c r="J1562" s="106" t="e">
        <f t="shared" si="168"/>
        <v>#DIV/0!</v>
      </c>
      <c r="K1562" s="107" t="e">
        <f t="shared" si="166"/>
        <v>#DIV/0!</v>
      </c>
    </row>
    <row r="1563" spans="2:11" x14ac:dyDescent="0.2">
      <c r="B1563" s="31">
        <f t="shared" si="163"/>
        <v>5</v>
      </c>
      <c r="C1563" s="31" t="s">
        <v>53</v>
      </c>
      <c r="D1563" s="106">
        <v>1548</v>
      </c>
      <c r="E1563" s="106">
        <f t="shared" si="162"/>
        <v>0</v>
      </c>
      <c r="F1563" s="107">
        <f t="shared" si="167"/>
        <v>0</v>
      </c>
      <c r="G1563" s="106" t="e">
        <f>IF('Calcs active'!P1562&gt;0,('Input &amp; Results'!F$27/12*$C$3)*('Input &amp; Results'!$D$21),('Input &amp; Results'!F$27/12*$C$3)*('Input &amp; Results'!$D$22))</f>
        <v>#DIV/0!</v>
      </c>
      <c r="H1563" s="106" t="e">
        <f t="shared" si="164"/>
        <v>#DIV/0!</v>
      </c>
      <c r="I1563" s="106" t="e">
        <f t="shared" si="165"/>
        <v>#DIV/0!</v>
      </c>
      <c r="J1563" s="106" t="e">
        <f t="shared" si="168"/>
        <v>#DIV/0!</v>
      </c>
      <c r="K1563" s="107" t="e">
        <f t="shared" si="166"/>
        <v>#DIV/0!</v>
      </c>
    </row>
    <row r="1564" spans="2:11" x14ac:dyDescent="0.2">
      <c r="B1564" s="31">
        <f t="shared" si="163"/>
        <v>5</v>
      </c>
      <c r="C1564" s="31" t="s">
        <v>53</v>
      </c>
      <c r="D1564" s="106">
        <v>1549</v>
      </c>
      <c r="E1564" s="106">
        <f t="shared" si="162"/>
        <v>0</v>
      </c>
      <c r="F1564" s="107">
        <f t="shared" si="167"/>
        <v>0</v>
      </c>
      <c r="G1564" s="106" t="e">
        <f>IF('Calcs active'!P1563&gt;0,('Input &amp; Results'!F$27/12*$C$3)*('Input &amp; Results'!$D$21),('Input &amp; Results'!F$27/12*$C$3)*('Input &amp; Results'!$D$22))</f>
        <v>#DIV/0!</v>
      </c>
      <c r="H1564" s="106" t="e">
        <f t="shared" si="164"/>
        <v>#DIV/0!</v>
      </c>
      <c r="I1564" s="106" t="e">
        <f t="shared" si="165"/>
        <v>#DIV/0!</v>
      </c>
      <c r="J1564" s="106" t="e">
        <f t="shared" si="168"/>
        <v>#DIV/0!</v>
      </c>
      <c r="K1564" s="107" t="e">
        <f t="shared" si="166"/>
        <v>#DIV/0!</v>
      </c>
    </row>
    <row r="1565" spans="2:11" x14ac:dyDescent="0.2">
      <c r="B1565" s="31">
        <f t="shared" si="163"/>
        <v>5</v>
      </c>
      <c r="C1565" s="31" t="s">
        <v>53</v>
      </c>
      <c r="D1565" s="106">
        <v>1550</v>
      </c>
      <c r="E1565" s="106">
        <f t="shared" si="162"/>
        <v>0</v>
      </c>
      <c r="F1565" s="107">
        <f t="shared" si="167"/>
        <v>0</v>
      </c>
      <c r="G1565" s="106" t="e">
        <f>IF('Calcs active'!P1564&gt;0,('Input &amp; Results'!F$27/12*$C$3)*('Input &amp; Results'!$D$21),('Input &amp; Results'!F$27/12*$C$3)*('Input &amp; Results'!$D$22))</f>
        <v>#DIV/0!</v>
      </c>
      <c r="H1565" s="106" t="e">
        <f t="shared" si="164"/>
        <v>#DIV/0!</v>
      </c>
      <c r="I1565" s="106" t="e">
        <f t="shared" si="165"/>
        <v>#DIV/0!</v>
      </c>
      <c r="J1565" s="106" t="e">
        <f t="shared" si="168"/>
        <v>#DIV/0!</v>
      </c>
      <c r="K1565" s="107" t="e">
        <f t="shared" si="166"/>
        <v>#DIV/0!</v>
      </c>
    </row>
    <row r="1566" spans="2:11" x14ac:dyDescent="0.2">
      <c r="B1566" s="31">
        <f t="shared" si="163"/>
        <v>5</v>
      </c>
      <c r="C1566" s="31" t="s">
        <v>54</v>
      </c>
      <c r="D1566" s="106">
        <v>1551</v>
      </c>
      <c r="E1566" s="106">
        <f t="shared" si="162"/>
        <v>0</v>
      </c>
      <c r="F1566" s="107">
        <f t="shared" si="167"/>
        <v>0</v>
      </c>
      <c r="G1566" s="106" t="e">
        <f>IF('Calcs active'!P1565&gt;0,('Input &amp; Results'!F$28/12*$C$3)*('Input &amp; Results'!$D$21),('Input &amp; Results'!F$28/12*$C$3)*('Input &amp; Results'!$D$22))</f>
        <v>#DIV/0!</v>
      </c>
      <c r="H1566" s="106" t="e">
        <f t="shared" si="164"/>
        <v>#DIV/0!</v>
      </c>
      <c r="I1566" s="106" t="e">
        <f t="shared" si="165"/>
        <v>#DIV/0!</v>
      </c>
      <c r="J1566" s="106" t="e">
        <f t="shared" si="168"/>
        <v>#DIV/0!</v>
      </c>
      <c r="K1566" s="107" t="e">
        <f t="shared" si="166"/>
        <v>#DIV/0!</v>
      </c>
    </row>
    <row r="1567" spans="2:11" x14ac:dyDescent="0.2">
      <c r="B1567" s="31">
        <f t="shared" si="163"/>
        <v>5</v>
      </c>
      <c r="C1567" s="31" t="s">
        <v>54</v>
      </c>
      <c r="D1567" s="106">
        <v>1552</v>
      </c>
      <c r="E1567" s="106">
        <f t="shared" si="162"/>
        <v>0</v>
      </c>
      <c r="F1567" s="107">
        <f t="shared" si="167"/>
        <v>0</v>
      </c>
      <c r="G1567" s="106" t="e">
        <f>IF('Calcs active'!P1566&gt;0,('Input &amp; Results'!F$28/12*$C$3)*('Input &amp; Results'!$D$21),('Input &amp; Results'!F$28/12*$C$3)*('Input &amp; Results'!$D$22))</f>
        <v>#DIV/0!</v>
      </c>
      <c r="H1567" s="106" t="e">
        <f t="shared" si="164"/>
        <v>#DIV/0!</v>
      </c>
      <c r="I1567" s="106" t="e">
        <f t="shared" si="165"/>
        <v>#DIV/0!</v>
      </c>
      <c r="J1567" s="106" t="e">
        <f t="shared" si="168"/>
        <v>#DIV/0!</v>
      </c>
      <c r="K1567" s="107" t="e">
        <f t="shared" si="166"/>
        <v>#DIV/0!</v>
      </c>
    </row>
    <row r="1568" spans="2:11" x14ac:dyDescent="0.2">
      <c r="B1568" s="31">
        <f t="shared" si="163"/>
        <v>5</v>
      </c>
      <c r="C1568" s="31" t="s">
        <v>54</v>
      </c>
      <c r="D1568" s="106">
        <v>1553</v>
      </c>
      <c r="E1568" s="106">
        <f t="shared" si="162"/>
        <v>0</v>
      </c>
      <c r="F1568" s="107">
        <f t="shared" si="167"/>
        <v>0</v>
      </c>
      <c r="G1568" s="106" t="e">
        <f>IF('Calcs active'!P1567&gt;0,('Input &amp; Results'!F$28/12*$C$3)*('Input &amp; Results'!$D$21),('Input &amp; Results'!F$28/12*$C$3)*('Input &amp; Results'!$D$22))</f>
        <v>#DIV/0!</v>
      </c>
      <c r="H1568" s="106" t="e">
        <f t="shared" si="164"/>
        <v>#DIV/0!</v>
      </c>
      <c r="I1568" s="106" t="e">
        <f t="shared" si="165"/>
        <v>#DIV/0!</v>
      </c>
      <c r="J1568" s="106" t="e">
        <f t="shared" si="168"/>
        <v>#DIV/0!</v>
      </c>
      <c r="K1568" s="107" t="e">
        <f t="shared" si="166"/>
        <v>#DIV/0!</v>
      </c>
    </row>
    <row r="1569" spans="2:11" x14ac:dyDescent="0.2">
      <c r="B1569" s="31">
        <f t="shared" si="163"/>
        <v>5</v>
      </c>
      <c r="C1569" s="31" t="s">
        <v>54</v>
      </c>
      <c r="D1569" s="106">
        <v>1554</v>
      </c>
      <c r="E1569" s="106">
        <f t="shared" si="162"/>
        <v>0</v>
      </c>
      <c r="F1569" s="107">
        <f t="shared" si="167"/>
        <v>0</v>
      </c>
      <c r="G1569" s="106" t="e">
        <f>IF('Calcs active'!P1568&gt;0,('Input &amp; Results'!F$28/12*$C$3)*('Input &amp; Results'!$D$21),('Input &amp; Results'!F$28/12*$C$3)*('Input &amp; Results'!$D$22))</f>
        <v>#DIV/0!</v>
      </c>
      <c r="H1569" s="106" t="e">
        <f t="shared" si="164"/>
        <v>#DIV/0!</v>
      </c>
      <c r="I1569" s="106" t="e">
        <f t="shared" si="165"/>
        <v>#DIV/0!</v>
      </c>
      <c r="J1569" s="106" t="e">
        <f t="shared" si="168"/>
        <v>#DIV/0!</v>
      </c>
      <c r="K1569" s="107" t="e">
        <f t="shared" si="166"/>
        <v>#DIV/0!</v>
      </c>
    </row>
    <row r="1570" spans="2:11" x14ac:dyDescent="0.2">
      <c r="B1570" s="31">
        <f t="shared" si="163"/>
        <v>5</v>
      </c>
      <c r="C1570" s="31" t="s">
        <v>54</v>
      </c>
      <c r="D1570" s="106">
        <v>1555</v>
      </c>
      <c r="E1570" s="106">
        <f t="shared" si="162"/>
        <v>0</v>
      </c>
      <c r="F1570" s="107">
        <f t="shared" si="167"/>
        <v>0</v>
      </c>
      <c r="G1570" s="106" t="e">
        <f>IF('Calcs active'!P1569&gt;0,('Input &amp; Results'!F$28/12*$C$3)*('Input &amp; Results'!$D$21),('Input &amp; Results'!F$28/12*$C$3)*('Input &amp; Results'!$D$22))</f>
        <v>#DIV/0!</v>
      </c>
      <c r="H1570" s="106" t="e">
        <f t="shared" si="164"/>
        <v>#DIV/0!</v>
      </c>
      <c r="I1570" s="106" t="e">
        <f t="shared" si="165"/>
        <v>#DIV/0!</v>
      </c>
      <c r="J1570" s="106" t="e">
        <f t="shared" si="168"/>
        <v>#DIV/0!</v>
      </c>
      <c r="K1570" s="107" t="e">
        <f t="shared" si="166"/>
        <v>#DIV/0!</v>
      </c>
    </row>
    <row r="1571" spans="2:11" x14ac:dyDescent="0.2">
      <c r="B1571" s="31">
        <f t="shared" si="163"/>
        <v>5</v>
      </c>
      <c r="C1571" s="31" t="s">
        <v>54</v>
      </c>
      <c r="D1571" s="106">
        <v>1556</v>
      </c>
      <c r="E1571" s="106">
        <f t="shared" si="162"/>
        <v>0</v>
      </c>
      <c r="F1571" s="107">
        <f t="shared" si="167"/>
        <v>0</v>
      </c>
      <c r="G1571" s="106" t="e">
        <f>IF('Calcs active'!P1570&gt;0,('Input &amp; Results'!F$28/12*$C$3)*('Input &amp; Results'!$D$21),('Input &amp; Results'!F$28/12*$C$3)*('Input &amp; Results'!$D$22))</f>
        <v>#DIV/0!</v>
      </c>
      <c r="H1571" s="106" t="e">
        <f t="shared" si="164"/>
        <v>#DIV/0!</v>
      </c>
      <c r="I1571" s="106" t="e">
        <f t="shared" si="165"/>
        <v>#DIV/0!</v>
      </c>
      <c r="J1571" s="106" t="e">
        <f t="shared" si="168"/>
        <v>#DIV/0!</v>
      </c>
      <c r="K1571" s="107" t="e">
        <f t="shared" si="166"/>
        <v>#DIV/0!</v>
      </c>
    </row>
    <row r="1572" spans="2:11" x14ac:dyDescent="0.2">
      <c r="B1572" s="31">
        <f t="shared" si="163"/>
        <v>5</v>
      </c>
      <c r="C1572" s="31" t="s">
        <v>54</v>
      </c>
      <c r="D1572" s="106">
        <v>1557</v>
      </c>
      <c r="E1572" s="106">
        <f t="shared" si="162"/>
        <v>0</v>
      </c>
      <c r="F1572" s="107">
        <f t="shared" si="167"/>
        <v>0</v>
      </c>
      <c r="G1572" s="106" t="e">
        <f>IF('Calcs active'!P1571&gt;0,('Input &amp; Results'!F$28/12*$C$3)*('Input &amp; Results'!$D$21),('Input &amp; Results'!F$28/12*$C$3)*('Input &amp; Results'!$D$22))</f>
        <v>#DIV/0!</v>
      </c>
      <c r="H1572" s="106" t="e">
        <f t="shared" si="164"/>
        <v>#DIV/0!</v>
      </c>
      <c r="I1572" s="106" t="e">
        <f t="shared" si="165"/>
        <v>#DIV/0!</v>
      </c>
      <c r="J1572" s="106" t="e">
        <f t="shared" si="168"/>
        <v>#DIV/0!</v>
      </c>
      <c r="K1572" s="107" t="e">
        <f t="shared" si="166"/>
        <v>#DIV/0!</v>
      </c>
    </row>
    <row r="1573" spans="2:11" x14ac:dyDescent="0.2">
      <c r="B1573" s="31">
        <f t="shared" si="163"/>
        <v>5</v>
      </c>
      <c r="C1573" s="31" t="s">
        <v>54</v>
      </c>
      <c r="D1573" s="106">
        <v>1558</v>
      </c>
      <c r="E1573" s="106">
        <f t="shared" si="162"/>
        <v>0</v>
      </c>
      <c r="F1573" s="107">
        <f t="shared" si="167"/>
        <v>0</v>
      </c>
      <c r="G1573" s="106" t="e">
        <f>IF('Calcs active'!P1572&gt;0,('Input &amp; Results'!F$28/12*$C$3)*('Input &amp; Results'!$D$21),('Input &amp; Results'!F$28/12*$C$3)*('Input &amp; Results'!$D$22))</f>
        <v>#DIV/0!</v>
      </c>
      <c r="H1573" s="106" t="e">
        <f t="shared" si="164"/>
        <v>#DIV/0!</v>
      </c>
      <c r="I1573" s="106" t="e">
        <f t="shared" si="165"/>
        <v>#DIV/0!</v>
      </c>
      <c r="J1573" s="106" t="e">
        <f t="shared" si="168"/>
        <v>#DIV/0!</v>
      </c>
      <c r="K1573" s="107" t="e">
        <f t="shared" si="166"/>
        <v>#DIV/0!</v>
      </c>
    </row>
    <row r="1574" spans="2:11" x14ac:dyDescent="0.2">
      <c r="B1574" s="31">
        <f t="shared" si="163"/>
        <v>5</v>
      </c>
      <c r="C1574" s="31" t="s">
        <v>54</v>
      </c>
      <c r="D1574" s="106">
        <v>1559</v>
      </c>
      <c r="E1574" s="106">
        <f t="shared" si="162"/>
        <v>0</v>
      </c>
      <c r="F1574" s="107">
        <f t="shared" si="167"/>
        <v>0</v>
      </c>
      <c r="G1574" s="106" t="e">
        <f>IF('Calcs active'!P1573&gt;0,('Input &amp; Results'!F$28/12*$C$3)*('Input &amp; Results'!$D$21),('Input &amp; Results'!F$28/12*$C$3)*('Input &amp; Results'!$D$22))</f>
        <v>#DIV/0!</v>
      </c>
      <c r="H1574" s="106" t="e">
        <f t="shared" si="164"/>
        <v>#DIV/0!</v>
      </c>
      <c r="I1574" s="106" t="e">
        <f t="shared" si="165"/>
        <v>#DIV/0!</v>
      </c>
      <c r="J1574" s="106" t="e">
        <f t="shared" si="168"/>
        <v>#DIV/0!</v>
      </c>
      <c r="K1574" s="107" t="e">
        <f t="shared" si="166"/>
        <v>#DIV/0!</v>
      </c>
    </row>
    <row r="1575" spans="2:11" x14ac:dyDescent="0.2">
      <c r="B1575" s="31">
        <f t="shared" si="163"/>
        <v>5</v>
      </c>
      <c r="C1575" s="31" t="s">
        <v>54</v>
      </c>
      <c r="D1575" s="106">
        <v>1560</v>
      </c>
      <c r="E1575" s="106">
        <f t="shared" si="162"/>
        <v>0</v>
      </c>
      <c r="F1575" s="107">
        <f t="shared" si="167"/>
        <v>0</v>
      </c>
      <c r="G1575" s="106" t="e">
        <f>IF('Calcs active'!P1574&gt;0,('Input &amp; Results'!F$28/12*$C$3)*('Input &amp; Results'!$D$21),('Input &amp; Results'!F$28/12*$C$3)*('Input &amp; Results'!$D$22))</f>
        <v>#DIV/0!</v>
      </c>
      <c r="H1575" s="106" t="e">
        <f t="shared" si="164"/>
        <v>#DIV/0!</v>
      </c>
      <c r="I1575" s="106" t="e">
        <f t="shared" si="165"/>
        <v>#DIV/0!</v>
      </c>
      <c r="J1575" s="106" t="e">
        <f t="shared" si="168"/>
        <v>#DIV/0!</v>
      </c>
      <c r="K1575" s="107" t="e">
        <f t="shared" si="166"/>
        <v>#DIV/0!</v>
      </c>
    </row>
    <row r="1576" spans="2:11" x14ac:dyDescent="0.2">
      <c r="B1576" s="31">
        <f t="shared" si="163"/>
        <v>5</v>
      </c>
      <c r="C1576" s="31" t="s">
        <v>54</v>
      </c>
      <c r="D1576" s="106">
        <v>1561</v>
      </c>
      <c r="E1576" s="106">
        <f t="shared" si="162"/>
        <v>0</v>
      </c>
      <c r="F1576" s="107">
        <f t="shared" si="167"/>
        <v>0</v>
      </c>
      <c r="G1576" s="106" t="e">
        <f>IF('Calcs active'!P1575&gt;0,('Input &amp; Results'!F$28/12*$C$3)*('Input &amp; Results'!$D$21),('Input &amp; Results'!F$28/12*$C$3)*('Input &amp; Results'!$D$22))</f>
        <v>#DIV/0!</v>
      </c>
      <c r="H1576" s="106" t="e">
        <f t="shared" si="164"/>
        <v>#DIV/0!</v>
      </c>
      <c r="I1576" s="106" t="e">
        <f t="shared" si="165"/>
        <v>#DIV/0!</v>
      </c>
      <c r="J1576" s="106" t="e">
        <f t="shared" si="168"/>
        <v>#DIV/0!</v>
      </c>
      <c r="K1576" s="107" t="e">
        <f t="shared" si="166"/>
        <v>#DIV/0!</v>
      </c>
    </row>
    <row r="1577" spans="2:11" x14ac:dyDescent="0.2">
      <c r="B1577" s="31">
        <f t="shared" si="163"/>
        <v>5</v>
      </c>
      <c r="C1577" s="31" t="s">
        <v>54</v>
      </c>
      <c r="D1577" s="106">
        <v>1562</v>
      </c>
      <c r="E1577" s="106">
        <f t="shared" si="162"/>
        <v>0</v>
      </c>
      <c r="F1577" s="107">
        <f t="shared" si="167"/>
        <v>0</v>
      </c>
      <c r="G1577" s="106" t="e">
        <f>IF('Calcs active'!P1576&gt;0,('Input &amp; Results'!F$28/12*$C$3)*('Input &amp; Results'!$D$21),('Input &amp; Results'!F$28/12*$C$3)*('Input &amp; Results'!$D$22))</f>
        <v>#DIV/0!</v>
      </c>
      <c r="H1577" s="106" t="e">
        <f t="shared" si="164"/>
        <v>#DIV/0!</v>
      </c>
      <c r="I1577" s="106" t="e">
        <f t="shared" si="165"/>
        <v>#DIV/0!</v>
      </c>
      <c r="J1577" s="106" t="e">
        <f t="shared" si="168"/>
        <v>#DIV/0!</v>
      </c>
      <c r="K1577" s="107" t="e">
        <f t="shared" si="166"/>
        <v>#DIV/0!</v>
      </c>
    </row>
    <row r="1578" spans="2:11" x14ac:dyDescent="0.2">
      <c r="B1578" s="31">
        <f t="shared" si="163"/>
        <v>5</v>
      </c>
      <c r="C1578" s="31" t="s">
        <v>54</v>
      </c>
      <c r="D1578" s="106">
        <v>1563</v>
      </c>
      <c r="E1578" s="106">
        <f t="shared" si="162"/>
        <v>0</v>
      </c>
      <c r="F1578" s="107">
        <f t="shared" si="167"/>
        <v>0</v>
      </c>
      <c r="G1578" s="106" t="e">
        <f>IF('Calcs active'!P1577&gt;0,('Input &amp; Results'!F$28/12*$C$3)*('Input &amp; Results'!$D$21),('Input &amp; Results'!F$28/12*$C$3)*('Input &amp; Results'!$D$22))</f>
        <v>#DIV/0!</v>
      </c>
      <c r="H1578" s="106" t="e">
        <f t="shared" si="164"/>
        <v>#DIV/0!</v>
      </c>
      <c r="I1578" s="106" t="e">
        <f t="shared" si="165"/>
        <v>#DIV/0!</v>
      </c>
      <c r="J1578" s="106" t="e">
        <f t="shared" si="168"/>
        <v>#DIV/0!</v>
      </c>
      <c r="K1578" s="107" t="e">
        <f t="shared" si="166"/>
        <v>#DIV/0!</v>
      </c>
    </row>
    <row r="1579" spans="2:11" x14ac:dyDescent="0.2">
      <c r="B1579" s="31">
        <f t="shared" si="163"/>
        <v>5</v>
      </c>
      <c r="C1579" s="31" t="s">
        <v>54</v>
      </c>
      <c r="D1579" s="106">
        <v>1564</v>
      </c>
      <c r="E1579" s="106">
        <f t="shared" si="162"/>
        <v>0</v>
      </c>
      <c r="F1579" s="107">
        <f t="shared" si="167"/>
        <v>0</v>
      </c>
      <c r="G1579" s="106" t="e">
        <f>IF('Calcs active'!P1578&gt;0,('Input &amp; Results'!F$28/12*$C$3)*('Input &amp; Results'!$D$21),('Input &amp; Results'!F$28/12*$C$3)*('Input &amp; Results'!$D$22))</f>
        <v>#DIV/0!</v>
      </c>
      <c r="H1579" s="106" t="e">
        <f t="shared" si="164"/>
        <v>#DIV/0!</v>
      </c>
      <c r="I1579" s="106" t="e">
        <f t="shared" si="165"/>
        <v>#DIV/0!</v>
      </c>
      <c r="J1579" s="106" t="e">
        <f t="shared" si="168"/>
        <v>#DIV/0!</v>
      </c>
      <c r="K1579" s="107" t="e">
        <f t="shared" si="166"/>
        <v>#DIV/0!</v>
      </c>
    </row>
    <row r="1580" spans="2:11" x14ac:dyDescent="0.2">
      <c r="B1580" s="31">
        <f t="shared" si="163"/>
        <v>5</v>
      </c>
      <c r="C1580" s="31" t="s">
        <v>54</v>
      </c>
      <c r="D1580" s="106">
        <v>1565</v>
      </c>
      <c r="E1580" s="106">
        <f t="shared" si="162"/>
        <v>0</v>
      </c>
      <c r="F1580" s="107">
        <f t="shared" si="167"/>
        <v>0</v>
      </c>
      <c r="G1580" s="106" t="e">
        <f>IF('Calcs active'!P1579&gt;0,('Input &amp; Results'!F$28/12*$C$3)*('Input &amp; Results'!$D$21),('Input &amp; Results'!F$28/12*$C$3)*('Input &amp; Results'!$D$22))</f>
        <v>#DIV/0!</v>
      </c>
      <c r="H1580" s="106" t="e">
        <f t="shared" si="164"/>
        <v>#DIV/0!</v>
      </c>
      <c r="I1580" s="106" t="e">
        <f t="shared" si="165"/>
        <v>#DIV/0!</v>
      </c>
      <c r="J1580" s="106" t="e">
        <f t="shared" si="168"/>
        <v>#DIV/0!</v>
      </c>
      <c r="K1580" s="107" t="e">
        <f t="shared" si="166"/>
        <v>#DIV/0!</v>
      </c>
    </row>
    <row r="1581" spans="2:11" x14ac:dyDescent="0.2">
      <c r="B1581" s="31">
        <f t="shared" si="163"/>
        <v>5</v>
      </c>
      <c r="C1581" s="31" t="s">
        <v>54</v>
      </c>
      <c r="D1581" s="106">
        <v>1566</v>
      </c>
      <c r="E1581" s="106">
        <f t="shared" si="162"/>
        <v>0</v>
      </c>
      <c r="F1581" s="107">
        <f t="shared" si="167"/>
        <v>0</v>
      </c>
      <c r="G1581" s="106" t="e">
        <f>IF('Calcs active'!P1580&gt;0,('Input &amp; Results'!F$28/12*$C$3)*('Input &amp; Results'!$D$21),('Input &amp; Results'!F$28/12*$C$3)*('Input &amp; Results'!$D$22))</f>
        <v>#DIV/0!</v>
      </c>
      <c r="H1581" s="106" t="e">
        <f t="shared" si="164"/>
        <v>#DIV/0!</v>
      </c>
      <c r="I1581" s="106" t="e">
        <f t="shared" si="165"/>
        <v>#DIV/0!</v>
      </c>
      <c r="J1581" s="106" t="e">
        <f t="shared" si="168"/>
        <v>#DIV/0!</v>
      </c>
      <c r="K1581" s="107" t="e">
        <f t="shared" si="166"/>
        <v>#DIV/0!</v>
      </c>
    </row>
    <row r="1582" spans="2:11" x14ac:dyDescent="0.2">
      <c r="B1582" s="31">
        <f t="shared" si="163"/>
        <v>5</v>
      </c>
      <c r="C1582" s="31" t="s">
        <v>54</v>
      </c>
      <c r="D1582" s="106">
        <v>1567</v>
      </c>
      <c r="E1582" s="106">
        <f t="shared" si="162"/>
        <v>0</v>
      </c>
      <c r="F1582" s="107">
        <f t="shared" si="167"/>
        <v>0</v>
      </c>
      <c r="G1582" s="106" t="e">
        <f>IF('Calcs active'!P1581&gt;0,('Input &amp; Results'!F$28/12*$C$3)*('Input &amp; Results'!$D$21),('Input &amp; Results'!F$28/12*$C$3)*('Input &amp; Results'!$D$22))</f>
        <v>#DIV/0!</v>
      </c>
      <c r="H1582" s="106" t="e">
        <f t="shared" si="164"/>
        <v>#DIV/0!</v>
      </c>
      <c r="I1582" s="106" t="e">
        <f t="shared" si="165"/>
        <v>#DIV/0!</v>
      </c>
      <c r="J1582" s="106" t="e">
        <f t="shared" si="168"/>
        <v>#DIV/0!</v>
      </c>
      <c r="K1582" s="107" t="e">
        <f t="shared" si="166"/>
        <v>#DIV/0!</v>
      </c>
    </row>
    <row r="1583" spans="2:11" x14ac:dyDescent="0.2">
      <c r="B1583" s="31">
        <f t="shared" si="163"/>
        <v>5</v>
      </c>
      <c r="C1583" s="31" t="s">
        <v>54</v>
      </c>
      <c r="D1583" s="106">
        <v>1568</v>
      </c>
      <c r="E1583" s="106">
        <f t="shared" si="162"/>
        <v>0</v>
      </c>
      <c r="F1583" s="107">
        <f t="shared" si="167"/>
        <v>0</v>
      </c>
      <c r="G1583" s="106" t="e">
        <f>IF('Calcs active'!P1582&gt;0,('Input &amp; Results'!F$28/12*$C$3)*('Input &amp; Results'!$D$21),('Input &amp; Results'!F$28/12*$C$3)*('Input &amp; Results'!$D$22))</f>
        <v>#DIV/0!</v>
      </c>
      <c r="H1583" s="106" t="e">
        <f t="shared" si="164"/>
        <v>#DIV/0!</v>
      </c>
      <c r="I1583" s="106" t="e">
        <f t="shared" si="165"/>
        <v>#DIV/0!</v>
      </c>
      <c r="J1583" s="106" t="e">
        <f t="shared" si="168"/>
        <v>#DIV/0!</v>
      </c>
      <c r="K1583" s="107" t="e">
        <f t="shared" si="166"/>
        <v>#DIV/0!</v>
      </c>
    </row>
    <row r="1584" spans="2:11" x14ac:dyDescent="0.2">
      <c r="B1584" s="31">
        <f t="shared" si="163"/>
        <v>5</v>
      </c>
      <c r="C1584" s="31" t="s">
        <v>54</v>
      </c>
      <c r="D1584" s="106">
        <v>1569</v>
      </c>
      <c r="E1584" s="106">
        <f t="shared" si="162"/>
        <v>0</v>
      </c>
      <c r="F1584" s="107">
        <f t="shared" si="167"/>
        <v>0</v>
      </c>
      <c r="G1584" s="106" t="e">
        <f>IF('Calcs active'!P1583&gt;0,('Input &amp; Results'!F$28/12*$C$3)*('Input &amp; Results'!$D$21),('Input &amp; Results'!F$28/12*$C$3)*('Input &amp; Results'!$D$22))</f>
        <v>#DIV/0!</v>
      </c>
      <c r="H1584" s="106" t="e">
        <f t="shared" si="164"/>
        <v>#DIV/0!</v>
      </c>
      <c r="I1584" s="106" t="e">
        <f t="shared" si="165"/>
        <v>#DIV/0!</v>
      </c>
      <c r="J1584" s="106" t="e">
        <f t="shared" si="168"/>
        <v>#DIV/0!</v>
      </c>
      <c r="K1584" s="107" t="e">
        <f t="shared" si="166"/>
        <v>#DIV/0!</v>
      </c>
    </row>
    <row r="1585" spans="2:11" x14ac:dyDescent="0.2">
      <c r="B1585" s="31">
        <f t="shared" si="163"/>
        <v>5</v>
      </c>
      <c r="C1585" s="31" t="s">
        <v>54</v>
      </c>
      <c r="D1585" s="106">
        <v>1570</v>
      </c>
      <c r="E1585" s="106">
        <f t="shared" si="162"/>
        <v>0</v>
      </c>
      <c r="F1585" s="107">
        <f t="shared" si="167"/>
        <v>0</v>
      </c>
      <c r="G1585" s="106" t="e">
        <f>IF('Calcs active'!P1584&gt;0,('Input &amp; Results'!F$28/12*$C$3)*('Input &amp; Results'!$D$21),('Input &amp; Results'!F$28/12*$C$3)*('Input &amp; Results'!$D$22))</f>
        <v>#DIV/0!</v>
      </c>
      <c r="H1585" s="106" t="e">
        <f t="shared" si="164"/>
        <v>#DIV/0!</v>
      </c>
      <c r="I1585" s="106" t="e">
        <f t="shared" si="165"/>
        <v>#DIV/0!</v>
      </c>
      <c r="J1585" s="106" t="e">
        <f t="shared" si="168"/>
        <v>#DIV/0!</v>
      </c>
      <c r="K1585" s="107" t="e">
        <f t="shared" si="166"/>
        <v>#DIV/0!</v>
      </c>
    </row>
    <row r="1586" spans="2:11" x14ac:dyDescent="0.2">
      <c r="B1586" s="31">
        <f t="shared" si="163"/>
        <v>5</v>
      </c>
      <c r="C1586" s="31" t="s">
        <v>54</v>
      </c>
      <c r="D1586" s="106">
        <v>1571</v>
      </c>
      <c r="E1586" s="106">
        <f t="shared" si="162"/>
        <v>0</v>
      </c>
      <c r="F1586" s="107">
        <f t="shared" si="167"/>
        <v>0</v>
      </c>
      <c r="G1586" s="106" t="e">
        <f>IF('Calcs active'!P1585&gt;0,('Input &amp; Results'!F$28/12*$C$3)*('Input &amp; Results'!$D$21),('Input &amp; Results'!F$28/12*$C$3)*('Input &amp; Results'!$D$22))</f>
        <v>#DIV/0!</v>
      </c>
      <c r="H1586" s="106" t="e">
        <f t="shared" si="164"/>
        <v>#DIV/0!</v>
      </c>
      <c r="I1586" s="106" t="e">
        <f t="shared" si="165"/>
        <v>#DIV/0!</v>
      </c>
      <c r="J1586" s="106" t="e">
        <f t="shared" si="168"/>
        <v>#DIV/0!</v>
      </c>
      <c r="K1586" s="107" t="e">
        <f t="shared" si="166"/>
        <v>#DIV/0!</v>
      </c>
    </row>
    <row r="1587" spans="2:11" x14ac:dyDescent="0.2">
      <c r="B1587" s="31">
        <f t="shared" si="163"/>
        <v>5</v>
      </c>
      <c r="C1587" s="31" t="s">
        <v>54</v>
      </c>
      <c r="D1587" s="106">
        <v>1572</v>
      </c>
      <c r="E1587" s="106">
        <f t="shared" si="162"/>
        <v>0</v>
      </c>
      <c r="F1587" s="107">
        <f t="shared" si="167"/>
        <v>0</v>
      </c>
      <c r="G1587" s="106" t="e">
        <f>IF('Calcs active'!P1586&gt;0,('Input &amp; Results'!F$28/12*$C$3)*('Input &amp; Results'!$D$21),('Input &amp; Results'!F$28/12*$C$3)*('Input &amp; Results'!$D$22))</f>
        <v>#DIV/0!</v>
      </c>
      <c r="H1587" s="106" t="e">
        <f t="shared" si="164"/>
        <v>#DIV/0!</v>
      </c>
      <c r="I1587" s="106" t="e">
        <f t="shared" si="165"/>
        <v>#DIV/0!</v>
      </c>
      <c r="J1587" s="106" t="e">
        <f t="shared" si="168"/>
        <v>#DIV/0!</v>
      </c>
      <c r="K1587" s="107" t="e">
        <f t="shared" si="166"/>
        <v>#DIV/0!</v>
      </c>
    </row>
    <row r="1588" spans="2:11" x14ac:dyDescent="0.2">
      <c r="B1588" s="31">
        <f t="shared" si="163"/>
        <v>5</v>
      </c>
      <c r="C1588" s="31" t="s">
        <v>54</v>
      </c>
      <c r="D1588" s="106">
        <v>1573</v>
      </c>
      <c r="E1588" s="106">
        <f t="shared" si="162"/>
        <v>0</v>
      </c>
      <c r="F1588" s="107">
        <f t="shared" si="167"/>
        <v>0</v>
      </c>
      <c r="G1588" s="106" t="e">
        <f>IF('Calcs active'!P1587&gt;0,('Input &amp; Results'!F$28/12*$C$3)*('Input &amp; Results'!$D$21),('Input &amp; Results'!F$28/12*$C$3)*('Input &amp; Results'!$D$22))</f>
        <v>#DIV/0!</v>
      </c>
      <c r="H1588" s="106" t="e">
        <f t="shared" si="164"/>
        <v>#DIV/0!</v>
      </c>
      <c r="I1588" s="106" t="e">
        <f t="shared" si="165"/>
        <v>#DIV/0!</v>
      </c>
      <c r="J1588" s="106" t="e">
        <f t="shared" si="168"/>
        <v>#DIV/0!</v>
      </c>
      <c r="K1588" s="107" t="e">
        <f t="shared" si="166"/>
        <v>#DIV/0!</v>
      </c>
    </row>
    <row r="1589" spans="2:11" x14ac:dyDescent="0.2">
      <c r="B1589" s="31">
        <f t="shared" si="163"/>
        <v>5</v>
      </c>
      <c r="C1589" s="31" t="s">
        <v>54</v>
      </c>
      <c r="D1589" s="106">
        <v>1574</v>
      </c>
      <c r="E1589" s="106">
        <f t="shared" si="162"/>
        <v>0</v>
      </c>
      <c r="F1589" s="107">
        <f t="shared" si="167"/>
        <v>0</v>
      </c>
      <c r="G1589" s="106" t="e">
        <f>IF('Calcs active'!P1588&gt;0,('Input &amp; Results'!F$28/12*$C$3)*('Input &amp; Results'!$D$21),('Input &amp; Results'!F$28/12*$C$3)*('Input &amp; Results'!$D$22))</f>
        <v>#DIV/0!</v>
      </c>
      <c r="H1589" s="106" t="e">
        <f t="shared" si="164"/>
        <v>#DIV/0!</v>
      </c>
      <c r="I1589" s="106" t="e">
        <f t="shared" si="165"/>
        <v>#DIV/0!</v>
      </c>
      <c r="J1589" s="106" t="e">
        <f t="shared" si="168"/>
        <v>#DIV/0!</v>
      </c>
      <c r="K1589" s="107" t="e">
        <f t="shared" si="166"/>
        <v>#DIV/0!</v>
      </c>
    </row>
    <row r="1590" spans="2:11" x14ac:dyDescent="0.2">
      <c r="B1590" s="31">
        <f t="shared" si="163"/>
        <v>5</v>
      </c>
      <c r="C1590" s="31" t="s">
        <v>54</v>
      </c>
      <c r="D1590" s="106">
        <v>1575</v>
      </c>
      <c r="E1590" s="106">
        <f t="shared" si="162"/>
        <v>0</v>
      </c>
      <c r="F1590" s="107">
        <f t="shared" si="167"/>
        <v>0</v>
      </c>
      <c r="G1590" s="106" t="e">
        <f>IF('Calcs active'!P1589&gt;0,('Input &amp; Results'!F$28/12*$C$3)*('Input &amp; Results'!$D$21),('Input &amp; Results'!F$28/12*$C$3)*('Input &amp; Results'!$D$22))</f>
        <v>#DIV/0!</v>
      </c>
      <c r="H1590" s="106" t="e">
        <f t="shared" si="164"/>
        <v>#DIV/0!</v>
      </c>
      <c r="I1590" s="106" t="e">
        <f t="shared" si="165"/>
        <v>#DIV/0!</v>
      </c>
      <c r="J1590" s="106" t="e">
        <f t="shared" si="168"/>
        <v>#DIV/0!</v>
      </c>
      <c r="K1590" s="107" t="e">
        <f t="shared" si="166"/>
        <v>#DIV/0!</v>
      </c>
    </row>
    <row r="1591" spans="2:11" x14ac:dyDescent="0.2">
      <c r="B1591" s="31">
        <f t="shared" si="163"/>
        <v>5</v>
      </c>
      <c r="C1591" s="31" t="s">
        <v>54</v>
      </c>
      <c r="D1591" s="106">
        <v>1576</v>
      </c>
      <c r="E1591" s="106">
        <f t="shared" si="162"/>
        <v>0</v>
      </c>
      <c r="F1591" s="107">
        <f t="shared" si="167"/>
        <v>0</v>
      </c>
      <c r="G1591" s="106" t="e">
        <f>IF('Calcs active'!P1590&gt;0,('Input &amp; Results'!F$28/12*$C$3)*('Input &amp; Results'!$D$21),('Input &amp; Results'!F$28/12*$C$3)*('Input &amp; Results'!$D$22))</f>
        <v>#DIV/0!</v>
      </c>
      <c r="H1591" s="106" t="e">
        <f t="shared" si="164"/>
        <v>#DIV/0!</v>
      </c>
      <c r="I1591" s="106" t="e">
        <f t="shared" si="165"/>
        <v>#DIV/0!</v>
      </c>
      <c r="J1591" s="106" t="e">
        <f t="shared" si="168"/>
        <v>#DIV/0!</v>
      </c>
      <c r="K1591" s="107" t="e">
        <f t="shared" si="166"/>
        <v>#DIV/0!</v>
      </c>
    </row>
    <row r="1592" spans="2:11" x14ac:dyDescent="0.2">
      <c r="B1592" s="31">
        <f t="shared" si="163"/>
        <v>5</v>
      </c>
      <c r="C1592" s="31" t="s">
        <v>54</v>
      </c>
      <c r="D1592" s="106">
        <v>1577</v>
      </c>
      <c r="E1592" s="106">
        <f t="shared" si="162"/>
        <v>0</v>
      </c>
      <c r="F1592" s="107">
        <f t="shared" si="167"/>
        <v>0</v>
      </c>
      <c r="G1592" s="106" t="e">
        <f>IF('Calcs active'!P1591&gt;0,('Input &amp; Results'!F$28/12*$C$3)*('Input &amp; Results'!$D$21),('Input &amp; Results'!F$28/12*$C$3)*('Input &amp; Results'!$D$22))</f>
        <v>#DIV/0!</v>
      </c>
      <c r="H1592" s="106" t="e">
        <f t="shared" si="164"/>
        <v>#DIV/0!</v>
      </c>
      <c r="I1592" s="106" t="e">
        <f t="shared" si="165"/>
        <v>#DIV/0!</v>
      </c>
      <c r="J1592" s="106" t="e">
        <f t="shared" si="168"/>
        <v>#DIV/0!</v>
      </c>
      <c r="K1592" s="107" t="e">
        <f t="shared" si="166"/>
        <v>#DIV/0!</v>
      </c>
    </row>
    <row r="1593" spans="2:11" x14ac:dyDescent="0.2">
      <c r="B1593" s="31">
        <f t="shared" si="163"/>
        <v>5</v>
      </c>
      <c r="C1593" s="31" t="s">
        <v>54</v>
      </c>
      <c r="D1593" s="106">
        <v>1578</v>
      </c>
      <c r="E1593" s="106">
        <f t="shared" ref="E1593:E1656" si="169">IF($C$3&gt;0,$C$3*$C$11*(I1592/$C$8)^$C$12,0)</f>
        <v>0</v>
      </c>
      <c r="F1593" s="107">
        <f t="shared" si="167"/>
        <v>0</v>
      </c>
      <c r="G1593" s="106" t="e">
        <f>IF('Calcs active'!P1592&gt;0,('Input &amp; Results'!F$28/12*$C$3)*('Input &amp; Results'!$D$21),('Input &amp; Results'!F$28/12*$C$3)*('Input &amp; Results'!$D$22))</f>
        <v>#DIV/0!</v>
      </c>
      <c r="H1593" s="106" t="e">
        <f t="shared" si="164"/>
        <v>#DIV/0!</v>
      </c>
      <c r="I1593" s="106" t="e">
        <f t="shared" si="165"/>
        <v>#DIV/0!</v>
      </c>
      <c r="J1593" s="106" t="e">
        <f t="shared" si="168"/>
        <v>#DIV/0!</v>
      </c>
      <c r="K1593" s="107" t="e">
        <f t="shared" si="166"/>
        <v>#DIV/0!</v>
      </c>
    </row>
    <row r="1594" spans="2:11" x14ac:dyDescent="0.2">
      <c r="B1594" s="31">
        <f t="shared" si="163"/>
        <v>5</v>
      </c>
      <c r="C1594" s="31" t="s">
        <v>54</v>
      </c>
      <c r="D1594" s="106">
        <v>1579</v>
      </c>
      <c r="E1594" s="106">
        <f t="shared" si="169"/>
        <v>0</v>
      </c>
      <c r="F1594" s="107">
        <f t="shared" si="167"/>
        <v>0</v>
      </c>
      <c r="G1594" s="106" t="e">
        <f>IF('Calcs active'!P1593&gt;0,('Input &amp; Results'!F$28/12*$C$3)*('Input &amp; Results'!$D$21),('Input &amp; Results'!F$28/12*$C$3)*('Input &amp; Results'!$D$22))</f>
        <v>#DIV/0!</v>
      </c>
      <c r="H1594" s="106" t="e">
        <f t="shared" si="164"/>
        <v>#DIV/0!</v>
      </c>
      <c r="I1594" s="106" t="e">
        <f t="shared" si="165"/>
        <v>#DIV/0!</v>
      </c>
      <c r="J1594" s="106" t="e">
        <f t="shared" si="168"/>
        <v>#DIV/0!</v>
      </c>
      <c r="K1594" s="107" t="e">
        <f t="shared" si="166"/>
        <v>#DIV/0!</v>
      </c>
    </row>
    <row r="1595" spans="2:11" x14ac:dyDescent="0.2">
      <c r="B1595" s="31">
        <f t="shared" si="163"/>
        <v>5</v>
      </c>
      <c r="C1595" s="31" t="s">
        <v>54</v>
      </c>
      <c r="D1595" s="106">
        <v>1580</v>
      </c>
      <c r="E1595" s="106">
        <f t="shared" si="169"/>
        <v>0</v>
      </c>
      <c r="F1595" s="107">
        <f t="shared" si="167"/>
        <v>0</v>
      </c>
      <c r="G1595" s="106" t="e">
        <f>IF('Calcs active'!P1594&gt;0,('Input &amp; Results'!F$28/12*$C$3)*('Input &amp; Results'!$D$21),('Input &amp; Results'!F$28/12*$C$3)*('Input &amp; Results'!$D$22))</f>
        <v>#DIV/0!</v>
      </c>
      <c r="H1595" s="106" t="e">
        <f t="shared" si="164"/>
        <v>#DIV/0!</v>
      </c>
      <c r="I1595" s="106" t="e">
        <f t="shared" si="165"/>
        <v>#DIV/0!</v>
      </c>
      <c r="J1595" s="106" t="e">
        <f t="shared" si="168"/>
        <v>#DIV/0!</v>
      </c>
      <c r="K1595" s="107" t="e">
        <f t="shared" si="166"/>
        <v>#DIV/0!</v>
      </c>
    </row>
    <row r="1596" spans="2:11" x14ac:dyDescent="0.2">
      <c r="B1596" s="31">
        <f t="shared" si="163"/>
        <v>5</v>
      </c>
      <c r="C1596" s="31" t="s">
        <v>55</v>
      </c>
      <c r="D1596" s="106">
        <v>1581</v>
      </c>
      <c r="E1596" s="106">
        <f t="shared" si="169"/>
        <v>0</v>
      </c>
      <c r="F1596" s="107">
        <f t="shared" si="167"/>
        <v>0</v>
      </c>
      <c r="G1596" s="106" t="e">
        <f>IF('Calcs active'!P1595&gt;0,('Input &amp; Results'!F$29/12*$C$3)*('Input &amp; Results'!$D$21),('Input &amp; Results'!F$29/12*$C$3)*('Input &amp; Results'!$D$22))</f>
        <v>#DIV/0!</v>
      </c>
      <c r="H1596" s="106" t="e">
        <f t="shared" si="164"/>
        <v>#DIV/0!</v>
      </c>
      <c r="I1596" s="106" t="e">
        <f t="shared" si="165"/>
        <v>#DIV/0!</v>
      </c>
      <c r="J1596" s="106" t="e">
        <f t="shared" si="168"/>
        <v>#DIV/0!</v>
      </c>
      <c r="K1596" s="107" t="e">
        <f t="shared" si="166"/>
        <v>#DIV/0!</v>
      </c>
    </row>
    <row r="1597" spans="2:11" x14ac:dyDescent="0.2">
      <c r="B1597" s="31">
        <f t="shared" si="163"/>
        <v>5</v>
      </c>
      <c r="C1597" s="31" t="s">
        <v>55</v>
      </c>
      <c r="D1597" s="106">
        <v>1582</v>
      </c>
      <c r="E1597" s="106">
        <f t="shared" si="169"/>
        <v>0</v>
      </c>
      <c r="F1597" s="107">
        <f t="shared" si="167"/>
        <v>0</v>
      </c>
      <c r="G1597" s="106" t="e">
        <f>IF('Calcs active'!P1596&gt;0,('Input &amp; Results'!F$29/12*$C$3)*('Input &amp; Results'!$D$21),('Input &amp; Results'!F$29/12*$C$3)*('Input &amp; Results'!$D$22))</f>
        <v>#DIV/0!</v>
      </c>
      <c r="H1597" s="106" t="e">
        <f t="shared" si="164"/>
        <v>#DIV/0!</v>
      </c>
      <c r="I1597" s="106" t="e">
        <f t="shared" si="165"/>
        <v>#DIV/0!</v>
      </c>
      <c r="J1597" s="106" t="e">
        <f t="shared" si="168"/>
        <v>#DIV/0!</v>
      </c>
      <c r="K1597" s="107" t="e">
        <f t="shared" si="166"/>
        <v>#DIV/0!</v>
      </c>
    </row>
    <row r="1598" spans="2:11" x14ac:dyDescent="0.2">
      <c r="B1598" s="31">
        <f t="shared" ref="B1598:B1661" si="170">B1233+1</f>
        <v>5</v>
      </c>
      <c r="C1598" s="31" t="s">
        <v>55</v>
      </c>
      <c r="D1598" s="106">
        <v>1583</v>
      </c>
      <c r="E1598" s="106">
        <f t="shared" si="169"/>
        <v>0</v>
      </c>
      <c r="F1598" s="107">
        <f t="shared" si="167"/>
        <v>0</v>
      </c>
      <c r="G1598" s="106" t="e">
        <f>IF('Calcs active'!P1597&gt;0,('Input &amp; Results'!F$29/12*$C$3)*('Input &amp; Results'!$D$21),('Input &amp; Results'!F$29/12*$C$3)*('Input &amp; Results'!$D$22))</f>
        <v>#DIV/0!</v>
      </c>
      <c r="H1598" s="106" t="e">
        <f t="shared" si="164"/>
        <v>#DIV/0!</v>
      </c>
      <c r="I1598" s="106" t="e">
        <f t="shared" si="165"/>
        <v>#DIV/0!</v>
      </c>
      <c r="J1598" s="106" t="e">
        <f t="shared" si="168"/>
        <v>#DIV/0!</v>
      </c>
      <c r="K1598" s="107" t="e">
        <f t="shared" si="166"/>
        <v>#DIV/0!</v>
      </c>
    </row>
    <row r="1599" spans="2:11" x14ac:dyDescent="0.2">
      <c r="B1599" s="31">
        <f t="shared" si="170"/>
        <v>5</v>
      </c>
      <c r="C1599" s="31" t="s">
        <v>55</v>
      </c>
      <c r="D1599" s="106">
        <v>1584</v>
      </c>
      <c r="E1599" s="106">
        <f t="shared" si="169"/>
        <v>0</v>
      </c>
      <c r="F1599" s="107">
        <f t="shared" si="167"/>
        <v>0</v>
      </c>
      <c r="G1599" s="106" t="e">
        <f>IF('Calcs active'!P1598&gt;0,('Input &amp; Results'!F$29/12*$C$3)*('Input &amp; Results'!$D$21),('Input &amp; Results'!F$29/12*$C$3)*('Input &amp; Results'!$D$22))</f>
        <v>#DIV/0!</v>
      </c>
      <c r="H1599" s="106" t="e">
        <f t="shared" si="164"/>
        <v>#DIV/0!</v>
      </c>
      <c r="I1599" s="106" t="e">
        <f t="shared" si="165"/>
        <v>#DIV/0!</v>
      </c>
      <c r="J1599" s="106" t="e">
        <f t="shared" si="168"/>
        <v>#DIV/0!</v>
      </c>
      <c r="K1599" s="107" t="e">
        <f t="shared" si="166"/>
        <v>#DIV/0!</v>
      </c>
    </row>
    <row r="1600" spans="2:11" x14ac:dyDescent="0.2">
      <c r="B1600" s="31">
        <f t="shared" si="170"/>
        <v>5</v>
      </c>
      <c r="C1600" s="31" t="s">
        <v>55</v>
      </c>
      <c r="D1600" s="106">
        <v>1585</v>
      </c>
      <c r="E1600" s="106">
        <f t="shared" si="169"/>
        <v>0</v>
      </c>
      <c r="F1600" s="107">
        <f t="shared" si="167"/>
        <v>0</v>
      </c>
      <c r="G1600" s="106" t="e">
        <f>IF('Calcs active'!P1599&gt;0,('Input &amp; Results'!F$29/12*$C$3)*('Input &amp; Results'!$D$21),('Input &amp; Results'!F$29/12*$C$3)*('Input &amp; Results'!$D$22))</f>
        <v>#DIV/0!</v>
      </c>
      <c r="H1600" s="106" t="e">
        <f t="shared" si="164"/>
        <v>#DIV/0!</v>
      </c>
      <c r="I1600" s="106" t="e">
        <f t="shared" si="165"/>
        <v>#DIV/0!</v>
      </c>
      <c r="J1600" s="106" t="e">
        <f t="shared" si="168"/>
        <v>#DIV/0!</v>
      </c>
      <c r="K1600" s="107" t="e">
        <f t="shared" si="166"/>
        <v>#DIV/0!</v>
      </c>
    </row>
    <row r="1601" spans="2:11" x14ac:dyDescent="0.2">
      <c r="B1601" s="31">
        <f t="shared" si="170"/>
        <v>5</v>
      </c>
      <c r="C1601" s="31" t="s">
        <v>55</v>
      </c>
      <c r="D1601" s="106">
        <v>1586</v>
      </c>
      <c r="E1601" s="106">
        <f t="shared" si="169"/>
        <v>0</v>
      </c>
      <c r="F1601" s="107">
        <f t="shared" si="167"/>
        <v>0</v>
      </c>
      <c r="G1601" s="106" t="e">
        <f>IF('Calcs active'!P1600&gt;0,('Input &amp; Results'!F$29/12*$C$3)*('Input &amp; Results'!$D$21),('Input &amp; Results'!F$29/12*$C$3)*('Input &amp; Results'!$D$22))</f>
        <v>#DIV/0!</v>
      </c>
      <c r="H1601" s="106" t="e">
        <f t="shared" si="164"/>
        <v>#DIV/0!</v>
      </c>
      <c r="I1601" s="106" t="e">
        <f t="shared" si="165"/>
        <v>#DIV/0!</v>
      </c>
      <c r="J1601" s="106" t="e">
        <f t="shared" si="168"/>
        <v>#DIV/0!</v>
      </c>
      <c r="K1601" s="107" t="e">
        <f t="shared" si="166"/>
        <v>#DIV/0!</v>
      </c>
    </row>
    <row r="1602" spans="2:11" x14ac:dyDescent="0.2">
      <c r="B1602" s="31">
        <f t="shared" si="170"/>
        <v>5</v>
      </c>
      <c r="C1602" s="31" t="s">
        <v>55</v>
      </c>
      <c r="D1602" s="106">
        <v>1587</v>
      </c>
      <c r="E1602" s="106">
        <f t="shared" si="169"/>
        <v>0</v>
      </c>
      <c r="F1602" s="107">
        <f t="shared" si="167"/>
        <v>0</v>
      </c>
      <c r="G1602" s="106" t="e">
        <f>IF('Calcs active'!P1601&gt;0,('Input &amp; Results'!F$29/12*$C$3)*('Input &amp; Results'!$D$21),('Input &amp; Results'!F$29/12*$C$3)*('Input &amp; Results'!$D$22))</f>
        <v>#DIV/0!</v>
      </c>
      <c r="H1602" s="106" t="e">
        <f t="shared" si="164"/>
        <v>#DIV/0!</v>
      </c>
      <c r="I1602" s="106" t="e">
        <f t="shared" si="165"/>
        <v>#DIV/0!</v>
      </c>
      <c r="J1602" s="106" t="e">
        <f t="shared" si="168"/>
        <v>#DIV/0!</v>
      </c>
      <c r="K1602" s="107" t="e">
        <f t="shared" si="166"/>
        <v>#DIV/0!</v>
      </c>
    </row>
    <row r="1603" spans="2:11" x14ac:dyDescent="0.2">
      <c r="B1603" s="31">
        <f t="shared" si="170"/>
        <v>5</v>
      </c>
      <c r="C1603" s="31" t="s">
        <v>55</v>
      </c>
      <c r="D1603" s="106">
        <v>1588</v>
      </c>
      <c r="E1603" s="106">
        <f t="shared" si="169"/>
        <v>0</v>
      </c>
      <c r="F1603" s="107">
        <f t="shared" si="167"/>
        <v>0</v>
      </c>
      <c r="G1603" s="106" t="e">
        <f>IF('Calcs active'!P1602&gt;0,('Input &amp; Results'!F$29/12*$C$3)*('Input &amp; Results'!$D$21),('Input &amp; Results'!F$29/12*$C$3)*('Input &amp; Results'!$D$22))</f>
        <v>#DIV/0!</v>
      </c>
      <c r="H1603" s="106" t="e">
        <f t="shared" si="164"/>
        <v>#DIV/0!</v>
      </c>
      <c r="I1603" s="106" t="e">
        <f t="shared" si="165"/>
        <v>#DIV/0!</v>
      </c>
      <c r="J1603" s="106" t="e">
        <f t="shared" si="168"/>
        <v>#DIV/0!</v>
      </c>
      <c r="K1603" s="107" t="e">
        <f t="shared" si="166"/>
        <v>#DIV/0!</v>
      </c>
    </row>
    <row r="1604" spans="2:11" x14ac:dyDescent="0.2">
      <c r="B1604" s="31">
        <f t="shared" si="170"/>
        <v>5</v>
      </c>
      <c r="C1604" s="31" t="s">
        <v>55</v>
      </c>
      <c r="D1604" s="106">
        <v>1589</v>
      </c>
      <c r="E1604" s="106">
        <f t="shared" si="169"/>
        <v>0</v>
      </c>
      <c r="F1604" s="107">
        <f t="shared" si="167"/>
        <v>0</v>
      </c>
      <c r="G1604" s="106" t="e">
        <f>IF('Calcs active'!P1603&gt;0,('Input &amp; Results'!F$29/12*$C$3)*('Input &amp; Results'!$D$21),('Input &amp; Results'!F$29/12*$C$3)*('Input &amp; Results'!$D$22))</f>
        <v>#DIV/0!</v>
      </c>
      <c r="H1604" s="106" t="e">
        <f t="shared" si="164"/>
        <v>#DIV/0!</v>
      </c>
      <c r="I1604" s="106" t="e">
        <f t="shared" si="165"/>
        <v>#DIV/0!</v>
      </c>
      <c r="J1604" s="106" t="e">
        <f t="shared" si="168"/>
        <v>#DIV/0!</v>
      </c>
      <c r="K1604" s="107" t="e">
        <f t="shared" si="166"/>
        <v>#DIV/0!</v>
      </c>
    </row>
    <row r="1605" spans="2:11" x14ac:dyDescent="0.2">
      <c r="B1605" s="31">
        <f t="shared" si="170"/>
        <v>5</v>
      </c>
      <c r="C1605" s="31" t="s">
        <v>55</v>
      </c>
      <c r="D1605" s="106">
        <v>1590</v>
      </c>
      <c r="E1605" s="106">
        <f t="shared" si="169"/>
        <v>0</v>
      </c>
      <c r="F1605" s="107">
        <f t="shared" si="167"/>
        <v>0</v>
      </c>
      <c r="G1605" s="106" t="e">
        <f>IF('Calcs active'!P1604&gt;0,('Input &amp; Results'!F$29/12*$C$3)*('Input &amp; Results'!$D$21),('Input &amp; Results'!F$29/12*$C$3)*('Input &amp; Results'!$D$22))</f>
        <v>#DIV/0!</v>
      </c>
      <c r="H1605" s="106" t="e">
        <f t="shared" si="164"/>
        <v>#DIV/0!</v>
      </c>
      <c r="I1605" s="106" t="e">
        <f t="shared" si="165"/>
        <v>#DIV/0!</v>
      </c>
      <c r="J1605" s="106" t="e">
        <f t="shared" si="168"/>
        <v>#DIV/0!</v>
      </c>
      <c r="K1605" s="107" t="e">
        <f t="shared" si="166"/>
        <v>#DIV/0!</v>
      </c>
    </row>
    <row r="1606" spans="2:11" x14ac:dyDescent="0.2">
      <c r="B1606" s="31">
        <f t="shared" si="170"/>
        <v>5</v>
      </c>
      <c r="C1606" s="31" t="s">
        <v>55</v>
      </c>
      <c r="D1606" s="106">
        <v>1591</v>
      </c>
      <c r="E1606" s="106">
        <f t="shared" si="169"/>
        <v>0</v>
      </c>
      <c r="F1606" s="107">
        <f t="shared" si="167"/>
        <v>0</v>
      </c>
      <c r="G1606" s="106" t="e">
        <f>IF('Calcs active'!P1605&gt;0,('Input &amp; Results'!F$29/12*$C$3)*('Input &amp; Results'!$D$21),('Input &amp; Results'!F$29/12*$C$3)*('Input &amp; Results'!$D$22))</f>
        <v>#DIV/0!</v>
      </c>
      <c r="H1606" s="106" t="e">
        <f t="shared" si="164"/>
        <v>#DIV/0!</v>
      </c>
      <c r="I1606" s="106" t="e">
        <f t="shared" si="165"/>
        <v>#DIV/0!</v>
      </c>
      <c r="J1606" s="106" t="e">
        <f t="shared" si="168"/>
        <v>#DIV/0!</v>
      </c>
      <c r="K1606" s="107" t="e">
        <f t="shared" si="166"/>
        <v>#DIV/0!</v>
      </c>
    </row>
    <row r="1607" spans="2:11" x14ac:dyDescent="0.2">
      <c r="B1607" s="31">
        <f t="shared" si="170"/>
        <v>5</v>
      </c>
      <c r="C1607" s="31" t="s">
        <v>55</v>
      </c>
      <c r="D1607" s="106">
        <v>1592</v>
      </c>
      <c r="E1607" s="106">
        <f t="shared" si="169"/>
        <v>0</v>
      </c>
      <c r="F1607" s="107">
        <f t="shared" si="167"/>
        <v>0</v>
      </c>
      <c r="G1607" s="106" t="e">
        <f>IF('Calcs active'!P1606&gt;0,('Input &amp; Results'!F$29/12*$C$3)*('Input &amp; Results'!$D$21),('Input &amp; Results'!F$29/12*$C$3)*('Input &amp; Results'!$D$22))</f>
        <v>#DIV/0!</v>
      </c>
      <c r="H1607" s="106" t="e">
        <f t="shared" si="164"/>
        <v>#DIV/0!</v>
      </c>
      <c r="I1607" s="106" t="e">
        <f t="shared" si="165"/>
        <v>#DIV/0!</v>
      </c>
      <c r="J1607" s="106" t="e">
        <f t="shared" si="168"/>
        <v>#DIV/0!</v>
      </c>
      <c r="K1607" s="107" t="e">
        <f t="shared" si="166"/>
        <v>#DIV/0!</v>
      </c>
    </row>
    <row r="1608" spans="2:11" x14ac:dyDescent="0.2">
      <c r="B1608" s="31">
        <f t="shared" si="170"/>
        <v>5</v>
      </c>
      <c r="C1608" s="31" t="s">
        <v>55</v>
      </c>
      <c r="D1608" s="106">
        <v>1593</v>
      </c>
      <c r="E1608" s="106">
        <f t="shared" si="169"/>
        <v>0</v>
      </c>
      <c r="F1608" s="107">
        <f t="shared" si="167"/>
        <v>0</v>
      </c>
      <c r="G1608" s="106" t="e">
        <f>IF('Calcs active'!P1607&gt;0,('Input &amp; Results'!F$29/12*$C$3)*('Input &amp; Results'!$D$21),('Input &amp; Results'!F$29/12*$C$3)*('Input &amp; Results'!$D$22))</f>
        <v>#DIV/0!</v>
      </c>
      <c r="H1608" s="106" t="e">
        <f t="shared" si="164"/>
        <v>#DIV/0!</v>
      </c>
      <c r="I1608" s="106" t="e">
        <f t="shared" si="165"/>
        <v>#DIV/0!</v>
      </c>
      <c r="J1608" s="106" t="e">
        <f t="shared" si="168"/>
        <v>#DIV/0!</v>
      </c>
      <c r="K1608" s="107" t="e">
        <f t="shared" si="166"/>
        <v>#DIV/0!</v>
      </c>
    </row>
    <row r="1609" spans="2:11" x14ac:dyDescent="0.2">
      <c r="B1609" s="31">
        <f t="shared" si="170"/>
        <v>5</v>
      </c>
      <c r="C1609" s="31" t="s">
        <v>55</v>
      </c>
      <c r="D1609" s="106">
        <v>1594</v>
      </c>
      <c r="E1609" s="106">
        <f t="shared" si="169"/>
        <v>0</v>
      </c>
      <c r="F1609" s="107">
        <f t="shared" si="167"/>
        <v>0</v>
      </c>
      <c r="G1609" s="106" t="e">
        <f>IF('Calcs active'!P1608&gt;0,('Input &amp; Results'!F$29/12*$C$3)*('Input &amp; Results'!$D$21),('Input &amp; Results'!F$29/12*$C$3)*('Input &amp; Results'!$D$22))</f>
        <v>#DIV/0!</v>
      </c>
      <c r="H1609" s="106" t="e">
        <f t="shared" si="164"/>
        <v>#DIV/0!</v>
      </c>
      <c r="I1609" s="106" t="e">
        <f t="shared" si="165"/>
        <v>#DIV/0!</v>
      </c>
      <c r="J1609" s="106" t="e">
        <f t="shared" si="168"/>
        <v>#DIV/0!</v>
      </c>
      <c r="K1609" s="107" t="e">
        <f t="shared" si="166"/>
        <v>#DIV/0!</v>
      </c>
    </row>
    <row r="1610" spans="2:11" x14ac:dyDescent="0.2">
      <c r="B1610" s="31">
        <f t="shared" si="170"/>
        <v>5</v>
      </c>
      <c r="C1610" s="31" t="s">
        <v>55</v>
      </c>
      <c r="D1610" s="106">
        <v>1595</v>
      </c>
      <c r="E1610" s="106">
        <f t="shared" si="169"/>
        <v>0</v>
      </c>
      <c r="F1610" s="107">
        <f t="shared" si="167"/>
        <v>0</v>
      </c>
      <c r="G1610" s="106" t="e">
        <f>IF('Calcs active'!P1609&gt;0,('Input &amp; Results'!F$29/12*$C$3)*('Input &amp; Results'!$D$21),('Input &amp; Results'!F$29/12*$C$3)*('Input &amp; Results'!$D$22))</f>
        <v>#DIV/0!</v>
      </c>
      <c r="H1610" s="106" t="e">
        <f t="shared" si="164"/>
        <v>#DIV/0!</v>
      </c>
      <c r="I1610" s="106" t="e">
        <f t="shared" si="165"/>
        <v>#DIV/0!</v>
      </c>
      <c r="J1610" s="106" t="e">
        <f t="shared" si="168"/>
        <v>#DIV/0!</v>
      </c>
      <c r="K1610" s="107" t="e">
        <f t="shared" si="166"/>
        <v>#DIV/0!</v>
      </c>
    </row>
    <row r="1611" spans="2:11" x14ac:dyDescent="0.2">
      <c r="B1611" s="31">
        <f t="shared" si="170"/>
        <v>5</v>
      </c>
      <c r="C1611" s="31" t="s">
        <v>55</v>
      </c>
      <c r="D1611" s="106">
        <v>1596</v>
      </c>
      <c r="E1611" s="106">
        <f t="shared" si="169"/>
        <v>0</v>
      </c>
      <c r="F1611" s="107">
        <f t="shared" si="167"/>
        <v>0</v>
      </c>
      <c r="G1611" s="106" t="e">
        <f>IF('Calcs active'!P1610&gt;0,('Input &amp; Results'!F$29/12*$C$3)*('Input &amp; Results'!$D$21),('Input &amp; Results'!F$29/12*$C$3)*('Input &amp; Results'!$D$22))</f>
        <v>#DIV/0!</v>
      </c>
      <c r="H1611" s="106" t="e">
        <f t="shared" si="164"/>
        <v>#DIV/0!</v>
      </c>
      <c r="I1611" s="106" t="e">
        <f t="shared" si="165"/>
        <v>#DIV/0!</v>
      </c>
      <c r="J1611" s="106" t="e">
        <f t="shared" si="168"/>
        <v>#DIV/0!</v>
      </c>
      <c r="K1611" s="107" t="e">
        <f t="shared" si="166"/>
        <v>#DIV/0!</v>
      </c>
    </row>
    <row r="1612" spans="2:11" x14ac:dyDescent="0.2">
      <c r="B1612" s="31">
        <f t="shared" si="170"/>
        <v>5</v>
      </c>
      <c r="C1612" s="31" t="s">
        <v>55</v>
      </c>
      <c r="D1612" s="106">
        <v>1597</v>
      </c>
      <c r="E1612" s="106">
        <f t="shared" si="169"/>
        <v>0</v>
      </c>
      <c r="F1612" s="107">
        <f t="shared" si="167"/>
        <v>0</v>
      </c>
      <c r="G1612" s="106" t="e">
        <f>IF('Calcs active'!P1611&gt;0,('Input &amp; Results'!F$29/12*$C$3)*('Input &amp; Results'!$D$21),('Input &amp; Results'!F$29/12*$C$3)*('Input &amp; Results'!$D$22))</f>
        <v>#DIV/0!</v>
      </c>
      <c r="H1612" s="106" t="e">
        <f t="shared" si="164"/>
        <v>#DIV/0!</v>
      </c>
      <c r="I1612" s="106" t="e">
        <f t="shared" si="165"/>
        <v>#DIV/0!</v>
      </c>
      <c r="J1612" s="106" t="e">
        <f t="shared" si="168"/>
        <v>#DIV/0!</v>
      </c>
      <c r="K1612" s="107" t="e">
        <f t="shared" si="166"/>
        <v>#DIV/0!</v>
      </c>
    </row>
    <row r="1613" spans="2:11" x14ac:dyDescent="0.2">
      <c r="B1613" s="31">
        <f t="shared" si="170"/>
        <v>5</v>
      </c>
      <c r="C1613" s="31" t="s">
        <v>55</v>
      </c>
      <c r="D1613" s="106">
        <v>1598</v>
      </c>
      <c r="E1613" s="106">
        <f t="shared" si="169"/>
        <v>0</v>
      </c>
      <c r="F1613" s="107">
        <f t="shared" si="167"/>
        <v>0</v>
      </c>
      <c r="G1613" s="106" t="e">
        <f>IF('Calcs active'!P1612&gt;0,('Input &amp; Results'!F$29/12*$C$3)*('Input &amp; Results'!$D$21),('Input &amp; Results'!F$29/12*$C$3)*('Input &amp; Results'!$D$22))</f>
        <v>#DIV/0!</v>
      </c>
      <c r="H1613" s="106" t="e">
        <f t="shared" si="164"/>
        <v>#DIV/0!</v>
      </c>
      <c r="I1613" s="106" t="e">
        <f t="shared" si="165"/>
        <v>#DIV/0!</v>
      </c>
      <c r="J1613" s="106" t="e">
        <f t="shared" si="168"/>
        <v>#DIV/0!</v>
      </c>
      <c r="K1613" s="107" t="e">
        <f t="shared" si="166"/>
        <v>#DIV/0!</v>
      </c>
    </row>
    <row r="1614" spans="2:11" x14ac:dyDescent="0.2">
      <c r="B1614" s="31">
        <f t="shared" si="170"/>
        <v>5</v>
      </c>
      <c r="C1614" s="31" t="s">
        <v>55</v>
      </c>
      <c r="D1614" s="106">
        <v>1599</v>
      </c>
      <c r="E1614" s="106">
        <f t="shared" si="169"/>
        <v>0</v>
      </c>
      <c r="F1614" s="107">
        <f t="shared" si="167"/>
        <v>0</v>
      </c>
      <c r="G1614" s="106" t="e">
        <f>IF('Calcs active'!P1613&gt;0,('Input &amp; Results'!F$29/12*$C$3)*('Input &amp; Results'!$D$21),('Input &amp; Results'!F$29/12*$C$3)*('Input &amp; Results'!$D$22))</f>
        <v>#DIV/0!</v>
      </c>
      <c r="H1614" s="106" t="e">
        <f t="shared" si="164"/>
        <v>#DIV/0!</v>
      </c>
      <c r="I1614" s="106" t="e">
        <f t="shared" si="165"/>
        <v>#DIV/0!</v>
      </c>
      <c r="J1614" s="106" t="e">
        <f t="shared" si="168"/>
        <v>#DIV/0!</v>
      </c>
      <c r="K1614" s="107" t="e">
        <f t="shared" si="166"/>
        <v>#DIV/0!</v>
      </c>
    </row>
    <row r="1615" spans="2:11" x14ac:dyDescent="0.2">
      <c r="B1615" s="31">
        <f t="shared" si="170"/>
        <v>5</v>
      </c>
      <c r="C1615" s="31" t="s">
        <v>55</v>
      </c>
      <c r="D1615" s="106">
        <v>1600</v>
      </c>
      <c r="E1615" s="106">
        <f t="shared" si="169"/>
        <v>0</v>
      </c>
      <c r="F1615" s="107">
        <f t="shared" si="167"/>
        <v>0</v>
      </c>
      <c r="G1615" s="106" t="e">
        <f>IF('Calcs active'!P1614&gt;0,('Input &amp; Results'!F$29/12*$C$3)*('Input &amp; Results'!$D$21),('Input &amp; Results'!F$29/12*$C$3)*('Input &amp; Results'!$D$22))</f>
        <v>#DIV/0!</v>
      </c>
      <c r="H1615" s="106" t="e">
        <f t="shared" si="164"/>
        <v>#DIV/0!</v>
      </c>
      <c r="I1615" s="106" t="e">
        <f t="shared" si="165"/>
        <v>#DIV/0!</v>
      </c>
      <c r="J1615" s="106" t="e">
        <f t="shared" si="168"/>
        <v>#DIV/0!</v>
      </c>
      <c r="K1615" s="107" t="e">
        <f t="shared" si="166"/>
        <v>#DIV/0!</v>
      </c>
    </row>
    <row r="1616" spans="2:11" x14ac:dyDescent="0.2">
      <c r="B1616" s="31">
        <f t="shared" si="170"/>
        <v>5</v>
      </c>
      <c r="C1616" s="31" t="s">
        <v>55</v>
      </c>
      <c r="D1616" s="106">
        <v>1601</v>
      </c>
      <c r="E1616" s="106">
        <f t="shared" si="169"/>
        <v>0</v>
      </c>
      <c r="F1616" s="107">
        <f t="shared" si="167"/>
        <v>0</v>
      </c>
      <c r="G1616" s="106" t="e">
        <f>IF('Calcs active'!P1615&gt;0,('Input &amp; Results'!F$29/12*$C$3)*('Input &amp; Results'!$D$21),('Input &amp; Results'!F$29/12*$C$3)*('Input &amp; Results'!$D$22))</f>
        <v>#DIV/0!</v>
      </c>
      <c r="H1616" s="106" t="e">
        <f t="shared" si="164"/>
        <v>#DIV/0!</v>
      </c>
      <c r="I1616" s="106" t="e">
        <f t="shared" si="165"/>
        <v>#DIV/0!</v>
      </c>
      <c r="J1616" s="106" t="e">
        <f t="shared" si="168"/>
        <v>#DIV/0!</v>
      </c>
      <c r="K1616" s="107" t="e">
        <f t="shared" si="166"/>
        <v>#DIV/0!</v>
      </c>
    </row>
    <row r="1617" spans="2:11" x14ac:dyDescent="0.2">
      <c r="B1617" s="31">
        <f t="shared" si="170"/>
        <v>5</v>
      </c>
      <c r="C1617" s="31" t="s">
        <v>55</v>
      </c>
      <c r="D1617" s="106">
        <v>1602</v>
      </c>
      <c r="E1617" s="106">
        <f t="shared" si="169"/>
        <v>0</v>
      </c>
      <c r="F1617" s="107">
        <f t="shared" si="167"/>
        <v>0</v>
      </c>
      <c r="G1617" s="106" t="e">
        <f>IF('Calcs active'!P1616&gt;0,('Input &amp; Results'!F$29/12*$C$3)*('Input &amp; Results'!$D$21),('Input &amp; Results'!F$29/12*$C$3)*('Input &amp; Results'!$D$22))</f>
        <v>#DIV/0!</v>
      </c>
      <c r="H1617" s="106" t="e">
        <f t="shared" ref="H1617:H1680" si="171">G1617-E1617</f>
        <v>#DIV/0!</v>
      </c>
      <c r="I1617" s="106" t="e">
        <f t="shared" ref="I1617:I1680" si="172">I1616+H1617</f>
        <v>#DIV/0!</v>
      </c>
      <c r="J1617" s="106" t="e">
        <f t="shared" si="168"/>
        <v>#DIV/0!</v>
      </c>
      <c r="K1617" s="107" t="e">
        <f t="shared" ref="K1617:K1680" si="173">J1617/($C$3*$C$4)</f>
        <v>#DIV/0!</v>
      </c>
    </row>
    <row r="1618" spans="2:11" x14ac:dyDescent="0.2">
      <c r="B1618" s="31">
        <f t="shared" si="170"/>
        <v>5</v>
      </c>
      <c r="C1618" s="31" t="s">
        <v>55</v>
      </c>
      <c r="D1618" s="106">
        <v>1603</v>
      </c>
      <c r="E1618" s="106">
        <f t="shared" si="169"/>
        <v>0</v>
      </c>
      <c r="F1618" s="107">
        <f t="shared" si="167"/>
        <v>0</v>
      </c>
      <c r="G1618" s="106" t="e">
        <f>IF('Calcs active'!P1617&gt;0,('Input &amp; Results'!F$29/12*$C$3)*('Input &amp; Results'!$D$21),('Input &amp; Results'!F$29/12*$C$3)*('Input &amp; Results'!$D$22))</f>
        <v>#DIV/0!</v>
      </c>
      <c r="H1618" s="106" t="e">
        <f t="shared" si="171"/>
        <v>#DIV/0!</v>
      </c>
      <c r="I1618" s="106" t="e">
        <f t="shared" si="172"/>
        <v>#DIV/0!</v>
      </c>
      <c r="J1618" s="106" t="e">
        <f t="shared" si="168"/>
        <v>#DIV/0!</v>
      </c>
      <c r="K1618" s="107" t="e">
        <f t="shared" si="173"/>
        <v>#DIV/0!</v>
      </c>
    </row>
    <row r="1619" spans="2:11" x14ac:dyDescent="0.2">
      <c r="B1619" s="31">
        <f t="shared" si="170"/>
        <v>5</v>
      </c>
      <c r="C1619" s="31" t="s">
        <v>55</v>
      </c>
      <c r="D1619" s="106">
        <v>1604</v>
      </c>
      <c r="E1619" s="106">
        <f t="shared" si="169"/>
        <v>0</v>
      </c>
      <c r="F1619" s="107">
        <f t="shared" ref="F1619:F1682" si="174">E1619*7.48/1440</f>
        <v>0</v>
      </c>
      <c r="G1619" s="106" t="e">
        <f>IF('Calcs active'!P1618&gt;0,('Input &amp; Results'!F$29/12*$C$3)*('Input &amp; Results'!$D$21),('Input &amp; Results'!F$29/12*$C$3)*('Input &amp; Results'!$D$22))</f>
        <v>#DIV/0!</v>
      </c>
      <c r="H1619" s="106" t="e">
        <f t="shared" si="171"/>
        <v>#DIV/0!</v>
      </c>
      <c r="I1619" s="106" t="e">
        <f t="shared" si="172"/>
        <v>#DIV/0!</v>
      </c>
      <c r="J1619" s="106" t="e">
        <f t="shared" si="168"/>
        <v>#DIV/0!</v>
      </c>
      <c r="K1619" s="107" t="e">
        <f t="shared" si="173"/>
        <v>#DIV/0!</v>
      </c>
    </row>
    <row r="1620" spans="2:11" x14ac:dyDescent="0.2">
      <c r="B1620" s="31">
        <f t="shared" si="170"/>
        <v>5</v>
      </c>
      <c r="C1620" s="31" t="s">
        <v>55</v>
      </c>
      <c r="D1620" s="106">
        <v>1605</v>
      </c>
      <c r="E1620" s="106">
        <f t="shared" si="169"/>
        <v>0</v>
      </c>
      <c r="F1620" s="107">
        <f t="shared" si="174"/>
        <v>0</v>
      </c>
      <c r="G1620" s="106" t="e">
        <f>IF('Calcs active'!P1619&gt;0,('Input &amp; Results'!F$29/12*$C$3)*('Input &amp; Results'!$D$21),('Input &amp; Results'!F$29/12*$C$3)*('Input &amp; Results'!$D$22))</f>
        <v>#DIV/0!</v>
      </c>
      <c r="H1620" s="106" t="e">
        <f t="shared" si="171"/>
        <v>#DIV/0!</v>
      </c>
      <c r="I1620" s="106" t="e">
        <f t="shared" si="172"/>
        <v>#DIV/0!</v>
      </c>
      <c r="J1620" s="106" t="e">
        <f t="shared" si="168"/>
        <v>#DIV/0!</v>
      </c>
      <c r="K1620" s="107" t="e">
        <f t="shared" si="173"/>
        <v>#DIV/0!</v>
      </c>
    </row>
    <row r="1621" spans="2:11" x14ac:dyDescent="0.2">
      <c r="B1621" s="31">
        <f t="shared" si="170"/>
        <v>5</v>
      </c>
      <c r="C1621" s="31" t="s">
        <v>55</v>
      </c>
      <c r="D1621" s="106">
        <v>1606</v>
      </c>
      <c r="E1621" s="106">
        <f t="shared" si="169"/>
        <v>0</v>
      </c>
      <c r="F1621" s="107">
        <f t="shared" si="174"/>
        <v>0</v>
      </c>
      <c r="G1621" s="106" t="e">
        <f>IF('Calcs active'!P1620&gt;0,('Input &amp; Results'!F$29/12*$C$3)*('Input &amp; Results'!$D$21),('Input &amp; Results'!F$29/12*$C$3)*('Input &amp; Results'!$D$22))</f>
        <v>#DIV/0!</v>
      </c>
      <c r="H1621" s="106" t="e">
        <f t="shared" si="171"/>
        <v>#DIV/0!</v>
      </c>
      <c r="I1621" s="106" t="e">
        <f t="shared" si="172"/>
        <v>#DIV/0!</v>
      </c>
      <c r="J1621" s="106" t="e">
        <f t="shared" ref="J1621:J1684" si="175">J1620+H1621</f>
        <v>#DIV/0!</v>
      </c>
      <c r="K1621" s="107" t="e">
        <f t="shared" si="173"/>
        <v>#DIV/0!</v>
      </c>
    </row>
    <row r="1622" spans="2:11" x14ac:dyDescent="0.2">
      <c r="B1622" s="31">
        <f t="shared" si="170"/>
        <v>5</v>
      </c>
      <c r="C1622" s="31" t="s">
        <v>55</v>
      </c>
      <c r="D1622" s="106">
        <v>1607</v>
      </c>
      <c r="E1622" s="106">
        <f t="shared" si="169"/>
        <v>0</v>
      </c>
      <c r="F1622" s="107">
        <f t="shared" si="174"/>
        <v>0</v>
      </c>
      <c r="G1622" s="106" t="e">
        <f>IF('Calcs active'!P1621&gt;0,('Input &amp; Results'!F$29/12*$C$3)*('Input &amp; Results'!$D$21),('Input &amp; Results'!F$29/12*$C$3)*('Input &amp; Results'!$D$22))</f>
        <v>#DIV/0!</v>
      </c>
      <c r="H1622" s="106" t="e">
        <f t="shared" si="171"/>
        <v>#DIV/0!</v>
      </c>
      <c r="I1622" s="106" t="e">
        <f t="shared" si="172"/>
        <v>#DIV/0!</v>
      </c>
      <c r="J1622" s="106" t="e">
        <f t="shared" si="175"/>
        <v>#DIV/0!</v>
      </c>
      <c r="K1622" s="107" t="e">
        <f t="shared" si="173"/>
        <v>#DIV/0!</v>
      </c>
    </row>
    <row r="1623" spans="2:11" x14ac:dyDescent="0.2">
      <c r="B1623" s="31">
        <f t="shared" si="170"/>
        <v>5</v>
      </c>
      <c r="C1623" s="31" t="s">
        <v>55</v>
      </c>
      <c r="D1623" s="106">
        <v>1608</v>
      </c>
      <c r="E1623" s="106">
        <f t="shared" si="169"/>
        <v>0</v>
      </c>
      <c r="F1623" s="107">
        <f t="shared" si="174"/>
        <v>0</v>
      </c>
      <c r="G1623" s="106" t="e">
        <f>IF('Calcs active'!P1622&gt;0,('Input &amp; Results'!F$29/12*$C$3)*('Input &amp; Results'!$D$21),('Input &amp; Results'!F$29/12*$C$3)*('Input &amp; Results'!$D$22))</f>
        <v>#DIV/0!</v>
      </c>
      <c r="H1623" s="106" t="e">
        <f t="shared" si="171"/>
        <v>#DIV/0!</v>
      </c>
      <c r="I1623" s="106" t="e">
        <f t="shared" si="172"/>
        <v>#DIV/0!</v>
      </c>
      <c r="J1623" s="106" t="e">
        <f t="shared" si="175"/>
        <v>#DIV/0!</v>
      </c>
      <c r="K1623" s="107" t="e">
        <f t="shared" si="173"/>
        <v>#DIV/0!</v>
      </c>
    </row>
    <row r="1624" spans="2:11" x14ac:dyDescent="0.2">
      <c r="B1624" s="31">
        <f t="shared" si="170"/>
        <v>5</v>
      </c>
      <c r="C1624" s="31" t="s">
        <v>55</v>
      </c>
      <c r="D1624" s="106">
        <v>1609</v>
      </c>
      <c r="E1624" s="106">
        <f t="shared" si="169"/>
        <v>0</v>
      </c>
      <c r="F1624" s="107">
        <f t="shared" si="174"/>
        <v>0</v>
      </c>
      <c r="G1624" s="106" t="e">
        <f>IF('Calcs active'!P1623&gt;0,('Input &amp; Results'!F$29/12*$C$3)*('Input &amp; Results'!$D$21),('Input &amp; Results'!F$29/12*$C$3)*('Input &amp; Results'!$D$22))</f>
        <v>#DIV/0!</v>
      </c>
      <c r="H1624" s="106" t="e">
        <f t="shared" si="171"/>
        <v>#DIV/0!</v>
      </c>
      <c r="I1624" s="106" t="e">
        <f t="shared" si="172"/>
        <v>#DIV/0!</v>
      </c>
      <c r="J1624" s="106" t="e">
        <f t="shared" si="175"/>
        <v>#DIV/0!</v>
      </c>
      <c r="K1624" s="107" t="e">
        <f t="shared" si="173"/>
        <v>#DIV/0!</v>
      </c>
    </row>
    <row r="1625" spans="2:11" x14ac:dyDescent="0.2">
      <c r="B1625" s="31">
        <f t="shared" si="170"/>
        <v>5</v>
      </c>
      <c r="C1625" s="31" t="s">
        <v>55</v>
      </c>
      <c r="D1625" s="106">
        <v>1610</v>
      </c>
      <c r="E1625" s="106">
        <f t="shared" si="169"/>
        <v>0</v>
      </c>
      <c r="F1625" s="107">
        <f t="shared" si="174"/>
        <v>0</v>
      </c>
      <c r="G1625" s="106" t="e">
        <f>IF('Calcs active'!P1624&gt;0,('Input &amp; Results'!F$29/12*$C$3)*('Input &amp; Results'!$D$21),('Input &amp; Results'!F$29/12*$C$3)*('Input &amp; Results'!$D$22))</f>
        <v>#DIV/0!</v>
      </c>
      <c r="H1625" s="106" t="e">
        <f t="shared" si="171"/>
        <v>#DIV/0!</v>
      </c>
      <c r="I1625" s="106" t="e">
        <f t="shared" si="172"/>
        <v>#DIV/0!</v>
      </c>
      <c r="J1625" s="106" t="e">
        <f t="shared" si="175"/>
        <v>#DIV/0!</v>
      </c>
      <c r="K1625" s="107" t="e">
        <f t="shared" si="173"/>
        <v>#DIV/0!</v>
      </c>
    </row>
    <row r="1626" spans="2:11" x14ac:dyDescent="0.2">
      <c r="B1626" s="31">
        <f t="shared" si="170"/>
        <v>5</v>
      </c>
      <c r="C1626" s="31" t="s">
        <v>55</v>
      </c>
      <c r="D1626" s="106">
        <v>1611</v>
      </c>
      <c r="E1626" s="106">
        <f t="shared" si="169"/>
        <v>0</v>
      </c>
      <c r="F1626" s="107">
        <f t="shared" si="174"/>
        <v>0</v>
      </c>
      <c r="G1626" s="106" t="e">
        <f>IF('Calcs active'!P1625&gt;0,('Input &amp; Results'!F$29/12*$C$3)*('Input &amp; Results'!$D$21),('Input &amp; Results'!F$29/12*$C$3)*('Input &amp; Results'!$D$22))</f>
        <v>#DIV/0!</v>
      </c>
      <c r="H1626" s="106" t="e">
        <f t="shared" si="171"/>
        <v>#DIV/0!</v>
      </c>
      <c r="I1626" s="106" t="e">
        <f t="shared" si="172"/>
        <v>#DIV/0!</v>
      </c>
      <c r="J1626" s="106" t="e">
        <f t="shared" si="175"/>
        <v>#DIV/0!</v>
      </c>
      <c r="K1626" s="107" t="e">
        <f t="shared" si="173"/>
        <v>#DIV/0!</v>
      </c>
    </row>
    <row r="1627" spans="2:11" x14ac:dyDescent="0.2">
      <c r="B1627" s="31">
        <f t="shared" si="170"/>
        <v>5</v>
      </c>
      <c r="C1627" s="31" t="s">
        <v>56</v>
      </c>
      <c r="D1627" s="106">
        <v>1612</v>
      </c>
      <c r="E1627" s="106">
        <f t="shared" si="169"/>
        <v>0</v>
      </c>
      <c r="F1627" s="107">
        <f t="shared" si="174"/>
        <v>0</v>
      </c>
      <c r="G1627" s="106" t="e">
        <f>IF('Calcs active'!P1626&gt;0,('Input &amp; Results'!F$30/12*$C$3)*('Input &amp; Results'!$D$21),('Input &amp; Results'!F$30/12*$C$3)*('Input &amp; Results'!$D$22))</f>
        <v>#DIV/0!</v>
      </c>
      <c r="H1627" s="106" t="e">
        <f t="shared" si="171"/>
        <v>#DIV/0!</v>
      </c>
      <c r="I1627" s="106" t="e">
        <f t="shared" si="172"/>
        <v>#DIV/0!</v>
      </c>
      <c r="J1627" s="106" t="e">
        <f t="shared" si="175"/>
        <v>#DIV/0!</v>
      </c>
      <c r="K1627" s="107" t="e">
        <f t="shared" si="173"/>
        <v>#DIV/0!</v>
      </c>
    </row>
    <row r="1628" spans="2:11" x14ac:dyDescent="0.2">
      <c r="B1628" s="31">
        <f t="shared" si="170"/>
        <v>5</v>
      </c>
      <c r="C1628" s="31" t="s">
        <v>56</v>
      </c>
      <c r="D1628" s="106">
        <v>1613</v>
      </c>
      <c r="E1628" s="106">
        <f t="shared" si="169"/>
        <v>0</v>
      </c>
      <c r="F1628" s="107">
        <f t="shared" si="174"/>
        <v>0</v>
      </c>
      <c r="G1628" s="106" t="e">
        <f>IF('Calcs active'!P1627&gt;0,('Input &amp; Results'!F$30/12*$C$3)*('Input &amp; Results'!$D$21),('Input &amp; Results'!F$30/12*$C$3)*('Input &amp; Results'!$D$22))</f>
        <v>#DIV/0!</v>
      </c>
      <c r="H1628" s="106" t="e">
        <f t="shared" si="171"/>
        <v>#DIV/0!</v>
      </c>
      <c r="I1628" s="106" t="e">
        <f t="shared" si="172"/>
        <v>#DIV/0!</v>
      </c>
      <c r="J1628" s="106" t="e">
        <f t="shared" si="175"/>
        <v>#DIV/0!</v>
      </c>
      <c r="K1628" s="107" t="e">
        <f t="shared" si="173"/>
        <v>#DIV/0!</v>
      </c>
    </row>
    <row r="1629" spans="2:11" x14ac:dyDescent="0.2">
      <c r="B1629" s="31">
        <f t="shared" si="170"/>
        <v>5</v>
      </c>
      <c r="C1629" s="31" t="s">
        <v>56</v>
      </c>
      <c r="D1629" s="106">
        <v>1614</v>
      </c>
      <c r="E1629" s="106">
        <f t="shared" si="169"/>
        <v>0</v>
      </c>
      <c r="F1629" s="107">
        <f t="shared" si="174"/>
        <v>0</v>
      </c>
      <c r="G1629" s="106" t="e">
        <f>IF('Calcs active'!P1628&gt;0,('Input &amp; Results'!F$30/12*$C$3)*('Input &amp; Results'!$D$21),('Input &amp; Results'!F$30/12*$C$3)*('Input &amp; Results'!$D$22))</f>
        <v>#DIV/0!</v>
      </c>
      <c r="H1629" s="106" t="e">
        <f t="shared" si="171"/>
        <v>#DIV/0!</v>
      </c>
      <c r="I1629" s="106" t="e">
        <f t="shared" si="172"/>
        <v>#DIV/0!</v>
      </c>
      <c r="J1629" s="106" t="e">
        <f t="shared" si="175"/>
        <v>#DIV/0!</v>
      </c>
      <c r="K1629" s="107" t="e">
        <f t="shared" si="173"/>
        <v>#DIV/0!</v>
      </c>
    </row>
    <row r="1630" spans="2:11" x14ac:dyDescent="0.2">
      <c r="B1630" s="31">
        <f t="shared" si="170"/>
        <v>5</v>
      </c>
      <c r="C1630" s="31" t="s">
        <v>56</v>
      </c>
      <c r="D1630" s="106">
        <v>1615</v>
      </c>
      <c r="E1630" s="106">
        <f t="shared" si="169"/>
        <v>0</v>
      </c>
      <c r="F1630" s="107">
        <f t="shared" si="174"/>
        <v>0</v>
      </c>
      <c r="G1630" s="106" t="e">
        <f>IF('Calcs active'!P1629&gt;0,('Input &amp; Results'!F$30/12*$C$3)*('Input &amp; Results'!$D$21),('Input &amp; Results'!F$30/12*$C$3)*('Input &amp; Results'!$D$22))</f>
        <v>#DIV/0!</v>
      </c>
      <c r="H1630" s="106" t="e">
        <f t="shared" si="171"/>
        <v>#DIV/0!</v>
      </c>
      <c r="I1630" s="106" t="e">
        <f t="shared" si="172"/>
        <v>#DIV/0!</v>
      </c>
      <c r="J1630" s="106" t="e">
        <f t="shared" si="175"/>
        <v>#DIV/0!</v>
      </c>
      <c r="K1630" s="107" t="e">
        <f t="shared" si="173"/>
        <v>#DIV/0!</v>
      </c>
    </row>
    <row r="1631" spans="2:11" x14ac:dyDescent="0.2">
      <c r="B1631" s="31">
        <f t="shared" si="170"/>
        <v>5</v>
      </c>
      <c r="C1631" s="31" t="s">
        <v>56</v>
      </c>
      <c r="D1631" s="106">
        <v>1616</v>
      </c>
      <c r="E1631" s="106">
        <f t="shared" si="169"/>
        <v>0</v>
      </c>
      <c r="F1631" s="107">
        <f t="shared" si="174"/>
        <v>0</v>
      </c>
      <c r="G1631" s="106" t="e">
        <f>IF('Calcs active'!P1630&gt;0,('Input &amp; Results'!F$30/12*$C$3)*('Input &amp; Results'!$D$21),('Input &amp; Results'!F$30/12*$C$3)*('Input &amp; Results'!$D$22))</f>
        <v>#DIV/0!</v>
      </c>
      <c r="H1631" s="106" t="e">
        <f t="shared" si="171"/>
        <v>#DIV/0!</v>
      </c>
      <c r="I1631" s="106" t="e">
        <f t="shared" si="172"/>
        <v>#DIV/0!</v>
      </c>
      <c r="J1631" s="106" t="e">
        <f t="shared" si="175"/>
        <v>#DIV/0!</v>
      </c>
      <c r="K1631" s="107" t="e">
        <f t="shared" si="173"/>
        <v>#DIV/0!</v>
      </c>
    </row>
    <row r="1632" spans="2:11" x14ac:dyDescent="0.2">
      <c r="B1632" s="31">
        <f t="shared" si="170"/>
        <v>5</v>
      </c>
      <c r="C1632" s="31" t="s">
        <v>56</v>
      </c>
      <c r="D1632" s="106">
        <v>1617</v>
      </c>
      <c r="E1632" s="106">
        <f t="shared" si="169"/>
        <v>0</v>
      </c>
      <c r="F1632" s="107">
        <f t="shared" si="174"/>
        <v>0</v>
      </c>
      <c r="G1632" s="106" t="e">
        <f>IF('Calcs active'!P1631&gt;0,('Input &amp; Results'!F$30/12*$C$3)*('Input &amp; Results'!$D$21),('Input &amp; Results'!F$30/12*$C$3)*('Input &amp; Results'!$D$22))</f>
        <v>#DIV/0!</v>
      </c>
      <c r="H1632" s="106" t="e">
        <f t="shared" si="171"/>
        <v>#DIV/0!</v>
      </c>
      <c r="I1632" s="106" t="e">
        <f t="shared" si="172"/>
        <v>#DIV/0!</v>
      </c>
      <c r="J1632" s="106" t="e">
        <f t="shared" si="175"/>
        <v>#DIV/0!</v>
      </c>
      <c r="K1632" s="107" t="e">
        <f t="shared" si="173"/>
        <v>#DIV/0!</v>
      </c>
    </row>
    <row r="1633" spans="2:11" x14ac:dyDescent="0.2">
      <c r="B1633" s="31">
        <f t="shared" si="170"/>
        <v>5</v>
      </c>
      <c r="C1633" s="31" t="s">
        <v>56</v>
      </c>
      <c r="D1633" s="106">
        <v>1618</v>
      </c>
      <c r="E1633" s="106">
        <f t="shared" si="169"/>
        <v>0</v>
      </c>
      <c r="F1633" s="107">
        <f t="shared" si="174"/>
        <v>0</v>
      </c>
      <c r="G1633" s="106" t="e">
        <f>IF('Calcs active'!P1632&gt;0,('Input &amp; Results'!F$30/12*$C$3)*('Input &amp; Results'!$D$21),('Input &amp; Results'!F$30/12*$C$3)*('Input &amp; Results'!$D$22))</f>
        <v>#DIV/0!</v>
      </c>
      <c r="H1633" s="106" t="e">
        <f t="shared" si="171"/>
        <v>#DIV/0!</v>
      </c>
      <c r="I1633" s="106" t="e">
        <f t="shared" si="172"/>
        <v>#DIV/0!</v>
      </c>
      <c r="J1633" s="106" t="e">
        <f t="shared" si="175"/>
        <v>#DIV/0!</v>
      </c>
      <c r="K1633" s="107" t="e">
        <f t="shared" si="173"/>
        <v>#DIV/0!</v>
      </c>
    </row>
    <row r="1634" spans="2:11" x14ac:dyDescent="0.2">
      <c r="B1634" s="31">
        <f t="shared" si="170"/>
        <v>5</v>
      </c>
      <c r="C1634" s="31" t="s">
        <v>56</v>
      </c>
      <c r="D1634" s="106">
        <v>1619</v>
      </c>
      <c r="E1634" s="106">
        <f t="shared" si="169"/>
        <v>0</v>
      </c>
      <c r="F1634" s="107">
        <f t="shared" si="174"/>
        <v>0</v>
      </c>
      <c r="G1634" s="106" t="e">
        <f>IF('Calcs active'!P1633&gt;0,('Input &amp; Results'!F$30/12*$C$3)*('Input &amp; Results'!$D$21),('Input &amp; Results'!F$30/12*$C$3)*('Input &amp; Results'!$D$22))</f>
        <v>#DIV/0!</v>
      </c>
      <c r="H1634" s="106" t="e">
        <f t="shared" si="171"/>
        <v>#DIV/0!</v>
      </c>
      <c r="I1634" s="106" t="e">
        <f t="shared" si="172"/>
        <v>#DIV/0!</v>
      </c>
      <c r="J1634" s="106" t="e">
        <f t="shared" si="175"/>
        <v>#DIV/0!</v>
      </c>
      <c r="K1634" s="107" t="e">
        <f t="shared" si="173"/>
        <v>#DIV/0!</v>
      </c>
    </row>
    <row r="1635" spans="2:11" x14ac:dyDescent="0.2">
      <c r="B1635" s="31">
        <f t="shared" si="170"/>
        <v>5</v>
      </c>
      <c r="C1635" s="31" t="s">
        <v>56</v>
      </c>
      <c r="D1635" s="106">
        <v>1620</v>
      </c>
      <c r="E1635" s="106">
        <f t="shared" si="169"/>
        <v>0</v>
      </c>
      <c r="F1635" s="107">
        <f t="shared" si="174"/>
        <v>0</v>
      </c>
      <c r="G1635" s="106" t="e">
        <f>IF('Calcs active'!P1634&gt;0,('Input &amp; Results'!F$30/12*$C$3)*('Input &amp; Results'!$D$21),('Input &amp; Results'!F$30/12*$C$3)*('Input &amp; Results'!$D$22))</f>
        <v>#DIV/0!</v>
      </c>
      <c r="H1635" s="106" t="e">
        <f t="shared" si="171"/>
        <v>#DIV/0!</v>
      </c>
      <c r="I1635" s="106" t="e">
        <f t="shared" si="172"/>
        <v>#DIV/0!</v>
      </c>
      <c r="J1635" s="106" t="e">
        <f t="shared" si="175"/>
        <v>#DIV/0!</v>
      </c>
      <c r="K1635" s="107" t="e">
        <f t="shared" si="173"/>
        <v>#DIV/0!</v>
      </c>
    </row>
    <row r="1636" spans="2:11" x14ac:dyDescent="0.2">
      <c r="B1636" s="31">
        <f t="shared" si="170"/>
        <v>5</v>
      </c>
      <c r="C1636" s="31" t="s">
        <v>56</v>
      </c>
      <c r="D1636" s="106">
        <v>1621</v>
      </c>
      <c r="E1636" s="106">
        <f t="shared" si="169"/>
        <v>0</v>
      </c>
      <c r="F1636" s="107">
        <f t="shared" si="174"/>
        <v>0</v>
      </c>
      <c r="G1636" s="106" t="e">
        <f>IF('Calcs active'!P1635&gt;0,('Input &amp; Results'!F$30/12*$C$3)*('Input &amp; Results'!$D$21),('Input &amp; Results'!F$30/12*$C$3)*('Input &amp; Results'!$D$22))</f>
        <v>#DIV/0!</v>
      </c>
      <c r="H1636" s="106" t="e">
        <f t="shared" si="171"/>
        <v>#DIV/0!</v>
      </c>
      <c r="I1636" s="106" t="e">
        <f t="shared" si="172"/>
        <v>#DIV/0!</v>
      </c>
      <c r="J1636" s="106" t="e">
        <f t="shared" si="175"/>
        <v>#DIV/0!</v>
      </c>
      <c r="K1636" s="107" t="e">
        <f t="shared" si="173"/>
        <v>#DIV/0!</v>
      </c>
    </row>
    <row r="1637" spans="2:11" x14ac:dyDescent="0.2">
      <c r="B1637" s="31">
        <f t="shared" si="170"/>
        <v>5</v>
      </c>
      <c r="C1637" s="31" t="s">
        <v>56</v>
      </c>
      <c r="D1637" s="106">
        <v>1622</v>
      </c>
      <c r="E1637" s="106">
        <f t="shared" si="169"/>
        <v>0</v>
      </c>
      <c r="F1637" s="107">
        <f t="shared" si="174"/>
        <v>0</v>
      </c>
      <c r="G1637" s="106" t="e">
        <f>IF('Calcs active'!P1636&gt;0,('Input &amp; Results'!F$30/12*$C$3)*('Input &amp; Results'!$D$21),('Input &amp; Results'!F$30/12*$C$3)*('Input &amp; Results'!$D$22))</f>
        <v>#DIV/0!</v>
      </c>
      <c r="H1637" s="106" t="e">
        <f t="shared" si="171"/>
        <v>#DIV/0!</v>
      </c>
      <c r="I1637" s="106" t="e">
        <f t="shared" si="172"/>
        <v>#DIV/0!</v>
      </c>
      <c r="J1637" s="106" t="e">
        <f t="shared" si="175"/>
        <v>#DIV/0!</v>
      </c>
      <c r="K1637" s="107" t="e">
        <f t="shared" si="173"/>
        <v>#DIV/0!</v>
      </c>
    </row>
    <row r="1638" spans="2:11" x14ac:dyDescent="0.2">
      <c r="B1638" s="31">
        <f t="shared" si="170"/>
        <v>5</v>
      </c>
      <c r="C1638" s="31" t="s">
        <v>56</v>
      </c>
      <c r="D1638" s="106">
        <v>1623</v>
      </c>
      <c r="E1638" s="106">
        <f t="shared" si="169"/>
        <v>0</v>
      </c>
      <c r="F1638" s="107">
        <f t="shared" si="174"/>
        <v>0</v>
      </c>
      <c r="G1638" s="106" t="e">
        <f>IF('Calcs active'!P1637&gt;0,('Input &amp; Results'!F$30/12*$C$3)*('Input &amp; Results'!$D$21),('Input &amp; Results'!F$30/12*$C$3)*('Input &amp; Results'!$D$22))</f>
        <v>#DIV/0!</v>
      </c>
      <c r="H1638" s="106" t="e">
        <f t="shared" si="171"/>
        <v>#DIV/0!</v>
      </c>
      <c r="I1638" s="106" t="e">
        <f t="shared" si="172"/>
        <v>#DIV/0!</v>
      </c>
      <c r="J1638" s="106" t="e">
        <f t="shared" si="175"/>
        <v>#DIV/0!</v>
      </c>
      <c r="K1638" s="107" t="e">
        <f t="shared" si="173"/>
        <v>#DIV/0!</v>
      </c>
    </row>
    <row r="1639" spans="2:11" x14ac:dyDescent="0.2">
      <c r="B1639" s="31">
        <f t="shared" si="170"/>
        <v>5</v>
      </c>
      <c r="C1639" s="31" t="s">
        <v>56</v>
      </c>
      <c r="D1639" s="106">
        <v>1624</v>
      </c>
      <c r="E1639" s="106">
        <f t="shared" si="169"/>
        <v>0</v>
      </c>
      <c r="F1639" s="107">
        <f t="shared" si="174"/>
        <v>0</v>
      </c>
      <c r="G1639" s="106" t="e">
        <f>IF('Calcs active'!P1638&gt;0,('Input &amp; Results'!F$30/12*$C$3)*('Input &amp; Results'!$D$21),('Input &amp; Results'!F$30/12*$C$3)*('Input &amp; Results'!$D$22))</f>
        <v>#DIV/0!</v>
      </c>
      <c r="H1639" s="106" t="e">
        <f t="shared" si="171"/>
        <v>#DIV/0!</v>
      </c>
      <c r="I1639" s="106" t="e">
        <f t="shared" si="172"/>
        <v>#DIV/0!</v>
      </c>
      <c r="J1639" s="106" t="e">
        <f t="shared" si="175"/>
        <v>#DIV/0!</v>
      </c>
      <c r="K1639" s="107" t="e">
        <f t="shared" si="173"/>
        <v>#DIV/0!</v>
      </c>
    </row>
    <row r="1640" spans="2:11" x14ac:dyDescent="0.2">
      <c r="B1640" s="31">
        <f t="shared" si="170"/>
        <v>5</v>
      </c>
      <c r="C1640" s="31" t="s">
        <v>56</v>
      </c>
      <c r="D1640" s="106">
        <v>1625</v>
      </c>
      <c r="E1640" s="106">
        <f t="shared" si="169"/>
        <v>0</v>
      </c>
      <c r="F1640" s="107">
        <f t="shared" si="174"/>
        <v>0</v>
      </c>
      <c r="G1640" s="106" t="e">
        <f>IF('Calcs active'!P1639&gt;0,('Input &amp; Results'!F$30/12*$C$3)*('Input &amp; Results'!$D$21),('Input &amp; Results'!F$30/12*$C$3)*('Input &amp; Results'!$D$22))</f>
        <v>#DIV/0!</v>
      </c>
      <c r="H1640" s="106" t="e">
        <f t="shared" si="171"/>
        <v>#DIV/0!</v>
      </c>
      <c r="I1640" s="106" t="e">
        <f t="shared" si="172"/>
        <v>#DIV/0!</v>
      </c>
      <c r="J1640" s="106" t="e">
        <f t="shared" si="175"/>
        <v>#DIV/0!</v>
      </c>
      <c r="K1640" s="107" t="e">
        <f t="shared" si="173"/>
        <v>#DIV/0!</v>
      </c>
    </row>
    <row r="1641" spans="2:11" x14ac:dyDescent="0.2">
      <c r="B1641" s="31">
        <f t="shared" si="170"/>
        <v>5</v>
      </c>
      <c r="C1641" s="31" t="s">
        <v>56</v>
      </c>
      <c r="D1641" s="106">
        <v>1626</v>
      </c>
      <c r="E1641" s="106">
        <f t="shared" si="169"/>
        <v>0</v>
      </c>
      <c r="F1641" s="107">
        <f t="shared" si="174"/>
        <v>0</v>
      </c>
      <c r="G1641" s="106" t="e">
        <f>IF('Calcs active'!P1640&gt;0,('Input &amp; Results'!F$30/12*$C$3)*('Input &amp; Results'!$D$21),('Input &amp; Results'!F$30/12*$C$3)*('Input &amp; Results'!$D$22))</f>
        <v>#DIV/0!</v>
      </c>
      <c r="H1641" s="106" t="e">
        <f t="shared" si="171"/>
        <v>#DIV/0!</v>
      </c>
      <c r="I1641" s="106" t="e">
        <f t="shared" si="172"/>
        <v>#DIV/0!</v>
      </c>
      <c r="J1641" s="106" t="e">
        <f t="shared" si="175"/>
        <v>#DIV/0!</v>
      </c>
      <c r="K1641" s="107" t="e">
        <f t="shared" si="173"/>
        <v>#DIV/0!</v>
      </c>
    </row>
    <row r="1642" spans="2:11" x14ac:dyDescent="0.2">
      <c r="B1642" s="31">
        <f t="shared" si="170"/>
        <v>5</v>
      </c>
      <c r="C1642" s="31" t="s">
        <v>56</v>
      </c>
      <c r="D1642" s="106">
        <v>1627</v>
      </c>
      <c r="E1642" s="106">
        <f t="shared" si="169"/>
        <v>0</v>
      </c>
      <c r="F1642" s="107">
        <f t="shared" si="174"/>
        <v>0</v>
      </c>
      <c r="G1642" s="106" t="e">
        <f>IF('Calcs active'!P1641&gt;0,('Input &amp; Results'!F$30/12*$C$3)*('Input &amp; Results'!$D$21),('Input &amp; Results'!F$30/12*$C$3)*('Input &amp; Results'!$D$22))</f>
        <v>#DIV/0!</v>
      </c>
      <c r="H1642" s="106" t="e">
        <f t="shared" si="171"/>
        <v>#DIV/0!</v>
      </c>
      <c r="I1642" s="106" t="e">
        <f t="shared" si="172"/>
        <v>#DIV/0!</v>
      </c>
      <c r="J1642" s="106" t="e">
        <f t="shared" si="175"/>
        <v>#DIV/0!</v>
      </c>
      <c r="K1642" s="107" t="e">
        <f t="shared" si="173"/>
        <v>#DIV/0!</v>
      </c>
    </row>
    <row r="1643" spans="2:11" x14ac:dyDescent="0.2">
      <c r="B1643" s="31">
        <f t="shared" si="170"/>
        <v>5</v>
      </c>
      <c r="C1643" s="31" t="s">
        <v>56</v>
      </c>
      <c r="D1643" s="106">
        <v>1628</v>
      </c>
      <c r="E1643" s="106">
        <f t="shared" si="169"/>
        <v>0</v>
      </c>
      <c r="F1643" s="107">
        <f t="shared" si="174"/>
        <v>0</v>
      </c>
      <c r="G1643" s="106" t="e">
        <f>IF('Calcs active'!P1642&gt;0,('Input &amp; Results'!F$30/12*$C$3)*('Input &amp; Results'!$D$21),('Input &amp; Results'!F$30/12*$C$3)*('Input &amp; Results'!$D$22))</f>
        <v>#DIV/0!</v>
      </c>
      <c r="H1643" s="106" t="e">
        <f t="shared" si="171"/>
        <v>#DIV/0!</v>
      </c>
      <c r="I1643" s="106" t="e">
        <f t="shared" si="172"/>
        <v>#DIV/0!</v>
      </c>
      <c r="J1643" s="106" t="e">
        <f t="shared" si="175"/>
        <v>#DIV/0!</v>
      </c>
      <c r="K1643" s="107" t="e">
        <f t="shared" si="173"/>
        <v>#DIV/0!</v>
      </c>
    </row>
    <row r="1644" spans="2:11" x14ac:dyDescent="0.2">
      <c r="B1644" s="31">
        <f t="shared" si="170"/>
        <v>5</v>
      </c>
      <c r="C1644" s="31" t="s">
        <v>56</v>
      </c>
      <c r="D1644" s="106">
        <v>1629</v>
      </c>
      <c r="E1644" s="106">
        <f t="shared" si="169"/>
        <v>0</v>
      </c>
      <c r="F1644" s="107">
        <f t="shared" si="174"/>
        <v>0</v>
      </c>
      <c r="G1644" s="106" t="e">
        <f>IF('Calcs active'!P1643&gt;0,('Input &amp; Results'!F$30/12*$C$3)*('Input &amp; Results'!$D$21),('Input &amp; Results'!F$30/12*$C$3)*('Input &amp; Results'!$D$22))</f>
        <v>#DIV/0!</v>
      </c>
      <c r="H1644" s="106" t="e">
        <f t="shared" si="171"/>
        <v>#DIV/0!</v>
      </c>
      <c r="I1644" s="106" t="e">
        <f t="shared" si="172"/>
        <v>#DIV/0!</v>
      </c>
      <c r="J1644" s="106" t="e">
        <f t="shared" si="175"/>
        <v>#DIV/0!</v>
      </c>
      <c r="K1644" s="107" t="e">
        <f t="shared" si="173"/>
        <v>#DIV/0!</v>
      </c>
    </row>
    <row r="1645" spans="2:11" x14ac:dyDescent="0.2">
      <c r="B1645" s="31">
        <f t="shared" si="170"/>
        <v>5</v>
      </c>
      <c r="C1645" s="31" t="s">
        <v>56</v>
      </c>
      <c r="D1645" s="106">
        <v>1630</v>
      </c>
      <c r="E1645" s="106">
        <f t="shared" si="169"/>
        <v>0</v>
      </c>
      <c r="F1645" s="107">
        <f t="shared" si="174"/>
        <v>0</v>
      </c>
      <c r="G1645" s="106" t="e">
        <f>IF('Calcs active'!P1644&gt;0,('Input &amp; Results'!F$30/12*$C$3)*('Input &amp; Results'!$D$21),('Input &amp; Results'!F$30/12*$C$3)*('Input &amp; Results'!$D$22))</f>
        <v>#DIV/0!</v>
      </c>
      <c r="H1645" s="106" t="e">
        <f t="shared" si="171"/>
        <v>#DIV/0!</v>
      </c>
      <c r="I1645" s="106" t="e">
        <f t="shared" si="172"/>
        <v>#DIV/0!</v>
      </c>
      <c r="J1645" s="106" t="e">
        <f t="shared" si="175"/>
        <v>#DIV/0!</v>
      </c>
      <c r="K1645" s="107" t="e">
        <f t="shared" si="173"/>
        <v>#DIV/0!</v>
      </c>
    </row>
    <row r="1646" spans="2:11" x14ac:dyDescent="0.2">
      <c r="B1646" s="31">
        <f t="shared" si="170"/>
        <v>5</v>
      </c>
      <c r="C1646" s="31" t="s">
        <v>56</v>
      </c>
      <c r="D1646" s="106">
        <v>1631</v>
      </c>
      <c r="E1646" s="106">
        <f t="shared" si="169"/>
        <v>0</v>
      </c>
      <c r="F1646" s="107">
        <f t="shared" si="174"/>
        <v>0</v>
      </c>
      <c r="G1646" s="106" t="e">
        <f>IF('Calcs active'!P1645&gt;0,('Input &amp; Results'!F$30/12*$C$3)*('Input &amp; Results'!$D$21),('Input &amp; Results'!F$30/12*$C$3)*('Input &amp; Results'!$D$22))</f>
        <v>#DIV/0!</v>
      </c>
      <c r="H1646" s="106" t="e">
        <f t="shared" si="171"/>
        <v>#DIV/0!</v>
      </c>
      <c r="I1646" s="106" t="e">
        <f t="shared" si="172"/>
        <v>#DIV/0!</v>
      </c>
      <c r="J1646" s="106" t="e">
        <f t="shared" si="175"/>
        <v>#DIV/0!</v>
      </c>
      <c r="K1646" s="107" t="e">
        <f t="shared" si="173"/>
        <v>#DIV/0!</v>
      </c>
    </row>
    <row r="1647" spans="2:11" x14ac:dyDescent="0.2">
      <c r="B1647" s="31">
        <f t="shared" si="170"/>
        <v>5</v>
      </c>
      <c r="C1647" s="31" t="s">
        <v>56</v>
      </c>
      <c r="D1647" s="106">
        <v>1632</v>
      </c>
      <c r="E1647" s="106">
        <f t="shared" si="169"/>
        <v>0</v>
      </c>
      <c r="F1647" s="107">
        <f t="shared" si="174"/>
        <v>0</v>
      </c>
      <c r="G1647" s="106" t="e">
        <f>IF('Calcs active'!P1646&gt;0,('Input &amp; Results'!F$30/12*$C$3)*('Input &amp; Results'!$D$21),('Input &amp; Results'!F$30/12*$C$3)*('Input &amp; Results'!$D$22))</f>
        <v>#DIV/0!</v>
      </c>
      <c r="H1647" s="106" t="e">
        <f t="shared" si="171"/>
        <v>#DIV/0!</v>
      </c>
      <c r="I1647" s="106" t="e">
        <f t="shared" si="172"/>
        <v>#DIV/0!</v>
      </c>
      <c r="J1647" s="106" t="e">
        <f t="shared" si="175"/>
        <v>#DIV/0!</v>
      </c>
      <c r="K1647" s="107" t="e">
        <f t="shared" si="173"/>
        <v>#DIV/0!</v>
      </c>
    </row>
    <row r="1648" spans="2:11" x14ac:dyDescent="0.2">
      <c r="B1648" s="31">
        <f t="shared" si="170"/>
        <v>5</v>
      </c>
      <c r="C1648" s="31" t="s">
        <v>56</v>
      </c>
      <c r="D1648" s="106">
        <v>1633</v>
      </c>
      <c r="E1648" s="106">
        <f t="shared" si="169"/>
        <v>0</v>
      </c>
      <c r="F1648" s="107">
        <f t="shared" si="174"/>
        <v>0</v>
      </c>
      <c r="G1648" s="106" t="e">
        <f>IF('Calcs active'!P1647&gt;0,('Input &amp; Results'!F$30/12*$C$3)*('Input &amp; Results'!$D$21),('Input &amp; Results'!F$30/12*$C$3)*('Input &amp; Results'!$D$22))</f>
        <v>#DIV/0!</v>
      </c>
      <c r="H1648" s="106" t="e">
        <f t="shared" si="171"/>
        <v>#DIV/0!</v>
      </c>
      <c r="I1648" s="106" t="e">
        <f t="shared" si="172"/>
        <v>#DIV/0!</v>
      </c>
      <c r="J1648" s="106" t="e">
        <f t="shared" si="175"/>
        <v>#DIV/0!</v>
      </c>
      <c r="K1648" s="107" t="e">
        <f t="shared" si="173"/>
        <v>#DIV/0!</v>
      </c>
    </row>
    <row r="1649" spans="2:11" x14ac:dyDescent="0.2">
      <c r="B1649" s="31">
        <f t="shared" si="170"/>
        <v>5</v>
      </c>
      <c r="C1649" s="31" t="s">
        <v>56</v>
      </c>
      <c r="D1649" s="106">
        <v>1634</v>
      </c>
      <c r="E1649" s="106">
        <f t="shared" si="169"/>
        <v>0</v>
      </c>
      <c r="F1649" s="107">
        <f t="shared" si="174"/>
        <v>0</v>
      </c>
      <c r="G1649" s="106" t="e">
        <f>IF('Calcs active'!P1648&gt;0,('Input &amp; Results'!F$30/12*$C$3)*('Input &amp; Results'!$D$21),('Input &amp; Results'!F$30/12*$C$3)*('Input &amp; Results'!$D$22))</f>
        <v>#DIV/0!</v>
      </c>
      <c r="H1649" s="106" t="e">
        <f t="shared" si="171"/>
        <v>#DIV/0!</v>
      </c>
      <c r="I1649" s="106" t="e">
        <f t="shared" si="172"/>
        <v>#DIV/0!</v>
      </c>
      <c r="J1649" s="106" t="e">
        <f t="shared" si="175"/>
        <v>#DIV/0!</v>
      </c>
      <c r="K1649" s="107" t="e">
        <f t="shared" si="173"/>
        <v>#DIV/0!</v>
      </c>
    </row>
    <row r="1650" spans="2:11" x14ac:dyDescent="0.2">
      <c r="B1650" s="31">
        <f t="shared" si="170"/>
        <v>5</v>
      </c>
      <c r="C1650" s="31" t="s">
        <v>56</v>
      </c>
      <c r="D1650" s="106">
        <v>1635</v>
      </c>
      <c r="E1650" s="106">
        <f t="shared" si="169"/>
        <v>0</v>
      </c>
      <c r="F1650" s="107">
        <f t="shared" si="174"/>
        <v>0</v>
      </c>
      <c r="G1650" s="106" t="e">
        <f>IF('Calcs active'!P1649&gt;0,('Input &amp; Results'!F$30/12*$C$3)*('Input &amp; Results'!$D$21),('Input &amp; Results'!F$30/12*$C$3)*('Input &amp; Results'!$D$22))</f>
        <v>#DIV/0!</v>
      </c>
      <c r="H1650" s="106" t="e">
        <f t="shared" si="171"/>
        <v>#DIV/0!</v>
      </c>
      <c r="I1650" s="106" t="e">
        <f t="shared" si="172"/>
        <v>#DIV/0!</v>
      </c>
      <c r="J1650" s="106" t="e">
        <f t="shared" si="175"/>
        <v>#DIV/0!</v>
      </c>
      <c r="K1650" s="107" t="e">
        <f t="shared" si="173"/>
        <v>#DIV/0!</v>
      </c>
    </row>
    <row r="1651" spans="2:11" x14ac:dyDescent="0.2">
      <c r="B1651" s="31">
        <f t="shared" si="170"/>
        <v>5</v>
      </c>
      <c r="C1651" s="31" t="s">
        <v>56</v>
      </c>
      <c r="D1651" s="106">
        <v>1636</v>
      </c>
      <c r="E1651" s="106">
        <f t="shared" si="169"/>
        <v>0</v>
      </c>
      <c r="F1651" s="107">
        <f t="shared" si="174"/>
        <v>0</v>
      </c>
      <c r="G1651" s="106" t="e">
        <f>IF('Calcs active'!P1650&gt;0,('Input &amp; Results'!F$30/12*$C$3)*('Input &amp; Results'!$D$21),('Input &amp; Results'!F$30/12*$C$3)*('Input &amp; Results'!$D$22))</f>
        <v>#DIV/0!</v>
      </c>
      <c r="H1651" s="106" t="e">
        <f t="shared" si="171"/>
        <v>#DIV/0!</v>
      </c>
      <c r="I1651" s="106" t="e">
        <f t="shared" si="172"/>
        <v>#DIV/0!</v>
      </c>
      <c r="J1651" s="106" t="e">
        <f t="shared" si="175"/>
        <v>#DIV/0!</v>
      </c>
      <c r="K1651" s="107" t="e">
        <f t="shared" si="173"/>
        <v>#DIV/0!</v>
      </c>
    </row>
    <row r="1652" spans="2:11" x14ac:dyDescent="0.2">
      <c r="B1652" s="31">
        <f t="shared" si="170"/>
        <v>5</v>
      </c>
      <c r="C1652" s="31" t="s">
        <v>56</v>
      </c>
      <c r="D1652" s="106">
        <v>1637</v>
      </c>
      <c r="E1652" s="106">
        <f t="shared" si="169"/>
        <v>0</v>
      </c>
      <c r="F1652" s="107">
        <f t="shared" si="174"/>
        <v>0</v>
      </c>
      <c r="G1652" s="106" t="e">
        <f>IF('Calcs active'!P1651&gt;0,('Input &amp; Results'!F$30/12*$C$3)*('Input &amp; Results'!$D$21),('Input &amp; Results'!F$30/12*$C$3)*('Input &amp; Results'!$D$22))</f>
        <v>#DIV/0!</v>
      </c>
      <c r="H1652" s="106" t="e">
        <f t="shared" si="171"/>
        <v>#DIV/0!</v>
      </c>
      <c r="I1652" s="106" t="e">
        <f t="shared" si="172"/>
        <v>#DIV/0!</v>
      </c>
      <c r="J1652" s="106" t="e">
        <f t="shared" si="175"/>
        <v>#DIV/0!</v>
      </c>
      <c r="K1652" s="107" t="e">
        <f t="shared" si="173"/>
        <v>#DIV/0!</v>
      </c>
    </row>
    <row r="1653" spans="2:11" x14ac:dyDescent="0.2">
      <c r="B1653" s="31">
        <f t="shared" si="170"/>
        <v>5</v>
      </c>
      <c r="C1653" s="31" t="s">
        <v>56</v>
      </c>
      <c r="D1653" s="106">
        <v>1638</v>
      </c>
      <c r="E1653" s="106">
        <f t="shared" si="169"/>
        <v>0</v>
      </c>
      <c r="F1653" s="107">
        <f t="shared" si="174"/>
        <v>0</v>
      </c>
      <c r="G1653" s="106" t="e">
        <f>IF('Calcs active'!P1652&gt;0,('Input &amp; Results'!F$30/12*$C$3)*('Input &amp; Results'!$D$21),('Input &amp; Results'!F$30/12*$C$3)*('Input &amp; Results'!$D$22))</f>
        <v>#DIV/0!</v>
      </c>
      <c r="H1653" s="106" t="e">
        <f t="shared" si="171"/>
        <v>#DIV/0!</v>
      </c>
      <c r="I1653" s="106" t="e">
        <f t="shared" si="172"/>
        <v>#DIV/0!</v>
      </c>
      <c r="J1653" s="106" t="e">
        <f t="shared" si="175"/>
        <v>#DIV/0!</v>
      </c>
      <c r="K1653" s="107" t="e">
        <f t="shared" si="173"/>
        <v>#DIV/0!</v>
      </c>
    </row>
    <row r="1654" spans="2:11" x14ac:dyDescent="0.2">
      <c r="B1654" s="31">
        <f t="shared" si="170"/>
        <v>5</v>
      </c>
      <c r="C1654" s="31" t="s">
        <v>56</v>
      </c>
      <c r="D1654" s="106">
        <v>1639</v>
      </c>
      <c r="E1654" s="106">
        <f t="shared" si="169"/>
        <v>0</v>
      </c>
      <c r="F1654" s="107">
        <f t="shared" si="174"/>
        <v>0</v>
      </c>
      <c r="G1654" s="106" t="e">
        <f>IF('Calcs active'!P1653&gt;0,('Input &amp; Results'!F$30/12*$C$3)*('Input &amp; Results'!$D$21),('Input &amp; Results'!F$30/12*$C$3)*('Input &amp; Results'!$D$22))</f>
        <v>#DIV/0!</v>
      </c>
      <c r="H1654" s="106" t="e">
        <f t="shared" si="171"/>
        <v>#DIV/0!</v>
      </c>
      <c r="I1654" s="106" t="e">
        <f t="shared" si="172"/>
        <v>#DIV/0!</v>
      </c>
      <c r="J1654" s="106" t="e">
        <f t="shared" si="175"/>
        <v>#DIV/0!</v>
      </c>
      <c r="K1654" s="107" t="e">
        <f t="shared" si="173"/>
        <v>#DIV/0!</v>
      </c>
    </row>
    <row r="1655" spans="2:11" x14ac:dyDescent="0.2">
      <c r="B1655" s="31">
        <f t="shared" si="170"/>
        <v>5</v>
      </c>
      <c r="C1655" s="31" t="s">
        <v>56</v>
      </c>
      <c r="D1655" s="106">
        <v>1640</v>
      </c>
      <c r="E1655" s="106">
        <f t="shared" si="169"/>
        <v>0</v>
      </c>
      <c r="F1655" s="107">
        <f t="shared" si="174"/>
        <v>0</v>
      </c>
      <c r="G1655" s="106" t="e">
        <f>IF('Calcs active'!P1654&gt;0,('Input &amp; Results'!F$30/12*$C$3)*('Input &amp; Results'!$D$21),('Input &amp; Results'!F$30/12*$C$3)*('Input &amp; Results'!$D$22))</f>
        <v>#DIV/0!</v>
      </c>
      <c r="H1655" s="106" t="e">
        <f t="shared" si="171"/>
        <v>#DIV/0!</v>
      </c>
      <c r="I1655" s="106" t="e">
        <f t="shared" si="172"/>
        <v>#DIV/0!</v>
      </c>
      <c r="J1655" s="106" t="e">
        <f t="shared" si="175"/>
        <v>#DIV/0!</v>
      </c>
      <c r="K1655" s="107" t="e">
        <f t="shared" si="173"/>
        <v>#DIV/0!</v>
      </c>
    </row>
    <row r="1656" spans="2:11" x14ac:dyDescent="0.2">
      <c r="B1656" s="31">
        <f t="shared" si="170"/>
        <v>5</v>
      </c>
      <c r="C1656" s="31" t="s">
        <v>56</v>
      </c>
      <c r="D1656" s="106">
        <v>1641</v>
      </c>
      <c r="E1656" s="106">
        <f t="shared" si="169"/>
        <v>0</v>
      </c>
      <c r="F1656" s="107">
        <f t="shared" si="174"/>
        <v>0</v>
      </c>
      <c r="G1656" s="106" t="e">
        <f>IF('Calcs active'!P1655&gt;0,('Input &amp; Results'!F$30/12*$C$3)*('Input &amp; Results'!$D$21),('Input &amp; Results'!F$30/12*$C$3)*('Input &amp; Results'!$D$22))</f>
        <v>#DIV/0!</v>
      </c>
      <c r="H1656" s="106" t="e">
        <f t="shared" si="171"/>
        <v>#DIV/0!</v>
      </c>
      <c r="I1656" s="106" t="e">
        <f t="shared" si="172"/>
        <v>#DIV/0!</v>
      </c>
      <c r="J1656" s="106" t="e">
        <f t="shared" si="175"/>
        <v>#DIV/0!</v>
      </c>
      <c r="K1656" s="107" t="e">
        <f t="shared" si="173"/>
        <v>#DIV/0!</v>
      </c>
    </row>
    <row r="1657" spans="2:11" x14ac:dyDescent="0.2">
      <c r="B1657" s="31">
        <f t="shared" si="170"/>
        <v>5</v>
      </c>
      <c r="C1657" s="31" t="s">
        <v>57</v>
      </c>
      <c r="D1657" s="106">
        <v>1642</v>
      </c>
      <c r="E1657" s="106">
        <f t="shared" ref="E1657:E1720" si="176">IF($C$3&gt;0,$C$3*$C$11*(I1656/$C$8)^$C$12,0)</f>
        <v>0</v>
      </c>
      <c r="F1657" s="107">
        <f t="shared" si="174"/>
        <v>0</v>
      </c>
      <c r="G1657" s="106" t="e">
        <f>IF('Calcs active'!P1656&gt;0,('Input &amp; Results'!F$31/12*$C$3)*('Input &amp; Results'!$D$21),('Input &amp; Results'!F$31/12*$C$3)*('Input &amp; Results'!$D$22))</f>
        <v>#DIV/0!</v>
      </c>
      <c r="H1657" s="106" t="e">
        <f t="shared" si="171"/>
        <v>#DIV/0!</v>
      </c>
      <c r="I1657" s="106" t="e">
        <f t="shared" si="172"/>
        <v>#DIV/0!</v>
      </c>
      <c r="J1657" s="106" t="e">
        <f t="shared" si="175"/>
        <v>#DIV/0!</v>
      </c>
      <c r="K1657" s="107" t="e">
        <f t="shared" si="173"/>
        <v>#DIV/0!</v>
      </c>
    </row>
    <row r="1658" spans="2:11" x14ac:dyDescent="0.2">
      <c r="B1658" s="31">
        <f t="shared" si="170"/>
        <v>5</v>
      </c>
      <c r="C1658" s="31" t="s">
        <v>57</v>
      </c>
      <c r="D1658" s="106">
        <v>1643</v>
      </c>
      <c r="E1658" s="106">
        <f t="shared" si="176"/>
        <v>0</v>
      </c>
      <c r="F1658" s="107">
        <f t="shared" si="174"/>
        <v>0</v>
      </c>
      <c r="G1658" s="106" t="e">
        <f>IF('Calcs active'!P1657&gt;0,('Input &amp; Results'!F$31/12*$C$3)*('Input &amp; Results'!$D$21),('Input &amp; Results'!F$31/12*$C$3)*('Input &amp; Results'!$D$22))</f>
        <v>#DIV/0!</v>
      </c>
      <c r="H1658" s="106" t="e">
        <f t="shared" si="171"/>
        <v>#DIV/0!</v>
      </c>
      <c r="I1658" s="106" t="e">
        <f t="shared" si="172"/>
        <v>#DIV/0!</v>
      </c>
      <c r="J1658" s="106" t="e">
        <f t="shared" si="175"/>
        <v>#DIV/0!</v>
      </c>
      <c r="K1658" s="107" t="e">
        <f t="shared" si="173"/>
        <v>#DIV/0!</v>
      </c>
    </row>
    <row r="1659" spans="2:11" x14ac:dyDescent="0.2">
      <c r="B1659" s="31">
        <f t="shared" si="170"/>
        <v>5</v>
      </c>
      <c r="C1659" s="31" t="s">
        <v>57</v>
      </c>
      <c r="D1659" s="106">
        <v>1644</v>
      </c>
      <c r="E1659" s="106">
        <f t="shared" si="176"/>
        <v>0</v>
      </c>
      <c r="F1659" s="107">
        <f t="shared" si="174"/>
        <v>0</v>
      </c>
      <c r="G1659" s="106" t="e">
        <f>IF('Calcs active'!P1658&gt;0,('Input &amp; Results'!F$31/12*$C$3)*('Input &amp; Results'!$D$21),('Input &amp; Results'!F$31/12*$C$3)*('Input &amp; Results'!$D$22))</f>
        <v>#DIV/0!</v>
      </c>
      <c r="H1659" s="106" t="e">
        <f t="shared" si="171"/>
        <v>#DIV/0!</v>
      </c>
      <c r="I1659" s="106" t="e">
        <f t="shared" si="172"/>
        <v>#DIV/0!</v>
      </c>
      <c r="J1659" s="106" t="e">
        <f t="shared" si="175"/>
        <v>#DIV/0!</v>
      </c>
      <c r="K1659" s="107" t="e">
        <f t="shared" si="173"/>
        <v>#DIV/0!</v>
      </c>
    </row>
    <row r="1660" spans="2:11" x14ac:dyDescent="0.2">
      <c r="B1660" s="31">
        <f t="shared" si="170"/>
        <v>5</v>
      </c>
      <c r="C1660" s="31" t="s">
        <v>57</v>
      </c>
      <c r="D1660" s="106">
        <v>1645</v>
      </c>
      <c r="E1660" s="106">
        <f t="shared" si="176"/>
        <v>0</v>
      </c>
      <c r="F1660" s="107">
        <f t="shared" si="174"/>
        <v>0</v>
      </c>
      <c r="G1660" s="106" t="e">
        <f>IF('Calcs active'!P1659&gt;0,('Input &amp; Results'!F$31/12*$C$3)*('Input &amp; Results'!$D$21),('Input &amp; Results'!F$31/12*$C$3)*('Input &amp; Results'!$D$22))</f>
        <v>#DIV/0!</v>
      </c>
      <c r="H1660" s="106" t="e">
        <f t="shared" si="171"/>
        <v>#DIV/0!</v>
      </c>
      <c r="I1660" s="106" t="e">
        <f t="shared" si="172"/>
        <v>#DIV/0!</v>
      </c>
      <c r="J1660" s="106" t="e">
        <f t="shared" si="175"/>
        <v>#DIV/0!</v>
      </c>
      <c r="K1660" s="107" t="e">
        <f t="shared" si="173"/>
        <v>#DIV/0!</v>
      </c>
    </row>
    <row r="1661" spans="2:11" x14ac:dyDescent="0.2">
      <c r="B1661" s="31">
        <f t="shared" si="170"/>
        <v>5</v>
      </c>
      <c r="C1661" s="31" t="s">
        <v>57</v>
      </c>
      <c r="D1661" s="106">
        <v>1646</v>
      </c>
      <c r="E1661" s="106">
        <f t="shared" si="176"/>
        <v>0</v>
      </c>
      <c r="F1661" s="107">
        <f t="shared" si="174"/>
        <v>0</v>
      </c>
      <c r="G1661" s="106" t="e">
        <f>IF('Calcs active'!P1660&gt;0,('Input &amp; Results'!F$31/12*$C$3)*('Input &amp; Results'!$D$21),('Input &amp; Results'!F$31/12*$C$3)*('Input &amp; Results'!$D$22))</f>
        <v>#DIV/0!</v>
      </c>
      <c r="H1661" s="106" t="e">
        <f t="shared" si="171"/>
        <v>#DIV/0!</v>
      </c>
      <c r="I1661" s="106" t="e">
        <f t="shared" si="172"/>
        <v>#DIV/0!</v>
      </c>
      <c r="J1661" s="106" t="e">
        <f t="shared" si="175"/>
        <v>#DIV/0!</v>
      </c>
      <c r="K1661" s="107" t="e">
        <f t="shared" si="173"/>
        <v>#DIV/0!</v>
      </c>
    </row>
    <row r="1662" spans="2:11" x14ac:dyDescent="0.2">
      <c r="B1662" s="31">
        <f t="shared" ref="B1662:B1725" si="177">B1297+1</f>
        <v>5</v>
      </c>
      <c r="C1662" s="31" t="s">
        <v>57</v>
      </c>
      <c r="D1662" s="106">
        <v>1647</v>
      </c>
      <c r="E1662" s="106">
        <f t="shared" si="176"/>
        <v>0</v>
      </c>
      <c r="F1662" s="107">
        <f t="shared" si="174"/>
        <v>0</v>
      </c>
      <c r="G1662" s="106" t="e">
        <f>IF('Calcs active'!P1661&gt;0,('Input &amp; Results'!F$31/12*$C$3)*('Input &amp; Results'!$D$21),('Input &amp; Results'!F$31/12*$C$3)*('Input &amp; Results'!$D$22))</f>
        <v>#DIV/0!</v>
      </c>
      <c r="H1662" s="106" t="e">
        <f t="shared" si="171"/>
        <v>#DIV/0!</v>
      </c>
      <c r="I1662" s="106" t="e">
        <f t="shared" si="172"/>
        <v>#DIV/0!</v>
      </c>
      <c r="J1662" s="106" t="e">
        <f t="shared" si="175"/>
        <v>#DIV/0!</v>
      </c>
      <c r="K1662" s="107" t="e">
        <f t="shared" si="173"/>
        <v>#DIV/0!</v>
      </c>
    </row>
    <row r="1663" spans="2:11" x14ac:dyDescent="0.2">
      <c r="B1663" s="31">
        <f t="shared" si="177"/>
        <v>5</v>
      </c>
      <c r="C1663" s="31" t="s">
        <v>57</v>
      </c>
      <c r="D1663" s="106">
        <v>1648</v>
      </c>
      <c r="E1663" s="106">
        <f t="shared" si="176"/>
        <v>0</v>
      </c>
      <c r="F1663" s="107">
        <f t="shared" si="174"/>
        <v>0</v>
      </c>
      <c r="G1663" s="106" t="e">
        <f>IF('Calcs active'!P1662&gt;0,('Input &amp; Results'!F$31/12*$C$3)*('Input &amp; Results'!$D$21),('Input &amp; Results'!F$31/12*$C$3)*('Input &amp; Results'!$D$22))</f>
        <v>#DIV/0!</v>
      </c>
      <c r="H1663" s="106" t="e">
        <f t="shared" si="171"/>
        <v>#DIV/0!</v>
      </c>
      <c r="I1663" s="106" t="e">
        <f t="shared" si="172"/>
        <v>#DIV/0!</v>
      </c>
      <c r="J1663" s="106" t="e">
        <f t="shared" si="175"/>
        <v>#DIV/0!</v>
      </c>
      <c r="K1663" s="107" t="e">
        <f t="shared" si="173"/>
        <v>#DIV/0!</v>
      </c>
    </row>
    <row r="1664" spans="2:11" x14ac:dyDescent="0.2">
      <c r="B1664" s="31">
        <f t="shared" si="177"/>
        <v>5</v>
      </c>
      <c r="C1664" s="31" t="s">
        <v>57</v>
      </c>
      <c r="D1664" s="106">
        <v>1649</v>
      </c>
      <c r="E1664" s="106">
        <f t="shared" si="176"/>
        <v>0</v>
      </c>
      <c r="F1664" s="107">
        <f t="shared" si="174"/>
        <v>0</v>
      </c>
      <c r="G1664" s="106" t="e">
        <f>IF('Calcs active'!P1663&gt;0,('Input &amp; Results'!F$31/12*$C$3)*('Input &amp; Results'!$D$21),('Input &amp; Results'!F$31/12*$C$3)*('Input &amp; Results'!$D$22))</f>
        <v>#DIV/0!</v>
      </c>
      <c r="H1664" s="106" t="e">
        <f t="shared" si="171"/>
        <v>#DIV/0!</v>
      </c>
      <c r="I1664" s="106" t="e">
        <f t="shared" si="172"/>
        <v>#DIV/0!</v>
      </c>
      <c r="J1664" s="106" t="e">
        <f t="shared" si="175"/>
        <v>#DIV/0!</v>
      </c>
      <c r="K1664" s="107" t="e">
        <f t="shared" si="173"/>
        <v>#DIV/0!</v>
      </c>
    </row>
    <row r="1665" spans="2:11" x14ac:dyDescent="0.2">
      <c r="B1665" s="31">
        <f t="shared" si="177"/>
        <v>5</v>
      </c>
      <c r="C1665" s="31" t="s">
        <v>57</v>
      </c>
      <c r="D1665" s="106">
        <v>1650</v>
      </c>
      <c r="E1665" s="106">
        <f t="shared" si="176"/>
        <v>0</v>
      </c>
      <c r="F1665" s="107">
        <f t="shared" si="174"/>
        <v>0</v>
      </c>
      <c r="G1665" s="106" t="e">
        <f>IF('Calcs active'!P1664&gt;0,('Input &amp; Results'!F$31/12*$C$3)*('Input &amp; Results'!$D$21),('Input &amp; Results'!F$31/12*$C$3)*('Input &amp; Results'!$D$22))</f>
        <v>#DIV/0!</v>
      </c>
      <c r="H1665" s="106" t="e">
        <f t="shared" si="171"/>
        <v>#DIV/0!</v>
      </c>
      <c r="I1665" s="106" t="e">
        <f t="shared" si="172"/>
        <v>#DIV/0!</v>
      </c>
      <c r="J1665" s="106" t="e">
        <f t="shared" si="175"/>
        <v>#DIV/0!</v>
      </c>
      <c r="K1665" s="107" t="e">
        <f t="shared" si="173"/>
        <v>#DIV/0!</v>
      </c>
    </row>
    <row r="1666" spans="2:11" x14ac:dyDescent="0.2">
      <c r="B1666" s="31">
        <f t="shared" si="177"/>
        <v>5</v>
      </c>
      <c r="C1666" s="31" t="s">
        <v>57</v>
      </c>
      <c r="D1666" s="106">
        <v>1651</v>
      </c>
      <c r="E1666" s="106">
        <f t="shared" si="176"/>
        <v>0</v>
      </c>
      <c r="F1666" s="107">
        <f t="shared" si="174"/>
        <v>0</v>
      </c>
      <c r="G1666" s="106" t="e">
        <f>IF('Calcs active'!P1665&gt;0,('Input &amp; Results'!F$31/12*$C$3)*('Input &amp; Results'!$D$21),('Input &amp; Results'!F$31/12*$C$3)*('Input &amp; Results'!$D$22))</f>
        <v>#DIV/0!</v>
      </c>
      <c r="H1666" s="106" t="e">
        <f t="shared" si="171"/>
        <v>#DIV/0!</v>
      </c>
      <c r="I1666" s="106" t="e">
        <f t="shared" si="172"/>
        <v>#DIV/0!</v>
      </c>
      <c r="J1666" s="106" t="e">
        <f t="shared" si="175"/>
        <v>#DIV/0!</v>
      </c>
      <c r="K1666" s="107" t="e">
        <f t="shared" si="173"/>
        <v>#DIV/0!</v>
      </c>
    </row>
    <row r="1667" spans="2:11" x14ac:dyDescent="0.2">
      <c r="B1667" s="31">
        <f t="shared" si="177"/>
        <v>5</v>
      </c>
      <c r="C1667" s="31" t="s">
        <v>57</v>
      </c>
      <c r="D1667" s="106">
        <v>1652</v>
      </c>
      <c r="E1667" s="106">
        <f t="shared" si="176"/>
        <v>0</v>
      </c>
      <c r="F1667" s="107">
        <f t="shared" si="174"/>
        <v>0</v>
      </c>
      <c r="G1667" s="106" t="e">
        <f>IF('Calcs active'!P1666&gt;0,('Input &amp; Results'!F$31/12*$C$3)*('Input &amp; Results'!$D$21),('Input &amp; Results'!F$31/12*$C$3)*('Input &amp; Results'!$D$22))</f>
        <v>#DIV/0!</v>
      </c>
      <c r="H1667" s="106" t="e">
        <f t="shared" si="171"/>
        <v>#DIV/0!</v>
      </c>
      <c r="I1667" s="106" t="e">
        <f t="shared" si="172"/>
        <v>#DIV/0!</v>
      </c>
      <c r="J1667" s="106" t="e">
        <f t="shared" si="175"/>
        <v>#DIV/0!</v>
      </c>
      <c r="K1667" s="107" t="e">
        <f t="shared" si="173"/>
        <v>#DIV/0!</v>
      </c>
    </row>
    <row r="1668" spans="2:11" x14ac:dyDescent="0.2">
      <c r="B1668" s="31">
        <f t="shared" si="177"/>
        <v>5</v>
      </c>
      <c r="C1668" s="31" t="s">
        <v>57</v>
      </c>
      <c r="D1668" s="106">
        <v>1653</v>
      </c>
      <c r="E1668" s="106">
        <f t="shared" si="176"/>
        <v>0</v>
      </c>
      <c r="F1668" s="107">
        <f t="shared" si="174"/>
        <v>0</v>
      </c>
      <c r="G1668" s="106" t="e">
        <f>IF('Calcs active'!P1667&gt;0,('Input &amp; Results'!F$31/12*$C$3)*('Input &amp; Results'!$D$21),('Input &amp; Results'!F$31/12*$C$3)*('Input &amp; Results'!$D$22))</f>
        <v>#DIV/0!</v>
      </c>
      <c r="H1668" s="106" t="e">
        <f t="shared" si="171"/>
        <v>#DIV/0!</v>
      </c>
      <c r="I1668" s="106" t="e">
        <f t="shared" si="172"/>
        <v>#DIV/0!</v>
      </c>
      <c r="J1668" s="106" t="e">
        <f t="shared" si="175"/>
        <v>#DIV/0!</v>
      </c>
      <c r="K1668" s="107" t="e">
        <f t="shared" si="173"/>
        <v>#DIV/0!</v>
      </c>
    </row>
    <row r="1669" spans="2:11" x14ac:dyDescent="0.2">
      <c r="B1669" s="31">
        <f t="shared" si="177"/>
        <v>5</v>
      </c>
      <c r="C1669" s="31" t="s">
        <v>57</v>
      </c>
      <c r="D1669" s="106">
        <v>1654</v>
      </c>
      <c r="E1669" s="106">
        <f t="shared" si="176"/>
        <v>0</v>
      </c>
      <c r="F1669" s="107">
        <f t="shared" si="174"/>
        <v>0</v>
      </c>
      <c r="G1669" s="106" t="e">
        <f>IF('Calcs active'!P1668&gt;0,('Input &amp; Results'!F$31/12*$C$3)*('Input &amp; Results'!$D$21),('Input &amp; Results'!F$31/12*$C$3)*('Input &amp; Results'!$D$22))</f>
        <v>#DIV/0!</v>
      </c>
      <c r="H1669" s="106" t="e">
        <f t="shared" si="171"/>
        <v>#DIV/0!</v>
      </c>
      <c r="I1669" s="106" t="e">
        <f t="shared" si="172"/>
        <v>#DIV/0!</v>
      </c>
      <c r="J1669" s="106" t="e">
        <f t="shared" si="175"/>
        <v>#DIV/0!</v>
      </c>
      <c r="K1669" s="107" t="e">
        <f t="shared" si="173"/>
        <v>#DIV/0!</v>
      </c>
    </row>
    <row r="1670" spans="2:11" x14ac:dyDescent="0.2">
      <c r="B1670" s="31">
        <f t="shared" si="177"/>
        <v>5</v>
      </c>
      <c r="C1670" s="31" t="s">
        <v>57</v>
      </c>
      <c r="D1670" s="106">
        <v>1655</v>
      </c>
      <c r="E1670" s="106">
        <f t="shared" si="176"/>
        <v>0</v>
      </c>
      <c r="F1670" s="107">
        <f t="shared" si="174"/>
        <v>0</v>
      </c>
      <c r="G1670" s="106" t="e">
        <f>IF('Calcs active'!P1669&gt;0,('Input &amp; Results'!F$31/12*$C$3)*('Input &amp; Results'!$D$21),('Input &amp; Results'!F$31/12*$C$3)*('Input &amp; Results'!$D$22))</f>
        <v>#DIV/0!</v>
      </c>
      <c r="H1670" s="106" t="e">
        <f t="shared" si="171"/>
        <v>#DIV/0!</v>
      </c>
      <c r="I1670" s="106" t="e">
        <f t="shared" si="172"/>
        <v>#DIV/0!</v>
      </c>
      <c r="J1670" s="106" t="e">
        <f t="shared" si="175"/>
        <v>#DIV/0!</v>
      </c>
      <c r="K1670" s="107" t="e">
        <f t="shared" si="173"/>
        <v>#DIV/0!</v>
      </c>
    </row>
    <row r="1671" spans="2:11" x14ac:dyDescent="0.2">
      <c r="B1671" s="31">
        <f t="shared" si="177"/>
        <v>5</v>
      </c>
      <c r="C1671" s="31" t="s">
        <v>57</v>
      </c>
      <c r="D1671" s="106">
        <v>1656</v>
      </c>
      <c r="E1671" s="106">
        <f t="shared" si="176"/>
        <v>0</v>
      </c>
      <c r="F1671" s="107">
        <f t="shared" si="174"/>
        <v>0</v>
      </c>
      <c r="G1671" s="106" t="e">
        <f>IF('Calcs active'!P1670&gt;0,('Input &amp; Results'!F$31/12*$C$3)*('Input &amp; Results'!$D$21),('Input &amp; Results'!F$31/12*$C$3)*('Input &amp; Results'!$D$22))</f>
        <v>#DIV/0!</v>
      </c>
      <c r="H1671" s="106" t="e">
        <f t="shared" si="171"/>
        <v>#DIV/0!</v>
      </c>
      <c r="I1671" s="106" t="e">
        <f t="shared" si="172"/>
        <v>#DIV/0!</v>
      </c>
      <c r="J1671" s="106" t="e">
        <f t="shared" si="175"/>
        <v>#DIV/0!</v>
      </c>
      <c r="K1671" s="107" t="e">
        <f t="shared" si="173"/>
        <v>#DIV/0!</v>
      </c>
    </row>
    <row r="1672" spans="2:11" x14ac:dyDescent="0.2">
      <c r="B1672" s="31">
        <f t="shared" si="177"/>
        <v>5</v>
      </c>
      <c r="C1672" s="31" t="s">
        <v>57</v>
      </c>
      <c r="D1672" s="106">
        <v>1657</v>
      </c>
      <c r="E1672" s="106">
        <f t="shared" si="176"/>
        <v>0</v>
      </c>
      <c r="F1672" s="107">
        <f t="shared" si="174"/>
        <v>0</v>
      </c>
      <c r="G1672" s="106" t="e">
        <f>IF('Calcs active'!P1671&gt;0,('Input &amp; Results'!F$31/12*$C$3)*('Input &amp; Results'!$D$21),('Input &amp; Results'!F$31/12*$C$3)*('Input &amp; Results'!$D$22))</f>
        <v>#DIV/0!</v>
      </c>
      <c r="H1672" s="106" t="e">
        <f t="shared" si="171"/>
        <v>#DIV/0!</v>
      </c>
      <c r="I1672" s="106" t="e">
        <f t="shared" si="172"/>
        <v>#DIV/0!</v>
      </c>
      <c r="J1672" s="106" t="e">
        <f t="shared" si="175"/>
        <v>#DIV/0!</v>
      </c>
      <c r="K1672" s="107" t="e">
        <f t="shared" si="173"/>
        <v>#DIV/0!</v>
      </c>
    </row>
    <row r="1673" spans="2:11" x14ac:dyDescent="0.2">
      <c r="B1673" s="31">
        <f t="shared" si="177"/>
        <v>5</v>
      </c>
      <c r="C1673" s="31" t="s">
        <v>57</v>
      </c>
      <c r="D1673" s="106">
        <v>1658</v>
      </c>
      <c r="E1673" s="106">
        <f t="shared" si="176"/>
        <v>0</v>
      </c>
      <c r="F1673" s="107">
        <f t="shared" si="174"/>
        <v>0</v>
      </c>
      <c r="G1673" s="106" t="e">
        <f>IF('Calcs active'!P1672&gt;0,('Input &amp; Results'!F$31/12*$C$3)*('Input &amp; Results'!$D$21),('Input &amp; Results'!F$31/12*$C$3)*('Input &amp; Results'!$D$22))</f>
        <v>#DIV/0!</v>
      </c>
      <c r="H1673" s="106" t="e">
        <f t="shared" si="171"/>
        <v>#DIV/0!</v>
      </c>
      <c r="I1673" s="106" t="e">
        <f t="shared" si="172"/>
        <v>#DIV/0!</v>
      </c>
      <c r="J1673" s="106" t="e">
        <f t="shared" si="175"/>
        <v>#DIV/0!</v>
      </c>
      <c r="K1673" s="107" t="e">
        <f t="shared" si="173"/>
        <v>#DIV/0!</v>
      </c>
    </row>
    <row r="1674" spans="2:11" x14ac:dyDescent="0.2">
      <c r="B1674" s="31">
        <f t="shared" si="177"/>
        <v>5</v>
      </c>
      <c r="C1674" s="31" t="s">
        <v>57</v>
      </c>
      <c r="D1674" s="106">
        <v>1659</v>
      </c>
      <c r="E1674" s="106">
        <f t="shared" si="176"/>
        <v>0</v>
      </c>
      <c r="F1674" s="107">
        <f t="shared" si="174"/>
        <v>0</v>
      </c>
      <c r="G1674" s="106" t="e">
        <f>IF('Calcs active'!P1673&gt;0,('Input &amp; Results'!F$31/12*$C$3)*('Input &amp; Results'!$D$21),('Input &amp; Results'!F$31/12*$C$3)*('Input &amp; Results'!$D$22))</f>
        <v>#DIV/0!</v>
      </c>
      <c r="H1674" s="106" t="e">
        <f t="shared" si="171"/>
        <v>#DIV/0!</v>
      </c>
      <c r="I1674" s="106" t="e">
        <f t="shared" si="172"/>
        <v>#DIV/0!</v>
      </c>
      <c r="J1674" s="106" t="e">
        <f t="shared" si="175"/>
        <v>#DIV/0!</v>
      </c>
      <c r="K1674" s="107" t="e">
        <f t="shared" si="173"/>
        <v>#DIV/0!</v>
      </c>
    </row>
    <row r="1675" spans="2:11" x14ac:dyDescent="0.2">
      <c r="B1675" s="31">
        <f t="shared" si="177"/>
        <v>5</v>
      </c>
      <c r="C1675" s="31" t="s">
        <v>57</v>
      </c>
      <c r="D1675" s="106">
        <v>1660</v>
      </c>
      <c r="E1675" s="106">
        <f t="shared" si="176"/>
        <v>0</v>
      </c>
      <c r="F1675" s="107">
        <f t="shared" si="174"/>
        <v>0</v>
      </c>
      <c r="G1675" s="106" t="e">
        <f>IF('Calcs active'!P1674&gt;0,('Input &amp; Results'!F$31/12*$C$3)*('Input &amp; Results'!$D$21),('Input &amp; Results'!F$31/12*$C$3)*('Input &amp; Results'!$D$22))</f>
        <v>#DIV/0!</v>
      </c>
      <c r="H1675" s="106" t="e">
        <f t="shared" si="171"/>
        <v>#DIV/0!</v>
      </c>
      <c r="I1675" s="106" t="e">
        <f t="shared" si="172"/>
        <v>#DIV/0!</v>
      </c>
      <c r="J1675" s="106" t="e">
        <f t="shared" si="175"/>
        <v>#DIV/0!</v>
      </c>
      <c r="K1675" s="107" t="e">
        <f t="shared" si="173"/>
        <v>#DIV/0!</v>
      </c>
    </row>
    <row r="1676" spans="2:11" x14ac:dyDescent="0.2">
      <c r="B1676" s="31">
        <f t="shared" si="177"/>
        <v>5</v>
      </c>
      <c r="C1676" s="31" t="s">
        <v>57</v>
      </c>
      <c r="D1676" s="106">
        <v>1661</v>
      </c>
      <c r="E1676" s="106">
        <f t="shared" si="176"/>
        <v>0</v>
      </c>
      <c r="F1676" s="107">
        <f t="shared" si="174"/>
        <v>0</v>
      </c>
      <c r="G1676" s="106" t="e">
        <f>IF('Calcs active'!P1675&gt;0,('Input &amp; Results'!F$31/12*$C$3)*('Input &amp; Results'!$D$21),('Input &amp; Results'!F$31/12*$C$3)*('Input &amp; Results'!$D$22))</f>
        <v>#DIV/0!</v>
      </c>
      <c r="H1676" s="106" t="e">
        <f t="shared" si="171"/>
        <v>#DIV/0!</v>
      </c>
      <c r="I1676" s="106" t="e">
        <f t="shared" si="172"/>
        <v>#DIV/0!</v>
      </c>
      <c r="J1676" s="106" t="e">
        <f t="shared" si="175"/>
        <v>#DIV/0!</v>
      </c>
      <c r="K1676" s="107" t="e">
        <f t="shared" si="173"/>
        <v>#DIV/0!</v>
      </c>
    </row>
    <row r="1677" spans="2:11" x14ac:dyDescent="0.2">
      <c r="B1677" s="31">
        <f t="shared" si="177"/>
        <v>5</v>
      </c>
      <c r="C1677" s="31" t="s">
        <v>57</v>
      </c>
      <c r="D1677" s="106">
        <v>1662</v>
      </c>
      <c r="E1677" s="106">
        <f t="shared" si="176"/>
        <v>0</v>
      </c>
      <c r="F1677" s="107">
        <f t="shared" si="174"/>
        <v>0</v>
      </c>
      <c r="G1677" s="106" t="e">
        <f>IF('Calcs active'!P1676&gt;0,('Input &amp; Results'!F$31/12*$C$3)*('Input &amp; Results'!$D$21),('Input &amp; Results'!F$31/12*$C$3)*('Input &amp; Results'!$D$22))</f>
        <v>#DIV/0!</v>
      </c>
      <c r="H1677" s="106" t="e">
        <f t="shared" si="171"/>
        <v>#DIV/0!</v>
      </c>
      <c r="I1677" s="106" t="e">
        <f t="shared" si="172"/>
        <v>#DIV/0!</v>
      </c>
      <c r="J1677" s="106" t="e">
        <f t="shared" si="175"/>
        <v>#DIV/0!</v>
      </c>
      <c r="K1677" s="107" t="e">
        <f t="shared" si="173"/>
        <v>#DIV/0!</v>
      </c>
    </row>
    <row r="1678" spans="2:11" x14ac:dyDescent="0.2">
      <c r="B1678" s="31">
        <f t="shared" si="177"/>
        <v>5</v>
      </c>
      <c r="C1678" s="31" t="s">
        <v>57</v>
      </c>
      <c r="D1678" s="106">
        <v>1663</v>
      </c>
      <c r="E1678" s="106">
        <f t="shared" si="176"/>
        <v>0</v>
      </c>
      <c r="F1678" s="107">
        <f t="shared" si="174"/>
        <v>0</v>
      </c>
      <c r="G1678" s="106" t="e">
        <f>IF('Calcs active'!P1677&gt;0,('Input &amp; Results'!F$31/12*$C$3)*('Input &amp; Results'!$D$21),('Input &amp; Results'!F$31/12*$C$3)*('Input &amp; Results'!$D$22))</f>
        <v>#DIV/0!</v>
      </c>
      <c r="H1678" s="106" t="e">
        <f t="shared" si="171"/>
        <v>#DIV/0!</v>
      </c>
      <c r="I1678" s="106" t="e">
        <f t="shared" si="172"/>
        <v>#DIV/0!</v>
      </c>
      <c r="J1678" s="106" t="e">
        <f t="shared" si="175"/>
        <v>#DIV/0!</v>
      </c>
      <c r="K1678" s="107" t="e">
        <f t="shared" si="173"/>
        <v>#DIV/0!</v>
      </c>
    </row>
    <row r="1679" spans="2:11" x14ac:dyDescent="0.2">
      <c r="B1679" s="31">
        <f t="shared" si="177"/>
        <v>5</v>
      </c>
      <c r="C1679" s="31" t="s">
        <v>57</v>
      </c>
      <c r="D1679" s="106">
        <v>1664</v>
      </c>
      <c r="E1679" s="106">
        <f t="shared" si="176"/>
        <v>0</v>
      </c>
      <c r="F1679" s="107">
        <f t="shared" si="174"/>
        <v>0</v>
      </c>
      <c r="G1679" s="106" t="e">
        <f>IF('Calcs active'!P1678&gt;0,('Input &amp; Results'!F$31/12*$C$3)*('Input &amp; Results'!$D$21),('Input &amp; Results'!F$31/12*$C$3)*('Input &amp; Results'!$D$22))</f>
        <v>#DIV/0!</v>
      </c>
      <c r="H1679" s="106" t="e">
        <f t="shared" si="171"/>
        <v>#DIV/0!</v>
      </c>
      <c r="I1679" s="106" t="e">
        <f t="shared" si="172"/>
        <v>#DIV/0!</v>
      </c>
      <c r="J1679" s="106" t="e">
        <f t="shared" si="175"/>
        <v>#DIV/0!</v>
      </c>
      <c r="K1679" s="107" t="e">
        <f t="shared" si="173"/>
        <v>#DIV/0!</v>
      </c>
    </row>
    <row r="1680" spans="2:11" x14ac:dyDescent="0.2">
      <c r="B1680" s="31">
        <f t="shared" si="177"/>
        <v>5</v>
      </c>
      <c r="C1680" s="31" t="s">
        <v>57</v>
      </c>
      <c r="D1680" s="106">
        <v>1665</v>
      </c>
      <c r="E1680" s="106">
        <f t="shared" si="176"/>
        <v>0</v>
      </c>
      <c r="F1680" s="107">
        <f t="shared" si="174"/>
        <v>0</v>
      </c>
      <c r="G1680" s="106" t="e">
        <f>IF('Calcs active'!P1679&gt;0,('Input &amp; Results'!F$31/12*$C$3)*('Input &amp; Results'!$D$21),('Input &amp; Results'!F$31/12*$C$3)*('Input &amp; Results'!$D$22))</f>
        <v>#DIV/0!</v>
      </c>
      <c r="H1680" s="106" t="e">
        <f t="shared" si="171"/>
        <v>#DIV/0!</v>
      </c>
      <c r="I1680" s="106" t="e">
        <f t="shared" si="172"/>
        <v>#DIV/0!</v>
      </c>
      <c r="J1680" s="106" t="e">
        <f t="shared" si="175"/>
        <v>#DIV/0!</v>
      </c>
      <c r="K1680" s="107" t="e">
        <f t="shared" si="173"/>
        <v>#DIV/0!</v>
      </c>
    </row>
    <row r="1681" spans="2:11" x14ac:dyDescent="0.2">
      <c r="B1681" s="31">
        <f t="shared" si="177"/>
        <v>5</v>
      </c>
      <c r="C1681" s="31" t="s">
        <v>57</v>
      </c>
      <c r="D1681" s="106">
        <v>1666</v>
      </c>
      <c r="E1681" s="106">
        <f t="shared" si="176"/>
        <v>0</v>
      </c>
      <c r="F1681" s="107">
        <f t="shared" si="174"/>
        <v>0</v>
      </c>
      <c r="G1681" s="106" t="e">
        <f>IF('Calcs active'!P1680&gt;0,('Input &amp; Results'!F$31/12*$C$3)*('Input &amp; Results'!$D$21),('Input &amp; Results'!F$31/12*$C$3)*('Input &amp; Results'!$D$22))</f>
        <v>#DIV/0!</v>
      </c>
      <c r="H1681" s="106" t="e">
        <f t="shared" ref="H1681:H1744" si="178">G1681-E1681</f>
        <v>#DIV/0!</v>
      </c>
      <c r="I1681" s="106" t="e">
        <f t="shared" ref="I1681:I1744" si="179">I1680+H1681</f>
        <v>#DIV/0!</v>
      </c>
      <c r="J1681" s="106" t="e">
        <f t="shared" si="175"/>
        <v>#DIV/0!</v>
      </c>
      <c r="K1681" s="107" t="e">
        <f t="shared" ref="K1681:K1744" si="180">J1681/($C$3*$C$4)</f>
        <v>#DIV/0!</v>
      </c>
    </row>
    <row r="1682" spans="2:11" x14ac:dyDescent="0.2">
      <c r="B1682" s="31">
        <f t="shared" si="177"/>
        <v>5</v>
      </c>
      <c r="C1682" s="31" t="s">
        <v>57</v>
      </c>
      <c r="D1682" s="106">
        <v>1667</v>
      </c>
      <c r="E1682" s="106">
        <f t="shared" si="176"/>
        <v>0</v>
      </c>
      <c r="F1682" s="107">
        <f t="shared" si="174"/>
        <v>0</v>
      </c>
      <c r="G1682" s="106" t="e">
        <f>IF('Calcs active'!P1681&gt;0,('Input &amp; Results'!F$31/12*$C$3)*('Input &amp; Results'!$D$21),('Input &amp; Results'!F$31/12*$C$3)*('Input &amp; Results'!$D$22))</f>
        <v>#DIV/0!</v>
      </c>
      <c r="H1682" s="106" t="e">
        <f t="shared" si="178"/>
        <v>#DIV/0!</v>
      </c>
      <c r="I1682" s="106" t="e">
        <f t="shared" si="179"/>
        <v>#DIV/0!</v>
      </c>
      <c r="J1682" s="106" t="e">
        <f t="shared" si="175"/>
        <v>#DIV/0!</v>
      </c>
      <c r="K1682" s="107" t="e">
        <f t="shared" si="180"/>
        <v>#DIV/0!</v>
      </c>
    </row>
    <row r="1683" spans="2:11" x14ac:dyDescent="0.2">
      <c r="B1683" s="31">
        <f t="shared" si="177"/>
        <v>5</v>
      </c>
      <c r="C1683" s="31" t="s">
        <v>57</v>
      </c>
      <c r="D1683" s="106">
        <v>1668</v>
      </c>
      <c r="E1683" s="106">
        <f t="shared" si="176"/>
        <v>0</v>
      </c>
      <c r="F1683" s="107">
        <f t="shared" ref="F1683:F1746" si="181">E1683*7.48/1440</f>
        <v>0</v>
      </c>
      <c r="G1683" s="106" t="e">
        <f>IF('Calcs active'!P1682&gt;0,('Input &amp; Results'!F$31/12*$C$3)*('Input &amp; Results'!$D$21),('Input &amp; Results'!F$31/12*$C$3)*('Input &amp; Results'!$D$22))</f>
        <v>#DIV/0!</v>
      </c>
      <c r="H1683" s="106" t="e">
        <f t="shared" si="178"/>
        <v>#DIV/0!</v>
      </c>
      <c r="I1683" s="106" t="e">
        <f t="shared" si="179"/>
        <v>#DIV/0!</v>
      </c>
      <c r="J1683" s="106" t="e">
        <f t="shared" si="175"/>
        <v>#DIV/0!</v>
      </c>
      <c r="K1683" s="107" t="e">
        <f t="shared" si="180"/>
        <v>#DIV/0!</v>
      </c>
    </row>
    <row r="1684" spans="2:11" x14ac:dyDescent="0.2">
      <c r="B1684" s="31">
        <f t="shared" si="177"/>
        <v>5</v>
      </c>
      <c r="C1684" s="31" t="s">
        <v>57</v>
      </c>
      <c r="D1684" s="106">
        <v>1669</v>
      </c>
      <c r="E1684" s="106">
        <f t="shared" si="176"/>
        <v>0</v>
      </c>
      <c r="F1684" s="107">
        <f t="shared" si="181"/>
        <v>0</v>
      </c>
      <c r="G1684" s="106" t="e">
        <f>IF('Calcs active'!P1683&gt;0,('Input &amp; Results'!F$31/12*$C$3)*('Input &amp; Results'!$D$21),('Input &amp; Results'!F$31/12*$C$3)*('Input &amp; Results'!$D$22))</f>
        <v>#DIV/0!</v>
      </c>
      <c r="H1684" s="106" t="e">
        <f t="shared" si="178"/>
        <v>#DIV/0!</v>
      </c>
      <c r="I1684" s="106" t="e">
        <f t="shared" si="179"/>
        <v>#DIV/0!</v>
      </c>
      <c r="J1684" s="106" t="e">
        <f t="shared" si="175"/>
        <v>#DIV/0!</v>
      </c>
      <c r="K1684" s="107" t="e">
        <f t="shared" si="180"/>
        <v>#DIV/0!</v>
      </c>
    </row>
    <row r="1685" spans="2:11" x14ac:dyDescent="0.2">
      <c r="B1685" s="31">
        <f t="shared" si="177"/>
        <v>5</v>
      </c>
      <c r="C1685" s="31" t="s">
        <v>57</v>
      </c>
      <c r="D1685" s="106">
        <v>1670</v>
      </c>
      <c r="E1685" s="106">
        <f t="shared" si="176"/>
        <v>0</v>
      </c>
      <c r="F1685" s="107">
        <f t="shared" si="181"/>
        <v>0</v>
      </c>
      <c r="G1685" s="106" t="e">
        <f>IF('Calcs active'!P1684&gt;0,('Input &amp; Results'!F$31/12*$C$3)*('Input &amp; Results'!$D$21),('Input &amp; Results'!F$31/12*$C$3)*('Input &amp; Results'!$D$22))</f>
        <v>#DIV/0!</v>
      </c>
      <c r="H1685" s="106" t="e">
        <f t="shared" si="178"/>
        <v>#DIV/0!</v>
      </c>
      <c r="I1685" s="106" t="e">
        <f t="shared" si="179"/>
        <v>#DIV/0!</v>
      </c>
      <c r="J1685" s="106" t="e">
        <f t="shared" ref="J1685:J1748" si="182">J1684+H1685</f>
        <v>#DIV/0!</v>
      </c>
      <c r="K1685" s="107" t="e">
        <f t="shared" si="180"/>
        <v>#DIV/0!</v>
      </c>
    </row>
    <row r="1686" spans="2:11" x14ac:dyDescent="0.2">
      <c r="B1686" s="31">
        <f t="shared" si="177"/>
        <v>5</v>
      </c>
      <c r="C1686" s="31" t="s">
        <v>57</v>
      </c>
      <c r="D1686" s="106">
        <v>1671</v>
      </c>
      <c r="E1686" s="106">
        <f t="shared" si="176"/>
        <v>0</v>
      </c>
      <c r="F1686" s="107">
        <f t="shared" si="181"/>
        <v>0</v>
      </c>
      <c r="G1686" s="106" t="e">
        <f>IF('Calcs active'!P1685&gt;0,('Input &amp; Results'!F$31/12*$C$3)*('Input &amp; Results'!$D$21),('Input &amp; Results'!F$31/12*$C$3)*('Input &amp; Results'!$D$22))</f>
        <v>#DIV/0!</v>
      </c>
      <c r="H1686" s="106" t="e">
        <f t="shared" si="178"/>
        <v>#DIV/0!</v>
      </c>
      <c r="I1686" s="106" t="e">
        <f t="shared" si="179"/>
        <v>#DIV/0!</v>
      </c>
      <c r="J1686" s="106" t="e">
        <f t="shared" si="182"/>
        <v>#DIV/0!</v>
      </c>
      <c r="K1686" s="107" t="e">
        <f t="shared" si="180"/>
        <v>#DIV/0!</v>
      </c>
    </row>
    <row r="1687" spans="2:11" x14ac:dyDescent="0.2">
      <c r="B1687" s="31">
        <f t="shared" si="177"/>
        <v>5</v>
      </c>
      <c r="C1687" s="31" t="s">
        <v>57</v>
      </c>
      <c r="D1687" s="106">
        <v>1672</v>
      </c>
      <c r="E1687" s="106">
        <f t="shared" si="176"/>
        <v>0</v>
      </c>
      <c r="F1687" s="107">
        <f t="shared" si="181"/>
        <v>0</v>
      </c>
      <c r="G1687" s="106" t="e">
        <f>IF('Calcs active'!P1686&gt;0,('Input &amp; Results'!F$31/12*$C$3)*('Input &amp; Results'!$D$21),('Input &amp; Results'!F$31/12*$C$3)*('Input &amp; Results'!$D$22))</f>
        <v>#DIV/0!</v>
      </c>
      <c r="H1687" s="106" t="e">
        <f t="shared" si="178"/>
        <v>#DIV/0!</v>
      </c>
      <c r="I1687" s="106" t="e">
        <f t="shared" si="179"/>
        <v>#DIV/0!</v>
      </c>
      <c r="J1687" s="106" t="e">
        <f t="shared" si="182"/>
        <v>#DIV/0!</v>
      </c>
      <c r="K1687" s="107" t="e">
        <f t="shared" si="180"/>
        <v>#DIV/0!</v>
      </c>
    </row>
    <row r="1688" spans="2:11" x14ac:dyDescent="0.2">
      <c r="B1688" s="31">
        <f t="shared" si="177"/>
        <v>5</v>
      </c>
      <c r="C1688" s="31" t="s">
        <v>58</v>
      </c>
      <c r="D1688" s="106">
        <v>1673</v>
      </c>
      <c r="E1688" s="106">
        <f t="shared" si="176"/>
        <v>0</v>
      </c>
      <c r="F1688" s="107">
        <f t="shared" si="181"/>
        <v>0</v>
      </c>
      <c r="G1688" s="106" t="e">
        <f>IF('Calcs active'!P1687&gt;0,('Input &amp; Results'!F$32/12*$C$3)*('Input &amp; Results'!$D$21),('Input &amp; Results'!F$32/12*$C$3)*('Input &amp; Results'!$D$22))</f>
        <v>#DIV/0!</v>
      </c>
      <c r="H1688" s="106" t="e">
        <f t="shared" si="178"/>
        <v>#DIV/0!</v>
      </c>
      <c r="I1688" s="106" t="e">
        <f t="shared" si="179"/>
        <v>#DIV/0!</v>
      </c>
      <c r="J1688" s="106" t="e">
        <f t="shared" si="182"/>
        <v>#DIV/0!</v>
      </c>
      <c r="K1688" s="107" t="e">
        <f t="shared" si="180"/>
        <v>#DIV/0!</v>
      </c>
    </row>
    <row r="1689" spans="2:11" x14ac:dyDescent="0.2">
      <c r="B1689" s="31">
        <f t="shared" si="177"/>
        <v>5</v>
      </c>
      <c r="C1689" s="31" t="s">
        <v>58</v>
      </c>
      <c r="D1689" s="106">
        <v>1674</v>
      </c>
      <c r="E1689" s="106">
        <f t="shared" si="176"/>
        <v>0</v>
      </c>
      <c r="F1689" s="107">
        <f t="shared" si="181"/>
        <v>0</v>
      </c>
      <c r="G1689" s="106" t="e">
        <f>IF('Calcs active'!P1688&gt;0,('Input &amp; Results'!F$32/12*$C$3)*('Input &amp; Results'!$D$21),('Input &amp; Results'!F$32/12*$C$3)*('Input &amp; Results'!$D$22))</f>
        <v>#DIV/0!</v>
      </c>
      <c r="H1689" s="106" t="e">
        <f t="shared" si="178"/>
        <v>#DIV/0!</v>
      </c>
      <c r="I1689" s="106" t="e">
        <f t="shared" si="179"/>
        <v>#DIV/0!</v>
      </c>
      <c r="J1689" s="106" t="e">
        <f t="shared" si="182"/>
        <v>#DIV/0!</v>
      </c>
      <c r="K1689" s="107" t="e">
        <f t="shared" si="180"/>
        <v>#DIV/0!</v>
      </c>
    </row>
    <row r="1690" spans="2:11" x14ac:dyDescent="0.2">
      <c r="B1690" s="31">
        <f t="shared" si="177"/>
        <v>5</v>
      </c>
      <c r="C1690" s="31" t="s">
        <v>58</v>
      </c>
      <c r="D1690" s="106">
        <v>1675</v>
      </c>
      <c r="E1690" s="106">
        <f t="shared" si="176"/>
        <v>0</v>
      </c>
      <c r="F1690" s="107">
        <f t="shared" si="181"/>
        <v>0</v>
      </c>
      <c r="G1690" s="106" t="e">
        <f>IF('Calcs active'!P1689&gt;0,('Input &amp; Results'!F$32/12*$C$3)*('Input &amp; Results'!$D$21),('Input &amp; Results'!F$32/12*$C$3)*('Input &amp; Results'!$D$22))</f>
        <v>#DIV/0!</v>
      </c>
      <c r="H1690" s="106" t="e">
        <f t="shared" si="178"/>
        <v>#DIV/0!</v>
      </c>
      <c r="I1690" s="106" t="e">
        <f t="shared" si="179"/>
        <v>#DIV/0!</v>
      </c>
      <c r="J1690" s="106" t="e">
        <f t="shared" si="182"/>
        <v>#DIV/0!</v>
      </c>
      <c r="K1690" s="107" t="e">
        <f t="shared" si="180"/>
        <v>#DIV/0!</v>
      </c>
    </row>
    <row r="1691" spans="2:11" x14ac:dyDescent="0.2">
      <c r="B1691" s="31">
        <f t="shared" si="177"/>
        <v>5</v>
      </c>
      <c r="C1691" s="31" t="s">
        <v>58</v>
      </c>
      <c r="D1691" s="106">
        <v>1676</v>
      </c>
      <c r="E1691" s="106">
        <f t="shared" si="176"/>
        <v>0</v>
      </c>
      <c r="F1691" s="107">
        <f t="shared" si="181"/>
        <v>0</v>
      </c>
      <c r="G1691" s="106" t="e">
        <f>IF('Calcs active'!P1690&gt;0,('Input &amp; Results'!F$32/12*$C$3)*('Input &amp; Results'!$D$21),('Input &amp; Results'!F$32/12*$C$3)*('Input &amp; Results'!$D$22))</f>
        <v>#DIV/0!</v>
      </c>
      <c r="H1691" s="106" t="e">
        <f t="shared" si="178"/>
        <v>#DIV/0!</v>
      </c>
      <c r="I1691" s="106" t="e">
        <f t="shared" si="179"/>
        <v>#DIV/0!</v>
      </c>
      <c r="J1691" s="106" t="e">
        <f t="shared" si="182"/>
        <v>#DIV/0!</v>
      </c>
      <c r="K1691" s="107" t="e">
        <f t="shared" si="180"/>
        <v>#DIV/0!</v>
      </c>
    </row>
    <row r="1692" spans="2:11" x14ac:dyDescent="0.2">
      <c r="B1692" s="31">
        <f t="shared" si="177"/>
        <v>5</v>
      </c>
      <c r="C1692" s="31" t="s">
        <v>58</v>
      </c>
      <c r="D1692" s="106">
        <v>1677</v>
      </c>
      <c r="E1692" s="106">
        <f t="shared" si="176"/>
        <v>0</v>
      </c>
      <c r="F1692" s="107">
        <f t="shared" si="181"/>
        <v>0</v>
      </c>
      <c r="G1692" s="106" t="e">
        <f>IF('Calcs active'!P1691&gt;0,('Input &amp; Results'!F$32/12*$C$3)*('Input &amp; Results'!$D$21),('Input &amp; Results'!F$32/12*$C$3)*('Input &amp; Results'!$D$22))</f>
        <v>#DIV/0!</v>
      </c>
      <c r="H1692" s="106" t="e">
        <f t="shared" si="178"/>
        <v>#DIV/0!</v>
      </c>
      <c r="I1692" s="106" t="e">
        <f t="shared" si="179"/>
        <v>#DIV/0!</v>
      </c>
      <c r="J1692" s="106" t="e">
        <f t="shared" si="182"/>
        <v>#DIV/0!</v>
      </c>
      <c r="K1692" s="107" t="e">
        <f t="shared" si="180"/>
        <v>#DIV/0!</v>
      </c>
    </row>
    <row r="1693" spans="2:11" x14ac:dyDescent="0.2">
      <c r="B1693" s="31">
        <f t="shared" si="177"/>
        <v>5</v>
      </c>
      <c r="C1693" s="31" t="s">
        <v>58</v>
      </c>
      <c r="D1693" s="106">
        <v>1678</v>
      </c>
      <c r="E1693" s="106">
        <f t="shared" si="176"/>
        <v>0</v>
      </c>
      <c r="F1693" s="107">
        <f t="shared" si="181"/>
        <v>0</v>
      </c>
      <c r="G1693" s="106" t="e">
        <f>IF('Calcs active'!P1692&gt;0,('Input &amp; Results'!F$32/12*$C$3)*('Input &amp; Results'!$D$21),('Input &amp; Results'!F$32/12*$C$3)*('Input &amp; Results'!$D$22))</f>
        <v>#DIV/0!</v>
      </c>
      <c r="H1693" s="106" t="e">
        <f t="shared" si="178"/>
        <v>#DIV/0!</v>
      </c>
      <c r="I1693" s="106" t="e">
        <f t="shared" si="179"/>
        <v>#DIV/0!</v>
      </c>
      <c r="J1693" s="106" t="e">
        <f t="shared" si="182"/>
        <v>#DIV/0!</v>
      </c>
      <c r="K1693" s="107" t="e">
        <f t="shared" si="180"/>
        <v>#DIV/0!</v>
      </c>
    </row>
    <row r="1694" spans="2:11" x14ac:dyDescent="0.2">
      <c r="B1694" s="31">
        <f t="shared" si="177"/>
        <v>5</v>
      </c>
      <c r="C1694" s="31" t="s">
        <v>58</v>
      </c>
      <c r="D1694" s="106">
        <v>1679</v>
      </c>
      <c r="E1694" s="106">
        <f t="shared" si="176"/>
        <v>0</v>
      </c>
      <c r="F1694" s="107">
        <f t="shared" si="181"/>
        <v>0</v>
      </c>
      <c r="G1694" s="106" t="e">
        <f>IF('Calcs active'!P1693&gt;0,('Input &amp; Results'!F$32/12*$C$3)*('Input &amp; Results'!$D$21),('Input &amp; Results'!F$32/12*$C$3)*('Input &amp; Results'!$D$22))</f>
        <v>#DIV/0!</v>
      </c>
      <c r="H1694" s="106" t="e">
        <f t="shared" si="178"/>
        <v>#DIV/0!</v>
      </c>
      <c r="I1694" s="106" t="e">
        <f t="shared" si="179"/>
        <v>#DIV/0!</v>
      </c>
      <c r="J1694" s="106" t="e">
        <f t="shared" si="182"/>
        <v>#DIV/0!</v>
      </c>
      <c r="K1694" s="107" t="e">
        <f t="shared" si="180"/>
        <v>#DIV/0!</v>
      </c>
    </row>
    <row r="1695" spans="2:11" x14ac:dyDescent="0.2">
      <c r="B1695" s="31">
        <f t="shared" si="177"/>
        <v>5</v>
      </c>
      <c r="C1695" s="31" t="s">
        <v>58</v>
      </c>
      <c r="D1695" s="106">
        <v>1680</v>
      </c>
      <c r="E1695" s="106">
        <f t="shared" si="176"/>
        <v>0</v>
      </c>
      <c r="F1695" s="107">
        <f t="shared" si="181"/>
        <v>0</v>
      </c>
      <c r="G1695" s="106" t="e">
        <f>IF('Calcs active'!P1694&gt;0,('Input &amp; Results'!F$32/12*$C$3)*('Input &amp; Results'!$D$21),('Input &amp; Results'!F$32/12*$C$3)*('Input &amp; Results'!$D$22))</f>
        <v>#DIV/0!</v>
      </c>
      <c r="H1695" s="106" t="e">
        <f t="shared" si="178"/>
        <v>#DIV/0!</v>
      </c>
      <c r="I1695" s="106" t="e">
        <f t="shared" si="179"/>
        <v>#DIV/0!</v>
      </c>
      <c r="J1695" s="106" t="e">
        <f t="shared" si="182"/>
        <v>#DIV/0!</v>
      </c>
      <c r="K1695" s="107" t="e">
        <f t="shared" si="180"/>
        <v>#DIV/0!</v>
      </c>
    </row>
    <row r="1696" spans="2:11" x14ac:dyDescent="0.2">
      <c r="B1696" s="31">
        <f t="shared" si="177"/>
        <v>5</v>
      </c>
      <c r="C1696" s="31" t="s">
        <v>58</v>
      </c>
      <c r="D1696" s="106">
        <v>1681</v>
      </c>
      <c r="E1696" s="106">
        <f t="shared" si="176"/>
        <v>0</v>
      </c>
      <c r="F1696" s="107">
        <f t="shared" si="181"/>
        <v>0</v>
      </c>
      <c r="G1696" s="106" t="e">
        <f>IF('Calcs active'!P1695&gt;0,('Input &amp; Results'!F$32/12*$C$3)*('Input &amp; Results'!$D$21),('Input &amp; Results'!F$32/12*$C$3)*('Input &amp; Results'!$D$22))</f>
        <v>#DIV/0!</v>
      </c>
      <c r="H1696" s="106" t="e">
        <f t="shared" si="178"/>
        <v>#DIV/0!</v>
      </c>
      <c r="I1696" s="106" t="e">
        <f t="shared" si="179"/>
        <v>#DIV/0!</v>
      </c>
      <c r="J1696" s="106" t="e">
        <f t="shared" si="182"/>
        <v>#DIV/0!</v>
      </c>
      <c r="K1696" s="107" t="e">
        <f t="shared" si="180"/>
        <v>#DIV/0!</v>
      </c>
    </row>
    <row r="1697" spans="2:11" x14ac:dyDescent="0.2">
      <c r="B1697" s="31">
        <f t="shared" si="177"/>
        <v>5</v>
      </c>
      <c r="C1697" s="31" t="s">
        <v>58</v>
      </c>
      <c r="D1697" s="106">
        <v>1682</v>
      </c>
      <c r="E1697" s="106">
        <f t="shared" si="176"/>
        <v>0</v>
      </c>
      <c r="F1697" s="107">
        <f t="shared" si="181"/>
        <v>0</v>
      </c>
      <c r="G1697" s="106" t="e">
        <f>IF('Calcs active'!P1696&gt;0,('Input &amp; Results'!F$32/12*$C$3)*('Input &amp; Results'!$D$21),('Input &amp; Results'!F$32/12*$C$3)*('Input &amp; Results'!$D$22))</f>
        <v>#DIV/0!</v>
      </c>
      <c r="H1697" s="106" t="e">
        <f t="shared" si="178"/>
        <v>#DIV/0!</v>
      </c>
      <c r="I1697" s="106" t="e">
        <f t="shared" si="179"/>
        <v>#DIV/0!</v>
      </c>
      <c r="J1697" s="106" t="e">
        <f t="shared" si="182"/>
        <v>#DIV/0!</v>
      </c>
      <c r="K1697" s="107" t="e">
        <f t="shared" si="180"/>
        <v>#DIV/0!</v>
      </c>
    </row>
    <row r="1698" spans="2:11" x14ac:dyDescent="0.2">
      <c r="B1698" s="31">
        <f t="shared" si="177"/>
        <v>5</v>
      </c>
      <c r="C1698" s="31" t="s">
        <v>58</v>
      </c>
      <c r="D1698" s="106">
        <v>1683</v>
      </c>
      <c r="E1698" s="106">
        <f t="shared" si="176"/>
        <v>0</v>
      </c>
      <c r="F1698" s="107">
        <f t="shared" si="181"/>
        <v>0</v>
      </c>
      <c r="G1698" s="106" t="e">
        <f>IF('Calcs active'!P1697&gt;0,('Input &amp; Results'!F$32/12*$C$3)*('Input &amp; Results'!$D$21),('Input &amp; Results'!F$32/12*$C$3)*('Input &amp; Results'!$D$22))</f>
        <v>#DIV/0!</v>
      </c>
      <c r="H1698" s="106" t="e">
        <f t="shared" si="178"/>
        <v>#DIV/0!</v>
      </c>
      <c r="I1698" s="106" t="e">
        <f t="shared" si="179"/>
        <v>#DIV/0!</v>
      </c>
      <c r="J1698" s="106" t="e">
        <f t="shared" si="182"/>
        <v>#DIV/0!</v>
      </c>
      <c r="K1698" s="107" t="e">
        <f t="shared" si="180"/>
        <v>#DIV/0!</v>
      </c>
    </row>
    <row r="1699" spans="2:11" x14ac:dyDescent="0.2">
      <c r="B1699" s="31">
        <f t="shared" si="177"/>
        <v>5</v>
      </c>
      <c r="C1699" s="31" t="s">
        <v>58</v>
      </c>
      <c r="D1699" s="106">
        <v>1684</v>
      </c>
      <c r="E1699" s="106">
        <f t="shared" si="176"/>
        <v>0</v>
      </c>
      <c r="F1699" s="107">
        <f t="shared" si="181"/>
        <v>0</v>
      </c>
      <c r="G1699" s="106" t="e">
        <f>IF('Calcs active'!P1698&gt;0,('Input &amp; Results'!F$32/12*$C$3)*('Input &amp; Results'!$D$21),('Input &amp; Results'!F$32/12*$C$3)*('Input &amp; Results'!$D$22))</f>
        <v>#DIV/0!</v>
      </c>
      <c r="H1699" s="106" t="e">
        <f t="shared" si="178"/>
        <v>#DIV/0!</v>
      </c>
      <c r="I1699" s="106" t="e">
        <f t="shared" si="179"/>
        <v>#DIV/0!</v>
      </c>
      <c r="J1699" s="106" t="e">
        <f t="shared" si="182"/>
        <v>#DIV/0!</v>
      </c>
      <c r="K1699" s="107" t="e">
        <f t="shared" si="180"/>
        <v>#DIV/0!</v>
      </c>
    </row>
    <row r="1700" spans="2:11" x14ac:dyDescent="0.2">
      <c r="B1700" s="31">
        <f t="shared" si="177"/>
        <v>5</v>
      </c>
      <c r="C1700" s="31" t="s">
        <v>58</v>
      </c>
      <c r="D1700" s="106">
        <v>1685</v>
      </c>
      <c r="E1700" s="106">
        <f t="shared" si="176"/>
        <v>0</v>
      </c>
      <c r="F1700" s="107">
        <f t="shared" si="181"/>
        <v>0</v>
      </c>
      <c r="G1700" s="106" t="e">
        <f>IF('Calcs active'!P1699&gt;0,('Input &amp; Results'!F$32/12*$C$3)*('Input &amp; Results'!$D$21),('Input &amp; Results'!F$32/12*$C$3)*('Input &amp; Results'!$D$22))</f>
        <v>#DIV/0!</v>
      </c>
      <c r="H1700" s="106" t="e">
        <f t="shared" si="178"/>
        <v>#DIV/0!</v>
      </c>
      <c r="I1700" s="106" t="e">
        <f t="shared" si="179"/>
        <v>#DIV/0!</v>
      </c>
      <c r="J1700" s="106" t="e">
        <f t="shared" si="182"/>
        <v>#DIV/0!</v>
      </c>
      <c r="K1700" s="107" t="e">
        <f t="shared" si="180"/>
        <v>#DIV/0!</v>
      </c>
    </row>
    <row r="1701" spans="2:11" x14ac:dyDescent="0.2">
      <c r="B1701" s="31">
        <f t="shared" si="177"/>
        <v>5</v>
      </c>
      <c r="C1701" s="31" t="s">
        <v>58</v>
      </c>
      <c r="D1701" s="106">
        <v>1686</v>
      </c>
      <c r="E1701" s="106">
        <f t="shared" si="176"/>
        <v>0</v>
      </c>
      <c r="F1701" s="107">
        <f t="shared" si="181"/>
        <v>0</v>
      </c>
      <c r="G1701" s="106" t="e">
        <f>IF('Calcs active'!P1700&gt;0,('Input &amp; Results'!F$32/12*$C$3)*('Input &amp; Results'!$D$21),('Input &amp; Results'!F$32/12*$C$3)*('Input &amp; Results'!$D$22))</f>
        <v>#DIV/0!</v>
      </c>
      <c r="H1701" s="106" t="e">
        <f t="shared" si="178"/>
        <v>#DIV/0!</v>
      </c>
      <c r="I1701" s="106" t="e">
        <f t="shared" si="179"/>
        <v>#DIV/0!</v>
      </c>
      <c r="J1701" s="106" t="e">
        <f t="shared" si="182"/>
        <v>#DIV/0!</v>
      </c>
      <c r="K1701" s="107" t="e">
        <f t="shared" si="180"/>
        <v>#DIV/0!</v>
      </c>
    </row>
    <row r="1702" spans="2:11" x14ac:dyDescent="0.2">
      <c r="B1702" s="31">
        <f t="shared" si="177"/>
        <v>5</v>
      </c>
      <c r="C1702" s="31" t="s">
        <v>58</v>
      </c>
      <c r="D1702" s="106">
        <v>1687</v>
      </c>
      <c r="E1702" s="106">
        <f t="shared" si="176"/>
        <v>0</v>
      </c>
      <c r="F1702" s="107">
        <f t="shared" si="181"/>
        <v>0</v>
      </c>
      <c r="G1702" s="106" t="e">
        <f>IF('Calcs active'!P1701&gt;0,('Input &amp; Results'!F$32/12*$C$3)*('Input &amp; Results'!$D$21),('Input &amp; Results'!F$32/12*$C$3)*('Input &amp; Results'!$D$22))</f>
        <v>#DIV/0!</v>
      </c>
      <c r="H1702" s="106" t="e">
        <f t="shared" si="178"/>
        <v>#DIV/0!</v>
      </c>
      <c r="I1702" s="106" t="e">
        <f t="shared" si="179"/>
        <v>#DIV/0!</v>
      </c>
      <c r="J1702" s="106" t="e">
        <f t="shared" si="182"/>
        <v>#DIV/0!</v>
      </c>
      <c r="K1702" s="107" t="e">
        <f t="shared" si="180"/>
        <v>#DIV/0!</v>
      </c>
    </row>
    <row r="1703" spans="2:11" x14ac:dyDescent="0.2">
      <c r="B1703" s="31">
        <f t="shared" si="177"/>
        <v>5</v>
      </c>
      <c r="C1703" s="31" t="s">
        <v>58</v>
      </c>
      <c r="D1703" s="106">
        <v>1688</v>
      </c>
      <c r="E1703" s="106">
        <f t="shared" si="176"/>
        <v>0</v>
      </c>
      <c r="F1703" s="107">
        <f t="shared" si="181"/>
        <v>0</v>
      </c>
      <c r="G1703" s="106" t="e">
        <f>IF('Calcs active'!P1702&gt;0,('Input &amp; Results'!F$32/12*$C$3)*('Input &amp; Results'!$D$21),('Input &amp; Results'!F$32/12*$C$3)*('Input &amp; Results'!$D$22))</f>
        <v>#DIV/0!</v>
      </c>
      <c r="H1703" s="106" t="e">
        <f t="shared" si="178"/>
        <v>#DIV/0!</v>
      </c>
      <c r="I1703" s="106" t="e">
        <f t="shared" si="179"/>
        <v>#DIV/0!</v>
      </c>
      <c r="J1703" s="106" t="e">
        <f t="shared" si="182"/>
        <v>#DIV/0!</v>
      </c>
      <c r="K1703" s="107" t="e">
        <f t="shared" si="180"/>
        <v>#DIV/0!</v>
      </c>
    </row>
    <row r="1704" spans="2:11" x14ac:dyDescent="0.2">
      <c r="B1704" s="31">
        <f t="shared" si="177"/>
        <v>5</v>
      </c>
      <c r="C1704" s="31" t="s">
        <v>58</v>
      </c>
      <c r="D1704" s="106">
        <v>1689</v>
      </c>
      <c r="E1704" s="106">
        <f t="shared" si="176"/>
        <v>0</v>
      </c>
      <c r="F1704" s="107">
        <f t="shared" si="181"/>
        <v>0</v>
      </c>
      <c r="G1704" s="106" t="e">
        <f>IF('Calcs active'!P1703&gt;0,('Input &amp; Results'!F$32/12*$C$3)*('Input &amp; Results'!$D$21),('Input &amp; Results'!F$32/12*$C$3)*('Input &amp; Results'!$D$22))</f>
        <v>#DIV/0!</v>
      </c>
      <c r="H1704" s="106" t="e">
        <f t="shared" si="178"/>
        <v>#DIV/0!</v>
      </c>
      <c r="I1704" s="106" t="e">
        <f t="shared" si="179"/>
        <v>#DIV/0!</v>
      </c>
      <c r="J1704" s="106" t="e">
        <f t="shared" si="182"/>
        <v>#DIV/0!</v>
      </c>
      <c r="K1704" s="107" t="e">
        <f t="shared" si="180"/>
        <v>#DIV/0!</v>
      </c>
    </row>
    <row r="1705" spans="2:11" x14ac:dyDescent="0.2">
      <c r="B1705" s="31">
        <f t="shared" si="177"/>
        <v>5</v>
      </c>
      <c r="C1705" s="31" t="s">
        <v>58</v>
      </c>
      <c r="D1705" s="106">
        <v>1690</v>
      </c>
      <c r="E1705" s="106">
        <f t="shared" si="176"/>
        <v>0</v>
      </c>
      <c r="F1705" s="107">
        <f t="shared" si="181"/>
        <v>0</v>
      </c>
      <c r="G1705" s="106" t="e">
        <f>IF('Calcs active'!P1704&gt;0,('Input &amp; Results'!F$32/12*$C$3)*('Input &amp; Results'!$D$21),('Input &amp; Results'!F$32/12*$C$3)*('Input &amp; Results'!$D$22))</f>
        <v>#DIV/0!</v>
      </c>
      <c r="H1705" s="106" t="e">
        <f t="shared" si="178"/>
        <v>#DIV/0!</v>
      </c>
      <c r="I1705" s="106" t="e">
        <f t="shared" si="179"/>
        <v>#DIV/0!</v>
      </c>
      <c r="J1705" s="106" t="e">
        <f t="shared" si="182"/>
        <v>#DIV/0!</v>
      </c>
      <c r="K1705" s="107" t="e">
        <f t="shared" si="180"/>
        <v>#DIV/0!</v>
      </c>
    </row>
    <row r="1706" spans="2:11" x14ac:dyDescent="0.2">
      <c r="B1706" s="31">
        <f t="shared" si="177"/>
        <v>5</v>
      </c>
      <c r="C1706" s="31" t="s">
        <v>58</v>
      </c>
      <c r="D1706" s="106">
        <v>1691</v>
      </c>
      <c r="E1706" s="106">
        <f t="shared" si="176"/>
        <v>0</v>
      </c>
      <c r="F1706" s="107">
        <f t="shared" si="181"/>
        <v>0</v>
      </c>
      <c r="G1706" s="106" t="e">
        <f>IF('Calcs active'!P1705&gt;0,('Input &amp; Results'!F$32/12*$C$3)*('Input &amp; Results'!$D$21),('Input &amp; Results'!F$32/12*$C$3)*('Input &amp; Results'!$D$22))</f>
        <v>#DIV/0!</v>
      </c>
      <c r="H1706" s="106" t="e">
        <f t="shared" si="178"/>
        <v>#DIV/0!</v>
      </c>
      <c r="I1706" s="106" t="e">
        <f t="shared" si="179"/>
        <v>#DIV/0!</v>
      </c>
      <c r="J1706" s="106" t="e">
        <f t="shared" si="182"/>
        <v>#DIV/0!</v>
      </c>
      <c r="K1706" s="107" t="e">
        <f t="shared" si="180"/>
        <v>#DIV/0!</v>
      </c>
    </row>
    <row r="1707" spans="2:11" x14ac:dyDescent="0.2">
      <c r="B1707" s="31">
        <f t="shared" si="177"/>
        <v>5</v>
      </c>
      <c r="C1707" s="31" t="s">
        <v>58</v>
      </c>
      <c r="D1707" s="106">
        <v>1692</v>
      </c>
      <c r="E1707" s="106">
        <f t="shared" si="176"/>
        <v>0</v>
      </c>
      <c r="F1707" s="107">
        <f t="shared" si="181"/>
        <v>0</v>
      </c>
      <c r="G1707" s="106" t="e">
        <f>IF('Calcs active'!P1706&gt;0,('Input &amp; Results'!F$32/12*$C$3)*('Input &amp; Results'!$D$21),('Input &amp; Results'!F$32/12*$C$3)*('Input &amp; Results'!$D$22))</f>
        <v>#DIV/0!</v>
      </c>
      <c r="H1707" s="106" t="e">
        <f t="shared" si="178"/>
        <v>#DIV/0!</v>
      </c>
      <c r="I1707" s="106" t="e">
        <f t="shared" si="179"/>
        <v>#DIV/0!</v>
      </c>
      <c r="J1707" s="106" t="e">
        <f t="shared" si="182"/>
        <v>#DIV/0!</v>
      </c>
      <c r="K1707" s="107" t="e">
        <f t="shared" si="180"/>
        <v>#DIV/0!</v>
      </c>
    </row>
    <row r="1708" spans="2:11" x14ac:dyDescent="0.2">
      <c r="B1708" s="31">
        <f t="shared" si="177"/>
        <v>5</v>
      </c>
      <c r="C1708" s="31" t="s">
        <v>58</v>
      </c>
      <c r="D1708" s="106">
        <v>1693</v>
      </c>
      <c r="E1708" s="106">
        <f t="shared" si="176"/>
        <v>0</v>
      </c>
      <c r="F1708" s="107">
        <f t="shared" si="181"/>
        <v>0</v>
      </c>
      <c r="G1708" s="106" t="e">
        <f>IF('Calcs active'!P1707&gt;0,('Input &amp; Results'!F$32/12*$C$3)*('Input &amp; Results'!$D$21),('Input &amp; Results'!F$32/12*$C$3)*('Input &amp; Results'!$D$22))</f>
        <v>#DIV/0!</v>
      </c>
      <c r="H1708" s="106" t="e">
        <f t="shared" si="178"/>
        <v>#DIV/0!</v>
      </c>
      <c r="I1708" s="106" t="e">
        <f t="shared" si="179"/>
        <v>#DIV/0!</v>
      </c>
      <c r="J1708" s="106" t="e">
        <f t="shared" si="182"/>
        <v>#DIV/0!</v>
      </c>
      <c r="K1708" s="107" t="e">
        <f t="shared" si="180"/>
        <v>#DIV/0!</v>
      </c>
    </row>
    <row r="1709" spans="2:11" x14ac:dyDescent="0.2">
      <c r="B1709" s="31">
        <f t="shared" si="177"/>
        <v>5</v>
      </c>
      <c r="C1709" s="31" t="s">
        <v>58</v>
      </c>
      <c r="D1709" s="106">
        <v>1694</v>
      </c>
      <c r="E1709" s="106">
        <f t="shared" si="176"/>
        <v>0</v>
      </c>
      <c r="F1709" s="107">
        <f t="shared" si="181"/>
        <v>0</v>
      </c>
      <c r="G1709" s="106" t="e">
        <f>IF('Calcs active'!P1708&gt;0,('Input &amp; Results'!F$32/12*$C$3)*('Input &amp; Results'!$D$21),('Input &amp; Results'!F$32/12*$C$3)*('Input &amp; Results'!$D$22))</f>
        <v>#DIV/0!</v>
      </c>
      <c r="H1709" s="106" t="e">
        <f t="shared" si="178"/>
        <v>#DIV/0!</v>
      </c>
      <c r="I1709" s="106" t="e">
        <f t="shared" si="179"/>
        <v>#DIV/0!</v>
      </c>
      <c r="J1709" s="106" t="e">
        <f t="shared" si="182"/>
        <v>#DIV/0!</v>
      </c>
      <c r="K1709" s="107" t="e">
        <f t="shared" si="180"/>
        <v>#DIV/0!</v>
      </c>
    </row>
    <row r="1710" spans="2:11" x14ac:dyDescent="0.2">
      <c r="B1710" s="31">
        <f t="shared" si="177"/>
        <v>5</v>
      </c>
      <c r="C1710" s="31" t="s">
        <v>58</v>
      </c>
      <c r="D1710" s="106">
        <v>1695</v>
      </c>
      <c r="E1710" s="106">
        <f t="shared" si="176"/>
        <v>0</v>
      </c>
      <c r="F1710" s="107">
        <f t="shared" si="181"/>
        <v>0</v>
      </c>
      <c r="G1710" s="106" t="e">
        <f>IF('Calcs active'!P1709&gt;0,('Input &amp; Results'!F$32/12*$C$3)*('Input &amp; Results'!$D$21),('Input &amp; Results'!F$32/12*$C$3)*('Input &amp; Results'!$D$22))</f>
        <v>#DIV/0!</v>
      </c>
      <c r="H1710" s="106" t="e">
        <f t="shared" si="178"/>
        <v>#DIV/0!</v>
      </c>
      <c r="I1710" s="106" t="e">
        <f t="shared" si="179"/>
        <v>#DIV/0!</v>
      </c>
      <c r="J1710" s="106" t="e">
        <f t="shared" si="182"/>
        <v>#DIV/0!</v>
      </c>
      <c r="K1710" s="107" t="e">
        <f t="shared" si="180"/>
        <v>#DIV/0!</v>
      </c>
    </row>
    <row r="1711" spans="2:11" x14ac:dyDescent="0.2">
      <c r="B1711" s="31">
        <f t="shared" si="177"/>
        <v>5</v>
      </c>
      <c r="C1711" s="31" t="s">
        <v>58</v>
      </c>
      <c r="D1711" s="106">
        <v>1696</v>
      </c>
      <c r="E1711" s="106">
        <f t="shared" si="176"/>
        <v>0</v>
      </c>
      <c r="F1711" s="107">
        <f t="shared" si="181"/>
        <v>0</v>
      </c>
      <c r="G1711" s="106" t="e">
        <f>IF('Calcs active'!P1710&gt;0,('Input &amp; Results'!F$32/12*$C$3)*('Input &amp; Results'!$D$21),('Input &amp; Results'!F$32/12*$C$3)*('Input &amp; Results'!$D$22))</f>
        <v>#DIV/0!</v>
      </c>
      <c r="H1711" s="106" t="e">
        <f t="shared" si="178"/>
        <v>#DIV/0!</v>
      </c>
      <c r="I1711" s="106" t="e">
        <f t="shared" si="179"/>
        <v>#DIV/0!</v>
      </c>
      <c r="J1711" s="106" t="e">
        <f t="shared" si="182"/>
        <v>#DIV/0!</v>
      </c>
      <c r="K1711" s="107" t="e">
        <f t="shared" si="180"/>
        <v>#DIV/0!</v>
      </c>
    </row>
    <row r="1712" spans="2:11" x14ac:dyDescent="0.2">
      <c r="B1712" s="31">
        <f t="shared" si="177"/>
        <v>5</v>
      </c>
      <c r="C1712" s="31" t="s">
        <v>58</v>
      </c>
      <c r="D1712" s="106">
        <v>1697</v>
      </c>
      <c r="E1712" s="106">
        <f t="shared" si="176"/>
        <v>0</v>
      </c>
      <c r="F1712" s="107">
        <f t="shared" si="181"/>
        <v>0</v>
      </c>
      <c r="G1712" s="106" t="e">
        <f>IF('Calcs active'!P1711&gt;0,('Input &amp; Results'!F$32/12*$C$3)*('Input &amp; Results'!$D$21),('Input &amp; Results'!F$32/12*$C$3)*('Input &amp; Results'!$D$22))</f>
        <v>#DIV/0!</v>
      </c>
      <c r="H1712" s="106" t="e">
        <f t="shared" si="178"/>
        <v>#DIV/0!</v>
      </c>
      <c r="I1712" s="106" t="e">
        <f t="shared" si="179"/>
        <v>#DIV/0!</v>
      </c>
      <c r="J1712" s="106" t="e">
        <f t="shared" si="182"/>
        <v>#DIV/0!</v>
      </c>
      <c r="K1712" s="107" t="e">
        <f t="shared" si="180"/>
        <v>#DIV/0!</v>
      </c>
    </row>
    <row r="1713" spans="2:11" x14ac:dyDescent="0.2">
      <c r="B1713" s="31">
        <f t="shared" si="177"/>
        <v>5</v>
      </c>
      <c r="C1713" s="31" t="s">
        <v>58</v>
      </c>
      <c r="D1713" s="106">
        <v>1698</v>
      </c>
      <c r="E1713" s="106">
        <f t="shared" si="176"/>
        <v>0</v>
      </c>
      <c r="F1713" s="107">
        <f t="shared" si="181"/>
        <v>0</v>
      </c>
      <c r="G1713" s="106" t="e">
        <f>IF('Calcs active'!P1712&gt;0,('Input &amp; Results'!F$32/12*$C$3)*('Input &amp; Results'!$D$21),('Input &amp; Results'!F$32/12*$C$3)*('Input &amp; Results'!$D$22))</f>
        <v>#DIV/0!</v>
      </c>
      <c r="H1713" s="106" t="e">
        <f t="shared" si="178"/>
        <v>#DIV/0!</v>
      </c>
      <c r="I1713" s="106" t="e">
        <f t="shared" si="179"/>
        <v>#DIV/0!</v>
      </c>
      <c r="J1713" s="106" t="e">
        <f t="shared" si="182"/>
        <v>#DIV/0!</v>
      </c>
      <c r="K1713" s="107" t="e">
        <f t="shared" si="180"/>
        <v>#DIV/0!</v>
      </c>
    </row>
    <row r="1714" spans="2:11" x14ac:dyDescent="0.2">
      <c r="B1714" s="31">
        <f t="shared" si="177"/>
        <v>5</v>
      </c>
      <c r="C1714" s="31" t="s">
        <v>58</v>
      </c>
      <c r="D1714" s="106">
        <v>1699</v>
      </c>
      <c r="E1714" s="106">
        <f t="shared" si="176"/>
        <v>0</v>
      </c>
      <c r="F1714" s="107">
        <f t="shared" si="181"/>
        <v>0</v>
      </c>
      <c r="G1714" s="106" t="e">
        <f>IF('Calcs active'!P1713&gt;0,('Input &amp; Results'!F$32/12*$C$3)*('Input &amp; Results'!$D$21),('Input &amp; Results'!F$32/12*$C$3)*('Input &amp; Results'!$D$22))</f>
        <v>#DIV/0!</v>
      </c>
      <c r="H1714" s="106" t="e">
        <f t="shared" si="178"/>
        <v>#DIV/0!</v>
      </c>
      <c r="I1714" s="106" t="e">
        <f t="shared" si="179"/>
        <v>#DIV/0!</v>
      </c>
      <c r="J1714" s="106" t="e">
        <f t="shared" si="182"/>
        <v>#DIV/0!</v>
      </c>
      <c r="K1714" s="107" t="e">
        <f t="shared" si="180"/>
        <v>#DIV/0!</v>
      </c>
    </row>
    <row r="1715" spans="2:11" x14ac:dyDescent="0.2">
      <c r="B1715" s="31">
        <f t="shared" si="177"/>
        <v>5</v>
      </c>
      <c r="C1715" s="31" t="s">
        <v>58</v>
      </c>
      <c r="D1715" s="106">
        <v>1700</v>
      </c>
      <c r="E1715" s="106">
        <f t="shared" si="176"/>
        <v>0</v>
      </c>
      <c r="F1715" s="107">
        <f t="shared" si="181"/>
        <v>0</v>
      </c>
      <c r="G1715" s="106" t="e">
        <f>IF('Calcs active'!P1714&gt;0,('Input &amp; Results'!F$32/12*$C$3)*('Input &amp; Results'!$D$21),('Input &amp; Results'!F$32/12*$C$3)*('Input &amp; Results'!$D$22))</f>
        <v>#DIV/0!</v>
      </c>
      <c r="H1715" s="106" t="e">
        <f t="shared" si="178"/>
        <v>#DIV/0!</v>
      </c>
      <c r="I1715" s="106" t="e">
        <f t="shared" si="179"/>
        <v>#DIV/0!</v>
      </c>
      <c r="J1715" s="106" t="e">
        <f t="shared" si="182"/>
        <v>#DIV/0!</v>
      </c>
      <c r="K1715" s="107" t="e">
        <f t="shared" si="180"/>
        <v>#DIV/0!</v>
      </c>
    </row>
    <row r="1716" spans="2:11" x14ac:dyDescent="0.2">
      <c r="B1716" s="31">
        <f t="shared" si="177"/>
        <v>5</v>
      </c>
      <c r="C1716" s="31" t="s">
        <v>58</v>
      </c>
      <c r="D1716" s="106">
        <v>1701</v>
      </c>
      <c r="E1716" s="106">
        <f t="shared" si="176"/>
        <v>0</v>
      </c>
      <c r="F1716" s="107">
        <f t="shared" si="181"/>
        <v>0</v>
      </c>
      <c r="G1716" s="106" t="e">
        <f>IF('Calcs active'!P1715&gt;0,('Input &amp; Results'!F$32/12*$C$3)*('Input &amp; Results'!$D$21),('Input &amp; Results'!F$32/12*$C$3)*('Input &amp; Results'!$D$22))</f>
        <v>#DIV/0!</v>
      </c>
      <c r="H1716" s="106" t="e">
        <f t="shared" si="178"/>
        <v>#DIV/0!</v>
      </c>
      <c r="I1716" s="106" t="e">
        <f t="shared" si="179"/>
        <v>#DIV/0!</v>
      </c>
      <c r="J1716" s="106" t="e">
        <f t="shared" si="182"/>
        <v>#DIV/0!</v>
      </c>
      <c r="K1716" s="107" t="e">
        <f t="shared" si="180"/>
        <v>#DIV/0!</v>
      </c>
    </row>
    <row r="1717" spans="2:11" x14ac:dyDescent="0.2">
      <c r="B1717" s="31">
        <f t="shared" si="177"/>
        <v>5</v>
      </c>
      <c r="C1717" s="31" t="s">
        <v>58</v>
      </c>
      <c r="D1717" s="106">
        <v>1702</v>
      </c>
      <c r="E1717" s="106">
        <f t="shared" si="176"/>
        <v>0</v>
      </c>
      <c r="F1717" s="107">
        <f t="shared" si="181"/>
        <v>0</v>
      </c>
      <c r="G1717" s="106" t="e">
        <f>IF('Calcs active'!P1716&gt;0,('Input &amp; Results'!F$32/12*$C$3)*('Input &amp; Results'!$D$21),('Input &amp; Results'!F$32/12*$C$3)*('Input &amp; Results'!$D$22))</f>
        <v>#DIV/0!</v>
      </c>
      <c r="H1717" s="106" t="e">
        <f t="shared" si="178"/>
        <v>#DIV/0!</v>
      </c>
      <c r="I1717" s="106" t="e">
        <f t="shared" si="179"/>
        <v>#DIV/0!</v>
      </c>
      <c r="J1717" s="106" t="e">
        <f t="shared" si="182"/>
        <v>#DIV/0!</v>
      </c>
      <c r="K1717" s="107" t="e">
        <f t="shared" si="180"/>
        <v>#DIV/0!</v>
      </c>
    </row>
    <row r="1718" spans="2:11" x14ac:dyDescent="0.2">
      <c r="B1718" s="31">
        <f t="shared" si="177"/>
        <v>5</v>
      </c>
      <c r="C1718" s="31" t="s">
        <v>58</v>
      </c>
      <c r="D1718" s="106">
        <v>1703</v>
      </c>
      <c r="E1718" s="106">
        <f t="shared" si="176"/>
        <v>0</v>
      </c>
      <c r="F1718" s="107">
        <f t="shared" si="181"/>
        <v>0</v>
      </c>
      <c r="G1718" s="106" t="e">
        <f>IF('Calcs active'!P1717&gt;0,('Input &amp; Results'!F$32/12*$C$3)*('Input &amp; Results'!$D$21),('Input &amp; Results'!F$32/12*$C$3)*('Input &amp; Results'!$D$22))</f>
        <v>#DIV/0!</v>
      </c>
      <c r="H1718" s="106" t="e">
        <f t="shared" si="178"/>
        <v>#DIV/0!</v>
      </c>
      <c r="I1718" s="106" t="e">
        <f t="shared" si="179"/>
        <v>#DIV/0!</v>
      </c>
      <c r="J1718" s="106" t="e">
        <f t="shared" si="182"/>
        <v>#DIV/0!</v>
      </c>
      <c r="K1718" s="107" t="e">
        <f t="shared" si="180"/>
        <v>#DIV/0!</v>
      </c>
    </row>
    <row r="1719" spans="2:11" x14ac:dyDescent="0.2">
      <c r="B1719" s="31">
        <f t="shared" si="177"/>
        <v>5</v>
      </c>
      <c r="C1719" s="31" t="s">
        <v>59</v>
      </c>
      <c r="D1719" s="106">
        <v>1704</v>
      </c>
      <c r="E1719" s="106">
        <f t="shared" si="176"/>
        <v>0</v>
      </c>
      <c r="F1719" s="107">
        <f t="shared" si="181"/>
        <v>0</v>
      </c>
      <c r="G1719" s="106" t="e">
        <f>IF('Calcs active'!P1718&gt;0,('Input &amp; Results'!F$33/12*$C$3)*('Input &amp; Results'!$D$21),('Input &amp; Results'!F$33/12*$C$3)*('Input &amp; Results'!$D$22))</f>
        <v>#DIV/0!</v>
      </c>
      <c r="H1719" s="106" t="e">
        <f t="shared" si="178"/>
        <v>#DIV/0!</v>
      </c>
      <c r="I1719" s="106" t="e">
        <f t="shared" si="179"/>
        <v>#DIV/0!</v>
      </c>
      <c r="J1719" s="106" t="e">
        <f t="shared" si="182"/>
        <v>#DIV/0!</v>
      </c>
      <c r="K1719" s="107" t="e">
        <f t="shared" si="180"/>
        <v>#DIV/0!</v>
      </c>
    </row>
    <row r="1720" spans="2:11" x14ac:dyDescent="0.2">
      <c r="B1720" s="31">
        <f t="shared" si="177"/>
        <v>5</v>
      </c>
      <c r="C1720" s="31" t="s">
        <v>59</v>
      </c>
      <c r="D1720" s="106">
        <v>1705</v>
      </c>
      <c r="E1720" s="106">
        <f t="shared" si="176"/>
        <v>0</v>
      </c>
      <c r="F1720" s="107">
        <f t="shared" si="181"/>
        <v>0</v>
      </c>
      <c r="G1720" s="106" t="e">
        <f>IF('Calcs active'!P1719&gt;0,('Input &amp; Results'!F$33/12*$C$3)*('Input &amp; Results'!$D$21),('Input &amp; Results'!F$33/12*$C$3)*('Input &amp; Results'!$D$22))</f>
        <v>#DIV/0!</v>
      </c>
      <c r="H1720" s="106" t="e">
        <f t="shared" si="178"/>
        <v>#DIV/0!</v>
      </c>
      <c r="I1720" s="106" t="e">
        <f t="shared" si="179"/>
        <v>#DIV/0!</v>
      </c>
      <c r="J1720" s="106" t="e">
        <f t="shared" si="182"/>
        <v>#DIV/0!</v>
      </c>
      <c r="K1720" s="107" t="e">
        <f t="shared" si="180"/>
        <v>#DIV/0!</v>
      </c>
    </row>
    <row r="1721" spans="2:11" x14ac:dyDescent="0.2">
      <c r="B1721" s="31">
        <f t="shared" si="177"/>
        <v>5</v>
      </c>
      <c r="C1721" s="31" t="s">
        <v>59</v>
      </c>
      <c r="D1721" s="106">
        <v>1706</v>
      </c>
      <c r="E1721" s="106">
        <f t="shared" ref="E1721:E1784" si="183">IF($C$3&gt;0,$C$3*$C$11*(I1720/$C$8)^$C$12,0)</f>
        <v>0</v>
      </c>
      <c r="F1721" s="107">
        <f t="shared" si="181"/>
        <v>0</v>
      </c>
      <c r="G1721" s="106" t="e">
        <f>IF('Calcs active'!P1720&gt;0,('Input &amp; Results'!F$33/12*$C$3)*('Input &amp; Results'!$D$21),('Input &amp; Results'!F$33/12*$C$3)*('Input &amp; Results'!$D$22))</f>
        <v>#DIV/0!</v>
      </c>
      <c r="H1721" s="106" t="e">
        <f t="shared" si="178"/>
        <v>#DIV/0!</v>
      </c>
      <c r="I1721" s="106" t="e">
        <f t="shared" si="179"/>
        <v>#DIV/0!</v>
      </c>
      <c r="J1721" s="106" t="e">
        <f t="shared" si="182"/>
        <v>#DIV/0!</v>
      </c>
      <c r="K1721" s="107" t="e">
        <f t="shared" si="180"/>
        <v>#DIV/0!</v>
      </c>
    </row>
    <row r="1722" spans="2:11" x14ac:dyDescent="0.2">
      <c r="B1722" s="31">
        <f t="shared" si="177"/>
        <v>5</v>
      </c>
      <c r="C1722" s="31" t="s">
        <v>59</v>
      </c>
      <c r="D1722" s="106">
        <v>1707</v>
      </c>
      <c r="E1722" s="106">
        <f t="shared" si="183"/>
        <v>0</v>
      </c>
      <c r="F1722" s="107">
        <f t="shared" si="181"/>
        <v>0</v>
      </c>
      <c r="G1722" s="106" t="e">
        <f>IF('Calcs active'!P1721&gt;0,('Input &amp; Results'!F$33/12*$C$3)*('Input &amp; Results'!$D$21),('Input &amp; Results'!F$33/12*$C$3)*('Input &amp; Results'!$D$22))</f>
        <v>#DIV/0!</v>
      </c>
      <c r="H1722" s="106" t="e">
        <f t="shared" si="178"/>
        <v>#DIV/0!</v>
      </c>
      <c r="I1722" s="106" t="e">
        <f t="shared" si="179"/>
        <v>#DIV/0!</v>
      </c>
      <c r="J1722" s="106" t="e">
        <f t="shared" si="182"/>
        <v>#DIV/0!</v>
      </c>
      <c r="K1722" s="107" t="e">
        <f t="shared" si="180"/>
        <v>#DIV/0!</v>
      </c>
    </row>
    <row r="1723" spans="2:11" x14ac:dyDescent="0.2">
      <c r="B1723" s="31">
        <f t="shared" si="177"/>
        <v>5</v>
      </c>
      <c r="C1723" s="31" t="s">
        <v>59</v>
      </c>
      <c r="D1723" s="106">
        <v>1708</v>
      </c>
      <c r="E1723" s="106">
        <f t="shared" si="183"/>
        <v>0</v>
      </c>
      <c r="F1723" s="107">
        <f t="shared" si="181"/>
        <v>0</v>
      </c>
      <c r="G1723" s="106" t="e">
        <f>IF('Calcs active'!P1722&gt;0,('Input &amp; Results'!F$33/12*$C$3)*('Input &amp; Results'!$D$21),('Input &amp; Results'!F$33/12*$C$3)*('Input &amp; Results'!$D$22))</f>
        <v>#DIV/0!</v>
      </c>
      <c r="H1723" s="106" t="e">
        <f t="shared" si="178"/>
        <v>#DIV/0!</v>
      </c>
      <c r="I1723" s="106" t="e">
        <f t="shared" si="179"/>
        <v>#DIV/0!</v>
      </c>
      <c r="J1723" s="106" t="e">
        <f t="shared" si="182"/>
        <v>#DIV/0!</v>
      </c>
      <c r="K1723" s="107" t="e">
        <f t="shared" si="180"/>
        <v>#DIV/0!</v>
      </c>
    </row>
    <row r="1724" spans="2:11" x14ac:dyDescent="0.2">
      <c r="B1724" s="31">
        <f t="shared" si="177"/>
        <v>5</v>
      </c>
      <c r="C1724" s="31" t="s">
        <v>59</v>
      </c>
      <c r="D1724" s="106">
        <v>1709</v>
      </c>
      <c r="E1724" s="106">
        <f t="shared" si="183"/>
        <v>0</v>
      </c>
      <c r="F1724" s="107">
        <f t="shared" si="181"/>
        <v>0</v>
      </c>
      <c r="G1724" s="106" t="e">
        <f>IF('Calcs active'!P1723&gt;0,('Input &amp; Results'!F$33/12*$C$3)*('Input &amp; Results'!$D$21),('Input &amp; Results'!F$33/12*$C$3)*('Input &amp; Results'!$D$22))</f>
        <v>#DIV/0!</v>
      </c>
      <c r="H1724" s="106" t="e">
        <f t="shared" si="178"/>
        <v>#DIV/0!</v>
      </c>
      <c r="I1724" s="106" t="e">
        <f t="shared" si="179"/>
        <v>#DIV/0!</v>
      </c>
      <c r="J1724" s="106" t="e">
        <f t="shared" si="182"/>
        <v>#DIV/0!</v>
      </c>
      <c r="K1724" s="107" t="e">
        <f t="shared" si="180"/>
        <v>#DIV/0!</v>
      </c>
    </row>
    <row r="1725" spans="2:11" x14ac:dyDescent="0.2">
      <c r="B1725" s="31">
        <f t="shared" si="177"/>
        <v>5</v>
      </c>
      <c r="C1725" s="31" t="s">
        <v>59</v>
      </c>
      <c r="D1725" s="106">
        <v>1710</v>
      </c>
      <c r="E1725" s="106">
        <f t="shared" si="183"/>
        <v>0</v>
      </c>
      <c r="F1725" s="107">
        <f t="shared" si="181"/>
        <v>0</v>
      </c>
      <c r="G1725" s="106" t="e">
        <f>IF('Calcs active'!P1724&gt;0,('Input &amp; Results'!F$33/12*$C$3)*('Input &amp; Results'!$D$21),('Input &amp; Results'!F$33/12*$C$3)*('Input &amp; Results'!$D$22))</f>
        <v>#DIV/0!</v>
      </c>
      <c r="H1725" s="106" t="e">
        <f t="shared" si="178"/>
        <v>#DIV/0!</v>
      </c>
      <c r="I1725" s="106" t="e">
        <f t="shared" si="179"/>
        <v>#DIV/0!</v>
      </c>
      <c r="J1725" s="106" t="e">
        <f t="shared" si="182"/>
        <v>#DIV/0!</v>
      </c>
      <c r="K1725" s="107" t="e">
        <f t="shared" si="180"/>
        <v>#DIV/0!</v>
      </c>
    </row>
    <row r="1726" spans="2:11" x14ac:dyDescent="0.2">
      <c r="B1726" s="31">
        <f t="shared" ref="B1726:B1789" si="184">B1361+1</f>
        <v>5</v>
      </c>
      <c r="C1726" s="31" t="s">
        <v>59</v>
      </c>
      <c r="D1726" s="106">
        <v>1711</v>
      </c>
      <c r="E1726" s="106">
        <f t="shared" si="183"/>
        <v>0</v>
      </c>
      <c r="F1726" s="107">
        <f t="shared" si="181"/>
        <v>0</v>
      </c>
      <c r="G1726" s="106" t="e">
        <f>IF('Calcs active'!P1725&gt;0,('Input &amp; Results'!F$33/12*$C$3)*('Input &amp; Results'!$D$21),('Input &amp; Results'!F$33/12*$C$3)*('Input &amp; Results'!$D$22))</f>
        <v>#DIV/0!</v>
      </c>
      <c r="H1726" s="106" t="e">
        <f t="shared" si="178"/>
        <v>#DIV/0!</v>
      </c>
      <c r="I1726" s="106" t="e">
        <f t="shared" si="179"/>
        <v>#DIV/0!</v>
      </c>
      <c r="J1726" s="106" t="e">
        <f t="shared" si="182"/>
        <v>#DIV/0!</v>
      </c>
      <c r="K1726" s="107" t="e">
        <f t="shared" si="180"/>
        <v>#DIV/0!</v>
      </c>
    </row>
    <row r="1727" spans="2:11" x14ac:dyDescent="0.2">
      <c r="B1727" s="31">
        <f t="shared" si="184"/>
        <v>5</v>
      </c>
      <c r="C1727" s="31" t="s">
        <v>59</v>
      </c>
      <c r="D1727" s="106">
        <v>1712</v>
      </c>
      <c r="E1727" s="106">
        <f t="shared" si="183"/>
        <v>0</v>
      </c>
      <c r="F1727" s="107">
        <f t="shared" si="181"/>
        <v>0</v>
      </c>
      <c r="G1727" s="106" t="e">
        <f>IF('Calcs active'!P1726&gt;0,('Input &amp; Results'!F$33/12*$C$3)*('Input &amp; Results'!$D$21),('Input &amp; Results'!F$33/12*$C$3)*('Input &amp; Results'!$D$22))</f>
        <v>#DIV/0!</v>
      </c>
      <c r="H1727" s="106" t="e">
        <f t="shared" si="178"/>
        <v>#DIV/0!</v>
      </c>
      <c r="I1727" s="106" t="e">
        <f t="shared" si="179"/>
        <v>#DIV/0!</v>
      </c>
      <c r="J1727" s="106" t="e">
        <f t="shared" si="182"/>
        <v>#DIV/0!</v>
      </c>
      <c r="K1727" s="107" t="e">
        <f t="shared" si="180"/>
        <v>#DIV/0!</v>
      </c>
    </row>
    <row r="1728" spans="2:11" x14ac:dyDescent="0.2">
      <c r="B1728" s="31">
        <f t="shared" si="184"/>
        <v>5</v>
      </c>
      <c r="C1728" s="31" t="s">
        <v>59</v>
      </c>
      <c r="D1728" s="106">
        <v>1713</v>
      </c>
      <c r="E1728" s="106">
        <f t="shared" si="183"/>
        <v>0</v>
      </c>
      <c r="F1728" s="107">
        <f t="shared" si="181"/>
        <v>0</v>
      </c>
      <c r="G1728" s="106" t="e">
        <f>IF('Calcs active'!P1727&gt;0,('Input &amp; Results'!F$33/12*$C$3)*('Input &amp; Results'!$D$21),('Input &amp; Results'!F$33/12*$C$3)*('Input &amp; Results'!$D$22))</f>
        <v>#DIV/0!</v>
      </c>
      <c r="H1728" s="106" t="e">
        <f t="shared" si="178"/>
        <v>#DIV/0!</v>
      </c>
      <c r="I1728" s="106" t="e">
        <f t="shared" si="179"/>
        <v>#DIV/0!</v>
      </c>
      <c r="J1728" s="106" t="e">
        <f t="shared" si="182"/>
        <v>#DIV/0!</v>
      </c>
      <c r="K1728" s="107" t="e">
        <f t="shared" si="180"/>
        <v>#DIV/0!</v>
      </c>
    </row>
    <row r="1729" spans="2:11" x14ac:dyDescent="0.2">
      <c r="B1729" s="31">
        <f t="shared" si="184"/>
        <v>5</v>
      </c>
      <c r="C1729" s="31" t="s">
        <v>59</v>
      </c>
      <c r="D1729" s="106">
        <v>1714</v>
      </c>
      <c r="E1729" s="106">
        <f t="shared" si="183"/>
        <v>0</v>
      </c>
      <c r="F1729" s="107">
        <f t="shared" si="181"/>
        <v>0</v>
      </c>
      <c r="G1729" s="106" t="e">
        <f>IF('Calcs active'!P1728&gt;0,('Input &amp; Results'!F$33/12*$C$3)*('Input &amp; Results'!$D$21),('Input &amp; Results'!F$33/12*$C$3)*('Input &amp; Results'!$D$22))</f>
        <v>#DIV/0!</v>
      </c>
      <c r="H1729" s="106" t="e">
        <f t="shared" si="178"/>
        <v>#DIV/0!</v>
      </c>
      <c r="I1729" s="106" t="e">
        <f t="shared" si="179"/>
        <v>#DIV/0!</v>
      </c>
      <c r="J1729" s="106" t="e">
        <f t="shared" si="182"/>
        <v>#DIV/0!</v>
      </c>
      <c r="K1729" s="107" t="e">
        <f t="shared" si="180"/>
        <v>#DIV/0!</v>
      </c>
    </row>
    <row r="1730" spans="2:11" x14ac:dyDescent="0.2">
      <c r="B1730" s="31">
        <f t="shared" si="184"/>
        <v>5</v>
      </c>
      <c r="C1730" s="31" t="s">
        <v>59</v>
      </c>
      <c r="D1730" s="106">
        <v>1715</v>
      </c>
      <c r="E1730" s="106">
        <f t="shared" si="183"/>
        <v>0</v>
      </c>
      <c r="F1730" s="107">
        <f t="shared" si="181"/>
        <v>0</v>
      </c>
      <c r="G1730" s="106" t="e">
        <f>IF('Calcs active'!P1729&gt;0,('Input &amp; Results'!F$33/12*$C$3)*('Input &amp; Results'!$D$21),('Input &amp; Results'!F$33/12*$C$3)*('Input &amp; Results'!$D$22))</f>
        <v>#DIV/0!</v>
      </c>
      <c r="H1730" s="106" t="e">
        <f t="shared" si="178"/>
        <v>#DIV/0!</v>
      </c>
      <c r="I1730" s="106" t="e">
        <f t="shared" si="179"/>
        <v>#DIV/0!</v>
      </c>
      <c r="J1730" s="106" t="e">
        <f t="shared" si="182"/>
        <v>#DIV/0!</v>
      </c>
      <c r="K1730" s="107" t="e">
        <f t="shared" si="180"/>
        <v>#DIV/0!</v>
      </c>
    </row>
    <row r="1731" spans="2:11" x14ac:dyDescent="0.2">
      <c r="B1731" s="31">
        <f t="shared" si="184"/>
        <v>5</v>
      </c>
      <c r="C1731" s="31" t="s">
        <v>59</v>
      </c>
      <c r="D1731" s="106">
        <v>1716</v>
      </c>
      <c r="E1731" s="106">
        <f t="shared" si="183"/>
        <v>0</v>
      </c>
      <c r="F1731" s="107">
        <f t="shared" si="181"/>
        <v>0</v>
      </c>
      <c r="G1731" s="106" t="e">
        <f>IF('Calcs active'!P1730&gt;0,('Input &amp; Results'!F$33/12*$C$3)*('Input &amp; Results'!$D$21),('Input &amp; Results'!F$33/12*$C$3)*('Input &amp; Results'!$D$22))</f>
        <v>#DIV/0!</v>
      </c>
      <c r="H1731" s="106" t="e">
        <f t="shared" si="178"/>
        <v>#DIV/0!</v>
      </c>
      <c r="I1731" s="106" t="e">
        <f t="shared" si="179"/>
        <v>#DIV/0!</v>
      </c>
      <c r="J1731" s="106" t="e">
        <f t="shared" si="182"/>
        <v>#DIV/0!</v>
      </c>
      <c r="K1731" s="107" t="e">
        <f t="shared" si="180"/>
        <v>#DIV/0!</v>
      </c>
    </row>
    <row r="1732" spans="2:11" x14ac:dyDescent="0.2">
      <c r="B1732" s="31">
        <f t="shared" si="184"/>
        <v>5</v>
      </c>
      <c r="C1732" s="31" t="s">
        <v>59</v>
      </c>
      <c r="D1732" s="106">
        <v>1717</v>
      </c>
      <c r="E1732" s="106">
        <f t="shared" si="183"/>
        <v>0</v>
      </c>
      <c r="F1732" s="107">
        <f t="shared" si="181"/>
        <v>0</v>
      </c>
      <c r="G1732" s="106" t="e">
        <f>IF('Calcs active'!P1731&gt;0,('Input &amp; Results'!F$33/12*$C$3)*('Input &amp; Results'!$D$21),('Input &amp; Results'!F$33/12*$C$3)*('Input &amp; Results'!$D$22))</f>
        <v>#DIV/0!</v>
      </c>
      <c r="H1732" s="106" t="e">
        <f t="shared" si="178"/>
        <v>#DIV/0!</v>
      </c>
      <c r="I1732" s="106" t="e">
        <f t="shared" si="179"/>
        <v>#DIV/0!</v>
      </c>
      <c r="J1732" s="106" t="e">
        <f t="shared" si="182"/>
        <v>#DIV/0!</v>
      </c>
      <c r="K1732" s="107" t="e">
        <f t="shared" si="180"/>
        <v>#DIV/0!</v>
      </c>
    </row>
    <row r="1733" spans="2:11" x14ac:dyDescent="0.2">
      <c r="B1733" s="31">
        <f t="shared" si="184"/>
        <v>5</v>
      </c>
      <c r="C1733" s="31" t="s">
        <v>59</v>
      </c>
      <c r="D1733" s="106">
        <v>1718</v>
      </c>
      <c r="E1733" s="106">
        <f t="shared" si="183"/>
        <v>0</v>
      </c>
      <c r="F1733" s="107">
        <f t="shared" si="181"/>
        <v>0</v>
      </c>
      <c r="G1733" s="106" t="e">
        <f>IF('Calcs active'!P1732&gt;0,('Input &amp; Results'!F$33/12*$C$3)*('Input &amp; Results'!$D$21),('Input &amp; Results'!F$33/12*$C$3)*('Input &amp; Results'!$D$22))</f>
        <v>#DIV/0!</v>
      </c>
      <c r="H1733" s="106" t="e">
        <f t="shared" si="178"/>
        <v>#DIV/0!</v>
      </c>
      <c r="I1733" s="106" t="e">
        <f t="shared" si="179"/>
        <v>#DIV/0!</v>
      </c>
      <c r="J1733" s="106" t="e">
        <f t="shared" si="182"/>
        <v>#DIV/0!</v>
      </c>
      <c r="K1733" s="107" t="e">
        <f t="shared" si="180"/>
        <v>#DIV/0!</v>
      </c>
    </row>
    <row r="1734" spans="2:11" x14ac:dyDescent="0.2">
      <c r="B1734" s="31">
        <f t="shared" si="184"/>
        <v>5</v>
      </c>
      <c r="C1734" s="31" t="s">
        <v>59</v>
      </c>
      <c r="D1734" s="106">
        <v>1719</v>
      </c>
      <c r="E1734" s="106">
        <f t="shared" si="183"/>
        <v>0</v>
      </c>
      <c r="F1734" s="107">
        <f t="shared" si="181"/>
        <v>0</v>
      </c>
      <c r="G1734" s="106" t="e">
        <f>IF('Calcs active'!P1733&gt;0,('Input &amp; Results'!F$33/12*$C$3)*('Input &amp; Results'!$D$21),('Input &amp; Results'!F$33/12*$C$3)*('Input &amp; Results'!$D$22))</f>
        <v>#DIV/0!</v>
      </c>
      <c r="H1734" s="106" t="e">
        <f t="shared" si="178"/>
        <v>#DIV/0!</v>
      </c>
      <c r="I1734" s="106" t="e">
        <f t="shared" si="179"/>
        <v>#DIV/0!</v>
      </c>
      <c r="J1734" s="106" t="e">
        <f t="shared" si="182"/>
        <v>#DIV/0!</v>
      </c>
      <c r="K1734" s="107" t="e">
        <f t="shared" si="180"/>
        <v>#DIV/0!</v>
      </c>
    </row>
    <row r="1735" spans="2:11" x14ac:dyDescent="0.2">
      <c r="B1735" s="31">
        <f t="shared" si="184"/>
        <v>5</v>
      </c>
      <c r="C1735" s="31" t="s">
        <v>59</v>
      </c>
      <c r="D1735" s="106">
        <v>1720</v>
      </c>
      <c r="E1735" s="106">
        <f t="shared" si="183"/>
        <v>0</v>
      </c>
      <c r="F1735" s="107">
        <f t="shared" si="181"/>
        <v>0</v>
      </c>
      <c r="G1735" s="106" t="e">
        <f>IF('Calcs active'!P1734&gt;0,('Input &amp; Results'!F$33/12*$C$3)*('Input &amp; Results'!$D$21),('Input &amp; Results'!F$33/12*$C$3)*('Input &amp; Results'!$D$22))</f>
        <v>#DIV/0!</v>
      </c>
      <c r="H1735" s="106" t="e">
        <f t="shared" si="178"/>
        <v>#DIV/0!</v>
      </c>
      <c r="I1735" s="106" t="e">
        <f t="shared" si="179"/>
        <v>#DIV/0!</v>
      </c>
      <c r="J1735" s="106" t="e">
        <f t="shared" si="182"/>
        <v>#DIV/0!</v>
      </c>
      <c r="K1735" s="107" t="e">
        <f t="shared" si="180"/>
        <v>#DIV/0!</v>
      </c>
    </row>
    <row r="1736" spans="2:11" x14ac:dyDescent="0.2">
      <c r="B1736" s="31">
        <f t="shared" si="184"/>
        <v>5</v>
      </c>
      <c r="C1736" s="31" t="s">
        <v>59</v>
      </c>
      <c r="D1736" s="106">
        <v>1721</v>
      </c>
      <c r="E1736" s="106">
        <f t="shared" si="183"/>
        <v>0</v>
      </c>
      <c r="F1736" s="107">
        <f t="shared" si="181"/>
        <v>0</v>
      </c>
      <c r="G1736" s="106" t="e">
        <f>IF('Calcs active'!P1735&gt;0,('Input &amp; Results'!F$33/12*$C$3)*('Input &amp; Results'!$D$21),('Input &amp; Results'!F$33/12*$C$3)*('Input &amp; Results'!$D$22))</f>
        <v>#DIV/0!</v>
      </c>
      <c r="H1736" s="106" t="e">
        <f t="shared" si="178"/>
        <v>#DIV/0!</v>
      </c>
      <c r="I1736" s="106" t="e">
        <f t="shared" si="179"/>
        <v>#DIV/0!</v>
      </c>
      <c r="J1736" s="106" t="e">
        <f t="shared" si="182"/>
        <v>#DIV/0!</v>
      </c>
      <c r="K1736" s="107" t="e">
        <f t="shared" si="180"/>
        <v>#DIV/0!</v>
      </c>
    </row>
    <row r="1737" spans="2:11" x14ac:dyDescent="0.2">
      <c r="B1737" s="31">
        <f t="shared" si="184"/>
        <v>5</v>
      </c>
      <c r="C1737" s="31" t="s">
        <v>59</v>
      </c>
      <c r="D1737" s="106">
        <v>1722</v>
      </c>
      <c r="E1737" s="106">
        <f t="shared" si="183"/>
        <v>0</v>
      </c>
      <c r="F1737" s="107">
        <f t="shared" si="181"/>
        <v>0</v>
      </c>
      <c r="G1737" s="106" t="e">
        <f>IF('Calcs active'!P1736&gt;0,('Input &amp; Results'!F$33/12*$C$3)*('Input &amp; Results'!$D$21),('Input &amp; Results'!F$33/12*$C$3)*('Input &amp; Results'!$D$22))</f>
        <v>#DIV/0!</v>
      </c>
      <c r="H1737" s="106" t="e">
        <f t="shared" si="178"/>
        <v>#DIV/0!</v>
      </c>
      <c r="I1737" s="106" t="e">
        <f t="shared" si="179"/>
        <v>#DIV/0!</v>
      </c>
      <c r="J1737" s="106" t="e">
        <f t="shared" si="182"/>
        <v>#DIV/0!</v>
      </c>
      <c r="K1737" s="107" t="e">
        <f t="shared" si="180"/>
        <v>#DIV/0!</v>
      </c>
    </row>
    <row r="1738" spans="2:11" x14ac:dyDescent="0.2">
      <c r="B1738" s="31">
        <f t="shared" si="184"/>
        <v>5</v>
      </c>
      <c r="C1738" s="31" t="s">
        <v>59</v>
      </c>
      <c r="D1738" s="106">
        <v>1723</v>
      </c>
      <c r="E1738" s="106">
        <f t="shared" si="183"/>
        <v>0</v>
      </c>
      <c r="F1738" s="107">
        <f t="shared" si="181"/>
        <v>0</v>
      </c>
      <c r="G1738" s="106" t="e">
        <f>IF('Calcs active'!P1737&gt;0,('Input &amp; Results'!F$33/12*$C$3)*('Input &amp; Results'!$D$21),('Input &amp; Results'!F$33/12*$C$3)*('Input &amp; Results'!$D$22))</f>
        <v>#DIV/0!</v>
      </c>
      <c r="H1738" s="106" t="e">
        <f t="shared" si="178"/>
        <v>#DIV/0!</v>
      </c>
      <c r="I1738" s="106" t="e">
        <f t="shared" si="179"/>
        <v>#DIV/0!</v>
      </c>
      <c r="J1738" s="106" t="e">
        <f t="shared" si="182"/>
        <v>#DIV/0!</v>
      </c>
      <c r="K1738" s="107" t="e">
        <f t="shared" si="180"/>
        <v>#DIV/0!</v>
      </c>
    </row>
    <row r="1739" spans="2:11" x14ac:dyDescent="0.2">
      <c r="B1739" s="31">
        <f t="shared" si="184"/>
        <v>5</v>
      </c>
      <c r="C1739" s="31" t="s">
        <v>59</v>
      </c>
      <c r="D1739" s="106">
        <v>1724</v>
      </c>
      <c r="E1739" s="106">
        <f t="shared" si="183"/>
        <v>0</v>
      </c>
      <c r="F1739" s="107">
        <f t="shared" si="181"/>
        <v>0</v>
      </c>
      <c r="G1739" s="106" t="e">
        <f>IF('Calcs active'!P1738&gt;0,('Input &amp; Results'!F$33/12*$C$3)*('Input &amp; Results'!$D$21),('Input &amp; Results'!F$33/12*$C$3)*('Input &amp; Results'!$D$22))</f>
        <v>#DIV/0!</v>
      </c>
      <c r="H1739" s="106" t="e">
        <f t="shared" si="178"/>
        <v>#DIV/0!</v>
      </c>
      <c r="I1739" s="106" t="e">
        <f t="shared" si="179"/>
        <v>#DIV/0!</v>
      </c>
      <c r="J1739" s="106" t="e">
        <f t="shared" si="182"/>
        <v>#DIV/0!</v>
      </c>
      <c r="K1739" s="107" t="e">
        <f t="shared" si="180"/>
        <v>#DIV/0!</v>
      </c>
    </row>
    <row r="1740" spans="2:11" x14ac:dyDescent="0.2">
      <c r="B1740" s="31">
        <f t="shared" si="184"/>
        <v>5</v>
      </c>
      <c r="C1740" s="31" t="s">
        <v>59</v>
      </c>
      <c r="D1740" s="106">
        <v>1725</v>
      </c>
      <c r="E1740" s="106">
        <f t="shared" si="183"/>
        <v>0</v>
      </c>
      <c r="F1740" s="107">
        <f t="shared" si="181"/>
        <v>0</v>
      </c>
      <c r="G1740" s="106" t="e">
        <f>IF('Calcs active'!P1739&gt;0,('Input &amp; Results'!F$33/12*$C$3)*('Input &amp; Results'!$D$21),('Input &amp; Results'!F$33/12*$C$3)*('Input &amp; Results'!$D$22))</f>
        <v>#DIV/0!</v>
      </c>
      <c r="H1740" s="106" t="e">
        <f t="shared" si="178"/>
        <v>#DIV/0!</v>
      </c>
      <c r="I1740" s="106" t="e">
        <f t="shared" si="179"/>
        <v>#DIV/0!</v>
      </c>
      <c r="J1740" s="106" t="e">
        <f t="shared" si="182"/>
        <v>#DIV/0!</v>
      </c>
      <c r="K1740" s="107" t="e">
        <f t="shared" si="180"/>
        <v>#DIV/0!</v>
      </c>
    </row>
    <row r="1741" spans="2:11" x14ac:dyDescent="0.2">
      <c r="B1741" s="31">
        <f t="shared" si="184"/>
        <v>5</v>
      </c>
      <c r="C1741" s="31" t="s">
        <v>59</v>
      </c>
      <c r="D1741" s="106">
        <v>1726</v>
      </c>
      <c r="E1741" s="106">
        <f t="shared" si="183"/>
        <v>0</v>
      </c>
      <c r="F1741" s="107">
        <f t="shared" si="181"/>
        <v>0</v>
      </c>
      <c r="G1741" s="106" t="e">
        <f>IF('Calcs active'!P1740&gt;0,('Input &amp; Results'!F$33/12*$C$3)*('Input &amp; Results'!$D$21),('Input &amp; Results'!F$33/12*$C$3)*('Input &amp; Results'!$D$22))</f>
        <v>#DIV/0!</v>
      </c>
      <c r="H1741" s="106" t="e">
        <f t="shared" si="178"/>
        <v>#DIV/0!</v>
      </c>
      <c r="I1741" s="106" t="e">
        <f t="shared" si="179"/>
        <v>#DIV/0!</v>
      </c>
      <c r="J1741" s="106" t="e">
        <f t="shared" si="182"/>
        <v>#DIV/0!</v>
      </c>
      <c r="K1741" s="107" t="e">
        <f t="shared" si="180"/>
        <v>#DIV/0!</v>
      </c>
    </row>
    <row r="1742" spans="2:11" x14ac:dyDescent="0.2">
      <c r="B1742" s="31">
        <f t="shared" si="184"/>
        <v>5</v>
      </c>
      <c r="C1742" s="31" t="s">
        <v>59</v>
      </c>
      <c r="D1742" s="106">
        <v>1727</v>
      </c>
      <c r="E1742" s="106">
        <f t="shared" si="183"/>
        <v>0</v>
      </c>
      <c r="F1742" s="107">
        <f t="shared" si="181"/>
        <v>0</v>
      </c>
      <c r="G1742" s="106" t="e">
        <f>IF('Calcs active'!P1741&gt;0,('Input &amp; Results'!F$33/12*$C$3)*('Input &amp; Results'!$D$21),('Input &amp; Results'!F$33/12*$C$3)*('Input &amp; Results'!$D$22))</f>
        <v>#DIV/0!</v>
      </c>
      <c r="H1742" s="106" t="e">
        <f t="shared" si="178"/>
        <v>#DIV/0!</v>
      </c>
      <c r="I1742" s="106" t="e">
        <f t="shared" si="179"/>
        <v>#DIV/0!</v>
      </c>
      <c r="J1742" s="106" t="e">
        <f t="shared" si="182"/>
        <v>#DIV/0!</v>
      </c>
      <c r="K1742" s="107" t="e">
        <f t="shared" si="180"/>
        <v>#DIV/0!</v>
      </c>
    </row>
    <row r="1743" spans="2:11" x14ac:dyDescent="0.2">
      <c r="B1743" s="31">
        <f t="shared" si="184"/>
        <v>5</v>
      </c>
      <c r="C1743" s="31" t="s">
        <v>59</v>
      </c>
      <c r="D1743" s="106">
        <v>1728</v>
      </c>
      <c r="E1743" s="106">
        <f t="shared" si="183"/>
        <v>0</v>
      </c>
      <c r="F1743" s="107">
        <f t="shared" si="181"/>
        <v>0</v>
      </c>
      <c r="G1743" s="106" t="e">
        <f>IF('Calcs active'!P1742&gt;0,('Input &amp; Results'!F$33/12*$C$3)*('Input &amp; Results'!$D$21),('Input &amp; Results'!F$33/12*$C$3)*('Input &amp; Results'!$D$22))</f>
        <v>#DIV/0!</v>
      </c>
      <c r="H1743" s="106" t="e">
        <f t="shared" si="178"/>
        <v>#DIV/0!</v>
      </c>
      <c r="I1743" s="106" t="e">
        <f t="shared" si="179"/>
        <v>#DIV/0!</v>
      </c>
      <c r="J1743" s="106" t="e">
        <f t="shared" si="182"/>
        <v>#DIV/0!</v>
      </c>
      <c r="K1743" s="107" t="e">
        <f t="shared" si="180"/>
        <v>#DIV/0!</v>
      </c>
    </row>
    <row r="1744" spans="2:11" x14ac:dyDescent="0.2">
      <c r="B1744" s="31">
        <f t="shared" si="184"/>
        <v>5</v>
      </c>
      <c r="C1744" s="31" t="s">
        <v>59</v>
      </c>
      <c r="D1744" s="106">
        <v>1729</v>
      </c>
      <c r="E1744" s="106">
        <f t="shared" si="183"/>
        <v>0</v>
      </c>
      <c r="F1744" s="107">
        <f t="shared" si="181"/>
        <v>0</v>
      </c>
      <c r="G1744" s="106" t="e">
        <f>IF('Calcs active'!P1743&gt;0,('Input &amp; Results'!F$33/12*$C$3)*('Input &amp; Results'!$D$21),('Input &amp; Results'!F$33/12*$C$3)*('Input &amp; Results'!$D$22))</f>
        <v>#DIV/0!</v>
      </c>
      <c r="H1744" s="106" t="e">
        <f t="shared" si="178"/>
        <v>#DIV/0!</v>
      </c>
      <c r="I1744" s="106" t="e">
        <f t="shared" si="179"/>
        <v>#DIV/0!</v>
      </c>
      <c r="J1744" s="106" t="e">
        <f t="shared" si="182"/>
        <v>#DIV/0!</v>
      </c>
      <c r="K1744" s="107" t="e">
        <f t="shared" si="180"/>
        <v>#DIV/0!</v>
      </c>
    </row>
    <row r="1745" spans="2:11" x14ac:dyDescent="0.2">
      <c r="B1745" s="31">
        <f t="shared" si="184"/>
        <v>5</v>
      </c>
      <c r="C1745" s="31" t="s">
        <v>59</v>
      </c>
      <c r="D1745" s="106">
        <v>1730</v>
      </c>
      <c r="E1745" s="106">
        <f t="shared" si="183"/>
        <v>0</v>
      </c>
      <c r="F1745" s="107">
        <f t="shared" si="181"/>
        <v>0</v>
      </c>
      <c r="G1745" s="106" t="e">
        <f>IF('Calcs active'!P1744&gt;0,('Input &amp; Results'!F$33/12*$C$3)*('Input &amp; Results'!$D$21),('Input &amp; Results'!F$33/12*$C$3)*('Input &amp; Results'!$D$22))</f>
        <v>#DIV/0!</v>
      </c>
      <c r="H1745" s="106" t="e">
        <f t="shared" ref="H1745:H1808" si="185">G1745-E1745</f>
        <v>#DIV/0!</v>
      </c>
      <c r="I1745" s="106" t="e">
        <f t="shared" ref="I1745:I1808" si="186">I1744+H1745</f>
        <v>#DIV/0!</v>
      </c>
      <c r="J1745" s="106" t="e">
        <f t="shared" si="182"/>
        <v>#DIV/0!</v>
      </c>
      <c r="K1745" s="107" t="e">
        <f t="shared" ref="K1745:K1808" si="187">J1745/($C$3*$C$4)</f>
        <v>#DIV/0!</v>
      </c>
    </row>
    <row r="1746" spans="2:11" x14ac:dyDescent="0.2">
      <c r="B1746" s="31">
        <f t="shared" si="184"/>
        <v>5</v>
      </c>
      <c r="C1746" s="31" t="s">
        <v>59</v>
      </c>
      <c r="D1746" s="106">
        <v>1731</v>
      </c>
      <c r="E1746" s="106">
        <f t="shared" si="183"/>
        <v>0</v>
      </c>
      <c r="F1746" s="107">
        <f t="shared" si="181"/>
        <v>0</v>
      </c>
      <c r="G1746" s="106" t="e">
        <f>IF('Calcs active'!P1745&gt;0,('Input &amp; Results'!F$33/12*$C$3)*('Input &amp; Results'!$D$21),('Input &amp; Results'!F$33/12*$C$3)*('Input &amp; Results'!$D$22))</f>
        <v>#DIV/0!</v>
      </c>
      <c r="H1746" s="106" t="e">
        <f t="shared" si="185"/>
        <v>#DIV/0!</v>
      </c>
      <c r="I1746" s="106" t="e">
        <f t="shared" si="186"/>
        <v>#DIV/0!</v>
      </c>
      <c r="J1746" s="106" t="e">
        <f t="shared" si="182"/>
        <v>#DIV/0!</v>
      </c>
      <c r="K1746" s="107" t="e">
        <f t="shared" si="187"/>
        <v>#DIV/0!</v>
      </c>
    </row>
    <row r="1747" spans="2:11" x14ac:dyDescent="0.2">
      <c r="B1747" s="31">
        <f t="shared" si="184"/>
        <v>5</v>
      </c>
      <c r="C1747" s="31" t="s">
        <v>59</v>
      </c>
      <c r="D1747" s="106">
        <v>1732</v>
      </c>
      <c r="E1747" s="106">
        <f t="shared" si="183"/>
        <v>0</v>
      </c>
      <c r="F1747" s="107">
        <f t="shared" ref="F1747:F1810" si="188">E1747*7.48/1440</f>
        <v>0</v>
      </c>
      <c r="G1747" s="106" t="e">
        <f>IF('Calcs active'!P1746&gt;0,('Input &amp; Results'!F$33/12*$C$3)*('Input &amp; Results'!$D$21),('Input &amp; Results'!F$33/12*$C$3)*('Input &amp; Results'!$D$22))</f>
        <v>#DIV/0!</v>
      </c>
      <c r="H1747" s="106" t="e">
        <f t="shared" si="185"/>
        <v>#DIV/0!</v>
      </c>
      <c r="I1747" s="106" t="e">
        <f t="shared" si="186"/>
        <v>#DIV/0!</v>
      </c>
      <c r="J1747" s="106" t="e">
        <f t="shared" si="182"/>
        <v>#DIV/0!</v>
      </c>
      <c r="K1747" s="107" t="e">
        <f t="shared" si="187"/>
        <v>#DIV/0!</v>
      </c>
    </row>
    <row r="1748" spans="2:11" x14ac:dyDescent="0.2">
      <c r="B1748" s="31">
        <f t="shared" si="184"/>
        <v>5</v>
      </c>
      <c r="C1748" s="31" t="s">
        <v>59</v>
      </c>
      <c r="D1748" s="106">
        <v>1733</v>
      </c>
      <c r="E1748" s="106">
        <f t="shared" si="183"/>
        <v>0</v>
      </c>
      <c r="F1748" s="107">
        <f t="shared" si="188"/>
        <v>0</v>
      </c>
      <c r="G1748" s="106" t="e">
        <f>IF('Calcs active'!P1747&gt;0,('Input &amp; Results'!F$33/12*$C$3)*('Input &amp; Results'!$D$21),('Input &amp; Results'!F$33/12*$C$3)*('Input &amp; Results'!$D$22))</f>
        <v>#DIV/0!</v>
      </c>
      <c r="H1748" s="106" t="e">
        <f t="shared" si="185"/>
        <v>#DIV/0!</v>
      </c>
      <c r="I1748" s="106" t="e">
        <f t="shared" si="186"/>
        <v>#DIV/0!</v>
      </c>
      <c r="J1748" s="106" t="e">
        <f t="shared" si="182"/>
        <v>#DIV/0!</v>
      </c>
      <c r="K1748" s="107" t="e">
        <f t="shared" si="187"/>
        <v>#DIV/0!</v>
      </c>
    </row>
    <row r="1749" spans="2:11" x14ac:dyDescent="0.2">
      <c r="B1749" s="31">
        <f t="shared" si="184"/>
        <v>5</v>
      </c>
      <c r="C1749" s="31" t="s">
        <v>60</v>
      </c>
      <c r="D1749" s="106">
        <v>1734</v>
      </c>
      <c r="E1749" s="106">
        <f t="shared" si="183"/>
        <v>0</v>
      </c>
      <c r="F1749" s="107">
        <f t="shared" si="188"/>
        <v>0</v>
      </c>
      <c r="G1749" s="106" t="e">
        <f>IF('Calcs active'!P1748&gt;0,('Input &amp; Results'!F$34/12*$C$3)*('Input &amp; Results'!$D$21),('Input &amp; Results'!F$34/12*$C$3)*('Input &amp; Results'!$D$22))</f>
        <v>#DIV/0!</v>
      </c>
      <c r="H1749" s="106" t="e">
        <f t="shared" si="185"/>
        <v>#DIV/0!</v>
      </c>
      <c r="I1749" s="106" t="e">
        <f t="shared" si="186"/>
        <v>#DIV/0!</v>
      </c>
      <c r="J1749" s="106" t="e">
        <f t="shared" ref="J1749:J1812" si="189">J1748+H1749</f>
        <v>#DIV/0!</v>
      </c>
      <c r="K1749" s="107" t="e">
        <f t="shared" si="187"/>
        <v>#DIV/0!</v>
      </c>
    </row>
    <row r="1750" spans="2:11" x14ac:dyDescent="0.2">
      <c r="B1750" s="31">
        <f t="shared" si="184"/>
        <v>5</v>
      </c>
      <c r="C1750" s="31" t="s">
        <v>60</v>
      </c>
      <c r="D1750" s="106">
        <v>1735</v>
      </c>
      <c r="E1750" s="106">
        <f t="shared" si="183"/>
        <v>0</v>
      </c>
      <c r="F1750" s="107">
        <f t="shared" si="188"/>
        <v>0</v>
      </c>
      <c r="G1750" s="106" t="e">
        <f>IF('Calcs active'!P1749&gt;0,('Input &amp; Results'!F$34/12*$C$3)*('Input &amp; Results'!$D$21),('Input &amp; Results'!F$34/12*$C$3)*('Input &amp; Results'!$D$22))</f>
        <v>#DIV/0!</v>
      </c>
      <c r="H1750" s="106" t="e">
        <f t="shared" si="185"/>
        <v>#DIV/0!</v>
      </c>
      <c r="I1750" s="106" t="e">
        <f t="shared" si="186"/>
        <v>#DIV/0!</v>
      </c>
      <c r="J1750" s="106" t="e">
        <f t="shared" si="189"/>
        <v>#DIV/0!</v>
      </c>
      <c r="K1750" s="107" t="e">
        <f t="shared" si="187"/>
        <v>#DIV/0!</v>
      </c>
    </row>
    <row r="1751" spans="2:11" x14ac:dyDescent="0.2">
      <c r="B1751" s="31">
        <f t="shared" si="184"/>
        <v>5</v>
      </c>
      <c r="C1751" s="31" t="s">
        <v>60</v>
      </c>
      <c r="D1751" s="106">
        <v>1736</v>
      </c>
      <c r="E1751" s="106">
        <f t="shared" si="183"/>
        <v>0</v>
      </c>
      <c r="F1751" s="107">
        <f t="shared" si="188"/>
        <v>0</v>
      </c>
      <c r="G1751" s="106" t="e">
        <f>IF('Calcs active'!P1750&gt;0,('Input &amp; Results'!F$34/12*$C$3)*('Input &amp; Results'!$D$21),('Input &amp; Results'!F$34/12*$C$3)*('Input &amp; Results'!$D$22))</f>
        <v>#DIV/0!</v>
      </c>
      <c r="H1751" s="106" t="e">
        <f t="shared" si="185"/>
        <v>#DIV/0!</v>
      </c>
      <c r="I1751" s="106" t="e">
        <f t="shared" si="186"/>
        <v>#DIV/0!</v>
      </c>
      <c r="J1751" s="106" t="e">
        <f t="shared" si="189"/>
        <v>#DIV/0!</v>
      </c>
      <c r="K1751" s="107" t="e">
        <f t="shared" si="187"/>
        <v>#DIV/0!</v>
      </c>
    </row>
    <row r="1752" spans="2:11" x14ac:dyDescent="0.2">
      <c r="B1752" s="31">
        <f t="shared" si="184"/>
        <v>5</v>
      </c>
      <c r="C1752" s="31" t="s">
        <v>60</v>
      </c>
      <c r="D1752" s="106">
        <v>1737</v>
      </c>
      <c r="E1752" s="106">
        <f t="shared" si="183"/>
        <v>0</v>
      </c>
      <c r="F1752" s="107">
        <f t="shared" si="188"/>
        <v>0</v>
      </c>
      <c r="G1752" s="106" t="e">
        <f>IF('Calcs active'!P1751&gt;0,('Input &amp; Results'!F$34/12*$C$3)*('Input &amp; Results'!$D$21),('Input &amp; Results'!F$34/12*$C$3)*('Input &amp; Results'!$D$22))</f>
        <v>#DIV/0!</v>
      </c>
      <c r="H1752" s="106" t="e">
        <f t="shared" si="185"/>
        <v>#DIV/0!</v>
      </c>
      <c r="I1752" s="106" t="e">
        <f t="shared" si="186"/>
        <v>#DIV/0!</v>
      </c>
      <c r="J1752" s="106" t="e">
        <f t="shared" si="189"/>
        <v>#DIV/0!</v>
      </c>
      <c r="K1752" s="107" t="e">
        <f t="shared" si="187"/>
        <v>#DIV/0!</v>
      </c>
    </row>
    <row r="1753" spans="2:11" x14ac:dyDescent="0.2">
      <c r="B1753" s="31">
        <f t="shared" si="184"/>
        <v>5</v>
      </c>
      <c r="C1753" s="31" t="s">
        <v>60</v>
      </c>
      <c r="D1753" s="106">
        <v>1738</v>
      </c>
      <c r="E1753" s="106">
        <f t="shared" si="183"/>
        <v>0</v>
      </c>
      <c r="F1753" s="107">
        <f t="shared" si="188"/>
        <v>0</v>
      </c>
      <c r="G1753" s="106" t="e">
        <f>IF('Calcs active'!P1752&gt;0,('Input &amp; Results'!F$34/12*$C$3)*('Input &amp; Results'!$D$21),('Input &amp; Results'!F$34/12*$C$3)*('Input &amp; Results'!$D$22))</f>
        <v>#DIV/0!</v>
      </c>
      <c r="H1753" s="106" t="e">
        <f t="shared" si="185"/>
        <v>#DIV/0!</v>
      </c>
      <c r="I1753" s="106" t="e">
        <f t="shared" si="186"/>
        <v>#DIV/0!</v>
      </c>
      <c r="J1753" s="106" t="e">
        <f t="shared" si="189"/>
        <v>#DIV/0!</v>
      </c>
      <c r="K1753" s="107" t="e">
        <f t="shared" si="187"/>
        <v>#DIV/0!</v>
      </c>
    </row>
    <row r="1754" spans="2:11" x14ac:dyDescent="0.2">
      <c r="B1754" s="31">
        <f t="shared" si="184"/>
        <v>5</v>
      </c>
      <c r="C1754" s="31" t="s">
        <v>60</v>
      </c>
      <c r="D1754" s="106">
        <v>1739</v>
      </c>
      <c r="E1754" s="106">
        <f t="shared" si="183"/>
        <v>0</v>
      </c>
      <c r="F1754" s="107">
        <f t="shared" si="188"/>
        <v>0</v>
      </c>
      <c r="G1754" s="106" t="e">
        <f>IF('Calcs active'!P1753&gt;0,('Input &amp; Results'!F$34/12*$C$3)*('Input &amp; Results'!$D$21),('Input &amp; Results'!F$34/12*$C$3)*('Input &amp; Results'!$D$22))</f>
        <v>#DIV/0!</v>
      </c>
      <c r="H1754" s="106" t="e">
        <f t="shared" si="185"/>
        <v>#DIV/0!</v>
      </c>
      <c r="I1754" s="106" t="e">
        <f t="shared" si="186"/>
        <v>#DIV/0!</v>
      </c>
      <c r="J1754" s="106" t="e">
        <f t="shared" si="189"/>
        <v>#DIV/0!</v>
      </c>
      <c r="K1754" s="107" t="e">
        <f t="shared" si="187"/>
        <v>#DIV/0!</v>
      </c>
    </row>
    <row r="1755" spans="2:11" x14ac:dyDescent="0.2">
      <c r="B1755" s="31">
        <f t="shared" si="184"/>
        <v>5</v>
      </c>
      <c r="C1755" s="31" t="s">
        <v>60</v>
      </c>
      <c r="D1755" s="106">
        <v>1740</v>
      </c>
      <c r="E1755" s="106">
        <f t="shared" si="183"/>
        <v>0</v>
      </c>
      <c r="F1755" s="107">
        <f t="shared" si="188"/>
        <v>0</v>
      </c>
      <c r="G1755" s="106" t="e">
        <f>IF('Calcs active'!P1754&gt;0,('Input &amp; Results'!F$34/12*$C$3)*('Input &amp; Results'!$D$21),('Input &amp; Results'!F$34/12*$C$3)*('Input &amp; Results'!$D$22))</f>
        <v>#DIV/0!</v>
      </c>
      <c r="H1755" s="106" t="e">
        <f t="shared" si="185"/>
        <v>#DIV/0!</v>
      </c>
      <c r="I1755" s="106" t="e">
        <f t="shared" si="186"/>
        <v>#DIV/0!</v>
      </c>
      <c r="J1755" s="106" t="e">
        <f t="shared" si="189"/>
        <v>#DIV/0!</v>
      </c>
      <c r="K1755" s="107" t="e">
        <f t="shared" si="187"/>
        <v>#DIV/0!</v>
      </c>
    </row>
    <row r="1756" spans="2:11" x14ac:dyDescent="0.2">
      <c r="B1756" s="31">
        <f t="shared" si="184"/>
        <v>5</v>
      </c>
      <c r="C1756" s="31" t="s">
        <v>60</v>
      </c>
      <c r="D1756" s="106">
        <v>1741</v>
      </c>
      <c r="E1756" s="106">
        <f t="shared" si="183"/>
        <v>0</v>
      </c>
      <c r="F1756" s="107">
        <f t="shared" si="188"/>
        <v>0</v>
      </c>
      <c r="G1756" s="106" t="e">
        <f>IF('Calcs active'!P1755&gt;0,('Input &amp; Results'!F$34/12*$C$3)*('Input &amp; Results'!$D$21),('Input &amp; Results'!F$34/12*$C$3)*('Input &amp; Results'!$D$22))</f>
        <v>#DIV/0!</v>
      </c>
      <c r="H1756" s="106" t="e">
        <f t="shared" si="185"/>
        <v>#DIV/0!</v>
      </c>
      <c r="I1756" s="106" t="e">
        <f t="shared" si="186"/>
        <v>#DIV/0!</v>
      </c>
      <c r="J1756" s="106" t="e">
        <f t="shared" si="189"/>
        <v>#DIV/0!</v>
      </c>
      <c r="K1756" s="107" t="e">
        <f t="shared" si="187"/>
        <v>#DIV/0!</v>
      </c>
    </row>
    <row r="1757" spans="2:11" x14ac:dyDescent="0.2">
      <c r="B1757" s="31">
        <f t="shared" si="184"/>
        <v>5</v>
      </c>
      <c r="C1757" s="31" t="s">
        <v>60</v>
      </c>
      <c r="D1757" s="106">
        <v>1742</v>
      </c>
      <c r="E1757" s="106">
        <f t="shared" si="183"/>
        <v>0</v>
      </c>
      <c r="F1757" s="107">
        <f t="shared" si="188"/>
        <v>0</v>
      </c>
      <c r="G1757" s="106" t="e">
        <f>IF('Calcs active'!P1756&gt;0,('Input &amp; Results'!F$34/12*$C$3)*('Input &amp; Results'!$D$21),('Input &amp; Results'!F$34/12*$C$3)*('Input &amp; Results'!$D$22))</f>
        <v>#DIV/0!</v>
      </c>
      <c r="H1757" s="106" t="e">
        <f t="shared" si="185"/>
        <v>#DIV/0!</v>
      </c>
      <c r="I1757" s="106" t="e">
        <f t="shared" si="186"/>
        <v>#DIV/0!</v>
      </c>
      <c r="J1757" s="106" t="e">
        <f t="shared" si="189"/>
        <v>#DIV/0!</v>
      </c>
      <c r="K1757" s="107" t="e">
        <f t="shared" si="187"/>
        <v>#DIV/0!</v>
      </c>
    </row>
    <row r="1758" spans="2:11" x14ac:dyDescent="0.2">
      <c r="B1758" s="31">
        <f t="shared" si="184"/>
        <v>5</v>
      </c>
      <c r="C1758" s="31" t="s">
        <v>60</v>
      </c>
      <c r="D1758" s="106">
        <v>1743</v>
      </c>
      <c r="E1758" s="106">
        <f t="shared" si="183"/>
        <v>0</v>
      </c>
      <c r="F1758" s="107">
        <f t="shared" si="188"/>
        <v>0</v>
      </c>
      <c r="G1758" s="106" t="e">
        <f>IF('Calcs active'!P1757&gt;0,('Input &amp; Results'!F$34/12*$C$3)*('Input &amp; Results'!$D$21),('Input &amp; Results'!F$34/12*$C$3)*('Input &amp; Results'!$D$22))</f>
        <v>#DIV/0!</v>
      </c>
      <c r="H1758" s="106" t="e">
        <f t="shared" si="185"/>
        <v>#DIV/0!</v>
      </c>
      <c r="I1758" s="106" t="e">
        <f t="shared" si="186"/>
        <v>#DIV/0!</v>
      </c>
      <c r="J1758" s="106" t="e">
        <f t="shared" si="189"/>
        <v>#DIV/0!</v>
      </c>
      <c r="K1758" s="107" t="e">
        <f t="shared" si="187"/>
        <v>#DIV/0!</v>
      </c>
    </row>
    <row r="1759" spans="2:11" x14ac:dyDescent="0.2">
      <c r="B1759" s="31">
        <f t="shared" si="184"/>
        <v>5</v>
      </c>
      <c r="C1759" s="31" t="s">
        <v>60</v>
      </c>
      <c r="D1759" s="106">
        <v>1744</v>
      </c>
      <c r="E1759" s="106">
        <f t="shared" si="183"/>
        <v>0</v>
      </c>
      <c r="F1759" s="107">
        <f t="shared" si="188"/>
        <v>0</v>
      </c>
      <c r="G1759" s="106" t="e">
        <f>IF('Calcs active'!P1758&gt;0,('Input &amp; Results'!F$34/12*$C$3)*('Input &amp; Results'!$D$21),('Input &amp; Results'!F$34/12*$C$3)*('Input &amp; Results'!$D$22))</f>
        <v>#DIV/0!</v>
      </c>
      <c r="H1759" s="106" t="e">
        <f t="shared" si="185"/>
        <v>#DIV/0!</v>
      </c>
      <c r="I1759" s="106" t="e">
        <f t="shared" si="186"/>
        <v>#DIV/0!</v>
      </c>
      <c r="J1759" s="106" t="e">
        <f t="shared" si="189"/>
        <v>#DIV/0!</v>
      </c>
      <c r="K1759" s="107" t="e">
        <f t="shared" si="187"/>
        <v>#DIV/0!</v>
      </c>
    </row>
    <row r="1760" spans="2:11" x14ac:dyDescent="0.2">
      <c r="B1760" s="31">
        <f t="shared" si="184"/>
        <v>5</v>
      </c>
      <c r="C1760" s="31" t="s">
        <v>60</v>
      </c>
      <c r="D1760" s="106">
        <v>1745</v>
      </c>
      <c r="E1760" s="106">
        <f t="shared" si="183"/>
        <v>0</v>
      </c>
      <c r="F1760" s="107">
        <f t="shared" si="188"/>
        <v>0</v>
      </c>
      <c r="G1760" s="106" t="e">
        <f>IF('Calcs active'!P1759&gt;0,('Input &amp; Results'!F$34/12*$C$3)*('Input &amp; Results'!$D$21),('Input &amp; Results'!F$34/12*$C$3)*('Input &amp; Results'!$D$22))</f>
        <v>#DIV/0!</v>
      </c>
      <c r="H1760" s="106" t="e">
        <f t="shared" si="185"/>
        <v>#DIV/0!</v>
      </c>
      <c r="I1760" s="106" t="e">
        <f t="shared" si="186"/>
        <v>#DIV/0!</v>
      </c>
      <c r="J1760" s="106" t="e">
        <f t="shared" si="189"/>
        <v>#DIV/0!</v>
      </c>
      <c r="K1760" s="107" t="e">
        <f t="shared" si="187"/>
        <v>#DIV/0!</v>
      </c>
    </row>
    <row r="1761" spans="2:11" x14ac:dyDescent="0.2">
      <c r="B1761" s="31">
        <f t="shared" si="184"/>
        <v>5</v>
      </c>
      <c r="C1761" s="31" t="s">
        <v>60</v>
      </c>
      <c r="D1761" s="106">
        <v>1746</v>
      </c>
      <c r="E1761" s="106">
        <f t="shared" si="183"/>
        <v>0</v>
      </c>
      <c r="F1761" s="107">
        <f t="shared" si="188"/>
        <v>0</v>
      </c>
      <c r="G1761" s="106" t="e">
        <f>IF('Calcs active'!P1760&gt;0,('Input &amp; Results'!F$34/12*$C$3)*('Input &amp; Results'!$D$21),('Input &amp; Results'!F$34/12*$C$3)*('Input &amp; Results'!$D$22))</f>
        <v>#DIV/0!</v>
      </c>
      <c r="H1761" s="106" t="e">
        <f t="shared" si="185"/>
        <v>#DIV/0!</v>
      </c>
      <c r="I1761" s="106" t="e">
        <f t="shared" si="186"/>
        <v>#DIV/0!</v>
      </c>
      <c r="J1761" s="106" t="e">
        <f t="shared" si="189"/>
        <v>#DIV/0!</v>
      </c>
      <c r="K1761" s="107" t="e">
        <f t="shared" si="187"/>
        <v>#DIV/0!</v>
      </c>
    </row>
    <row r="1762" spans="2:11" x14ac:dyDescent="0.2">
      <c r="B1762" s="31">
        <f t="shared" si="184"/>
        <v>5</v>
      </c>
      <c r="C1762" s="31" t="s">
        <v>60</v>
      </c>
      <c r="D1762" s="106">
        <v>1747</v>
      </c>
      <c r="E1762" s="106">
        <f t="shared" si="183"/>
        <v>0</v>
      </c>
      <c r="F1762" s="107">
        <f t="shared" si="188"/>
        <v>0</v>
      </c>
      <c r="G1762" s="106" t="e">
        <f>IF('Calcs active'!P1761&gt;0,('Input &amp; Results'!F$34/12*$C$3)*('Input &amp; Results'!$D$21),('Input &amp; Results'!F$34/12*$C$3)*('Input &amp; Results'!$D$22))</f>
        <v>#DIV/0!</v>
      </c>
      <c r="H1762" s="106" t="e">
        <f t="shared" si="185"/>
        <v>#DIV/0!</v>
      </c>
      <c r="I1762" s="106" t="e">
        <f t="shared" si="186"/>
        <v>#DIV/0!</v>
      </c>
      <c r="J1762" s="106" t="e">
        <f t="shared" si="189"/>
        <v>#DIV/0!</v>
      </c>
      <c r="K1762" s="107" t="e">
        <f t="shared" si="187"/>
        <v>#DIV/0!</v>
      </c>
    </row>
    <row r="1763" spans="2:11" x14ac:dyDescent="0.2">
      <c r="B1763" s="31">
        <f t="shared" si="184"/>
        <v>5</v>
      </c>
      <c r="C1763" s="31" t="s">
        <v>60</v>
      </c>
      <c r="D1763" s="106">
        <v>1748</v>
      </c>
      <c r="E1763" s="106">
        <f t="shared" si="183"/>
        <v>0</v>
      </c>
      <c r="F1763" s="107">
        <f t="shared" si="188"/>
        <v>0</v>
      </c>
      <c r="G1763" s="106" t="e">
        <f>IF('Calcs active'!P1762&gt;0,('Input &amp; Results'!F$34/12*$C$3)*('Input &amp; Results'!$D$21),('Input &amp; Results'!F$34/12*$C$3)*('Input &amp; Results'!$D$22))</f>
        <v>#DIV/0!</v>
      </c>
      <c r="H1763" s="106" t="e">
        <f t="shared" si="185"/>
        <v>#DIV/0!</v>
      </c>
      <c r="I1763" s="106" t="e">
        <f t="shared" si="186"/>
        <v>#DIV/0!</v>
      </c>
      <c r="J1763" s="106" t="e">
        <f t="shared" si="189"/>
        <v>#DIV/0!</v>
      </c>
      <c r="K1763" s="107" t="e">
        <f t="shared" si="187"/>
        <v>#DIV/0!</v>
      </c>
    </row>
    <row r="1764" spans="2:11" x14ac:dyDescent="0.2">
      <c r="B1764" s="31">
        <f t="shared" si="184"/>
        <v>5</v>
      </c>
      <c r="C1764" s="31" t="s">
        <v>60</v>
      </c>
      <c r="D1764" s="106">
        <v>1749</v>
      </c>
      <c r="E1764" s="106">
        <f t="shared" si="183"/>
        <v>0</v>
      </c>
      <c r="F1764" s="107">
        <f t="shared" si="188"/>
        <v>0</v>
      </c>
      <c r="G1764" s="106" t="e">
        <f>IF('Calcs active'!P1763&gt;0,('Input &amp; Results'!F$34/12*$C$3)*('Input &amp; Results'!$D$21),('Input &amp; Results'!F$34/12*$C$3)*('Input &amp; Results'!$D$22))</f>
        <v>#DIV/0!</v>
      </c>
      <c r="H1764" s="106" t="e">
        <f t="shared" si="185"/>
        <v>#DIV/0!</v>
      </c>
      <c r="I1764" s="106" t="e">
        <f t="shared" si="186"/>
        <v>#DIV/0!</v>
      </c>
      <c r="J1764" s="106" t="e">
        <f t="shared" si="189"/>
        <v>#DIV/0!</v>
      </c>
      <c r="K1764" s="107" t="e">
        <f t="shared" si="187"/>
        <v>#DIV/0!</v>
      </c>
    </row>
    <row r="1765" spans="2:11" x14ac:dyDescent="0.2">
      <c r="B1765" s="31">
        <f t="shared" si="184"/>
        <v>5</v>
      </c>
      <c r="C1765" s="31" t="s">
        <v>60</v>
      </c>
      <c r="D1765" s="106">
        <v>1750</v>
      </c>
      <c r="E1765" s="106">
        <f t="shared" si="183"/>
        <v>0</v>
      </c>
      <c r="F1765" s="107">
        <f t="shared" si="188"/>
        <v>0</v>
      </c>
      <c r="G1765" s="106" t="e">
        <f>IF('Calcs active'!P1764&gt;0,('Input &amp; Results'!F$34/12*$C$3)*('Input &amp; Results'!$D$21),('Input &amp; Results'!F$34/12*$C$3)*('Input &amp; Results'!$D$22))</f>
        <v>#DIV/0!</v>
      </c>
      <c r="H1765" s="106" t="e">
        <f t="shared" si="185"/>
        <v>#DIV/0!</v>
      </c>
      <c r="I1765" s="106" t="e">
        <f t="shared" si="186"/>
        <v>#DIV/0!</v>
      </c>
      <c r="J1765" s="106" t="e">
        <f t="shared" si="189"/>
        <v>#DIV/0!</v>
      </c>
      <c r="K1765" s="107" t="e">
        <f t="shared" si="187"/>
        <v>#DIV/0!</v>
      </c>
    </row>
    <row r="1766" spans="2:11" x14ac:dyDescent="0.2">
      <c r="B1766" s="31">
        <f t="shared" si="184"/>
        <v>5</v>
      </c>
      <c r="C1766" s="31" t="s">
        <v>60</v>
      </c>
      <c r="D1766" s="106">
        <v>1751</v>
      </c>
      <c r="E1766" s="106">
        <f t="shared" si="183"/>
        <v>0</v>
      </c>
      <c r="F1766" s="107">
        <f t="shared" si="188"/>
        <v>0</v>
      </c>
      <c r="G1766" s="106" t="e">
        <f>IF('Calcs active'!P1765&gt;0,('Input &amp; Results'!F$34/12*$C$3)*('Input &amp; Results'!$D$21),('Input &amp; Results'!F$34/12*$C$3)*('Input &amp; Results'!$D$22))</f>
        <v>#DIV/0!</v>
      </c>
      <c r="H1766" s="106" t="e">
        <f t="shared" si="185"/>
        <v>#DIV/0!</v>
      </c>
      <c r="I1766" s="106" t="e">
        <f t="shared" si="186"/>
        <v>#DIV/0!</v>
      </c>
      <c r="J1766" s="106" t="e">
        <f t="shared" si="189"/>
        <v>#DIV/0!</v>
      </c>
      <c r="K1766" s="107" t="e">
        <f t="shared" si="187"/>
        <v>#DIV/0!</v>
      </c>
    </row>
    <row r="1767" spans="2:11" x14ac:dyDescent="0.2">
      <c r="B1767" s="31">
        <f t="shared" si="184"/>
        <v>5</v>
      </c>
      <c r="C1767" s="31" t="s">
        <v>60</v>
      </c>
      <c r="D1767" s="106">
        <v>1752</v>
      </c>
      <c r="E1767" s="106">
        <f t="shared" si="183"/>
        <v>0</v>
      </c>
      <c r="F1767" s="107">
        <f t="shared" si="188"/>
        <v>0</v>
      </c>
      <c r="G1767" s="106" t="e">
        <f>IF('Calcs active'!P1766&gt;0,('Input &amp; Results'!F$34/12*$C$3)*('Input &amp; Results'!$D$21),('Input &amp; Results'!F$34/12*$C$3)*('Input &amp; Results'!$D$22))</f>
        <v>#DIV/0!</v>
      </c>
      <c r="H1767" s="106" t="e">
        <f t="shared" si="185"/>
        <v>#DIV/0!</v>
      </c>
      <c r="I1767" s="106" t="e">
        <f t="shared" si="186"/>
        <v>#DIV/0!</v>
      </c>
      <c r="J1767" s="106" t="e">
        <f t="shared" si="189"/>
        <v>#DIV/0!</v>
      </c>
      <c r="K1767" s="107" t="e">
        <f t="shared" si="187"/>
        <v>#DIV/0!</v>
      </c>
    </row>
    <row r="1768" spans="2:11" x14ac:dyDescent="0.2">
      <c r="B1768" s="31">
        <f t="shared" si="184"/>
        <v>5</v>
      </c>
      <c r="C1768" s="31" t="s">
        <v>60</v>
      </c>
      <c r="D1768" s="106">
        <v>1753</v>
      </c>
      <c r="E1768" s="106">
        <f t="shared" si="183"/>
        <v>0</v>
      </c>
      <c r="F1768" s="107">
        <f t="shared" si="188"/>
        <v>0</v>
      </c>
      <c r="G1768" s="106" t="e">
        <f>IF('Calcs active'!P1767&gt;0,('Input &amp; Results'!F$34/12*$C$3)*('Input &amp; Results'!$D$21),('Input &amp; Results'!F$34/12*$C$3)*('Input &amp; Results'!$D$22))</f>
        <v>#DIV/0!</v>
      </c>
      <c r="H1768" s="106" t="e">
        <f t="shared" si="185"/>
        <v>#DIV/0!</v>
      </c>
      <c r="I1768" s="106" t="e">
        <f t="shared" si="186"/>
        <v>#DIV/0!</v>
      </c>
      <c r="J1768" s="106" t="e">
        <f t="shared" si="189"/>
        <v>#DIV/0!</v>
      </c>
      <c r="K1768" s="107" t="e">
        <f t="shared" si="187"/>
        <v>#DIV/0!</v>
      </c>
    </row>
    <row r="1769" spans="2:11" x14ac:dyDescent="0.2">
      <c r="B1769" s="31">
        <f t="shared" si="184"/>
        <v>5</v>
      </c>
      <c r="C1769" s="31" t="s">
        <v>60</v>
      </c>
      <c r="D1769" s="106">
        <v>1754</v>
      </c>
      <c r="E1769" s="106">
        <f t="shared" si="183"/>
        <v>0</v>
      </c>
      <c r="F1769" s="107">
        <f t="shared" si="188"/>
        <v>0</v>
      </c>
      <c r="G1769" s="106" t="e">
        <f>IF('Calcs active'!P1768&gt;0,('Input &amp; Results'!F$34/12*$C$3)*('Input &amp; Results'!$D$21),('Input &amp; Results'!F$34/12*$C$3)*('Input &amp; Results'!$D$22))</f>
        <v>#DIV/0!</v>
      </c>
      <c r="H1769" s="106" t="e">
        <f t="shared" si="185"/>
        <v>#DIV/0!</v>
      </c>
      <c r="I1769" s="106" t="e">
        <f t="shared" si="186"/>
        <v>#DIV/0!</v>
      </c>
      <c r="J1769" s="106" t="e">
        <f t="shared" si="189"/>
        <v>#DIV/0!</v>
      </c>
      <c r="K1769" s="107" t="e">
        <f t="shared" si="187"/>
        <v>#DIV/0!</v>
      </c>
    </row>
    <row r="1770" spans="2:11" x14ac:dyDescent="0.2">
      <c r="B1770" s="31">
        <f t="shared" si="184"/>
        <v>5</v>
      </c>
      <c r="C1770" s="31" t="s">
        <v>60</v>
      </c>
      <c r="D1770" s="106">
        <v>1755</v>
      </c>
      <c r="E1770" s="106">
        <f t="shared" si="183"/>
        <v>0</v>
      </c>
      <c r="F1770" s="107">
        <f t="shared" si="188"/>
        <v>0</v>
      </c>
      <c r="G1770" s="106" t="e">
        <f>IF('Calcs active'!P1769&gt;0,('Input &amp; Results'!F$34/12*$C$3)*('Input &amp; Results'!$D$21),('Input &amp; Results'!F$34/12*$C$3)*('Input &amp; Results'!$D$22))</f>
        <v>#DIV/0!</v>
      </c>
      <c r="H1770" s="106" t="e">
        <f t="shared" si="185"/>
        <v>#DIV/0!</v>
      </c>
      <c r="I1770" s="106" t="e">
        <f t="shared" si="186"/>
        <v>#DIV/0!</v>
      </c>
      <c r="J1770" s="106" t="e">
        <f t="shared" si="189"/>
        <v>#DIV/0!</v>
      </c>
      <c r="K1770" s="107" t="e">
        <f t="shared" si="187"/>
        <v>#DIV/0!</v>
      </c>
    </row>
    <row r="1771" spans="2:11" x14ac:dyDescent="0.2">
      <c r="B1771" s="31">
        <f t="shared" si="184"/>
        <v>5</v>
      </c>
      <c r="C1771" s="31" t="s">
        <v>60</v>
      </c>
      <c r="D1771" s="106">
        <v>1756</v>
      </c>
      <c r="E1771" s="106">
        <f t="shared" si="183"/>
        <v>0</v>
      </c>
      <c r="F1771" s="107">
        <f t="shared" si="188"/>
        <v>0</v>
      </c>
      <c r="G1771" s="106" t="e">
        <f>IF('Calcs active'!P1770&gt;0,('Input &amp; Results'!F$34/12*$C$3)*('Input &amp; Results'!$D$21),('Input &amp; Results'!F$34/12*$C$3)*('Input &amp; Results'!$D$22))</f>
        <v>#DIV/0!</v>
      </c>
      <c r="H1771" s="106" t="e">
        <f t="shared" si="185"/>
        <v>#DIV/0!</v>
      </c>
      <c r="I1771" s="106" t="e">
        <f t="shared" si="186"/>
        <v>#DIV/0!</v>
      </c>
      <c r="J1771" s="106" t="e">
        <f t="shared" si="189"/>
        <v>#DIV/0!</v>
      </c>
      <c r="K1771" s="107" t="e">
        <f t="shared" si="187"/>
        <v>#DIV/0!</v>
      </c>
    </row>
    <row r="1772" spans="2:11" x14ac:dyDescent="0.2">
      <c r="B1772" s="31">
        <f t="shared" si="184"/>
        <v>5</v>
      </c>
      <c r="C1772" s="31" t="s">
        <v>60</v>
      </c>
      <c r="D1772" s="106">
        <v>1757</v>
      </c>
      <c r="E1772" s="106">
        <f t="shared" si="183"/>
        <v>0</v>
      </c>
      <c r="F1772" s="107">
        <f t="shared" si="188"/>
        <v>0</v>
      </c>
      <c r="G1772" s="106" t="e">
        <f>IF('Calcs active'!P1771&gt;0,('Input &amp; Results'!F$34/12*$C$3)*('Input &amp; Results'!$D$21),('Input &amp; Results'!F$34/12*$C$3)*('Input &amp; Results'!$D$22))</f>
        <v>#DIV/0!</v>
      </c>
      <c r="H1772" s="106" t="e">
        <f t="shared" si="185"/>
        <v>#DIV/0!</v>
      </c>
      <c r="I1772" s="106" t="e">
        <f t="shared" si="186"/>
        <v>#DIV/0!</v>
      </c>
      <c r="J1772" s="106" t="e">
        <f t="shared" si="189"/>
        <v>#DIV/0!</v>
      </c>
      <c r="K1772" s="107" t="e">
        <f t="shared" si="187"/>
        <v>#DIV/0!</v>
      </c>
    </row>
    <row r="1773" spans="2:11" x14ac:dyDescent="0.2">
      <c r="B1773" s="31">
        <f t="shared" si="184"/>
        <v>5</v>
      </c>
      <c r="C1773" s="31" t="s">
        <v>60</v>
      </c>
      <c r="D1773" s="106">
        <v>1758</v>
      </c>
      <c r="E1773" s="106">
        <f t="shared" si="183"/>
        <v>0</v>
      </c>
      <c r="F1773" s="107">
        <f t="shared" si="188"/>
        <v>0</v>
      </c>
      <c r="G1773" s="106" t="e">
        <f>IF('Calcs active'!P1772&gt;0,('Input &amp; Results'!F$34/12*$C$3)*('Input &amp; Results'!$D$21),('Input &amp; Results'!F$34/12*$C$3)*('Input &amp; Results'!$D$22))</f>
        <v>#DIV/0!</v>
      </c>
      <c r="H1773" s="106" t="e">
        <f t="shared" si="185"/>
        <v>#DIV/0!</v>
      </c>
      <c r="I1773" s="106" t="e">
        <f t="shared" si="186"/>
        <v>#DIV/0!</v>
      </c>
      <c r="J1773" s="106" t="e">
        <f t="shared" si="189"/>
        <v>#DIV/0!</v>
      </c>
      <c r="K1773" s="107" t="e">
        <f t="shared" si="187"/>
        <v>#DIV/0!</v>
      </c>
    </row>
    <row r="1774" spans="2:11" x14ac:dyDescent="0.2">
      <c r="B1774" s="31">
        <f t="shared" si="184"/>
        <v>5</v>
      </c>
      <c r="C1774" s="31" t="s">
        <v>60</v>
      </c>
      <c r="D1774" s="106">
        <v>1759</v>
      </c>
      <c r="E1774" s="106">
        <f t="shared" si="183"/>
        <v>0</v>
      </c>
      <c r="F1774" s="107">
        <f t="shared" si="188"/>
        <v>0</v>
      </c>
      <c r="G1774" s="106" t="e">
        <f>IF('Calcs active'!P1773&gt;0,('Input &amp; Results'!F$34/12*$C$3)*('Input &amp; Results'!$D$21),('Input &amp; Results'!F$34/12*$C$3)*('Input &amp; Results'!$D$22))</f>
        <v>#DIV/0!</v>
      </c>
      <c r="H1774" s="106" t="e">
        <f t="shared" si="185"/>
        <v>#DIV/0!</v>
      </c>
      <c r="I1774" s="106" t="e">
        <f t="shared" si="186"/>
        <v>#DIV/0!</v>
      </c>
      <c r="J1774" s="106" t="e">
        <f t="shared" si="189"/>
        <v>#DIV/0!</v>
      </c>
      <c r="K1774" s="107" t="e">
        <f t="shared" si="187"/>
        <v>#DIV/0!</v>
      </c>
    </row>
    <row r="1775" spans="2:11" x14ac:dyDescent="0.2">
      <c r="B1775" s="31">
        <f t="shared" si="184"/>
        <v>5</v>
      </c>
      <c r="C1775" s="31" t="s">
        <v>60</v>
      </c>
      <c r="D1775" s="106">
        <v>1760</v>
      </c>
      <c r="E1775" s="106">
        <f t="shared" si="183"/>
        <v>0</v>
      </c>
      <c r="F1775" s="107">
        <f t="shared" si="188"/>
        <v>0</v>
      </c>
      <c r="G1775" s="106" t="e">
        <f>IF('Calcs active'!P1774&gt;0,('Input &amp; Results'!F$34/12*$C$3)*('Input &amp; Results'!$D$21),('Input &amp; Results'!F$34/12*$C$3)*('Input &amp; Results'!$D$22))</f>
        <v>#DIV/0!</v>
      </c>
      <c r="H1775" s="106" t="e">
        <f t="shared" si="185"/>
        <v>#DIV/0!</v>
      </c>
      <c r="I1775" s="106" t="e">
        <f t="shared" si="186"/>
        <v>#DIV/0!</v>
      </c>
      <c r="J1775" s="106" t="e">
        <f t="shared" si="189"/>
        <v>#DIV/0!</v>
      </c>
      <c r="K1775" s="107" t="e">
        <f t="shared" si="187"/>
        <v>#DIV/0!</v>
      </c>
    </row>
    <row r="1776" spans="2:11" x14ac:dyDescent="0.2">
      <c r="B1776" s="31">
        <f t="shared" si="184"/>
        <v>5</v>
      </c>
      <c r="C1776" s="31" t="s">
        <v>60</v>
      </c>
      <c r="D1776" s="106">
        <v>1761</v>
      </c>
      <c r="E1776" s="106">
        <f t="shared" si="183"/>
        <v>0</v>
      </c>
      <c r="F1776" s="107">
        <f t="shared" si="188"/>
        <v>0</v>
      </c>
      <c r="G1776" s="106" t="e">
        <f>IF('Calcs active'!P1775&gt;0,('Input &amp; Results'!F$34/12*$C$3)*('Input &amp; Results'!$D$21),('Input &amp; Results'!F$34/12*$C$3)*('Input &amp; Results'!$D$22))</f>
        <v>#DIV/0!</v>
      </c>
      <c r="H1776" s="106" t="e">
        <f t="shared" si="185"/>
        <v>#DIV/0!</v>
      </c>
      <c r="I1776" s="106" t="e">
        <f t="shared" si="186"/>
        <v>#DIV/0!</v>
      </c>
      <c r="J1776" s="106" t="e">
        <f t="shared" si="189"/>
        <v>#DIV/0!</v>
      </c>
      <c r="K1776" s="107" t="e">
        <f t="shared" si="187"/>
        <v>#DIV/0!</v>
      </c>
    </row>
    <row r="1777" spans="2:11" x14ac:dyDescent="0.2">
      <c r="B1777" s="31">
        <f t="shared" si="184"/>
        <v>5</v>
      </c>
      <c r="C1777" s="31" t="s">
        <v>60</v>
      </c>
      <c r="D1777" s="106">
        <v>1762</v>
      </c>
      <c r="E1777" s="106">
        <f t="shared" si="183"/>
        <v>0</v>
      </c>
      <c r="F1777" s="107">
        <f t="shared" si="188"/>
        <v>0</v>
      </c>
      <c r="G1777" s="106" t="e">
        <f>IF('Calcs active'!P1776&gt;0,('Input &amp; Results'!F$34/12*$C$3)*('Input &amp; Results'!$D$21),('Input &amp; Results'!F$34/12*$C$3)*('Input &amp; Results'!$D$22))</f>
        <v>#DIV/0!</v>
      </c>
      <c r="H1777" s="106" t="e">
        <f t="shared" si="185"/>
        <v>#DIV/0!</v>
      </c>
      <c r="I1777" s="106" t="e">
        <f t="shared" si="186"/>
        <v>#DIV/0!</v>
      </c>
      <c r="J1777" s="106" t="e">
        <f t="shared" si="189"/>
        <v>#DIV/0!</v>
      </c>
      <c r="K1777" s="107" t="e">
        <f t="shared" si="187"/>
        <v>#DIV/0!</v>
      </c>
    </row>
    <row r="1778" spans="2:11" x14ac:dyDescent="0.2">
      <c r="B1778" s="31">
        <f t="shared" si="184"/>
        <v>5</v>
      </c>
      <c r="C1778" s="31" t="s">
        <v>60</v>
      </c>
      <c r="D1778" s="106">
        <v>1763</v>
      </c>
      <c r="E1778" s="106">
        <f t="shared" si="183"/>
        <v>0</v>
      </c>
      <c r="F1778" s="107">
        <f t="shared" si="188"/>
        <v>0</v>
      </c>
      <c r="G1778" s="106" t="e">
        <f>IF('Calcs active'!P1777&gt;0,('Input &amp; Results'!F$34/12*$C$3)*('Input &amp; Results'!$D$21),('Input &amp; Results'!F$34/12*$C$3)*('Input &amp; Results'!$D$22))</f>
        <v>#DIV/0!</v>
      </c>
      <c r="H1778" s="106" t="e">
        <f t="shared" si="185"/>
        <v>#DIV/0!</v>
      </c>
      <c r="I1778" s="106" t="e">
        <f t="shared" si="186"/>
        <v>#DIV/0!</v>
      </c>
      <c r="J1778" s="106" t="e">
        <f t="shared" si="189"/>
        <v>#DIV/0!</v>
      </c>
      <c r="K1778" s="107" t="e">
        <f t="shared" si="187"/>
        <v>#DIV/0!</v>
      </c>
    </row>
    <row r="1779" spans="2:11" x14ac:dyDescent="0.2">
      <c r="B1779" s="31">
        <f t="shared" si="184"/>
        <v>5</v>
      </c>
      <c r="C1779" s="31" t="s">
        <v>60</v>
      </c>
      <c r="D1779" s="106">
        <v>1764</v>
      </c>
      <c r="E1779" s="106">
        <f t="shared" si="183"/>
        <v>0</v>
      </c>
      <c r="F1779" s="107">
        <f t="shared" si="188"/>
        <v>0</v>
      </c>
      <c r="G1779" s="106" t="e">
        <f>IF('Calcs active'!P1778&gt;0,('Input &amp; Results'!F$34/12*$C$3)*('Input &amp; Results'!$D$21),('Input &amp; Results'!F$34/12*$C$3)*('Input &amp; Results'!$D$22))</f>
        <v>#DIV/0!</v>
      </c>
      <c r="H1779" s="106" t="e">
        <f t="shared" si="185"/>
        <v>#DIV/0!</v>
      </c>
      <c r="I1779" s="106" t="e">
        <f t="shared" si="186"/>
        <v>#DIV/0!</v>
      </c>
      <c r="J1779" s="106" t="e">
        <f t="shared" si="189"/>
        <v>#DIV/0!</v>
      </c>
      <c r="K1779" s="107" t="e">
        <f t="shared" si="187"/>
        <v>#DIV/0!</v>
      </c>
    </row>
    <row r="1780" spans="2:11" x14ac:dyDescent="0.2">
      <c r="B1780" s="31">
        <f t="shared" si="184"/>
        <v>5</v>
      </c>
      <c r="C1780" s="31" t="s">
        <v>61</v>
      </c>
      <c r="D1780" s="106">
        <v>1765</v>
      </c>
      <c r="E1780" s="106">
        <f t="shared" si="183"/>
        <v>0</v>
      </c>
      <c r="F1780" s="107">
        <f t="shared" si="188"/>
        <v>0</v>
      </c>
      <c r="G1780" s="106" t="e">
        <f>IF('Calcs active'!P1779&gt;0,('Input &amp; Results'!F$35/12*$C$3)*('Input &amp; Results'!$D$21),('Input &amp; Results'!F$35/12*$C$3)*('Input &amp; Results'!$D$22))</f>
        <v>#DIV/0!</v>
      </c>
      <c r="H1780" s="106" t="e">
        <f t="shared" si="185"/>
        <v>#DIV/0!</v>
      </c>
      <c r="I1780" s="106" t="e">
        <f t="shared" si="186"/>
        <v>#DIV/0!</v>
      </c>
      <c r="J1780" s="106" t="e">
        <f t="shared" si="189"/>
        <v>#DIV/0!</v>
      </c>
      <c r="K1780" s="107" t="e">
        <f t="shared" si="187"/>
        <v>#DIV/0!</v>
      </c>
    </row>
    <row r="1781" spans="2:11" x14ac:dyDescent="0.2">
      <c r="B1781" s="31">
        <f t="shared" si="184"/>
        <v>5</v>
      </c>
      <c r="C1781" s="31" t="s">
        <v>61</v>
      </c>
      <c r="D1781" s="106">
        <v>1766</v>
      </c>
      <c r="E1781" s="106">
        <f t="shared" si="183"/>
        <v>0</v>
      </c>
      <c r="F1781" s="107">
        <f t="shared" si="188"/>
        <v>0</v>
      </c>
      <c r="G1781" s="106" t="e">
        <f>IF('Calcs active'!P1780&gt;0,('Input &amp; Results'!F$35/12*$C$3)*('Input &amp; Results'!$D$21),('Input &amp; Results'!F$35/12*$C$3)*('Input &amp; Results'!$D$22))</f>
        <v>#DIV/0!</v>
      </c>
      <c r="H1781" s="106" t="e">
        <f t="shared" si="185"/>
        <v>#DIV/0!</v>
      </c>
      <c r="I1781" s="106" t="e">
        <f t="shared" si="186"/>
        <v>#DIV/0!</v>
      </c>
      <c r="J1781" s="106" t="e">
        <f t="shared" si="189"/>
        <v>#DIV/0!</v>
      </c>
      <c r="K1781" s="107" t="e">
        <f t="shared" si="187"/>
        <v>#DIV/0!</v>
      </c>
    </row>
    <row r="1782" spans="2:11" x14ac:dyDescent="0.2">
      <c r="B1782" s="31">
        <f t="shared" si="184"/>
        <v>5</v>
      </c>
      <c r="C1782" s="31" t="s">
        <v>61</v>
      </c>
      <c r="D1782" s="106">
        <v>1767</v>
      </c>
      <c r="E1782" s="106">
        <f t="shared" si="183"/>
        <v>0</v>
      </c>
      <c r="F1782" s="107">
        <f t="shared" si="188"/>
        <v>0</v>
      </c>
      <c r="G1782" s="106" t="e">
        <f>IF('Calcs active'!P1781&gt;0,('Input &amp; Results'!F$35/12*$C$3)*('Input &amp; Results'!$D$21),('Input &amp; Results'!F$35/12*$C$3)*('Input &amp; Results'!$D$22))</f>
        <v>#DIV/0!</v>
      </c>
      <c r="H1782" s="106" t="e">
        <f t="shared" si="185"/>
        <v>#DIV/0!</v>
      </c>
      <c r="I1782" s="106" t="e">
        <f t="shared" si="186"/>
        <v>#DIV/0!</v>
      </c>
      <c r="J1782" s="106" t="e">
        <f t="shared" si="189"/>
        <v>#DIV/0!</v>
      </c>
      <c r="K1782" s="107" t="e">
        <f t="shared" si="187"/>
        <v>#DIV/0!</v>
      </c>
    </row>
    <row r="1783" spans="2:11" x14ac:dyDescent="0.2">
      <c r="B1783" s="31">
        <f t="shared" si="184"/>
        <v>5</v>
      </c>
      <c r="C1783" s="31" t="s">
        <v>61</v>
      </c>
      <c r="D1783" s="106">
        <v>1768</v>
      </c>
      <c r="E1783" s="106">
        <f t="shared" si="183"/>
        <v>0</v>
      </c>
      <c r="F1783" s="107">
        <f t="shared" si="188"/>
        <v>0</v>
      </c>
      <c r="G1783" s="106" t="e">
        <f>IF('Calcs active'!P1782&gt;0,('Input &amp; Results'!F$35/12*$C$3)*('Input &amp; Results'!$D$21),('Input &amp; Results'!F$35/12*$C$3)*('Input &amp; Results'!$D$22))</f>
        <v>#DIV/0!</v>
      </c>
      <c r="H1783" s="106" t="e">
        <f t="shared" si="185"/>
        <v>#DIV/0!</v>
      </c>
      <c r="I1783" s="106" t="e">
        <f t="shared" si="186"/>
        <v>#DIV/0!</v>
      </c>
      <c r="J1783" s="106" t="e">
        <f t="shared" si="189"/>
        <v>#DIV/0!</v>
      </c>
      <c r="K1783" s="107" t="e">
        <f t="shared" si="187"/>
        <v>#DIV/0!</v>
      </c>
    </row>
    <row r="1784" spans="2:11" x14ac:dyDescent="0.2">
      <c r="B1784" s="31">
        <f t="shared" si="184"/>
        <v>5</v>
      </c>
      <c r="C1784" s="31" t="s">
        <v>61</v>
      </c>
      <c r="D1784" s="106">
        <v>1769</v>
      </c>
      <c r="E1784" s="106">
        <f t="shared" si="183"/>
        <v>0</v>
      </c>
      <c r="F1784" s="107">
        <f t="shared" si="188"/>
        <v>0</v>
      </c>
      <c r="G1784" s="106" t="e">
        <f>IF('Calcs active'!P1783&gt;0,('Input &amp; Results'!F$35/12*$C$3)*('Input &amp; Results'!$D$21),('Input &amp; Results'!F$35/12*$C$3)*('Input &amp; Results'!$D$22))</f>
        <v>#DIV/0!</v>
      </c>
      <c r="H1784" s="106" t="e">
        <f t="shared" si="185"/>
        <v>#DIV/0!</v>
      </c>
      <c r="I1784" s="106" t="e">
        <f t="shared" si="186"/>
        <v>#DIV/0!</v>
      </c>
      <c r="J1784" s="106" t="e">
        <f t="shared" si="189"/>
        <v>#DIV/0!</v>
      </c>
      <c r="K1784" s="107" t="e">
        <f t="shared" si="187"/>
        <v>#DIV/0!</v>
      </c>
    </row>
    <row r="1785" spans="2:11" x14ac:dyDescent="0.2">
      <c r="B1785" s="31">
        <f t="shared" si="184"/>
        <v>5</v>
      </c>
      <c r="C1785" s="31" t="s">
        <v>61</v>
      </c>
      <c r="D1785" s="106">
        <v>1770</v>
      </c>
      <c r="E1785" s="106">
        <f t="shared" ref="E1785:E1832" si="190">IF($C$3&gt;0,$C$3*$C$11*(I1784/$C$8)^$C$12,0)</f>
        <v>0</v>
      </c>
      <c r="F1785" s="107">
        <f t="shared" si="188"/>
        <v>0</v>
      </c>
      <c r="G1785" s="106" t="e">
        <f>IF('Calcs active'!P1784&gt;0,('Input &amp; Results'!F$35/12*$C$3)*('Input &amp; Results'!$D$21),('Input &amp; Results'!F$35/12*$C$3)*('Input &amp; Results'!$D$22))</f>
        <v>#DIV/0!</v>
      </c>
      <c r="H1785" s="106" t="e">
        <f t="shared" si="185"/>
        <v>#DIV/0!</v>
      </c>
      <c r="I1785" s="106" t="e">
        <f t="shared" si="186"/>
        <v>#DIV/0!</v>
      </c>
      <c r="J1785" s="106" t="e">
        <f t="shared" si="189"/>
        <v>#DIV/0!</v>
      </c>
      <c r="K1785" s="107" t="e">
        <f t="shared" si="187"/>
        <v>#DIV/0!</v>
      </c>
    </row>
    <row r="1786" spans="2:11" x14ac:dyDescent="0.2">
      <c r="B1786" s="31">
        <f t="shared" si="184"/>
        <v>5</v>
      </c>
      <c r="C1786" s="31" t="s">
        <v>61</v>
      </c>
      <c r="D1786" s="106">
        <v>1771</v>
      </c>
      <c r="E1786" s="106">
        <f t="shared" si="190"/>
        <v>0</v>
      </c>
      <c r="F1786" s="107">
        <f t="shared" si="188"/>
        <v>0</v>
      </c>
      <c r="G1786" s="106" t="e">
        <f>IF('Calcs active'!P1785&gt;0,('Input &amp; Results'!F$35/12*$C$3)*('Input &amp; Results'!$D$21),('Input &amp; Results'!F$35/12*$C$3)*('Input &amp; Results'!$D$22))</f>
        <v>#DIV/0!</v>
      </c>
      <c r="H1786" s="106" t="e">
        <f t="shared" si="185"/>
        <v>#DIV/0!</v>
      </c>
      <c r="I1786" s="106" t="e">
        <f t="shared" si="186"/>
        <v>#DIV/0!</v>
      </c>
      <c r="J1786" s="106" t="e">
        <f t="shared" si="189"/>
        <v>#DIV/0!</v>
      </c>
      <c r="K1786" s="107" t="e">
        <f t="shared" si="187"/>
        <v>#DIV/0!</v>
      </c>
    </row>
    <row r="1787" spans="2:11" x14ac:dyDescent="0.2">
      <c r="B1787" s="31">
        <f t="shared" si="184"/>
        <v>5</v>
      </c>
      <c r="C1787" s="31" t="s">
        <v>61</v>
      </c>
      <c r="D1787" s="106">
        <v>1772</v>
      </c>
      <c r="E1787" s="106">
        <f t="shared" si="190"/>
        <v>0</v>
      </c>
      <c r="F1787" s="107">
        <f t="shared" si="188"/>
        <v>0</v>
      </c>
      <c r="G1787" s="106" t="e">
        <f>IF('Calcs active'!P1786&gt;0,('Input &amp; Results'!F$35/12*$C$3)*('Input &amp; Results'!$D$21),('Input &amp; Results'!F$35/12*$C$3)*('Input &amp; Results'!$D$22))</f>
        <v>#DIV/0!</v>
      </c>
      <c r="H1787" s="106" t="e">
        <f t="shared" si="185"/>
        <v>#DIV/0!</v>
      </c>
      <c r="I1787" s="106" t="e">
        <f t="shared" si="186"/>
        <v>#DIV/0!</v>
      </c>
      <c r="J1787" s="106" t="e">
        <f t="shared" si="189"/>
        <v>#DIV/0!</v>
      </c>
      <c r="K1787" s="107" t="e">
        <f t="shared" si="187"/>
        <v>#DIV/0!</v>
      </c>
    </row>
    <row r="1788" spans="2:11" x14ac:dyDescent="0.2">
      <c r="B1788" s="31">
        <f t="shared" si="184"/>
        <v>5</v>
      </c>
      <c r="C1788" s="31" t="s">
        <v>61</v>
      </c>
      <c r="D1788" s="106">
        <v>1773</v>
      </c>
      <c r="E1788" s="106">
        <f t="shared" si="190"/>
        <v>0</v>
      </c>
      <c r="F1788" s="107">
        <f t="shared" si="188"/>
        <v>0</v>
      </c>
      <c r="G1788" s="106" t="e">
        <f>IF('Calcs active'!P1787&gt;0,('Input &amp; Results'!F$35/12*$C$3)*('Input &amp; Results'!$D$21),('Input &amp; Results'!F$35/12*$C$3)*('Input &amp; Results'!$D$22))</f>
        <v>#DIV/0!</v>
      </c>
      <c r="H1788" s="106" t="e">
        <f t="shared" si="185"/>
        <v>#DIV/0!</v>
      </c>
      <c r="I1788" s="106" t="e">
        <f t="shared" si="186"/>
        <v>#DIV/0!</v>
      </c>
      <c r="J1788" s="106" t="e">
        <f t="shared" si="189"/>
        <v>#DIV/0!</v>
      </c>
      <c r="K1788" s="107" t="e">
        <f t="shared" si="187"/>
        <v>#DIV/0!</v>
      </c>
    </row>
    <row r="1789" spans="2:11" x14ac:dyDescent="0.2">
      <c r="B1789" s="31">
        <f t="shared" si="184"/>
        <v>5</v>
      </c>
      <c r="C1789" s="31" t="s">
        <v>61</v>
      </c>
      <c r="D1789" s="106">
        <v>1774</v>
      </c>
      <c r="E1789" s="106">
        <f t="shared" si="190"/>
        <v>0</v>
      </c>
      <c r="F1789" s="107">
        <f t="shared" si="188"/>
        <v>0</v>
      </c>
      <c r="G1789" s="106" t="e">
        <f>IF('Calcs active'!P1788&gt;0,('Input &amp; Results'!F$35/12*$C$3)*('Input &amp; Results'!$D$21),('Input &amp; Results'!F$35/12*$C$3)*('Input &amp; Results'!$D$22))</f>
        <v>#DIV/0!</v>
      </c>
      <c r="H1789" s="106" t="e">
        <f t="shared" si="185"/>
        <v>#DIV/0!</v>
      </c>
      <c r="I1789" s="106" t="e">
        <f t="shared" si="186"/>
        <v>#DIV/0!</v>
      </c>
      <c r="J1789" s="106" t="e">
        <f t="shared" si="189"/>
        <v>#DIV/0!</v>
      </c>
      <c r="K1789" s="107" t="e">
        <f t="shared" si="187"/>
        <v>#DIV/0!</v>
      </c>
    </row>
    <row r="1790" spans="2:11" x14ac:dyDescent="0.2">
      <c r="B1790" s="31">
        <f t="shared" ref="B1790:B1840" si="191">B1425+1</f>
        <v>5</v>
      </c>
      <c r="C1790" s="31" t="s">
        <v>61</v>
      </c>
      <c r="D1790" s="106">
        <v>1775</v>
      </c>
      <c r="E1790" s="106">
        <f t="shared" si="190"/>
        <v>0</v>
      </c>
      <c r="F1790" s="107">
        <f t="shared" si="188"/>
        <v>0</v>
      </c>
      <c r="G1790" s="106" t="e">
        <f>IF('Calcs active'!P1789&gt;0,('Input &amp; Results'!F$35/12*$C$3)*('Input &amp; Results'!$D$21),('Input &amp; Results'!F$35/12*$C$3)*('Input &amp; Results'!$D$22))</f>
        <v>#DIV/0!</v>
      </c>
      <c r="H1790" s="106" t="e">
        <f t="shared" si="185"/>
        <v>#DIV/0!</v>
      </c>
      <c r="I1790" s="106" t="e">
        <f t="shared" si="186"/>
        <v>#DIV/0!</v>
      </c>
      <c r="J1790" s="106" t="e">
        <f t="shared" si="189"/>
        <v>#DIV/0!</v>
      </c>
      <c r="K1790" s="107" t="e">
        <f t="shared" si="187"/>
        <v>#DIV/0!</v>
      </c>
    </row>
    <row r="1791" spans="2:11" x14ac:dyDescent="0.2">
      <c r="B1791" s="31">
        <f t="shared" si="191"/>
        <v>5</v>
      </c>
      <c r="C1791" s="31" t="s">
        <v>61</v>
      </c>
      <c r="D1791" s="106">
        <v>1776</v>
      </c>
      <c r="E1791" s="106">
        <f t="shared" si="190"/>
        <v>0</v>
      </c>
      <c r="F1791" s="107">
        <f t="shared" si="188"/>
        <v>0</v>
      </c>
      <c r="G1791" s="106" t="e">
        <f>IF('Calcs active'!P1790&gt;0,('Input &amp; Results'!F$35/12*$C$3)*('Input &amp; Results'!$D$21),('Input &amp; Results'!F$35/12*$C$3)*('Input &amp; Results'!$D$22))</f>
        <v>#DIV/0!</v>
      </c>
      <c r="H1791" s="106" t="e">
        <f t="shared" si="185"/>
        <v>#DIV/0!</v>
      </c>
      <c r="I1791" s="106" t="e">
        <f t="shared" si="186"/>
        <v>#DIV/0!</v>
      </c>
      <c r="J1791" s="106" t="e">
        <f t="shared" si="189"/>
        <v>#DIV/0!</v>
      </c>
      <c r="K1791" s="107" t="e">
        <f t="shared" si="187"/>
        <v>#DIV/0!</v>
      </c>
    </row>
    <row r="1792" spans="2:11" x14ac:dyDescent="0.2">
      <c r="B1792" s="31">
        <f t="shared" si="191"/>
        <v>5</v>
      </c>
      <c r="C1792" s="31" t="s">
        <v>61</v>
      </c>
      <c r="D1792" s="106">
        <v>1777</v>
      </c>
      <c r="E1792" s="106">
        <f t="shared" si="190"/>
        <v>0</v>
      </c>
      <c r="F1792" s="107">
        <f t="shared" si="188"/>
        <v>0</v>
      </c>
      <c r="G1792" s="106" t="e">
        <f>IF('Calcs active'!P1791&gt;0,('Input &amp; Results'!F$35/12*$C$3)*('Input &amp; Results'!$D$21),('Input &amp; Results'!F$35/12*$C$3)*('Input &amp; Results'!$D$22))</f>
        <v>#DIV/0!</v>
      </c>
      <c r="H1792" s="106" t="e">
        <f t="shared" si="185"/>
        <v>#DIV/0!</v>
      </c>
      <c r="I1792" s="106" t="e">
        <f t="shared" si="186"/>
        <v>#DIV/0!</v>
      </c>
      <c r="J1792" s="106" t="e">
        <f t="shared" si="189"/>
        <v>#DIV/0!</v>
      </c>
      <c r="K1792" s="107" t="e">
        <f t="shared" si="187"/>
        <v>#DIV/0!</v>
      </c>
    </row>
    <row r="1793" spans="2:11" x14ac:dyDescent="0.2">
      <c r="B1793" s="31">
        <f t="shared" si="191"/>
        <v>5</v>
      </c>
      <c r="C1793" s="31" t="s">
        <v>61</v>
      </c>
      <c r="D1793" s="106">
        <v>1778</v>
      </c>
      <c r="E1793" s="106">
        <f t="shared" si="190"/>
        <v>0</v>
      </c>
      <c r="F1793" s="107">
        <f t="shared" si="188"/>
        <v>0</v>
      </c>
      <c r="G1793" s="106" t="e">
        <f>IF('Calcs active'!P1792&gt;0,('Input &amp; Results'!F$35/12*$C$3)*('Input &amp; Results'!$D$21),('Input &amp; Results'!F$35/12*$C$3)*('Input &amp; Results'!$D$22))</f>
        <v>#DIV/0!</v>
      </c>
      <c r="H1793" s="106" t="e">
        <f t="shared" si="185"/>
        <v>#DIV/0!</v>
      </c>
      <c r="I1793" s="106" t="e">
        <f t="shared" si="186"/>
        <v>#DIV/0!</v>
      </c>
      <c r="J1793" s="106" t="e">
        <f t="shared" si="189"/>
        <v>#DIV/0!</v>
      </c>
      <c r="K1793" s="107" t="e">
        <f t="shared" si="187"/>
        <v>#DIV/0!</v>
      </c>
    </row>
    <row r="1794" spans="2:11" x14ac:dyDescent="0.2">
      <c r="B1794" s="31">
        <f t="shared" si="191"/>
        <v>5</v>
      </c>
      <c r="C1794" s="31" t="s">
        <v>61</v>
      </c>
      <c r="D1794" s="106">
        <v>1779</v>
      </c>
      <c r="E1794" s="106">
        <f t="shared" si="190"/>
        <v>0</v>
      </c>
      <c r="F1794" s="107">
        <f t="shared" si="188"/>
        <v>0</v>
      </c>
      <c r="G1794" s="106" t="e">
        <f>IF('Calcs active'!P1793&gt;0,('Input &amp; Results'!F$35/12*$C$3)*('Input &amp; Results'!$D$21),('Input &amp; Results'!F$35/12*$C$3)*('Input &amp; Results'!$D$22))</f>
        <v>#DIV/0!</v>
      </c>
      <c r="H1794" s="106" t="e">
        <f t="shared" si="185"/>
        <v>#DIV/0!</v>
      </c>
      <c r="I1794" s="106" t="e">
        <f t="shared" si="186"/>
        <v>#DIV/0!</v>
      </c>
      <c r="J1794" s="106" t="e">
        <f t="shared" si="189"/>
        <v>#DIV/0!</v>
      </c>
      <c r="K1794" s="107" t="e">
        <f t="shared" si="187"/>
        <v>#DIV/0!</v>
      </c>
    </row>
    <row r="1795" spans="2:11" x14ac:dyDescent="0.2">
      <c r="B1795" s="31">
        <f t="shared" si="191"/>
        <v>5</v>
      </c>
      <c r="C1795" s="31" t="s">
        <v>61</v>
      </c>
      <c r="D1795" s="106">
        <v>1780</v>
      </c>
      <c r="E1795" s="106">
        <f t="shared" si="190"/>
        <v>0</v>
      </c>
      <c r="F1795" s="107">
        <f t="shared" si="188"/>
        <v>0</v>
      </c>
      <c r="G1795" s="106" t="e">
        <f>IF('Calcs active'!P1794&gt;0,('Input &amp; Results'!F$35/12*$C$3)*('Input &amp; Results'!$D$21),('Input &amp; Results'!F$35/12*$C$3)*('Input &amp; Results'!$D$22))</f>
        <v>#DIV/0!</v>
      </c>
      <c r="H1795" s="106" t="e">
        <f t="shared" si="185"/>
        <v>#DIV/0!</v>
      </c>
      <c r="I1795" s="106" t="e">
        <f t="shared" si="186"/>
        <v>#DIV/0!</v>
      </c>
      <c r="J1795" s="106" t="e">
        <f t="shared" si="189"/>
        <v>#DIV/0!</v>
      </c>
      <c r="K1795" s="107" t="e">
        <f t="shared" si="187"/>
        <v>#DIV/0!</v>
      </c>
    </row>
    <row r="1796" spans="2:11" x14ac:dyDescent="0.2">
      <c r="B1796" s="31">
        <f t="shared" si="191"/>
        <v>5</v>
      </c>
      <c r="C1796" s="31" t="s">
        <v>61</v>
      </c>
      <c r="D1796" s="106">
        <v>1781</v>
      </c>
      <c r="E1796" s="106">
        <f t="shared" si="190"/>
        <v>0</v>
      </c>
      <c r="F1796" s="107">
        <f t="shared" si="188"/>
        <v>0</v>
      </c>
      <c r="G1796" s="106" t="e">
        <f>IF('Calcs active'!P1795&gt;0,('Input &amp; Results'!F$35/12*$C$3)*('Input &amp; Results'!$D$21),('Input &amp; Results'!F$35/12*$C$3)*('Input &amp; Results'!$D$22))</f>
        <v>#DIV/0!</v>
      </c>
      <c r="H1796" s="106" t="e">
        <f t="shared" si="185"/>
        <v>#DIV/0!</v>
      </c>
      <c r="I1796" s="106" t="e">
        <f t="shared" si="186"/>
        <v>#DIV/0!</v>
      </c>
      <c r="J1796" s="106" t="e">
        <f t="shared" si="189"/>
        <v>#DIV/0!</v>
      </c>
      <c r="K1796" s="107" t="e">
        <f t="shared" si="187"/>
        <v>#DIV/0!</v>
      </c>
    </row>
    <row r="1797" spans="2:11" x14ac:dyDescent="0.2">
      <c r="B1797" s="31">
        <f t="shared" si="191"/>
        <v>5</v>
      </c>
      <c r="C1797" s="31" t="s">
        <v>61</v>
      </c>
      <c r="D1797" s="106">
        <v>1782</v>
      </c>
      <c r="E1797" s="106">
        <f t="shared" si="190"/>
        <v>0</v>
      </c>
      <c r="F1797" s="107">
        <f t="shared" si="188"/>
        <v>0</v>
      </c>
      <c r="G1797" s="106" t="e">
        <f>IF('Calcs active'!P1796&gt;0,('Input &amp; Results'!F$35/12*$C$3)*('Input &amp; Results'!$D$21),('Input &amp; Results'!F$35/12*$C$3)*('Input &amp; Results'!$D$22))</f>
        <v>#DIV/0!</v>
      </c>
      <c r="H1797" s="106" t="e">
        <f t="shared" si="185"/>
        <v>#DIV/0!</v>
      </c>
      <c r="I1797" s="106" t="e">
        <f t="shared" si="186"/>
        <v>#DIV/0!</v>
      </c>
      <c r="J1797" s="106" t="e">
        <f t="shared" si="189"/>
        <v>#DIV/0!</v>
      </c>
      <c r="K1797" s="107" t="e">
        <f t="shared" si="187"/>
        <v>#DIV/0!</v>
      </c>
    </row>
    <row r="1798" spans="2:11" x14ac:dyDescent="0.2">
      <c r="B1798" s="31">
        <f t="shared" si="191"/>
        <v>5</v>
      </c>
      <c r="C1798" s="31" t="s">
        <v>61</v>
      </c>
      <c r="D1798" s="106">
        <v>1783</v>
      </c>
      <c r="E1798" s="106">
        <f t="shared" si="190"/>
        <v>0</v>
      </c>
      <c r="F1798" s="107">
        <f t="shared" si="188"/>
        <v>0</v>
      </c>
      <c r="G1798" s="106" t="e">
        <f>IF('Calcs active'!P1797&gt;0,('Input &amp; Results'!F$35/12*$C$3)*('Input &amp; Results'!$D$21),('Input &amp; Results'!F$35/12*$C$3)*('Input &amp; Results'!$D$22))</f>
        <v>#DIV/0!</v>
      </c>
      <c r="H1798" s="106" t="e">
        <f t="shared" si="185"/>
        <v>#DIV/0!</v>
      </c>
      <c r="I1798" s="106" t="e">
        <f t="shared" si="186"/>
        <v>#DIV/0!</v>
      </c>
      <c r="J1798" s="106" t="e">
        <f t="shared" si="189"/>
        <v>#DIV/0!</v>
      </c>
      <c r="K1798" s="107" t="e">
        <f t="shared" si="187"/>
        <v>#DIV/0!</v>
      </c>
    </row>
    <row r="1799" spans="2:11" x14ac:dyDescent="0.2">
      <c r="B1799" s="31">
        <f t="shared" si="191"/>
        <v>5</v>
      </c>
      <c r="C1799" s="31" t="s">
        <v>61</v>
      </c>
      <c r="D1799" s="106">
        <v>1784</v>
      </c>
      <c r="E1799" s="106">
        <f t="shared" si="190"/>
        <v>0</v>
      </c>
      <c r="F1799" s="107">
        <f t="shared" si="188"/>
        <v>0</v>
      </c>
      <c r="G1799" s="106" t="e">
        <f>IF('Calcs active'!P1798&gt;0,('Input &amp; Results'!F$35/12*$C$3)*('Input &amp; Results'!$D$21),('Input &amp; Results'!F$35/12*$C$3)*('Input &amp; Results'!$D$22))</f>
        <v>#DIV/0!</v>
      </c>
      <c r="H1799" s="106" t="e">
        <f t="shared" si="185"/>
        <v>#DIV/0!</v>
      </c>
      <c r="I1799" s="106" t="e">
        <f t="shared" si="186"/>
        <v>#DIV/0!</v>
      </c>
      <c r="J1799" s="106" t="e">
        <f t="shared" si="189"/>
        <v>#DIV/0!</v>
      </c>
      <c r="K1799" s="107" t="e">
        <f t="shared" si="187"/>
        <v>#DIV/0!</v>
      </c>
    </row>
    <row r="1800" spans="2:11" x14ac:dyDescent="0.2">
      <c r="B1800" s="31">
        <f t="shared" si="191"/>
        <v>5</v>
      </c>
      <c r="C1800" s="31" t="s">
        <v>61</v>
      </c>
      <c r="D1800" s="106">
        <v>1785</v>
      </c>
      <c r="E1800" s="106">
        <f t="shared" si="190"/>
        <v>0</v>
      </c>
      <c r="F1800" s="107">
        <f t="shared" si="188"/>
        <v>0</v>
      </c>
      <c r="G1800" s="106" t="e">
        <f>IF('Calcs active'!P1799&gt;0,('Input &amp; Results'!F$35/12*$C$3)*('Input &amp; Results'!$D$21),('Input &amp; Results'!F$35/12*$C$3)*('Input &amp; Results'!$D$22))</f>
        <v>#DIV/0!</v>
      </c>
      <c r="H1800" s="106" t="e">
        <f t="shared" si="185"/>
        <v>#DIV/0!</v>
      </c>
      <c r="I1800" s="106" t="e">
        <f t="shared" si="186"/>
        <v>#DIV/0!</v>
      </c>
      <c r="J1800" s="106" t="e">
        <f t="shared" si="189"/>
        <v>#DIV/0!</v>
      </c>
      <c r="K1800" s="107" t="e">
        <f t="shared" si="187"/>
        <v>#DIV/0!</v>
      </c>
    </row>
    <row r="1801" spans="2:11" x14ac:dyDescent="0.2">
      <c r="B1801" s="31">
        <f t="shared" si="191"/>
        <v>5</v>
      </c>
      <c r="C1801" s="31" t="s">
        <v>61</v>
      </c>
      <c r="D1801" s="106">
        <v>1786</v>
      </c>
      <c r="E1801" s="106">
        <f t="shared" si="190"/>
        <v>0</v>
      </c>
      <c r="F1801" s="107">
        <f t="shared" si="188"/>
        <v>0</v>
      </c>
      <c r="G1801" s="106" t="e">
        <f>IF('Calcs active'!P1800&gt;0,('Input &amp; Results'!F$35/12*$C$3)*('Input &amp; Results'!$D$21),('Input &amp; Results'!F$35/12*$C$3)*('Input &amp; Results'!$D$22))</f>
        <v>#DIV/0!</v>
      </c>
      <c r="H1801" s="106" t="e">
        <f t="shared" si="185"/>
        <v>#DIV/0!</v>
      </c>
      <c r="I1801" s="106" t="e">
        <f t="shared" si="186"/>
        <v>#DIV/0!</v>
      </c>
      <c r="J1801" s="106" t="e">
        <f t="shared" si="189"/>
        <v>#DIV/0!</v>
      </c>
      <c r="K1801" s="107" t="e">
        <f t="shared" si="187"/>
        <v>#DIV/0!</v>
      </c>
    </row>
    <row r="1802" spans="2:11" x14ac:dyDescent="0.2">
      <c r="B1802" s="31">
        <f t="shared" si="191"/>
        <v>5</v>
      </c>
      <c r="C1802" s="31" t="s">
        <v>61</v>
      </c>
      <c r="D1802" s="106">
        <v>1787</v>
      </c>
      <c r="E1802" s="106">
        <f t="shared" si="190"/>
        <v>0</v>
      </c>
      <c r="F1802" s="107">
        <f t="shared" si="188"/>
        <v>0</v>
      </c>
      <c r="G1802" s="106" t="e">
        <f>IF('Calcs active'!P1801&gt;0,('Input &amp; Results'!F$35/12*$C$3)*('Input &amp; Results'!$D$21),('Input &amp; Results'!F$35/12*$C$3)*('Input &amp; Results'!$D$22))</f>
        <v>#DIV/0!</v>
      </c>
      <c r="H1802" s="106" t="e">
        <f t="shared" si="185"/>
        <v>#DIV/0!</v>
      </c>
      <c r="I1802" s="106" t="e">
        <f t="shared" si="186"/>
        <v>#DIV/0!</v>
      </c>
      <c r="J1802" s="106" t="e">
        <f t="shared" si="189"/>
        <v>#DIV/0!</v>
      </c>
      <c r="K1802" s="107" t="e">
        <f t="shared" si="187"/>
        <v>#DIV/0!</v>
      </c>
    </row>
    <row r="1803" spans="2:11" x14ac:dyDescent="0.2">
      <c r="B1803" s="31">
        <f t="shared" si="191"/>
        <v>5</v>
      </c>
      <c r="C1803" s="31" t="s">
        <v>61</v>
      </c>
      <c r="D1803" s="106">
        <v>1788</v>
      </c>
      <c r="E1803" s="106">
        <f t="shared" si="190"/>
        <v>0</v>
      </c>
      <c r="F1803" s="107">
        <f t="shared" si="188"/>
        <v>0</v>
      </c>
      <c r="G1803" s="106" t="e">
        <f>IF('Calcs active'!P1802&gt;0,('Input &amp; Results'!F$35/12*$C$3)*('Input &amp; Results'!$D$21),('Input &amp; Results'!F$35/12*$C$3)*('Input &amp; Results'!$D$22))</f>
        <v>#DIV/0!</v>
      </c>
      <c r="H1803" s="106" t="e">
        <f t="shared" si="185"/>
        <v>#DIV/0!</v>
      </c>
      <c r="I1803" s="106" t="e">
        <f t="shared" si="186"/>
        <v>#DIV/0!</v>
      </c>
      <c r="J1803" s="106" t="e">
        <f t="shared" si="189"/>
        <v>#DIV/0!</v>
      </c>
      <c r="K1803" s="107" t="e">
        <f t="shared" si="187"/>
        <v>#DIV/0!</v>
      </c>
    </row>
    <row r="1804" spans="2:11" x14ac:dyDescent="0.2">
      <c r="B1804" s="31">
        <f t="shared" si="191"/>
        <v>5</v>
      </c>
      <c r="C1804" s="31" t="s">
        <v>61</v>
      </c>
      <c r="D1804" s="106">
        <v>1789</v>
      </c>
      <c r="E1804" s="106">
        <f t="shared" si="190"/>
        <v>0</v>
      </c>
      <c r="F1804" s="107">
        <f t="shared" si="188"/>
        <v>0</v>
      </c>
      <c r="G1804" s="106" t="e">
        <f>IF('Calcs active'!P1803&gt;0,('Input &amp; Results'!F$35/12*$C$3)*('Input &amp; Results'!$D$21),('Input &amp; Results'!F$35/12*$C$3)*('Input &amp; Results'!$D$22))</f>
        <v>#DIV/0!</v>
      </c>
      <c r="H1804" s="106" t="e">
        <f t="shared" si="185"/>
        <v>#DIV/0!</v>
      </c>
      <c r="I1804" s="106" t="e">
        <f t="shared" si="186"/>
        <v>#DIV/0!</v>
      </c>
      <c r="J1804" s="106" t="e">
        <f t="shared" si="189"/>
        <v>#DIV/0!</v>
      </c>
      <c r="K1804" s="107" t="e">
        <f t="shared" si="187"/>
        <v>#DIV/0!</v>
      </c>
    </row>
    <row r="1805" spans="2:11" x14ac:dyDescent="0.2">
      <c r="B1805" s="31">
        <f t="shared" si="191"/>
        <v>5</v>
      </c>
      <c r="C1805" s="31" t="s">
        <v>61</v>
      </c>
      <c r="D1805" s="106">
        <v>1790</v>
      </c>
      <c r="E1805" s="106">
        <f t="shared" si="190"/>
        <v>0</v>
      </c>
      <c r="F1805" s="107">
        <f t="shared" si="188"/>
        <v>0</v>
      </c>
      <c r="G1805" s="106" t="e">
        <f>IF('Calcs active'!P1804&gt;0,('Input &amp; Results'!F$35/12*$C$3)*('Input &amp; Results'!$D$21),('Input &amp; Results'!F$35/12*$C$3)*('Input &amp; Results'!$D$22))</f>
        <v>#DIV/0!</v>
      </c>
      <c r="H1805" s="106" t="e">
        <f t="shared" si="185"/>
        <v>#DIV/0!</v>
      </c>
      <c r="I1805" s="106" t="e">
        <f t="shared" si="186"/>
        <v>#DIV/0!</v>
      </c>
      <c r="J1805" s="106" t="e">
        <f t="shared" si="189"/>
        <v>#DIV/0!</v>
      </c>
      <c r="K1805" s="107" t="e">
        <f t="shared" si="187"/>
        <v>#DIV/0!</v>
      </c>
    </row>
    <row r="1806" spans="2:11" x14ac:dyDescent="0.2">
      <c r="B1806" s="31">
        <f t="shared" si="191"/>
        <v>5</v>
      </c>
      <c r="C1806" s="31" t="s">
        <v>61</v>
      </c>
      <c r="D1806" s="106">
        <v>1791</v>
      </c>
      <c r="E1806" s="106">
        <f t="shared" si="190"/>
        <v>0</v>
      </c>
      <c r="F1806" s="107">
        <f t="shared" si="188"/>
        <v>0</v>
      </c>
      <c r="G1806" s="106" t="e">
        <f>IF('Calcs active'!P1805&gt;0,('Input &amp; Results'!F$35/12*$C$3)*('Input &amp; Results'!$D$21),('Input &amp; Results'!F$35/12*$C$3)*('Input &amp; Results'!$D$22))</f>
        <v>#DIV/0!</v>
      </c>
      <c r="H1806" s="106" t="e">
        <f t="shared" si="185"/>
        <v>#DIV/0!</v>
      </c>
      <c r="I1806" s="106" t="e">
        <f t="shared" si="186"/>
        <v>#DIV/0!</v>
      </c>
      <c r="J1806" s="106" t="e">
        <f t="shared" si="189"/>
        <v>#DIV/0!</v>
      </c>
      <c r="K1806" s="107" t="e">
        <f t="shared" si="187"/>
        <v>#DIV/0!</v>
      </c>
    </row>
    <row r="1807" spans="2:11" x14ac:dyDescent="0.2">
      <c r="B1807" s="31">
        <f t="shared" si="191"/>
        <v>5</v>
      </c>
      <c r="C1807" s="31" t="s">
        <v>61</v>
      </c>
      <c r="D1807" s="106">
        <v>1792</v>
      </c>
      <c r="E1807" s="106">
        <f t="shared" si="190"/>
        <v>0</v>
      </c>
      <c r="F1807" s="107">
        <f t="shared" si="188"/>
        <v>0</v>
      </c>
      <c r="G1807" s="106" t="e">
        <f>IF('Calcs active'!P1806&gt;0,('Input &amp; Results'!F$35/12*$C$3)*('Input &amp; Results'!$D$21),('Input &amp; Results'!F$35/12*$C$3)*('Input &amp; Results'!$D$22))</f>
        <v>#DIV/0!</v>
      </c>
      <c r="H1807" s="106" t="e">
        <f t="shared" si="185"/>
        <v>#DIV/0!</v>
      </c>
      <c r="I1807" s="106" t="e">
        <f t="shared" si="186"/>
        <v>#DIV/0!</v>
      </c>
      <c r="J1807" s="106" t="e">
        <f t="shared" si="189"/>
        <v>#DIV/0!</v>
      </c>
      <c r="K1807" s="107" t="e">
        <f t="shared" si="187"/>
        <v>#DIV/0!</v>
      </c>
    </row>
    <row r="1808" spans="2:11" x14ac:dyDescent="0.2">
      <c r="B1808" s="31">
        <f t="shared" si="191"/>
        <v>5</v>
      </c>
      <c r="C1808" s="31" t="s">
        <v>61</v>
      </c>
      <c r="D1808" s="106">
        <v>1793</v>
      </c>
      <c r="E1808" s="106">
        <f t="shared" si="190"/>
        <v>0</v>
      </c>
      <c r="F1808" s="107">
        <f t="shared" si="188"/>
        <v>0</v>
      </c>
      <c r="G1808" s="106" t="e">
        <f>IF('Calcs active'!P1807&gt;0,('Input &amp; Results'!F$35/12*$C$3)*('Input &amp; Results'!$D$21),('Input &amp; Results'!F$35/12*$C$3)*('Input &amp; Results'!$D$22))</f>
        <v>#DIV/0!</v>
      </c>
      <c r="H1808" s="106" t="e">
        <f t="shared" si="185"/>
        <v>#DIV/0!</v>
      </c>
      <c r="I1808" s="106" t="e">
        <f t="shared" si="186"/>
        <v>#DIV/0!</v>
      </c>
      <c r="J1808" s="106" t="e">
        <f t="shared" si="189"/>
        <v>#DIV/0!</v>
      </c>
      <c r="K1808" s="107" t="e">
        <f t="shared" si="187"/>
        <v>#DIV/0!</v>
      </c>
    </row>
    <row r="1809" spans="2:11" x14ac:dyDescent="0.2">
      <c r="B1809" s="31">
        <f t="shared" si="191"/>
        <v>5</v>
      </c>
      <c r="C1809" s="31" t="s">
        <v>61</v>
      </c>
      <c r="D1809" s="106">
        <v>1794</v>
      </c>
      <c r="E1809" s="106">
        <f t="shared" si="190"/>
        <v>0</v>
      </c>
      <c r="F1809" s="107">
        <f t="shared" si="188"/>
        <v>0</v>
      </c>
      <c r="G1809" s="106" t="e">
        <f>IF('Calcs active'!P1808&gt;0,('Input &amp; Results'!F$35/12*$C$3)*('Input &amp; Results'!$D$21),('Input &amp; Results'!F$35/12*$C$3)*('Input &amp; Results'!$D$22))</f>
        <v>#DIV/0!</v>
      </c>
      <c r="H1809" s="106" t="e">
        <f t="shared" ref="H1809:H1840" si="192">G1809-E1809</f>
        <v>#DIV/0!</v>
      </c>
      <c r="I1809" s="106" t="e">
        <f t="shared" ref="I1809:I1839" si="193">I1808+H1809</f>
        <v>#DIV/0!</v>
      </c>
      <c r="J1809" s="106" t="e">
        <f t="shared" si="189"/>
        <v>#DIV/0!</v>
      </c>
      <c r="K1809" s="107" t="e">
        <f t="shared" ref="K1809:K1840" si="194">J1809/($C$3*$C$4)</f>
        <v>#DIV/0!</v>
      </c>
    </row>
    <row r="1810" spans="2:11" x14ac:dyDescent="0.2">
      <c r="B1810" s="31">
        <f t="shared" si="191"/>
        <v>5</v>
      </c>
      <c r="C1810" s="31" t="s">
        <v>62</v>
      </c>
      <c r="D1810" s="106">
        <v>1795</v>
      </c>
      <c r="E1810" s="106">
        <f t="shared" si="190"/>
        <v>0</v>
      </c>
      <c r="F1810" s="107">
        <f t="shared" si="188"/>
        <v>0</v>
      </c>
      <c r="G1810" s="106" t="e">
        <f>IF('Calcs active'!P1809&gt;0,('Input &amp; Results'!F$36/12*$C$3)*('Input &amp; Results'!$D$21),('Input &amp; Results'!F$36/12*$C$3)*('Input &amp; Results'!$D$22))</f>
        <v>#DIV/0!</v>
      </c>
      <c r="H1810" s="106" t="e">
        <f t="shared" si="192"/>
        <v>#DIV/0!</v>
      </c>
      <c r="I1810" s="106" t="e">
        <f t="shared" si="193"/>
        <v>#DIV/0!</v>
      </c>
      <c r="J1810" s="106" t="e">
        <f t="shared" si="189"/>
        <v>#DIV/0!</v>
      </c>
      <c r="K1810" s="107" t="e">
        <f t="shared" si="194"/>
        <v>#DIV/0!</v>
      </c>
    </row>
    <row r="1811" spans="2:11" x14ac:dyDescent="0.2">
      <c r="B1811" s="31">
        <f t="shared" si="191"/>
        <v>5</v>
      </c>
      <c r="C1811" s="31" t="s">
        <v>62</v>
      </c>
      <c r="D1811" s="106">
        <v>1796</v>
      </c>
      <c r="E1811" s="106">
        <f t="shared" si="190"/>
        <v>0</v>
      </c>
      <c r="F1811" s="107">
        <f t="shared" ref="F1811:F1840" si="195">E1811*7.48/1440</f>
        <v>0</v>
      </c>
      <c r="G1811" s="106" t="e">
        <f>IF('Calcs active'!P1810&gt;0,('Input &amp; Results'!F$36/12*$C$3)*('Input &amp; Results'!$D$21),('Input &amp; Results'!F$36/12*$C$3)*('Input &amp; Results'!$D$22))</f>
        <v>#DIV/0!</v>
      </c>
      <c r="H1811" s="106" t="e">
        <f t="shared" si="192"/>
        <v>#DIV/0!</v>
      </c>
      <c r="I1811" s="106" t="e">
        <f t="shared" si="193"/>
        <v>#DIV/0!</v>
      </c>
      <c r="J1811" s="106" t="e">
        <f t="shared" si="189"/>
        <v>#DIV/0!</v>
      </c>
      <c r="K1811" s="107" t="e">
        <f t="shared" si="194"/>
        <v>#DIV/0!</v>
      </c>
    </row>
    <row r="1812" spans="2:11" x14ac:dyDescent="0.2">
      <c r="B1812" s="31">
        <f t="shared" si="191"/>
        <v>5</v>
      </c>
      <c r="C1812" s="31" t="s">
        <v>62</v>
      </c>
      <c r="D1812" s="106">
        <v>1797</v>
      </c>
      <c r="E1812" s="106">
        <f t="shared" si="190"/>
        <v>0</v>
      </c>
      <c r="F1812" s="107">
        <f t="shared" si="195"/>
        <v>0</v>
      </c>
      <c r="G1812" s="106" t="e">
        <f>IF('Calcs active'!P1811&gt;0,('Input &amp; Results'!F$36/12*$C$3)*('Input &amp; Results'!$D$21),('Input &amp; Results'!F$36/12*$C$3)*('Input &amp; Results'!$D$22))</f>
        <v>#DIV/0!</v>
      </c>
      <c r="H1812" s="106" t="e">
        <f t="shared" si="192"/>
        <v>#DIV/0!</v>
      </c>
      <c r="I1812" s="106" t="e">
        <f t="shared" si="193"/>
        <v>#DIV/0!</v>
      </c>
      <c r="J1812" s="106" t="e">
        <f t="shared" si="189"/>
        <v>#DIV/0!</v>
      </c>
      <c r="K1812" s="107" t="e">
        <f t="shared" si="194"/>
        <v>#DIV/0!</v>
      </c>
    </row>
    <row r="1813" spans="2:11" x14ac:dyDescent="0.2">
      <c r="B1813" s="31">
        <f t="shared" si="191"/>
        <v>5</v>
      </c>
      <c r="C1813" s="31" t="s">
        <v>62</v>
      </c>
      <c r="D1813" s="106">
        <v>1798</v>
      </c>
      <c r="E1813" s="106">
        <f t="shared" si="190"/>
        <v>0</v>
      </c>
      <c r="F1813" s="107">
        <f t="shared" si="195"/>
        <v>0</v>
      </c>
      <c r="G1813" s="106" t="e">
        <f>IF('Calcs active'!P1812&gt;0,('Input &amp; Results'!F$36/12*$C$3)*('Input &amp; Results'!$D$21),('Input &amp; Results'!F$36/12*$C$3)*('Input &amp; Results'!$D$22))</f>
        <v>#DIV/0!</v>
      </c>
      <c r="H1813" s="106" t="e">
        <f t="shared" si="192"/>
        <v>#DIV/0!</v>
      </c>
      <c r="I1813" s="106" t="e">
        <f t="shared" si="193"/>
        <v>#DIV/0!</v>
      </c>
      <c r="J1813" s="106" t="e">
        <f t="shared" ref="J1813:J1840" si="196">J1812+H1813</f>
        <v>#DIV/0!</v>
      </c>
      <c r="K1813" s="107" t="e">
        <f t="shared" si="194"/>
        <v>#DIV/0!</v>
      </c>
    </row>
    <row r="1814" spans="2:11" x14ac:dyDescent="0.2">
      <c r="B1814" s="31">
        <f t="shared" si="191"/>
        <v>5</v>
      </c>
      <c r="C1814" s="31" t="s">
        <v>62</v>
      </c>
      <c r="D1814" s="106">
        <v>1799</v>
      </c>
      <c r="E1814" s="106">
        <f t="shared" si="190"/>
        <v>0</v>
      </c>
      <c r="F1814" s="107">
        <f t="shared" si="195"/>
        <v>0</v>
      </c>
      <c r="G1814" s="106" t="e">
        <f>IF('Calcs active'!P1813&gt;0,('Input &amp; Results'!F$36/12*$C$3)*('Input &amp; Results'!$D$21),('Input &amp; Results'!F$36/12*$C$3)*('Input &amp; Results'!$D$22))</f>
        <v>#DIV/0!</v>
      </c>
      <c r="H1814" s="106" t="e">
        <f t="shared" si="192"/>
        <v>#DIV/0!</v>
      </c>
      <c r="I1814" s="106" t="e">
        <f t="shared" si="193"/>
        <v>#DIV/0!</v>
      </c>
      <c r="J1814" s="106" t="e">
        <f t="shared" si="196"/>
        <v>#DIV/0!</v>
      </c>
      <c r="K1814" s="107" t="e">
        <f t="shared" si="194"/>
        <v>#DIV/0!</v>
      </c>
    </row>
    <row r="1815" spans="2:11" x14ac:dyDescent="0.2">
      <c r="B1815" s="31">
        <f t="shared" si="191"/>
        <v>5</v>
      </c>
      <c r="C1815" s="31" t="s">
        <v>62</v>
      </c>
      <c r="D1815" s="106">
        <v>1800</v>
      </c>
      <c r="E1815" s="106">
        <f t="shared" si="190"/>
        <v>0</v>
      </c>
      <c r="F1815" s="107">
        <f t="shared" si="195"/>
        <v>0</v>
      </c>
      <c r="G1815" s="106" t="e">
        <f>IF('Calcs active'!P1814&gt;0,('Input &amp; Results'!F$36/12*$C$3)*('Input &amp; Results'!$D$21),('Input &amp; Results'!F$36/12*$C$3)*('Input &amp; Results'!$D$22))</f>
        <v>#DIV/0!</v>
      </c>
      <c r="H1815" s="106" t="e">
        <f t="shared" si="192"/>
        <v>#DIV/0!</v>
      </c>
      <c r="I1815" s="106" t="e">
        <f t="shared" si="193"/>
        <v>#DIV/0!</v>
      </c>
      <c r="J1815" s="106" t="e">
        <f t="shared" si="196"/>
        <v>#DIV/0!</v>
      </c>
      <c r="K1815" s="107" t="e">
        <f t="shared" si="194"/>
        <v>#DIV/0!</v>
      </c>
    </row>
    <row r="1816" spans="2:11" x14ac:dyDescent="0.2">
      <c r="B1816" s="31">
        <f t="shared" si="191"/>
        <v>5</v>
      </c>
      <c r="C1816" s="31" t="s">
        <v>62</v>
      </c>
      <c r="D1816" s="106">
        <v>1801</v>
      </c>
      <c r="E1816" s="106">
        <f t="shared" si="190"/>
        <v>0</v>
      </c>
      <c r="F1816" s="107">
        <f t="shared" si="195"/>
        <v>0</v>
      </c>
      <c r="G1816" s="106" t="e">
        <f>IF('Calcs active'!P1815&gt;0,('Input &amp; Results'!F$36/12*$C$3)*('Input &amp; Results'!$D$21),('Input &amp; Results'!F$36/12*$C$3)*('Input &amp; Results'!$D$22))</f>
        <v>#DIV/0!</v>
      </c>
      <c r="H1816" s="106" t="e">
        <f t="shared" si="192"/>
        <v>#DIV/0!</v>
      </c>
      <c r="I1816" s="106" t="e">
        <f t="shared" si="193"/>
        <v>#DIV/0!</v>
      </c>
      <c r="J1816" s="106" t="e">
        <f t="shared" si="196"/>
        <v>#DIV/0!</v>
      </c>
      <c r="K1816" s="107" t="e">
        <f t="shared" si="194"/>
        <v>#DIV/0!</v>
      </c>
    </row>
    <row r="1817" spans="2:11" x14ac:dyDescent="0.2">
      <c r="B1817" s="31">
        <f t="shared" si="191"/>
        <v>5</v>
      </c>
      <c r="C1817" s="31" t="s">
        <v>62</v>
      </c>
      <c r="D1817" s="106">
        <v>1802</v>
      </c>
      <c r="E1817" s="106">
        <f t="shared" si="190"/>
        <v>0</v>
      </c>
      <c r="F1817" s="107">
        <f t="shared" si="195"/>
        <v>0</v>
      </c>
      <c r="G1817" s="106" t="e">
        <f>IF('Calcs active'!P1816&gt;0,('Input &amp; Results'!F$36/12*$C$3)*('Input &amp; Results'!$D$21),('Input &amp; Results'!F$36/12*$C$3)*('Input &amp; Results'!$D$22))</f>
        <v>#DIV/0!</v>
      </c>
      <c r="H1817" s="106" t="e">
        <f t="shared" si="192"/>
        <v>#DIV/0!</v>
      </c>
      <c r="I1817" s="106" t="e">
        <f t="shared" si="193"/>
        <v>#DIV/0!</v>
      </c>
      <c r="J1817" s="106" t="e">
        <f t="shared" si="196"/>
        <v>#DIV/0!</v>
      </c>
      <c r="K1817" s="107" t="e">
        <f t="shared" si="194"/>
        <v>#DIV/0!</v>
      </c>
    </row>
    <row r="1818" spans="2:11" x14ac:dyDescent="0.2">
      <c r="B1818" s="31">
        <f t="shared" si="191"/>
        <v>5</v>
      </c>
      <c r="C1818" s="31" t="s">
        <v>62</v>
      </c>
      <c r="D1818" s="106">
        <v>1803</v>
      </c>
      <c r="E1818" s="106">
        <f t="shared" si="190"/>
        <v>0</v>
      </c>
      <c r="F1818" s="107">
        <f t="shared" si="195"/>
        <v>0</v>
      </c>
      <c r="G1818" s="106" t="e">
        <f>IF('Calcs active'!P1817&gt;0,('Input &amp; Results'!F$36/12*$C$3)*('Input &amp; Results'!$D$21),('Input &amp; Results'!F$36/12*$C$3)*('Input &amp; Results'!$D$22))</f>
        <v>#DIV/0!</v>
      </c>
      <c r="H1818" s="106" t="e">
        <f t="shared" si="192"/>
        <v>#DIV/0!</v>
      </c>
      <c r="I1818" s="106" t="e">
        <f t="shared" si="193"/>
        <v>#DIV/0!</v>
      </c>
      <c r="J1818" s="106" t="e">
        <f t="shared" si="196"/>
        <v>#DIV/0!</v>
      </c>
      <c r="K1818" s="107" t="e">
        <f t="shared" si="194"/>
        <v>#DIV/0!</v>
      </c>
    </row>
    <row r="1819" spans="2:11" x14ac:dyDescent="0.2">
      <c r="B1819" s="31">
        <f t="shared" si="191"/>
        <v>5</v>
      </c>
      <c r="C1819" s="31" t="s">
        <v>62</v>
      </c>
      <c r="D1819" s="106">
        <v>1804</v>
      </c>
      <c r="E1819" s="106">
        <f t="shared" si="190"/>
        <v>0</v>
      </c>
      <c r="F1819" s="107">
        <f t="shared" si="195"/>
        <v>0</v>
      </c>
      <c r="G1819" s="106" t="e">
        <f>IF('Calcs active'!P1818&gt;0,('Input &amp; Results'!F$36/12*$C$3)*('Input &amp; Results'!$D$21),('Input &amp; Results'!F$36/12*$C$3)*('Input &amp; Results'!$D$22))</f>
        <v>#DIV/0!</v>
      </c>
      <c r="H1819" s="106" t="e">
        <f t="shared" si="192"/>
        <v>#DIV/0!</v>
      </c>
      <c r="I1819" s="106" t="e">
        <f t="shared" si="193"/>
        <v>#DIV/0!</v>
      </c>
      <c r="J1819" s="106" t="e">
        <f t="shared" si="196"/>
        <v>#DIV/0!</v>
      </c>
      <c r="K1819" s="107" t="e">
        <f t="shared" si="194"/>
        <v>#DIV/0!</v>
      </c>
    </row>
    <row r="1820" spans="2:11" x14ac:dyDescent="0.2">
      <c r="B1820" s="31">
        <f t="shared" si="191"/>
        <v>5</v>
      </c>
      <c r="C1820" s="31" t="s">
        <v>62</v>
      </c>
      <c r="D1820" s="106">
        <v>1805</v>
      </c>
      <c r="E1820" s="106">
        <f t="shared" si="190"/>
        <v>0</v>
      </c>
      <c r="F1820" s="107">
        <f t="shared" si="195"/>
        <v>0</v>
      </c>
      <c r="G1820" s="106" t="e">
        <f>IF('Calcs active'!P1819&gt;0,('Input &amp; Results'!F$36/12*$C$3)*('Input &amp; Results'!$D$21),('Input &amp; Results'!F$36/12*$C$3)*('Input &amp; Results'!$D$22))</f>
        <v>#DIV/0!</v>
      </c>
      <c r="H1820" s="106" t="e">
        <f t="shared" si="192"/>
        <v>#DIV/0!</v>
      </c>
      <c r="I1820" s="106" t="e">
        <f t="shared" si="193"/>
        <v>#DIV/0!</v>
      </c>
      <c r="J1820" s="106" t="e">
        <f t="shared" si="196"/>
        <v>#DIV/0!</v>
      </c>
      <c r="K1820" s="107" t="e">
        <f t="shared" si="194"/>
        <v>#DIV/0!</v>
      </c>
    </row>
    <row r="1821" spans="2:11" x14ac:dyDescent="0.2">
      <c r="B1821" s="31">
        <f t="shared" si="191"/>
        <v>5</v>
      </c>
      <c r="C1821" s="31" t="s">
        <v>62</v>
      </c>
      <c r="D1821" s="106">
        <v>1806</v>
      </c>
      <c r="E1821" s="106">
        <f t="shared" si="190"/>
        <v>0</v>
      </c>
      <c r="F1821" s="107">
        <f t="shared" si="195"/>
        <v>0</v>
      </c>
      <c r="G1821" s="106" t="e">
        <f>IF('Calcs active'!P1820&gt;0,('Input &amp; Results'!F$36/12*$C$3)*('Input &amp; Results'!$D$21),('Input &amp; Results'!F$36/12*$C$3)*('Input &amp; Results'!$D$22))</f>
        <v>#DIV/0!</v>
      </c>
      <c r="H1821" s="106" t="e">
        <f t="shared" si="192"/>
        <v>#DIV/0!</v>
      </c>
      <c r="I1821" s="106" t="e">
        <f t="shared" si="193"/>
        <v>#DIV/0!</v>
      </c>
      <c r="J1821" s="106" t="e">
        <f t="shared" si="196"/>
        <v>#DIV/0!</v>
      </c>
      <c r="K1821" s="107" t="e">
        <f t="shared" si="194"/>
        <v>#DIV/0!</v>
      </c>
    </row>
    <row r="1822" spans="2:11" x14ac:dyDescent="0.2">
      <c r="B1822" s="31">
        <f t="shared" si="191"/>
        <v>5</v>
      </c>
      <c r="C1822" s="31" t="s">
        <v>62</v>
      </c>
      <c r="D1822" s="106">
        <v>1807</v>
      </c>
      <c r="E1822" s="106">
        <f t="shared" si="190"/>
        <v>0</v>
      </c>
      <c r="F1822" s="107">
        <f t="shared" si="195"/>
        <v>0</v>
      </c>
      <c r="G1822" s="106" t="e">
        <f>IF('Calcs active'!P1821&gt;0,('Input &amp; Results'!F$36/12*$C$3)*('Input &amp; Results'!$D$21),('Input &amp; Results'!F$36/12*$C$3)*('Input &amp; Results'!$D$22))</f>
        <v>#DIV/0!</v>
      </c>
      <c r="H1822" s="106" t="e">
        <f t="shared" si="192"/>
        <v>#DIV/0!</v>
      </c>
      <c r="I1822" s="106" t="e">
        <f t="shared" si="193"/>
        <v>#DIV/0!</v>
      </c>
      <c r="J1822" s="106" t="e">
        <f t="shared" si="196"/>
        <v>#DIV/0!</v>
      </c>
      <c r="K1822" s="107" t="e">
        <f t="shared" si="194"/>
        <v>#DIV/0!</v>
      </c>
    </row>
    <row r="1823" spans="2:11" x14ac:dyDescent="0.2">
      <c r="B1823" s="31">
        <f t="shared" si="191"/>
        <v>5</v>
      </c>
      <c r="C1823" s="31" t="s">
        <v>62</v>
      </c>
      <c r="D1823" s="106">
        <v>1808</v>
      </c>
      <c r="E1823" s="106">
        <f t="shared" si="190"/>
        <v>0</v>
      </c>
      <c r="F1823" s="107">
        <f t="shared" si="195"/>
        <v>0</v>
      </c>
      <c r="G1823" s="106" t="e">
        <f>IF('Calcs active'!P1822&gt;0,('Input &amp; Results'!F$36/12*$C$3)*('Input &amp; Results'!$D$21),('Input &amp; Results'!F$36/12*$C$3)*('Input &amp; Results'!$D$22))</f>
        <v>#DIV/0!</v>
      </c>
      <c r="H1823" s="106" t="e">
        <f t="shared" si="192"/>
        <v>#DIV/0!</v>
      </c>
      <c r="I1823" s="106" t="e">
        <f t="shared" si="193"/>
        <v>#DIV/0!</v>
      </c>
      <c r="J1823" s="106" t="e">
        <f t="shared" si="196"/>
        <v>#DIV/0!</v>
      </c>
      <c r="K1823" s="107" t="e">
        <f t="shared" si="194"/>
        <v>#DIV/0!</v>
      </c>
    </row>
    <row r="1824" spans="2:11" x14ac:dyDescent="0.2">
      <c r="B1824" s="31">
        <f t="shared" si="191"/>
        <v>5</v>
      </c>
      <c r="C1824" s="31" t="s">
        <v>62</v>
      </c>
      <c r="D1824" s="106">
        <v>1809</v>
      </c>
      <c r="E1824" s="106">
        <f t="shared" si="190"/>
        <v>0</v>
      </c>
      <c r="F1824" s="107">
        <f t="shared" si="195"/>
        <v>0</v>
      </c>
      <c r="G1824" s="106" t="e">
        <f>IF('Calcs active'!P1823&gt;0,('Input &amp; Results'!F$36/12*$C$3)*('Input &amp; Results'!$D$21),('Input &amp; Results'!F$36/12*$C$3)*('Input &amp; Results'!$D$22))</f>
        <v>#DIV/0!</v>
      </c>
      <c r="H1824" s="106" t="e">
        <f t="shared" si="192"/>
        <v>#DIV/0!</v>
      </c>
      <c r="I1824" s="106" t="e">
        <f t="shared" si="193"/>
        <v>#DIV/0!</v>
      </c>
      <c r="J1824" s="106" t="e">
        <f t="shared" si="196"/>
        <v>#DIV/0!</v>
      </c>
      <c r="K1824" s="107" t="e">
        <f t="shared" si="194"/>
        <v>#DIV/0!</v>
      </c>
    </row>
    <row r="1825" spans="2:11" x14ac:dyDescent="0.2">
      <c r="B1825" s="31">
        <f t="shared" si="191"/>
        <v>5</v>
      </c>
      <c r="C1825" s="31" t="s">
        <v>62</v>
      </c>
      <c r="D1825" s="106">
        <v>1810</v>
      </c>
      <c r="E1825" s="106">
        <f t="shared" si="190"/>
        <v>0</v>
      </c>
      <c r="F1825" s="107">
        <f t="shared" si="195"/>
        <v>0</v>
      </c>
      <c r="G1825" s="106" t="e">
        <f>IF('Calcs active'!P1824&gt;0,('Input &amp; Results'!F$36/12*$C$3)*('Input &amp; Results'!$D$21),('Input &amp; Results'!F$36/12*$C$3)*('Input &amp; Results'!$D$22))</f>
        <v>#DIV/0!</v>
      </c>
      <c r="H1825" s="106" t="e">
        <f t="shared" si="192"/>
        <v>#DIV/0!</v>
      </c>
      <c r="I1825" s="106" t="e">
        <f t="shared" si="193"/>
        <v>#DIV/0!</v>
      </c>
      <c r="J1825" s="106" t="e">
        <f t="shared" si="196"/>
        <v>#DIV/0!</v>
      </c>
      <c r="K1825" s="107" t="e">
        <f t="shared" si="194"/>
        <v>#DIV/0!</v>
      </c>
    </row>
    <row r="1826" spans="2:11" x14ac:dyDescent="0.2">
      <c r="B1826" s="31">
        <f t="shared" si="191"/>
        <v>5</v>
      </c>
      <c r="C1826" s="31" t="s">
        <v>62</v>
      </c>
      <c r="D1826" s="106">
        <v>1811</v>
      </c>
      <c r="E1826" s="106">
        <f t="shared" si="190"/>
        <v>0</v>
      </c>
      <c r="F1826" s="107">
        <f t="shared" si="195"/>
        <v>0</v>
      </c>
      <c r="G1826" s="106" t="e">
        <f>IF('Calcs active'!P1825&gt;0,('Input &amp; Results'!F$36/12*$C$3)*('Input &amp; Results'!$D$21),('Input &amp; Results'!F$36/12*$C$3)*('Input &amp; Results'!$D$22))</f>
        <v>#DIV/0!</v>
      </c>
      <c r="H1826" s="106" t="e">
        <f t="shared" si="192"/>
        <v>#DIV/0!</v>
      </c>
      <c r="I1826" s="106" t="e">
        <f t="shared" si="193"/>
        <v>#DIV/0!</v>
      </c>
      <c r="J1826" s="106" t="e">
        <f t="shared" si="196"/>
        <v>#DIV/0!</v>
      </c>
      <c r="K1826" s="107" t="e">
        <f t="shared" si="194"/>
        <v>#DIV/0!</v>
      </c>
    </row>
    <row r="1827" spans="2:11" x14ac:dyDescent="0.2">
      <c r="B1827" s="31">
        <f t="shared" si="191"/>
        <v>5</v>
      </c>
      <c r="C1827" s="31" t="s">
        <v>62</v>
      </c>
      <c r="D1827" s="106">
        <v>1812</v>
      </c>
      <c r="E1827" s="106">
        <f t="shared" si="190"/>
        <v>0</v>
      </c>
      <c r="F1827" s="107">
        <f t="shared" si="195"/>
        <v>0</v>
      </c>
      <c r="G1827" s="106" t="e">
        <f>IF('Calcs active'!P1826&gt;0,('Input &amp; Results'!F$36/12*$C$3)*('Input &amp; Results'!$D$21),('Input &amp; Results'!F$36/12*$C$3)*('Input &amp; Results'!$D$22))</f>
        <v>#DIV/0!</v>
      </c>
      <c r="H1827" s="106" t="e">
        <f t="shared" si="192"/>
        <v>#DIV/0!</v>
      </c>
      <c r="I1827" s="106" t="e">
        <f t="shared" si="193"/>
        <v>#DIV/0!</v>
      </c>
      <c r="J1827" s="106" t="e">
        <f t="shared" si="196"/>
        <v>#DIV/0!</v>
      </c>
      <c r="K1827" s="107" t="e">
        <f t="shared" si="194"/>
        <v>#DIV/0!</v>
      </c>
    </row>
    <row r="1828" spans="2:11" x14ac:dyDescent="0.2">
      <c r="B1828" s="31">
        <f t="shared" si="191"/>
        <v>5</v>
      </c>
      <c r="C1828" s="31" t="s">
        <v>62</v>
      </c>
      <c r="D1828" s="106">
        <v>1813</v>
      </c>
      <c r="E1828" s="106">
        <f t="shared" si="190"/>
        <v>0</v>
      </c>
      <c r="F1828" s="107">
        <f t="shared" si="195"/>
        <v>0</v>
      </c>
      <c r="G1828" s="106" t="e">
        <f>IF('Calcs active'!P1827&gt;0,('Input &amp; Results'!F$36/12*$C$3)*('Input &amp; Results'!$D$21),('Input &amp; Results'!F$36/12*$C$3)*('Input &amp; Results'!$D$22))</f>
        <v>#DIV/0!</v>
      </c>
      <c r="H1828" s="106" t="e">
        <f t="shared" si="192"/>
        <v>#DIV/0!</v>
      </c>
      <c r="I1828" s="106" t="e">
        <f t="shared" si="193"/>
        <v>#DIV/0!</v>
      </c>
      <c r="J1828" s="106" t="e">
        <f t="shared" si="196"/>
        <v>#DIV/0!</v>
      </c>
      <c r="K1828" s="107" t="e">
        <f t="shared" si="194"/>
        <v>#DIV/0!</v>
      </c>
    </row>
    <row r="1829" spans="2:11" x14ac:dyDescent="0.2">
      <c r="B1829" s="31">
        <f t="shared" si="191"/>
        <v>5</v>
      </c>
      <c r="C1829" s="31" t="s">
        <v>62</v>
      </c>
      <c r="D1829" s="106">
        <v>1814</v>
      </c>
      <c r="E1829" s="106">
        <f t="shared" si="190"/>
        <v>0</v>
      </c>
      <c r="F1829" s="107">
        <f t="shared" si="195"/>
        <v>0</v>
      </c>
      <c r="G1829" s="106" t="e">
        <f>IF('Calcs active'!P1828&gt;0,('Input &amp; Results'!F$36/12*$C$3)*('Input &amp; Results'!$D$21),('Input &amp; Results'!F$36/12*$C$3)*('Input &amp; Results'!$D$22))</f>
        <v>#DIV/0!</v>
      </c>
      <c r="H1829" s="106" t="e">
        <f t="shared" si="192"/>
        <v>#DIV/0!</v>
      </c>
      <c r="I1829" s="106" t="e">
        <f t="shared" si="193"/>
        <v>#DIV/0!</v>
      </c>
      <c r="J1829" s="106" t="e">
        <f t="shared" si="196"/>
        <v>#DIV/0!</v>
      </c>
      <c r="K1829" s="107" t="e">
        <f t="shared" si="194"/>
        <v>#DIV/0!</v>
      </c>
    </row>
    <row r="1830" spans="2:11" x14ac:dyDescent="0.2">
      <c r="B1830" s="31">
        <f t="shared" si="191"/>
        <v>5</v>
      </c>
      <c r="C1830" s="31" t="s">
        <v>62</v>
      </c>
      <c r="D1830" s="106">
        <v>1815</v>
      </c>
      <c r="E1830" s="106">
        <f t="shared" si="190"/>
        <v>0</v>
      </c>
      <c r="F1830" s="107">
        <f t="shared" si="195"/>
        <v>0</v>
      </c>
      <c r="G1830" s="106" t="e">
        <f>IF('Calcs active'!P1829&gt;0,('Input &amp; Results'!F$36/12*$C$3)*('Input &amp; Results'!$D$21),('Input &amp; Results'!F$36/12*$C$3)*('Input &amp; Results'!$D$22))</f>
        <v>#DIV/0!</v>
      </c>
      <c r="H1830" s="106" t="e">
        <f t="shared" si="192"/>
        <v>#DIV/0!</v>
      </c>
      <c r="I1830" s="106" t="e">
        <f t="shared" si="193"/>
        <v>#DIV/0!</v>
      </c>
      <c r="J1830" s="106" t="e">
        <f t="shared" si="196"/>
        <v>#DIV/0!</v>
      </c>
      <c r="K1830" s="107" t="e">
        <f t="shared" si="194"/>
        <v>#DIV/0!</v>
      </c>
    </row>
    <row r="1831" spans="2:11" x14ac:dyDescent="0.2">
      <c r="B1831" s="31">
        <f t="shared" si="191"/>
        <v>5</v>
      </c>
      <c r="C1831" s="31" t="s">
        <v>62</v>
      </c>
      <c r="D1831" s="106">
        <v>1816</v>
      </c>
      <c r="E1831" s="106">
        <f t="shared" si="190"/>
        <v>0</v>
      </c>
      <c r="F1831" s="107">
        <f t="shared" si="195"/>
        <v>0</v>
      </c>
      <c r="G1831" s="106" t="e">
        <f>IF('Calcs active'!P1830&gt;0,('Input &amp; Results'!F$36/12*$C$3)*('Input &amp; Results'!$D$21),('Input &amp; Results'!F$36/12*$C$3)*('Input &amp; Results'!$D$22))</f>
        <v>#DIV/0!</v>
      </c>
      <c r="H1831" s="106" t="e">
        <f t="shared" si="192"/>
        <v>#DIV/0!</v>
      </c>
      <c r="I1831" s="106" t="e">
        <f t="shared" si="193"/>
        <v>#DIV/0!</v>
      </c>
      <c r="J1831" s="106" t="e">
        <f t="shared" si="196"/>
        <v>#DIV/0!</v>
      </c>
      <c r="K1831" s="107" t="e">
        <f t="shared" si="194"/>
        <v>#DIV/0!</v>
      </c>
    </row>
    <row r="1832" spans="2:11" x14ac:dyDescent="0.2">
      <c r="B1832" s="31">
        <f t="shared" si="191"/>
        <v>5</v>
      </c>
      <c r="C1832" s="31" t="s">
        <v>62</v>
      </c>
      <c r="D1832" s="106">
        <v>1817</v>
      </c>
      <c r="E1832" s="106">
        <f t="shared" si="190"/>
        <v>0</v>
      </c>
      <c r="F1832" s="107">
        <f t="shared" si="195"/>
        <v>0</v>
      </c>
      <c r="G1832" s="106" t="e">
        <f>IF('Calcs active'!P1831&gt;0,('Input &amp; Results'!F$36/12*$C$3)*('Input &amp; Results'!$D$21),('Input &amp; Results'!F$36/12*$C$3)*('Input &amp; Results'!$D$22))</f>
        <v>#DIV/0!</v>
      </c>
      <c r="H1832" s="106" t="e">
        <f t="shared" si="192"/>
        <v>#DIV/0!</v>
      </c>
      <c r="I1832" s="106" t="e">
        <f t="shared" si="193"/>
        <v>#DIV/0!</v>
      </c>
      <c r="J1832" s="106" t="e">
        <f t="shared" si="196"/>
        <v>#DIV/0!</v>
      </c>
      <c r="K1832" s="107" t="e">
        <f t="shared" si="194"/>
        <v>#DIV/0!</v>
      </c>
    </row>
    <row r="1833" spans="2:11" x14ac:dyDescent="0.2">
      <c r="B1833" s="31">
        <f t="shared" si="191"/>
        <v>5</v>
      </c>
      <c r="C1833" s="31" t="s">
        <v>62</v>
      </c>
      <c r="D1833" s="106">
        <v>1818</v>
      </c>
      <c r="E1833" s="106">
        <f>IF($C$3&gt;0,$C$3*$C$11*(I1832/$C$8)^$C$12,0)</f>
        <v>0</v>
      </c>
      <c r="F1833" s="107">
        <f t="shared" si="195"/>
        <v>0</v>
      </c>
      <c r="G1833" s="106" t="e">
        <f>IF('Calcs active'!P1832&gt;0,('Input &amp; Results'!F$36/12*$C$3)*('Input &amp; Results'!$D$21),('Input &amp; Results'!F$36/12*$C$3)*('Input &amp; Results'!$D$22))</f>
        <v>#DIV/0!</v>
      </c>
      <c r="H1833" s="106" t="e">
        <f t="shared" si="192"/>
        <v>#DIV/0!</v>
      </c>
      <c r="I1833" s="106" t="e">
        <f t="shared" si="193"/>
        <v>#DIV/0!</v>
      </c>
      <c r="J1833" s="106" t="e">
        <f t="shared" si="196"/>
        <v>#DIV/0!</v>
      </c>
      <c r="K1833" s="107" t="e">
        <f t="shared" si="194"/>
        <v>#DIV/0!</v>
      </c>
    </row>
    <row r="1834" spans="2:11" x14ac:dyDescent="0.2">
      <c r="B1834" s="31">
        <f t="shared" si="191"/>
        <v>5</v>
      </c>
      <c r="C1834" s="31" t="s">
        <v>62</v>
      </c>
      <c r="D1834" s="106">
        <v>1819</v>
      </c>
      <c r="E1834" s="106">
        <f t="shared" ref="E1834:E1840" si="197">IF($C$3&gt;0,$C$3*$C$11*(I1833/$C$8)^$C$12,0)</f>
        <v>0</v>
      </c>
      <c r="F1834" s="107">
        <f t="shared" si="195"/>
        <v>0</v>
      </c>
      <c r="G1834" s="106" t="e">
        <f>IF('Calcs active'!P1833&gt;0,('Input &amp; Results'!F$36/12*$C$3)*('Input &amp; Results'!$D$21),('Input &amp; Results'!F$36/12*$C$3)*('Input &amp; Results'!$D$22))</f>
        <v>#DIV/0!</v>
      </c>
      <c r="H1834" s="106" t="e">
        <f t="shared" si="192"/>
        <v>#DIV/0!</v>
      </c>
      <c r="I1834" s="106" t="e">
        <f t="shared" si="193"/>
        <v>#DIV/0!</v>
      </c>
      <c r="J1834" s="106" t="e">
        <f t="shared" si="196"/>
        <v>#DIV/0!</v>
      </c>
      <c r="K1834" s="107" t="e">
        <f t="shared" si="194"/>
        <v>#DIV/0!</v>
      </c>
    </row>
    <row r="1835" spans="2:11" x14ac:dyDescent="0.2">
      <c r="B1835" s="31">
        <f t="shared" si="191"/>
        <v>5</v>
      </c>
      <c r="C1835" s="31" t="s">
        <v>62</v>
      </c>
      <c r="D1835" s="106">
        <v>1820</v>
      </c>
      <c r="E1835" s="106">
        <f t="shared" si="197"/>
        <v>0</v>
      </c>
      <c r="F1835" s="107">
        <f t="shared" si="195"/>
        <v>0</v>
      </c>
      <c r="G1835" s="106" t="e">
        <f>IF('Calcs active'!P1834&gt;0,('Input &amp; Results'!F$36/12*$C$3)*('Input &amp; Results'!$D$21),('Input &amp; Results'!F$36/12*$C$3)*('Input &amp; Results'!$D$22))</f>
        <v>#DIV/0!</v>
      </c>
      <c r="H1835" s="106" t="e">
        <f t="shared" si="192"/>
        <v>#DIV/0!</v>
      </c>
      <c r="I1835" s="106" t="e">
        <f t="shared" si="193"/>
        <v>#DIV/0!</v>
      </c>
      <c r="J1835" s="106" t="e">
        <f t="shared" si="196"/>
        <v>#DIV/0!</v>
      </c>
      <c r="K1835" s="107" t="e">
        <f t="shared" si="194"/>
        <v>#DIV/0!</v>
      </c>
    </row>
    <row r="1836" spans="2:11" x14ac:dyDescent="0.2">
      <c r="B1836" s="31">
        <f t="shared" si="191"/>
        <v>5</v>
      </c>
      <c r="C1836" s="31" t="s">
        <v>62</v>
      </c>
      <c r="D1836" s="106">
        <v>1821</v>
      </c>
      <c r="E1836" s="106">
        <f t="shared" si="197"/>
        <v>0</v>
      </c>
      <c r="F1836" s="107">
        <f t="shared" si="195"/>
        <v>0</v>
      </c>
      <c r="G1836" s="106" t="e">
        <f>IF('Calcs active'!P1835&gt;0,('Input &amp; Results'!F$36/12*$C$3)*('Input &amp; Results'!$D$21),('Input &amp; Results'!F$36/12*$C$3)*('Input &amp; Results'!$D$22))</f>
        <v>#DIV/0!</v>
      </c>
      <c r="H1836" s="106" t="e">
        <f t="shared" si="192"/>
        <v>#DIV/0!</v>
      </c>
      <c r="I1836" s="106" t="e">
        <f t="shared" si="193"/>
        <v>#DIV/0!</v>
      </c>
      <c r="J1836" s="106" t="e">
        <f t="shared" si="196"/>
        <v>#DIV/0!</v>
      </c>
      <c r="K1836" s="107" t="e">
        <f t="shared" si="194"/>
        <v>#DIV/0!</v>
      </c>
    </row>
    <row r="1837" spans="2:11" x14ac:dyDescent="0.2">
      <c r="B1837" s="31">
        <f t="shared" si="191"/>
        <v>5</v>
      </c>
      <c r="C1837" s="31" t="s">
        <v>62</v>
      </c>
      <c r="D1837" s="106">
        <v>1822</v>
      </c>
      <c r="E1837" s="106">
        <f t="shared" si="197"/>
        <v>0</v>
      </c>
      <c r="F1837" s="107">
        <f t="shared" si="195"/>
        <v>0</v>
      </c>
      <c r="G1837" s="106" t="e">
        <f>IF('Calcs active'!P1836&gt;0,('Input &amp; Results'!F$36/12*$C$3)*('Input &amp; Results'!$D$21),('Input &amp; Results'!F$36/12*$C$3)*('Input &amp; Results'!$D$22))</f>
        <v>#DIV/0!</v>
      </c>
      <c r="H1837" s="106" t="e">
        <f t="shared" si="192"/>
        <v>#DIV/0!</v>
      </c>
      <c r="I1837" s="106" t="e">
        <f t="shared" si="193"/>
        <v>#DIV/0!</v>
      </c>
      <c r="J1837" s="106" t="e">
        <f t="shared" si="196"/>
        <v>#DIV/0!</v>
      </c>
      <c r="K1837" s="107" t="e">
        <f t="shared" si="194"/>
        <v>#DIV/0!</v>
      </c>
    </row>
    <row r="1838" spans="2:11" x14ac:dyDescent="0.2">
      <c r="B1838" s="31">
        <f t="shared" si="191"/>
        <v>5</v>
      </c>
      <c r="C1838" s="31" t="s">
        <v>62</v>
      </c>
      <c r="D1838" s="106">
        <v>1823</v>
      </c>
      <c r="E1838" s="106">
        <f t="shared" si="197"/>
        <v>0</v>
      </c>
      <c r="F1838" s="107">
        <f t="shared" si="195"/>
        <v>0</v>
      </c>
      <c r="G1838" s="106" t="e">
        <f>IF('Calcs active'!P1837&gt;0,('Input &amp; Results'!F$36/12*$C$3)*('Input &amp; Results'!$D$21),('Input &amp; Results'!F$36/12*$C$3)*('Input &amp; Results'!$D$22))</f>
        <v>#DIV/0!</v>
      </c>
      <c r="H1838" s="106" t="e">
        <f t="shared" si="192"/>
        <v>#DIV/0!</v>
      </c>
      <c r="I1838" s="106" t="e">
        <f t="shared" si="193"/>
        <v>#DIV/0!</v>
      </c>
      <c r="J1838" s="106" t="e">
        <f t="shared" si="196"/>
        <v>#DIV/0!</v>
      </c>
      <c r="K1838" s="107" t="e">
        <f t="shared" si="194"/>
        <v>#DIV/0!</v>
      </c>
    </row>
    <row r="1839" spans="2:11" x14ac:dyDescent="0.2">
      <c r="B1839" s="31">
        <f t="shared" si="191"/>
        <v>5</v>
      </c>
      <c r="C1839" s="31" t="s">
        <v>62</v>
      </c>
      <c r="D1839" s="106">
        <v>1824</v>
      </c>
      <c r="E1839" s="106">
        <f t="shared" si="197"/>
        <v>0</v>
      </c>
      <c r="F1839" s="107">
        <f t="shared" si="195"/>
        <v>0</v>
      </c>
      <c r="G1839" s="106" t="e">
        <f>IF('Calcs active'!P1838&gt;0,('Input &amp; Results'!F$36/12*$C$3)*('Input &amp; Results'!$D$21),('Input &amp; Results'!F$36/12*$C$3)*('Input &amp; Results'!$D$22))</f>
        <v>#DIV/0!</v>
      </c>
      <c r="H1839" s="106" t="e">
        <f t="shared" si="192"/>
        <v>#DIV/0!</v>
      </c>
      <c r="I1839" s="106" t="e">
        <f t="shared" si="193"/>
        <v>#DIV/0!</v>
      </c>
      <c r="J1839" s="106" t="e">
        <f t="shared" si="196"/>
        <v>#DIV/0!</v>
      </c>
      <c r="K1839" s="107" t="e">
        <f t="shared" si="194"/>
        <v>#DIV/0!</v>
      </c>
    </row>
    <row r="1840" spans="2:11" x14ac:dyDescent="0.2">
      <c r="B1840" s="31">
        <f t="shared" si="191"/>
        <v>5</v>
      </c>
      <c r="C1840" s="31" t="s">
        <v>62</v>
      </c>
      <c r="D1840" s="106">
        <v>1825</v>
      </c>
      <c r="E1840" s="106">
        <f t="shared" si="197"/>
        <v>0</v>
      </c>
      <c r="F1840" s="107">
        <f t="shared" si="195"/>
        <v>0</v>
      </c>
      <c r="G1840" s="106" t="e">
        <f>IF('Calcs active'!P1839&gt;0,('Input &amp; Results'!F$36/12*$C$3)*('Input &amp; Results'!$D$21),('Input &amp; Results'!F$36/12*$C$3)*('Input &amp; Results'!$D$22))</f>
        <v>#DIV/0!</v>
      </c>
      <c r="H1840" s="106" t="e">
        <f t="shared" si="192"/>
        <v>#DIV/0!</v>
      </c>
      <c r="I1840" s="106" t="e">
        <f>I1839+H1840</f>
        <v>#DIV/0!</v>
      </c>
      <c r="J1840" s="106" t="e">
        <f t="shared" si="196"/>
        <v>#DIV/0!</v>
      </c>
      <c r="K1840" s="107" t="e">
        <f t="shared" si="194"/>
        <v>#DIV/0!</v>
      </c>
    </row>
    <row r="1841" spans="2:11" x14ac:dyDescent="0.2">
      <c r="C1841" s="31"/>
      <c r="D1841" s="106"/>
      <c r="E1841" s="106"/>
      <c r="F1841" s="107"/>
      <c r="G1841" s="106"/>
      <c r="H1841" s="106"/>
      <c r="I1841" s="106"/>
      <c r="J1841" s="106"/>
      <c r="K1841" s="107"/>
    </row>
    <row r="1842" spans="2:11" x14ac:dyDescent="0.2">
      <c r="C1842" s="31"/>
      <c r="D1842" s="106"/>
      <c r="E1842" s="106"/>
      <c r="F1842" s="107"/>
      <c r="H1842" s="106"/>
      <c r="I1842" s="106"/>
      <c r="J1842" s="106"/>
      <c r="K1842" s="107"/>
    </row>
    <row r="1843" spans="2:11" x14ac:dyDescent="0.2">
      <c r="C1843" s="31"/>
      <c r="D1843" s="106"/>
      <c r="E1843" s="59" t="s">
        <v>4</v>
      </c>
      <c r="F1843" s="20" t="s">
        <v>4</v>
      </c>
      <c r="G1843" s="59" t="s">
        <v>70</v>
      </c>
      <c r="H1843" s="104" t="s">
        <v>83</v>
      </c>
      <c r="I1843" s="20" t="s">
        <v>32</v>
      </c>
      <c r="J1843" s="20" t="s">
        <v>107</v>
      </c>
      <c r="K1843" s="113" t="s">
        <v>103</v>
      </c>
    </row>
    <row r="1844" spans="2:11" ht="15.75" x14ac:dyDescent="0.2">
      <c r="C1844" s="31"/>
      <c r="D1844" s="106"/>
      <c r="E1844" s="20" t="s">
        <v>104</v>
      </c>
      <c r="F1844" s="20" t="s">
        <v>10</v>
      </c>
      <c r="G1844" s="59" t="s">
        <v>104</v>
      </c>
      <c r="H1844" s="20" t="s">
        <v>46</v>
      </c>
      <c r="I1844" s="20" t="s">
        <v>46</v>
      </c>
      <c r="J1844" s="20" t="s">
        <v>46</v>
      </c>
      <c r="K1844" s="113"/>
    </row>
    <row r="1845" spans="2:11" x14ac:dyDescent="0.2">
      <c r="B1845" s="31">
        <f>B1506+1</f>
        <v>6</v>
      </c>
      <c r="C1845" s="31" t="s">
        <v>51</v>
      </c>
      <c r="D1845" s="106">
        <v>1856</v>
      </c>
      <c r="E1845" s="106">
        <f>IF($C$3&gt;0,($C$3*($C$11*31)*(I1840/$C$8)^$C$12),0)</f>
        <v>0</v>
      </c>
      <c r="F1845" s="107">
        <f>(E1845*7.48)/((D1845-D1840)*1440)</f>
        <v>0</v>
      </c>
      <c r="G1845" s="106" t="e">
        <f>IF('Calcs active'!P1844&gt;0,('Input &amp; Results'!E$25/12*$C$3)*('Input &amp; Results'!$D$21),('Input &amp; Results'!E$25/12*$C$3)*('Input &amp; Results'!$D$22))</f>
        <v>#DIV/0!</v>
      </c>
      <c r="H1845" s="106" t="e">
        <f>G1845-E1845</f>
        <v>#DIV/0!</v>
      </c>
      <c r="I1845" s="106" t="e">
        <f>I1840+H1845</f>
        <v>#DIV/0!</v>
      </c>
      <c r="J1845" s="106" t="e">
        <f>J1840+H1845</f>
        <v>#DIV/0!</v>
      </c>
      <c r="K1845" s="107" t="e">
        <f t="shared" ref="K1845:K1908" si="198">J1845/($C$3*$C$4)</f>
        <v>#DIV/0!</v>
      </c>
    </row>
    <row r="1846" spans="2:11" x14ac:dyDescent="0.2">
      <c r="B1846" s="31">
        <f>B1534+1</f>
        <v>6</v>
      </c>
      <c r="C1846" s="31" t="s">
        <v>52</v>
      </c>
      <c r="D1846" s="106">
        <v>1884</v>
      </c>
      <c r="E1846" s="106">
        <f>IF($C$3&gt;0,($C$3*($C$11*(D1846-D1845))*(I1845/$C$8)^$C$12),0)</f>
        <v>0</v>
      </c>
      <c r="F1846" s="107">
        <f>(E1846*7.48)/((D1846-D1845)*1440)</f>
        <v>0</v>
      </c>
      <c r="G1846" s="106" t="e">
        <f>IF('Calcs active'!P1845&gt;0,('Input &amp; Results'!E$26/12*$C$3)*('Input &amp; Results'!$D$21),('Input &amp; Results'!E$26/12*$C$3)*('Input &amp; Results'!$D$22))</f>
        <v>#DIV/0!</v>
      </c>
      <c r="H1846" s="106" t="e">
        <f t="shared" ref="H1846:H1909" si="199">G1846-E1846</f>
        <v>#DIV/0!</v>
      </c>
      <c r="I1846" s="106" t="e">
        <f>I1845+H1846</f>
        <v>#DIV/0!</v>
      </c>
      <c r="J1846" s="106" t="e">
        <f>J1845+H1846</f>
        <v>#DIV/0!</v>
      </c>
      <c r="K1846" s="107" t="e">
        <f t="shared" si="198"/>
        <v>#DIV/0!</v>
      </c>
    </row>
    <row r="1847" spans="2:11" x14ac:dyDescent="0.2">
      <c r="B1847" s="31">
        <f>B1565+1</f>
        <v>6</v>
      </c>
      <c r="C1847" s="31" t="s">
        <v>53</v>
      </c>
      <c r="D1847" s="106">
        <v>1915</v>
      </c>
      <c r="E1847" s="106">
        <f t="shared" ref="E1847:E1910" si="200">IF($C$3&gt;0,($C$3*($C$11*(D1847-D1846))*(I1846/$C$8)^$C$12),0)</f>
        <v>0</v>
      </c>
      <c r="F1847" s="107">
        <f>(E1847*7.48)/((D1847-D1846)*1440)</f>
        <v>0</v>
      </c>
      <c r="G1847" s="106" t="e">
        <f>IF('Calcs active'!P1846&gt;0,('Input &amp; Results'!E$27/12*$C$3)*('Input &amp; Results'!$D$21),('Input &amp; Results'!E$27/12*$C$3)*('Input &amp; Results'!$D$22))</f>
        <v>#DIV/0!</v>
      </c>
      <c r="H1847" s="106" t="e">
        <f t="shared" si="199"/>
        <v>#DIV/0!</v>
      </c>
      <c r="I1847" s="106" t="e">
        <f t="shared" ref="I1847:I1910" si="201">I1846+H1847</f>
        <v>#DIV/0!</v>
      </c>
      <c r="J1847" s="106" t="e">
        <f>J1846+H1847</f>
        <v>#DIV/0!</v>
      </c>
      <c r="K1847" s="107" t="e">
        <f t="shared" si="198"/>
        <v>#DIV/0!</v>
      </c>
    </row>
    <row r="1848" spans="2:11" x14ac:dyDescent="0.2">
      <c r="B1848" s="31">
        <f>B1595+1</f>
        <v>6</v>
      </c>
      <c r="C1848" s="31" t="s">
        <v>54</v>
      </c>
      <c r="D1848" s="106">
        <v>1945</v>
      </c>
      <c r="E1848" s="106">
        <f t="shared" si="200"/>
        <v>0</v>
      </c>
      <c r="F1848" s="107">
        <f>(E1848*7.48)/((D1848-D1847)*1440)</f>
        <v>0</v>
      </c>
      <c r="G1848" s="106" t="e">
        <f>IF('Calcs active'!P1847&gt;0,('Input &amp; Results'!E$28/12*$C$3)*('Input &amp; Results'!$D$21),('Input &amp; Results'!E$28/12*$C$3)*('Input &amp; Results'!$D$22))</f>
        <v>#DIV/0!</v>
      </c>
      <c r="H1848" s="106" t="e">
        <f t="shared" si="199"/>
        <v>#DIV/0!</v>
      </c>
      <c r="I1848" s="106" t="e">
        <f t="shared" si="201"/>
        <v>#DIV/0!</v>
      </c>
      <c r="J1848" s="106" t="e">
        <f t="shared" ref="J1848:J1911" si="202">J1847+H1848</f>
        <v>#DIV/0!</v>
      </c>
      <c r="K1848" s="107" t="e">
        <f t="shared" si="198"/>
        <v>#DIV/0!</v>
      </c>
    </row>
    <row r="1849" spans="2:11" x14ac:dyDescent="0.2">
      <c r="B1849" s="31">
        <f>B1626+1</f>
        <v>6</v>
      </c>
      <c r="C1849" s="31" t="s">
        <v>55</v>
      </c>
      <c r="D1849" s="106">
        <v>1976</v>
      </c>
      <c r="E1849" s="106">
        <f t="shared" si="200"/>
        <v>0</v>
      </c>
      <c r="F1849" s="107">
        <f>(E1849*7.48)/((D1849-D1848)*1440)</f>
        <v>0</v>
      </c>
      <c r="G1849" s="106" t="e">
        <f>IF('Calcs active'!P1848&gt;0,('Input &amp; Results'!E$29/12*$C$3)*('Input &amp; Results'!$D$21),('Input &amp; Results'!E$29/12*$C$3)*('Input &amp; Results'!$D$22))</f>
        <v>#DIV/0!</v>
      </c>
      <c r="H1849" s="106" t="e">
        <f t="shared" si="199"/>
        <v>#DIV/0!</v>
      </c>
      <c r="I1849" s="106" t="e">
        <f t="shared" si="201"/>
        <v>#DIV/0!</v>
      </c>
      <c r="J1849" s="106" t="e">
        <f t="shared" si="202"/>
        <v>#DIV/0!</v>
      </c>
      <c r="K1849" s="107" t="e">
        <f t="shared" si="198"/>
        <v>#DIV/0!</v>
      </c>
    </row>
    <row r="1850" spans="2:11" x14ac:dyDescent="0.2">
      <c r="B1850" s="31">
        <f>B1656+1</f>
        <v>6</v>
      </c>
      <c r="C1850" s="31" t="s">
        <v>56</v>
      </c>
      <c r="D1850" s="106">
        <v>2006</v>
      </c>
      <c r="E1850" s="106">
        <f t="shared" si="200"/>
        <v>0</v>
      </c>
      <c r="F1850" s="107">
        <f t="shared" ref="F1850:F1913" si="203">(E1850*7.48)/((D1850-D1849)*1440)</f>
        <v>0</v>
      </c>
      <c r="G1850" s="106" t="e">
        <f>IF('Calcs active'!P1849&gt;0,('Input &amp; Results'!E$30/12*$C$3)*('Input &amp; Results'!$D$21),('Input &amp; Results'!E$30/12*$C$3)*('Input &amp; Results'!$D$22))</f>
        <v>#DIV/0!</v>
      </c>
      <c r="H1850" s="106" t="e">
        <f t="shared" si="199"/>
        <v>#DIV/0!</v>
      </c>
      <c r="I1850" s="106" t="e">
        <f t="shared" si="201"/>
        <v>#DIV/0!</v>
      </c>
      <c r="J1850" s="106" t="e">
        <f t="shared" si="202"/>
        <v>#DIV/0!</v>
      </c>
      <c r="K1850" s="107" t="e">
        <f t="shared" si="198"/>
        <v>#DIV/0!</v>
      </c>
    </row>
    <row r="1851" spans="2:11" x14ac:dyDescent="0.2">
      <c r="B1851" s="31">
        <f>B1687+1</f>
        <v>6</v>
      </c>
      <c r="C1851" s="31" t="s">
        <v>57</v>
      </c>
      <c r="D1851" s="106">
        <v>2037</v>
      </c>
      <c r="E1851" s="106">
        <f t="shared" si="200"/>
        <v>0</v>
      </c>
      <c r="F1851" s="107">
        <f t="shared" si="203"/>
        <v>0</v>
      </c>
      <c r="G1851" s="106" t="e">
        <f>IF('Calcs active'!P1850&gt;0,('Input &amp; Results'!E$31/12*$C$3)*('Input &amp; Results'!$D$21),('Input &amp; Results'!E$31/12*$C$3)*('Input &amp; Results'!$D$22))</f>
        <v>#DIV/0!</v>
      </c>
      <c r="H1851" s="106" t="e">
        <f t="shared" si="199"/>
        <v>#DIV/0!</v>
      </c>
      <c r="I1851" s="106" t="e">
        <f t="shared" si="201"/>
        <v>#DIV/0!</v>
      </c>
      <c r="J1851" s="106" t="e">
        <f t="shared" si="202"/>
        <v>#DIV/0!</v>
      </c>
      <c r="K1851" s="107" t="e">
        <f t="shared" si="198"/>
        <v>#DIV/0!</v>
      </c>
    </row>
    <row r="1852" spans="2:11" x14ac:dyDescent="0.2">
      <c r="B1852" s="31">
        <f>B1718+1</f>
        <v>6</v>
      </c>
      <c r="C1852" s="31" t="s">
        <v>58</v>
      </c>
      <c r="D1852" s="106">
        <v>2068</v>
      </c>
      <c r="E1852" s="106">
        <f t="shared" si="200"/>
        <v>0</v>
      </c>
      <c r="F1852" s="107">
        <f t="shared" si="203"/>
        <v>0</v>
      </c>
      <c r="G1852" s="106" t="e">
        <f>IF('Calcs active'!P1851&gt;0,('Input &amp; Results'!E$32/12*$C$3)*('Input &amp; Results'!$D$21),('Input &amp; Results'!E$32/12*$C$3)*('Input &amp; Results'!$D$22))</f>
        <v>#DIV/0!</v>
      </c>
      <c r="H1852" s="106" t="e">
        <f t="shared" si="199"/>
        <v>#DIV/0!</v>
      </c>
      <c r="I1852" s="106" t="e">
        <f t="shared" si="201"/>
        <v>#DIV/0!</v>
      </c>
      <c r="J1852" s="106" t="e">
        <f t="shared" si="202"/>
        <v>#DIV/0!</v>
      </c>
      <c r="K1852" s="107" t="e">
        <f t="shared" si="198"/>
        <v>#DIV/0!</v>
      </c>
    </row>
    <row r="1853" spans="2:11" x14ac:dyDescent="0.2">
      <c r="B1853" s="31">
        <f>B1748+1</f>
        <v>6</v>
      </c>
      <c r="C1853" s="31" t="s">
        <v>59</v>
      </c>
      <c r="D1853" s="106">
        <v>2098</v>
      </c>
      <c r="E1853" s="106">
        <f t="shared" si="200"/>
        <v>0</v>
      </c>
      <c r="F1853" s="107">
        <f t="shared" si="203"/>
        <v>0</v>
      </c>
      <c r="G1853" s="106" t="e">
        <f>IF('Calcs active'!P1852&gt;0,('Input &amp; Results'!E$33/12*$C$3)*('Input &amp; Results'!$D$21),('Input &amp; Results'!E$33/12*$C$3)*('Input &amp; Results'!$D$22))</f>
        <v>#DIV/0!</v>
      </c>
      <c r="H1853" s="106" t="e">
        <f t="shared" si="199"/>
        <v>#DIV/0!</v>
      </c>
      <c r="I1853" s="106" t="e">
        <f t="shared" si="201"/>
        <v>#DIV/0!</v>
      </c>
      <c r="J1853" s="106" t="e">
        <f t="shared" si="202"/>
        <v>#DIV/0!</v>
      </c>
      <c r="K1853" s="107" t="e">
        <f t="shared" si="198"/>
        <v>#DIV/0!</v>
      </c>
    </row>
    <row r="1854" spans="2:11" x14ac:dyDescent="0.2">
      <c r="B1854" s="31">
        <f>B1779+1</f>
        <v>6</v>
      </c>
      <c r="C1854" s="31" t="s">
        <v>60</v>
      </c>
      <c r="D1854" s="106">
        <v>2129</v>
      </c>
      <c r="E1854" s="106">
        <f t="shared" si="200"/>
        <v>0</v>
      </c>
      <c r="F1854" s="107">
        <f t="shared" si="203"/>
        <v>0</v>
      </c>
      <c r="G1854" s="106" t="e">
        <f>IF('Calcs active'!P1853&gt;0,('Input &amp; Results'!E$34/12*$C$3)*('Input &amp; Results'!$D$21),('Input &amp; Results'!E$34/12*$C$3)*('Input &amp; Results'!$D$22))</f>
        <v>#DIV/0!</v>
      </c>
      <c r="H1854" s="106" t="e">
        <f t="shared" si="199"/>
        <v>#DIV/0!</v>
      </c>
      <c r="I1854" s="106" t="e">
        <f t="shared" si="201"/>
        <v>#DIV/0!</v>
      </c>
      <c r="J1854" s="106" t="e">
        <f t="shared" si="202"/>
        <v>#DIV/0!</v>
      </c>
      <c r="K1854" s="107" t="e">
        <f t="shared" si="198"/>
        <v>#DIV/0!</v>
      </c>
    </row>
    <row r="1855" spans="2:11" x14ac:dyDescent="0.2">
      <c r="B1855" s="31">
        <f>B1809+1</f>
        <v>6</v>
      </c>
      <c r="C1855" s="31" t="s">
        <v>61</v>
      </c>
      <c r="D1855" s="106">
        <v>2159</v>
      </c>
      <c r="E1855" s="106">
        <f t="shared" si="200"/>
        <v>0</v>
      </c>
      <c r="F1855" s="107">
        <f t="shared" si="203"/>
        <v>0</v>
      </c>
      <c r="G1855" s="106" t="e">
        <f>IF('Calcs active'!P1854&gt;0,('Input &amp; Results'!E$35/12*$C$3)*('Input &amp; Results'!$D$21),('Input &amp; Results'!E$35/12*$C$3)*('Input &amp; Results'!$D$22))</f>
        <v>#DIV/0!</v>
      </c>
      <c r="H1855" s="106" t="e">
        <f t="shared" si="199"/>
        <v>#DIV/0!</v>
      </c>
      <c r="I1855" s="106" t="e">
        <f t="shared" si="201"/>
        <v>#DIV/0!</v>
      </c>
      <c r="J1855" s="106" t="e">
        <f t="shared" si="202"/>
        <v>#DIV/0!</v>
      </c>
      <c r="K1855" s="107" t="e">
        <f t="shared" si="198"/>
        <v>#DIV/0!</v>
      </c>
    </row>
    <row r="1856" spans="2:11" x14ac:dyDescent="0.2">
      <c r="B1856" s="31">
        <f>B1840+1</f>
        <v>6</v>
      </c>
      <c r="C1856" s="31" t="s">
        <v>62</v>
      </c>
      <c r="D1856" s="106">
        <v>2190</v>
      </c>
      <c r="E1856" s="106">
        <f t="shared" si="200"/>
        <v>0</v>
      </c>
      <c r="F1856" s="107">
        <f t="shared" si="203"/>
        <v>0</v>
      </c>
      <c r="G1856" s="106" t="e">
        <f>IF('Calcs active'!P1855&gt;0,('Input &amp; Results'!E$36/12*$C$3)*('Input &amp; Results'!$D$21),('Input &amp; Results'!E$36/12*$C$3)*('Input &amp; Results'!$D$22))</f>
        <v>#DIV/0!</v>
      </c>
      <c r="H1856" s="106" t="e">
        <f t="shared" si="199"/>
        <v>#DIV/0!</v>
      </c>
      <c r="I1856" s="106" t="e">
        <f t="shared" si="201"/>
        <v>#DIV/0!</v>
      </c>
      <c r="J1856" s="106" t="e">
        <f t="shared" si="202"/>
        <v>#DIV/0!</v>
      </c>
      <c r="K1856" s="107" t="e">
        <f t="shared" si="198"/>
        <v>#DIV/0!</v>
      </c>
    </row>
    <row r="1857" spans="2:11" x14ac:dyDescent="0.2">
      <c r="B1857" s="31">
        <f>B1845+1</f>
        <v>7</v>
      </c>
      <c r="C1857" s="31" t="str">
        <f>C1845</f>
        <v>January</v>
      </c>
      <c r="D1857" s="106">
        <f>D1845+365</f>
        <v>2221</v>
      </c>
      <c r="E1857" s="106">
        <f t="shared" si="200"/>
        <v>0</v>
      </c>
      <c r="F1857" s="107">
        <f t="shared" si="203"/>
        <v>0</v>
      </c>
      <c r="G1857" s="106" t="e">
        <f>IF('Calcs active'!P1856&gt;0,('Input &amp; Results'!E$25/12*$C$3)*('Input &amp; Results'!$D$21),('Input &amp; Results'!E$25/12*$C$3)*('Input &amp; Results'!$D$22))</f>
        <v>#DIV/0!</v>
      </c>
      <c r="H1857" s="106" t="e">
        <f t="shared" si="199"/>
        <v>#DIV/0!</v>
      </c>
      <c r="I1857" s="106" t="e">
        <f t="shared" si="201"/>
        <v>#DIV/0!</v>
      </c>
      <c r="J1857" s="106" t="e">
        <f t="shared" si="202"/>
        <v>#DIV/0!</v>
      </c>
      <c r="K1857" s="107" t="e">
        <f t="shared" si="198"/>
        <v>#DIV/0!</v>
      </c>
    </row>
    <row r="1858" spans="2:11" x14ac:dyDescent="0.2">
      <c r="B1858" s="31">
        <f t="shared" ref="B1858:B1921" si="204">B1846+1</f>
        <v>7</v>
      </c>
      <c r="C1858" s="31" t="str">
        <f t="shared" ref="C1858:C1921" si="205">C1846</f>
        <v>February</v>
      </c>
      <c r="D1858" s="106">
        <f>D1846+365</f>
        <v>2249</v>
      </c>
      <c r="E1858" s="106">
        <f t="shared" si="200"/>
        <v>0</v>
      </c>
      <c r="F1858" s="107">
        <f t="shared" si="203"/>
        <v>0</v>
      </c>
      <c r="G1858" s="106" t="e">
        <f>IF('Calcs active'!P1857&gt;0,('Input &amp; Results'!E$26/12*$C$3)*('Input &amp; Results'!$D$21),('Input &amp; Results'!E$26/12*$C$3)*('Input &amp; Results'!$D$22))</f>
        <v>#DIV/0!</v>
      </c>
      <c r="H1858" s="106" t="e">
        <f t="shared" si="199"/>
        <v>#DIV/0!</v>
      </c>
      <c r="I1858" s="106" t="e">
        <f t="shared" si="201"/>
        <v>#DIV/0!</v>
      </c>
      <c r="J1858" s="106" t="e">
        <f t="shared" si="202"/>
        <v>#DIV/0!</v>
      </c>
      <c r="K1858" s="107" t="e">
        <f t="shared" si="198"/>
        <v>#DIV/0!</v>
      </c>
    </row>
    <row r="1859" spans="2:11" x14ac:dyDescent="0.2">
      <c r="B1859" s="31">
        <f t="shared" si="204"/>
        <v>7</v>
      </c>
      <c r="C1859" s="31" t="str">
        <f t="shared" si="205"/>
        <v>March</v>
      </c>
      <c r="D1859" s="106">
        <f t="shared" ref="D1859:D1922" si="206">D1847+365</f>
        <v>2280</v>
      </c>
      <c r="E1859" s="106">
        <f t="shared" si="200"/>
        <v>0</v>
      </c>
      <c r="F1859" s="107">
        <f t="shared" si="203"/>
        <v>0</v>
      </c>
      <c r="G1859" s="106" t="e">
        <f>IF('Calcs active'!P1858&gt;0,('Input &amp; Results'!E$27/12*$C$3)*('Input &amp; Results'!$D$21),('Input &amp; Results'!E$27/12*$C$3)*('Input &amp; Results'!$D$22))</f>
        <v>#DIV/0!</v>
      </c>
      <c r="H1859" s="106" t="e">
        <f t="shared" si="199"/>
        <v>#DIV/0!</v>
      </c>
      <c r="I1859" s="106" t="e">
        <f t="shared" si="201"/>
        <v>#DIV/0!</v>
      </c>
      <c r="J1859" s="106" t="e">
        <f t="shared" si="202"/>
        <v>#DIV/0!</v>
      </c>
      <c r="K1859" s="107" t="e">
        <f t="shared" si="198"/>
        <v>#DIV/0!</v>
      </c>
    </row>
    <row r="1860" spans="2:11" x14ac:dyDescent="0.2">
      <c r="B1860" s="31">
        <f t="shared" si="204"/>
        <v>7</v>
      </c>
      <c r="C1860" s="31" t="str">
        <f t="shared" si="205"/>
        <v>April</v>
      </c>
      <c r="D1860" s="106">
        <f t="shared" si="206"/>
        <v>2310</v>
      </c>
      <c r="E1860" s="106">
        <f t="shared" si="200"/>
        <v>0</v>
      </c>
      <c r="F1860" s="107">
        <f t="shared" si="203"/>
        <v>0</v>
      </c>
      <c r="G1860" s="106" t="e">
        <f>IF('Calcs active'!P1859&gt;0,('Input &amp; Results'!E$28/12*$C$3)*('Input &amp; Results'!$D$21),('Input &amp; Results'!E$28/12*$C$3)*('Input &amp; Results'!$D$22))</f>
        <v>#DIV/0!</v>
      </c>
      <c r="H1860" s="106" t="e">
        <f t="shared" si="199"/>
        <v>#DIV/0!</v>
      </c>
      <c r="I1860" s="106" t="e">
        <f t="shared" si="201"/>
        <v>#DIV/0!</v>
      </c>
      <c r="J1860" s="106" t="e">
        <f t="shared" si="202"/>
        <v>#DIV/0!</v>
      </c>
      <c r="K1860" s="107" t="e">
        <f t="shared" si="198"/>
        <v>#DIV/0!</v>
      </c>
    </row>
    <row r="1861" spans="2:11" x14ac:dyDescent="0.2">
      <c r="B1861" s="31">
        <f t="shared" si="204"/>
        <v>7</v>
      </c>
      <c r="C1861" s="31" t="str">
        <f t="shared" si="205"/>
        <v>May</v>
      </c>
      <c r="D1861" s="106">
        <f t="shared" si="206"/>
        <v>2341</v>
      </c>
      <c r="E1861" s="106">
        <f t="shared" si="200"/>
        <v>0</v>
      </c>
      <c r="F1861" s="107">
        <f t="shared" si="203"/>
        <v>0</v>
      </c>
      <c r="G1861" s="106" t="e">
        <f>IF('Calcs active'!P1860&gt;0,('Input &amp; Results'!E$29/12*$C$3)*('Input &amp; Results'!$D$21),('Input &amp; Results'!E$29/12*$C$3)*('Input &amp; Results'!$D$22))</f>
        <v>#DIV/0!</v>
      </c>
      <c r="H1861" s="106" t="e">
        <f t="shared" si="199"/>
        <v>#DIV/0!</v>
      </c>
      <c r="I1861" s="106" t="e">
        <f t="shared" si="201"/>
        <v>#DIV/0!</v>
      </c>
      <c r="J1861" s="106" t="e">
        <f t="shared" si="202"/>
        <v>#DIV/0!</v>
      </c>
      <c r="K1861" s="107" t="e">
        <f t="shared" si="198"/>
        <v>#DIV/0!</v>
      </c>
    </row>
    <row r="1862" spans="2:11" x14ac:dyDescent="0.2">
      <c r="B1862" s="31">
        <f t="shared" si="204"/>
        <v>7</v>
      </c>
      <c r="C1862" s="31" t="str">
        <f t="shared" si="205"/>
        <v>June</v>
      </c>
      <c r="D1862" s="106">
        <f t="shared" si="206"/>
        <v>2371</v>
      </c>
      <c r="E1862" s="106">
        <f t="shared" si="200"/>
        <v>0</v>
      </c>
      <c r="F1862" s="107">
        <f t="shared" si="203"/>
        <v>0</v>
      </c>
      <c r="G1862" s="106" t="e">
        <f>IF('Calcs active'!P1861&gt;0,('Input &amp; Results'!E$30/12*$C$3)*('Input &amp; Results'!$D$21),('Input &amp; Results'!E$30/12*$C$3)*('Input &amp; Results'!$D$22))</f>
        <v>#DIV/0!</v>
      </c>
      <c r="H1862" s="106" t="e">
        <f t="shared" si="199"/>
        <v>#DIV/0!</v>
      </c>
      <c r="I1862" s="106" t="e">
        <f t="shared" si="201"/>
        <v>#DIV/0!</v>
      </c>
      <c r="J1862" s="106" t="e">
        <f t="shared" si="202"/>
        <v>#DIV/0!</v>
      </c>
      <c r="K1862" s="107" t="e">
        <f t="shared" si="198"/>
        <v>#DIV/0!</v>
      </c>
    </row>
    <row r="1863" spans="2:11" x14ac:dyDescent="0.2">
      <c r="B1863" s="31">
        <f t="shared" si="204"/>
        <v>7</v>
      </c>
      <c r="C1863" s="31" t="str">
        <f t="shared" si="205"/>
        <v>July</v>
      </c>
      <c r="D1863" s="106">
        <f t="shared" si="206"/>
        <v>2402</v>
      </c>
      <c r="E1863" s="106">
        <f t="shared" si="200"/>
        <v>0</v>
      </c>
      <c r="F1863" s="107">
        <f t="shared" si="203"/>
        <v>0</v>
      </c>
      <c r="G1863" s="106" t="e">
        <f>IF('Calcs active'!P1862&gt;0,('Input &amp; Results'!E$31/12*$C$3)*('Input &amp; Results'!$D$21),('Input &amp; Results'!E$31/12*$C$3)*('Input &amp; Results'!$D$22))</f>
        <v>#DIV/0!</v>
      </c>
      <c r="H1863" s="106" t="e">
        <f t="shared" si="199"/>
        <v>#DIV/0!</v>
      </c>
      <c r="I1863" s="106" t="e">
        <f t="shared" si="201"/>
        <v>#DIV/0!</v>
      </c>
      <c r="J1863" s="106" t="e">
        <f t="shared" si="202"/>
        <v>#DIV/0!</v>
      </c>
      <c r="K1863" s="107" t="e">
        <f t="shared" si="198"/>
        <v>#DIV/0!</v>
      </c>
    </row>
    <row r="1864" spans="2:11" x14ac:dyDescent="0.2">
      <c r="B1864" s="31">
        <f t="shared" si="204"/>
        <v>7</v>
      </c>
      <c r="C1864" s="31" t="str">
        <f t="shared" si="205"/>
        <v>August</v>
      </c>
      <c r="D1864" s="106">
        <f t="shared" si="206"/>
        <v>2433</v>
      </c>
      <c r="E1864" s="106">
        <f t="shared" si="200"/>
        <v>0</v>
      </c>
      <c r="F1864" s="107">
        <f t="shared" si="203"/>
        <v>0</v>
      </c>
      <c r="G1864" s="106" t="e">
        <f>IF('Calcs active'!P1863&gt;0,('Input &amp; Results'!E$32/12*$C$3)*('Input &amp; Results'!$D$21),('Input &amp; Results'!E$32/12*$C$3)*('Input &amp; Results'!$D$22))</f>
        <v>#DIV/0!</v>
      </c>
      <c r="H1864" s="106" t="e">
        <f t="shared" si="199"/>
        <v>#DIV/0!</v>
      </c>
      <c r="I1864" s="106" t="e">
        <f t="shared" si="201"/>
        <v>#DIV/0!</v>
      </c>
      <c r="J1864" s="106" t="e">
        <f t="shared" si="202"/>
        <v>#DIV/0!</v>
      </c>
      <c r="K1864" s="107" t="e">
        <f t="shared" si="198"/>
        <v>#DIV/0!</v>
      </c>
    </row>
    <row r="1865" spans="2:11" x14ac:dyDescent="0.2">
      <c r="B1865" s="31">
        <f t="shared" si="204"/>
        <v>7</v>
      </c>
      <c r="C1865" s="31" t="str">
        <f t="shared" si="205"/>
        <v>September</v>
      </c>
      <c r="D1865" s="106">
        <f t="shared" si="206"/>
        <v>2463</v>
      </c>
      <c r="E1865" s="106">
        <f t="shared" si="200"/>
        <v>0</v>
      </c>
      <c r="F1865" s="107">
        <f t="shared" si="203"/>
        <v>0</v>
      </c>
      <c r="G1865" s="106" t="e">
        <f>IF('Calcs active'!P1864&gt;0,('Input &amp; Results'!E$33/12*$C$3)*('Input &amp; Results'!$D$21),('Input &amp; Results'!E$33/12*$C$3)*('Input &amp; Results'!$D$22))</f>
        <v>#DIV/0!</v>
      </c>
      <c r="H1865" s="106" t="e">
        <f t="shared" si="199"/>
        <v>#DIV/0!</v>
      </c>
      <c r="I1865" s="106" t="e">
        <f t="shared" si="201"/>
        <v>#DIV/0!</v>
      </c>
      <c r="J1865" s="106" t="e">
        <f t="shared" si="202"/>
        <v>#DIV/0!</v>
      </c>
      <c r="K1865" s="107" t="e">
        <f t="shared" si="198"/>
        <v>#DIV/0!</v>
      </c>
    </row>
    <row r="1866" spans="2:11" x14ac:dyDescent="0.2">
      <c r="B1866" s="31">
        <f t="shared" si="204"/>
        <v>7</v>
      </c>
      <c r="C1866" s="31" t="str">
        <f t="shared" si="205"/>
        <v>October</v>
      </c>
      <c r="D1866" s="106">
        <f t="shared" si="206"/>
        <v>2494</v>
      </c>
      <c r="E1866" s="106">
        <f t="shared" si="200"/>
        <v>0</v>
      </c>
      <c r="F1866" s="107">
        <f t="shared" si="203"/>
        <v>0</v>
      </c>
      <c r="G1866" s="106" t="e">
        <f>IF('Calcs active'!P1865&gt;0,('Input &amp; Results'!E$34/12*$C$3)*('Input &amp; Results'!$D$21),('Input &amp; Results'!E$34/12*$C$3)*('Input &amp; Results'!$D$22))</f>
        <v>#DIV/0!</v>
      </c>
      <c r="H1866" s="106" t="e">
        <f t="shared" si="199"/>
        <v>#DIV/0!</v>
      </c>
      <c r="I1866" s="106" t="e">
        <f t="shared" si="201"/>
        <v>#DIV/0!</v>
      </c>
      <c r="J1866" s="106" t="e">
        <f t="shared" si="202"/>
        <v>#DIV/0!</v>
      </c>
      <c r="K1866" s="107" t="e">
        <f t="shared" si="198"/>
        <v>#DIV/0!</v>
      </c>
    </row>
    <row r="1867" spans="2:11" x14ac:dyDescent="0.2">
      <c r="B1867" s="31">
        <f t="shared" si="204"/>
        <v>7</v>
      </c>
      <c r="C1867" s="31" t="str">
        <f t="shared" si="205"/>
        <v>November</v>
      </c>
      <c r="D1867" s="106">
        <f t="shared" si="206"/>
        <v>2524</v>
      </c>
      <c r="E1867" s="106">
        <f t="shared" si="200"/>
        <v>0</v>
      </c>
      <c r="F1867" s="107">
        <f t="shared" si="203"/>
        <v>0</v>
      </c>
      <c r="G1867" s="106" t="e">
        <f>IF('Calcs active'!P1866&gt;0,('Input &amp; Results'!E$35/12*$C$3)*('Input &amp; Results'!$D$21),('Input &amp; Results'!E$35/12*$C$3)*('Input &amp; Results'!$D$22))</f>
        <v>#DIV/0!</v>
      </c>
      <c r="H1867" s="106" t="e">
        <f t="shared" si="199"/>
        <v>#DIV/0!</v>
      </c>
      <c r="I1867" s="106" t="e">
        <f t="shared" si="201"/>
        <v>#DIV/0!</v>
      </c>
      <c r="J1867" s="106" t="e">
        <f t="shared" si="202"/>
        <v>#DIV/0!</v>
      </c>
      <c r="K1867" s="107" t="e">
        <f t="shared" si="198"/>
        <v>#DIV/0!</v>
      </c>
    </row>
    <row r="1868" spans="2:11" x14ac:dyDescent="0.2">
      <c r="B1868" s="31">
        <f t="shared" si="204"/>
        <v>7</v>
      </c>
      <c r="C1868" s="31" t="str">
        <f t="shared" si="205"/>
        <v>December</v>
      </c>
      <c r="D1868" s="106">
        <f t="shared" si="206"/>
        <v>2555</v>
      </c>
      <c r="E1868" s="106">
        <f t="shared" si="200"/>
        <v>0</v>
      </c>
      <c r="F1868" s="107">
        <f t="shared" si="203"/>
        <v>0</v>
      </c>
      <c r="G1868" s="106" t="e">
        <f>IF('Calcs active'!P1867&gt;0,('Input &amp; Results'!E$36/12*$C$3)*('Input &amp; Results'!$D$21),('Input &amp; Results'!E$36/12*$C$3)*('Input &amp; Results'!$D$22))</f>
        <v>#DIV/0!</v>
      </c>
      <c r="H1868" s="106" t="e">
        <f t="shared" si="199"/>
        <v>#DIV/0!</v>
      </c>
      <c r="I1868" s="106" t="e">
        <f t="shared" si="201"/>
        <v>#DIV/0!</v>
      </c>
      <c r="J1868" s="106" t="e">
        <f t="shared" si="202"/>
        <v>#DIV/0!</v>
      </c>
      <c r="K1868" s="107" t="e">
        <f t="shared" si="198"/>
        <v>#DIV/0!</v>
      </c>
    </row>
    <row r="1869" spans="2:11" x14ac:dyDescent="0.2">
      <c r="B1869" s="31">
        <f t="shared" si="204"/>
        <v>8</v>
      </c>
      <c r="C1869" s="31" t="str">
        <f t="shared" si="205"/>
        <v>January</v>
      </c>
      <c r="D1869" s="106">
        <f t="shared" si="206"/>
        <v>2586</v>
      </c>
      <c r="E1869" s="106">
        <f t="shared" si="200"/>
        <v>0</v>
      </c>
      <c r="F1869" s="107">
        <f t="shared" si="203"/>
        <v>0</v>
      </c>
      <c r="G1869" s="106" t="e">
        <f>IF('Calcs active'!P1868&gt;0,('Input &amp; Results'!E$25/12*$C$3)*('Input &amp; Results'!$D$21),('Input &amp; Results'!E$25/12*$C$3)*('Input &amp; Results'!$D$22))</f>
        <v>#DIV/0!</v>
      </c>
      <c r="H1869" s="106" t="e">
        <f t="shared" si="199"/>
        <v>#DIV/0!</v>
      </c>
      <c r="I1869" s="106" t="e">
        <f t="shared" si="201"/>
        <v>#DIV/0!</v>
      </c>
      <c r="J1869" s="106" t="e">
        <f t="shared" si="202"/>
        <v>#DIV/0!</v>
      </c>
      <c r="K1869" s="107" t="e">
        <f t="shared" si="198"/>
        <v>#DIV/0!</v>
      </c>
    </row>
    <row r="1870" spans="2:11" x14ac:dyDescent="0.2">
      <c r="B1870" s="31">
        <f t="shared" si="204"/>
        <v>8</v>
      </c>
      <c r="C1870" s="31" t="str">
        <f t="shared" si="205"/>
        <v>February</v>
      </c>
      <c r="D1870" s="106">
        <f t="shared" si="206"/>
        <v>2614</v>
      </c>
      <c r="E1870" s="106">
        <f t="shared" si="200"/>
        <v>0</v>
      </c>
      <c r="F1870" s="107">
        <f t="shared" si="203"/>
        <v>0</v>
      </c>
      <c r="G1870" s="106" t="e">
        <f>IF('Calcs active'!P1869&gt;0,('Input &amp; Results'!E$26/12*$C$3)*('Input &amp; Results'!$D$21),('Input &amp; Results'!E$26/12*$C$3)*('Input &amp; Results'!$D$22))</f>
        <v>#DIV/0!</v>
      </c>
      <c r="H1870" s="106" t="e">
        <f t="shared" si="199"/>
        <v>#DIV/0!</v>
      </c>
      <c r="I1870" s="106" t="e">
        <f t="shared" si="201"/>
        <v>#DIV/0!</v>
      </c>
      <c r="J1870" s="106" t="e">
        <f t="shared" si="202"/>
        <v>#DIV/0!</v>
      </c>
      <c r="K1870" s="107" t="e">
        <f t="shared" si="198"/>
        <v>#DIV/0!</v>
      </c>
    </row>
    <row r="1871" spans="2:11" x14ac:dyDescent="0.2">
      <c r="B1871" s="31">
        <f t="shared" si="204"/>
        <v>8</v>
      </c>
      <c r="C1871" s="31" t="str">
        <f t="shared" si="205"/>
        <v>March</v>
      </c>
      <c r="D1871" s="106">
        <f t="shared" si="206"/>
        <v>2645</v>
      </c>
      <c r="E1871" s="106">
        <f t="shared" si="200"/>
        <v>0</v>
      </c>
      <c r="F1871" s="107">
        <f t="shared" si="203"/>
        <v>0</v>
      </c>
      <c r="G1871" s="106" t="e">
        <f>IF('Calcs active'!P1870&gt;0,('Input &amp; Results'!E$27/12*$C$3)*('Input &amp; Results'!$D$21),('Input &amp; Results'!E$27/12*$C$3)*('Input &amp; Results'!$D$22))</f>
        <v>#DIV/0!</v>
      </c>
      <c r="H1871" s="106" t="e">
        <f t="shared" si="199"/>
        <v>#DIV/0!</v>
      </c>
      <c r="I1871" s="106" t="e">
        <f t="shared" si="201"/>
        <v>#DIV/0!</v>
      </c>
      <c r="J1871" s="106" t="e">
        <f t="shared" si="202"/>
        <v>#DIV/0!</v>
      </c>
      <c r="K1871" s="107" t="e">
        <f t="shared" si="198"/>
        <v>#DIV/0!</v>
      </c>
    </row>
    <row r="1872" spans="2:11" x14ac:dyDescent="0.2">
      <c r="B1872" s="31">
        <f t="shared" si="204"/>
        <v>8</v>
      </c>
      <c r="C1872" s="31" t="str">
        <f t="shared" si="205"/>
        <v>April</v>
      </c>
      <c r="D1872" s="106">
        <f t="shared" si="206"/>
        <v>2675</v>
      </c>
      <c r="E1872" s="106">
        <f t="shared" si="200"/>
        <v>0</v>
      </c>
      <c r="F1872" s="107">
        <f t="shared" si="203"/>
        <v>0</v>
      </c>
      <c r="G1872" s="106" t="e">
        <f>IF('Calcs active'!P1871&gt;0,('Input &amp; Results'!E$28/12*$C$3)*('Input &amp; Results'!$D$21),('Input &amp; Results'!E$28/12*$C$3)*('Input &amp; Results'!$D$22))</f>
        <v>#DIV/0!</v>
      </c>
      <c r="H1872" s="106" t="e">
        <f t="shared" si="199"/>
        <v>#DIV/0!</v>
      </c>
      <c r="I1872" s="106" t="e">
        <f t="shared" si="201"/>
        <v>#DIV/0!</v>
      </c>
      <c r="J1872" s="106" t="e">
        <f t="shared" si="202"/>
        <v>#DIV/0!</v>
      </c>
      <c r="K1872" s="107" t="e">
        <f t="shared" si="198"/>
        <v>#DIV/0!</v>
      </c>
    </row>
    <row r="1873" spans="2:11" x14ac:dyDescent="0.2">
      <c r="B1873" s="31">
        <f t="shared" si="204"/>
        <v>8</v>
      </c>
      <c r="C1873" s="31" t="str">
        <f t="shared" si="205"/>
        <v>May</v>
      </c>
      <c r="D1873" s="106">
        <f t="shared" si="206"/>
        <v>2706</v>
      </c>
      <c r="E1873" s="106">
        <f t="shared" si="200"/>
        <v>0</v>
      </c>
      <c r="F1873" s="107">
        <f t="shared" si="203"/>
        <v>0</v>
      </c>
      <c r="G1873" s="106" t="e">
        <f>IF('Calcs active'!P1872&gt;0,('Input &amp; Results'!E$29/12*$C$3)*('Input &amp; Results'!$D$21),('Input &amp; Results'!E$29/12*$C$3)*('Input &amp; Results'!$D$22))</f>
        <v>#DIV/0!</v>
      </c>
      <c r="H1873" s="106" t="e">
        <f t="shared" si="199"/>
        <v>#DIV/0!</v>
      </c>
      <c r="I1873" s="106" t="e">
        <f t="shared" si="201"/>
        <v>#DIV/0!</v>
      </c>
      <c r="J1873" s="106" t="e">
        <f t="shared" si="202"/>
        <v>#DIV/0!</v>
      </c>
      <c r="K1873" s="107" t="e">
        <f t="shared" si="198"/>
        <v>#DIV/0!</v>
      </c>
    </row>
    <row r="1874" spans="2:11" x14ac:dyDescent="0.2">
      <c r="B1874" s="31">
        <f t="shared" si="204"/>
        <v>8</v>
      </c>
      <c r="C1874" s="31" t="str">
        <f t="shared" si="205"/>
        <v>June</v>
      </c>
      <c r="D1874" s="106">
        <f t="shared" si="206"/>
        <v>2736</v>
      </c>
      <c r="E1874" s="106">
        <f t="shared" si="200"/>
        <v>0</v>
      </c>
      <c r="F1874" s="107">
        <f t="shared" si="203"/>
        <v>0</v>
      </c>
      <c r="G1874" s="106" t="e">
        <f>IF('Calcs active'!P1873&gt;0,('Input &amp; Results'!E$30/12*$C$3)*('Input &amp; Results'!$D$21),('Input &amp; Results'!E$30/12*$C$3)*('Input &amp; Results'!$D$22))</f>
        <v>#DIV/0!</v>
      </c>
      <c r="H1874" s="106" t="e">
        <f t="shared" si="199"/>
        <v>#DIV/0!</v>
      </c>
      <c r="I1874" s="106" t="e">
        <f t="shared" si="201"/>
        <v>#DIV/0!</v>
      </c>
      <c r="J1874" s="106" t="e">
        <f t="shared" si="202"/>
        <v>#DIV/0!</v>
      </c>
      <c r="K1874" s="107" t="e">
        <f t="shared" si="198"/>
        <v>#DIV/0!</v>
      </c>
    </row>
    <row r="1875" spans="2:11" x14ac:dyDescent="0.2">
      <c r="B1875" s="31">
        <f t="shared" si="204"/>
        <v>8</v>
      </c>
      <c r="C1875" s="31" t="str">
        <f t="shared" si="205"/>
        <v>July</v>
      </c>
      <c r="D1875" s="106">
        <f t="shared" si="206"/>
        <v>2767</v>
      </c>
      <c r="E1875" s="106">
        <f t="shared" si="200"/>
        <v>0</v>
      </c>
      <c r="F1875" s="107">
        <f t="shared" si="203"/>
        <v>0</v>
      </c>
      <c r="G1875" s="106" t="e">
        <f>IF('Calcs active'!P1874&gt;0,('Input &amp; Results'!E$31/12*$C$3)*('Input &amp; Results'!$D$21),('Input &amp; Results'!E$31/12*$C$3)*('Input &amp; Results'!$D$22))</f>
        <v>#DIV/0!</v>
      </c>
      <c r="H1875" s="106" t="e">
        <f t="shared" si="199"/>
        <v>#DIV/0!</v>
      </c>
      <c r="I1875" s="106" t="e">
        <f t="shared" si="201"/>
        <v>#DIV/0!</v>
      </c>
      <c r="J1875" s="106" t="e">
        <f t="shared" si="202"/>
        <v>#DIV/0!</v>
      </c>
      <c r="K1875" s="107" t="e">
        <f t="shared" si="198"/>
        <v>#DIV/0!</v>
      </c>
    </row>
    <row r="1876" spans="2:11" x14ac:dyDescent="0.2">
      <c r="B1876" s="31">
        <f t="shared" si="204"/>
        <v>8</v>
      </c>
      <c r="C1876" s="31" t="str">
        <f t="shared" si="205"/>
        <v>August</v>
      </c>
      <c r="D1876" s="106">
        <f t="shared" si="206"/>
        <v>2798</v>
      </c>
      <c r="E1876" s="106">
        <f t="shared" si="200"/>
        <v>0</v>
      </c>
      <c r="F1876" s="107">
        <f t="shared" si="203"/>
        <v>0</v>
      </c>
      <c r="G1876" s="106" t="e">
        <f>IF('Calcs active'!P1875&gt;0,('Input &amp; Results'!E$32/12*$C$3)*('Input &amp; Results'!$D$21),('Input &amp; Results'!E$32/12*$C$3)*('Input &amp; Results'!$D$22))</f>
        <v>#DIV/0!</v>
      </c>
      <c r="H1876" s="106" t="e">
        <f t="shared" si="199"/>
        <v>#DIV/0!</v>
      </c>
      <c r="I1876" s="106" t="e">
        <f t="shared" si="201"/>
        <v>#DIV/0!</v>
      </c>
      <c r="J1876" s="106" t="e">
        <f t="shared" si="202"/>
        <v>#DIV/0!</v>
      </c>
      <c r="K1876" s="107" t="e">
        <f t="shared" si="198"/>
        <v>#DIV/0!</v>
      </c>
    </row>
    <row r="1877" spans="2:11" x14ac:dyDescent="0.2">
      <c r="B1877" s="31">
        <f t="shared" si="204"/>
        <v>8</v>
      </c>
      <c r="C1877" s="31" t="str">
        <f t="shared" si="205"/>
        <v>September</v>
      </c>
      <c r="D1877" s="106">
        <f t="shared" si="206"/>
        <v>2828</v>
      </c>
      <c r="E1877" s="106">
        <f t="shared" si="200"/>
        <v>0</v>
      </c>
      <c r="F1877" s="107">
        <f t="shared" si="203"/>
        <v>0</v>
      </c>
      <c r="G1877" s="106" t="e">
        <f>IF('Calcs active'!P1876&gt;0,('Input &amp; Results'!E$33/12*$C$3)*('Input &amp; Results'!$D$21),('Input &amp; Results'!E$33/12*$C$3)*('Input &amp; Results'!$D$22))</f>
        <v>#DIV/0!</v>
      </c>
      <c r="H1877" s="106" t="e">
        <f t="shared" si="199"/>
        <v>#DIV/0!</v>
      </c>
      <c r="I1877" s="106" t="e">
        <f t="shared" si="201"/>
        <v>#DIV/0!</v>
      </c>
      <c r="J1877" s="106" t="e">
        <f t="shared" si="202"/>
        <v>#DIV/0!</v>
      </c>
      <c r="K1877" s="107" t="e">
        <f t="shared" si="198"/>
        <v>#DIV/0!</v>
      </c>
    </row>
    <row r="1878" spans="2:11" x14ac:dyDescent="0.2">
      <c r="B1878" s="31">
        <f t="shared" si="204"/>
        <v>8</v>
      </c>
      <c r="C1878" s="31" t="str">
        <f t="shared" si="205"/>
        <v>October</v>
      </c>
      <c r="D1878" s="106">
        <f t="shared" si="206"/>
        <v>2859</v>
      </c>
      <c r="E1878" s="106">
        <f t="shared" si="200"/>
        <v>0</v>
      </c>
      <c r="F1878" s="107">
        <f t="shared" si="203"/>
        <v>0</v>
      </c>
      <c r="G1878" s="106" t="e">
        <f>IF('Calcs active'!P1877&gt;0,('Input &amp; Results'!E$34/12*$C$3)*('Input &amp; Results'!$D$21),('Input &amp; Results'!E$34/12*$C$3)*('Input &amp; Results'!$D$22))</f>
        <v>#DIV/0!</v>
      </c>
      <c r="H1878" s="106" t="e">
        <f t="shared" si="199"/>
        <v>#DIV/0!</v>
      </c>
      <c r="I1878" s="106" t="e">
        <f t="shared" si="201"/>
        <v>#DIV/0!</v>
      </c>
      <c r="J1878" s="106" t="e">
        <f t="shared" si="202"/>
        <v>#DIV/0!</v>
      </c>
      <c r="K1878" s="107" t="e">
        <f t="shared" si="198"/>
        <v>#DIV/0!</v>
      </c>
    </row>
    <row r="1879" spans="2:11" x14ac:dyDescent="0.2">
      <c r="B1879" s="31">
        <f t="shared" si="204"/>
        <v>8</v>
      </c>
      <c r="C1879" s="31" t="str">
        <f t="shared" si="205"/>
        <v>November</v>
      </c>
      <c r="D1879" s="106">
        <f t="shared" si="206"/>
        <v>2889</v>
      </c>
      <c r="E1879" s="106">
        <f t="shared" si="200"/>
        <v>0</v>
      </c>
      <c r="F1879" s="107">
        <f t="shared" si="203"/>
        <v>0</v>
      </c>
      <c r="G1879" s="106" t="e">
        <f>IF('Calcs active'!P1878&gt;0,('Input &amp; Results'!E$35/12*$C$3)*('Input &amp; Results'!$D$21),('Input &amp; Results'!E$35/12*$C$3)*('Input &amp; Results'!$D$22))</f>
        <v>#DIV/0!</v>
      </c>
      <c r="H1879" s="106" t="e">
        <f t="shared" si="199"/>
        <v>#DIV/0!</v>
      </c>
      <c r="I1879" s="106" t="e">
        <f t="shared" si="201"/>
        <v>#DIV/0!</v>
      </c>
      <c r="J1879" s="106" t="e">
        <f t="shared" si="202"/>
        <v>#DIV/0!</v>
      </c>
      <c r="K1879" s="107" t="e">
        <f t="shared" si="198"/>
        <v>#DIV/0!</v>
      </c>
    </row>
    <row r="1880" spans="2:11" x14ac:dyDescent="0.2">
      <c r="B1880" s="31">
        <f t="shared" si="204"/>
        <v>8</v>
      </c>
      <c r="C1880" s="31" t="str">
        <f t="shared" si="205"/>
        <v>December</v>
      </c>
      <c r="D1880" s="106">
        <f t="shared" si="206"/>
        <v>2920</v>
      </c>
      <c r="E1880" s="106">
        <f t="shared" si="200"/>
        <v>0</v>
      </c>
      <c r="F1880" s="107">
        <f t="shared" si="203"/>
        <v>0</v>
      </c>
      <c r="G1880" s="106" t="e">
        <f>IF('Calcs active'!P1879&gt;0,('Input &amp; Results'!E$36/12*$C$3)*('Input &amp; Results'!$D$21),('Input &amp; Results'!E$36/12*$C$3)*('Input &amp; Results'!$D$22))</f>
        <v>#DIV/0!</v>
      </c>
      <c r="H1880" s="106" t="e">
        <f t="shared" si="199"/>
        <v>#DIV/0!</v>
      </c>
      <c r="I1880" s="106" t="e">
        <f t="shared" si="201"/>
        <v>#DIV/0!</v>
      </c>
      <c r="J1880" s="106" t="e">
        <f t="shared" si="202"/>
        <v>#DIV/0!</v>
      </c>
      <c r="K1880" s="107" t="e">
        <f t="shared" si="198"/>
        <v>#DIV/0!</v>
      </c>
    </row>
    <row r="1881" spans="2:11" x14ac:dyDescent="0.2">
      <c r="B1881" s="31">
        <f t="shared" si="204"/>
        <v>9</v>
      </c>
      <c r="C1881" s="31" t="str">
        <f t="shared" si="205"/>
        <v>January</v>
      </c>
      <c r="D1881" s="106">
        <f t="shared" si="206"/>
        <v>2951</v>
      </c>
      <c r="E1881" s="106">
        <f t="shared" si="200"/>
        <v>0</v>
      </c>
      <c r="F1881" s="107">
        <f t="shared" si="203"/>
        <v>0</v>
      </c>
      <c r="G1881" s="106" t="e">
        <f>IF('Calcs active'!P1880&gt;0,('Input &amp; Results'!E$25/12*$C$3)*('Input &amp; Results'!$D$21),('Input &amp; Results'!E$25/12*$C$3)*('Input &amp; Results'!$D$22))</f>
        <v>#DIV/0!</v>
      </c>
      <c r="H1881" s="106" t="e">
        <f t="shared" si="199"/>
        <v>#DIV/0!</v>
      </c>
      <c r="I1881" s="106" t="e">
        <f t="shared" si="201"/>
        <v>#DIV/0!</v>
      </c>
      <c r="J1881" s="106" t="e">
        <f t="shared" si="202"/>
        <v>#DIV/0!</v>
      </c>
      <c r="K1881" s="107" t="e">
        <f t="shared" si="198"/>
        <v>#DIV/0!</v>
      </c>
    </row>
    <row r="1882" spans="2:11" x14ac:dyDescent="0.2">
      <c r="B1882" s="31">
        <f t="shared" si="204"/>
        <v>9</v>
      </c>
      <c r="C1882" s="31" t="str">
        <f t="shared" si="205"/>
        <v>February</v>
      </c>
      <c r="D1882" s="106">
        <f t="shared" si="206"/>
        <v>2979</v>
      </c>
      <c r="E1882" s="106">
        <f t="shared" si="200"/>
        <v>0</v>
      </c>
      <c r="F1882" s="107">
        <f t="shared" si="203"/>
        <v>0</v>
      </c>
      <c r="G1882" s="106" t="e">
        <f>IF('Calcs active'!P1881&gt;0,('Input &amp; Results'!E$26/12*$C$3)*('Input &amp; Results'!$D$21),('Input &amp; Results'!E$26/12*$C$3)*('Input &amp; Results'!$D$22))</f>
        <v>#DIV/0!</v>
      </c>
      <c r="H1882" s="106" t="e">
        <f t="shared" si="199"/>
        <v>#DIV/0!</v>
      </c>
      <c r="I1882" s="106" t="e">
        <f t="shared" si="201"/>
        <v>#DIV/0!</v>
      </c>
      <c r="J1882" s="106" t="e">
        <f t="shared" si="202"/>
        <v>#DIV/0!</v>
      </c>
      <c r="K1882" s="107" t="e">
        <f t="shared" si="198"/>
        <v>#DIV/0!</v>
      </c>
    </row>
    <row r="1883" spans="2:11" x14ac:dyDescent="0.2">
      <c r="B1883" s="31">
        <f t="shared" si="204"/>
        <v>9</v>
      </c>
      <c r="C1883" s="31" t="str">
        <f t="shared" si="205"/>
        <v>March</v>
      </c>
      <c r="D1883" s="106">
        <f t="shared" si="206"/>
        <v>3010</v>
      </c>
      <c r="E1883" s="106">
        <f t="shared" si="200"/>
        <v>0</v>
      </c>
      <c r="F1883" s="107">
        <f t="shared" si="203"/>
        <v>0</v>
      </c>
      <c r="G1883" s="106" t="e">
        <f>IF('Calcs active'!P1882&gt;0,('Input &amp; Results'!E$27/12*$C$3)*('Input &amp; Results'!$D$21),('Input &amp; Results'!E$27/12*$C$3)*('Input &amp; Results'!$D$22))</f>
        <v>#DIV/0!</v>
      </c>
      <c r="H1883" s="106" t="e">
        <f t="shared" si="199"/>
        <v>#DIV/0!</v>
      </c>
      <c r="I1883" s="106" t="e">
        <f t="shared" si="201"/>
        <v>#DIV/0!</v>
      </c>
      <c r="J1883" s="106" t="e">
        <f t="shared" si="202"/>
        <v>#DIV/0!</v>
      </c>
      <c r="K1883" s="107" t="e">
        <f t="shared" si="198"/>
        <v>#DIV/0!</v>
      </c>
    </row>
    <row r="1884" spans="2:11" x14ac:dyDescent="0.2">
      <c r="B1884" s="31">
        <f t="shared" si="204"/>
        <v>9</v>
      </c>
      <c r="C1884" s="31" t="str">
        <f t="shared" si="205"/>
        <v>April</v>
      </c>
      <c r="D1884" s="106">
        <f t="shared" si="206"/>
        <v>3040</v>
      </c>
      <c r="E1884" s="106">
        <f t="shared" si="200"/>
        <v>0</v>
      </c>
      <c r="F1884" s="107">
        <f t="shared" si="203"/>
        <v>0</v>
      </c>
      <c r="G1884" s="106" t="e">
        <f>IF('Calcs active'!P1883&gt;0,('Input &amp; Results'!E$28/12*$C$3)*('Input &amp; Results'!$D$21),('Input &amp; Results'!E$28/12*$C$3)*('Input &amp; Results'!$D$22))</f>
        <v>#DIV/0!</v>
      </c>
      <c r="H1884" s="106" t="e">
        <f t="shared" si="199"/>
        <v>#DIV/0!</v>
      </c>
      <c r="I1884" s="106" t="e">
        <f t="shared" si="201"/>
        <v>#DIV/0!</v>
      </c>
      <c r="J1884" s="106" t="e">
        <f t="shared" si="202"/>
        <v>#DIV/0!</v>
      </c>
      <c r="K1884" s="107" t="e">
        <f t="shared" si="198"/>
        <v>#DIV/0!</v>
      </c>
    </row>
    <row r="1885" spans="2:11" x14ac:dyDescent="0.2">
      <c r="B1885" s="31">
        <f t="shared" si="204"/>
        <v>9</v>
      </c>
      <c r="C1885" s="31" t="str">
        <f t="shared" si="205"/>
        <v>May</v>
      </c>
      <c r="D1885" s="106">
        <f t="shared" si="206"/>
        <v>3071</v>
      </c>
      <c r="E1885" s="106">
        <f t="shared" si="200"/>
        <v>0</v>
      </c>
      <c r="F1885" s="107">
        <f t="shared" si="203"/>
        <v>0</v>
      </c>
      <c r="G1885" s="106" t="e">
        <f>IF('Calcs active'!P1884&gt;0,('Input &amp; Results'!E$29/12*$C$3)*('Input &amp; Results'!$D$21),('Input &amp; Results'!E$29/12*$C$3)*('Input &amp; Results'!$D$22))</f>
        <v>#DIV/0!</v>
      </c>
      <c r="H1885" s="106" t="e">
        <f t="shared" si="199"/>
        <v>#DIV/0!</v>
      </c>
      <c r="I1885" s="106" t="e">
        <f t="shared" si="201"/>
        <v>#DIV/0!</v>
      </c>
      <c r="J1885" s="106" t="e">
        <f t="shared" si="202"/>
        <v>#DIV/0!</v>
      </c>
      <c r="K1885" s="107" t="e">
        <f t="shared" si="198"/>
        <v>#DIV/0!</v>
      </c>
    </row>
    <row r="1886" spans="2:11" x14ac:dyDescent="0.2">
      <c r="B1886" s="31">
        <f t="shared" si="204"/>
        <v>9</v>
      </c>
      <c r="C1886" s="31" t="str">
        <f t="shared" si="205"/>
        <v>June</v>
      </c>
      <c r="D1886" s="106">
        <f t="shared" si="206"/>
        <v>3101</v>
      </c>
      <c r="E1886" s="106">
        <f t="shared" si="200"/>
        <v>0</v>
      </c>
      <c r="F1886" s="107">
        <f t="shared" si="203"/>
        <v>0</v>
      </c>
      <c r="G1886" s="106" t="e">
        <f>IF('Calcs active'!P1885&gt;0,('Input &amp; Results'!E$30/12*$C$3)*('Input &amp; Results'!$D$21),('Input &amp; Results'!E$30/12*$C$3)*('Input &amp; Results'!$D$22))</f>
        <v>#DIV/0!</v>
      </c>
      <c r="H1886" s="106" t="e">
        <f t="shared" si="199"/>
        <v>#DIV/0!</v>
      </c>
      <c r="I1886" s="106" t="e">
        <f t="shared" si="201"/>
        <v>#DIV/0!</v>
      </c>
      <c r="J1886" s="106" t="e">
        <f t="shared" si="202"/>
        <v>#DIV/0!</v>
      </c>
      <c r="K1886" s="107" t="e">
        <f t="shared" si="198"/>
        <v>#DIV/0!</v>
      </c>
    </row>
    <row r="1887" spans="2:11" x14ac:dyDescent="0.2">
      <c r="B1887" s="31">
        <f t="shared" si="204"/>
        <v>9</v>
      </c>
      <c r="C1887" s="31" t="str">
        <f t="shared" si="205"/>
        <v>July</v>
      </c>
      <c r="D1887" s="106">
        <f t="shared" si="206"/>
        <v>3132</v>
      </c>
      <c r="E1887" s="106">
        <f t="shared" si="200"/>
        <v>0</v>
      </c>
      <c r="F1887" s="107">
        <f t="shared" si="203"/>
        <v>0</v>
      </c>
      <c r="G1887" s="106" t="e">
        <f>IF('Calcs active'!P1886&gt;0,('Input &amp; Results'!E$31/12*$C$3)*('Input &amp; Results'!$D$21),('Input &amp; Results'!E$31/12*$C$3)*('Input &amp; Results'!$D$22))</f>
        <v>#DIV/0!</v>
      </c>
      <c r="H1887" s="106" t="e">
        <f t="shared" si="199"/>
        <v>#DIV/0!</v>
      </c>
      <c r="I1887" s="106" t="e">
        <f t="shared" si="201"/>
        <v>#DIV/0!</v>
      </c>
      <c r="J1887" s="106" t="e">
        <f t="shared" si="202"/>
        <v>#DIV/0!</v>
      </c>
      <c r="K1887" s="107" t="e">
        <f t="shared" si="198"/>
        <v>#DIV/0!</v>
      </c>
    </row>
    <row r="1888" spans="2:11" x14ac:dyDescent="0.2">
      <c r="B1888" s="31">
        <f t="shared" si="204"/>
        <v>9</v>
      </c>
      <c r="C1888" s="31" t="str">
        <f t="shared" si="205"/>
        <v>August</v>
      </c>
      <c r="D1888" s="106">
        <f t="shared" si="206"/>
        <v>3163</v>
      </c>
      <c r="E1888" s="106">
        <f t="shared" si="200"/>
        <v>0</v>
      </c>
      <c r="F1888" s="107">
        <f t="shared" si="203"/>
        <v>0</v>
      </c>
      <c r="G1888" s="106" t="e">
        <f>IF('Calcs active'!P1887&gt;0,('Input &amp; Results'!E$32/12*$C$3)*('Input &amp; Results'!$D$21),('Input &amp; Results'!E$32/12*$C$3)*('Input &amp; Results'!$D$22))</f>
        <v>#DIV/0!</v>
      </c>
      <c r="H1888" s="106" t="e">
        <f t="shared" si="199"/>
        <v>#DIV/0!</v>
      </c>
      <c r="I1888" s="106" t="e">
        <f t="shared" si="201"/>
        <v>#DIV/0!</v>
      </c>
      <c r="J1888" s="106" t="e">
        <f t="shared" si="202"/>
        <v>#DIV/0!</v>
      </c>
      <c r="K1888" s="107" t="e">
        <f t="shared" si="198"/>
        <v>#DIV/0!</v>
      </c>
    </row>
    <row r="1889" spans="2:11" x14ac:dyDescent="0.2">
      <c r="B1889" s="31">
        <f t="shared" si="204"/>
        <v>9</v>
      </c>
      <c r="C1889" s="31" t="str">
        <f t="shared" si="205"/>
        <v>September</v>
      </c>
      <c r="D1889" s="106">
        <f t="shared" si="206"/>
        <v>3193</v>
      </c>
      <c r="E1889" s="106">
        <f t="shared" si="200"/>
        <v>0</v>
      </c>
      <c r="F1889" s="107">
        <f t="shared" si="203"/>
        <v>0</v>
      </c>
      <c r="G1889" s="106" t="e">
        <f>IF('Calcs active'!P1888&gt;0,('Input &amp; Results'!E$33/12*$C$3)*('Input &amp; Results'!$D$21),('Input &amp; Results'!E$33/12*$C$3)*('Input &amp; Results'!$D$22))</f>
        <v>#DIV/0!</v>
      </c>
      <c r="H1889" s="106" t="e">
        <f t="shared" si="199"/>
        <v>#DIV/0!</v>
      </c>
      <c r="I1889" s="106" t="e">
        <f t="shared" si="201"/>
        <v>#DIV/0!</v>
      </c>
      <c r="J1889" s="106" t="e">
        <f t="shared" si="202"/>
        <v>#DIV/0!</v>
      </c>
      <c r="K1889" s="107" t="e">
        <f t="shared" si="198"/>
        <v>#DIV/0!</v>
      </c>
    </row>
    <row r="1890" spans="2:11" x14ac:dyDescent="0.2">
      <c r="B1890" s="31">
        <f t="shared" si="204"/>
        <v>9</v>
      </c>
      <c r="C1890" s="31" t="str">
        <f t="shared" si="205"/>
        <v>October</v>
      </c>
      <c r="D1890" s="106">
        <f t="shared" si="206"/>
        <v>3224</v>
      </c>
      <c r="E1890" s="106">
        <f t="shared" si="200"/>
        <v>0</v>
      </c>
      <c r="F1890" s="107">
        <f t="shared" si="203"/>
        <v>0</v>
      </c>
      <c r="G1890" s="106" t="e">
        <f>IF('Calcs active'!P1889&gt;0,('Input &amp; Results'!E$34/12*$C$3)*('Input &amp; Results'!$D$21),('Input &amp; Results'!E$34/12*$C$3)*('Input &amp; Results'!$D$22))</f>
        <v>#DIV/0!</v>
      </c>
      <c r="H1890" s="106" t="e">
        <f t="shared" si="199"/>
        <v>#DIV/0!</v>
      </c>
      <c r="I1890" s="106" t="e">
        <f t="shared" si="201"/>
        <v>#DIV/0!</v>
      </c>
      <c r="J1890" s="106" t="e">
        <f t="shared" si="202"/>
        <v>#DIV/0!</v>
      </c>
      <c r="K1890" s="107" t="e">
        <f t="shared" si="198"/>
        <v>#DIV/0!</v>
      </c>
    </row>
    <row r="1891" spans="2:11" x14ac:dyDescent="0.2">
      <c r="B1891" s="31">
        <f t="shared" si="204"/>
        <v>9</v>
      </c>
      <c r="C1891" s="31" t="str">
        <f t="shared" si="205"/>
        <v>November</v>
      </c>
      <c r="D1891" s="106">
        <f t="shared" si="206"/>
        <v>3254</v>
      </c>
      <c r="E1891" s="106">
        <f t="shared" si="200"/>
        <v>0</v>
      </c>
      <c r="F1891" s="107">
        <f t="shared" si="203"/>
        <v>0</v>
      </c>
      <c r="G1891" s="106" t="e">
        <f>IF('Calcs active'!P1890&gt;0,('Input &amp; Results'!E$35/12*$C$3)*('Input &amp; Results'!$D$21),('Input &amp; Results'!E$35/12*$C$3)*('Input &amp; Results'!$D$22))</f>
        <v>#DIV/0!</v>
      </c>
      <c r="H1891" s="106" t="e">
        <f t="shared" si="199"/>
        <v>#DIV/0!</v>
      </c>
      <c r="I1891" s="106" t="e">
        <f t="shared" si="201"/>
        <v>#DIV/0!</v>
      </c>
      <c r="J1891" s="106" t="e">
        <f t="shared" si="202"/>
        <v>#DIV/0!</v>
      </c>
      <c r="K1891" s="107" t="e">
        <f t="shared" si="198"/>
        <v>#DIV/0!</v>
      </c>
    </row>
    <row r="1892" spans="2:11" x14ac:dyDescent="0.2">
      <c r="B1892" s="31">
        <f t="shared" si="204"/>
        <v>9</v>
      </c>
      <c r="C1892" s="31" t="str">
        <f t="shared" si="205"/>
        <v>December</v>
      </c>
      <c r="D1892" s="106">
        <f t="shared" si="206"/>
        <v>3285</v>
      </c>
      <c r="E1892" s="106">
        <f t="shared" si="200"/>
        <v>0</v>
      </c>
      <c r="F1892" s="107">
        <f t="shared" si="203"/>
        <v>0</v>
      </c>
      <c r="G1892" s="106" t="e">
        <f>IF('Calcs active'!P1891&gt;0,('Input &amp; Results'!E$36/12*$C$3)*('Input &amp; Results'!$D$21),('Input &amp; Results'!E$36/12*$C$3)*('Input &amp; Results'!$D$22))</f>
        <v>#DIV/0!</v>
      </c>
      <c r="H1892" s="106" t="e">
        <f t="shared" si="199"/>
        <v>#DIV/0!</v>
      </c>
      <c r="I1892" s="106" t="e">
        <f t="shared" si="201"/>
        <v>#DIV/0!</v>
      </c>
      <c r="J1892" s="106" t="e">
        <f t="shared" si="202"/>
        <v>#DIV/0!</v>
      </c>
      <c r="K1892" s="107" t="e">
        <f t="shared" si="198"/>
        <v>#DIV/0!</v>
      </c>
    </row>
    <row r="1893" spans="2:11" x14ac:dyDescent="0.2">
      <c r="B1893" s="31">
        <f t="shared" si="204"/>
        <v>10</v>
      </c>
      <c r="C1893" s="31" t="str">
        <f t="shared" si="205"/>
        <v>January</v>
      </c>
      <c r="D1893" s="106">
        <f t="shared" si="206"/>
        <v>3316</v>
      </c>
      <c r="E1893" s="106">
        <f t="shared" si="200"/>
        <v>0</v>
      </c>
      <c r="F1893" s="107">
        <f t="shared" si="203"/>
        <v>0</v>
      </c>
      <c r="G1893" s="106" t="e">
        <f>IF('Calcs active'!P1892&gt;0,('Input &amp; Results'!E$25/12*$C$3)*('Input &amp; Results'!$D$21),('Input &amp; Results'!E$25/12*$C$3)*('Input &amp; Results'!$D$22))</f>
        <v>#DIV/0!</v>
      </c>
      <c r="H1893" s="106" t="e">
        <f t="shared" si="199"/>
        <v>#DIV/0!</v>
      </c>
      <c r="I1893" s="106" t="e">
        <f t="shared" si="201"/>
        <v>#DIV/0!</v>
      </c>
      <c r="J1893" s="106" t="e">
        <f t="shared" si="202"/>
        <v>#DIV/0!</v>
      </c>
      <c r="K1893" s="107" t="e">
        <f t="shared" si="198"/>
        <v>#DIV/0!</v>
      </c>
    </row>
    <row r="1894" spans="2:11" x14ac:dyDescent="0.2">
      <c r="B1894" s="31">
        <f t="shared" si="204"/>
        <v>10</v>
      </c>
      <c r="C1894" s="31" t="str">
        <f t="shared" si="205"/>
        <v>February</v>
      </c>
      <c r="D1894" s="106">
        <f t="shared" si="206"/>
        <v>3344</v>
      </c>
      <c r="E1894" s="106">
        <f t="shared" si="200"/>
        <v>0</v>
      </c>
      <c r="F1894" s="107">
        <f t="shared" si="203"/>
        <v>0</v>
      </c>
      <c r="G1894" s="106" t="e">
        <f>IF('Calcs active'!P1893&gt;0,('Input &amp; Results'!E$26/12*$C$3)*('Input &amp; Results'!$D$21),('Input &amp; Results'!E$26/12*$C$3)*('Input &amp; Results'!$D$22))</f>
        <v>#DIV/0!</v>
      </c>
      <c r="H1894" s="106" t="e">
        <f t="shared" si="199"/>
        <v>#DIV/0!</v>
      </c>
      <c r="I1894" s="106" t="e">
        <f t="shared" si="201"/>
        <v>#DIV/0!</v>
      </c>
      <c r="J1894" s="106" t="e">
        <f t="shared" si="202"/>
        <v>#DIV/0!</v>
      </c>
      <c r="K1894" s="107" t="e">
        <f t="shared" si="198"/>
        <v>#DIV/0!</v>
      </c>
    </row>
    <row r="1895" spans="2:11" x14ac:dyDescent="0.2">
      <c r="B1895" s="31">
        <f t="shared" si="204"/>
        <v>10</v>
      </c>
      <c r="C1895" s="31" t="str">
        <f t="shared" si="205"/>
        <v>March</v>
      </c>
      <c r="D1895" s="106">
        <f t="shared" si="206"/>
        <v>3375</v>
      </c>
      <c r="E1895" s="106">
        <f t="shared" si="200"/>
        <v>0</v>
      </c>
      <c r="F1895" s="107">
        <f t="shared" si="203"/>
        <v>0</v>
      </c>
      <c r="G1895" s="106" t="e">
        <f>IF('Calcs active'!P1894&gt;0,('Input &amp; Results'!E$27/12*$C$3)*('Input &amp; Results'!$D$21),('Input &amp; Results'!E$27/12*$C$3)*('Input &amp; Results'!$D$22))</f>
        <v>#DIV/0!</v>
      </c>
      <c r="H1895" s="106" t="e">
        <f t="shared" si="199"/>
        <v>#DIV/0!</v>
      </c>
      <c r="I1895" s="106" t="e">
        <f t="shared" si="201"/>
        <v>#DIV/0!</v>
      </c>
      <c r="J1895" s="106" t="e">
        <f t="shared" si="202"/>
        <v>#DIV/0!</v>
      </c>
      <c r="K1895" s="107" t="e">
        <f t="shared" si="198"/>
        <v>#DIV/0!</v>
      </c>
    </row>
    <row r="1896" spans="2:11" x14ac:dyDescent="0.2">
      <c r="B1896" s="31">
        <f t="shared" si="204"/>
        <v>10</v>
      </c>
      <c r="C1896" s="31" t="str">
        <f t="shared" si="205"/>
        <v>April</v>
      </c>
      <c r="D1896" s="106">
        <f t="shared" si="206"/>
        <v>3405</v>
      </c>
      <c r="E1896" s="106">
        <f t="shared" si="200"/>
        <v>0</v>
      </c>
      <c r="F1896" s="107">
        <f t="shared" si="203"/>
        <v>0</v>
      </c>
      <c r="G1896" s="106" t="e">
        <f>IF('Calcs active'!P1895&gt;0,('Input &amp; Results'!E$28/12*$C$3)*('Input &amp; Results'!$D$21),('Input &amp; Results'!E$28/12*$C$3)*('Input &amp; Results'!$D$22))</f>
        <v>#DIV/0!</v>
      </c>
      <c r="H1896" s="106" t="e">
        <f t="shared" si="199"/>
        <v>#DIV/0!</v>
      </c>
      <c r="I1896" s="106" t="e">
        <f t="shared" si="201"/>
        <v>#DIV/0!</v>
      </c>
      <c r="J1896" s="106" t="e">
        <f t="shared" si="202"/>
        <v>#DIV/0!</v>
      </c>
      <c r="K1896" s="107" t="e">
        <f t="shared" si="198"/>
        <v>#DIV/0!</v>
      </c>
    </row>
    <row r="1897" spans="2:11" x14ac:dyDescent="0.2">
      <c r="B1897" s="31">
        <f t="shared" si="204"/>
        <v>10</v>
      </c>
      <c r="C1897" s="31" t="str">
        <f t="shared" si="205"/>
        <v>May</v>
      </c>
      <c r="D1897" s="106">
        <f t="shared" si="206"/>
        <v>3436</v>
      </c>
      <c r="E1897" s="106">
        <f t="shared" si="200"/>
        <v>0</v>
      </c>
      <c r="F1897" s="107">
        <f t="shared" si="203"/>
        <v>0</v>
      </c>
      <c r="G1897" s="106" t="e">
        <f>IF('Calcs active'!P1896&gt;0,('Input &amp; Results'!E$29/12*$C$3)*('Input &amp; Results'!$D$21),('Input &amp; Results'!E$29/12*$C$3)*('Input &amp; Results'!$D$22))</f>
        <v>#DIV/0!</v>
      </c>
      <c r="H1897" s="106" t="e">
        <f t="shared" si="199"/>
        <v>#DIV/0!</v>
      </c>
      <c r="I1897" s="106" t="e">
        <f t="shared" si="201"/>
        <v>#DIV/0!</v>
      </c>
      <c r="J1897" s="106" t="e">
        <f t="shared" si="202"/>
        <v>#DIV/0!</v>
      </c>
      <c r="K1897" s="107" t="e">
        <f t="shared" si="198"/>
        <v>#DIV/0!</v>
      </c>
    </row>
    <row r="1898" spans="2:11" x14ac:dyDescent="0.2">
      <c r="B1898" s="31">
        <f t="shared" si="204"/>
        <v>10</v>
      </c>
      <c r="C1898" s="31" t="str">
        <f t="shared" si="205"/>
        <v>June</v>
      </c>
      <c r="D1898" s="106">
        <f t="shared" si="206"/>
        <v>3466</v>
      </c>
      <c r="E1898" s="106">
        <f t="shared" si="200"/>
        <v>0</v>
      </c>
      <c r="F1898" s="107">
        <f t="shared" si="203"/>
        <v>0</v>
      </c>
      <c r="G1898" s="106" t="e">
        <f>IF('Calcs active'!P1897&gt;0,('Input &amp; Results'!E$30/12*$C$3)*('Input &amp; Results'!$D$21),('Input &amp; Results'!E$30/12*$C$3)*('Input &amp; Results'!$D$22))</f>
        <v>#DIV/0!</v>
      </c>
      <c r="H1898" s="106" t="e">
        <f t="shared" si="199"/>
        <v>#DIV/0!</v>
      </c>
      <c r="I1898" s="106" t="e">
        <f t="shared" si="201"/>
        <v>#DIV/0!</v>
      </c>
      <c r="J1898" s="106" t="e">
        <f t="shared" si="202"/>
        <v>#DIV/0!</v>
      </c>
      <c r="K1898" s="107" t="e">
        <f t="shared" si="198"/>
        <v>#DIV/0!</v>
      </c>
    </row>
    <row r="1899" spans="2:11" x14ac:dyDescent="0.2">
      <c r="B1899" s="31">
        <f t="shared" si="204"/>
        <v>10</v>
      </c>
      <c r="C1899" s="31" t="str">
        <f t="shared" si="205"/>
        <v>July</v>
      </c>
      <c r="D1899" s="106">
        <f t="shared" si="206"/>
        <v>3497</v>
      </c>
      <c r="E1899" s="106">
        <f t="shared" si="200"/>
        <v>0</v>
      </c>
      <c r="F1899" s="107">
        <f t="shared" si="203"/>
        <v>0</v>
      </c>
      <c r="G1899" s="106" t="e">
        <f>IF('Calcs active'!P1898&gt;0,('Input &amp; Results'!E$31/12*$C$3)*('Input &amp; Results'!$D$21),('Input &amp; Results'!E$31/12*$C$3)*('Input &amp; Results'!$D$22))</f>
        <v>#DIV/0!</v>
      </c>
      <c r="H1899" s="106" t="e">
        <f t="shared" si="199"/>
        <v>#DIV/0!</v>
      </c>
      <c r="I1899" s="106" t="e">
        <f t="shared" si="201"/>
        <v>#DIV/0!</v>
      </c>
      <c r="J1899" s="106" t="e">
        <f t="shared" si="202"/>
        <v>#DIV/0!</v>
      </c>
      <c r="K1899" s="107" t="e">
        <f t="shared" si="198"/>
        <v>#DIV/0!</v>
      </c>
    </row>
    <row r="1900" spans="2:11" x14ac:dyDescent="0.2">
      <c r="B1900" s="31">
        <f t="shared" si="204"/>
        <v>10</v>
      </c>
      <c r="C1900" s="31" t="str">
        <f t="shared" si="205"/>
        <v>August</v>
      </c>
      <c r="D1900" s="106">
        <f t="shared" si="206"/>
        <v>3528</v>
      </c>
      <c r="E1900" s="106">
        <f t="shared" si="200"/>
        <v>0</v>
      </c>
      <c r="F1900" s="107">
        <f t="shared" si="203"/>
        <v>0</v>
      </c>
      <c r="G1900" s="106" t="e">
        <f>IF('Calcs active'!P1899&gt;0,('Input &amp; Results'!E$32/12*$C$3)*('Input &amp; Results'!$D$21),('Input &amp; Results'!E$32/12*$C$3)*('Input &amp; Results'!$D$22))</f>
        <v>#DIV/0!</v>
      </c>
      <c r="H1900" s="106" t="e">
        <f t="shared" si="199"/>
        <v>#DIV/0!</v>
      </c>
      <c r="I1900" s="106" t="e">
        <f t="shared" si="201"/>
        <v>#DIV/0!</v>
      </c>
      <c r="J1900" s="106" t="e">
        <f t="shared" si="202"/>
        <v>#DIV/0!</v>
      </c>
      <c r="K1900" s="107" t="e">
        <f t="shared" si="198"/>
        <v>#DIV/0!</v>
      </c>
    </row>
    <row r="1901" spans="2:11" x14ac:dyDescent="0.2">
      <c r="B1901" s="31">
        <f t="shared" si="204"/>
        <v>10</v>
      </c>
      <c r="C1901" s="31" t="str">
        <f t="shared" si="205"/>
        <v>September</v>
      </c>
      <c r="D1901" s="106">
        <f t="shared" si="206"/>
        <v>3558</v>
      </c>
      <c r="E1901" s="106">
        <f t="shared" si="200"/>
        <v>0</v>
      </c>
      <c r="F1901" s="107">
        <f t="shared" si="203"/>
        <v>0</v>
      </c>
      <c r="G1901" s="106" t="e">
        <f>IF('Calcs active'!P1900&gt;0,('Input &amp; Results'!E$33/12*$C$3)*('Input &amp; Results'!$D$21),('Input &amp; Results'!E$33/12*$C$3)*('Input &amp; Results'!$D$22))</f>
        <v>#DIV/0!</v>
      </c>
      <c r="H1901" s="106" t="e">
        <f t="shared" si="199"/>
        <v>#DIV/0!</v>
      </c>
      <c r="I1901" s="106" t="e">
        <f t="shared" si="201"/>
        <v>#DIV/0!</v>
      </c>
      <c r="J1901" s="106" t="e">
        <f t="shared" si="202"/>
        <v>#DIV/0!</v>
      </c>
      <c r="K1901" s="107" t="e">
        <f t="shared" si="198"/>
        <v>#DIV/0!</v>
      </c>
    </row>
    <row r="1902" spans="2:11" x14ac:dyDescent="0.2">
      <c r="B1902" s="31">
        <f t="shared" si="204"/>
        <v>10</v>
      </c>
      <c r="C1902" s="31" t="str">
        <f t="shared" si="205"/>
        <v>October</v>
      </c>
      <c r="D1902" s="106">
        <f t="shared" si="206"/>
        <v>3589</v>
      </c>
      <c r="E1902" s="106">
        <f t="shared" si="200"/>
        <v>0</v>
      </c>
      <c r="F1902" s="107">
        <f t="shared" si="203"/>
        <v>0</v>
      </c>
      <c r="G1902" s="106" t="e">
        <f>IF('Calcs active'!P1901&gt;0,('Input &amp; Results'!E$34/12*$C$3)*('Input &amp; Results'!$D$21),('Input &amp; Results'!E$34/12*$C$3)*('Input &amp; Results'!$D$22))</f>
        <v>#DIV/0!</v>
      </c>
      <c r="H1902" s="106" t="e">
        <f t="shared" si="199"/>
        <v>#DIV/0!</v>
      </c>
      <c r="I1902" s="106" t="e">
        <f t="shared" si="201"/>
        <v>#DIV/0!</v>
      </c>
      <c r="J1902" s="106" t="e">
        <f t="shared" si="202"/>
        <v>#DIV/0!</v>
      </c>
      <c r="K1902" s="107" t="e">
        <f t="shared" si="198"/>
        <v>#DIV/0!</v>
      </c>
    </row>
    <row r="1903" spans="2:11" x14ac:dyDescent="0.2">
      <c r="B1903" s="31">
        <f t="shared" si="204"/>
        <v>10</v>
      </c>
      <c r="C1903" s="31" t="str">
        <f t="shared" si="205"/>
        <v>November</v>
      </c>
      <c r="D1903" s="106">
        <f t="shared" si="206"/>
        <v>3619</v>
      </c>
      <c r="E1903" s="106">
        <f t="shared" si="200"/>
        <v>0</v>
      </c>
      <c r="F1903" s="107">
        <f t="shared" si="203"/>
        <v>0</v>
      </c>
      <c r="G1903" s="106" t="e">
        <f>IF('Calcs active'!P1902&gt;0,('Input &amp; Results'!E$35/12*$C$3)*('Input &amp; Results'!$D$21),('Input &amp; Results'!E$35/12*$C$3)*('Input &amp; Results'!$D$22))</f>
        <v>#DIV/0!</v>
      </c>
      <c r="H1903" s="106" t="e">
        <f t="shared" si="199"/>
        <v>#DIV/0!</v>
      </c>
      <c r="I1903" s="106" t="e">
        <f t="shared" si="201"/>
        <v>#DIV/0!</v>
      </c>
      <c r="J1903" s="106" t="e">
        <f t="shared" si="202"/>
        <v>#DIV/0!</v>
      </c>
      <c r="K1903" s="107" t="e">
        <f t="shared" si="198"/>
        <v>#DIV/0!</v>
      </c>
    </row>
    <row r="1904" spans="2:11" x14ac:dyDescent="0.2">
      <c r="B1904" s="31">
        <f t="shared" si="204"/>
        <v>10</v>
      </c>
      <c r="C1904" s="31" t="str">
        <f t="shared" si="205"/>
        <v>December</v>
      </c>
      <c r="D1904" s="106">
        <f t="shared" si="206"/>
        <v>3650</v>
      </c>
      <c r="E1904" s="106">
        <f t="shared" si="200"/>
        <v>0</v>
      </c>
      <c r="F1904" s="107">
        <f t="shared" si="203"/>
        <v>0</v>
      </c>
      <c r="G1904" s="106" t="e">
        <f>IF('Calcs active'!P1903&gt;0,('Input &amp; Results'!E$36/12*$C$3)*('Input &amp; Results'!$D$21),('Input &amp; Results'!E$36/12*$C$3)*('Input &amp; Results'!$D$22))</f>
        <v>#DIV/0!</v>
      </c>
      <c r="H1904" s="106" t="e">
        <f t="shared" si="199"/>
        <v>#DIV/0!</v>
      </c>
      <c r="I1904" s="106" t="e">
        <f t="shared" si="201"/>
        <v>#DIV/0!</v>
      </c>
      <c r="J1904" s="106" t="e">
        <f t="shared" si="202"/>
        <v>#DIV/0!</v>
      </c>
      <c r="K1904" s="107" t="e">
        <f t="shared" si="198"/>
        <v>#DIV/0!</v>
      </c>
    </row>
    <row r="1905" spans="2:11" x14ac:dyDescent="0.2">
      <c r="B1905" s="31">
        <f t="shared" si="204"/>
        <v>11</v>
      </c>
      <c r="C1905" s="31" t="str">
        <f t="shared" si="205"/>
        <v>January</v>
      </c>
      <c r="D1905" s="106">
        <f t="shared" si="206"/>
        <v>3681</v>
      </c>
      <c r="E1905" s="106">
        <f t="shared" si="200"/>
        <v>0</v>
      </c>
      <c r="F1905" s="107">
        <f t="shared" si="203"/>
        <v>0</v>
      </c>
      <c r="G1905" s="106" t="e">
        <f>IF('Calcs active'!P1904&gt;0,('Input &amp; Results'!E$25/12*$C$3)*('Input &amp; Results'!$D$21),('Input &amp; Results'!E$25/12*$C$3)*('Input &amp; Results'!$D$22))</f>
        <v>#DIV/0!</v>
      </c>
      <c r="H1905" s="106" t="e">
        <f t="shared" si="199"/>
        <v>#DIV/0!</v>
      </c>
      <c r="I1905" s="106" t="e">
        <f t="shared" si="201"/>
        <v>#DIV/0!</v>
      </c>
      <c r="J1905" s="106" t="e">
        <f t="shared" si="202"/>
        <v>#DIV/0!</v>
      </c>
      <c r="K1905" s="107" t="e">
        <f t="shared" si="198"/>
        <v>#DIV/0!</v>
      </c>
    </row>
    <row r="1906" spans="2:11" x14ac:dyDescent="0.2">
      <c r="B1906" s="31">
        <f t="shared" si="204"/>
        <v>11</v>
      </c>
      <c r="C1906" s="31" t="str">
        <f t="shared" si="205"/>
        <v>February</v>
      </c>
      <c r="D1906" s="106">
        <f t="shared" si="206"/>
        <v>3709</v>
      </c>
      <c r="E1906" s="106">
        <f t="shared" si="200"/>
        <v>0</v>
      </c>
      <c r="F1906" s="107">
        <f t="shared" si="203"/>
        <v>0</v>
      </c>
      <c r="G1906" s="106" t="e">
        <f>IF('Calcs active'!P1905&gt;0,('Input &amp; Results'!E$26/12*$C$3)*('Input &amp; Results'!$D$21),('Input &amp; Results'!E$26/12*$C$3)*('Input &amp; Results'!$D$22))</f>
        <v>#DIV/0!</v>
      </c>
      <c r="H1906" s="106" t="e">
        <f t="shared" si="199"/>
        <v>#DIV/0!</v>
      </c>
      <c r="I1906" s="106" t="e">
        <f t="shared" si="201"/>
        <v>#DIV/0!</v>
      </c>
      <c r="J1906" s="106" t="e">
        <f t="shared" si="202"/>
        <v>#DIV/0!</v>
      </c>
      <c r="K1906" s="107" t="e">
        <f t="shared" si="198"/>
        <v>#DIV/0!</v>
      </c>
    </row>
    <row r="1907" spans="2:11" x14ac:dyDescent="0.2">
      <c r="B1907" s="31">
        <f t="shared" si="204"/>
        <v>11</v>
      </c>
      <c r="C1907" s="31" t="str">
        <f t="shared" si="205"/>
        <v>March</v>
      </c>
      <c r="D1907" s="106">
        <f t="shared" si="206"/>
        <v>3740</v>
      </c>
      <c r="E1907" s="106">
        <f t="shared" si="200"/>
        <v>0</v>
      </c>
      <c r="F1907" s="107">
        <f t="shared" si="203"/>
        <v>0</v>
      </c>
      <c r="G1907" s="106" t="e">
        <f>IF('Calcs active'!P1906&gt;0,('Input &amp; Results'!E$27/12*$C$3)*('Input &amp; Results'!$D$21),('Input &amp; Results'!E$27/12*$C$3)*('Input &amp; Results'!$D$22))</f>
        <v>#DIV/0!</v>
      </c>
      <c r="H1907" s="106" t="e">
        <f t="shared" si="199"/>
        <v>#DIV/0!</v>
      </c>
      <c r="I1907" s="106" t="e">
        <f t="shared" si="201"/>
        <v>#DIV/0!</v>
      </c>
      <c r="J1907" s="106" t="e">
        <f t="shared" si="202"/>
        <v>#DIV/0!</v>
      </c>
      <c r="K1907" s="107" t="e">
        <f t="shared" si="198"/>
        <v>#DIV/0!</v>
      </c>
    </row>
    <row r="1908" spans="2:11" x14ac:dyDescent="0.2">
      <c r="B1908" s="31">
        <f t="shared" si="204"/>
        <v>11</v>
      </c>
      <c r="C1908" s="31" t="str">
        <f t="shared" si="205"/>
        <v>April</v>
      </c>
      <c r="D1908" s="106">
        <f t="shared" si="206"/>
        <v>3770</v>
      </c>
      <c r="E1908" s="106">
        <f t="shared" si="200"/>
        <v>0</v>
      </c>
      <c r="F1908" s="107">
        <f t="shared" si="203"/>
        <v>0</v>
      </c>
      <c r="G1908" s="106" t="e">
        <f>IF('Calcs active'!P1907&gt;0,('Input &amp; Results'!E$28/12*$C$3)*('Input &amp; Results'!$D$21),('Input &amp; Results'!E$28/12*$C$3)*('Input &amp; Results'!$D$22))</f>
        <v>#DIV/0!</v>
      </c>
      <c r="H1908" s="106" t="e">
        <f t="shared" si="199"/>
        <v>#DIV/0!</v>
      </c>
      <c r="I1908" s="106" t="e">
        <f t="shared" si="201"/>
        <v>#DIV/0!</v>
      </c>
      <c r="J1908" s="106" t="e">
        <f t="shared" si="202"/>
        <v>#DIV/0!</v>
      </c>
      <c r="K1908" s="107" t="e">
        <f t="shared" si="198"/>
        <v>#DIV/0!</v>
      </c>
    </row>
    <row r="1909" spans="2:11" x14ac:dyDescent="0.2">
      <c r="B1909" s="31">
        <f t="shared" si="204"/>
        <v>11</v>
      </c>
      <c r="C1909" s="31" t="str">
        <f t="shared" si="205"/>
        <v>May</v>
      </c>
      <c r="D1909" s="106">
        <f t="shared" si="206"/>
        <v>3801</v>
      </c>
      <c r="E1909" s="106">
        <f t="shared" si="200"/>
        <v>0</v>
      </c>
      <c r="F1909" s="107">
        <f t="shared" si="203"/>
        <v>0</v>
      </c>
      <c r="G1909" s="106" t="e">
        <f>IF('Calcs active'!P1908&gt;0,('Input &amp; Results'!E$29/12*$C$3)*('Input &amp; Results'!$D$21),('Input &amp; Results'!E$29/12*$C$3)*('Input &amp; Results'!$D$22))</f>
        <v>#DIV/0!</v>
      </c>
      <c r="H1909" s="106" t="e">
        <f t="shared" si="199"/>
        <v>#DIV/0!</v>
      </c>
      <c r="I1909" s="106" t="e">
        <f t="shared" si="201"/>
        <v>#DIV/0!</v>
      </c>
      <c r="J1909" s="106" t="e">
        <f t="shared" si="202"/>
        <v>#DIV/0!</v>
      </c>
      <c r="K1909" s="107" t="e">
        <f t="shared" ref="K1909:K1972" si="207">J1909/($C$3*$C$4)</f>
        <v>#DIV/0!</v>
      </c>
    </row>
    <row r="1910" spans="2:11" x14ac:dyDescent="0.2">
      <c r="B1910" s="31">
        <f t="shared" si="204"/>
        <v>11</v>
      </c>
      <c r="C1910" s="31" t="str">
        <f t="shared" si="205"/>
        <v>June</v>
      </c>
      <c r="D1910" s="106">
        <f t="shared" si="206"/>
        <v>3831</v>
      </c>
      <c r="E1910" s="106">
        <f t="shared" si="200"/>
        <v>0</v>
      </c>
      <c r="F1910" s="107">
        <f t="shared" si="203"/>
        <v>0</v>
      </c>
      <c r="G1910" s="106" t="e">
        <f>IF('Calcs active'!P1909&gt;0,('Input &amp; Results'!E$30/12*$C$3)*('Input &amp; Results'!$D$21),('Input &amp; Results'!E$30/12*$C$3)*('Input &amp; Results'!$D$22))</f>
        <v>#DIV/0!</v>
      </c>
      <c r="H1910" s="106" t="e">
        <f t="shared" ref="H1910:H1973" si="208">G1910-E1910</f>
        <v>#DIV/0!</v>
      </c>
      <c r="I1910" s="106" t="e">
        <f t="shared" si="201"/>
        <v>#DIV/0!</v>
      </c>
      <c r="J1910" s="106" t="e">
        <f t="shared" si="202"/>
        <v>#DIV/0!</v>
      </c>
      <c r="K1910" s="107" t="e">
        <f t="shared" si="207"/>
        <v>#DIV/0!</v>
      </c>
    </row>
    <row r="1911" spans="2:11" x14ac:dyDescent="0.2">
      <c r="B1911" s="31">
        <f t="shared" si="204"/>
        <v>11</v>
      </c>
      <c r="C1911" s="31" t="str">
        <f t="shared" si="205"/>
        <v>July</v>
      </c>
      <c r="D1911" s="106">
        <f t="shared" si="206"/>
        <v>3862</v>
      </c>
      <c r="E1911" s="106">
        <f t="shared" ref="E1911:E1974" si="209">IF($C$3&gt;0,($C$3*($C$11*(D1911-D1910))*(I1910/$C$8)^$C$12),0)</f>
        <v>0</v>
      </c>
      <c r="F1911" s="107">
        <f t="shared" si="203"/>
        <v>0</v>
      </c>
      <c r="G1911" s="106" t="e">
        <f>IF('Calcs active'!P1910&gt;0,('Input &amp; Results'!E$31/12*$C$3)*('Input &amp; Results'!$D$21),('Input &amp; Results'!E$31/12*$C$3)*('Input &amp; Results'!$D$22))</f>
        <v>#DIV/0!</v>
      </c>
      <c r="H1911" s="106" t="e">
        <f t="shared" si="208"/>
        <v>#DIV/0!</v>
      </c>
      <c r="I1911" s="106" t="e">
        <f t="shared" ref="I1911:I1974" si="210">I1910+H1911</f>
        <v>#DIV/0!</v>
      </c>
      <c r="J1911" s="106" t="e">
        <f t="shared" si="202"/>
        <v>#DIV/0!</v>
      </c>
      <c r="K1911" s="107" t="e">
        <f t="shared" si="207"/>
        <v>#DIV/0!</v>
      </c>
    </row>
    <row r="1912" spans="2:11" x14ac:dyDescent="0.2">
      <c r="B1912" s="31">
        <f t="shared" si="204"/>
        <v>11</v>
      </c>
      <c r="C1912" s="31" t="str">
        <f t="shared" si="205"/>
        <v>August</v>
      </c>
      <c r="D1912" s="106">
        <f t="shared" si="206"/>
        <v>3893</v>
      </c>
      <c r="E1912" s="106">
        <f t="shared" si="209"/>
        <v>0</v>
      </c>
      <c r="F1912" s="107">
        <f t="shared" si="203"/>
        <v>0</v>
      </c>
      <c r="G1912" s="106" t="e">
        <f>IF('Calcs active'!P1911&gt;0,('Input &amp; Results'!E$32/12*$C$3)*('Input &amp; Results'!$D$21),('Input &amp; Results'!E$32/12*$C$3)*('Input &amp; Results'!$D$22))</f>
        <v>#DIV/0!</v>
      </c>
      <c r="H1912" s="106" t="e">
        <f t="shared" si="208"/>
        <v>#DIV/0!</v>
      </c>
      <c r="I1912" s="106" t="e">
        <f t="shared" si="210"/>
        <v>#DIV/0!</v>
      </c>
      <c r="J1912" s="106" t="e">
        <f t="shared" ref="J1912:J1975" si="211">J1911+H1912</f>
        <v>#DIV/0!</v>
      </c>
      <c r="K1912" s="107" t="e">
        <f t="shared" si="207"/>
        <v>#DIV/0!</v>
      </c>
    </row>
    <row r="1913" spans="2:11" x14ac:dyDescent="0.2">
      <c r="B1913" s="31">
        <f t="shared" si="204"/>
        <v>11</v>
      </c>
      <c r="C1913" s="31" t="str">
        <f t="shared" si="205"/>
        <v>September</v>
      </c>
      <c r="D1913" s="106">
        <f t="shared" si="206"/>
        <v>3923</v>
      </c>
      <c r="E1913" s="106">
        <f t="shared" si="209"/>
        <v>0</v>
      </c>
      <c r="F1913" s="107">
        <f t="shared" si="203"/>
        <v>0</v>
      </c>
      <c r="G1913" s="106" t="e">
        <f>IF('Calcs active'!P1912&gt;0,('Input &amp; Results'!E$33/12*$C$3)*('Input &amp; Results'!$D$21),('Input &amp; Results'!E$33/12*$C$3)*('Input &amp; Results'!$D$22))</f>
        <v>#DIV/0!</v>
      </c>
      <c r="H1913" s="106" t="e">
        <f t="shared" si="208"/>
        <v>#DIV/0!</v>
      </c>
      <c r="I1913" s="106" t="e">
        <f t="shared" si="210"/>
        <v>#DIV/0!</v>
      </c>
      <c r="J1913" s="106" t="e">
        <f t="shared" si="211"/>
        <v>#DIV/0!</v>
      </c>
      <c r="K1913" s="107" t="e">
        <f t="shared" si="207"/>
        <v>#DIV/0!</v>
      </c>
    </row>
    <row r="1914" spans="2:11" x14ac:dyDescent="0.2">
      <c r="B1914" s="31">
        <f t="shared" si="204"/>
        <v>11</v>
      </c>
      <c r="C1914" s="31" t="str">
        <f t="shared" si="205"/>
        <v>October</v>
      </c>
      <c r="D1914" s="106">
        <f t="shared" si="206"/>
        <v>3954</v>
      </c>
      <c r="E1914" s="106">
        <f t="shared" si="209"/>
        <v>0</v>
      </c>
      <c r="F1914" s="107">
        <f t="shared" ref="F1914:F1977" si="212">(E1914*7.48)/((D1914-D1913)*1440)</f>
        <v>0</v>
      </c>
      <c r="G1914" s="106" t="e">
        <f>IF('Calcs active'!P1913&gt;0,('Input &amp; Results'!E$34/12*$C$3)*('Input &amp; Results'!$D$21),('Input &amp; Results'!E$34/12*$C$3)*('Input &amp; Results'!$D$22))</f>
        <v>#DIV/0!</v>
      </c>
      <c r="H1914" s="106" t="e">
        <f t="shared" si="208"/>
        <v>#DIV/0!</v>
      </c>
      <c r="I1914" s="106" t="e">
        <f t="shared" si="210"/>
        <v>#DIV/0!</v>
      </c>
      <c r="J1914" s="106" t="e">
        <f t="shared" si="211"/>
        <v>#DIV/0!</v>
      </c>
      <c r="K1914" s="107" t="e">
        <f t="shared" si="207"/>
        <v>#DIV/0!</v>
      </c>
    </row>
    <row r="1915" spans="2:11" x14ac:dyDescent="0.2">
      <c r="B1915" s="31">
        <f t="shared" si="204"/>
        <v>11</v>
      </c>
      <c r="C1915" s="31" t="str">
        <f t="shared" si="205"/>
        <v>November</v>
      </c>
      <c r="D1915" s="106">
        <f t="shared" si="206"/>
        <v>3984</v>
      </c>
      <c r="E1915" s="106">
        <f t="shared" si="209"/>
        <v>0</v>
      </c>
      <c r="F1915" s="107">
        <f t="shared" si="212"/>
        <v>0</v>
      </c>
      <c r="G1915" s="106" t="e">
        <f>IF('Calcs active'!P1914&gt;0,('Input &amp; Results'!E$35/12*$C$3)*('Input &amp; Results'!$D$21),('Input &amp; Results'!E$35/12*$C$3)*('Input &amp; Results'!$D$22))</f>
        <v>#DIV/0!</v>
      </c>
      <c r="H1915" s="106" t="e">
        <f t="shared" si="208"/>
        <v>#DIV/0!</v>
      </c>
      <c r="I1915" s="106" t="e">
        <f t="shared" si="210"/>
        <v>#DIV/0!</v>
      </c>
      <c r="J1915" s="106" t="e">
        <f t="shared" si="211"/>
        <v>#DIV/0!</v>
      </c>
      <c r="K1915" s="107" t="e">
        <f t="shared" si="207"/>
        <v>#DIV/0!</v>
      </c>
    </row>
    <row r="1916" spans="2:11" x14ac:dyDescent="0.2">
      <c r="B1916" s="31">
        <f t="shared" si="204"/>
        <v>11</v>
      </c>
      <c r="C1916" s="31" t="str">
        <f t="shared" si="205"/>
        <v>December</v>
      </c>
      <c r="D1916" s="106">
        <f t="shared" si="206"/>
        <v>4015</v>
      </c>
      <c r="E1916" s="106">
        <f t="shared" si="209"/>
        <v>0</v>
      </c>
      <c r="F1916" s="107">
        <f t="shared" si="212"/>
        <v>0</v>
      </c>
      <c r="G1916" s="106" t="e">
        <f>IF('Calcs active'!P1915&gt;0,('Input &amp; Results'!E$36/12*$C$3)*('Input &amp; Results'!$D$21),('Input &amp; Results'!E$36/12*$C$3)*('Input &amp; Results'!$D$22))</f>
        <v>#DIV/0!</v>
      </c>
      <c r="H1916" s="106" t="e">
        <f t="shared" si="208"/>
        <v>#DIV/0!</v>
      </c>
      <c r="I1916" s="106" t="e">
        <f t="shared" si="210"/>
        <v>#DIV/0!</v>
      </c>
      <c r="J1916" s="106" t="e">
        <f t="shared" si="211"/>
        <v>#DIV/0!</v>
      </c>
      <c r="K1916" s="107" t="e">
        <f t="shared" si="207"/>
        <v>#DIV/0!</v>
      </c>
    </row>
    <row r="1917" spans="2:11" x14ac:dyDescent="0.2">
      <c r="B1917" s="31">
        <f t="shared" si="204"/>
        <v>12</v>
      </c>
      <c r="C1917" s="31" t="str">
        <f t="shared" si="205"/>
        <v>January</v>
      </c>
      <c r="D1917" s="106">
        <f t="shared" si="206"/>
        <v>4046</v>
      </c>
      <c r="E1917" s="106">
        <f t="shared" si="209"/>
        <v>0</v>
      </c>
      <c r="F1917" s="107">
        <f t="shared" si="212"/>
        <v>0</v>
      </c>
      <c r="G1917" s="106" t="e">
        <f>IF('Calcs active'!P1916&gt;0,('Input &amp; Results'!E$25/12*$C$3)*('Input &amp; Results'!$D$21),('Input &amp; Results'!E$25/12*$C$3)*('Input &amp; Results'!$D$22))</f>
        <v>#DIV/0!</v>
      </c>
      <c r="H1917" s="106" t="e">
        <f t="shared" si="208"/>
        <v>#DIV/0!</v>
      </c>
      <c r="I1917" s="106" t="e">
        <f t="shared" si="210"/>
        <v>#DIV/0!</v>
      </c>
      <c r="J1917" s="106" t="e">
        <f t="shared" si="211"/>
        <v>#DIV/0!</v>
      </c>
      <c r="K1917" s="107" t="e">
        <f t="shared" si="207"/>
        <v>#DIV/0!</v>
      </c>
    </row>
    <row r="1918" spans="2:11" x14ac:dyDescent="0.2">
      <c r="B1918" s="31">
        <f t="shared" si="204"/>
        <v>12</v>
      </c>
      <c r="C1918" s="31" t="str">
        <f t="shared" si="205"/>
        <v>February</v>
      </c>
      <c r="D1918" s="106">
        <f t="shared" si="206"/>
        <v>4074</v>
      </c>
      <c r="E1918" s="106">
        <f t="shared" si="209"/>
        <v>0</v>
      </c>
      <c r="F1918" s="107">
        <f t="shared" si="212"/>
        <v>0</v>
      </c>
      <c r="G1918" s="106" t="e">
        <f>IF('Calcs active'!P1917&gt;0,('Input &amp; Results'!E$26/12*$C$3)*('Input &amp; Results'!$D$21),('Input &amp; Results'!E$26/12*$C$3)*('Input &amp; Results'!$D$22))</f>
        <v>#DIV/0!</v>
      </c>
      <c r="H1918" s="106" t="e">
        <f t="shared" si="208"/>
        <v>#DIV/0!</v>
      </c>
      <c r="I1918" s="106" t="e">
        <f t="shared" si="210"/>
        <v>#DIV/0!</v>
      </c>
      <c r="J1918" s="106" t="e">
        <f t="shared" si="211"/>
        <v>#DIV/0!</v>
      </c>
      <c r="K1918" s="107" t="e">
        <f t="shared" si="207"/>
        <v>#DIV/0!</v>
      </c>
    </row>
    <row r="1919" spans="2:11" x14ac:dyDescent="0.2">
      <c r="B1919" s="31">
        <f t="shared" si="204"/>
        <v>12</v>
      </c>
      <c r="C1919" s="31" t="str">
        <f t="shared" si="205"/>
        <v>March</v>
      </c>
      <c r="D1919" s="106">
        <f t="shared" si="206"/>
        <v>4105</v>
      </c>
      <c r="E1919" s="106">
        <f t="shared" si="209"/>
        <v>0</v>
      </c>
      <c r="F1919" s="107">
        <f t="shared" si="212"/>
        <v>0</v>
      </c>
      <c r="G1919" s="106" t="e">
        <f>IF('Calcs active'!P1918&gt;0,('Input &amp; Results'!E$27/12*$C$3)*('Input &amp; Results'!$D$21),('Input &amp; Results'!E$27/12*$C$3)*('Input &amp; Results'!$D$22))</f>
        <v>#DIV/0!</v>
      </c>
      <c r="H1919" s="106" t="e">
        <f t="shared" si="208"/>
        <v>#DIV/0!</v>
      </c>
      <c r="I1919" s="106" t="e">
        <f t="shared" si="210"/>
        <v>#DIV/0!</v>
      </c>
      <c r="J1919" s="106" t="e">
        <f t="shared" si="211"/>
        <v>#DIV/0!</v>
      </c>
      <c r="K1919" s="107" t="e">
        <f t="shared" si="207"/>
        <v>#DIV/0!</v>
      </c>
    </row>
    <row r="1920" spans="2:11" x14ac:dyDescent="0.2">
      <c r="B1920" s="31">
        <f t="shared" si="204"/>
        <v>12</v>
      </c>
      <c r="C1920" s="31" t="str">
        <f t="shared" si="205"/>
        <v>April</v>
      </c>
      <c r="D1920" s="106">
        <f t="shared" si="206"/>
        <v>4135</v>
      </c>
      <c r="E1920" s="106">
        <f t="shared" si="209"/>
        <v>0</v>
      </c>
      <c r="F1920" s="107">
        <f t="shared" si="212"/>
        <v>0</v>
      </c>
      <c r="G1920" s="106" t="e">
        <f>IF('Calcs active'!P1919&gt;0,('Input &amp; Results'!E$28/12*$C$3)*('Input &amp; Results'!$D$21),('Input &amp; Results'!E$28/12*$C$3)*('Input &amp; Results'!$D$22))</f>
        <v>#DIV/0!</v>
      </c>
      <c r="H1920" s="106" t="e">
        <f t="shared" si="208"/>
        <v>#DIV/0!</v>
      </c>
      <c r="I1920" s="106" t="e">
        <f t="shared" si="210"/>
        <v>#DIV/0!</v>
      </c>
      <c r="J1920" s="106" t="e">
        <f t="shared" si="211"/>
        <v>#DIV/0!</v>
      </c>
      <c r="K1920" s="107" t="e">
        <f t="shared" si="207"/>
        <v>#DIV/0!</v>
      </c>
    </row>
    <row r="1921" spans="2:11" x14ac:dyDescent="0.2">
      <c r="B1921" s="31">
        <f t="shared" si="204"/>
        <v>12</v>
      </c>
      <c r="C1921" s="31" t="str">
        <f t="shared" si="205"/>
        <v>May</v>
      </c>
      <c r="D1921" s="106">
        <f t="shared" si="206"/>
        <v>4166</v>
      </c>
      <c r="E1921" s="106">
        <f t="shared" si="209"/>
        <v>0</v>
      </c>
      <c r="F1921" s="107">
        <f t="shared" si="212"/>
        <v>0</v>
      </c>
      <c r="G1921" s="106" t="e">
        <f>IF('Calcs active'!P1920&gt;0,('Input &amp; Results'!E$29/12*$C$3)*('Input &amp; Results'!$D$21),('Input &amp; Results'!E$29/12*$C$3)*('Input &amp; Results'!$D$22))</f>
        <v>#DIV/0!</v>
      </c>
      <c r="H1921" s="106" t="e">
        <f t="shared" si="208"/>
        <v>#DIV/0!</v>
      </c>
      <c r="I1921" s="106" t="e">
        <f t="shared" si="210"/>
        <v>#DIV/0!</v>
      </c>
      <c r="J1921" s="106" t="e">
        <f t="shared" si="211"/>
        <v>#DIV/0!</v>
      </c>
      <c r="K1921" s="107" t="e">
        <f t="shared" si="207"/>
        <v>#DIV/0!</v>
      </c>
    </row>
    <row r="1922" spans="2:11" x14ac:dyDescent="0.2">
      <c r="B1922" s="31">
        <f t="shared" ref="B1922:B1985" si="213">B1910+1</f>
        <v>12</v>
      </c>
      <c r="C1922" s="31" t="str">
        <f t="shared" ref="C1922:C1985" si="214">C1910</f>
        <v>June</v>
      </c>
      <c r="D1922" s="106">
        <f t="shared" si="206"/>
        <v>4196</v>
      </c>
      <c r="E1922" s="106">
        <f t="shared" si="209"/>
        <v>0</v>
      </c>
      <c r="F1922" s="107">
        <f t="shared" si="212"/>
        <v>0</v>
      </c>
      <c r="G1922" s="106" t="e">
        <f>IF('Calcs active'!P1921&gt;0,('Input &amp; Results'!E$30/12*$C$3)*('Input &amp; Results'!$D$21),('Input &amp; Results'!E$30/12*$C$3)*('Input &amp; Results'!$D$22))</f>
        <v>#DIV/0!</v>
      </c>
      <c r="H1922" s="106" t="e">
        <f t="shared" si="208"/>
        <v>#DIV/0!</v>
      </c>
      <c r="I1922" s="106" t="e">
        <f t="shared" si="210"/>
        <v>#DIV/0!</v>
      </c>
      <c r="J1922" s="106" t="e">
        <f t="shared" si="211"/>
        <v>#DIV/0!</v>
      </c>
      <c r="K1922" s="107" t="e">
        <f t="shared" si="207"/>
        <v>#DIV/0!</v>
      </c>
    </row>
    <row r="1923" spans="2:11" x14ac:dyDescent="0.2">
      <c r="B1923" s="31">
        <f t="shared" si="213"/>
        <v>12</v>
      </c>
      <c r="C1923" s="31" t="str">
        <f t="shared" si="214"/>
        <v>July</v>
      </c>
      <c r="D1923" s="106">
        <f t="shared" ref="D1923:D1986" si="215">D1911+365</f>
        <v>4227</v>
      </c>
      <c r="E1923" s="106">
        <f t="shared" si="209"/>
        <v>0</v>
      </c>
      <c r="F1923" s="107">
        <f t="shared" si="212"/>
        <v>0</v>
      </c>
      <c r="G1923" s="106" t="e">
        <f>IF('Calcs active'!P1922&gt;0,('Input &amp; Results'!E$31/12*$C$3)*('Input &amp; Results'!$D$21),('Input &amp; Results'!E$31/12*$C$3)*('Input &amp; Results'!$D$22))</f>
        <v>#DIV/0!</v>
      </c>
      <c r="H1923" s="106" t="e">
        <f t="shared" si="208"/>
        <v>#DIV/0!</v>
      </c>
      <c r="I1923" s="106" t="e">
        <f t="shared" si="210"/>
        <v>#DIV/0!</v>
      </c>
      <c r="J1923" s="106" t="e">
        <f t="shared" si="211"/>
        <v>#DIV/0!</v>
      </c>
      <c r="K1923" s="107" t="e">
        <f t="shared" si="207"/>
        <v>#DIV/0!</v>
      </c>
    </row>
    <row r="1924" spans="2:11" x14ac:dyDescent="0.2">
      <c r="B1924" s="31">
        <f t="shared" si="213"/>
        <v>12</v>
      </c>
      <c r="C1924" s="31" t="str">
        <f t="shared" si="214"/>
        <v>August</v>
      </c>
      <c r="D1924" s="106">
        <f t="shared" si="215"/>
        <v>4258</v>
      </c>
      <c r="E1924" s="106">
        <f t="shared" si="209"/>
        <v>0</v>
      </c>
      <c r="F1924" s="107">
        <f t="shared" si="212"/>
        <v>0</v>
      </c>
      <c r="G1924" s="106" t="e">
        <f>IF('Calcs active'!P1923&gt;0,('Input &amp; Results'!E$32/12*$C$3)*('Input &amp; Results'!$D$21),('Input &amp; Results'!E$32/12*$C$3)*('Input &amp; Results'!$D$22))</f>
        <v>#DIV/0!</v>
      </c>
      <c r="H1924" s="106" t="e">
        <f t="shared" si="208"/>
        <v>#DIV/0!</v>
      </c>
      <c r="I1924" s="106" t="e">
        <f t="shared" si="210"/>
        <v>#DIV/0!</v>
      </c>
      <c r="J1924" s="106" t="e">
        <f t="shared" si="211"/>
        <v>#DIV/0!</v>
      </c>
      <c r="K1924" s="107" t="e">
        <f t="shared" si="207"/>
        <v>#DIV/0!</v>
      </c>
    </row>
    <row r="1925" spans="2:11" x14ac:dyDescent="0.2">
      <c r="B1925" s="31">
        <f t="shared" si="213"/>
        <v>12</v>
      </c>
      <c r="C1925" s="31" t="str">
        <f t="shared" si="214"/>
        <v>September</v>
      </c>
      <c r="D1925" s="106">
        <f t="shared" si="215"/>
        <v>4288</v>
      </c>
      <c r="E1925" s="106">
        <f t="shared" si="209"/>
        <v>0</v>
      </c>
      <c r="F1925" s="107">
        <f t="shared" si="212"/>
        <v>0</v>
      </c>
      <c r="G1925" s="106" t="e">
        <f>IF('Calcs active'!P1924&gt;0,('Input &amp; Results'!E$33/12*$C$3)*('Input &amp; Results'!$D$21),('Input &amp; Results'!E$33/12*$C$3)*('Input &amp; Results'!$D$22))</f>
        <v>#DIV/0!</v>
      </c>
      <c r="H1925" s="106" t="e">
        <f t="shared" si="208"/>
        <v>#DIV/0!</v>
      </c>
      <c r="I1925" s="106" t="e">
        <f t="shared" si="210"/>
        <v>#DIV/0!</v>
      </c>
      <c r="J1925" s="106" t="e">
        <f t="shared" si="211"/>
        <v>#DIV/0!</v>
      </c>
      <c r="K1925" s="107" t="e">
        <f t="shared" si="207"/>
        <v>#DIV/0!</v>
      </c>
    </row>
    <row r="1926" spans="2:11" x14ac:dyDescent="0.2">
      <c r="B1926" s="31">
        <f t="shared" si="213"/>
        <v>12</v>
      </c>
      <c r="C1926" s="31" t="str">
        <f t="shared" si="214"/>
        <v>October</v>
      </c>
      <c r="D1926" s="106">
        <f t="shared" si="215"/>
        <v>4319</v>
      </c>
      <c r="E1926" s="106">
        <f t="shared" si="209"/>
        <v>0</v>
      </c>
      <c r="F1926" s="107">
        <f t="shared" si="212"/>
        <v>0</v>
      </c>
      <c r="G1926" s="106" t="e">
        <f>IF('Calcs active'!P1925&gt;0,('Input &amp; Results'!E$34/12*$C$3)*('Input &amp; Results'!$D$21),('Input &amp; Results'!E$34/12*$C$3)*('Input &amp; Results'!$D$22))</f>
        <v>#DIV/0!</v>
      </c>
      <c r="H1926" s="106" t="e">
        <f t="shared" si="208"/>
        <v>#DIV/0!</v>
      </c>
      <c r="I1926" s="106" t="e">
        <f t="shared" si="210"/>
        <v>#DIV/0!</v>
      </c>
      <c r="J1926" s="106" t="e">
        <f t="shared" si="211"/>
        <v>#DIV/0!</v>
      </c>
      <c r="K1926" s="107" t="e">
        <f t="shared" si="207"/>
        <v>#DIV/0!</v>
      </c>
    </row>
    <row r="1927" spans="2:11" x14ac:dyDescent="0.2">
      <c r="B1927" s="31">
        <f t="shared" si="213"/>
        <v>12</v>
      </c>
      <c r="C1927" s="31" t="str">
        <f t="shared" si="214"/>
        <v>November</v>
      </c>
      <c r="D1927" s="106">
        <f t="shared" si="215"/>
        <v>4349</v>
      </c>
      <c r="E1927" s="106">
        <f t="shared" si="209"/>
        <v>0</v>
      </c>
      <c r="F1927" s="107">
        <f t="shared" si="212"/>
        <v>0</v>
      </c>
      <c r="G1927" s="106" t="e">
        <f>IF('Calcs active'!P1926&gt;0,('Input &amp; Results'!E$35/12*$C$3)*('Input &amp; Results'!$D$21),('Input &amp; Results'!E$35/12*$C$3)*('Input &amp; Results'!$D$22))</f>
        <v>#DIV/0!</v>
      </c>
      <c r="H1927" s="106" t="e">
        <f t="shared" si="208"/>
        <v>#DIV/0!</v>
      </c>
      <c r="I1927" s="106" t="e">
        <f t="shared" si="210"/>
        <v>#DIV/0!</v>
      </c>
      <c r="J1927" s="106" t="e">
        <f t="shared" si="211"/>
        <v>#DIV/0!</v>
      </c>
      <c r="K1927" s="107" t="e">
        <f t="shared" si="207"/>
        <v>#DIV/0!</v>
      </c>
    </row>
    <row r="1928" spans="2:11" x14ac:dyDescent="0.2">
      <c r="B1928" s="31">
        <f t="shared" si="213"/>
        <v>12</v>
      </c>
      <c r="C1928" s="31" t="str">
        <f t="shared" si="214"/>
        <v>December</v>
      </c>
      <c r="D1928" s="106">
        <f t="shared" si="215"/>
        <v>4380</v>
      </c>
      <c r="E1928" s="106">
        <f t="shared" si="209"/>
        <v>0</v>
      </c>
      <c r="F1928" s="107">
        <f t="shared" si="212"/>
        <v>0</v>
      </c>
      <c r="G1928" s="106" t="e">
        <f>IF('Calcs active'!P1927&gt;0,('Input &amp; Results'!E$36/12*$C$3)*('Input &amp; Results'!$D$21),('Input &amp; Results'!E$36/12*$C$3)*('Input &amp; Results'!$D$22))</f>
        <v>#DIV/0!</v>
      </c>
      <c r="H1928" s="106" t="e">
        <f t="shared" si="208"/>
        <v>#DIV/0!</v>
      </c>
      <c r="I1928" s="106" t="e">
        <f t="shared" si="210"/>
        <v>#DIV/0!</v>
      </c>
      <c r="J1928" s="106" t="e">
        <f t="shared" si="211"/>
        <v>#DIV/0!</v>
      </c>
      <c r="K1928" s="107" t="e">
        <f t="shared" si="207"/>
        <v>#DIV/0!</v>
      </c>
    </row>
    <row r="1929" spans="2:11" x14ac:dyDescent="0.2">
      <c r="B1929" s="31">
        <f t="shared" si="213"/>
        <v>13</v>
      </c>
      <c r="C1929" s="31" t="str">
        <f t="shared" si="214"/>
        <v>January</v>
      </c>
      <c r="D1929" s="106">
        <f t="shared" si="215"/>
        <v>4411</v>
      </c>
      <c r="E1929" s="106">
        <f t="shared" si="209"/>
        <v>0</v>
      </c>
      <c r="F1929" s="107">
        <f t="shared" si="212"/>
        <v>0</v>
      </c>
      <c r="G1929" s="106" t="e">
        <f>IF('Calcs active'!P1928&gt;0,('Input &amp; Results'!E$25/12*$C$3)*('Input &amp; Results'!$D$21),('Input &amp; Results'!E$25/12*$C$3)*('Input &amp; Results'!$D$22))</f>
        <v>#DIV/0!</v>
      </c>
      <c r="H1929" s="106" t="e">
        <f t="shared" si="208"/>
        <v>#DIV/0!</v>
      </c>
      <c r="I1929" s="106" t="e">
        <f t="shared" si="210"/>
        <v>#DIV/0!</v>
      </c>
      <c r="J1929" s="106" t="e">
        <f t="shared" si="211"/>
        <v>#DIV/0!</v>
      </c>
      <c r="K1929" s="107" t="e">
        <f t="shared" si="207"/>
        <v>#DIV/0!</v>
      </c>
    </row>
    <row r="1930" spans="2:11" x14ac:dyDescent="0.2">
      <c r="B1930" s="31">
        <f t="shared" si="213"/>
        <v>13</v>
      </c>
      <c r="C1930" s="31" t="str">
        <f t="shared" si="214"/>
        <v>February</v>
      </c>
      <c r="D1930" s="106">
        <f t="shared" si="215"/>
        <v>4439</v>
      </c>
      <c r="E1930" s="106">
        <f t="shared" si="209"/>
        <v>0</v>
      </c>
      <c r="F1930" s="107">
        <f t="shared" si="212"/>
        <v>0</v>
      </c>
      <c r="G1930" s="106" t="e">
        <f>IF('Calcs active'!P1929&gt;0,('Input &amp; Results'!E$26/12*$C$3)*('Input &amp; Results'!$D$21),('Input &amp; Results'!E$26/12*$C$3)*('Input &amp; Results'!$D$22))</f>
        <v>#DIV/0!</v>
      </c>
      <c r="H1930" s="106" t="e">
        <f t="shared" si="208"/>
        <v>#DIV/0!</v>
      </c>
      <c r="I1930" s="106" t="e">
        <f t="shared" si="210"/>
        <v>#DIV/0!</v>
      </c>
      <c r="J1930" s="106" t="e">
        <f t="shared" si="211"/>
        <v>#DIV/0!</v>
      </c>
      <c r="K1930" s="107" t="e">
        <f t="shared" si="207"/>
        <v>#DIV/0!</v>
      </c>
    </row>
    <row r="1931" spans="2:11" x14ac:dyDescent="0.2">
      <c r="B1931" s="31">
        <f t="shared" si="213"/>
        <v>13</v>
      </c>
      <c r="C1931" s="31" t="str">
        <f t="shared" si="214"/>
        <v>March</v>
      </c>
      <c r="D1931" s="106">
        <f t="shared" si="215"/>
        <v>4470</v>
      </c>
      <c r="E1931" s="106">
        <f t="shared" si="209"/>
        <v>0</v>
      </c>
      <c r="F1931" s="107">
        <f t="shared" si="212"/>
        <v>0</v>
      </c>
      <c r="G1931" s="106" t="e">
        <f>IF('Calcs active'!P1930&gt;0,('Input &amp; Results'!E$27/12*$C$3)*('Input &amp; Results'!$D$21),('Input &amp; Results'!E$27/12*$C$3)*('Input &amp; Results'!$D$22))</f>
        <v>#DIV/0!</v>
      </c>
      <c r="H1931" s="106" t="e">
        <f t="shared" si="208"/>
        <v>#DIV/0!</v>
      </c>
      <c r="I1931" s="106" t="e">
        <f t="shared" si="210"/>
        <v>#DIV/0!</v>
      </c>
      <c r="J1931" s="106" t="e">
        <f t="shared" si="211"/>
        <v>#DIV/0!</v>
      </c>
      <c r="K1931" s="107" t="e">
        <f t="shared" si="207"/>
        <v>#DIV/0!</v>
      </c>
    </row>
    <row r="1932" spans="2:11" x14ac:dyDescent="0.2">
      <c r="B1932" s="31">
        <f t="shared" si="213"/>
        <v>13</v>
      </c>
      <c r="C1932" s="31" t="str">
        <f t="shared" si="214"/>
        <v>April</v>
      </c>
      <c r="D1932" s="106">
        <f t="shared" si="215"/>
        <v>4500</v>
      </c>
      <c r="E1932" s="106">
        <f t="shared" si="209"/>
        <v>0</v>
      </c>
      <c r="F1932" s="107">
        <f t="shared" si="212"/>
        <v>0</v>
      </c>
      <c r="G1932" s="106" t="e">
        <f>IF('Calcs active'!P1931&gt;0,('Input &amp; Results'!E$28/12*$C$3)*('Input &amp; Results'!$D$21),('Input &amp; Results'!E$28/12*$C$3)*('Input &amp; Results'!$D$22))</f>
        <v>#DIV/0!</v>
      </c>
      <c r="H1932" s="106" t="e">
        <f t="shared" si="208"/>
        <v>#DIV/0!</v>
      </c>
      <c r="I1932" s="106" t="e">
        <f t="shared" si="210"/>
        <v>#DIV/0!</v>
      </c>
      <c r="J1932" s="106" t="e">
        <f t="shared" si="211"/>
        <v>#DIV/0!</v>
      </c>
      <c r="K1932" s="107" t="e">
        <f t="shared" si="207"/>
        <v>#DIV/0!</v>
      </c>
    </row>
    <row r="1933" spans="2:11" x14ac:dyDescent="0.2">
      <c r="B1933" s="31">
        <f t="shared" si="213"/>
        <v>13</v>
      </c>
      <c r="C1933" s="31" t="str">
        <f t="shared" si="214"/>
        <v>May</v>
      </c>
      <c r="D1933" s="106">
        <f t="shared" si="215"/>
        <v>4531</v>
      </c>
      <c r="E1933" s="106">
        <f t="shared" si="209"/>
        <v>0</v>
      </c>
      <c r="F1933" s="107">
        <f t="shared" si="212"/>
        <v>0</v>
      </c>
      <c r="G1933" s="106" t="e">
        <f>IF('Calcs active'!P1932&gt;0,('Input &amp; Results'!E$29/12*$C$3)*('Input &amp; Results'!$D$21),('Input &amp; Results'!E$29/12*$C$3)*('Input &amp; Results'!$D$22))</f>
        <v>#DIV/0!</v>
      </c>
      <c r="H1933" s="106" t="e">
        <f t="shared" si="208"/>
        <v>#DIV/0!</v>
      </c>
      <c r="I1933" s="106" t="e">
        <f t="shared" si="210"/>
        <v>#DIV/0!</v>
      </c>
      <c r="J1933" s="106" t="e">
        <f t="shared" si="211"/>
        <v>#DIV/0!</v>
      </c>
      <c r="K1933" s="107" t="e">
        <f t="shared" si="207"/>
        <v>#DIV/0!</v>
      </c>
    </row>
    <row r="1934" spans="2:11" x14ac:dyDescent="0.2">
      <c r="B1934" s="31">
        <f t="shared" si="213"/>
        <v>13</v>
      </c>
      <c r="C1934" s="31" t="str">
        <f t="shared" si="214"/>
        <v>June</v>
      </c>
      <c r="D1934" s="106">
        <f t="shared" si="215"/>
        <v>4561</v>
      </c>
      <c r="E1934" s="106">
        <f t="shared" si="209"/>
        <v>0</v>
      </c>
      <c r="F1934" s="107">
        <f t="shared" si="212"/>
        <v>0</v>
      </c>
      <c r="G1934" s="106" t="e">
        <f>IF('Calcs active'!P1933&gt;0,('Input &amp; Results'!E$30/12*$C$3)*('Input &amp; Results'!$D$21),('Input &amp; Results'!E$30/12*$C$3)*('Input &amp; Results'!$D$22))</f>
        <v>#DIV/0!</v>
      </c>
      <c r="H1934" s="106" t="e">
        <f t="shared" si="208"/>
        <v>#DIV/0!</v>
      </c>
      <c r="I1934" s="106" t="e">
        <f t="shared" si="210"/>
        <v>#DIV/0!</v>
      </c>
      <c r="J1934" s="106" t="e">
        <f t="shared" si="211"/>
        <v>#DIV/0!</v>
      </c>
      <c r="K1934" s="107" t="e">
        <f t="shared" si="207"/>
        <v>#DIV/0!</v>
      </c>
    </row>
    <row r="1935" spans="2:11" x14ac:dyDescent="0.2">
      <c r="B1935" s="31">
        <f t="shared" si="213"/>
        <v>13</v>
      </c>
      <c r="C1935" s="31" t="str">
        <f t="shared" si="214"/>
        <v>July</v>
      </c>
      <c r="D1935" s="106">
        <f t="shared" si="215"/>
        <v>4592</v>
      </c>
      <c r="E1935" s="106">
        <f t="shared" si="209"/>
        <v>0</v>
      </c>
      <c r="F1935" s="107">
        <f t="shared" si="212"/>
        <v>0</v>
      </c>
      <c r="G1935" s="106" t="e">
        <f>IF('Calcs active'!P1934&gt;0,('Input &amp; Results'!E$31/12*$C$3)*('Input &amp; Results'!$D$21),('Input &amp; Results'!E$31/12*$C$3)*('Input &amp; Results'!$D$22))</f>
        <v>#DIV/0!</v>
      </c>
      <c r="H1935" s="106" t="e">
        <f t="shared" si="208"/>
        <v>#DIV/0!</v>
      </c>
      <c r="I1935" s="106" t="e">
        <f t="shared" si="210"/>
        <v>#DIV/0!</v>
      </c>
      <c r="J1935" s="106" t="e">
        <f t="shared" si="211"/>
        <v>#DIV/0!</v>
      </c>
      <c r="K1935" s="107" t="e">
        <f t="shared" si="207"/>
        <v>#DIV/0!</v>
      </c>
    </row>
    <row r="1936" spans="2:11" x14ac:dyDescent="0.2">
      <c r="B1936" s="31">
        <f t="shared" si="213"/>
        <v>13</v>
      </c>
      <c r="C1936" s="31" t="str">
        <f t="shared" si="214"/>
        <v>August</v>
      </c>
      <c r="D1936" s="106">
        <f t="shared" si="215"/>
        <v>4623</v>
      </c>
      <c r="E1936" s="106">
        <f t="shared" si="209"/>
        <v>0</v>
      </c>
      <c r="F1936" s="107">
        <f t="shared" si="212"/>
        <v>0</v>
      </c>
      <c r="G1936" s="106" t="e">
        <f>IF('Calcs active'!P1935&gt;0,('Input &amp; Results'!E$32/12*$C$3)*('Input &amp; Results'!$D$21),('Input &amp; Results'!E$32/12*$C$3)*('Input &amp; Results'!$D$22))</f>
        <v>#DIV/0!</v>
      </c>
      <c r="H1936" s="106" t="e">
        <f t="shared" si="208"/>
        <v>#DIV/0!</v>
      </c>
      <c r="I1936" s="106" t="e">
        <f t="shared" si="210"/>
        <v>#DIV/0!</v>
      </c>
      <c r="J1936" s="106" t="e">
        <f t="shared" si="211"/>
        <v>#DIV/0!</v>
      </c>
      <c r="K1936" s="107" t="e">
        <f t="shared" si="207"/>
        <v>#DIV/0!</v>
      </c>
    </row>
    <row r="1937" spans="2:11" x14ac:dyDescent="0.2">
      <c r="B1937" s="31">
        <f t="shared" si="213"/>
        <v>13</v>
      </c>
      <c r="C1937" s="31" t="str">
        <f t="shared" si="214"/>
        <v>September</v>
      </c>
      <c r="D1937" s="106">
        <f t="shared" si="215"/>
        <v>4653</v>
      </c>
      <c r="E1937" s="106">
        <f t="shared" si="209"/>
        <v>0</v>
      </c>
      <c r="F1937" s="107">
        <f t="shared" si="212"/>
        <v>0</v>
      </c>
      <c r="G1937" s="106" t="e">
        <f>IF('Calcs active'!P1936&gt;0,('Input &amp; Results'!E$33/12*$C$3)*('Input &amp; Results'!$D$21),('Input &amp; Results'!E$33/12*$C$3)*('Input &amp; Results'!$D$22))</f>
        <v>#DIV/0!</v>
      </c>
      <c r="H1937" s="106" t="e">
        <f t="shared" si="208"/>
        <v>#DIV/0!</v>
      </c>
      <c r="I1937" s="106" t="e">
        <f t="shared" si="210"/>
        <v>#DIV/0!</v>
      </c>
      <c r="J1937" s="106" t="e">
        <f t="shared" si="211"/>
        <v>#DIV/0!</v>
      </c>
      <c r="K1937" s="107" t="e">
        <f t="shared" si="207"/>
        <v>#DIV/0!</v>
      </c>
    </row>
    <row r="1938" spans="2:11" x14ac:dyDescent="0.2">
      <c r="B1938" s="31">
        <f t="shared" si="213"/>
        <v>13</v>
      </c>
      <c r="C1938" s="31" t="str">
        <f t="shared" si="214"/>
        <v>October</v>
      </c>
      <c r="D1938" s="106">
        <f t="shared" si="215"/>
        <v>4684</v>
      </c>
      <c r="E1938" s="106">
        <f t="shared" si="209"/>
        <v>0</v>
      </c>
      <c r="F1938" s="107">
        <f t="shared" si="212"/>
        <v>0</v>
      </c>
      <c r="G1938" s="106" t="e">
        <f>IF('Calcs active'!P1937&gt;0,('Input &amp; Results'!E$34/12*$C$3)*('Input &amp; Results'!$D$21),('Input &amp; Results'!E$34/12*$C$3)*('Input &amp; Results'!$D$22))</f>
        <v>#DIV/0!</v>
      </c>
      <c r="H1938" s="106" t="e">
        <f t="shared" si="208"/>
        <v>#DIV/0!</v>
      </c>
      <c r="I1938" s="106" t="e">
        <f t="shared" si="210"/>
        <v>#DIV/0!</v>
      </c>
      <c r="J1938" s="106" t="e">
        <f t="shared" si="211"/>
        <v>#DIV/0!</v>
      </c>
      <c r="K1938" s="107" t="e">
        <f t="shared" si="207"/>
        <v>#DIV/0!</v>
      </c>
    </row>
    <row r="1939" spans="2:11" x14ac:dyDescent="0.2">
      <c r="B1939" s="31">
        <f t="shared" si="213"/>
        <v>13</v>
      </c>
      <c r="C1939" s="31" t="str">
        <f t="shared" si="214"/>
        <v>November</v>
      </c>
      <c r="D1939" s="106">
        <f t="shared" si="215"/>
        <v>4714</v>
      </c>
      <c r="E1939" s="106">
        <f t="shared" si="209"/>
        <v>0</v>
      </c>
      <c r="F1939" s="107">
        <f t="shared" si="212"/>
        <v>0</v>
      </c>
      <c r="G1939" s="106" t="e">
        <f>IF('Calcs active'!P1938&gt;0,('Input &amp; Results'!E$35/12*$C$3)*('Input &amp; Results'!$D$21),('Input &amp; Results'!E$35/12*$C$3)*('Input &amp; Results'!$D$22))</f>
        <v>#DIV/0!</v>
      </c>
      <c r="H1939" s="106" t="e">
        <f t="shared" si="208"/>
        <v>#DIV/0!</v>
      </c>
      <c r="I1939" s="106" t="e">
        <f t="shared" si="210"/>
        <v>#DIV/0!</v>
      </c>
      <c r="J1939" s="106" t="e">
        <f t="shared" si="211"/>
        <v>#DIV/0!</v>
      </c>
      <c r="K1939" s="107" t="e">
        <f t="shared" si="207"/>
        <v>#DIV/0!</v>
      </c>
    </row>
    <row r="1940" spans="2:11" x14ac:dyDescent="0.2">
      <c r="B1940" s="31">
        <f t="shared" si="213"/>
        <v>13</v>
      </c>
      <c r="C1940" s="31" t="str">
        <f t="shared" si="214"/>
        <v>December</v>
      </c>
      <c r="D1940" s="106">
        <f t="shared" si="215"/>
        <v>4745</v>
      </c>
      <c r="E1940" s="106">
        <f t="shared" si="209"/>
        <v>0</v>
      </c>
      <c r="F1940" s="107">
        <f t="shared" si="212"/>
        <v>0</v>
      </c>
      <c r="G1940" s="106" t="e">
        <f>IF('Calcs active'!P1939&gt;0,('Input &amp; Results'!E$36/12*$C$3)*('Input &amp; Results'!$D$21),('Input &amp; Results'!E$36/12*$C$3)*('Input &amp; Results'!$D$22))</f>
        <v>#DIV/0!</v>
      </c>
      <c r="H1940" s="106" t="e">
        <f t="shared" si="208"/>
        <v>#DIV/0!</v>
      </c>
      <c r="I1940" s="106" t="e">
        <f t="shared" si="210"/>
        <v>#DIV/0!</v>
      </c>
      <c r="J1940" s="106" t="e">
        <f t="shared" si="211"/>
        <v>#DIV/0!</v>
      </c>
      <c r="K1940" s="107" t="e">
        <f t="shared" si="207"/>
        <v>#DIV/0!</v>
      </c>
    </row>
    <row r="1941" spans="2:11" x14ac:dyDescent="0.2">
      <c r="B1941" s="31">
        <f t="shared" si="213"/>
        <v>14</v>
      </c>
      <c r="C1941" s="31" t="str">
        <f t="shared" si="214"/>
        <v>January</v>
      </c>
      <c r="D1941" s="106">
        <f t="shared" si="215"/>
        <v>4776</v>
      </c>
      <c r="E1941" s="106">
        <f t="shared" si="209"/>
        <v>0</v>
      </c>
      <c r="F1941" s="107">
        <f t="shared" si="212"/>
        <v>0</v>
      </c>
      <c r="G1941" s="106" t="e">
        <f>IF('Calcs active'!P1940&gt;0,('Input &amp; Results'!E$25/12*$C$3)*('Input &amp; Results'!$D$21),('Input &amp; Results'!E$25/12*$C$3)*('Input &amp; Results'!$D$22))</f>
        <v>#DIV/0!</v>
      </c>
      <c r="H1941" s="106" t="e">
        <f t="shared" si="208"/>
        <v>#DIV/0!</v>
      </c>
      <c r="I1941" s="106" t="e">
        <f t="shared" si="210"/>
        <v>#DIV/0!</v>
      </c>
      <c r="J1941" s="106" t="e">
        <f t="shared" si="211"/>
        <v>#DIV/0!</v>
      </c>
      <c r="K1941" s="107" t="e">
        <f t="shared" si="207"/>
        <v>#DIV/0!</v>
      </c>
    </row>
    <row r="1942" spans="2:11" x14ac:dyDescent="0.2">
      <c r="B1942" s="31">
        <f t="shared" si="213"/>
        <v>14</v>
      </c>
      <c r="C1942" s="31" t="str">
        <f t="shared" si="214"/>
        <v>February</v>
      </c>
      <c r="D1942" s="106">
        <f t="shared" si="215"/>
        <v>4804</v>
      </c>
      <c r="E1942" s="106">
        <f t="shared" si="209"/>
        <v>0</v>
      </c>
      <c r="F1942" s="107">
        <f t="shared" si="212"/>
        <v>0</v>
      </c>
      <c r="G1942" s="106" t="e">
        <f>IF('Calcs active'!P1941&gt;0,('Input &amp; Results'!E$26/12*$C$3)*('Input &amp; Results'!$D$21),('Input &amp; Results'!E$26/12*$C$3)*('Input &amp; Results'!$D$22))</f>
        <v>#DIV/0!</v>
      </c>
      <c r="H1942" s="106" t="e">
        <f t="shared" si="208"/>
        <v>#DIV/0!</v>
      </c>
      <c r="I1942" s="106" t="e">
        <f t="shared" si="210"/>
        <v>#DIV/0!</v>
      </c>
      <c r="J1942" s="106" t="e">
        <f t="shared" si="211"/>
        <v>#DIV/0!</v>
      </c>
      <c r="K1942" s="107" t="e">
        <f t="shared" si="207"/>
        <v>#DIV/0!</v>
      </c>
    </row>
    <row r="1943" spans="2:11" x14ac:dyDescent="0.2">
      <c r="B1943" s="31">
        <f t="shared" si="213"/>
        <v>14</v>
      </c>
      <c r="C1943" s="31" t="str">
        <f t="shared" si="214"/>
        <v>March</v>
      </c>
      <c r="D1943" s="106">
        <f t="shared" si="215"/>
        <v>4835</v>
      </c>
      <c r="E1943" s="106">
        <f t="shared" si="209"/>
        <v>0</v>
      </c>
      <c r="F1943" s="107">
        <f t="shared" si="212"/>
        <v>0</v>
      </c>
      <c r="G1943" s="106" t="e">
        <f>IF('Calcs active'!P1942&gt;0,('Input &amp; Results'!E$27/12*$C$3)*('Input &amp; Results'!$D$21),('Input &amp; Results'!E$27/12*$C$3)*('Input &amp; Results'!$D$22))</f>
        <v>#DIV/0!</v>
      </c>
      <c r="H1943" s="106" t="e">
        <f t="shared" si="208"/>
        <v>#DIV/0!</v>
      </c>
      <c r="I1943" s="106" t="e">
        <f t="shared" si="210"/>
        <v>#DIV/0!</v>
      </c>
      <c r="J1943" s="106" t="e">
        <f t="shared" si="211"/>
        <v>#DIV/0!</v>
      </c>
      <c r="K1943" s="107" t="e">
        <f t="shared" si="207"/>
        <v>#DIV/0!</v>
      </c>
    </row>
    <row r="1944" spans="2:11" x14ac:dyDescent="0.2">
      <c r="B1944" s="31">
        <f t="shared" si="213"/>
        <v>14</v>
      </c>
      <c r="C1944" s="31" t="str">
        <f t="shared" si="214"/>
        <v>April</v>
      </c>
      <c r="D1944" s="106">
        <f t="shared" si="215"/>
        <v>4865</v>
      </c>
      <c r="E1944" s="106">
        <f t="shared" si="209"/>
        <v>0</v>
      </c>
      <c r="F1944" s="107">
        <f t="shared" si="212"/>
        <v>0</v>
      </c>
      <c r="G1944" s="106" t="e">
        <f>IF('Calcs active'!P1943&gt;0,('Input &amp; Results'!E$28/12*$C$3)*('Input &amp; Results'!$D$21),('Input &amp; Results'!E$28/12*$C$3)*('Input &amp; Results'!$D$22))</f>
        <v>#DIV/0!</v>
      </c>
      <c r="H1944" s="106" t="e">
        <f t="shared" si="208"/>
        <v>#DIV/0!</v>
      </c>
      <c r="I1944" s="106" t="e">
        <f t="shared" si="210"/>
        <v>#DIV/0!</v>
      </c>
      <c r="J1944" s="106" t="e">
        <f t="shared" si="211"/>
        <v>#DIV/0!</v>
      </c>
      <c r="K1944" s="107" t="e">
        <f t="shared" si="207"/>
        <v>#DIV/0!</v>
      </c>
    </row>
    <row r="1945" spans="2:11" x14ac:dyDescent="0.2">
      <c r="B1945" s="31">
        <f t="shared" si="213"/>
        <v>14</v>
      </c>
      <c r="C1945" s="31" t="str">
        <f t="shared" si="214"/>
        <v>May</v>
      </c>
      <c r="D1945" s="106">
        <f t="shared" si="215"/>
        <v>4896</v>
      </c>
      <c r="E1945" s="106">
        <f t="shared" si="209"/>
        <v>0</v>
      </c>
      <c r="F1945" s="107">
        <f t="shared" si="212"/>
        <v>0</v>
      </c>
      <c r="G1945" s="106" t="e">
        <f>IF('Calcs active'!P1944&gt;0,('Input &amp; Results'!E$29/12*$C$3)*('Input &amp; Results'!$D$21),('Input &amp; Results'!E$29/12*$C$3)*('Input &amp; Results'!$D$22))</f>
        <v>#DIV/0!</v>
      </c>
      <c r="H1945" s="106" t="e">
        <f t="shared" si="208"/>
        <v>#DIV/0!</v>
      </c>
      <c r="I1945" s="106" t="e">
        <f t="shared" si="210"/>
        <v>#DIV/0!</v>
      </c>
      <c r="J1945" s="106" t="e">
        <f t="shared" si="211"/>
        <v>#DIV/0!</v>
      </c>
      <c r="K1945" s="107" t="e">
        <f t="shared" si="207"/>
        <v>#DIV/0!</v>
      </c>
    </row>
    <row r="1946" spans="2:11" x14ac:dyDescent="0.2">
      <c r="B1946" s="31">
        <f t="shared" si="213"/>
        <v>14</v>
      </c>
      <c r="C1946" s="31" t="str">
        <f t="shared" si="214"/>
        <v>June</v>
      </c>
      <c r="D1946" s="106">
        <f t="shared" si="215"/>
        <v>4926</v>
      </c>
      <c r="E1946" s="106">
        <f t="shared" si="209"/>
        <v>0</v>
      </c>
      <c r="F1946" s="107">
        <f t="shared" si="212"/>
        <v>0</v>
      </c>
      <c r="G1946" s="106" t="e">
        <f>IF('Calcs active'!P1945&gt;0,('Input &amp; Results'!E$30/12*$C$3)*('Input &amp; Results'!$D$21),('Input &amp; Results'!E$30/12*$C$3)*('Input &amp; Results'!$D$22))</f>
        <v>#DIV/0!</v>
      </c>
      <c r="H1946" s="106" t="e">
        <f t="shared" si="208"/>
        <v>#DIV/0!</v>
      </c>
      <c r="I1946" s="106" t="e">
        <f t="shared" si="210"/>
        <v>#DIV/0!</v>
      </c>
      <c r="J1946" s="106" t="e">
        <f t="shared" si="211"/>
        <v>#DIV/0!</v>
      </c>
      <c r="K1946" s="107" t="e">
        <f t="shared" si="207"/>
        <v>#DIV/0!</v>
      </c>
    </row>
    <row r="1947" spans="2:11" x14ac:dyDescent="0.2">
      <c r="B1947" s="31">
        <f t="shared" si="213"/>
        <v>14</v>
      </c>
      <c r="C1947" s="31" t="str">
        <f t="shared" si="214"/>
        <v>July</v>
      </c>
      <c r="D1947" s="106">
        <f t="shared" si="215"/>
        <v>4957</v>
      </c>
      <c r="E1947" s="106">
        <f t="shared" si="209"/>
        <v>0</v>
      </c>
      <c r="F1947" s="107">
        <f t="shared" si="212"/>
        <v>0</v>
      </c>
      <c r="G1947" s="106" t="e">
        <f>IF('Calcs active'!P1946&gt;0,('Input &amp; Results'!E$31/12*$C$3)*('Input &amp; Results'!$D$21),('Input &amp; Results'!E$31/12*$C$3)*('Input &amp; Results'!$D$22))</f>
        <v>#DIV/0!</v>
      </c>
      <c r="H1947" s="106" t="e">
        <f t="shared" si="208"/>
        <v>#DIV/0!</v>
      </c>
      <c r="I1947" s="106" t="e">
        <f t="shared" si="210"/>
        <v>#DIV/0!</v>
      </c>
      <c r="J1947" s="106" t="e">
        <f t="shared" si="211"/>
        <v>#DIV/0!</v>
      </c>
      <c r="K1947" s="107" t="e">
        <f t="shared" si="207"/>
        <v>#DIV/0!</v>
      </c>
    </row>
    <row r="1948" spans="2:11" x14ac:dyDescent="0.2">
      <c r="B1948" s="31">
        <f t="shared" si="213"/>
        <v>14</v>
      </c>
      <c r="C1948" s="31" t="str">
        <f t="shared" si="214"/>
        <v>August</v>
      </c>
      <c r="D1948" s="106">
        <f t="shared" si="215"/>
        <v>4988</v>
      </c>
      <c r="E1948" s="106">
        <f t="shared" si="209"/>
        <v>0</v>
      </c>
      <c r="F1948" s="107">
        <f t="shared" si="212"/>
        <v>0</v>
      </c>
      <c r="G1948" s="106" t="e">
        <f>IF('Calcs active'!P1947&gt;0,('Input &amp; Results'!E$32/12*$C$3)*('Input &amp; Results'!$D$21),('Input &amp; Results'!E$32/12*$C$3)*('Input &amp; Results'!$D$22))</f>
        <v>#DIV/0!</v>
      </c>
      <c r="H1948" s="106" t="e">
        <f t="shared" si="208"/>
        <v>#DIV/0!</v>
      </c>
      <c r="I1948" s="106" t="e">
        <f t="shared" si="210"/>
        <v>#DIV/0!</v>
      </c>
      <c r="J1948" s="106" t="e">
        <f t="shared" si="211"/>
        <v>#DIV/0!</v>
      </c>
      <c r="K1948" s="107" t="e">
        <f t="shared" si="207"/>
        <v>#DIV/0!</v>
      </c>
    </row>
    <row r="1949" spans="2:11" x14ac:dyDescent="0.2">
      <c r="B1949" s="31">
        <f t="shared" si="213"/>
        <v>14</v>
      </c>
      <c r="C1949" s="31" t="str">
        <f t="shared" si="214"/>
        <v>September</v>
      </c>
      <c r="D1949" s="106">
        <f t="shared" si="215"/>
        <v>5018</v>
      </c>
      <c r="E1949" s="106">
        <f t="shared" si="209"/>
        <v>0</v>
      </c>
      <c r="F1949" s="107">
        <f t="shared" si="212"/>
        <v>0</v>
      </c>
      <c r="G1949" s="106" t="e">
        <f>IF('Calcs active'!P1948&gt;0,('Input &amp; Results'!E$33/12*$C$3)*('Input &amp; Results'!$D$21),('Input &amp; Results'!E$33/12*$C$3)*('Input &amp; Results'!$D$22))</f>
        <v>#DIV/0!</v>
      </c>
      <c r="H1949" s="106" t="e">
        <f t="shared" si="208"/>
        <v>#DIV/0!</v>
      </c>
      <c r="I1949" s="106" t="e">
        <f t="shared" si="210"/>
        <v>#DIV/0!</v>
      </c>
      <c r="J1949" s="106" t="e">
        <f t="shared" si="211"/>
        <v>#DIV/0!</v>
      </c>
      <c r="K1949" s="107" t="e">
        <f t="shared" si="207"/>
        <v>#DIV/0!</v>
      </c>
    </row>
    <row r="1950" spans="2:11" x14ac:dyDescent="0.2">
      <c r="B1950" s="31">
        <f t="shared" si="213"/>
        <v>14</v>
      </c>
      <c r="C1950" s="31" t="str">
        <f t="shared" si="214"/>
        <v>October</v>
      </c>
      <c r="D1950" s="106">
        <f t="shared" si="215"/>
        <v>5049</v>
      </c>
      <c r="E1950" s="106">
        <f t="shared" si="209"/>
        <v>0</v>
      </c>
      <c r="F1950" s="107">
        <f t="shared" si="212"/>
        <v>0</v>
      </c>
      <c r="G1950" s="106" t="e">
        <f>IF('Calcs active'!P1949&gt;0,('Input &amp; Results'!E$34/12*$C$3)*('Input &amp; Results'!$D$21),('Input &amp; Results'!E$34/12*$C$3)*('Input &amp; Results'!$D$22))</f>
        <v>#DIV/0!</v>
      </c>
      <c r="H1950" s="106" t="e">
        <f t="shared" si="208"/>
        <v>#DIV/0!</v>
      </c>
      <c r="I1950" s="106" t="e">
        <f t="shared" si="210"/>
        <v>#DIV/0!</v>
      </c>
      <c r="J1950" s="106" t="e">
        <f t="shared" si="211"/>
        <v>#DIV/0!</v>
      </c>
      <c r="K1950" s="107" t="e">
        <f t="shared" si="207"/>
        <v>#DIV/0!</v>
      </c>
    </row>
    <row r="1951" spans="2:11" x14ac:dyDescent="0.2">
      <c r="B1951" s="31">
        <f t="shared" si="213"/>
        <v>14</v>
      </c>
      <c r="C1951" s="31" t="str">
        <f t="shared" si="214"/>
        <v>November</v>
      </c>
      <c r="D1951" s="106">
        <f t="shared" si="215"/>
        <v>5079</v>
      </c>
      <c r="E1951" s="106">
        <f t="shared" si="209"/>
        <v>0</v>
      </c>
      <c r="F1951" s="107">
        <f t="shared" si="212"/>
        <v>0</v>
      </c>
      <c r="G1951" s="106" t="e">
        <f>IF('Calcs active'!P1950&gt;0,('Input &amp; Results'!E$35/12*$C$3)*('Input &amp; Results'!$D$21),('Input &amp; Results'!E$35/12*$C$3)*('Input &amp; Results'!$D$22))</f>
        <v>#DIV/0!</v>
      </c>
      <c r="H1951" s="106" t="e">
        <f t="shared" si="208"/>
        <v>#DIV/0!</v>
      </c>
      <c r="I1951" s="106" t="e">
        <f t="shared" si="210"/>
        <v>#DIV/0!</v>
      </c>
      <c r="J1951" s="106" t="e">
        <f t="shared" si="211"/>
        <v>#DIV/0!</v>
      </c>
      <c r="K1951" s="107" t="e">
        <f t="shared" si="207"/>
        <v>#DIV/0!</v>
      </c>
    </row>
    <row r="1952" spans="2:11" x14ac:dyDescent="0.2">
      <c r="B1952" s="31">
        <f t="shared" si="213"/>
        <v>14</v>
      </c>
      <c r="C1952" s="31" t="str">
        <f t="shared" si="214"/>
        <v>December</v>
      </c>
      <c r="D1952" s="106">
        <f t="shared" si="215"/>
        <v>5110</v>
      </c>
      <c r="E1952" s="106">
        <f t="shared" si="209"/>
        <v>0</v>
      </c>
      <c r="F1952" s="107">
        <f t="shared" si="212"/>
        <v>0</v>
      </c>
      <c r="G1952" s="106" t="e">
        <f>IF('Calcs active'!P1951&gt;0,('Input &amp; Results'!E$36/12*$C$3)*('Input &amp; Results'!$D$21),('Input &amp; Results'!E$36/12*$C$3)*('Input &amp; Results'!$D$22))</f>
        <v>#DIV/0!</v>
      </c>
      <c r="H1952" s="106" t="e">
        <f t="shared" si="208"/>
        <v>#DIV/0!</v>
      </c>
      <c r="I1952" s="106" t="e">
        <f t="shared" si="210"/>
        <v>#DIV/0!</v>
      </c>
      <c r="J1952" s="106" t="e">
        <f t="shared" si="211"/>
        <v>#DIV/0!</v>
      </c>
      <c r="K1952" s="107" t="e">
        <f t="shared" si="207"/>
        <v>#DIV/0!</v>
      </c>
    </row>
    <row r="1953" spans="2:11" x14ac:dyDescent="0.2">
      <c r="B1953" s="31">
        <f t="shared" si="213"/>
        <v>15</v>
      </c>
      <c r="C1953" s="31" t="str">
        <f t="shared" si="214"/>
        <v>January</v>
      </c>
      <c r="D1953" s="106">
        <f t="shared" si="215"/>
        <v>5141</v>
      </c>
      <c r="E1953" s="106">
        <f t="shared" si="209"/>
        <v>0</v>
      </c>
      <c r="F1953" s="107">
        <f t="shared" si="212"/>
        <v>0</v>
      </c>
      <c r="G1953" s="106" t="e">
        <f>IF('Calcs active'!P1952&gt;0,('Input &amp; Results'!E$25/12*$C$3)*('Input &amp; Results'!$D$21),('Input &amp; Results'!E$25/12*$C$3)*('Input &amp; Results'!$D$22))</f>
        <v>#DIV/0!</v>
      </c>
      <c r="H1953" s="106" t="e">
        <f t="shared" si="208"/>
        <v>#DIV/0!</v>
      </c>
      <c r="I1953" s="106" t="e">
        <f t="shared" si="210"/>
        <v>#DIV/0!</v>
      </c>
      <c r="J1953" s="106" t="e">
        <f t="shared" si="211"/>
        <v>#DIV/0!</v>
      </c>
      <c r="K1953" s="107" t="e">
        <f t="shared" si="207"/>
        <v>#DIV/0!</v>
      </c>
    </row>
    <row r="1954" spans="2:11" x14ac:dyDescent="0.2">
      <c r="B1954" s="31">
        <f t="shared" si="213"/>
        <v>15</v>
      </c>
      <c r="C1954" s="31" t="str">
        <f t="shared" si="214"/>
        <v>February</v>
      </c>
      <c r="D1954" s="106">
        <f t="shared" si="215"/>
        <v>5169</v>
      </c>
      <c r="E1954" s="106">
        <f t="shared" si="209"/>
        <v>0</v>
      </c>
      <c r="F1954" s="107">
        <f t="shared" si="212"/>
        <v>0</v>
      </c>
      <c r="G1954" s="106" t="e">
        <f>IF('Calcs active'!P1953&gt;0,('Input &amp; Results'!E$26/12*$C$3)*('Input &amp; Results'!$D$21),('Input &amp; Results'!E$26/12*$C$3)*('Input &amp; Results'!$D$22))</f>
        <v>#DIV/0!</v>
      </c>
      <c r="H1954" s="106" t="e">
        <f t="shared" si="208"/>
        <v>#DIV/0!</v>
      </c>
      <c r="I1954" s="106" t="e">
        <f t="shared" si="210"/>
        <v>#DIV/0!</v>
      </c>
      <c r="J1954" s="106" t="e">
        <f t="shared" si="211"/>
        <v>#DIV/0!</v>
      </c>
      <c r="K1954" s="107" t="e">
        <f t="shared" si="207"/>
        <v>#DIV/0!</v>
      </c>
    </row>
    <row r="1955" spans="2:11" x14ac:dyDescent="0.2">
      <c r="B1955" s="31">
        <f t="shared" si="213"/>
        <v>15</v>
      </c>
      <c r="C1955" s="31" t="str">
        <f t="shared" si="214"/>
        <v>March</v>
      </c>
      <c r="D1955" s="106">
        <f t="shared" si="215"/>
        <v>5200</v>
      </c>
      <c r="E1955" s="106">
        <f t="shared" si="209"/>
        <v>0</v>
      </c>
      <c r="F1955" s="107">
        <f t="shared" si="212"/>
        <v>0</v>
      </c>
      <c r="G1955" s="106" t="e">
        <f>IF('Calcs active'!P1954&gt;0,('Input &amp; Results'!E$27/12*$C$3)*('Input &amp; Results'!$D$21),('Input &amp; Results'!E$27/12*$C$3)*('Input &amp; Results'!$D$22))</f>
        <v>#DIV/0!</v>
      </c>
      <c r="H1955" s="106" t="e">
        <f t="shared" si="208"/>
        <v>#DIV/0!</v>
      </c>
      <c r="I1955" s="106" t="e">
        <f t="shared" si="210"/>
        <v>#DIV/0!</v>
      </c>
      <c r="J1955" s="106" t="e">
        <f t="shared" si="211"/>
        <v>#DIV/0!</v>
      </c>
      <c r="K1955" s="107" t="e">
        <f t="shared" si="207"/>
        <v>#DIV/0!</v>
      </c>
    </row>
    <row r="1956" spans="2:11" x14ac:dyDescent="0.2">
      <c r="B1956" s="31">
        <f t="shared" si="213"/>
        <v>15</v>
      </c>
      <c r="C1956" s="31" t="str">
        <f t="shared" si="214"/>
        <v>April</v>
      </c>
      <c r="D1956" s="106">
        <f t="shared" si="215"/>
        <v>5230</v>
      </c>
      <c r="E1956" s="106">
        <f t="shared" si="209"/>
        <v>0</v>
      </c>
      <c r="F1956" s="107">
        <f t="shared" si="212"/>
        <v>0</v>
      </c>
      <c r="G1956" s="106" t="e">
        <f>IF('Calcs active'!P1955&gt;0,('Input &amp; Results'!E$28/12*$C$3)*('Input &amp; Results'!$D$21),('Input &amp; Results'!E$28/12*$C$3)*('Input &amp; Results'!$D$22))</f>
        <v>#DIV/0!</v>
      </c>
      <c r="H1956" s="106" t="e">
        <f t="shared" si="208"/>
        <v>#DIV/0!</v>
      </c>
      <c r="I1956" s="106" t="e">
        <f t="shared" si="210"/>
        <v>#DIV/0!</v>
      </c>
      <c r="J1956" s="106" t="e">
        <f t="shared" si="211"/>
        <v>#DIV/0!</v>
      </c>
      <c r="K1956" s="107" t="e">
        <f t="shared" si="207"/>
        <v>#DIV/0!</v>
      </c>
    </row>
    <row r="1957" spans="2:11" x14ac:dyDescent="0.2">
      <c r="B1957" s="31">
        <f t="shared" si="213"/>
        <v>15</v>
      </c>
      <c r="C1957" s="31" t="str">
        <f t="shared" si="214"/>
        <v>May</v>
      </c>
      <c r="D1957" s="106">
        <f t="shared" si="215"/>
        <v>5261</v>
      </c>
      <c r="E1957" s="106">
        <f t="shared" si="209"/>
        <v>0</v>
      </c>
      <c r="F1957" s="107">
        <f t="shared" si="212"/>
        <v>0</v>
      </c>
      <c r="G1957" s="106" t="e">
        <f>IF('Calcs active'!P1956&gt;0,('Input &amp; Results'!E$29/12*$C$3)*('Input &amp; Results'!$D$21),('Input &amp; Results'!E$29/12*$C$3)*('Input &amp; Results'!$D$22))</f>
        <v>#DIV/0!</v>
      </c>
      <c r="H1957" s="106" t="e">
        <f t="shared" si="208"/>
        <v>#DIV/0!</v>
      </c>
      <c r="I1957" s="106" t="e">
        <f t="shared" si="210"/>
        <v>#DIV/0!</v>
      </c>
      <c r="J1957" s="106" t="e">
        <f t="shared" si="211"/>
        <v>#DIV/0!</v>
      </c>
      <c r="K1957" s="107" t="e">
        <f t="shared" si="207"/>
        <v>#DIV/0!</v>
      </c>
    </row>
    <row r="1958" spans="2:11" x14ac:dyDescent="0.2">
      <c r="B1958" s="31">
        <f t="shared" si="213"/>
        <v>15</v>
      </c>
      <c r="C1958" s="31" t="str">
        <f t="shared" si="214"/>
        <v>June</v>
      </c>
      <c r="D1958" s="106">
        <f t="shared" si="215"/>
        <v>5291</v>
      </c>
      <c r="E1958" s="106">
        <f t="shared" si="209"/>
        <v>0</v>
      </c>
      <c r="F1958" s="107">
        <f t="shared" si="212"/>
        <v>0</v>
      </c>
      <c r="G1958" s="106" t="e">
        <f>IF('Calcs active'!P1957&gt;0,('Input &amp; Results'!E$30/12*$C$3)*('Input &amp; Results'!$D$21),('Input &amp; Results'!E$30/12*$C$3)*('Input &amp; Results'!$D$22))</f>
        <v>#DIV/0!</v>
      </c>
      <c r="H1958" s="106" t="e">
        <f t="shared" si="208"/>
        <v>#DIV/0!</v>
      </c>
      <c r="I1958" s="106" t="e">
        <f t="shared" si="210"/>
        <v>#DIV/0!</v>
      </c>
      <c r="J1958" s="106" t="e">
        <f t="shared" si="211"/>
        <v>#DIV/0!</v>
      </c>
      <c r="K1958" s="107" t="e">
        <f t="shared" si="207"/>
        <v>#DIV/0!</v>
      </c>
    </row>
    <row r="1959" spans="2:11" x14ac:dyDescent="0.2">
      <c r="B1959" s="31">
        <f t="shared" si="213"/>
        <v>15</v>
      </c>
      <c r="C1959" s="31" t="str">
        <f t="shared" si="214"/>
        <v>July</v>
      </c>
      <c r="D1959" s="106">
        <f t="shared" si="215"/>
        <v>5322</v>
      </c>
      <c r="E1959" s="106">
        <f t="shared" si="209"/>
        <v>0</v>
      </c>
      <c r="F1959" s="107">
        <f t="shared" si="212"/>
        <v>0</v>
      </c>
      <c r="G1959" s="106" t="e">
        <f>IF('Calcs active'!P1958&gt;0,('Input &amp; Results'!E$31/12*$C$3)*('Input &amp; Results'!$D$21),('Input &amp; Results'!E$31/12*$C$3)*('Input &amp; Results'!$D$22))</f>
        <v>#DIV/0!</v>
      </c>
      <c r="H1959" s="106" t="e">
        <f t="shared" si="208"/>
        <v>#DIV/0!</v>
      </c>
      <c r="I1959" s="106" t="e">
        <f t="shared" si="210"/>
        <v>#DIV/0!</v>
      </c>
      <c r="J1959" s="106" t="e">
        <f t="shared" si="211"/>
        <v>#DIV/0!</v>
      </c>
      <c r="K1959" s="107" t="e">
        <f t="shared" si="207"/>
        <v>#DIV/0!</v>
      </c>
    </row>
    <row r="1960" spans="2:11" x14ac:dyDescent="0.2">
      <c r="B1960" s="31">
        <f t="shared" si="213"/>
        <v>15</v>
      </c>
      <c r="C1960" s="31" t="str">
        <f t="shared" si="214"/>
        <v>August</v>
      </c>
      <c r="D1960" s="106">
        <f t="shared" si="215"/>
        <v>5353</v>
      </c>
      <c r="E1960" s="106">
        <f t="shared" si="209"/>
        <v>0</v>
      </c>
      <c r="F1960" s="107">
        <f t="shared" si="212"/>
        <v>0</v>
      </c>
      <c r="G1960" s="106" t="e">
        <f>IF('Calcs active'!P1959&gt;0,('Input &amp; Results'!E$32/12*$C$3)*('Input &amp; Results'!$D$21),('Input &amp; Results'!E$32/12*$C$3)*('Input &amp; Results'!$D$22))</f>
        <v>#DIV/0!</v>
      </c>
      <c r="H1960" s="106" t="e">
        <f t="shared" si="208"/>
        <v>#DIV/0!</v>
      </c>
      <c r="I1960" s="106" t="e">
        <f t="shared" si="210"/>
        <v>#DIV/0!</v>
      </c>
      <c r="J1960" s="106" t="e">
        <f t="shared" si="211"/>
        <v>#DIV/0!</v>
      </c>
      <c r="K1960" s="107" t="e">
        <f t="shared" si="207"/>
        <v>#DIV/0!</v>
      </c>
    </row>
    <row r="1961" spans="2:11" x14ac:dyDescent="0.2">
      <c r="B1961" s="31">
        <f t="shared" si="213"/>
        <v>15</v>
      </c>
      <c r="C1961" s="31" t="str">
        <f t="shared" si="214"/>
        <v>September</v>
      </c>
      <c r="D1961" s="106">
        <f t="shared" si="215"/>
        <v>5383</v>
      </c>
      <c r="E1961" s="106">
        <f t="shared" si="209"/>
        <v>0</v>
      </c>
      <c r="F1961" s="107">
        <f t="shared" si="212"/>
        <v>0</v>
      </c>
      <c r="G1961" s="106" t="e">
        <f>IF('Calcs active'!P1960&gt;0,('Input &amp; Results'!E$33/12*$C$3)*('Input &amp; Results'!$D$21),('Input &amp; Results'!E$33/12*$C$3)*('Input &amp; Results'!$D$22))</f>
        <v>#DIV/0!</v>
      </c>
      <c r="H1961" s="106" t="e">
        <f t="shared" si="208"/>
        <v>#DIV/0!</v>
      </c>
      <c r="I1961" s="106" t="e">
        <f t="shared" si="210"/>
        <v>#DIV/0!</v>
      </c>
      <c r="J1961" s="106" t="e">
        <f t="shared" si="211"/>
        <v>#DIV/0!</v>
      </c>
      <c r="K1961" s="107" t="e">
        <f t="shared" si="207"/>
        <v>#DIV/0!</v>
      </c>
    </row>
    <row r="1962" spans="2:11" x14ac:dyDescent="0.2">
      <c r="B1962" s="31">
        <f t="shared" si="213"/>
        <v>15</v>
      </c>
      <c r="C1962" s="31" t="str">
        <f t="shared" si="214"/>
        <v>October</v>
      </c>
      <c r="D1962" s="106">
        <f t="shared" si="215"/>
        <v>5414</v>
      </c>
      <c r="E1962" s="106">
        <f t="shared" si="209"/>
        <v>0</v>
      </c>
      <c r="F1962" s="107">
        <f t="shared" si="212"/>
        <v>0</v>
      </c>
      <c r="G1962" s="106" t="e">
        <f>IF('Calcs active'!P1961&gt;0,('Input &amp; Results'!E$34/12*$C$3)*('Input &amp; Results'!$D$21),('Input &amp; Results'!E$34/12*$C$3)*('Input &amp; Results'!$D$22))</f>
        <v>#DIV/0!</v>
      </c>
      <c r="H1962" s="106" t="e">
        <f t="shared" si="208"/>
        <v>#DIV/0!</v>
      </c>
      <c r="I1962" s="106" t="e">
        <f t="shared" si="210"/>
        <v>#DIV/0!</v>
      </c>
      <c r="J1962" s="106" t="e">
        <f t="shared" si="211"/>
        <v>#DIV/0!</v>
      </c>
      <c r="K1962" s="107" t="e">
        <f t="shared" si="207"/>
        <v>#DIV/0!</v>
      </c>
    </row>
    <row r="1963" spans="2:11" x14ac:dyDescent="0.2">
      <c r="B1963" s="31">
        <f t="shared" si="213"/>
        <v>15</v>
      </c>
      <c r="C1963" s="31" t="str">
        <f t="shared" si="214"/>
        <v>November</v>
      </c>
      <c r="D1963" s="106">
        <f t="shared" si="215"/>
        <v>5444</v>
      </c>
      <c r="E1963" s="106">
        <f t="shared" si="209"/>
        <v>0</v>
      </c>
      <c r="F1963" s="107">
        <f t="shared" si="212"/>
        <v>0</v>
      </c>
      <c r="G1963" s="106" t="e">
        <f>IF('Calcs active'!P1962&gt;0,('Input &amp; Results'!E$35/12*$C$3)*('Input &amp; Results'!$D$21),('Input &amp; Results'!E$35/12*$C$3)*('Input &amp; Results'!$D$22))</f>
        <v>#DIV/0!</v>
      </c>
      <c r="H1963" s="106" t="e">
        <f t="shared" si="208"/>
        <v>#DIV/0!</v>
      </c>
      <c r="I1963" s="106" t="e">
        <f t="shared" si="210"/>
        <v>#DIV/0!</v>
      </c>
      <c r="J1963" s="106" t="e">
        <f t="shared" si="211"/>
        <v>#DIV/0!</v>
      </c>
      <c r="K1963" s="107" t="e">
        <f t="shared" si="207"/>
        <v>#DIV/0!</v>
      </c>
    </row>
    <row r="1964" spans="2:11" x14ac:dyDescent="0.2">
      <c r="B1964" s="31">
        <f t="shared" si="213"/>
        <v>15</v>
      </c>
      <c r="C1964" s="31" t="str">
        <f t="shared" si="214"/>
        <v>December</v>
      </c>
      <c r="D1964" s="106">
        <f t="shared" si="215"/>
        <v>5475</v>
      </c>
      <c r="E1964" s="106">
        <f t="shared" si="209"/>
        <v>0</v>
      </c>
      <c r="F1964" s="107">
        <f t="shared" si="212"/>
        <v>0</v>
      </c>
      <c r="G1964" s="106" t="e">
        <f>IF('Calcs active'!P1963&gt;0,('Input &amp; Results'!E$36/12*$C$3)*('Input &amp; Results'!$D$21),('Input &amp; Results'!E$36/12*$C$3)*('Input &amp; Results'!$D$22))</f>
        <v>#DIV/0!</v>
      </c>
      <c r="H1964" s="106" t="e">
        <f t="shared" si="208"/>
        <v>#DIV/0!</v>
      </c>
      <c r="I1964" s="106" t="e">
        <f t="shared" si="210"/>
        <v>#DIV/0!</v>
      </c>
      <c r="J1964" s="106" t="e">
        <f t="shared" si="211"/>
        <v>#DIV/0!</v>
      </c>
      <c r="K1964" s="107" t="e">
        <f t="shared" si="207"/>
        <v>#DIV/0!</v>
      </c>
    </row>
    <row r="1965" spans="2:11" x14ac:dyDescent="0.2">
      <c r="B1965" s="31">
        <f t="shared" si="213"/>
        <v>16</v>
      </c>
      <c r="C1965" s="31" t="str">
        <f t="shared" si="214"/>
        <v>January</v>
      </c>
      <c r="D1965" s="106">
        <f t="shared" si="215"/>
        <v>5506</v>
      </c>
      <c r="E1965" s="106">
        <f t="shared" si="209"/>
        <v>0</v>
      </c>
      <c r="F1965" s="107">
        <f t="shared" si="212"/>
        <v>0</v>
      </c>
      <c r="G1965" s="106" t="e">
        <f>IF('Calcs active'!P1964&gt;0,('Input &amp; Results'!E$25/12*$C$3)*('Input &amp; Results'!$D$21),('Input &amp; Results'!E$25/12*$C$3)*('Input &amp; Results'!$D$22))</f>
        <v>#DIV/0!</v>
      </c>
      <c r="H1965" s="106" t="e">
        <f t="shared" si="208"/>
        <v>#DIV/0!</v>
      </c>
      <c r="I1965" s="106" t="e">
        <f t="shared" si="210"/>
        <v>#DIV/0!</v>
      </c>
      <c r="J1965" s="106" t="e">
        <f t="shared" si="211"/>
        <v>#DIV/0!</v>
      </c>
      <c r="K1965" s="107" t="e">
        <f t="shared" si="207"/>
        <v>#DIV/0!</v>
      </c>
    </row>
    <row r="1966" spans="2:11" x14ac:dyDescent="0.2">
      <c r="B1966" s="31">
        <f t="shared" si="213"/>
        <v>16</v>
      </c>
      <c r="C1966" s="31" t="str">
        <f t="shared" si="214"/>
        <v>February</v>
      </c>
      <c r="D1966" s="106">
        <f t="shared" si="215"/>
        <v>5534</v>
      </c>
      <c r="E1966" s="106">
        <f t="shared" si="209"/>
        <v>0</v>
      </c>
      <c r="F1966" s="107">
        <f t="shared" si="212"/>
        <v>0</v>
      </c>
      <c r="G1966" s="106" t="e">
        <f>IF('Calcs active'!P1965&gt;0,('Input &amp; Results'!E$26/12*$C$3)*('Input &amp; Results'!$D$21),('Input &amp; Results'!E$26/12*$C$3)*('Input &amp; Results'!$D$22))</f>
        <v>#DIV/0!</v>
      </c>
      <c r="H1966" s="106" t="e">
        <f t="shared" si="208"/>
        <v>#DIV/0!</v>
      </c>
      <c r="I1966" s="106" t="e">
        <f t="shared" si="210"/>
        <v>#DIV/0!</v>
      </c>
      <c r="J1966" s="106" t="e">
        <f t="shared" si="211"/>
        <v>#DIV/0!</v>
      </c>
      <c r="K1966" s="107" t="e">
        <f t="shared" si="207"/>
        <v>#DIV/0!</v>
      </c>
    </row>
    <row r="1967" spans="2:11" x14ac:dyDescent="0.2">
      <c r="B1967" s="31">
        <f t="shared" si="213"/>
        <v>16</v>
      </c>
      <c r="C1967" s="31" t="str">
        <f t="shared" si="214"/>
        <v>March</v>
      </c>
      <c r="D1967" s="106">
        <f t="shared" si="215"/>
        <v>5565</v>
      </c>
      <c r="E1967" s="106">
        <f t="shared" si="209"/>
        <v>0</v>
      </c>
      <c r="F1967" s="107">
        <f t="shared" si="212"/>
        <v>0</v>
      </c>
      <c r="G1967" s="106" t="e">
        <f>IF('Calcs active'!P1966&gt;0,('Input &amp; Results'!E$27/12*$C$3)*('Input &amp; Results'!$D$21),('Input &amp; Results'!E$27/12*$C$3)*('Input &amp; Results'!$D$22))</f>
        <v>#DIV/0!</v>
      </c>
      <c r="H1967" s="106" t="e">
        <f t="shared" si="208"/>
        <v>#DIV/0!</v>
      </c>
      <c r="I1967" s="106" t="e">
        <f t="shared" si="210"/>
        <v>#DIV/0!</v>
      </c>
      <c r="J1967" s="106" t="e">
        <f t="shared" si="211"/>
        <v>#DIV/0!</v>
      </c>
      <c r="K1967" s="107" t="e">
        <f t="shared" si="207"/>
        <v>#DIV/0!</v>
      </c>
    </row>
    <row r="1968" spans="2:11" x14ac:dyDescent="0.2">
      <c r="B1968" s="31">
        <f t="shared" si="213"/>
        <v>16</v>
      </c>
      <c r="C1968" s="31" t="str">
        <f t="shared" si="214"/>
        <v>April</v>
      </c>
      <c r="D1968" s="106">
        <f t="shared" si="215"/>
        <v>5595</v>
      </c>
      <c r="E1968" s="106">
        <f t="shared" si="209"/>
        <v>0</v>
      </c>
      <c r="F1968" s="107">
        <f t="shared" si="212"/>
        <v>0</v>
      </c>
      <c r="G1968" s="106" t="e">
        <f>IF('Calcs active'!P1967&gt;0,('Input &amp; Results'!E$28/12*$C$3)*('Input &amp; Results'!$D$21),('Input &amp; Results'!E$28/12*$C$3)*('Input &amp; Results'!$D$22))</f>
        <v>#DIV/0!</v>
      </c>
      <c r="H1968" s="106" t="e">
        <f t="shared" si="208"/>
        <v>#DIV/0!</v>
      </c>
      <c r="I1968" s="106" t="e">
        <f t="shared" si="210"/>
        <v>#DIV/0!</v>
      </c>
      <c r="J1968" s="106" t="e">
        <f t="shared" si="211"/>
        <v>#DIV/0!</v>
      </c>
      <c r="K1968" s="107" t="e">
        <f t="shared" si="207"/>
        <v>#DIV/0!</v>
      </c>
    </row>
    <row r="1969" spans="2:11" x14ac:dyDescent="0.2">
      <c r="B1969" s="31">
        <f t="shared" si="213"/>
        <v>16</v>
      </c>
      <c r="C1969" s="31" t="str">
        <f t="shared" si="214"/>
        <v>May</v>
      </c>
      <c r="D1969" s="106">
        <f t="shared" si="215"/>
        <v>5626</v>
      </c>
      <c r="E1969" s="106">
        <f t="shared" si="209"/>
        <v>0</v>
      </c>
      <c r="F1969" s="107">
        <f t="shared" si="212"/>
        <v>0</v>
      </c>
      <c r="G1969" s="106" t="e">
        <f>IF('Calcs active'!P1968&gt;0,('Input &amp; Results'!E$29/12*$C$3)*('Input &amp; Results'!$D$21),('Input &amp; Results'!E$29/12*$C$3)*('Input &amp; Results'!$D$22))</f>
        <v>#DIV/0!</v>
      </c>
      <c r="H1969" s="106" t="e">
        <f t="shared" si="208"/>
        <v>#DIV/0!</v>
      </c>
      <c r="I1969" s="106" t="e">
        <f t="shared" si="210"/>
        <v>#DIV/0!</v>
      </c>
      <c r="J1969" s="106" t="e">
        <f t="shared" si="211"/>
        <v>#DIV/0!</v>
      </c>
      <c r="K1969" s="107" t="e">
        <f t="shared" si="207"/>
        <v>#DIV/0!</v>
      </c>
    </row>
    <row r="1970" spans="2:11" x14ac:dyDescent="0.2">
      <c r="B1970" s="31">
        <f t="shared" si="213"/>
        <v>16</v>
      </c>
      <c r="C1970" s="31" t="str">
        <f t="shared" si="214"/>
        <v>June</v>
      </c>
      <c r="D1970" s="106">
        <f t="shared" si="215"/>
        <v>5656</v>
      </c>
      <c r="E1970" s="106">
        <f t="shared" si="209"/>
        <v>0</v>
      </c>
      <c r="F1970" s="107">
        <f t="shared" si="212"/>
        <v>0</v>
      </c>
      <c r="G1970" s="106" t="e">
        <f>IF('Calcs active'!P1969&gt;0,('Input &amp; Results'!E$30/12*$C$3)*('Input &amp; Results'!$D$21),('Input &amp; Results'!E$30/12*$C$3)*('Input &amp; Results'!$D$22))</f>
        <v>#DIV/0!</v>
      </c>
      <c r="H1970" s="106" t="e">
        <f t="shared" si="208"/>
        <v>#DIV/0!</v>
      </c>
      <c r="I1970" s="106" t="e">
        <f t="shared" si="210"/>
        <v>#DIV/0!</v>
      </c>
      <c r="J1970" s="106" t="e">
        <f t="shared" si="211"/>
        <v>#DIV/0!</v>
      </c>
      <c r="K1970" s="107" t="e">
        <f t="shared" si="207"/>
        <v>#DIV/0!</v>
      </c>
    </row>
    <row r="1971" spans="2:11" x14ac:dyDescent="0.2">
      <c r="B1971" s="31">
        <f t="shared" si="213"/>
        <v>16</v>
      </c>
      <c r="C1971" s="31" t="str">
        <f t="shared" si="214"/>
        <v>July</v>
      </c>
      <c r="D1971" s="106">
        <f t="shared" si="215"/>
        <v>5687</v>
      </c>
      <c r="E1971" s="106">
        <f t="shared" si="209"/>
        <v>0</v>
      </c>
      <c r="F1971" s="107">
        <f t="shared" si="212"/>
        <v>0</v>
      </c>
      <c r="G1971" s="106" t="e">
        <f>IF('Calcs active'!P1970&gt;0,('Input &amp; Results'!E$31/12*$C$3)*('Input &amp; Results'!$D$21),('Input &amp; Results'!E$31/12*$C$3)*('Input &amp; Results'!$D$22))</f>
        <v>#DIV/0!</v>
      </c>
      <c r="H1971" s="106" t="e">
        <f t="shared" si="208"/>
        <v>#DIV/0!</v>
      </c>
      <c r="I1971" s="106" t="e">
        <f t="shared" si="210"/>
        <v>#DIV/0!</v>
      </c>
      <c r="J1971" s="106" t="e">
        <f t="shared" si="211"/>
        <v>#DIV/0!</v>
      </c>
      <c r="K1971" s="107" t="e">
        <f t="shared" si="207"/>
        <v>#DIV/0!</v>
      </c>
    </row>
    <row r="1972" spans="2:11" x14ac:dyDescent="0.2">
      <c r="B1972" s="31">
        <f t="shared" si="213"/>
        <v>16</v>
      </c>
      <c r="C1972" s="31" t="str">
        <f t="shared" si="214"/>
        <v>August</v>
      </c>
      <c r="D1972" s="106">
        <f t="shared" si="215"/>
        <v>5718</v>
      </c>
      <c r="E1972" s="106">
        <f t="shared" si="209"/>
        <v>0</v>
      </c>
      <c r="F1972" s="107">
        <f t="shared" si="212"/>
        <v>0</v>
      </c>
      <c r="G1972" s="106" t="e">
        <f>IF('Calcs active'!P1971&gt;0,('Input &amp; Results'!E$32/12*$C$3)*('Input &amp; Results'!$D$21),('Input &amp; Results'!E$32/12*$C$3)*('Input &amp; Results'!$D$22))</f>
        <v>#DIV/0!</v>
      </c>
      <c r="H1972" s="106" t="e">
        <f t="shared" si="208"/>
        <v>#DIV/0!</v>
      </c>
      <c r="I1972" s="106" t="e">
        <f t="shared" si="210"/>
        <v>#DIV/0!</v>
      </c>
      <c r="J1972" s="106" t="e">
        <f t="shared" si="211"/>
        <v>#DIV/0!</v>
      </c>
      <c r="K1972" s="107" t="e">
        <f t="shared" si="207"/>
        <v>#DIV/0!</v>
      </c>
    </row>
    <row r="1973" spans="2:11" x14ac:dyDescent="0.2">
      <c r="B1973" s="31">
        <f t="shared" si="213"/>
        <v>16</v>
      </c>
      <c r="C1973" s="31" t="str">
        <f t="shared" si="214"/>
        <v>September</v>
      </c>
      <c r="D1973" s="106">
        <f t="shared" si="215"/>
        <v>5748</v>
      </c>
      <c r="E1973" s="106">
        <f t="shared" si="209"/>
        <v>0</v>
      </c>
      <c r="F1973" s="107">
        <f t="shared" si="212"/>
        <v>0</v>
      </c>
      <c r="G1973" s="106" t="e">
        <f>IF('Calcs active'!P1972&gt;0,('Input &amp; Results'!E$33/12*$C$3)*('Input &amp; Results'!$D$21),('Input &amp; Results'!E$33/12*$C$3)*('Input &amp; Results'!$D$22))</f>
        <v>#DIV/0!</v>
      </c>
      <c r="H1973" s="106" t="e">
        <f t="shared" si="208"/>
        <v>#DIV/0!</v>
      </c>
      <c r="I1973" s="106" t="e">
        <f t="shared" si="210"/>
        <v>#DIV/0!</v>
      </c>
      <c r="J1973" s="106" t="e">
        <f t="shared" si="211"/>
        <v>#DIV/0!</v>
      </c>
      <c r="K1973" s="107" t="e">
        <f t="shared" ref="K1973:K2036" si="216">J1973/($C$3*$C$4)</f>
        <v>#DIV/0!</v>
      </c>
    </row>
    <row r="1974" spans="2:11" x14ac:dyDescent="0.2">
      <c r="B1974" s="31">
        <f t="shared" si="213"/>
        <v>16</v>
      </c>
      <c r="C1974" s="31" t="str">
        <f t="shared" si="214"/>
        <v>October</v>
      </c>
      <c r="D1974" s="106">
        <f t="shared" si="215"/>
        <v>5779</v>
      </c>
      <c r="E1974" s="106">
        <f t="shared" si="209"/>
        <v>0</v>
      </c>
      <c r="F1974" s="107">
        <f t="shared" si="212"/>
        <v>0</v>
      </c>
      <c r="G1974" s="106" t="e">
        <f>IF('Calcs active'!P1973&gt;0,('Input &amp; Results'!E$34/12*$C$3)*('Input &amp; Results'!$D$21),('Input &amp; Results'!E$34/12*$C$3)*('Input &amp; Results'!$D$22))</f>
        <v>#DIV/0!</v>
      </c>
      <c r="H1974" s="106" t="e">
        <f t="shared" ref="H1974:H2037" si="217">G1974-E1974</f>
        <v>#DIV/0!</v>
      </c>
      <c r="I1974" s="106" t="e">
        <f t="shared" si="210"/>
        <v>#DIV/0!</v>
      </c>
      <c r="J1974" s="106" t="e">
        <f t="shared" si="211"/>
        <v>#DIV/0!</v>
      </c>
      <c r="K1974" s="107" t="e">
        <f t="shared" si="216"/>
        <v>#DIV/0!</v>
      </c>
    </row>
    <row r="1975" spans="2:11" x14ac:dyDescent="0.2">
      <c r="B1975" s="31">
        <f t="shared" si="213"/>
        <v>16</v>
      </c>
      <c r="C1975" s="31" t="str">
        <f t="shared" si="214"/>
        <v>November</v>
      </c>
      <c r="D1975" s="106">
        <f t="shared" si="215"/>
        <v>5809</v>
      </c>
      <c r="E1975" s="106">
        <f t="shared" ref="E1975:E2038" si="218">IF($C$3&gt;0,($C$3*($C$11*(D1975-D1974))*(I1974/$C$8)^$C$12),0)</f>
        <v>0</v>
      </c>
      <c r="F1975" s="107">
        <f t="shared" si="212"/>
        <v>0</v>
      </c>
      <c r="G1975" s="106" t="e">
        <f>IF('Calcs active'!P1974&gt;0,('Input &amp; Results'!E$35/12*$C$3)*('Input &amp; Results'!$D$21),('Input &amp; Results'!E$35/12*$C$3)*('Input &amp; Results'!$D$22))</f>
        <v>#DIV/0!</v>
      </c>
      <c r="H1975" s="106" t="e">
        <f t="shared" si="217"/>
        <v>#DIV/0!</v>
      </c>
      <c r="I1975" s="106" t="e">
        <f t="shared" ref="I1975:I2038" si="219">I1974+H1975</f>
        <v>#DIV/0!</v>
      </c>
      <c r="J1975" s="106" t="e">
        <f t="shared" si="211"/>
        <v>#DIV/0!</v>
      </c>
      <c r="K1975" s="107" t="e">
        <f t="shared" si="216"/>
        <v>#DIV/0!</v>
      </c>
    </row>
    <row r="1976" spans="2:11" x14ac:dyDescent="0.2">
      <c r="B1976" s="31">
        <f t="shared" si="213"/>
        <v>16</v>
      </c>
      <c r="C1976" s="31" t="str">
        <f t="shared" si="214"/>
        <v>December</v>
      </c>
      <c r="D1976" s="106">
        <f t="shared" si="215"/>
        <v>5840</v>
      </c>
      <c r="E1976" s="106">
        <f t="shared" si="218"/>
        <v>0</v>
      </c>
      <c r="F1976" s="107">
        <f t="shared" si="212"/>
        <v>0</v>
      </c>
      <c r="G1976" s="106" t="e">
        <f>IF('Calcs active'!P1975&gt;0,('Input &amp; Results'!E$36/12*$C$3)*('Input &amp; Results'!$D$21),('Input &amp; Results'!E$36/12*$C$3)*('Input &amp; Results'!$D$22))</f>
        <v>#DIV/0!</v>
      </c>
      <c r="H1976" s="106" t="e">
        <f t="shared" si="217"/>
        <v>#DIV/0!</v>
      </c>
      <c r="I1976" s="106" t="e">
        <f t="shared" si="219"/>
        <v>#DIV/0!</v>
      </c>
      <c r="J1976" s="106" t="e">
        <f t="shared" ref="J1976:J2039" si="220">J1975+H1976</f>
        <v>#DIV/0!</v>
      </c>
      <c r="K1976" s="107" t="e">
        <f t="shared" si="216"/>
        <v>#DIV/0!</v>
      </c>
    </row>
    <row r="1977" spans="2:11" x14ac:dyDescent="0.2">
      <c r="B1977" s="31">
        <f t="shared" si="213"/>
        <v>17</v>
      </c>
      <c r="C1977" s="31" t="str">
        <f t="shared" si="214"/>
        <v>January</v>
      </c>
      <c r="D1977" s="106">
        <f t="shared" si="215"/>
        <v>5871</v>
      </c>
      <c r="E1977" s="106">
        <f t="shared" si="218"/>
        <v>0</v>
      </c>
      <c r="F1977" s="107">
        <f t="shared" si="212"/>
        <v>0</v>
      </c>
      <c r="G1977" s="106" t="e">
        <f>IF('Calcs active'!P1976&gt;0,('Input &amp; Results'!E$25/12*$C$3)*('Input &amp; Results'!$D$21),('Input &amp; Results'!E$25/12*$C$3)*('Input &amp; Results'!$D$22))</f>
        <v>#DIV/0!</v>
      </c>
      <c r="H1977" s="106" t="e">
        <f t="shared" si="217"/>
        <v>#DIV/0!</v>
      </c>
      <c r="I1977" s="106" t="e">
        <f t="shared" si="219"/>
        <v>#DIV/0!</v>
      </c>
      <c r="J1977" s="106" t="e">
        <f t="shared" si="220"/>
        <v>#DIV/0!</v>
      </c>
      <c r="K1977" s="107" t="e">
        <f t="shared" si="216"/>
        <v>#DIV/0!</v>
      </c>
    </row>
    <row r="1978" spans="2:11" x14ac:dyDescent="0.2">
      <c r="B1978" s="31">
        <f t="shared" si="213"/>
        <v>17</v>
      </c>
      <c r="C1978" s="31" t="str">
        <f t="shared" si="214"/>
        <v>February</v>
      </c>
      <c r="D1978" s="106">
        <f t="shared" si="215"/>
        <v>5899</v>
      </c>
      <c r="E1978" s="106">
        <f t="shared" si="218"/>
        <v>0</v>
      </c>
      <c r="F1978" s="107">
        <f t="shared" ref="F1978:F2041" si="221">(E1978*7.48)/((D1978-D1977)*1440)</f>
        <v>0</v>
      </c>
      <c r="G1978" s="106" t="e">
        <f>IF('Calcs active'!P1977&gt;0,('Input &amp; Results'!E$26/12*$C$3)*('Input &amp; Results'!$D$21),('Input &amp; Results'!E$26/12*$C$3)*('Input &amp; Results'!$D$22))</f>
        <v>#DIV/0!</v>
      </c>
      <c r="H1978" s="106" t="e">
        <f t="shared" si="217"/>
        <v>#DIV/0!</v>
      </c>
      <c r="I1978" s="106" t="e">
        <f t="shared" si="219"/>
        <v>#DIV/0!</v>
      </c>
      <c r="J1978" s="106" t="e">
        <f t="shared" si="220"/>
        <v>#DIV/0!</v>
      </c>
      <c r="K1978" s="107" t="e">
        <f t="shared" si="216"/>
        <v>#DIV/0!</v>
      </c>
    </row>
    <row r="1979" spans="2:11" x14ac:dyDescent="0.2">
      <c r="B1979" s="31">
        <f t="shared" si="213"/>
        <v>17</v>
      </c>
      <c r="C1979" s="31" t="str">
        <f t="shared" si="214"/>
        <v>March</v>
      </c>
      <c r="D1979" s="106">
        <f t="shared" si="215"/>
        <v>5930</v>
      </c>
      <c r="E1979" s="106">
        <f t="shared" si="218"/>
        <v>0</v>
      </c>
      <c r="F1979" s="107">
        <f t="shared" si="221"/>
        <v>0</v>
      </c>
      <c r="G1979" s="106" t="e">
        <f>IF('Calcs active'!P1978&gt;0,('Input &amp; Results'!E$27/12*$C$3)*('Input &amp; Results'!$D$21),('Input &amp; Results'!E$27/12*$C$3)*('Input &amp; Results'!$D$22))</f>
        <v>#DIV/0!</v>
      </c>
      <c r="H1979" s="106" t="e">
        <f t="shared" si="217"/>
        <v>#DIV/0!</v>
      </c>
      <c r="I1979" s="106" t="e">
        <f t="shared" si="219"/>
        <v>#DIV/0!</v>
      </c>
      <c r="J1979" s="106" t="e">
        <f t="shared" si="220"/>
        <v>#DIV/0!</v>
      </c>
      <c r="K1979" s="107" t="e">
        <f t="shared" si="216"/>
        <v>#DIV/0!</v>
      </c>
    </row>
    <row r="1980" spans="2:11" x14ac:dyDescent="0.2">
      <c r="B1980" s="31">
        <f t="shared" si="213"/>
        <v>17</v>
      </c>
      <c r="C1980" s="31" t="str">
        <f t="shared" si="214"/>
        <v>April</v>
      </c>
      <c r="D1980" s="106">
        <f t="shared" si="215"/>
        <v>5960</v>
      </c>
      <c r="E1980" s="106">
        <f t="shared" si="218"/>
        <v>0</v>
      </c>
      <c r="F1980" s="107">
        <f t="shared" si="221"/>
        <v>0</v>
      </c>
      <c r="G1980" s="106" t="e">
        <f>IF('Calcs active'!P1979&gt;0,('Input &amp; Results'!E$28/12*$C$3)*('Input &amp; Results'!$D$21),('Input &amp; Results'!E$28/12*$C$3)*('Input &amp; Results'!$D$22))</f>
        <v>#DIV/0!</v>
      </c>
      <c r="H1980" s="106" t="e">
        <f t="shared" si="217"/>
        <v>#DIV/0!</v>
      </c>
      <c r="I1980" s="106" t="e">
        <f t="shared" si="219"/>
        <v>#DIV/0!</v>
      </c>
      <c r="J1980" s="106" t="e">
        <f t="shared" si="220"/>
        <v>#DIV/0!</v>
      </c>
      <c r="K1980" s="107" t="e">
        <f t="shared" si="216"/>
        <v>#DIV/0!</v>
      </c>
    </row>
    <row r="1981" spans="2:11" x14ac:dyDescent="0.2">
      <c r="B1981" s="31">
        <f t="shared" si="213"/>
        <v>17</v>
      </c>
      <c r="C1981" s="31" t="str">
        <f t="shared" si="214"/>
        <v>May</v>
      </c>
      <c r="D1981" s="106">
        <f t="shared" si="215"/>
        <v>5991</v>
      </c>
      <c r="E1981" s="106">
        <f t="shared" si="218"/>
        <v>0</v>
      </c>
      <c r="F1981" s="107">
        <f t="shared" si="221"/>
        <v>0</v>
      </c>
      <c r="G1981" s="106" t="e">
        <f>IF('Calcs active'!P1980&gt;0,('Input &amp; Results'!E$29/12*$C$3)*('Input &amp; Results'!$D$21),('Input &amp; Results'!E$29/12*$C$3)*('Input &amp; Results'!$D$22))</f>
        <v>#DIV/0!</v>
      </c>
      <c r="H1981" s="106" t="e">
        <f t="shared" si="217"/>
        <v>#DIV/0!</v>
      </c>
      <c r="I1981" s="106" t="e">
        <f t="shared" si="219"/>
        <v>#DIV/0!</v>
      </c>
      <c r="J1981" s="106" t="e">
        <f t="shared" si="220"/>
        <v>#DIV/0!</v>
      </c>
      <c r="K1981" s="107" t="e">
        <f t="shared" si="216"/>
        <v>#DIV/0!</v>
      </c>
    </row>
    <row r="1982" spans="2:11" x14ac:dyDescent="0.2">
      <c r="B1982" s="31">
        <f t="shared" si="213"/>
        <v>17</v>
      </c>
      <c r="C1982" s="31" t="str">
        <f t="shared" si="214"/>
        <v>June</v>
      </c>
      <c r="D1982" s="106">
        <f t="shared" si="215"/>
        <v>6021</v>
      </c>
      <c r="E1982" s="106">
        <f t="shared" si="218"/>
        <v>0</v>
      </c>
      <c r="F1982" s="107">
        <f t="shared" si="221"/>
        <v>0</v>
      </c>
      <c r="G1982" s="106" t="e">
        <f>IF('Calcs active'!P1981&gt;0,('Input &amp; Results'!E$30/12*$C$3)*('Input &amp; Results'!$D$21),('Input &amp; Results'!E$30/12*$C$3)*('Input &amp; Results'!$D$22))</f>
        <v>#DIV/0!</v>
      </c>
      <c r="H1982" s="106" t="e">
        <f t="shared" si="217"/>
        <v>#DIV/0!</v>
      </c>
      <c r="I1982" s="106" t="e">
        <f t="shared" si="219"/>
        <v>#DIV/0!</v>
      </c>
      <c r="J1982" s="106" t="e">
        <f t="shared" si="220"/>
        <v>#DIV/0!</v>
      </c>
      <c r="K1982" s="107" t="e">
        <f t="shared" si="216"/>
        <v>#DIV/0!</v>
      </c>
    </row>
    <row r="1983" spans="2:11" x14ac:dyDescent="0.2">
      <c r="B1983" s="31">
        <f t="shared" si="213"/>
        <v>17</v>
      </c>
      <c r="C1983" s="31" t="str">
        <f t="shared" si="214"/>
        <v>July</v>
      </c>
      <c r="D1983" s="106">
        <f t="shared" si="215"/>
        <v>6052</v>
      </c>
      <c r="E1983" s="106">
        <f t="shared" si="218"/>
        <v>0</v>
      </c>
      <c r="F1983" s="107">
        <f t="shared" si="221"/>
        <v>0</v>
      </c>
      <c r="G1983" s="106" t="e">
        <f>IF('Calcs active'!P1982&gt;0,('Input &amp; Results'!E$31/12*$C$3)*('Input &amp; Results'!$D$21),('Input &amp; Results'!E$31/12*$C$3)*('Input &amp; Results'!$D$22))</f>
        <v>#DIV/0!</v>
      </c>
      <c r="H1983" s="106" t="e">
        <f t="shared" si="217"/>
        <v>#DIV/0!</v>
      </c>
      <c r="I1983" s="106" t="e">
        <f t="shared" si="219"/>
        <v>#DIV/0!</v>
      </c>
      <c r="J1983" s="106" t="e">
        <f t="shared" si="220"/>
        <v>#DIV/0!</v>
      </c>
      <c r="K1983" s="107" t="e">
        <f t="shared" si="216"/>
        <v>#DIV/0!</v>
      </c>
    </row>
    <row r="1984" spans="2:11" x14ac:dyDescent="0.2">
      <c r="B1984" s="31">
        <f t="shared" si="213"/>
        <v>17</v>
      </c>
      <c r="C1984" s="31" t="str">
        <f t="shared" si="214"/>
        <v>August</v>
      </c>
      <c r="D1984" s="106">
        <f t="shared" si="215"/>
        <v>6083</v>
      </c>
      <c r="E1984" s="106">
        <f t="shared" si="218"/>
        <v>0</v>
      </c>
      <c r="F1984" s="107">
        <f t="shared" si="221"/>
        <v>0</v>
      </c>
      <c r="G1984" s="106" t="e">
        <f>IF('Calcs active'!P1983&gt;0,('Input &amp; Results'!E$32/12*$C$3)*('Input &amp; Results'!$D$21),('Input &amp; Results'!E$32/12*$C$3)*('Input &amp; Results'!$D$22))</f>
        <v>#DIV/0!</v>
      </c>
      <c r="H1984" s="106" t="e">
        <f t="shared" si="217"/>
        <v>#DIV/0!</v>
      </c>
      <c r="I1984" s="106" t="e">
        <f t="shared" si="219"/>
        <v>#DIV/0!</v>
      </c>
      <c r="J1984" s="106" t="e">
        <f t="shared" si="220"/>
        <v>#DIV/0!</v>
      </c>
      <c r="K1984" s="107" t="e">
        <f t="shared" si="216"/>
        <v>#DIV/0!</v>
      </c>
    </row>
    <row r="1985" spans="2:11" x14ac:dyDescent="0.2">
      <c r="B1985" s="31">
        <f t="shared" si="213"/>
        <v>17</v>
      </c>
      <c r="C1985" s="31" t="str">
        <f t="shared" si="214"/>
        <v>September</v>
      </c>
      <c r="D1985" s="106">
        <f t="shared" si="215"/>
        <v>6113</v>
      </c>
      <c r="E1985" s="106">
        <f t="shared" si="218"/>
        <v>0</v>
      </c>
      <c r="F1985" s="107">
        <f t="shared" si="221"/>
        <v>0</v>
      </c>
      <c r="G1985" s="106" t="e">
        <f>IF('Calcs active'!P1984&gt;0,('Input &amp; Results'!E$33/12*$C$3)*('Input &amp; Results'!$D$21),('Input &amp; Results'!E$33/12*$C$3)*('Input &amp; Results'!$D$22))</f>
        <v>#DIV/0!</v>
      </c>
      <c r="H1985" s="106" t="e">
        <f t="shared" si="217"/>
        <v>#DIV/0!</v>
      </c>
      <c r="I1985" s="106" t="e">
        <f t="shared" si="219"/>
        <v>#DIV/0!</v>
      </c>
      <c r="J1985" s="106" t="e">
        <f t="shared" si="220"/>
        <v>#DIV/0!</v>
      </c>
      <c r="K1985" s="107" t="e">
        <f t="shared" si="216"/>
        <v>#DIV/0!</v>
      </c>
    </row>
    <row r="1986" spans="2:11" x14ac:dyDescent="0.2">
      <c r="B1986" s="31">
        <f t="shared" ref="B1986:B2049" si="222">B1974+1</f>
        <v>17</v>
      </c>
      <c r="C1986" s="31" t="str">
        <f t="shared" ref="C1986:C2049" si="223">C1974</f>
        <v>October</v>
      </c>
      <c r="D1986" s="106">
        <f t="shared" si="215"/>
        <v>6144</v>
      </c>
      <c r="E1986" s="106">
        <f t="shared" si="218"/>
        <v>0</v>
      </c>
      <c r="F1986" s="107">
        <f t="shared" si="221"/>
        <v>0</v>
      </c>
      <c r="G1986" s="106" t="e">
        <f>IF('Calcs active'!P1985&gt;0,('Input &amp; Results'!E$34/12*$C$3)*('Input &amp; Results'!$D$21),('Input &amp; Results'!E$34/12*$C$3)*('Input &amp; Results'!$D$22))</f>
        <v>#DIV/0!</v>
      </c>
      <c r="H1986" s="106" t="e">
        <f t="shared" si="217"/>
        <v>#DIV/0!</v>
      </c>
      <c r="I1986" s="106" t="e">
        <f t="shared" si="219"/>
        <v>#DIV/0!</v>
      </c>
      <c r="J1986" s="106" t="e">
        <f t="shared" si="220"/>
        <v>#DIV/0!</v>
      </c>
      <c r="K1986" s="107" t="e">
        <f t="shared" si="216"/>
        <v>#DIV/0!</v>
      </c>
    </row>
    <row r="1987" spans="2:11" x14ac:dyDescent="0.2">
      <c r="B1987" s="31">
        <f t="shared" si="222"/>
        <v>17</v>
      </c>
      <c r="C1987" s="31" t="str">
        <f t="shared" si="223"/>
        <v>November</v>
      </c>
      <c r="D1987" s="106">
        <f t="shared" ref="D1987:D2050" si="224">D1975+365</f>
        <v>6174</v>
      </c>
      <c r="E1987" s="106">
        <f t="shared" si="218"/>
        <v>0</v>
      </c>
      <c r="F1987" s="107">
        <f t="shared" si="221"/>
        <v>0</v>
      </c>
      <c r="G1987" s="106" t="e">
        <f>IF('Calcs active'!P1986&gt;0,('Input &amp; Results'!E$35/12*$C$3)*('Input &amp; Results'!$D$21),('Input &amp; Results'!E$35/12*$C$3)*('Input &amp; Results'!$D$22))</f>
        <v>#DIV/0!</v>
      </c>
      <c r="H1987" s="106" t="e">
        <f t="shared" si="217"/>
        <v>#DIV/0!</v>
      </c>
      <c r="I1987" s="106" t="e">
        <f t="shared" si="219"/>
        <v>#DIV/0!</v>
      </c>
      <c r="J1987" s="106" t="e">
        <f t="shared" si="220"/>
        <v>#DIV/0!</v>
      </c>
      <c r="K1987" s="107" t="e">
        <f t="shared" si="216"/>
        <v>#DIV/0!</v>
      </c>
    </row>
    <row r="1988" spans="2:11" x14ac:dyDescent="0.2">
      <c r="B1988" s="31">
        <f t="shared" si="222"/>
        <v>17</v>
      </c>
      <c r="C1988" s="31" t="str">
        <f t="shared" si="223"/>
        <v>December</v>
      </c>
      <c r="D1988" s="106">
        <f t="shared" si="224"/>
        <v>6205</v>
      </c>
      <c r="E1988" s="106">
        <f t="shared" si="218"/>
        <v>0</v>
      </c>
      <c r="F1988" s="107">
        <f t="shared" si="221"/>
        <v>0</v>
      </c>
      <c r="G1988" s="106" t="e">
        <f>IF('Calcs active'!P1987&gt;0,('Input &amp; Results'!E$36/12*$C$3)*('Input &amp; Results'!$D$21),('Input &amp; Results'!E$36/12*$C$3)*('Input &amp; Results'!$D$22))</f>
        <v>#DIV/0!</v>
      </c>
      <c r="H1988" s="106" t="e">
        <f t="shared" si="217"/>
        <v>#DIV/0!</v>
      </c>
      <c r="I1988" s="106" t="e">
        <f t="shared" si="219"/>
        <v>#DIV/0!</v>
      </c>
      <c r="J1988" s="106" t="e">
        <f t="shared" si="220"/>
        <v>#DIV/0!</v>
      </c>
      <c r="K1988" s="107" t="e">
        <f t="shared" si="216"/>
        <v>#DIV/0!</v>
      </c>
    </row>
    <row r="1989" spans="2:11" x14ac:dyDescent="0.2">
      <c r="B1989" s="31">
        <f t="shared" si="222"/>
        <v>18</v>
      </c>
      <c r="C1989" s="31" t="str">
        <f t="shared" si="223"/>
        <v>January</v>
      </c>
      <c r="D1989" s="106">
        <f t="shared" si="224"/>
        <v>6236</v>
      </c>
      <c r="E1989" s="106">
        <f t="shared" si="218"/>
        <v>0</v>
      </c>
      <c r="F1989" s="107">
        <f t="shared" si="221"/>
        <v>0</v>
      </c>
      <c r="G1989" s="106" t="e">
        <f>IF('Calcs active'!P1988&gt;0,('Input &amp; Results'!E$25/12*$C$3)*('Input &amp; Results'!$D$21),('Input &amp; Results'!E$25/12*$C$3)*('Input &amp; Results'!$D$22))</f>
        <v>#DIV/0!</v>
      </c>
      <c r="H1989" s="106" t="e">
        <f t="shared" si="217"/>
        <v>#DIV/0!</v>
      </c>
      <c r="I1989" s="106" t="e">
        <f t="shared" si="219"/>
        <v>#DIV/0!</v>
      </c>
      <c r="J1989" s="106" t="e">
        <f t="shared" si="220"/>
        <v>#DIV/0!</v>
      </c>
      <c r="K1989" s="107" t="e">
        <f t="shared" si="216"/>
        <v>#DIV/0!</v>
      </c>
    </row>
    <row r="1990" spans="2:11" x14ac:dyDescent="0.2">
      <c r="B1990" s="31">
        <f t="shared" si="222"/>
        <v>18</v>
      </c>
      <c r="C1990" s="31" t="str">
        <f t="shared" si="223"/>
        <v>February</v>
      </c>
      <c r="D1990" s="106">
        <f t="shared" si="224"/>
        <v>6264</v>
      </c>
      <c r="E1990" s="106">
        <f t="shared" si="218"/>
        <v>0</v>
      </c>
      <c r="F1990" s="107">
        <f t="shared" si="221"/>
        <v>0</v>
      </c>
      <c r="G1990" s="106" t="e">
        <f>IF('Calcs active'!P1989&gt;0,('Input &amp; Results'!E$26/12*$C$3)*('Input &amp; Results'!$D$21),('Input &amp; Results'!E$26/12*$C$3)*('Input &amp; Results'!$D$22))</f>
        <v>#DIV/0!</v>
      </c>
      <c r="H1990" s="106" t="e">
        <f t="shared" si="217"/>
        <v>#DIV/0!</v>
      </c>
      <c r="I1990" s="106" t="e">
        <f t="shared" si="219"/>
        <v>#DIV/0!</v>
      </c>
      <c r="J1990" s="106" t="e">
        <f t="shared" si="220"/>
        <v>#DIV/0!</v>
      </c>
      <c r="K1990" s="107" t="e">
        <f t="shared" si="216"/>
        <v>#DIV/0!</v>
      </c>
    </row>
    <row r="1991" spans="2:11" x14ac:dyDescent="0.2">
      <c r="B1991" s="31">
        <f t="shared" si="222"/>
        <v>18</v>
      </c>
      <c r="C1991" s="31" t="str">
        <f t="shared" si="223"/>
        <v>March</v>
      </c>
      <c r="D1991" s="106">
        <f t="shared" si="224"/>
        <v>6295</v>
      </c>
      <c r="E1991" s="106">
        <f t="shared" si="218"/>
        <v>0</v>
      </c>
      <c r="F1991" s="107">
        <f t="shared" si="221"/>
        <v>0</v>
      </c>
      <c r="G1991" s="106" t="e">
        <f>IF('Calcs active'!P1990&gt;0,('Input &amp; Results'!E$27/12*$C$3)*('Input &amp; Results'!$D$21),('Input &amp; Results'!E$27/12*$C$3)*('Input &amp; Results'!$D$22))</f>
        <v>#DIV/0!</v>
      </c>
      <c r="H1991" s="106" t="e">
        <f t="shared" si="217"/>
        <v>#DIV/0!</v>
      </c>
      <c r="I1991" s="106" t="e">
        <f t="shared" si="219"/>
        <v>#DIV/0!</v>
      </c>
      <c r="J1991" s="106" t="e">
        <f t="shared" si="220"/>
        <v>#DIV/0!</v>
      </c>
      <c r="K1991" s="107" t="e">
        <f t="shared" si="216"/>
        <v>#DIV/0!</v>
      </c>
    </row>
    <row r="1992" spans="2:11" x14ac:dyDescent="0.2">
      <c r="B1992" s="31">
        <f t="shared" si="222"/>
        <v>18</v>
      </c>
      <c r="C1992" s="31" t="str">
        <f t="shared" si="223"/>
        <v>April</v>
      </c>
      <c r="D1992" s="106">
        <f t="shared" si="224"/>
        <v>6325</v>
      </c>
      <c r="E1992" s="106">
        <f t="shared" si="218"/>
        <v>0</v>
      </c>
      <c r="F1992" s="107">
        <f t="shared" si="221"/>
        <v>0</v>
      </c>
      <c r="G1992" s="106" t="e">
        <f>IF('Calcs active'!P1991&gt;0,('Input &amp; Results'!E$28/12*$C$3)*('Input &amp; Results'!$D$21),('Input &amp; Results'!E$28/12*$C$3)*('Input &amp; Results'!$D$22))</f>
        <v>#DIV/0!</v>
      </c>
      <c r="H1992" s="106" t="e">
        <f t="shared" si="217"/>
        <v>#DIV/0!</v>
      </c>
      <c r="I1992" s="106" t="e">
        <f t="shared" si="219"/>
        <v>#DIV/0!</v>
      </c>
      <c r="J1992" s="106" t="e">
        <f t="shared" si="220"/>
        <v>#DIV/0!</v>
      </c>
      <c r="K1992" s="107" t="e">
        <f t="shared" si="216"/>
        <v>#DIV/0!</v>
      </c>
    </row>
    <row r="1993" spans="2:11" x14ac:dyDescent="0.2">
      <c r="B1993" s="31">
        <f t="shared" si="222"/>
        <v>18</v>
      </c>
      <c r="C1993" s="31" t="str">
        <f t="shared" si="223"/>
        <v>May</v>
      </c>
      <c r="D1993" s="106">
        <f t="shared" si="224"/>
        <v>6356</v>
      </c>
      <c r="E1993" s="106">
        <f t="shared" si="218"/>
        <v>0</v>
      </c>
      <c r="F1993" s="107">
        <f t="shared" si="221"/>
        <v>0</v>
      </c>
      <c r="G1993" s="106" t="e">
        <f>IF('Calcs active'!P1992&gt;0,('Input &amp; Results'!E$29/12*$C$3)*('Input &amp; Results'!$D$21),('Input &amp; Results'!E$29/12*$C$3)*('Input &amp; Results'!$D$22))</f>
        <v>#DIV/0!</v>
      </c>
      <c r="H1993" s="106" t="e">
        <f t="shared" si="217"/>
        <v>#DIV/0!</v>
      </c>
      <c r="I1993" s="106" t="e">
        <f t="shared" si="219"/>
        <v>#DIV/0!</v>
      </c>
      <c r="J1993" s="106" t="e">
        <f t="shared" si="220"/>
        <v>#DIV/0!</v>
      </c>
      <c r="K1993" s="107" t="e">
        <f t="shared" si="216"/>
        <v>#DIV/0!</v>
      </c>
    </row>
    <row r="1994" spans="2:11" x14ac:dyDescent="0.2">
      <c r="B1994" s="31">
        <f t="shared" si="222"/>
        <v>18</v>
      </c>
      <c r="C1994" s="31" t="str">
        <f t="shared" si="223"/>
        <v>June</v>
      </c>
      <c r="D1994" s="106">
        <f t="shared" si="224"/>
        <v>6386</v>
      </c>
      <c r="E1994" s="106">
        <f t="shared" si="218"/>
        <v>0</v>
      </c>
      <c r="F1994" s="107">
        <f t="shared" si="221"/>
        <v>0</v>
      </c>
      <c r="G1994" s="106" t="e">
        <f>IF('Calcs active'!P1993&gt;0,('Input &amp; Results'!E$30/12*$C$3)*('Input &amp; Results'!$D$21),('Input &amp; Results'!E$30/12*$C$3)*('Input &amp; Results'!$D$22))</f>
        <v>#DIV/0!</v>
      </c>
      <c r="H1994" s="106" t="e">
        <f t="shared" si="217"/>
        <v>#DIV/0!</v>
      </c>
      <c r="I1994" s="106" t="e">
        <f t="shared" si="219"/>
        <v>#DIV/0!</v>
      </c>
      <c r="J1994" s="106" t="e">
        <f t="shared" si="220"/>
        <v>#DIV/0!</v>
      </c>
      <c r="K1994" s="107" t="e">
        <f t="shared" si="216"/>
        <v>#DIV/0!</v>
      </c>
    </row>
    <row r="1995" spans="2:11" x14ac:dyDescent="0.2">
      <c r="B1995" s="31">
        <f t="shared" si="222"/>
        <v>18</v>
      </c>
      <c r="C1995" s="31" t="str">
        <f t="shared" si="223"/>
        <v>July</v>
      </c>
      <c r="D1995" s="106">
        <f t="shared" si="224"/>
        <v>6417</v>
      </c>
      <c r="E1995" s="106">
        <f t="shared" si="218"/>
        <v>0</v>
      </c>
      <c r="F1995" s="107">
        <f t="shared" si="221"/>
        <v>0</v>
      </c>
      <c r="G1995" s="106" t="e">
        <f>IF('Calcs active'!P1994&gt;0,('Input &amp; Results'!E$31/12*$C$3)*('Input &amp; Results'!$D$21),('Input &amp; Results'!E$31/12*$C$3)*('Input &amp; Results'!$D$22))</f>
        <v>#DIV/0!</v>
      </c>
      <c r="H1995" s="106" t="e">
        <f t="shared" si="217"/>
        <v>#DIV/0!</v>
      </c>
      <c r="I1995" s="106" t="e">
        <f t="shared" si="219"/>
        <v>#DIV/0!</v>
      </c>
      <c r="J1995" s="106" t="e">
        <f t="shared" si="220"/>
        <v>#DIV/0!</v>
      </c>
      <c r="K1995" s="107" t="e">
        <f t="shared" si="216"/>
        <v>#DIV/0!</v>
      </c>
    </row>
    <row r="1996" spans="2:11" x14ac:dyDescent="0.2">
      <c r="B1996" s="31">
        <f t="shared" si="222"/>
        <v>18</v>
      </c>
      <c r="C1996" s="31" t="str">
        <f t="shared" si="223"/>
        <v>August</v>
      </c>
      <c r="D1996" s="106">
        <f t="shared" si="224"/>
        <v>6448</v>
      </c>
      <c r="E1996" s="106">
        <f t="shared" si="218"/>
        <v>0</v>
      </c>
      <c r="F1996" s="107">
        <f t="shared" si="221"/>
        <v>0</v>
      </c>
      <c r="G1996" s="106" t="e">
        <f>IF('Calcs active'!P1995&gt;0,('Input &amp; Results'!E$32/12*$C$3)*('Input &amp; Results'!$D$21),('Input &amp; Results'!E$32/12*$C$3)*('Input &amp; Results'!$D$22))</f>
        <v>#DIV/0!</v>
      </c>
      <c r="H1996" s="106" t="e">
        <f t="shared" si="217"/>
        <v>#DIV/0!</v>
      </c>
      <c r="I1996" s="106" t="e">
        <f t="shared" si="219"/>
        <v>#DIV/0!</v>
      </c>
      <c r="J1996" s="106" t="e">
        <f t="shared" si="220"/>
        <v>#DIV/0!</v>
      </c>
      <c r="K1996" s="107" t="e">
        <f t="shared" si="216"/>
        <v>#DIV/0!</v>
      </c>
    </row>
    <row r="1997" spans="2:11" x14ac:dyDescent="0.2">
      <c r="B1997" s="31">
        <f t="shared" si="222"/>
        <v>18</v>
      </c>
      <c r="C1997" s="31" t="str">
        <f t="shared" si="223"/>
        <v>September</v>
      </c>
      <c r="D1997" s="106">
        <f t="shared" si="224"/>
        <v>6478</v>
      </c>
      <c r="E1997" s="106">
        <f t="shared" si="218"/>
        <v>0</v>
      </c>
      <c r="F1997" s="107">
        <f t="shared" si="221"/>
        <v>0</v>
      </c>
      <c r="G1997" s="106" t="e">
        <f>IF('Calcs active'!P1996&gt;0,('Input &amp; Results'!E$33/12*$C$3)*('Input &amp; Results'!$D$21),('Input &amp; Results'!E$33/12*$C$3)*('Input &amp; Results'!$D$22))</f>
        <v>#DIV/0!</v>
      </c>
      <c r="H1997" s="106" t="e">
        <f t="shared" si="217"/>
        <v>#DIV/0!</v>
      </c>
      <c r="I1997" s="106" t="e">
        <f t="shared" si="219"/>
        <v>#DIV/0!</v>
      </c>
      <c r="J1997" s="106" t="e">
        <f t="shared" si="220"/>
        <v>#DIV/0!</v>
      </c>
      <c r="K1997" s="107" t="e">
        <f t="shared" si="216"/>
        <v>#DIV/0!</v>
      </c>
    </row>
    <row r="1998" spans="2:11" x14ac:dyDescent="0.2">
      <c r="B1998" s="31">
        <f t="shared" si="222"/>
        <v>18</v>
      </c>
      <c r="C1998" s="31" t="str">
        <f t="shared" si="223"/>
        <v>October</v>
      </c>
      <c r="D1998" s="106">
        <f t="shared" si="224"/>
        <v>6509</v>
      </c>
      <c r="E1998" s="106">
        <f t="shared" si="218"/>
        <v>0</v>
      </c>
      <c r="F1998" s="107">
        <f t="shared" si="221"/>
        <v>0</v>
      </c>
      <c r="G1998" s="106" t="e">
        <f>IF('Calcs active'!P1997&gt;0,('Input &amp; Results'!E$34/12*$C$3)*('Input &amp; Results'!$D$21),('Input &amp; Results'!E$34/12*$C$3)*('Input &amp; Results'!$D$22))</f>
        <v>#DIV/0!</v>
      </c>
      <c r="H1998" s="106" t="e">
        <f t="shared" si="217"/>
        <v>#DIV/0!</v>
      </c>
      <c r="I1998" s="106" t="e">
        <f t="shared" si="219"/>
        <v>#DIV/0!</v>
      </c>
      <c r="J1998" s="106" t="e">
        <f t="shared" si="220"/>
        <v>#DIV/0!</v>
      </c>
      <c r="K1998" s="107" t="e">
        <f t="shared" si="216"/>
        <v>#DIV/0!</v>
      </c>
    </row>
    <row r="1999" spans="2:11" x14ac:dyDescent="0.2">
      <c r="B1999" s="31">
        <f t="shared" si="222"/>
        <v>18</v>
      </c>
      <c r="C1999" s="31" t="str">
        <f t="shared" si="223"/>
        <v>November</v>
      </c>
      <c r="D1999" s="106">
        <f t="shared" si="224"/>
        <v>6539</v>
      </c>
      <c r="E1999" s="106">
        <f t="shared" si="218"/>
        <v>0</v>
      </c>
      <c r="F1999" s="107">
        <f t="shared" si="221"/>
        <v>0</v>
      </c>
      <c r="G1999" s="106" t="e">
        <f>IF('Calcs active'!P1998&gt;0,('Input &amp; Results'!E$35/12*$C$3)*('Input &amp; Results'!$D$21),('Input &amp; Results'!E$35/12*$C$3)*('Input &amp; Results'!$D$22))</f>
        <v>#DIV/0!</v>
      </c>
      <c r="H1999" s="106" t="e">
        <f t="shared" si="217"/>
        <v>#DIV/0!</v>
      </c>
      <c r="I1999" s="106" t="e">
        <f t="shared" si="219"/>
        <v>#DIV/0!</v>
      </c>
      <c r="J1999" s="106" t="e">
        <f t="shared" si="220"/>
        <v>#DIV/0!</v>
      </c>
      <c r="K1999" s="107" t="e">
        <f t="shared" si="216"/>
        <v>#DIV/0!</v>
      </c>
    </row>
    <row r="2000" spans="2:11" x14ac:dyDescent="0.2">
      <c r="B2000" s="31">
        <f t="shared" si="222"/>
        <v>18</v>
      </c>
      <c r="C2000" s="31" t="str">
        <f t="shared" si="223"/>
        <v>December</v>
      </c>
      <c r="D2000" s="106">
        <f t="shared" si="224"/>
        <v>6570</v>
      </c>
      <c r="E2000" s="106">
        <f t="shared" si="218"/>
        <v>0</v>
      </c>
      <c r="F2000" s="107">
        <f t="shared" si="221"/>
        <v>0</v>
      </c>
      <c r="G2000" s="106" t="e">
        <f>IF('Calcs active'!P1999&gt;0,('Input &amp; Results'!E$36/12*$C$3)*('Input &amp; Results'!$D$21),('Input &amp; Results'!E$36/12*$C$3)*('Input &amp; Results'!$D$22))</f>
        <v>#DIV/0!</v>
      </c>
      <c r="H2000" s="106" t="e">
        <f t="shared" si="217"/>
        <v>#DIV/0!</v>
      </c>
      <c r="I2000" s="106" t="e">
        <f t="shared" si="219"/>
        <v>#DIV/0!</v>
      </c>
      <c r="J2000" s="106" t="e">
        <f t="shared" si="220"/>
        <v>#DIV/0!</v>
      </c>
      <c r="K2000" s="107" t="e">
        <f t="shared" si="216"/>
        <v>#DIV/0!</v>
      </c>
    </row>
    <row r="2001" spans="2:11" x14ac:dyDescent="0.2">
      <c r="B2001" s="31">
        <f t="shared" si="222"/>
        <v>19</v>
      </c>
      <c r="C2001" s="31" t="str">
        <f t="shared" si="223"/>
        <v>January</v>
      </c>
      <c r="D2001" s="106">
        <f t="shared" si="224"/>
        <v>6601</v>
      </c>
      <c r="E2001" s="106">
        <f t="shared" si="218"/>
        <v>0</v>
      </c>
      <c r="F2001" s="107">
        <f t="shared" si="221"/>
        <v>0</v>
      </c>
      <c r="G2001" s="106" t="e">
        <f>IF('Calcs active'!P2000&gt;0,('Input &amp; Results'!E$25/12*$C$3)*('Input &amp; Results'!$D$21),('Input &amp; Results'!E$25/12*$C$3)*('Input &amp; Results'!$D$22))</f>
        <v>#DIV/0!</v>
      </c>
      <c r="H2001" s="106" t="e">
        <f t="shared" si="217"/>
        <v>#DIV/0!</v>
      </c>
      <c r="I2001" s="106" t="e">
        <f t="shared" si="219"/>
        <v>#DIV/0!</v>
      </c>
      <c r="J2001" s="106" t="e">
        <f t="shared" si="220"/>
        <v>#DIV/0!</v>
      </c>
      <c r="K2001" s="107" t="e">
        <f t="shared" si="216"/>
        <v>#DIV/0!</v>
      </c>
    </row>
    <row r="2002" spans="2:11" x14ac:dyDescent="0.2">
      <c r="B2002" s="31">
        <f t="shared" si="222"/>
        <v>19</v>
      </c>
      <c r="C2002" s="31" t="str">
        <f t="shared" si="223"/>
        <v>February</v>
      </c>
      <c r="D2002" s="106">
        <f t="shared" si="224"/>
        <v>6629</v>
      </c>
      <c r="E2002" s="106">
        <f t="shared" si="218"/>
        <v>0</v>
      </c>
      <c r="F2002" s="107">
        <f t="shared" si="221"/>
        <v>0</v>
      </c>
      <c r="G2002" s="106" t="e">
        <f>IF('Calcs active'!P2001&gt;0,('Input &amp; Results'!E$26/12*$C$3)*('Input &amp; Results'!$D$21),('Input &amp; Results'!E$26/12*$C$3)*('Input &amp; Results'!$D$22))</f>
        <v>#DIV/0!</v>
      </c>
      <c r="H2002" s="106" t="e">
        <f t="shared" si="217"/>
        <v>#DIV/0!</v>
      </c>
      <c r="I2002" s="106" t="e">
        <f t="shared" si="219"/>
        <v>#DIV/0!</v>
      </c>
      <c r="J2002" s="106" t="e">
        <f t="shared" si="220"/>
        <v>#DIV/0!</v>
      </c>
      <c r="K2002" s="107" t="e">
        <f t="shared" si="216"/>
        <v>#DIV/0!</v>
      </c>
    </row>
    <row r="2003" spans="2:11" x14ac:dyDescent="0.2">
      <c r="B2003" s="31">
        <f t="shared" si="222"/>
        <v>19</v>
      </c>
      <c r="C2003" s="31" t="str">
        <f t="shared" si="223"/>
        <v>March</v>
      </c>
      <c r="D2003" s="106">
        <f t="shared" si="224"/>
        <v>6660</v>
      </c>
      <c r="E2003" s="106">
        <f t="shared" si="218"/>
        <v>0</v>
      </c>
      <c r="F2003" s="107">
        <f t="shared" si="221"/>
        <v>0</v>
      </c>
      <c r="G2003" s="106" t="e">
        <f>IF('Calcs active'!P2002&gt;0,('Input &amp; Results'!E$27/12*$C$3)*('Input &amp; Results'!$D$21),('Input &amp; Results'!E$27/12*$C$3)*('Input &amp; Results'!$D$22))</f>
        <v>#DIV/0!</v>
      </c>
      <c r="H2003" s="106" t="e">
        <f t="shared" si="217"/>
        <v>#DIV/0!</v>
      </c>
      <c r="I2003" s="106" t="e">
        <f t="shared" si="219"/>
        <v>#DIV/0!</v>
      </c>
      <c r="J2003" s="106" t="e">
        <f t="shared" si="220"/>
        <v>#DIV/0!</v>
      </c>
      <c r="K2003" s="107" t="e">
        <f t="shared" si="216"/>
        <v>#DIV/0!</v>
      </c>
    </row>
    <row r="2004" spans="2:11" x14ac:dyDescent="0.2">
      <c r="B2004" s="31">
        <f t="shared" si="222"/>
        <v>19</v>
      </c>
      <c r="C2004" s="31" t="str">
        <f t="shared" si="223"/>
        <v>April</v>
      </c>
      <c r="D2004" s="106">
        <f t="shared" si="224"/>
        <v>6690</v>
      </c>
      <c r="E2004" s="106">
        <f t="shared" si="218"/>
        <v>0</v>
      </c>
      <c r="F2004" s="107">
        <f t="shared" si="221"/>
        <v>0</v>
      </c>
      <c r="G2004" s="106" t="e">
        <f>IF('Calcs active'!P2003&gt;0,('Input &amp; Results'!E$28/12*$C$3)*('Input &amp; Results'!$D$21),('Input &amp; Results'!E$28/12*$C$3)*('Input &amp; Results'!$D$22))</f>
        <v>#DIV/0!</v>
      </c>
      <c r="H2004" s="106" t="e">
        <f t="shared" si="217"/>
        <v>#DIV/0!</v>
      </c>
      <c r="I2004" s="106" t="e">
        <f t="shared" si="219"/>
        <v>#DIV/0!</v>
      </c>
      <c r="J2004" s="106" t="e">
        <f t="shared" si="220"/>
        <v>#DIV/0!</v>
      </c>
      <c r="K2004" s="107" t="e">
        <f t="shared" si="216"/>
        <v>#DIV/0!</v>
      </c>
    </row>
    <row r="2005" spans="2:11" x14ac:dyDescent="0.2">
      <c r="B2005" s="31">
        <f t="shared" si="222"/>
        <v>19</v>
      </c>
      <c r="C2005" s="31" t="str">
        <f t="shared" si="223"/>
        <v>May</v>
      </c>
      <c r="D2005" s="106">
        <f t="shared" si="224"/>
        <v>6721</v>
      </c>
      <c r="E2005" s="106">
        <f t="shared" si="218"/>
        <v>0</v>
      </c>
      <c r="F2005" s="107">
        <f t="shared" si="221"/>
        <v>0</v>
      </c>
      <c r="G2005" s="106" t="e">
        <f>IF('Calcs active'!P2004&gt;0,('Input &amp; Results'!E$29/12*$C$3)*('Input &amp; Results'!$D$21),('Input &amp; Results'!E$29/12*$C$3)*('Input &amp; Results'!$D$22))</f>
        <v>#DIV/0!</v>
      </c>
      <c r="H2005" s="106" t="e">
        <f t="shared" si="217"/>
        <v>#DIV/0!</v>
      </c>
      <c r="I2005" s="106" t="e">
        <f t="shared" si="219"/>
        <v>#DIV/0!</v>
      </c>
      <c r="J2005" s="106" t="e">
        <f t="shared" si="220"/>
        <v>#DIV/0!</v>
      </c>
      <c r="K2005" s="107" t="e">
        <f t="shared" si="216"/>
        <v>#DIV/0!</v>
      </c>
    </row>
    <row r="2006" spans="2:11" x14ac:dyDescent="0.2">
      <c r="B2006" s="31">
        <f t="shared" si="222"/>
        <v>19</v>
      </c>
      <c r="C2006" s="31" t="str">
        <f t="shared" si="223"/>
        <v>June</v>
      </c>
      <c r="D2006" s="106">
        <f t="shared" si="224"/>
        <v>6751</v>
      </c>
      <c r="E2006" s="106">
        <f t="shared" si="218"/>
        <v>0</v>
      </c>
      <c r="F2006" s="107">
        <f t="shared" si="221"/>
        <v>0</v>
      </c>
      <c r="G2006" s="106" t="e">
        <f>IF('Calcs active'!P2005&gt;0,('Input &amp; Results'!E$30/12*$C$3)*('Input &amp; Results'!$D$21),('Input &amp; Results'!E$30/12*$C$3)*('Input &amp; Results'!$D$22))</f>
        <v>#DIV/0!</v>
      </c>
      <c r="H2006" s="106" t="e">
        <f t="shared" si="217"/>
        <v>#DIV/0!</v>
      </c>
      <c r="I2006" s="106" t="e">
        <f t="shared" si="219"/>
        <v>#DIV/0!</v>
      </c>
      <c r="J2006" s="106" t="e">
        <f t="shared" si="220"/>
        <v>#DIV/0!</v>
      </c>
      <c r="K2006" s="107" t="e">
        <f t="shared" si="216"/>
        <v>#DIV/0!</v>
      </c>
    </row>
    <row r="2007" spans="2:11" x14ac:dyDescent="0.2">
      <c r="B2007" s="31">
        <f t="shared" si="222"/>
        <v>19</v>
      </c>
      <c r="C2007" s="31" t="str">
        <f t="shared" si="223"/>
        <v>July</v>
      </c>
      <c r="D2007" s="106">
        <f t="shared" si="224"/>
        <v>6782</v>
      </c>
      <c r="E2007" s="106">
        <f t="shared" si="218"/>
        <v>0</v>
      </c>
      <c r="F2007" s="107">
        <f t="shared" si="221"/>
        <v>0</v>
      </c>
      <c r="G2007" s="106" t="e">
        <f>IF('Calcs active'!P2006&gt;0,('Input &amp; Results'!E$31/12*$C$3)*('Input &amp; Results'!$D$21),('Input &amp; Results'!E$31/12*$C$3)*('Input &amp; Results'!$D$22))</f>
        <v>#DIV/0!</v>
      </c>
      <c r="H2007" s="106" t="e">
        <f t="shared" si="217"/>
        <v>#DIV/0!</v>
      </c>
      <c r="I2007" s="106" t="e">
        <f t="shared" si="219"/>
        <v>#DIV/0!</v>
      </c>
      <c r="J2007" s="106" t="e">
        <f t="shared" si="220"/>
        <v>#DIV/0!</v>
      </c>
      <c r="K2007" s="107" t="e">
        <f t="shared" si="216"/>
        <v>#DIV/0!</v>
      </c>
    </row>
    <row r="2008" spans="2:11" x14ac:dyDescent="0.2">
      <c r="B2008" s="31">
        <f t="shared" si="222"/>
        <v>19</v>
      </c>
      <c r="C2008" s="31" t="str">
        <f t="shared" si="223"/>
        <v>August</v>
      </c>
      <c r="D2008" s="106">
        <f t="shared" si="224"/>
        <v>6813</v>
      </c>
      <c r="E2008" s="106">
        <f t="shared" si="218"/>
        <v>0</v>
      </c>
      <c r="F2008" s="107">
        <f t="shared" si="221"/>
        <v>0</v>
      </c>
      <c r="G2008" s="106" t="e">
        <f>IF('Calcs active'!P2007&gt;0,('Input &amp; Results'!E$32/12*$C$3)*('Input &amp; Results'!$D$21),('Input &amp; Results'!E$32/12*$C$3)*('Input &amp; Results'!$D$22))</f>
        <v>#DIV/0!</v>
      </c>
      <c r="H2008" s="106" t="e">
        <f t="shared" si="217"/>
        <v>#DIV/0!</v>
      </c>
      <c r="I2008" s="106" t="e">
        <f t="shared" si="219"/>
        <v>#DIV/0!</v>
      </c>
      <c r="J2008" s="106" t="e">
        <f t="shared" si="220"/>
        <v>#DIV/0!</v>
      </c>
      <c r="K2008" s="107" t="e">
        <f t="shared" si="216"/>
        <v>#DIV/0!</v>
      </c>
    </row>
    <row r="2009" spans="2:11" x14ac:dyDescent="0.2">
      <c r="B2009" s="31">
        <f t="shared" si="222"/>
        <v>19</v>
      </c>
      <c r="C2009" s="31" t="str">
        <f t="shared" si="223"/>
        <v>September</v>
      </c>
      <c r="D2009" s="106">
        <f t="shared" si="224"/>
        <v>6843</v>
      </c>
      <c r="E2009" s="106">
        <f t="shared" si="218"/>
        <v>0</v>
      </c>
      <c r="F2009" s="107">
        <f t="shared" si="221"/>
        <v>0</v>
      </c>
      <c r="G2009" s="106" t="e">
        <f>IF('Calcs active'!P2008&gt;0,('Input &amp; Results'!E$33/12*$C$3)*('Input &amp; Results'!$D$21),('Input &amp; Results'!E$33/12*$C$3)*('Input &amp; Results'!$D$22))</f>
        <v>#DIV/0!</v>
      </c>
      <c r="H2009" s="106" t="e">
        <f t="shared" si="217"/>
        <v>#DIV/0!</v>
      </c>
      <c r="I2009" s="106" t="e">
        <f t="shared" si="219"/>
        <v>#DIV/0!</v>
      </c>
      <c r="J2009" s="106" t="e">
        <f t="shared" si="220"/>
        <v>#DIV/0!</v>
      </c>
      <c r="K2009" s="107" t="e">
        <f t="shared" si="216"/>
        <v>#DIV/0!</v>
      </c>
    </row>
    <row r="2010" spans="2:11" x14ac:dyDescent="0.2">
      <c r="B2010" s="31">
        <f t="shared" si="222"/>
        <v>19</v>
      </c>
      <c r="C2010" s="31" t="str">
        <f t="shared" si="223"/>
        <v>October</v>
      </c>
      <c r="D2010" s="106">
        <f t="shared" si="224"/>
        <v>6874</v>
      </c>
      <c r="E2010" s="106">
        <f t="shared" si="218"/>
        <v>0</v>
      </c>
      <c r="F2010" s="107">
        <f t="shared" si="221"/>
        <v>0</v>
      </c>
      <c r="G2010" s="106" t="e">
        <f>IF('Calcs active'!P2009&gt;0,('Input &amp; Results'!E$34/12*$C$3)*('Input &amp; Results'!$D$21),('Input &amp; Results'!E$34/12*$C$3)*('Input &amp; Results'!$D$22))</f>
        <v>#DIV/0!</v>
      </c>
      <c r="H2010" s="106" t="e">
        <f t="shared" si="217"/>
        <v>#DIV/0!</v>
      </c>
      <c r="I2010" s="106" t="e">
        <f t="shared" si="219"/>
        <v>#DIV/0!</v>
      </c>
      <c r="J2010" s="106" t="e">
        <f t="shared" si="220"/>
        <v>#DIV/0!</v>
      </c>
      <c r="K2010" s="107" t="e">
        <f t="shared" si="216"/>
        <v>#DIV/0!</v>
      </c>
    </row>
    <row r="2011" spans="2:11" x14ac:dyDescent="0.2">
      <c r="B2011" s="31">
        <f t="shared" si="222"/>
        <v>19</v>
      </c>
      <c r="C2011" s="31" t="str">
        <f t="shared" si="223"/>
        <v>November</v>
      </c>
      <c r="D2011" s="106">
        <f t="shared" si="224"/>
        <v>6904</v>
      </c>
      <c r="E2011" s="106">
        <f t="shared" si="218"/>
        <v>0</v>
      </c>
      <c r="F2011" s="107">
        <f t="shared" si="221"/>
        <v>0</v>
      </c>
      <c r="G2011" s="106" t="e">
        <f>IF('Calcs active'!P2010&gt;0,('Input &amp; Results'!E$35/12*$C$3)*('Input &amp; Results'!$D$21),('Input &amp; Results'!E$35/12*$C$3)*('Input &amp; Results'!$D$22))</f>
        <v>#DIV/0!</v>
      </c>
      <c r="H2011" s="106" t="e">
        <f t="shared" si="217"/>
        <v>#DIV/0!</v>
      </c>
      <c r="I2011" s="106" t="e">
        <f t="shared" si="219"/>
        <v>#DIV/0!</v>
      </c>
      <c r="J2011" s="106" t="e">
        <f t="shared" si="220"/>
        <v>#DIV/0!</v>
      </c>
      <c r="K2011" s="107" t="e">
        <f t="shared" si="216"/>
        <v>#DIV/0!</v>
      </c>
    </row>
    <row r="2012" spans="2:11" x14ac:dyDescent="0.2">
      <c r="B2012" s="31">
        <f t="shared" si="222"/>
        <v>19</v>
      </c>
      <c r="C2012" s="31" t="str">
        <f t="shared" si="223"/>
        <v>December</v>
      </c>
      <c r="D2012" s="106">
        <f t="shared" si="224"/>
        <v>6935</v>
      </c>
      <c r="E2012" s="106">
        <f t="shared" si="218"/>
        <v>0</v>
      </c>
      <c r="F2012" s="107">
        <f t="shared" si="221"/>
        <v>0</v>
      </c>
      <c r="G2012" s="106" t="e">
        <f>IF('Calcs active'!P2011&gt;0,('Input &amp; Results'!E$36/12*$C$3)*('Input &amp; Results'!$D$21),('Input &amp; Results'!E$36/12*$C$3)*('Input &amp; Results'!$D$22))</f>
        <v>#DIV/0!</v>
      </c>
      <c r="H2012" s="106" t="e">
        <f t="shared" si="217"/>
        <v>#DIV/0!</v>
      </c>
      <c r="I2012" s="106" t="e">
        <f t="shared" si="219"/>
        <v>#DIV/0!</v>
      </c>
      <c r="J2012" s="106" t="e">
        <f t="shared" si="220"/>
        <v>#DIV/0!</v>
      </c>
      <c r="K2012" s="107" t="e">
        <f t="shared" si="216"/>
        <v>#DIV/0!</v>
      </c>
    </row>
    <row r="2013" spans="2:11" x14ac:dyDescent="0.2">
      <c r="B2013" s="31">
        <f t="shared" si="222"/>
        <v>20</v>
      </c>
      <c r="C2013" s="31" t="str">
        <f t="shared" si="223"/>
        <v>January</v>
      </c>
      <c r="D2013" s="106">
        <f t="shared" si="224"/>
        <v>6966</v>
      </c>
      <c r="E2013" s="106">
        <f t="shared" si="218"/>
        <v>0</v>
      </c>
      <c r="F2013" s="107">
        <f t="shared" si="221"/>
        <v>0</v>
      </c>
      <c r="G2013" s="106" t="e">
        <f>IF('Calcs active'!P2012&gt;0,('Input &amp; Results'!E$25/12*$C$3)*('Input &amp; Results'!$D$21),('Input &amp; Results'!E$25/12*$C$3)*('Input &amp; Results'!$D$22))</f>
        <v>#DIV/0!</v>
      </c>
      <c r="H2013" s="106" t="e">
        <f t="shared" si="217"/>
        <v>#DIV/0!</v>
      </c>
      <c r="I2013" s="106" t="e">
        <f t="shared" si="219"/>
        <v>#DIV/0!</v>
      </c>
      <c r="J2013" s="106" t="e">
        <f t="shared" si="220"/>
        <v>#DIV/0!</v>
      </c>
      <c r="K2013" s="107" t="e">
        <f t="shared" si="216"/>
        <v>#DIV/0!</v>
      </c>
    </row>
    <row r="2014" spans="2:11" x14ac:dyDescent="0.2">
      <c r="B2014" s="31">
        <f t="shared" si="222"/>
        <v>20</v>
      </c>
      <c r="C2014" s="31" t="str">
        <f t="shared" si="223"/>
        <v>February</v>
      </c>
      <c r="D2014" s="106">
        <f t="shared" si="224"/>
        <v>6994</v>
      </c>
      <c r="E2014" s="106">
        <f t="shared" si="218"/>
        <v>0</v>
      </c>
      <c r="F2014" s="107">
        <f t="shared" si="221"/>
        <v>0</v>
      </c>
      <c r="G2014" s="106" t="e">
        <f>IF('Calcs active'!P2013&gt;0,('Input &amp; Results'!E$26/12*$C$3)*('Input &amp; Results'!$D$21),('Input &amp; Results'!E$26/12*$C$3)*('Input &amp; Results'!$D$22))</f>
        <v>#DIV/0!</v>
      </c>
      <c r="H2014" s="106" t="e">
        <f t="shared" si="217"/>
        <v>#DIV/0!</v>
      </c>
      <c r="I2014" s="106" t="e">
        <f t="shared" si="219"/>
        <v>#DIV/0!</v>
      </c>
      <c r="J2014" s="106" t="e">
        <f t="shared" si="220"/>
        <v>#DIV/0!</v>
      </c>
      <c r="K2014" s="107" t="e">
        <f t="shared" si="216"/>
        <v>#DIV/0!</v>
      </c>
    </row>
    <row r="2015" spans="2:11" x14ac:dyDescent="0.2">
      <c r="B2015" s="31">
        <f t="shared" si="222"/>
        <v>20</v>
      </c>
      <c r="C2015" s="31" t="str">
        <f t="shared" si="223"/>
        <v>March</v>
      </c>
      <c r="D2015" s="106">
        <f t="shared" si="224"/>
        <v>7025</v>
      </c>
      <c r="E2015" s="106">
        <f t="shared" si="218"/>
        <v>0</v>
      </c>
      <c r="F2015" s="107">
        <f t="shared" si="221"/>
        <v>0</v>
      </c>
      <c r="G2015" s="106" t="e">
        <f>IF('Calcs active'!P2014&gt;0,('Input &amp; Results'!E$27/12*$C$3)*('Input &amp; Results'!$D$21),('Input &amp; Results'!E$27/12*$C$3)*('Input &amp; Results'!$D$22))</f>
        <v>#DIV/0!</v>
      </c>
      <c r="H2015" s="106" t="e">
        <f t="shared" si="217"/>
        <v>#DIV/0!</v>
      </c>
      <c r="I2015" s="106" t="e">
        <f t="shared" si="219"/>
        <v>#DIV/0!</v>
      </c>
      <c r="J2015" s="106" t="e">
        <f t="shared" si="220"/>
        <v>#DIV/0!</v>
      </c>
      <c r="K2015" s="107" t="e">
        <f t="shared" si="216"/>
        <v>#DIV/0!</v>
      </c>
    </row>
    <row r="2016" spans="2:11" x14ac:dyDescent="0.2">
      <c r="B2016" s="31">
        <f t="shared" si="222"/>
        <v>20</v>
      </c>
      <c r="C2016" s="31" t="str">
        <f t="shared" si="223"/>
        <v>April</v>
      </c>
      <c r="D2016" s="106">
        <f t="shared" si="224"/>
        <v>7055</v>
      </c>
      <c r="E2016" s="106">
        <f t="shared" si="218"/>
        <v>0</v>
      </c>
      <c r="F2016" s="107">
        <f t="shared" si="221"/>
        <v>0</v>
      </c>
      <c r="G2016" s="106" t="e">
        <f>IF('Calcs active'!P2015&gt;0,('Input &amp; Results'!E$28/12*$C$3)*('Input &amp; Results'!$D$21),('Input &amp; Results'!E$28/12*$C$3)*('Input &amp; Results'!$D$22))</f>
        <v>#DIV/0!</v>
      </c>
      <c r="H2016" s="106" t="e">
        <f t="shared" si="217"/>
        <v>#DIV/0!</v>
      </c>
      <c r="I2016" s="106" t="e">
        <f t="shared" si="219"/>
        <v>#DIV/0!</v>
      </c>
      <c r="J2016" s="106" t="e">
        <f t="shared" si="220"/>
        <v>#DIV/0!</v>
      </c>
      <c r="K2016" s="107" t="e">
        <f t="shared" si="216"/>
        <v>#DIV/0!</v>
      </c>
    </row>
    <row r="2017" spans="2:11" x14ac:dyDescent="0.2">
      <c r="B2017" s="31">
        <f t="shared" si="222"/>
        <v>20</v>
      </c>
      <c r="C2017" s="31" t="str">
        <f t="shared" si="223"/>
        <v>May</v>
      </c>
      <c r="D2017" s="106">
        <f t="shared" si="224"/>
        <v>7086</v>
      </c>
      <c r="E2017" s="106">
        <f t="shared" si="218"/>
        <v>0</v>
      </c>
      <c r="F2017" s="107">
        <f t="shared" si="221"/>
        <v>0</v>
      </c>
      <c r="G2017" s="106" t="e">
        <f>IF('Calcs active'!P2016&gt;0,('Input &amp; Results'!E$29/12*$C$3)*('Input &amp; Results'!$D$21),('Input &amp; Results'!E$29/12*$C$3)*('Input &amp; Results'!$D$22))</f>
        <v>#DIV/0!</v>
      </c>
      <c r="H2017" s="106" t="e">
        <f t="shared" si="217"/>
        <v>#DIV/0!</v>
      </c>
      <c r="I2017" s="106" t="e">
        <f t="shared" si="219"/>
        <v>#DIV/0!</v>
      </c>
      <c r="J2017" s="106" t="e">
        <f t="shared" si="220"/>
        <v>#DIV/0!</v>
      </c>
      <c r="K2017" s="107" t="e">
        <f t="shared" si="216"/>
        <v>#DIV/0!</v>
      </c>
    </row>
    <row r="2018" spans="2:11" x14ac:dyDescent="0.2">
      <c r="B2018" s="31">
        <f t="shared" si="222"/>
        <v>20</v>
      </c>
      <c r="C2018" s="31" t="str">
        <f t="shared" si="223"/>
        <v>June</v>
      </c>
      <c r="D2018" s="106">
        <f t="shared" si="224"/>
        <v>7116</v>
      </c>
      <c r="E2018" s="106">
        <f t="shared" si="218"/>
        <v>0</v>
      </c>
      <c r="F2018" s="107">
        <f t="shared" si="221"/>
        <v>0</v>
      </c>
      <c r="G2018" s="106" t="e">
        <f>IF('Calcs active'!P2017&gt;0,('Input &amp; Results'!E$30/12*$C$3)*('Input &amp; Results'!$D$21),('Input &amp; Results'!E$30/12*$C$3)*('Input &amp; Results'!$D$22))</f>
        <v>#DIV/0!</v>
      </c>
      <c r="H2018" s="106" t="e">
        <f t="shared" si="217"/>
        <v>#DIV/0!</v>
      </c>
      <c r="I2018" s="106" t="e">
        <f t="shared" si="219"/>
        <v>#DIV/0!</v>
      </c>
      <c r="J2018" s="106" t="e">
        <f t="shared" si="220"/>
        <v>#DIV/0!</v>
      </c>
      <c r="K2018" s="107" t="e">
        <f t="shared" si="216"/>
        <v>#DIV/0!</v>
      </c>
    </row>
    <row r="2019" spans="2:11" x14ac:dyDescent="0.2">
      <c r="B2019" s="31">
        <f t="shared" si="222"/>
        <v>20</v>
      </c>
      <c r="C2019" s="31" t="str">
        <f t="shared" si="223"/>
        <v>July</v>
      </c>
      <c r="D2019" s="106">
        <f t="shared" si="224"/>
        <v>7147</v>
      </c>
      <c r="E2019" s="106">
        <f t="shared" si="218"/>
        <v>0</v>
      </c>
      <c r="F2019" s="107">
        <f t="shared" si="221"/>
        <v>0</v>
      </c>
      <c r="G2019" s="106" t="e">
        <f>IF('Calcs active'!P2018&gt;0,('Input &amp; Results'!E$31/12*$C$3)*('Input &amp; Results'!$D$21),('Input &amp; Results'!E$31/12*$C$3)*('Input &amp; Results'!$D$22))</f>
        <v>#DIV/0!</v>
      </c>
      <c r="H2019" s="106" t="e">
        <f t="shared" si="217"/>
        <v>#DIV/0!</v>
      </c>
      <c r="I2019" s="106" t="e">
        <f t="shared" si="219"/>
        <v>#DIV/0!</v>
      </c>
      <c r="J2019" s="106" t="e">
        <f t="shared" si="220"/>
        <v>#DIV/0!</v>
      </c>
      <c r="K2019" s="107" t="e">
        <f t="shared" si="216"/>
        <v>#DIV/0!</v>
      </c>
    </row>
    <row r="2020" spans="2:11" x14ac:dyDescent="0.2">
      <c r="B2020" s="31">
        <f t="shared" si="222"/>
        <v>20</v>
      </c>
      <c r="C2020" s="31" t="str">
        <f t="shared" si="223"/>
        <v>August</v>
      </c>
      <c r="D2020" s="106">
        <f t="shared" si="224"/>
        <v>7178</v>
      </c>
      <c r="E2020" s="106">
        <f t="shared" si="218"/>
        <v>0</v>
      </c>
      <c r="F2020" s="107">
        <f t="shared" si="221"/>
        <v>0</v>
      </c>
      <c r="G2020" s="106" t="e">
        <f>IF('Calcs active'!P2019&gt;0,('Input &amp; Results'!E$32/12*$C$3)*('Input &amp; Results'!$D$21),('Input &amp; Results'!E$32/12*$C$3)*('Input &amp; Results'!$D$22))</f>
        <v>#DIV/0!</v>
      </c>
      <c r="H2020" s="106" t="e">
        <f t="shared" si="217"/>
        <v>#DIV/0!</v>
      </c>
      <c r="I2020" s="106" t="e">
        <f t="shared" si="219"/>
        <v>#DIV/0!</v>
      </c>
      <c r="J2020" s="106" t="e">
        <f t="shared" si="220"/>
        <v>#DIV/0!</v>
      </c>
      <c r="K2020" s="107" t="e">
        <f t="shared" si="216"/>
        <v>#DIV/0!</v>
      </c>
    </row>
    <row r="2021" spans="2:11" x14ac:dyDescent="0.2">
      <c r="B2021" s="31">
        <f t="shared" si="222"/>
        <v>20</v>
      </c>
      <c r="C2021" s="31" t="str">
        <f t="shared" si="223"/>
        <v>September</v>
      </c>
      <c r="D2021" s="106">
        <f t="shared" si="224"/>
        <v>7208</v>
      </c>
      <c r="E2021" s="106">
        <f t="shared" si="218"/>
        <v>0</v>
      </c>
      <c r="F2021" s="107">
        <f t="shared" si="221"/>
        <v>0</v>
      </c>
      <c r="G2021" s="106" t="e">
        <f>IF('Calcs active'!P2020&gt;0,('Input &amp; Results'!E$33/12*$C$3)*('Input &amp; Results'!$D$21),('Input &amp; Results'!E$33/12*$C$3)*('Input &amp; Results'!$D$22))</f>
        <v>#DIV/0!</v>
      </c>
      <c r="H2021" s="106" t="e">
        <f t="shared" si="217"/>
        <v>#DIV/0!</v>
      </c>
      <c r="I2021" s="106" t="e">
        <f t="shared" si="219"/>
        <v>#DIV/0!</v>
      </c>
      <c r="J2021" s="106" t="e">
        <f t="shared" si="220"/>
        <v>#DIV/0!</v>
      </c>
      <c r="K2021" s="107" t="e">
        <f t="shared" si="216"/>
        <v>#DIV/0!</v>
      </c>
    </row>
    <row r="2022" spans="2:11" x14ac:dyDescent="0.2">
      <c r="B2022" s="31">
        <f t="shared" si="222"/>
        <v>20</v>
      </c>
      <c r="C2022" s="31" t="str">
        <f t="shared" si="223"/>
        <v>October</v>
      </c>
      <c r="D2022" s="106">
        <f t="shared" si="224"/>
        <v>7239</v>
      </c>
      <c r="E2022" s="106">
        <f t="shared" si="218"/>
        <v>0</v>
      </c>
      <c r="F2022" s="107">
        <f t="shared" si="221"/>
        <v>0</v>
      </c>
      <c r="G2022" s="106" t="e">
        <f>IF('Calcs active'!P2021&gt;0,('Input &amp; Results'!E$34/12*$C$3)*('Input &amp; Results'!$D$21),('Input &amp; Results'!E$34/12*$C$3)*('Input &amp; Results'!$D$22))</f>
        <v>#DIV/0!</v>
      </c>
      <c r="H2022" s="106" t="e">
        <f t="shared" si="217"/>
        <v>#DIV/0!</v>
      </c>
      <c r="I2022" s="106" t="e">
        <f t="shared" si="219"/>
        <v>#DIV/0!</v>
      </c>
      <c r="J2022" s="106" t="e">
        <f t="shared" si="220"/>
        <v>#DIV/0!</v>
      </c>
      <c r="K2022" s="107" t="e">
        <f t="shared" si="216"/>
        <v>#DIV/0!</v>
      </c>
    </row>
    <row r="2023" spans="2:11" x14ac:dyDescent="0.2">
      <c r="B2023" s="31">
        <f t="shared" si="222"/>
        <v>20</v>
      </c>
      <c r="C2023" s="31" t="str">
        <f t="shared" si="223"/>
        <v>November</v>
      </c>
      <c r="D2023" s="106">
        <f t="shared" si="224"/>
        <v>7269</v>
      </c>
      <c r="E2023" s="106">
        <f t="shared" si="218"/>
        <v>0</v>
      </c>
      <c r="F2023" s="107">
        <f t="shared" si="221"/>
        <v>0</v>
      </c>
      <c r="G2023" s="106" t="e">
        <f>IF('Calcs active'!P2022&gt;0,('Input &amp; Results'!E$35/12*$C$3)*('Input &amp; Results'!$D$21),('Input &amp; Results'!E$35/12*$C$3)*('Input &amp; Results'!$D$22))</f>
        <v>#DIV/0!</v>
      </c>
      <c r="H2023" s="106" t="e">
        <f t="shared" si="217"/>
        <v>#DIV/0!</v>
      </c>
      <c r="I2023" s="106" t="e">
        <f t="shared" si="219"/>
        <v>#DIV/0!</v>
      </c>
      <c r="J2023" s="106" t="e">
        <f t="shared" si="220"/>
        <v>#DIV/0!</v>
      </c>
      <c r="K2023" s="107" t="e">
        <f t="shared" si="216"/>
        <v>#DIV/0!</v>
      </c>
    </row>
    <row r="2024" spans="2:11" x14ac:dyDescent="0.2">
      <c r="B2024" s="31">
        <f t="shared" si="222"/>
        <v>20</v>
      </c>
      <c r="C2024" s="31" t="str">
        <f t="shared" si="223"/>
        <v>December</v>
      </c>
      <c r="D2024" s="106">
        <f t="shared" si="224"/>
        <v>7300</v>
      </c>
      <c r="E2024" s="106">
        <f t="shared" si="218"/>
        <v>0</v>
      </c>
      <c r="F2024" s="107">
        <f t="shared" si="221"/>
        <v>0</v>
      </c>
      <c r="G2024" s="106" t="e">
        <f>IF('Calcs active'!P2023&gt;0,('Input &amp; Results'!E$36/12*$C$3)*('Input &amp; Results'!$D$21),('Input &amp; Results'!E$36/12*$C$3)*('Input &amp; Results'!$D$22))</f>
        <v>#DIV/0!</v>
      </c>
      <c r="H2024" s="106" t="e">
        <f t="shared" si="217"/>
        <v>#DIV/0!</v>
      </c>
      <c r="I2024" s="106" t="e">
        <f t="shared" si="219"/>
        <v>#DIV/0!</v>
      </c>
      <c r="J2024" s="106" t="e">
        <f t="shared" si="220"/>
        <v>#DIV/0!</v>
      </c>
      <c r="K2024" s="107" t="e">
        <f t="shared" si="216"/>
        <v>#DIV/0!</v>
      </c>
    </row>
    <row r="2025" spans="2:11" x14ac:dyDescent="0.2">
      <c r="B2025" s="31">
        <f t="shared" si="222"/>
        <v>21</v>
      </c>
      <c r="C2025" s="31" t="str">
        <f t="shared" si="223"/>
        <v>January</v>
      </c>
      <c r="D2025" s="106">
        <f t="shared" si="224"/>
        <v>7331</v>
      </c>
      <c r="E2025" s="106">
        <f t="shared" si="218"/>
        <v>0</v>
      </c>
      <c r="F2025" s="107">
        <f t="shared" si="221"/>
        <v>0</v>
      </c>
      <c r="G2025" s="106" t="e">
        <f>IF('Calcs active'!P2024&gt;0,('Input &amp; Results'!E$25/12*$C$3)*('Input &amp; Results'!$D$21),('Input &amp; Results'!E$25/12*$C$3)*('Input &amp; Results'!$D$22))</f>
        <v>#DIV/0!</v>
      </c>
      <c r="H2025" s="106" t="e">
        <f t="shared" si="217"/>
        <v>#DIV/0!</v>
      </c>
      <c r="I2025" s="106" t="e">
        <f t="shared" si="219"/>
        <v>#DIV/0!</v>
      </c>
      <c r="J2025" s="106" t="e">
        <f t="shared" si="220"/>
        <v>#DIV/0!</v>
      </c>
      <c r="K2025" s="107" t="e">
        <f t="shared" si="216"/>
        <v>#DIV/0!</v>
      </c>
    </row>
    <row r="2026" spans="2:11" x14ac:dyDescent="0.2">
      <c r="B2026" s="31">
        <f t="shared" si="222"/>
        <v>21</v>
      </c>
      <c r="C2026" s="31" t="str">
        <f t="shared" si="223"/>
        <v>February</v>
      </c>
      <c r="D2026" s="106">
        <f t="shared" si="224"/>
        <v>7359</v>
      </c>
      <c r="E2026" s="106">
        <f t="shared" si="218"/>
        <v>0</v>
      </c>
      <c r="F2026" s="107">
        <f t="shared" si="221"/>
        <v>0</v>
      </c>
      <c r="G2026" s="106" t="e">
        <f>IF('Calcs active'!P2025&gt;0,('Input &amp; Results'!E$26/12*$C$3)*('Input &amp; Results'!$D$21),('Input &amp; Results'!E$26/12*$C$3)*('Input &amp; Results'!$D$22))</f>
        <v>#DIV/0!</v>
      </c>
      <c r="H2026" s="106" t="e">
        <f t="shared" si="217"/>
        <v>#DIV/0!</v>
      </c>
      <c r="I2026" s="106" t="e">
        <f t="shared" si="219"/>
        <v>#DIV/0!</v>
      </c>
      <c r="J2026" s="106" t="e">
        <f t="shared" si="220"/>
        <v>#DIV/0!</v>
      </c>
      <c r="K2026" s="107" t="e">
        <f t="shared" si="216"/>
        <v>#DIV/0!</v>
      </c>
    </row>
    <row r="2027" spans="2:11" x14ac:dyDescent="0.2">
      <c r="B2027" s="31">
        <f t="shared" si="222"/>
        <v>21</v>
      </c>
      <c r="C2027" s="31" t="str">
        <f t="shared" si="223"/>
        <v>March</v>
      </c>
      <c r="D2027" s="106">
        <f t="shared" si="224"/>
        <v>7390</v>
      </c>
      <c r="E2027" s="106">
        <f t="shared" si="218"/>
        <v>0</v>
      </c>
      <c r="F2027" s="107">
        <f t="shared" si="221"/>
        <v>0</v>
      </c>
      <c r="G2027" s="106" t="e">
        <f>IF('Calcs active'!P2026&gt;0,('Input &amp; Results'!E$27/12*$C$3)*('Input &amp; Results'!$D$21),('Input &amp; Results'!E$27/12*$C$3)*('Input &amp; Results'!$D$22))</f>
        <v>#DIV/0!</v>
      </c>
      <c r="H2027" s="106" t="e">
        <f t="shared" si="217"/>
        <v>#DIV/0!</v>
      </c>
      <c r="I2027" s="106" t="e">
        <f t="shared" si="219"/>
        <v>#DIV/0!</v>
      </c>
      <c r="J2027" s="106" t="e">
        <f t="shared" si="220"/>
        <v>#DIV/0!</v>
      </c>
      <c r="K2027" s="107" t="e">
        <f t="shared" si="216"/>
        <v>#DIV/0!</v>
      </c>
    </row>
    <row r="2028" spans="2:11" x14ac:dyDescent="0.2">
      <c r="B2028" s="31">
        <f t="shared" si="222"/>
        <v>21</v>
      </c>
      <c r="C2028" s="31" t="str">
        <f t="shared" si="223"/>
        <v>April</v>
      </c>
      <c r="D2028" s="106">
        <f t="shared" si="224"/>
        <v>7420</v>
      </c>
      <c r="E2028" s="106">
        <f t="shared" si="218"/>
        <v>0</v>
      </c>
      <c r="F2028" s="107">
        <f t="shared" si="221"/>
        <v>0</v>
      </c>
      <c r="G2028" s="106" t="e">
        <f>IF('Calcs active'!P2027&gt;0,('Input &amp; Results'!E$28/12*$C$3)*('Input &amp; Results'!$D$21),('Input &amp; Results'!E$28/12*$C$3)*('Input &amp; Results'!$D$22))</f>
        <v>#DIV/0!</v>
      </c>
      <c r="H2028" s="106" t="e">
        <f t="shared" si="217"/>
        <v>#DIV/0!</v>
      </c>
      <c r="I2028" s="106" t="e">
        <f t="shared" si="219"/>
        <v>#DIV/0!</v>
      </c>
      <c r="J2028" s="106" t="e">
        <f t="shared" si="220"/>
        <v>#DIV/0!</v>
      </c>
      <c r="K2028" s="107" t="e">
        <f t="shared" si="216"/>
        <v>#DIV/0!</v>
      </c>
    </row>
    <row r="2029" spans="2:11" x14ac:dyDescent="0.2">
      <c r="B2029" s="31">
        <f t="shared" si="222"/>
        <v>21</v>
      </c>
      <c r="C2029" s="31" t="str">
        <f t="shared" si="223"/>
        <v>May</v>
      </c>
      <c r="D2029" s="106">
        <f t="shared" si="224"/>
        <v>7451</v>
      </c>
      <c r="E2029" s="106">
        <f t="shared" si="218"/>
        <v>0</v>
      </c>
      <c r="F2029" s="107">
        <f t="shared" si="221"/>
        <v>0</v>
      </c>
      <c r="G2029" s="106" t="e">
        <f>IF('Calcs active'!P2028&gt;0,('Input &amp; Results'!E$29/12*$C$3)*('Input &amp; Results'!$D$21),('Input &amp; Results'!E$29/12*$C$3)*('Input &amp; Results'!$D$22))</f>
        <v>#DIV/0!</v>
      </c>
      <c r="H2029" s="106" t="e">
        <f t="shared" si="217"/>
        <v>#DIV/0!</v>
      </c>
      <c r="I2029" s="106" t="e">
        <f t="shared" si="219"/>
        <v>#DIV/0!</v>
      </c>
      <c r="J2029" s="106" t="e">
        <f t="shared" si="220"/>
        <v>#DIV/0!</v>
      </c>
      <c r="K2029" s="107" t="e">
        <f t="shared" si="216"/>
        <v>#DIV/0!</v>
      </c>
    </row>
    <row r="2030" spans="2:11" x14ac:dyDescent="0.2">
      <c r="B2030" s="31">
        <f t="shared" si="222"/>
        <v>21</v>
      </c>
      <c r="C2030" s="31" t="str">
        <f t="shared" si="223"/>
        <v>June</v>
      </c>
      <c r="D2030" s="106">
        <f t="shared" si="224"/>
        <v>7481</v>
      </c>
      <c r="E2030" s="106">
        <f t="shared" si="218"/>
        <v>0</v>
      </c>
      <c r="F2030" s="107">
        <f t="shared" si="221"/>
        <v>0</v>
      </c>
      <c r="G2030" s="106" t="e">
        <f>IF('Calcs active'!P2029&gt;0,('Input &amp; Results'!E$30/12*$C$3)*('Input &amp; Results'!$D$21),('Input &amp; Results'!E$30/12*$C$3)*('Input &amp; Results'!$D$22))</f>
        <v>#DIV/0!</v>
      </c>
      <c r="H2030" s="106" t="e">
        <f t="shared" si="217"/>
        <v>#DIV/0!</v>
      </c>
      <c r="I2030" s="106" t="e">
        <f t="shared" si="219"/>
        <v>#DIV/0!</v>
      </c>
      <c r="J2030" s="106" t="e">
        <f t="shared" si="220"/>
        <v>#DIV/0!</v>
      </c>
      <c r="K2030" s="107" t="e">
        <f t="shared" si="216"/>
        <v>#DIV/0!</v>
      </c>
    </row>
    <row r="2031" spans="2:11" x14ac:dyDescent="0.2">
      <c r="B2031" s="31">
        <f t="shared" si="222"/>
        <v>21</v>
      </c>
      <c r="C2031" s="31" t="str">
        <f t="shared" si="223"/>
        <v>July</v>
      </c>
      <c r="D2031" s="106">
        <f t="shared" si="224"/>
        <v>7512</v>
      </c>
      <c r="E2031" s="106">
        <f t="shared" si="218"/>
        <v>0</v>
      </c>
      <c r="F2031" s="107">
        <f t="shared" si="221"/>
        <v>0</v>
      </c>
      <c r="G2031" s="106" t="e">
        <f>IF('Calcs active'!P2030&gt;0,('Input &amp; Results'!E$31/12*$C$3)*('Input &amp; Results'!$D$21),('Input &amp; Results'!E$31/12*$C$3)*('Input &amp; Results'!$D$22))</f>
        <v>#DIV/0!</v>
      </c>
      <c r="H2031" s="106" t="e">
        <f t="shared" si="217"/>
        <v>#DIV/0!</v>
      </c>
      <c r="I2031" s="106" t="e">
        <f t="shared" si="219"/>
        <v>#DIV/0!</v>
      </c>
      <c r="J2031" s="106" t="e">
        <f t="shared" si="220"/>
        <v>#DIV/0!</v>
      </c>
      <c r="K2031" s="107" t="e">
        <f t="shared" si="216"/>
        <v>#DIV/0!</v>
      </c>
    </row>
    <row r="2032" spans="2:11" x14ac:dyDescent="0.2">
      <c r="B2032" s="31">
        <f t="shared" si="222"/>
        <v>21</v>
      </c>
      <c r="C2032" s="31" t="str">
        <f t="shared" si="223"/>
        <v>August</v>
      </c>
      <c r="D2032" s="106">
        <f t="shared" si="224"/>
        <v>7543</v>
      </c>
      <c r="E2032" s="106">
        <f t="shared" si="218"/>
        <v>0</v>
      </c>
      <c r="F2032" s="107">
        <f t="shared" si="221"/>
        <v>0</v>
      </c>
      <c r="G2032" s="106" t="e">
        <f>IF('Calcs active'!P2031&gt;0,('Input &amp; Results'!E$32/12*$C$3)*('Input &amp; Results'!$D$21),('Input &amp; Results'!E$32/12*$C$3)*('Input &amp; Results'!$D$22))</f>
        <v>#DIV/0!</v>
      </c>
      <c r="H2032" s="106" t="e">
        <f t="shared" si="217"/>
        <v>#DIV/0!</v>
      </c>
      <c r="I2032" s="106" t="e">
        <f t="shared" si="219"/>
        <v>#DIV/0!</v>
      </c>
      <c r="J2032" s="106" t="e">
        <f t="shared" si="220"/>
        <v>#DIV/0!</v>
      </c>
      <c r="K2032" s="107" t="e">
        <f t="shared" si="216"/>
        <v>#DIV/0!</v>
      </c>
    </row>
    <row r="2033" spans="2:11" x14ac:dyDescent="0.2">
      <c r="B2033" s="31">
        <f t="shared" si="222"/>
        <v>21</v>
      </c>
      <c r="C2033" s="31" t="str">
        <f t="shared" si="223"/>
        <v>September</v>
      </c>
      <c r="D2033" s="106">
        <f t="shared" si="224"/>
        <v>7573</v>
      </c>
      <c r="E2033" s="106">
        <f t="shared" si="218"/>
        <v>0</v>
      </c>
      <c r="F2033" s="107">
        <f t="shared" si="221"/>
        <v>0</v>
      </c>
      <c r="G2033" s="106" t="e">
        <f>IF('Calcs active'!P2032&gt;0,('Input &amp; Results'!E$33/12*$C$3)*('Input &amp; Results'!$D$21),('Input &amp; Results'!E$33/12*$C$3)*('Input &amp; Results'!$D$22))</f>
        <v>#DIV/0!</v>
      </c>
      <c r="H2033" s="106" t="e">
        <f t="shared" si="217"/>
        <v>#DIV/0!</v>
      </c>
      <c r="I2033" s="106" t="e">
        <f t="shared" si="219"/>
        <v>#DIV/0!</v>
      </c>
      <c r="J2033" s="106" t="e">
        <f t="shared" si="220"/>
        <v>#DIV/0!</v>
      </c>
      <c r="K2033" s="107" t="e">
        <f t="shared" si="216"/>
        <v>#DIV/0!</v>
      </c>
    </row>
    <row r="2034" spans="2:11" x14ac:dyDescent="0.2">
      <c r="B2034" s="31">
        <f t="shared" si="222"/>
        <v>21</v>
      </c>
      <c r="C2034" s="31" t="str">
        <f t="shared" si="223"/>
        <v>October</v>
      </c>
      <c r="D2034" s="106">
        <f t="shared" si="224"/>
        <v>7604</v>
      </c>
      <c r="E2034" s="106">
        <f t="shared" si="218"/>
        <v>0</v>
      </c>
      <c r="F2034" s="107">
        <f t="shared" si="221"/>
        <v>0</v>
      </c>
      <c r="G2034" s="106" t="e">
        <f>IF('Calcs active'!P2033&gt;0,('Input &amp; Results'!E$34/12*$C$3)*('Input &amp; Results'!$D$21),('Input &amp; Results'!E$34/12*$C$3)*('Input &amp; Results'!$D$22))</f>
        <v>#DIV/0!</v>
      </c>
      <c r="H2034" s="106" t="e">
        <f t="shared" si="217"/>
        <v>#DIV/0!</v>
      </c>
      <c r="I2034" s="106" t="e">
        <f t="shared" si="219"/>
        <v>#DIV/0!</v>
      </c>
      <c r="J2034" s="106" t="e">
        <f t="shared" si="220"/>
        <v>#DIV/0!</v>
      </c>
      <c r="K2034" s="107" t="e">
        <f t="shared" si="216"/>
        <v>#DIV/0!</v>
      </c>
    </row>
    <row r="2035" spans="2:11" x14ac:dyDescent="0.2">
      <c r="B2035" s="31">
        <f t="shared" si="222"/>
        <v>21</v>
      </c>
      <c r="C2035" s="31" t="str">
        <f t="shared" si="223"/>
        <v>November</v>
      </c>
      <c r="D2035" s="106">
        <f t="shared" si="224"/>
        <v>7634</v>
      </c>
      <c r="E2035" s="106">
        <f t="shared" si="218"/>
        <v>0</v>
      </c>
      <c r="F2035" s="107">
        <f t="shared" si="221"/>
        <v>0</v>
      </c>
      <c r="G2035" s="106" t="e">
        <f>IF('Calcs active'!P2034&gt;0,('Input &amp; Results'!E$35/12*$C$3)*('Input &amp; Results'!$D$21),('Input &amp; Results'!E$35/12*$C$3)*('Input &amp; Results'!$D$22))</f>
        <v>#DIV/0!</v>
      </c>
      <c r="H2035" s="106" t="e">
        <f t="shared" si="217"/>
        <v>#DIV/0!</v>
      </c>
      <c r="I2035" s="106" t="e">
        <f t="shared" si="219"/>
        <v>#DIV/0!</v>
      </c>
      <c r="J2035" s="106" t="e">
        <f t="shared" si="220"/>
        <v>#DIV/0!</v>
      </c>
      <c r="K2035" s="107" t="e">
        <f t="shared" si="216"/>
        <v>#DIV/0!</v>
      </c>
    </row>
    <row r="2036" spans="2:11" x14ac:dyDescent="0.2">
      <c r="B2036" s="31">
        <f t="shared" si="222"/>
        <v>21</v>
      </c>
      <c r="C2036" s="31" t="str">
        <f t="shared" si="223"/>
        <v>December</v>
      </c>
      <c r="D2036" s="106">
        <f t="shared" si="224"/>
        <v>7665</v>
      </c>
      <c r="E2036" s="106">
        <f t="shared" si="218"/>
        <v>0</v>
      </c>
      <c r="F2036" s="107">
        <f t="shared" si="221"/>
        <v>0</v>
      </c>
      <c r="G2036" s="106" t="e">
        <f>IF('Calcs active'!P2035&gt;0,('Input &amp; Results'!E$36/12*$C$3)*('Input &amp; Results'!$D$21),('Input &amp; Results'!E$36/12*$C$3)*('Input &amp; Results'!$D$22))</f>
        <v>#DIV/0!</v>
      </c>
      <c r="H2036" s="106" t="e">
        <f t="shared" si="217"/>
        <v>#DIV/0!</v>
      </c>
      <c r="I2036" s="106" t="e">
        <f t="shared" si="219"/>
        <v>#DIV/0!</v>
      </c>
      <c r="J2036" s="106" t="e">
        <f t="shared" si="220"/>
        <v>#DIV/0!</v>
      </c>
      <c r="K2036" s="107" t="e">
        <f t="shared" si="216"/>
        <v>#DIV/0!</v>
      </c>
    </row>
    <row r="2037" spans="2:11" x14ac:dyDescent="0.2">
      <c r="B2037" s="31">
        <f t="shared" si="222"/>
        <v>22</v>
      </c>
      <c r="C2037" s="31" t="str">
        <f t="shared" si="223"/>
        <v>January</v>
      </c>
      <c r="D2037" s="106">
        <f t="shared" si="224"/>
        <v>7696</v>
      </c>
      <c r="E2037" s="106">
        <f t="shared" si="218"/>
        <v>0</v>
      </c>
      <c r="F2037" s="107">
        <f t="shared" si="221"/>
        <v>0</v>
      </c>
      <c r="G2037" s="106" t="e">
        <f>IF('Calcs active'!P2036&gt;0,('Input &amp; Results'!E$25/12*$C$3)*('Input &amp; Results'!$D$21),('Input &amp; Results'!E$25/12*$C$3)*('Input &amp; Results'!$D$22))</f>
        <v>#DIV/0!</v>
      </c>
      <c r="H2037" s="106" t="e">
        <f t="shared" si="217"/>
        <v>#DIV/0!</v>
      </c>
      <c r="I2037" s="106" t="e">
        <f t="shared" si="219"/>
        <v>#DIV/0!</v>
      </c>
      <c r="J2037" s="106" t="e">
        <f t="shared" si="220"/>
        <v>#DIV/0!</v>
      </c>
      <c r="K2037" s="107" t="e">
        <f t="shared" ref="K2037:K2100" si="225">J2037/($C$3*$C$4)</f>
        <v>#DIV/0!</v>
      </c>
    </row>
    <row r="2038" spans="2:11" x14ac:dyDescent="0.2">
      <c r="B2038" s="31">
        <f t="shared" si="222"/>
        <v>22</v>
      </c>
      <c r="C2038" s="31" t="str">
        <f t="shared" si="223"/>
        <v>February</v>
      </c>
      <c r="D2038" s="106">
        <f t="shared" si="224"/>
        <v>7724</v>
      </c>
      <c r="E2038" s="106">
        <f t="shared" si="218"/>
        <v>0</v>
      </c>
      <c r="F2038" s="107">
        <f t="shared" si="221"/>
        <v>0</v>
      </c>
      <c r="G2038" s="106" t="e">
        <f>IF('Calcs active'!P2037&gt;0,('Input &amp; Results'!E$26/12*$C$3)*('Input &amp; Results'!$D$21),('Input &amp; Results'!E$26/12*$C$3)*('Input &amp; Results'!$D$22))</f>
        <v>#DIV/0!</v>
      </c>
      <c r="H2038" s="106" t="e">
        <f t="shared" ref="H2038:H2101" si="226">G2038-E2038</f>
        <v>#DIV/0!</v>
      </c>
      <c r="I2038" s="106" t="e">
        <f t="shared" si="219"/>
        <v>#DIV/0!</v>
      </c>
      <c r="J2038" s="106" t="e">
        <f t="shared" si="220"/>
        <v>#DIV/0!</v>
      </c>
      <c r="K2038" s="107" t="e">
        <f t="shared" si="225"/>
        <v>#DIV/0!</v>
      </c>
    </row>
    <row r="2039" spans="2:11" x14ac:dyDescent="0.2">
      <c r="B2039" s="31">
        <f t="shared" si="222"/>
        <v>22</v>
      </c>
      <c r="C2039" s="31" t="str">
        <f t="shared" si="223"/>
        <v>March</v>
      </c>
      <c r="D2039" s="106">
        <f t="shared" si="224"/>
        <v>7755</v>
      </c>
      <c r="E2039" s="106">
        <f t="shared" ref="E2039:E2102" si="227">IF($C$3&gt;0,($C$3*($C$11*(D2039-D2038))*(I2038/$C$8)^$C$12),0)</f>
        <v>0</v>
      </c>
      <c r="F2039" s="107">
        <f t="shared" si="221"/>
        <v>0</v>
      </c>
      <c r="G2039" s="106" t="e">
        <f>IF('Calcs active'!P2038&gt;0,('Input &amp; Results'!E$27/12*$C$3)*('Input &amp; Results'!$D$21),('Input &amp; Results'!E$27/12*$C$3)*('Input &amp; Results'!$D$22))</f>
        <v>#DIV/0!</v>
      </c>
      <c r="H2039" s="106" t="e">
        <f t="shared" si="226"/>
        <v>#DIV/0!</v>
      </c>
      <c r="I2039" s="106" t="e">
        <f t="shared" ref="I2039:I2102" si="228">I2038+H2039</f>
        <v>#DIV/0!</v>
      </c>
      <c r="J2039" s="106" t="e">
        <f t="shared" si="220"/>
        <v>#DIV/0!</v>
      </c>
      <c r="K2039" s="107" t="e">
        <f t="shared" si="225"/>
        <v>#DIV/0!</v>
      </c>
    </row>
    <row r="2040" spans="2:11" x14ac:dyDescent="0.2">
      <c r="B2040" s="31">
        <f t="shared" si="222"/>
        <v>22</v>
      </c>
      <c r="C2040" s="31" t="str">
        <f t="shared" si="223"/>
        <v>April</v>
      </c>
      <c r="D2040" s="106">
        <f t="shared" si="224"/>
        <v>7785</v>
      </c>
      <c r="E2040" s="106">
        <f t="shared" si="227"/>
        <v>0</v>
      </c>
      <c r="F2040" s="107">
        <f t="shared" si="221"/>
        <v>0</v>
      </c>
      <c r="G2040" s="106" t="e">
        <f>IF('Calcs active'!P2039&gt;0,('Input &amp; Results'!E$28/12*$C$3)*('Input &amp; Results'!$D$21),('Input &amp; Results'!E$28/12*$C$3)*('Input &amp; Results'!$D$22))</f>
        <v>#DIV/0!</v>
      </c>
      <c r="H2040" s="106" t="e">
        <f t="shared" si="226"/>
        <v>#DIV/0!</v>
      </c>
      <c r="I2040" s="106" t="e">
        <f t="shared" si="228"/>
        <v>#DIV/0!</v>
      </c>
      <c r="J2040" s="106" t="e">
        <f t="shared" ref="J2040:J2103" si="229">J2039+H2040</f>
        <v>#DIV/0!</v>
      </c>
      <c r="K2040" s="107" t="e">
        <f t="shared" si="225"/>
        <v>#DIV/0!</v>
      </c>
    </row>
    <row r="2041" spans="2:11" x14ac:dyDescent="0.2">
      <c r="B2041" s="31">
        <f t="shared" si="222"/>
        <v>22</v>
      </c>
      <c r="C2041" s="31" t="str">
        <f t="shared" si="223"/>
        <v>May</v>
      </c>
      <c r="D2041" s="106">
        <f t="shared" si="224"/>
        <v>7816</v>
      </c>
      <c r="E2041" s="106">
        <f t="shared" si="227"/>
        <v>0</v>
      </c>
      <c r="F2041" s="107">
        <f t="shared" si="221"/>
        <v>0</v>
      </c>
      <c r="G2041" s="106" t="e">
        <f>IF('Calcs active'!P2040&gt;0,('Input &amp; Results'!E$29/12*$C$3)*('Input &amp; Results'!$D$21),('Input &amp; Results'!E$29/12*$C$3)*('Input &amp; Results'!$D$22))</f>
        <v>#DIV/0!</v>
      </c>
      <c r="H2041" s="106" t="e">
        <f t="shared" si="226"/>
        <v>#DIV/0!</v>
      </c>
      <c r="I2041" s="106" t="e">
        <f t="shared" si="228"/>
        <v>#DIV/0!</v>
      </c>
      <c r="J2041" s="106" t="e">
        <f t="shared" si="229"/>
        <v>#DIV/0!</v>
      </c>
      <c r="K2041" s="107" t="e">
        <f t="shared" si="225"/>
        <v>#DIV/0!</v>
      </c>
    </row>
    <row r="2042" spans="2:11" x14ac:dyDescent="0.2">
      <c r="B2042" s="31">
        <f t="shared" si="222"/>
        <v>22</v>
      </c>
      <c r="C2042" s="31" t="str">
        <f t="shared" si="223"/>
        <v>June</v>
      </c>
      <c r="D2042" s="106">
        <f t="shared" si="224"/>
        <v>7846</v>
      </c>
      <c r="E2042" s="106">
        <f t="shared" si="227"/>
        <v>0</v>
      </c>
      <c r="F2042" s="107">
        <f t="shared" ref="F2042:F2105" si="230">(E2042*7.48)/((D2042-D2041)*1440)</f>
        <v>0</v>
      </c>
      <c r="G2042" s="106" t="e">
        <f>IF('Calcs active'!P2041&gt;0,('Input &amp; Results'!E$30/12*$C$3)*('Input &amp; Results'!$D$21),('Input &amp; Results'!E$30/12*$C$3)*('Input &amp; Results'!$D$22))</f>
        <v>#DIV/0!</v>
      </c>
      <c r="H2042" s="106" t="e">
        <f t="shared" si="226"/>
        <v>#DIV/0!</v>
      </c>
      <c r="I2042" s="106" t="e">
        <f t="shared" si="228"/>
        <v>#DIV/0!</v>
      </c>
      <c r="J2042" s="106" t="e">
        <f t="shared" si="229"/>
        <v>#DIV/0!</v>
      </c>
      <c r="K2042" s="107" t="e">
        <f t="shared" si="225"/>
        <v>#DIV/0!</v>
      </c>
    </row>
    <row r="2043" spans="2:11" x14ac:dyDescent="0.2">
      <c r="B2043" s="31">
        <f t="shared" si="222"/>
        <v>22</v>
      </c>
      <c r="C2043" s="31" t="str">
        <f t="shared" si="223"/>
        <v>July</v>
      </c>
      <c r="D2043" s="106">
        <f t="shared" si="224"/>
        <v>7877</v>
      </c>
      <c r="E2043" s="106">
        <f t="shared" si="227"/>
        <v>0</v>
      </c>
      <c r="F2043" s="107">
        <f t="shared" si="230"/>
        <v>0</v>
      </c>
      <c r="G2043" s="106" t="e">
        <f>IF('Calcs active'!P2042&gt;0,('Input &amp; Results'!E$31/12*$C$3)*('Input &amp; Results'!$D$21),('Input &amp; Results'!E$31/12*$C$3)*('Input &amp; Results'!$D$22))</f>
        <v>#DIV/0!</v>
      </c>
      <c r="H2043" s="106" t="e">
        <f t="shared" si="226"/>
        <v>#DIV/0!</v>
      </c>
      <c r="I2043" s="106" t="e">
        <f t="shared" si="228"/>
        <v>#DIV/0!</v>
      </c>
      <c r="J2043" s="106" t="e">
        <f t="shared" si="229"/>
        <v>#DIV/0!</v>
      </c>
      <c r="K2043" s="107" t="e">
        <f t="shared" si="225"/>
        <v>#DIV/0!</v>
      </c>
    </row>
    <row r="2044" spans="2:11" x14ac:dyDescent="0.2">
      <c r="B2044" s="31">
        <f t="shared" si="222"/>
        <v>22</v>
      </c>
      <c r="C2044" s="31" t="str">
        <f t="shared" si="223"/>
        <v>August</v>
      </c>
      <c r="D2044" s="106">
        <f t="shared" si="224"/>
        <v>7908</v>
      </c>
      <c r="E2044" s="106">
        <f t="shared" si="227"/>
        <v>0</v>
      </c>
      <c r="F2044" s="107">
        <f t="shared" si="230"/>
        <v>0</v>
      </c>
      <c r="G2044" s="106" t="e">
        <f>IF('Calcs active'!P2043&gt;0,('Input &amp; Results'!E$32/12*$C$3)*('Input &amp; Results'!$D$21),('Input &amp; Results'!E$32/12*$C$3)*('Input &amp; Results'!$D$22))</f>
        <v>#DIV/0!</v>
      </c>
      <c r="H2044" s="106" t="e">
        <f t="shared" si="226"/>
        <v>#DIV/0!</v>
      </c>
      <c r="I2044" s="106" t="e">
        <f t="shared" si="228"/>
        <v>#DIV/0!</v>
      </c>
      <c r="J2044" s="106" t="e">
        <f t="shared" si="229"/>
        <v>#DIV/0!</v>
      </c>
      <c r="K2044" s="107" t="e">
        <f t="shared" si="225"/>
        <v>#DIV/0!</v>
      </c>
    </row>
    <row r="2045" spans="2:11" x14ac:dyDescent="0.2">
      <c r="B2045" s="31">
        <f t="shared" si="222"/>
        <v>22</v>
      </c>
      <c r="C2045" s="31" t="str">
        <f t="shared" si="223"/>
        <v>September</v>
      </c>
      <c r="D2045" s="106">
        <f t="shared" si="224"/>
        <v>7938</v>
      </c>
      <c r="E2045" s="106">
        <f t="shared" si="227"/>
        <v>0</v>
      </c>
      <c r="F2045" s="107">
        <f t="shared" si="230"/>
        <v>0</v>
      </c>
      <c r="G2045" s="106" t="e">
        <f>IF('Calcs active'!P2044&gt;0,('Input &amp; Results'!E$33/12*$C$3)*('Input &amp; Results'!$D$21),('Input &amp; Results'!E$33/12*$C$3)*('Input &amp; Results'!$D$22))</f>
        <v>#DIV/0!</v>
      </c>
      <c r="H2045" s="106" t="e">
        <f t="shared" si="226"/>
        <v>#DIV/0!</v>
      </c>
      <c r="I2045" s="106" t="e">
        <f t="shared" si="228"/>
        <v>#DIV/0!</v>
      </c>
      <c r="J2045" s="106" t="e">
        <f t="shared" si="229"/>
        <v>#DIV/0!</v>
      </c>
      <c r="K2045" s="107" t="e">
        <f t="shared" si="225"/>
        <v>#DIV/0!</v>
      </c>
    </row>
    <row r="2046" spans="2:11" x14ac:dyDescent="0.2">
      <c r="B2046" s="31">
        <f t="shared" si="222"/>
        <v>22</v>
      </c>
      <c r="C2046" s="31" t="str">
        <f t="shared" si="223"/>
        <v>October</v>
      </c>
      <c r="D2046" s="106">
        <f t="shared" si="224"/>
        <v>7969</v>
      </c>
      <c r="E2046" s="106">
        <f t="shared" si="227"/>
        <v>0</v>
      </c>
      <c r="F2046" s="107">
        <f t="shared" si="230"/>
        <v>0</v>
      </c>
      <c r="G2046" s="106" t="e">
        <f>IF('Calcs active'!P2045&gt;0,('Input &amp; Results'!E$34/12*$C$3)*('Input &amp; Results'!$D$21),('Input &amp; Results'!E$34/12*$C$3)*('Input &amp; Results'!$D$22))</f>
        <v>#DIV/0!</v>
      </c>
      <c r="H2046" s="106" t="e">
        <f t="shared" si="226"/>
        <v>#DIV/0!</v>
      </c>
      <c r="I2046" s="106" t="e">
        <f t="shared" si="228"/>
        <v>#DIV/0!</v>
      </c>
      <c r="J2046" s="106" t="e">
        <f t="shared" si="229"/>
        <v>#DIV/0!</v>
      </c>
      <c r="K2046" s="107" t="e">
        <f t="shared" si="225"/>
        <v>#DIV/0!</v>
      </c>
    </row>
    <row r="2047" spans="2:11" x14ac:dyDescent="0.2">
      <c r="B2047" s="31">
        <f t="shared" si="222"/>
        <v>22</v>
      </c>
      <c r="C2047" s="31" t="str">
        <f t="shared" si="223"/>
        <v>November</v>
      </c>
      <c r="D2047" s="106">
        <f t="shared" si="224"/>
        <v>7999</v>
      </c>
      <c r="E2047" s="106">
        <f t="shared" si="227"/>
        <v>0</v>
      </c>
      <c r="F2047" s="107">
        <f t="shared" si="230"/>
        <v>0</v>
      </c>
      <c r="G2047" s="106" t="e">
        <f>IF('Calcs active'!P2046&gt;0,('Input &amp; Results'!E$35/12*$C$3)*('Input &amp; Results'!$D$21),('Input &amp; Results'!E$35/12*$C$3)*('Input &amp; Results'!$D$22))</f>
        <v>#DIV/0!</v>
      </c>
      <c r="H2047" s="106" t="e">
        <f t="shared" si="226"/>
        <v>#DIV/0!</v>
      </c>
      <c r="I2047" s="106" t="e">
        <f t="shared" si="228"/>
        <v>#DIV/0!</v>
      </c>
      <c r="J2047" s="106" t="e">
        <f t="shared" si="229"/>
        <v>#DIV/0!</v>
      </c>
      <c r="K2047" s="107" t="e">
        <f t="shared" si="225"/>
        <v>#DIV/0!</v>
      </c>
    </row>
    <row r="2048" spans="2:11" x14ac:dyDescent="0.2">
      <c r="B2048" s="31">
        <f t="shared" si="222"/>
        <v>22</v>
      </c>
      <c r="C2048" s="31" t="str">
        <f t="shared" si="223"/>
        <v>December</v>
      </c>
      <c r="D2048" s="106">
        <f t="shared" si="224"/>
        <v>8030</v>
      </c>
      <c r="E2048" s="106">
        <f t="shared" si="227"/>
        <v>0</v>
      </c>
      <c r="F2048" s="107">
        <f t="shared" si="230"/>
        <v>0</v>
      </c>
      <c r="G2048" s="106" t="e">
        <f>IF('Calcs active'!P2047&gt;0,('Input &amp; Results'!E$36/12*$C$3)*('Input &amp; Results'!$D$21),('Input &amp; Results'!E$36/12*$C$3)*('Input &amp; Results'!$D$22))</f>
        <v>#DIV/0!</v>
      </c>
      <c r="H2048" s="106" t="e">
        <f t="shared" si="226"/>
        <v>#DIV/0!</v>
      </c>
      <c r="I2048" s="106" t="e">
        <f t="shared" si="228"/>
        <v>#DIV/0!</v>
      </c>
      <c r="J2048" s="106" t="e">
        <f t="shared" si="229"/>
        <v>#DIV/0!</v>
      </c>
      <c r="K2048" s="107" t="e">
        <f t="shared" si="225"/>
        <v>#DIV/0!</v>
      </c>
    </row>
    <row r="2049" spans="2:11" x14ac:dyDescent="0.2">
      <c r="B2049" s="31">
        <f t="shared" si="222"/>
        <v>23</v>
      </c>
      <c r="C2049" s="31" t="str">
        <f t="shared" si="223"/>
        <v>January</v>
      </c>
      <c r="D2049" s="106">
        <f t="shared" si="224"/>
        <v>8061</v>
      </c>
      <c r="E2049" s="106">
        <f t="shared" si="227"/>
        <v>0</v>
      </c>
      <c r="F2049" s="107">
        <f t="shared" si="230"/>
        <v>0</v>
      </c>
      <c r="G2049" s="106" t="e">
        <f>IF('Calcs active'!P2048&gt;0,('Input &amp; Results'!E$25/12*$C$3)*('Input &amp; Results'!$D$21),('Input &amp; Results'!E$25/12*$C$3)*('Input &amp; Results'!$D$22))</f>
        <v>#DIV/0!</v>
      </c>
      <c r="H2049" s="106" t="e">
        <f t="shared" si="226"/>
        <v>#DIV/0!</v>
      </c>
      <c r="I2049" s="106" t="e">
        <f t="shared" si="228"/>
        <v>#DIV/0!</v>
      </c>
      <c r="J2049" s="106" t="e">
        <f t="shared" si="229"/>
        <v>#DIV/0!</v>
      </c>
      <c r="K2049" s="107" t="e">
        <f t="shared" si="225"/>
        <v>#DIV/0!</v>
      </c>
    </row>
    <row r="2050" spans="2:11" x14ac:dyDescent="0.2">
      <c r="B2050" s="31">
        <f t="shared" ref="B2050:B2113" si="231">B2038+1</f>
        <v>23</v>
      </c>
      <c r="C2050" s="31" t="str">
        <f t="shared" ref="C2050:C2113" si="232">C2038</f>
        <v>February</v>
      </c>
      <c r="D2050" s="106">
        <f t="shared" si="224"/>
        <v>8089</v>
      </c>
      <c r="E2050" s="106">
        <f t="shared" si="227"/>
        <v>0</v>
      </c>
      <c r="F2050" s="107">
        <f t="shared" si="230"/>
        <v>0</v>
      </c>
      <c r="G2050" s="106" t="e">
        <f>IF('Calcs active'!P2049&gt;0,('Input &amp; Results'!E$26/12*$C$3)*('Input &amp; Results'!$D$21),('Input &amp; Results'!E$26/12*$C$3)*('Input &amp; Results'!$D$22))</f>
        <v>#DIV/0!</v>
      </c>
      <c r="H2050" s="106" t="e">
        <f t="shared" si="226"/>
        <v>#DIV/0!</v>
      </c>
      <c r="I2050" s="106" t="e">
        <f t="shared" si="228"/>
        <v>#DIV/0!</v>
      </c>
      <c r="J2050" s="106" t="e">
        <f t="shared" si="229"/>
        <v>#DIV/0!</v>
      </c>
      <c r="K2050" s="107" t="e">
        <f t="shared" si="225"/>
        <v>#DIV/0!</v>
      </c>
    </row>
    <row r="2051" spans="2:11" x14ac:dyDescent="0.2">
      <c r="B2051" s="31">
        <f t="shared" si="231"/>
        <v>23</v>
      </c>
      <c r="C2051" s="31" t="str">
        <f t="shared" si="232"/>
        <v>March</v>
      </c>
      <c r="D2051" s="106">
        <f t="shared" ref="D2051:D2114" si="233">D2039+365</f>
        <v>8120</v>
      </c>
      <c r="E2051" s="106">
        <f t="shared" si="227"/>
        <v>0</v>
      </c>
      <c r="F2051" s="107">
        <f t="shared" si="230"/>
        <v>0</v>
      </c>
      <c r="G2051" s="106" t="e">
        <f>IF('Calcs active'!P2050&gt;0,('Input &amp; Results'!E$27/12*$C$3)*('Input &amp; Results'!$D$21),('Input &amp; Results'!E$27/12*$C$3)*('Input &amp; Results'!$D$22))</f>
        <v>#DIV/0!</v>
      </c>
      <c r="H2051" s="106" t="e">
        <f t="shared" si="226"/>
        <v>#DIV/0!</v>
      </c>
      <c r="I2051" s="106" t="e">
        <f t="shared" si="228"/>
        <v>#DIV/0!</v>
      </c>
      <c r="J2051" s="106" t="e">
        <f t="shared" si="229"/>
        <v>#DIV/0!</v>
      </c>
      <c r="K2051" s="107" t="e">
        <f t="shared" si="225"/>
        <v>#DIV/0!</v>
      </c>
    </row>
    <row r="2052" spans="2:11" x14ac:dyDescent="0.2">
      <c r="B2052" s="31">
        <f t="shared" si="231"/>
        <v>23</v>
      </c>
      <c r="C2052" s="31" t="str">
        <f t="shared" si="232"/>
        <v>April</v>
      </c>
      <c r="D2052" s="106">
        <f t="shared" si="233"/>
        <v>8150</v>
      </c>
      <c r="E2052" s="106">
        <f t="shared" si="227"/>
        <v>0</v>
      </c>
      <c r="F2052" s="107">
        <f t="shared" si="230"/>
        <v>0</v>
      </c>
      <c r="G2052" s="106" t="e">
        <f>IF('Calcs active'!P2051&gt;0,('Input &amp; Results'!E$28/12*$C$3)*('Input &amp; Results'!$D$21),('Input &amp; Results'!E$28/12*$C$3)*('Input &amp; Results'!$D$22))</f>
        <v>#DIV/0!</v>
      </c>
      <c r="H2052" s="106" t="e">
        <f t="shared" si="226"/>
        <v>#DIV/0!</v>
      </c>
      <c r="I2052" s="106" t="e">
        <f t="shared" si="228"/>
        <v>#DIV/0!</v>
      </c>
      <c r="J2052" s="106" t="e">
        <f t="shared" si="229"/>
        <v>#DIV/0!</v>
      </c>
      <c r="K2052" s="107" t="e">
        <f t="shared" si="225"/>
        <v>#DIV/0!</v>
      </c>
    </row>
    <row r="2053" spans="2:11" x14ac:dyDescent="0.2">
      <c r="B2053" s="31">
        <f t="shared" si="231"/>
        <v>23</v>
      </c>
      <c r="C2053" s="31" t="str">
        <f t="shared" si="232"/>
        <v>May</v>
      </c>
      <c r="D2053" s="106">
        <f t="shared" si="233"/>
        <v>8181</v>
      </c>
      <c r="E2053" s="106">
        <f t="shared" si="227"/>
        <v>0</v>
      </c>
      <c r="F2053" s="107">
        <f t="shared" si="230"/>
        <v>0</v>
      </c>
      <c r="G2053" s="106" t="e">
        <f>IF('Calcs active'!P2052&gt;0,('Input &amp; Results'!E$29/12*$C$3)*('Input &amp; Results'!$D$21),('Input &amp; Results'!E$29/12*$C$3)*('Input &amp; Results'!$D$22))</f>
        <v>#DIV/0!</v>
      </c>
      <c r="H2053" s="106" t="e">
        <f t="shared" si="226"/>
        <v>#DIV/0!</v>
      </c>
      <c r="I2053" s="106" t="e">
        <f t="shared" si="228"/>
        <v>#DIV/0!</v>
      </c>
      <c r="J2053" s="106" t="e">
        <f t="shared" si="229"/>
        <v>#DIV/0!</v>
      </c>
      <c r="K2053" s="107" t="e">
        <f t="shared" si="225"/>
        <v>#DIV/0!</v>
      </c>
    </row>
    <row r="2054" spans="2:11" x14ac:dyDescent="0.2">
      <c r="B2054" s="31">
        <f t="shared" si="231"/>
        <v>23</v>
      </c>
      <c r="C2054" s="31" t="str">
        <f t="shared" si="232"/>
        <v>June</v>
      </c>
      <c r="D2054" s="106">
        <f t="shared" si="233"/>
        <v>8211</v>
      </c>
      <c r="E2054" s="106">
        <f t="shared" si="227"/>
        <v>0</v>
      </c>
      <c r="F2054" s="107">
        <f t="shared" si="230"/>
        <v>0</v>
      </c>
      <c r="G2054" s="106" t="e">
        <f>IF('Calcs active'!P2053&gt;0,('Input &amp; Results'!E$30/12*$C$3)*('Input &amp; Results'!$D$21),('Input &amp; Results'!E$30/12*$C$3)*('Input &amp; Results'!$D$22))</f>
        <v>#DIV/0!</v>
      </c>
      <c r="H2054" s="106" t="e">
        <f t="shared" si="226"/>
        <v>#DIV/0!</v>
      </c>
      <c r="I2054" s="106" t="e">
        <f t="shared" si="228"/>
        <v>#DIV/0!</v>
      </c>
      <c r="J2054" s="106" t="e">
        <f t="shared" si="229"/>
        <v>#DIV/0!</v>
      </c>
      <c r="K2054" s="107" t="e">
        <f t="shared" si="225"/>
        <v>#DIV/0!</v>
      </c>
    </row>
    <row r="2055" spans="2:11" x14ac:dyDescent="0.2">
      <c r="B2055" s="31">
        <f t="shared" si="231"/>
        <v>23</v>
      </c>
      <c r="C2055" s="31" t="str">
        <f t="shared" si="232"/>
        <v>July</v>
      </c>
      <c r="D2055" s="106">
        <f t="shared" si="233"/>
        <v>8242</v>
      </c>
      <c r="E2055" s="106">
        <f t="shared" si="227"/>
        <v>0</v>
      </c>
      <c r="F2055" s="107">
        <f t="shared" si="230"/>
        <v>0</v>
      </c>
      <c r="G2055" s="106" t="e">
        <f>IF('Calcs active'!P2054&gt;0,('Input &amp; Results'!E$31/12*$C$3)*('Input &amp; Results'!$D$21),('Input &amp; Results'!E$31/12*$C$3)*('Input &amp; Results'!$D$22))</f>
        <v>#DIV/0!</v>
      </c>
      <c r="H2055" s="106" t="e">
        <f t="shared" si="226"/>
        <v>#DIV/0!</v>
      </c>
      <c r="I2055" s="106" t="e">
        <f t="shared" si="228"/>
        <v>#DIV/0!</v>
      </c>
      <c r="J2055" s="106" t="e">
        <f t="shared" si="229"/>
        <v>#DIV/0!</v>
      </c>
      <c r="K2055" s="107" t="e">
        <f t="shared" si="225"/>
        <v>#DIV/0!</v>
      </c>
    </row>
    <row r="2056" spans="2:11" x14ac:dyDescent="0.2">
      <c r="B2056" s="31">
        <f t="shared" si="231"/>
        <v>23</v>
      </c>
      <c r="C2056" s="31" t="str">
        <f t="shared" si="232"/>
        <v>August</v>
      </c>
      <c r="D2056" s="106">
        <f t="shared" si="233"/>
        <v>8273</v>
      </c>
      <c r="E2056" s="106">
        <f t="shared" si="227"/>
        <v>0</v>
      </c>
      <c r="F2056" s="107">
        <f t="shared" si="230"/>
        <v>0</v>
      </c>
      <c r="G2056" s="106" t="e">
        <f>IF('Calcs active'!P2055&gt;0,('Input &amp; Results'!E$32/12*$C$3)*('Input &amp; Results'!$D$21),('Input &amp; Results'!E$32/12*$C$3)*('Input &amp; Results'!$D$22))</f>
        <v>#DIV/0!</v>
      </c>
      <c r="H2056" s="106" t="e">
        <f t="shared" si="226"/>
        <v>#DIV/0!</v>
      </c>
      <c r="I2056" s="106" t="e">
        <f t="shared" si="228"/>
        <v>#DIV/0!</v>
      </c>
      <c r="J2056" s="106" t="e">
        <f t="shared" si="229"/>
        <v>#DIV/0!</v>
      </c>
      <c r="K2056" s="107" t="e">
        <f t="shared" si="225"/>
        <v>#DIV/0!</v>
      </c>
    </row>
    <row r="2057" spans="2:11" x14ac:dyDescent="0.2">
      <c r="B2057" s="31">
        <f t="shared" si="231"/>
        <v>23</v>
      </c>
      <c r="C2057" s="31" t="str">
        <f t="shared" si="232"/>
        <v>September</v>
      </c>
      <c r="D2057" s="106">
        <f t="shared" si="233"/>
        <v>8303</v>
      </c>
      <c r="E2057" s="106">
        <f t="shared" si="227"/>
        <v>0</v>
      </c>
      <c r="F2057" s="107">
        <f t="shared" si="230"/>
        <v>0</v>
      </c>
      <c r="G2057" s="106" t="e">
        <f>IF('Calcs active'!P2056&gt;0,('Input &amp; Results'!E$33/12*$C$3)*('Input &amp; Results'!$D$21),('Input &amp; Results'!E$33/12*$C$3)*('Input &amp; Results'!$D$22))</f>
        <v>#DIV/0!</v>
      </c>
      <c r="H2057" s="106" t="e">
        <f t="shared" si="226"/>
        <v>#DIV/0!</v>
      </c>
      <c r="I2057" s="106" t="e">
        <f t="shared" si="228"/>
        <v>#DIV/0!</v>
      </c>
      <c r="J2057" s="106" t="e">
        <f t="shared" si="229"/>
        <v>#DIV/0!</v>
      </c>
      <c r="K2057" s="107" t="e">
        <f t="shared" si="225"/>
        <v>#DIV/0!</v>
      </c>
    </row>
    <row r="2058" spans="2:11" x14ac:dyDescent="0.2">
      <c r="B2058" s="31">
        <f t="shared" si="231"/>
        <v>23</v>
      </c>
      <c r="C2058" s="31" t="str">
        <f t="shared" si="232"/>
        <v>October</v>
      </c>
      <c r="D2058" s="106">
        <f t="shared" si="233"/>
        <v>8334</v>
      </c>
      <c r="E2058" s="106">
        <f t="shared" si="227"/>
        <v>0</v>
      </c>
      <c r="F2058" s="107">
        <f t="shared" si="230"/>
        <v>0</v>
      </c>
      <c r="G2058" s="106" t="e">
        <f>IF('Calcs active'!P2057&gt;0,('Input &amp; Results'!E$34/12*$C$3)*('Input &amp; Results'!$D$21),('Input &amp; Results'!E$34/12*$C$3)*('Input &amp; Results'!$D$22))</f>
        <v>#DIV/0!</v>
      </c>
      <c r="H2058" s="106" t="e">
        <f t="shared" si="226"/>
        <v>#DIV/0!</v>
      </c>
      <c r="I2058" s="106" t="e">
        <f t="shared" si="228"/>
        <v>#DIV/0!</v>
      </c>
      <c r="J2058" s="106" t="e">
        <f t="shared" si="229"/>
        <v>#DIV/0!</v>
      </c>
      <c r="K2058" s="107" t="e">
        <f t="shared" si="225"/>
        <v>#DIV/0!</v>
      </c>
    </row>
    <row r="2059" spans="2:11" x14ac:dyDescent="0.2">
      <c r="B2059" s="31">
        <f t="shared" si="231"/>
        <v>23</v>
      </c>
      <c r="C2059" s="31" t="str">
        <f t="shared" si="232"/>
        <v>November</v>
      </c>
      <c r="D2059" s="106">
        <f t="shared" si="233"/>
        <v>8364</v>
      </c>
      <c r="E2059" s="106">
        <f t="shared" si="227"/>
        <v>0</v>
      </c>
      <c r="F2059" s="107">
        <f t="shared" si="230"/>
        <v>0</v>
      </c>
      <c r="G2059" s="106" t="e">
        <f>IF('Calcs active'!P2058&gt;0,('Input &amp; Results'!E$35/12*$C$3)*('Input &amp; Results'!$D$21),('Input &amp; Results'!E$35/12*$C$3)*('Input &amp; Results'!$D$22))</f>
        <v>#DIV/0!</v>
      </c>
      <c r="H2059" s="106" t="e">
        <f t="shared" si="226"/>
        <v>#DIV/0!</v>
      </c>
      <c r="I2059" s="106" t="e">
        <f t="shared" si="228"/>
        <v>#DIV/0!</v>
      </c>
      <c r="J2059" s="106" t="e">
        <f t="shared" si="229"/>
        <v>#DIV/0!</v>
      </c>
      <c r="K2059" s="107" t="e">
        <f t="shared" si="225"/>
        <v>#DIV/0!</v>
      </c>
    </row>
    <row r="2060" spans="2:11" x14ac:dyDescent="0.2">
      <c r="B2060" s="31">
        <f t="shared" si="231"/>
        <v>23</v>
      </c>
      <c r="C2060" s="31" t="str">
        <f t="shared" si="232"/>
        <v>December</v>
      </c>
      <c r="D2060" s="106">
        <f t="shared" si="233"/>
        <v>8395</v>
      </c>
      <c r="E2060" s="106">
        <f t="shared" si="227"/>
        <v>0</v>
      </c>
      <c r="F2060" s="107">
        <f t="shared" si="230"/>
        <v>0</v>
      </c>
      <c r="G2060" s="106" t="e">
        <f>IF('Calcs active'!P2059&gt;0,('Input &amp; Results'!E$36/12*$C$3)*('Input &amp; Results'!$D$21),('Input &amp; Results'!E$36/12*$C$3)*('Input &amp; Results'!$D$22))</f>
        <v>#DIV/0!</v>
      </c>
      <c r="H2060" s="106" t="e">
        <f t="shared" si="226"/>
        <v>#DIV/0!</v>
      </c>
      <c r="I2060" s="106" t="e">
        <f t="shared" si="228"/>
        <v>#DIV/0!</v>
      </c>
      <c r="J2060" s="106" t="e">
        <f t="shared" si="229"/>
        <v>#DIV/0!</v>
      </c>
      <c r="K2060" s="107" t="e">
        <f t="shared" si="225"/>
        <v>#DIV/0!</v>
      </c>
    </row>
    <row r="2061" spans="2:11" x14ac:dyDescent="0.2">
      <c r="B2061" s="31">
        <f t="shared" si="231"/>
        <v>24</v>
      </c>
      <c r="C2061" s="31" t="str">
        <f t="shared" si="232"/>
        <v>January</v>
      </c>
      <c r="D2061" s="106">
        <f t="shared" si="233"/>
        <v>8426</v>
      </c>
      <c r="E2061" s="106">
        <f t="shared" si="227"/>
        <v>0</v>
      </c>
      <c r="F2061" s="107">
        <f t="shared" si="230"/>
        <v>0</v>
      </c>
      <c r="G2061" s="106" t="e">
        <f>IF('Calcs active'!P2060&gt;0,('Input &amp; Results'!E$25/12*$C$3)*('Input &amp; Results'!$D$21),('Input &amp; Results'!E$25/12*$C$3)*('Input &amp; Results'!$D$22))</f>
        <v>#DIV/0!</v>
      </c>
      <c r="H2061" s="106" t="e">
        <f t="shared" si="226"/>
        <v>#DIV/0!</v>
      </c>
      <c r="I2061" s="106" t="e">
        <f t="shared" si="228"/>
        <v>#DIV/0!</v>
      </c>
      <c r="J2061" s="106" t="e">
        <f t="shared" si="229"/>
        <v>#DIV/0!</v>
      </c>
      <c r="K2061" s="107" t="e">
        <f t="shared" si="225"/>
        <v>#DIV/0!</v>
      </c>
    </row>
    <row r="2062" spans="2:11" x14ac:dyDescent="0.2">
      <c r="B2062" s="31">
        <f t="shared" si="231"/>
        <v>24</v>
      </c>
      <c r="C2062" s="31" t="str">
        <f t="shared" si="232"/>
        <v>February</v>
      </c>
      <c r="D2062" s="106">
        <f t="shared" si="233"/>
        <v>8454</v>
      </c>
      <c r="E2062" s="106">
        <f t="shared" si="227"/>
        <v>0</v>
      </c>
      <c r="F2062" s="107">
        <f t="shared" si="230"/>
        <v>0</v>
      </c>
      <c r="G2062" s="106" t="e">
        <f>IF('Calcs active'!P2061&gt;0,('Input &amp; Results'!E$26/12*$C$3)*('Input &amp; Results'!$D$21),('Input &amp; Results'!E$26/12*$C$3)*('Input &amp; Results'!$D$22))</f>
        <v>#DIV/0!</v>
      </c>
      <c r="H2062" s="106" t="e">
        <f t="shared" si="226"/>
        <v>#DIV/0!</v>
      </c>
      <c r="I2062" s="106" t="e">
        <f t="shared" si="228"/>
        <v>#DIV/0!</v>
      </c>
      <c r="J2062" s="106" t="e">
        <f t="shared" si="229"/>
        <v>#DIV/0!</v>
      </c>
      <c r="K2062" s="107" t="e">
        <f t="shared" si="225"/>
        <v>#DIV/0!</v>
      </c>
    </row>
    <row r="2063" spans="2:11" x14ac:dyDescent="0.2">
      <c r="B2063" s="31">
        <f t="shared" si="231"/>
        <v>24</v>
      </c>
      <c r="C2063" s="31" t="str">
        <f t="shared" si="232"/>
        <v>March</v>
      </c>
      <c r="D2063" s="106">
        <f t="shared" si="233"/>
        <v>8485</v>
      </c>
      <c r="E2063" s="106">
        <f t="shared" si="227"/>
        <v>0</v>
      </c>
      <c r="F2063" s="107">
        <f t="shared" si="230"/>
        <v>0</v>
      </c>
      <c r="G2063" s="106" t="e">
        <f>IF('Calcs active'!P2062&gt;0,('Input &amp; Results'!E$27/12*$C$3)*('Input &amp; Results'!$D$21),('Input &amp; Results'!E$27/12*$C$3)*('Input &amp; Results'!$D$22))</f>
        <v>#DIV/0!</v>
      </c>
      <c r="H2063" s="106" t="e">
        <f t="shared" si="226"/>
        <v>#DIV/0!</v>
      </c>
      <c r="I2063" s="106" t="e">
        <f t="shared" si="228"/>
        <v>#DIV/0!</v>
      </c>
      <c r="J2063" s="106" t="e">
        <f t="shared" si="229"/>
        <v>#DIV/0!</v>
      </c>
      <c r="K2063" s="107" t="e">
        <f t="shared" si="225"/>
        <v>#DIV/0!</v>
      </c>
    </row>
    <row r="2064" spans="2:11" x14ac:dyDescent="0.2">
      <c r="B2064" s="31">
        <f t="shared" si="231"/>
        <v>24</v>
      </c>
      <c r="C2064" s="31" t="str">
        <f t="shared" si="232"/>
        <v>April</v>
      </c>
      <c r="D2064" s="106">
        <f t="shared" si="233"/>
        <v>8515</v>
      </c>
      <c r="E2064" s="106">
        <f t="shared" si="227"/>
        <v>0</v>
      </c>
      <c r="F2064" s="107">
        <f t="shared" si="230"/>
        <v>0</v>
      </c>
      <c r="G2064" s="106" t="e">
        <f>IF('Calcs active'!P2063&gt;0,('Input &amp; Results'!E$28/12*$C$3)*('Input &amp; Results'!$D$21),('Input &amp; Results'!E$28/12*$C$3)*('Input &amp; Results'!$D$22))</f>
        <v>#DIV/0!</v>
      </c>
      <c r="H2064" s="106" t="e">
        <f t="shared" si="226"/>
        <v>#DIV/0!</v>
      </c>
      <c r="I2064" s="106" t="e">
        <f t="shared" si="228"/>
        <v>#DIV/0!</v>
      </c>
      <c r="J2064" s="106" t="e">
        <f t="shared" si="229"/>
        <v>#DIV/0!</v>
      </c>
      <c r="K2064" s="107" t="e">
        <f t="shared" si="225"/>
        <v>#DIV/0!</v>
      </c>
    </row>
    <row r="2065" spans="2:11" x14ac:dyDescent="0.2">
      <c r="B2065" s="31">
        <f t="shared" si="231"/>
        <v>24</v>
      </c>
      <c r="C2065" s="31" t="str">
        <f t="shared" si="232"/>
        <v>May</v>
      </c>
      <c r="D2065" s="106">
        <f t="shared" si="233"/>
        <v>8546</v>
      </c>
      <c r="E2065" s="106">
        <f t="shared" si="227"/>
        <v>0</v>
      </c>
      <c r="F2065" s="107">
        <f t="shared" si="230"/>
        <v>0</v>
      </c>
      <c r="G2065" s="106" t="e">
        <f>IF('Calcs active'!P2064&gt;0,('Input &amp; Results'!E$29/12*$C$3)*('Input &amp; Results'!$D$21),('Input &amp; Results'!E$29/12*$C$3)*('Input &amp; Results'!$D$22))</f>
        <v>#DIV/0!</v>
      </c>
      <c r="H2065" s="106" t="e">
        <f t="shared" si="226"/>
        <v>#DIV/0!</v>
      </c>
      <c r="I2065" s="106" t="e">
        <f t="shared" si="228"/>
        <v>#DIV/0!</v>
      </c>
      <c r="J2065" s="106" t="e">
        <f t="shared" si="229"/>
        <v>#DIV/0!</v>
      </c>
      <c r="K2065" s="107" t="e">
        <f t="shared" si="225"/>
        <v>#DIV/0!</v>
      </c>
    </row>
    <row r="2066" spans="2:11" x14ac:dyDescent="0.2">
      <c r="B2066" s="31">
        <f t="shared" si="231"/>
        <v>24</v>
      </c>
      <c r="C2066" s="31" t="str">
        <f t="shared" si="232"/>
        <v>June</v>
      </c>
      <c r="D2066" s="106">
        <f t="shared" si="233"/>
        <v>8576</v>
      </c>
      <c r="E2066" s="106">
        <f t="shared" si="227"/>
        <v>0</v>
      </c>
      <c r="F2066" s="107">
        <f t="shared" si="230"/>
        <v>0</v>
      </c>
      <c r="G2066" s="106" t="e">
        <f>IF('Calcs active'!P2065&gt;0,('Input &amp; Results'!E$30/12*$C$3)*('Input &amp; Results'!$D$21),('Input &amp; Results'!E$30/12*$C$3)*('Input &amp; Results'!$D$22))</f>
        <v>#DIV/0!</v>
      </c>
      <c r="H2066" s="106" t="e">
        <f t="shared" si="226"/>
        <v>#DIV/0!</v>
      </c>
      <c r="I2066" s="106" t="e">
        <f t="shared" si="228"/>
        <v>#DIV/0!</v>
      </c>
      <c r="J2066" s="106" t="e">
        <f t="shared" si="229"/>
        <v>#DIV/0!</v>
      </c>
      <c r="K2066" s="107" t="e">
        <f t="shared" si="225"/>
        <v>#DIV/0!</v>
      </c>
    </row>
    <row r="2067" spans="2:11" x14ac:dyDescent="0.2">
      <c r="B2067" s="31">
        <f t="shared" si="231"/>
        <v>24</v>
      </c>
      <c r="C2067" s="31" t="str">
        <f t="shared" si="232"/>
        <v>July</v>
      </c>
      <c r="D2067" s="106">
        <f t="shared" si="233"/>
        <v>8607</v>
      </c>
      <c r="E2067" s="106">
        <f t="shared" si="227"/>
        <v>0</v>
      </c>
      <c r="F2067" s="107">
        <f t="shared" si="230"/>
        <v>0</v>
      </c>
      <c r="G2067" s="106" t="e">
        <f>IF('Calcs active'!P2066&gt;0,('Input &amp; Results'!E$31/12*$C$3)*('Input &amp; Results'!$D$21),('Input &amp; Results'!E$31/12*$C$3)*('Input &amp; Results'!$D$22))</f>
        <v>#DIV/0!</v>
      </c>
      <c r="H2067" s="106" t="e">
        <f t="shared" si="226"/>
        <v>#DIV/0!</v>
      </c>
      <c r="I2067" s="106" t="e">
        <f t="shared" si="228"/>
        <v>#DIV/0!</v>
      </c>
      <c r="J2067" s="106" t="e">
        <f t="shared" si="229"/>
        <v>#DIV/0!</v>
      </c>
      <c r="K2067" s="107" t="e">
        <f t="shared" si="225"/>
        <v>#DIV/0!</v>
      </c>
    </row>
    <row r="2068" spans="2:11" x14ac:dyDescent="0.2">
      <c r="B2068" s="31">
        <f t="shared" si="231"/>
        <v>24</v>
      </c>
      <c r="C2068" s="31" t="str">
        <f t="shared" si="232"/>
        <v>August</v>
      </c>
      <c r="D2068" s="106">
        <f t="shared" si="233"/>
        <v>8638</v>
      </c>
      <c r="E2068" s="106">
        <f t="shared" si="227"/>
        <v>0</v>
      </c>
      <c r="F2068" s="107">
        <f t="shared" si="230"/>
        <v>0</v>
      </c>
      <c r="G2068" s="106" t="e">
        <f>IF('Calcs active'!P2067&gt;0,('Input &amp; Results'!E$32/12*$C$3)*('Input &amp; Results'!$D$21),('Input &amp; Results'!E$32/12*$C$3)*('Input &amp; Results'!$D$22))</f>
        <v>#DIV/0!</v>
      </c>
      <c r="H2068" s="106" t="e">
        <f t="shared" si="226"/>
        <v>#DIV/0!</v>
      </c>
      <c r="I2068" s="106" t="e">
        <f t="shared" si="228"/>
        <v>#DIV/0!</v>
      </c>
      <c r="J2068" s="106" t="e">
        <f t="shared" si="229"/>
        <v>#DIV/0!</v>
      </c>
      <c r="K2068" s="107" t="e">
        <f t="shared" si="225"/>
        <v>#DIV/0!</v>
      </c>
    </row>
    <row r="2069" spans="2:11" x14ac:dyDescent="0.2">
      <c r="B2069" s="31">
        <f t="shared" si="231"/>
        <v>24</v>
      </c>
      <c r="C2069" s="31" t="str">
        <f t="shared" si="232"/>
        <v>September</v>
      </c>
      <c r="D2069" s="106">
        <f t="shared" si="233"/>
        <v>8668</v>
      </c>
      <c r="E2069" s="106">
        <f t="shared" si="227"/>
        <v>0</v>
      </c>
      <c r="F2069" s="107">
        <f t="shared" si="230"/>
        <v>0</v>
      </c>
      <c r="G2069" s="106" t="e">
        <f>IF('Calcs active'!P2068&gt;0,('Input &amp; Results'!E$33/12*$C$3)*('Input &amp; Results'!$D$21),('Input &amp; Results'!E$33/12*$C$3)*('Input &amp; Results'!$D$22))</f>
        <v>#DIV/0!</v>
      </c>
      <c r="H2069" s="106" t="e">
        <f t="shared" si="226"/>
        <v>#DIV/0!</v>
      </c>
      <c r="I2069" s="106" t="e">
        <f t="shared" si="228"/>
        <v>#DIV/0!</v>
      </c>
      <c r="J2069" s="106" t="e">
        <f t="shared" si="229"/>
        <v>#DIV/0!</v>
      </c>
      <c r="K2069" s="107" t="e">
        <f t="shared" si="225"/>
        <v>#DIV/0!</v>
      </c>
    </row>
    <row r="2070" spans="2:11" x14ac:dyDescent="0.2">
      <c r="B2070" s="31">
        <f t="shared" si="231"/>
        <v>24</v>
      </c>
      <c r="C2070" s="31" t="str">
        <f t="shared" si="232"/>
        <v>October</v>
      </c>
      <c r="D2070" s="106">
        <f t="shared" si="233"/>
        <v>8699</v>
      </c>
      <c r="E2070" s="106">
        <f t="shared" si="227"/>
        <v>0</v>
      </c>
      <c r="F2070" s="107">
        <f t="shared" si="230"/>
        <v>0</v>
      </c>
      <c r="G2070" s="106" t="e">
        <f>IF('Calcs active'!P2069&gt;0,('Input &amp; Results'!E$34/12*$C$3)*('Input &amp; Results'!$D$21),('Input &amp; Results'!E$34/12*$C$3)*('Input &amp; Results'!$D$22))</f>
        <v>#DIV/0!</v>
      </c>
      <c r="H2070" s="106" t="e">
        <f t="shared" si="226"/>
        <v>#DIV/0!</v>
      </c>
      <c r="I2070" s="106" t="e">
        <f t="shared" si="228"/>
        <v>#DIV/0!</v>
      </c>
      <c r="J2070" s="106" t="e">
        <f t="shared" si="229"/>
        <v>#DIV/0!</v>
      </c>
      <c r="K2070" s="107" t="e">
        <f t="shared" si="225"/>
        <v>#DIV/0!</v>
      </c>
    </row>
    <row r="2071" spans="2:11" x14ac:dyDescent="0.2">
      <c r="B2071" s="31">
        <f t="shared" si="231"/>
        <v>24</v>
      </c>
      <c r="C2071" s="31" t="str">
        <f t="shared" si="232"/>
        <v>November</v>
      </c>
      <c r="D2071" s="106">
        <f t="shared" si="233"/>
        <v>8729</v>
      </c>
      <c r="E2071" s="106">
        <f t="shared" si="227"/>
        <v>0</v>
      </c>
      <c r="F2071" s="107">
        <f t="shared" si="230"/>
        <v>0</v>
      </c>
      <c r="G2071" s="106" t="e">
        <f>IF('Calcs active'!P2070&gt;0,('Input &amp; Results'!E$35/12*$C$3)*('Input &amp; Results'!$D$21),('Input &amp; Results'!E$35/12*$C$3)*('Input &amp; Results'!$D$22))</f>
        <v>#DIV/0!</v>
      </c>
      <c r="H2071" s="106" t="e">
        <f t="shared" si="226"/>
        <v>#DIV/0!</v>
      </c>
      <c r="I2071" s="106" t="e">
        <f t="shared" si="228"/>
        <v>#DIV/0!</v>
      </c>
      <c r="J2071" s="106" t="e">
        <f t="shared" si="229"/>
        <v>#DIV/0!</v>
      </c>
      <c r="K2071" s="107" t="e">
        <f t="shared" si="225"/>
        <v>#DIV/0!</v>
      </c>
    </row>
    <row r="2072" spans="2:11" x14ac:dyDescent="0.2">
      <c r="B2072" s="31">
        <f t="shared" si="231"/>
        <v>24</v>
      </c>
      <c r="C2072" s="31" t="str">
        <f t="shared" si="232"/>
        <v>December</v>
      </c>
      <c r="D2072" s="106">
        <f t="shared" si="233"/>
        <v>8760</v>
      </c>
      <c r="E2072" s="106">
        <f t="shared" si="227"/>
        <v>0</v>
      </c>
      <c r="F2072" s="107">
        <f t="shared" si="230"/>
        <v>0</v>
      </c>
      <c r="G2072" s="106" t="e">
        <f>IF('Calcs active'!P2071&gt;0,('Input &amp; Results'!E$36/12*$C$3)*('Input &amp; Results'!$D$21),('Input &amp; Results'!E$36/12*$C$3)*('Input &amp; Results'!$D$22))</f>
        <v>#DIV/0!</v>
      </c>
      <c r="H2072" s="106" t="e">
        <f t="shared" si="226"/>
        <v>#DIV/0!</v>
      </c>
      <c r="I2072" s="106" t="e">
        <f t="shared" si="228"/>
        <v>#DIV/0!</v>
      </c>
      <c r="J2072" s="106" t="e">
        <f t="shared" si="229"/>
        <v>#DIV/0!</v>
      </c>
      <c r="K2072" s="107" t="e">
        <f t="shared" si="225"/>
        <v>#DIV/0!</v>
      </c>
    </row>
    <row r="2073" spans="2:11" x14ac:dyDescent="0.2">
      <c r="B2073" s="31">
        <f t="shared" si="231"/>
        <v>25</v>
      </c>
      <c r="C2073" s="31" t="str">
        <f t="shared" si="232"/>
        <v>January</v>
      </c>
      <c r="D2073" s="106">
        <f t="shared" si="233"/>
        <v>8791</v>
      </c>
      <c r="E2073" s="106">
        <f t="shared" si="227"/>
        <v>0</v>
      </c>
      <c r="F2073" s="107">
        <f t="shared" si="230"/>
        <v>0</v>
      </c>
      <c r="G2073" s="106" t="e">
        <f>IF('Calcs active'!P2072&gt;0,('Input &amp; Results'!E$25/12*$C$3)*('Input &amp; Results'!$D$21),('Input &amp; Results'!E$25/12*$C$3)*('Input &amp; Results'!$D$22))</f>
        <v>#DIV/0!</v>
      </c>
      <c r="H2073" s="106" t="e">
        <f t="shared" si="226"/>
        <v>#DIV/0!</v>
      </c>
      <c r="I2073" s="106" t="e">
        <f t="shared" si="228"/>
        <v>#DIV/0!</v>
      </c>
      <c r="J2073" s="106" t="e">
        <f t="shared" si="229"/>
        <v>#DIV/0!</v>
      </c>
      <c r="K2073" s="107" t="e">
        <f t="shared" si="225"/>
        <v>#DIV/0!</v>
      </c>
    </row>
    <row r="2074" spans="2:11" x14ac:dyDescent="0.2">
      <c r="B2074" s="31">
        <f t="shared" si="231"/>
        <v>25</v>
      </c>
      <c r="C2074" s="31" t="str">
        <f t="shared" si="232"/>
        <v>February</v>
      </c>
      <c r="D2074" s="106">
        <f t="shared" si="233"/>
        <v>8819</v>
      </c>
      <c r="E2074" s="106">
        <f t="shared" si="227"/>
        <v>0</v>
      </c>
      <c r="F2074" s="107">
        <f t="shared" si="230"/>
        <v>0</v>
      </c>
      <c r="G2074" s="106" t="e">
        <f>IF('Calcs active'!P2073&gt;0,('Input &amp; Results'!E$26/12*$C$3)*('Input &amp; Results'!$D$21),('Input &amp; Results'!E$26/12*$C$3)*('Input &amp; Results'!$D$22))</f>
        <v>#DIV/0!</v>
      </c>
      <c r="H2074" s="106" t="e">
        <f t="shared" si="226"/>
        <v>#DIV/0!</v>
      </c>
      <c r="I2074" s="106" t="e">
        <f t="shared" si="228"/>
        <v>#DIV/0!</v>
      </c>
      <c r="J2074" s="106" t="e">
        <f t="shared" si="229"/>
        <v>#DIV/0!</v>
      </c>
      <c r="K2074" s="107" t="e">
        <f t="shared" si="225"/>
        <v>#DIV/0!</v>
      </c>
    </row>
    <row r="2075" spans="2:11" x14ac:dyDescent="0.2">
      <c r="B2075" s="31">
        <f t="shared" si="231"/>
        <v>25</v>
      </c>
      <c r="C2075" s="31" t="str">
        <f t="shared" si="232"/>
        <v>March</v>
      </c>
      <c r="D2075" s="106">
        <f t="shared" si="233"/>
        <v>8850</v>
      </c>
      <c r="E2075" s="106">
        <f t="shared" si="227"/>
        <v>0</v>
      </c>
      <c r="F2075" s="107">
        <f t="shared" si="230"/>
        <v>0</v>
      </c>
      <c r="G2075" s="106" t="e">
        <f>IF('Calcs active'!P2074&gt;0,('Input &amp; Results'!E$27/12*$C$3)*('Input &amp; Results'!$D$21),('Input &amp; Results'!E$27/12*$C$3)*('Input &amp; Results'!$D$22))</f>
        <v>#DIV/0!</v>
      </c>
      <c r="H2075" s="106" t="e">
        <f t="shared" si="226"/>
        <v>#DIV/0!</v>
      </c>
      <c r="I2075" s="106" t="e">
        <f t="shared" si="228"/>
        <v>#DIV/0!</v>
      </c>
      <c r="J2075" s="106" t="e">
        <f t="shared" si="229"/>
        <v>#DIV/0!</v>
      </c>
      <c r="K2075" s="107" t="e">
        <f t="shared" si="225"/>
        <v>#DIV/0!</v>
      </c>
    </row>
    <row r="2076" spans="2:11" x14ac:dyDescent="0.2">
      <c r="B2076" s="31">
        <f t="shared" si="231"/>
        <v>25</v>
      </c>
      <c r="C2076" s="31" t="str">
        <f t="shared" si="232"/>
        <v>April</v>
      </c>
      <c r="D2076" s="106">
        <f t="shared" si="233"/>
        <v>8880</v>
      </c>
      <c r="E2076" s="106">
        <f t="shared" si="227"/>
        <v>0</v>
      </c>
      <c r="F2076" s="107">
        <f t="shared" si="230"/>
        <v>0</v>
      </c>
      <c r="G2076" s="106" t="e">
        <f>IF('Calcs active'!P2075&gt;0,('Input &amp; Results'!E$28/12*$C$3)*('Input &amp; Results'!$D$21),('Input &amp; Results'!E$28/12*$C$3)*('Input &amp; Results'!$D$22))</f>
        <v>#DIV/0!</v>
      </c>
      <c r="H2076" s="106" t="e">
        <f t="shared" si="226"/>
        <v>#DIV/0!</v>
      </c>
      <c r="I2076" s="106" t="e">
        <f t="shared" si="228"/>
        <v>#DIV/0!</v>
      </c>
      <c r="J2076" s="106" t="e">
        <f t="shared" si="229"/>
        <v>#DIV/0!</v>
      </c>
      <c r="K2076" s="107" t="e">
        <f t="shared" si="225"/>
        <v>#DIV/0!</v>
      </c>
    </row>
    <row r="2077" spans="2:11" x14ac:dyDescent="0.2">
      <c r="B2077" s="31">
        <f t="shared" si="231"/>
        <v>25</v>
      </c>
      <c r="C2077" s="31" t="str">
        <f t="shared" si="232"/>
        <v>May</v>
      </c>
      <c r="D2077" s="106">
        <f t="shared" si="233"/>
        <v>8911</v>
      </c>
      <c r="E2077" s="106">
        <f t="shared" si="227"/>
        <v>0</v>
      </c>
      <c r="F2077" s="107">
        <f t="shared" si="230"/>
        <v>0</v>
      </c>
      <c r="G2077" s="106" t="e">
        <f>IF('Calcs active'!P2076&gt;0,('Input &amp; Results'!E$29/12*$C$3)*('Input &amp; Results'!$D$21),('Input &amp; Results'!E$29/12*$C$3)*('Input &amp; Results'!$D$22))</f>
        <v>#DIV/0!</v>
      </c>
      <c r="H2077" s="106" t="e">
        <f t="shared" si="226"/>
        <v>#DIV/0!</v>
      </c>
      <c r="I2077" s="106" t="e">
        <f t="shared" si="228"/>
        <v>#DIV/0!</v>
      </c>
      <c r="J2077" s="106" t="e">
        <f t="shared" si="229"/>
        <v>#DIV/0!</v>
      </c>
      <c r="K2077" s="107" t="e">
        <f t="shared" si="225"/>
        <v>#DIV/0!</v>
      </c>
    </row>
    <row r="2078" spans="2:11" x14ac:dyDescent="0.2">
      <c r="B2078" s="31">
        <f t="shared" si="231"/>
        <v>25</v>
      </c>
      <c r="C2078" s="31" t="str">
        <f t="shared" si="232"/>
        <v>June</v>
      </c>
      <c r="D2078" s="106">
        <f t="shared" si="233"/>
        <v>8941</v>
      </c>
      <c r="E2078" s="106">
        <f t="shared" si="227"/>
        <v>0</v>
      </c>
      <c r="F2078" s="107">
        <f t="shared" si="230"/>
        <v>0</v>
      </c>
      <c r="G2078" s="106" t="e">
        <f>IF('Calcs active'!P2077&gt;0,('Input &amp; Results'!E$30/12*$C$3)*('Input &amp; Results'!$D$21),('Input &amp; Results'!E$30/12*$C$3)*('Input &amp; Results'!$D$22))</f>
        <v>#DIV/0!</v>
      </c>
      <c r="H2078" s="106" t="e">
        <f t="shared" si="226"/>
        <v>#DIV/0!</v>
      </c>
      <c r="I2078" s="106" t="e">
        <f t="shared" si="228"/>
        <v>#DIV/0!</v>
      </c>
      <c r="J2078" s="106" t="e">
        <f t="shared" si="229"/>
        <v>#DIV/0!</v>
      </c>
      <c r="K2078" s="107" t="e">
        <f t="shared" si="225"/>
        <v>#DIV/0!</v>
      </c>
    </row>
    <row r="2079" spans="2:11" x14ac:dyDescent="0.2">
      <c r="B2079" s="31">
        <f t="shared" si="231"/>
        <v>25</v>
      </c>
      <c r="C2079" s="31" t="str">
        <f t="shared" si="232"/>
        <v>July</v>
      </c>
      <c r="D2079" s="106">
        <f t="shared" si="233"/>
        <v>8972</v>
      </c>
      <c r="E2079" s="106">
        <f t="shared" si="227"/>
        <v>0</v>
      </c>
      <c r="F2079" s="107">
        <f t="shared" si="230"/>
        <v>0</v>
      </c>
      <c r="G2079" s="106" t="e">
        <f>IF('Calcs active'!P2078&gt;0,('Input &amp; Results'!E$31/12*$C$3)*('Input &amp; Results'!$D$21),('Input &amp; Results'!E$31/12*$C$3)*('Input &amp; Results'!$D$22))</f>
        <v>#DIV/0!</v>
      </c>
      <c r="H2079" s="106" t="e">
        <f t="shared" si="226"/>
        <v>#DIV/0!</v>
      </c>
      <c r="I2079" s="106" t="e">
        <f t="shared" si="228"/>
        <v>#DIV/0!</v>
      </c>
      <c r="J2079" s="106" t="e">
        <f t="shared" si="229"/>
        <v>#DIV/0!</v>
      </c>
      <c r="K2079" s="107" t="e">
        <f t="shared" si="225"/>
        <v>#DIV/0!</v>
      </c>
    </row>
    <row r="2080" spans="2:11" x14ac:dyDescent="0.2">
      <c r="B2080" s="31">
        <f t="shared" si="231"/>
        <v>25</v>
      </c>
      <c r="C2080" s="31" t="str">
        <f t="shared" si="232"/>
        <v>August</v>
      </c>
      <c r="D2080" s="106">
        <f t="shared" si="233"/>
        <v>9003</v>
      </c>
      <c r="E2080" s="106">
        <f t="shared" si="227"/>
        <v>0</v>
      </c>
      <c r="F2080" s="107">
        <f t="shared" si="230"/>
        <v>0</v>
      </c>
      <c r="G2080" s="106" t="e">
        <f>IF('Calcs active'!P2079&gt;0,('Input &amp; Results'!E$32/12*$C$3)*('Input &amp; Results'!$D$21),('Input &amp; Results'!E$32/12*$C$3)*('Input &amp; Results'!$D$22))</f>
        <v>#DIV/0!</v>
      </c>
      <c r="H2080" s="106" t="e">
        <f t="shared" si="226"/>
        <v>#DIV/0!</v>
      </c>
      <c r="I2080" s="106" t="e">
        <f t="shared" si="228"/>
        <v>#DIV/0!</v>
      </c>
      <c r="J2080" s="106" t="e">
        <f t="shared" si="229"/>
        <v>#DIV/0!</v>
      </c>
      <c r="K2080" s="107" t="e">
        <f t="shared" si="225"/>
        <v>#DIV/0!</v>
      </c>
    </row>
    <row r="2081" spans="2:11" x14ac:dyDescent="0.2">
      <c r="B2081" s="31">
        <f t="shared" si="231"/>
        <v>25</v>
      </c>
      <c r="C2081" s="31" t="str">
        <f t="shared" si="232"/>
        <v>September</v>
      </c>
      <c r="D2081" s="106">
        <f t="shared" si="233"/>
        <v>9033</v>
      </c>
      <c r="E2081" s="106">
        <f t="shared" si="227"/>
        <v>0</v>
      </c>
      <c r="F2081" s="107">
        <f t="shared" si="230"/>
        <v>0</v>
      </c>
      <c r="G2081" s="106" t="e">
        <f>IF('Calcs active'!P2080&gt;0,('Input &amp; Results'!E$33/12*$C$3)*('Input &amp; Results'!$D$21),('Input &amp; Results'!E$33/12*$C$3)*('Input &amp; Results'!$D$22))</f>
        <v>#DIV/0!</v>
      </c>
      <c r="H2081" s="106" t="e">
        <f t="shared" si="226"/>
        <v>#DIV/0!</v>
      </c>
      <c r="I2081" s="106" t="e">
        <f t="shared" si="228"/>
        <v>#DIV/0!</v>
      </c>
      <c r="J2081" s="106" t="e">
        <f t="shared" si="229"/>
        <v>#DIV/0!</v>
      </c>
      <c r="K2081" s="107" t="e">
        <f t="shared" si="225"/>
        <v>#DIV/0!</v>
      </c>
    </row>
    <row r="2082" spans="2:11" x14ac:dyDescent="0.2">
      <c r="B2082" s="31">
        <f t="shared" si="231"/>
        <v>25</v>
      </c>
      <c r="C2082" s="31" t="str">
        <f t="shared" si="232"/>
        <v>October</v>
      </c>
      <c r="D2082" s="106">
        <f t="shared" si="233"/>
        <v>9064</v>
      </c>
      <c r="E2082" s="106">
        <f t="shared" si="227"/>
        <v>0</v>
      </c>
      <c r="F2082" s="107">
        <f t="shared" si="230"/>
        <v>0</v>
      </c>
      <c r="G2082" s="106" t="e">
        <f>IF('Calcs active'!P2081&gt;0,('Input &amp; Results'!E$34/12*$C$3)*('Input &amp; Results'!$D$21),('Input &amp; Results'!E$34/12*$C$3)*('Input &amp; Results'!$D$22))</f>
        <v>#DIV/0!</v>
      </c>
      <c r="H2082" s="106" t="e">
        <f t="shared" si="226"/>
        <v>#DIV/0!</v>
      </c>
      <c r="I2082" s="106" t="e">
        <f t="shared" si="228"/>
        <v>#DIV/0!</v>
      </c>
      <c r="J2082" s="106" t="e">
        <f t="shared" si="229"/>
        <v>#DIV/0!</v>
      </c>
      <c r="K2082" s="107" t="e">
        <f t="shared" si="225"/>
        <v>#DIV/0!</v>
      </c>
    </row>
    <row r="2083" spans="2:11" x14ac:dyDescent="0.2">
      <c r="B2083" s="31">
        <f t="shared" si="231"/>
        <v>25</v>
      </c>
      <c r="C2083" s="31" t="str">
        <f t="shared" si="232"/>
        <v>November</v>
      </c>
      <c r="D2083" s="106">
        <f t="shared" si="233"/>
        <v>9094</v>
      </c>
      <c r="E2083" s="106">
        <f t="shared" si="227"/>
        <v>0</v>
      </c>
      <c r="F2083" s="107">
        <f t="shared" si="230"/>
        <v>0</v>
      </c>
      <c r="G2083" s="106" t="e">
        <f>IF('Calcs active'!P2082&gt;0,('Input &amp; Results'!E$35/12*$C$3)*('Input &amp; Results'!$D$21),('Input &amp; Results'!E$35/12*$C$3)*('Input &amp; Results'!$D$22))</f>
        <v>#DIV/0!</v>
      </c>
      <c r="H2083" s="106" t="e">
        <f t="shared" si="226"/>
        <v>#DIV/0!</v>
      </c>
      <c r="I2083" s="106" t="e">
        <f t="shared" si="228"/>
        <v>#DIV/0!</v>
      </c>
      <c r="J2083" s="106" t="e">
        <f t="shared" si="229"/>
        <v>#DIV/0!</v>
      </c>
      <c r="K2083" s="107" t="e">
        <f t="shared" si="225"/>
        <v>#DIV/0!</v>
      </c>
    </row>
    <row r="2084" spans="2:11" x14ac:dyDescent="0.2">
      <c r="B2084" s="31">
        <f t="shared" si="231"/>
        <v>25</v>
      </c>
      <c r="C2084" s="31" t="str">
        <f t="shared" si="232"/>
        <v>December</v>
      </c>
      <c r="D2084" s="106">
        <f t="shared" si="233"/>
        <v>9125</v>
      </c>
      <c r="E2084" s="106">
        <f t="shared" si="227"/>
        <v>0</v>
      </c>
      <c r="F2084" s="107">
        <f t="shared" si="230"/>
        <v>0</v>
      </c>
      <c r="G2084" s="106" t="e">
        <f>IF('Calcs active'!P2083&gt;0,('Input &amp; Results'!E$36/12*$C$3)*('Input &amp; Results'!$D$21),('Input &amp; Results'!E$36/12*$C$3)*('Input &amp; Results'!$D$22))</f>
        <v>#DIV/0!</v>
      </c>
      <c r="H2084" s="106" t="e">
        <f t="shared" si="226"/>
        <v>#DIV/0!</v>
      </c>
      <c r="I2084" s="106" t="e">
        <f t="shared" si="228"/>
        <v>#DIV/0!</v>
      </c>
      <c r="J2084" s="106" t="e">
        <f t="shared" si="229"/>
        <v>#DIV/0!</v>
      </c>
      <c r="K2084" s="107" t="e">
        <f t="shared" si="225"/>
        <v>#DIV/0!</v>
      </c>
    </row>
    <row r="2085" spans="2:11" x14ac:dyDescent="0.2">
      <c r="B2085" s="31">
        <f t="shared" si="231"/>
        <v>26</v>
      </c>
      <c r="C2085" s="31" t="str">
        <f t="shared" si="232"/>
        <v>January</v>
      </c>
      <c r="D2085" s="106">
        <f t="shared" si="233"/>
        <v>9156</v>
      </c>
      <c r="E2085" s="106">
        <f t="shared" si="227"/>
        <v>0</v>
      </c>
      <c r="F2085" s="107">
        <f t="shared" si="230"/>
        <v>0</v>
      </c>
      <c r="G2085" s="106" t="e">
        <f>IF('Calcs active'!P2084&gt;0,('Input &amp; Results'!E$25/12*$C$3)*('Input &amp; Results'!$D$21),('Input &amp; Results'!E$25/12*$C$3)*('Input &amp; Results'!$D$22))</f>
        <v>#DIV/0!</v>
      </c>
      <c r="H2085" s="106" t="e">
        <f t="shared" si="226"/>
        <v>#DIV/0!</v>
      </c>
      <c r="I2085" s="106" t="e">
        <f t="shared" si="228"/>
        <v>#DIV/0!</v>
      </c>
      <c r="J2085" s="106" t="e">
        <f t="shared" si="229"/>
        <v>#DIV/0!</v>
      </c>
      <c r="K2085" s="107" t="e">
        <f t="shared" si="225"/>
        <v>#DIV/0!</v>
      </c>
    </row>
    <row r="2086" spans="2:11" x14ac:dyDescent="0.2">
      <c r="B2086" s="31">
        <f t="shared" si="231"/>
        <v>26</v>
      </c>
      <c r="C2086" s="31" t="str">
        <f t="shared" si="232"/>
        <v>February</v>
      </c>
      <c r="D2086" s="106">
        <f t="shared" si="233"/>
        <v>9184</v>
      </c>
      <c r="E2086" s="106">
        <f t="shared" si="227"/>
        <v>0</v>
      </c>
      <c r="F2086" s="107">
        <f t="shared" si="230"/>
        <v>0</v>
      </c>
      <c r="G2086" s="106" t="e">
        <f>IF('Calcs active'!P2085&gt;0,('Input &amp; Results'!E$26/12*$C$3)*('Input &amp; Results'!$D$21),('Input &amp; Results'!E$26/12*$C$3)*('Input &amp; Results'!$D$22))</f>
        <v>#DIV/0!</v>
      </c>
      <c r="H2086" s="106" t="e">
        <f t="shared" si="226"/>
        <v>#DIV/0!</v>
      </c>
      <c r="I2086" s="106" t="e">
        <f t="shared" si="228"/>
        <v>#DIV/0!</v>
      </c>
      <c r="J2086" s="106" t="e">
        <f t="shared" si="229"/>
        <v>#DIV/0!</v>
      </c>
      <c r="K2086" s="107" t="e">
        <f t="shared" si="225"/>
        <v>#DIV/0!</v>
      </c>
    </row>
    <row r="2087" spans="2:11" x14ac:dyDescent="0.2">
      <c r="B2087" s="31">
        <f t="shared" si="231"/>
        <v>26</v>
      </c>
      <c r="C2087" s="31" t="str">
        <f t="shared" si="232"/>
        <v>March</v>
      </c>
      <c r="D2087" s="106">
        <f t="shared" si="233"/>
        <v>9215</v>
      </c>
      <c r="E2087" s="106">
        <f t="shared" si="227"/>
        <v>0</v>
      </c>
      <c r="F2087" s="107">
        <f t="shared" si="230"/>
        <v>0</v>
      </c>
      <c r="G2087" s="106" t="e">
        <f>IF('Calcs active'!P2086&gt;0,('Input &amp; Results'!E$27/12*$C$3)*('Input &amp; Results'!$D$21),('Input &amp; Results'!E$27/12*$C$3)*('Input &amp; Results'!$D$22))</f>
        <v>#DIV/0!</v>
      </c>
      <c r="H2087" s="106" t="e">
        <f t="shared" si="226"/>
        <v>#DIV/0!</v>
      </c>
      <c r="I2087" s="106" t="e">
        <f t="shared" si="228"/>
        <v>#DIV/0!</v>
      </c>
      <c r="J2087" s="106" t="e">
        <f t="shared" si="229"/>
        <v>#DIV/0!</v>
      </c>
      <c r="K2087" s="107" t="e">
        <f t="shared" si="225"/>
        <v>#DIV/0!</v>
      </c>
    </row>
    <row r="2088" spans="2:11" x14ac:dyDescent="0.2">
      <c r="B2088" s="31">
        <f t="shared" si="231"/>
        <v>26</v>
      </c>
      <c r="C2088" s="31" t="str">
        <f t="shared" si="232"/>
        <v>April</v>
      </c>
      <c r="D2088" s="106">
        <f t="shared" si="233"/>
        <v>9245</v>
      </c>
      <c r="E2088" s="106">
        <f t="shared" si="227"/>
        <v>0</v>
      </c>
      <c r="F2088" s="107">
        <f t="shared" si="230"/>
        <v>0</v>
      </c>
      <c r="G2088" s="106" t="e">
        <f>IF('Calcs active'!P2087&gt;0,('Input &amp; Results'!E$28/12*$C$3)*('Input &amp; Results'!$D$21),('Input &amp; Results'!E$28/12*$C$3)*('Input &amp; Results'!$D$22))</f>
        <v>#DIV/0!</v>
      </c>
      <c r="H2088" s="106" t="e">
        <f t="shared" si="226"/>
        <v>#DIV/0!</v>
      </c>
      <c r="I2088" s="106" t="e">
        <f t="shared" si="228"/>
        <v>#DIV/0!</v>
      </c>
      <c r="J2088" s="106" t="e">
        <f t="shared" si="229"/>
        <v>#DIV/0!</v>
      </c>
      <c r="K2088" s="107" t="e">
        <f t="shared" si="225"/>
        <v>#DIV/0!</v>
      </c>
    </row>
    <row r="2089" spans="2:11" x14ac:dyDescent="0.2">
      <c r="B2089" s="31">
        <f t="shared" si="231"/>
        <v>26</v>
      </c>
      <c r="C2089" s="31" t="str">
        <f t="shared" si="232"/>
        <v>May</v>
      </c>
      <c r="D2089" s="106">
        <f t="shared" si="233"/>
        <v>9276</v>
      </c>
      <c r="E2089" s="106">
        <f t="shared" si="227"/>
        <v>0</v>
      </c>
      <c r="F2089" s="107">
        <f t="shared" si="230"/>
        <v>0</v>
      </c>
      <c r="G2089" s="106" t="e">
        <f>IF('Calcs active'!P2088&gt;0,('Input &amp; Results'!E$29/12*$C$3)*('Input &amp; Results'!$D$21),('Input &amp; Results'!E$29/12*$C$3)*('Input &amp; Results'!$D$22))</f>
        <v>#DIV/0!</v>
      </c>
      <c r="H2089" s="106" t="e">
        <f t="shared" si="226"/>
        <v>#DIV/0!</v>
      </c>
      <c r="I2089" s="106" t="e">
        <f t="shared" si="228"/>
        <v>#DIV/0!</v>
      </c>
      <c r="J2089" s="106" t="e">
        <f t="shared" si="229"/>
        <v>#DIV/0!</v>
      </c>
      <c r="K2089" s="107" t="e">
        <f t="shared" si="225"/>
        <v>#DIV/0!</v>
      </c>
    </row>
    <row r="2090" spans="2:11" x14ac:dyDescent="0.2">
      <c r="B2090" s="31">
        <f t="shared" si="231"/>
        <v>26</v>
      </c>
      <c r="C2090" s="31" t="str">
        <f t="shared" si="232"/>
        <v>June</v>
      </c>
      <c r="D2090" s="106">
        <f t="shared" si="233"/>
        <v>9306</v>
      </c>
      <c r="E2090" s="106">
        <f t="shared" si="227"/>
        <v>0</v>
      </c>
      <c r="F2090" s="107">
        <f t="shared" si="230"/>
        <v>0</v>
      </c>
      <c r="G2090" s="106" t="e">
        <f>IF('Calcs active'!P2089&gt;0,('Input &amp; Results'!E$30/12*$C$3)*('Input &amp; Results'!$D$21),('Input &amp; Results'!E$30/12*$C$3)*('Input &amp; Results'!$D$22))</f>
        <v>#DIV/0!</v>
      </c>
      <c r="H2090" s="106" t="e">
        <f t="shared" si="226"/>
        <v>#DIV/0!</v>
      </c>
      <c r="I2090" s="106" t="e">
        <f t="shared" si="228"/>
        <v>#DIV/0!</v>
      </c>
      <c r="J2090" s="106" t="e">
        <f t="shared" si="229"/>
        <v>#DIV/0!</v>
      </c>
      <c r="K2090" s="107" t="e">
        <f t="shared" si="225"/>
        <v>#DIV/0!</v>
      </c>
    </row>
    <row r="2091" spans="2:11" x14ac:dyDescent="0.2">
      <c r="B2091" s="31">
        <f t="shared" si="231"/>
        <v>26</v>
      </c>
      <c r="C2091" s="31" t="str">
        <f t="shared" si="232"/>
        <v>July</v>
      </c>
      <c r="D2091" s="106">
        <f t="shared" si="233"/>
        <v>9337</v>
      </c>
      <c r="E2091" s="106">
        <f t="shared" si="227"/>
        <v>0</v>
      </c>
      <c r="F2091" s="107">
        <f t="shared" si="230"/>
        <v>0</v>
      </c>
      <c r="G2091" s="106" t="e">
        <f>IF('Calcs active'!P2090&gt;0,('Input &amp; Results'!E$31/12*$C$3)*('Input &amp; Results'!$D$21),('Input &amp; Results'!E$31/12*$C$3)*('Input &amp; Results'!$D$22))</f>
        <v>#DIV/0!</v>
      </c>
      <c r="H2091" s="106" t="e">
        <f t="shared" si="226"/>
        <v>#DIV/0!</v>
      </c>
      <c r="I2091" s="106" t="e">
        <f t="shared" si="228"/>
        <v>#DIV/0!</v>
      </c>
      <c r="J2091" s="106" t="e">
        <f t="shared" si="229"/>
        <v>#DIV/0!</v>
      </c>
      <c r="K2091" s="107" t="e">
        <f t="shared" si="225"/>
        <v>#DIV/0!</v>
      </c>
    </row>
    <row r="2092" spans="2:11" x14ac:dyDescent="0.2">
      <c r="B2092" s="31">
        <f t="shared" si="231"/>
        <v>26</v>
      </c>
      <c r="C2092" s="31" t="str">
        <f t="shared" si="232"/>
        <v>August</v>
      </c>
      <c r="D2092" s="106">
        <f t="shared" si="233"/>
        <v>9368</v>
      </c>
      <c r="E2092" s="106">
        <f t="shared" si="227"/>
        <v>0</v>
      </c>
      <c r="F2092" s="107">
        <f t="shared" si="230"/>
        <v>0</v>
      </c>
      <c r="G2092" s="106" t="e">
        <f>IF('Calcs active'!P2091&gt;0,('Input &amp; Results'!E$32/12*$C$3)*('Input &amp; Results'!$D$21),('Input &amp; Results'!E$32/12*$C$3)*('Input &amp; Results'!$D$22))</f>
        <v>#DIV/0!</v>
      </c>
      <c r="H2092" s="106" t="e">
        <f t="shared" si="226"/>
        <v>#DIV/0!</v>
      </c>
      <c r="I2092" s="106" t="e">
        <f t="shared" si="228"/>
        <v>#DIV/0!</v>
      </c>
      <c r="J2092" s="106" t="e">
        <f t="shared" si="229"/>
        <v>#DIV/0!</v>
      </c>
      <c r="K2092" s="107" t="e">
        <f t="shared" si="225"/>
        <v>#DIV/0!</v>
      </c>
    </row>
    <row r="2093" spans="2:11" x14ac:dyDescent="0.2">
      <c r="B2093" s="31">
        <f t="shared" si="231"/>
        <v>26</v>
      </c>
      <c r="C2093" s="31" t="str">
        <f t="shared" si="232"/>
        <v>September</v>
      </c>
      <c r="D2093" s="106">
        <f t="shared" si="233"/>
        <v>9398</v>
      </c>
      <c r="E2093" s="106">
        <f t="shared" si="227"/>
        <v>0</v>
      </c>
      <c r="F2093" s="107">
        <f t="shared" si="230"/>
        <v>0</v>
      </c>
      <c r="G2093" s="106" t="e">
        <f>IF('Calcs active'!P2092&gt;0,('Input &amp; Results'!E$33/12*$C$3)*('Input &amp; Results'!$D$21),('Input &amp; Results'!E$33/12*$C$3)*('Input &amp; Results'!$D$22))</f>
        <v>#DIV/0!</v>
      </c>
      <c r="H2093" s="106" t="e">
        <f t="shared" si="226"/>
        <v>#DIV/0!</v>
      </c>
      <c r="I2093" s="106" t="e">
        <f t="shared" si="228"/>
        <v>#DIV/0!</v>
      </c>
      <c r="J2093" s="106" t="e">
        <f t="shared" si="229"/>
        <v>#DIV/0!</v>
      </c>
      <c r="K2093" s="107" t="e">
        <f t="shared" si="225"/>
        <v>#DIV/0!</v>
      </c>
    </row>
    <row r="2094" spans="2:11" x14ac:dyDescent="0.2">
      <c r="B2094" s="31">
        <f t="shared" si="231"/>
        <v>26</v>
      </c>
      <c r="C2094" s="31" t="str">
        <f t="shared" si="232"/>
        <v>October</v>
      </c>
      <c r="D2094" s="106">
        <f t="shared" si="233"/>
        <v>9429</v>
      </c>
      <c r="E2094" s="106">
        <f t="shared" si="227"/>
        <v>0</v>
      </c>
      <c r="F2094" s="107">
        <f t="shared" si="230"/>
        <v>0</v>
      </c>
      <c r="G2094" s="106" t="e">
        <f>IF('Calcs active'!P2093&gt;0,('Input &amp; Results'!E$34/12*$C$3)*('Input &amp; Results'!$D$21),('Input &amp; Results'!E$34/12*$C$3)*('Input &amp; Results'!$D$22))</f>
        <v>#DIV/0!</v>
      </c>
      <c r="H2094" s="106" t="e">
        <f t="shared" si="226"/>
        <v>#DIV/0!</v>
      </c>
      <c r="I2094" s="106" t="e">
        <f t="shared" si="228"/>
        <v>#DIV/0!</v>
      </c>
      <c r="J2094" s="106" t="e">
        <f t="shared" si="229"/>
        <v>#DIV/0!</v>
      </c>
      <c r="K2094" s="107" t="e">
        <f t="shared" si="225"/>
        <v>#DIV/0!</v>
      </c>
    </row>
    <row r="2095" spans="2:11" x14ac:dyDescent="0.2">
      <c r="B2095" s="31">
        <f t="shared" si="231"/>
        <v>26</v>
      </c>
      <c r="C2095" s="31" t="str">
        <f t="shared" si="232"/>
        <v>November</v>
      </c>
      <c r="D2095" s="106">
        <f t="shared" si="233"/>
        <v>9459</v>
      </c>
      <c r="E2095" s="106">
        <f t="shared" si="227"/>
        <v>0</v>
      </c>
      <c r="F2095" s="107">
        <f t="shared" si="230"/>
        <v>0</v>
      </c>
      <c r="G2095" s="106" t="e">
        <f>IF('Calcs active'!P2094&gt;0,('Input &amp; Results'!E$35/12*$C$3)*('Input &amp; Results'!$D$21),('Input &amp; Results'!E$35/12*$C$3)*('Input &amp; Results'!$D$22))</f>
        <v>#DIV/0!</v>
      </c>
      <c r="H2095" s="106" t="e">
        <f t="shared" si="226"/>
        <v>#DIV/0!</v>
      </c>
      <c r="I2095" s="106" t="e">
        <f t="shared" si="228"/>
        <v>#DIV/0!</v>
      </c>
      <c r="J2095" s="106" t="e">
        <f t="shared" si="229"/>
        <v>#DIV/0!</v>
      </c>
      <c r="K2095" s="107" t="e">
        <f t="shared" si="225"/>
        <v>#DIV/0!</v>
      </c>
    </row>
    <row r="2096" spans="2:11" x14ac:dyDescent="0.2">
      <c r="B2096" s="31">
        <f t="shared" si="231"/>
        <v>26</v>
      </c>
      <c r="C2096" s="31" t="str">
        <f t="shared" si="232"/>
        <v>December</v>
      </c>
      <c r="D2096" s="106">
        <f t="shared" si="233"/>
        <v>9490</v>
      </c>
      <c r="E2096" s="106">
        <f t="shared" si="227"/>
        <v>0</v>
      </c>
      <c r="F2096" s="107">
        <f t="shared" si="230"/>
        <v>0</v>
      </c>
      <c r="G2096" s="106" t="e">
        <f>IF('Calcs active'!P2095&gt;0,('Input &amp; Results'!E$36/12*$C$3)*('Input &amp; Results'!$D$21),('Input &amp; Results'!E$36/12*$C$3)*('Input &amp; Results'!$D$22))</f>
        <v>#DIV/0!</v>
      </c>
      <c r="H2096" s="106" t="e">
        <f t="shared" si="226"/>
        <v>#DIV/0!</v>
      </c>
      <c r="I2096" s="106" t="e">
        <f t="shared" si="228"/>
        <v>#DIV/0!</v>
      </c>
      <c r="J2096" s="106" t="e">
        <f t="shared" si="229"/>
        <v>#DIV/0!</v>
      </c>
      <c r="K2096" s="107" t="e">
        <f t="shared" si="225"/>
        <v>#DIV/0!</v>
      </c>
    </row>
    <row r="2097" spans="2:11" x14ac:dyDescent="0.2">
      <c r="B2097" s="31">
        <f t="shared" si="231"/>
        <v>27</v>
      </c>
      <c r="C2097" s="31" t="str">
        <f t="shared" si="232"/>
        <v>January</v>
      </c>
      <c r="D2097" s="106">
        <f t="shared" si="233"/>
        <v>9521</v>
      </c>
      <c r="E2097" s="106">
        <f t="shared" si="227"/>
        <v>0</v>
      </c>
      <c r="F2097" s="107">
        <f t="shared" si="230"/>
        <v>0</v>
      </c>
      <c r="G2097" s="106" t="e">
        <f>IF('Calcs active'!P2096&gt;0,('Input &amp; Results'!E$25/12*$C$3)*('Input &amp; Results'!$D$21),('Input &amp; Results'!E$25/12*$C$3)*('Input &amp; Results'!$D$22))</f>
        <v>#DIV/0!</v>
      </c>
      <c r="H2097" s="106" t="e">
        <f t="shared" si="226"/>
        <v>#DIV/0!</v>
      </c>
      <c r="I2097" s="106" t="e">
        <f t="shared" si="228"/>
        <v>#DIV/0!</v>
      </c>
      <c r="J2097" s="106" t="e">
        <f t="shared" si="229"/>
        <v>#DIV/0!</v>
      </c>
      <c r="K2097" s="107" t="e">
        <f t="shared" si="225"/>
        <v>#DIV/0!</v>
      </c>
    </row>
    <row r="2098" spans="2:11" x14ac:dyDescent="0.2">
      <c r="B2098" s="31">
        <f t="shared" si="231"/>
        <v>27</v>
      </c>
      <c r="C2098" s="31" t="str">
        <f t="shared" si="232"/>
        <v>February</v>
      </c>
      <c r="D2098" s="106">
        <f t="shared" si="233"/>
        <v>9549</v>
      </c>
      <c r="E2098" s="106">
        <f t="shared" si="227"/>
        <v>0</v>
      </c>
      <c r="F2098" s="107">
        <f t="shared" si="230"/>
        <v>0</v>
      </c>
      <c r="G2098" s="106" t="e">
        <f>IF('Calcs active'!P2097&gt;0,('Input &amp; Results'!E$26/12*$C$3)*('Input &amp; Results'!$D$21),('Input &amp; Results'!E$26/12*$C$3)*('Input &amp; Results'!$D$22))</f>
        <v>#DIV/0!</v>
      </c>
      <c r="H2098" s="106" t="e">
        <f t="shared" si="226"/>
        <v>#DIV/0!</v>
      </c>
      <c r="I2098" s="106" t="e">
        <f t="shared" si="228"/>
        <v>#DIV/0!</v>
      </c>
      <c r="J2098" s="106" t="e">
        <f t="shared" si="229"/>
        <v>#DIV/0!</v>
      </c>
      <c r="K2098" s="107" t="e">
        <f t="shared" si="225"/>
        <v>#DIV/0!</v>
      </c>
    </row>
    <row r="2099" spans="2:11" x14ac:dyDescent="0.2">
      <c r="B2099" s="31">
        <f t="shared" si="231"/>
        <v>27</v>
      </c>
      <c r="C2099" s="31" t="str">
        <f t="shared" si="232"/>
        <v>March</v>
      </c>
      <c r="D2099" s="106">
        <f t="shared" si="233"/>
        <v>9580</v>
      </c>
      <c r="E2099" s="106">
        <f t="shared" si="227"/>
        <v>0</v>
      </c>
      <c r="F2099" s="107">
        <f t="shared" si="230"/>
        <v>0</v>
      </c>
      <c r="G2099" s="106" t="e">
        <f>IF('Calcs active'!P2098&gt;0,('Input &amp; Results'!E$27/12*$C$3)*('Input &amp; Results'!$D$21),('Input &amp; Results'!E$27/12*$C$3)*('Input &amp; Results'!$D$22))</f>
        <v>#DIV/0!</v>
      </c>
      <c r="H2099" s="106" t="e">
        <f t="shared" si="226"/>
        <v>#DIV/0!</v>
      </c>
      <c r="I2099" s="106" t="e">
        <f t="shared" si="228"/>
        <v>#DIV/0!</v>
      </c>
      <c r="J2099" s="106" t="e">
        <f t="shared" si="229"/>
        <v>#DIV/0!</v>
      </c>
      <c r="K2099" s="107" t="e">
        <f t="shared" si="225"/>
        <v>#DIV/0!</v>
      </c>
    </row>
    <row r="2100" spans="2:11" x14ac:dyDescent="0.2">
      <c r="B2100" s="31">
        <f t="shared" si="231"/>
        <v>27</v>
      </c>
      <c r="C2100" s="31" t="str">
        <f t="shared" si="232"/>
        <v>April</v>
      </c>
      <c r="D2100" s="106">
        <f t="shared" si="233"/>
        <v>9610</v>
      </c>
      <c r="E2100" s="106">
        <f t="shared" si="227"/>
        <v>0</v>
      </c>
      <c r="F2100" s="107">
        <f t="shared" si="230"/>
        <v>0</v>
      </c>
      <c r="G2100" s="106" t="e">
        <f>IF('Calcs active'!P2099&gt;0,('Input &amp; Results'!E$28/12*$C$3)*('Input &amp; Results'!$D$21),('Input &amp; Results'!E$28/12*$C$3)*('Input &amp; Results'!$D$22))</f>
        <v>#DIV/0!</v>
      </c>
      <c r="H2100" s="106" t="e">
        <f t="shared" si="226"/>
        <v>#DIV/0!</v>
      </c>
      <c r="I2100" s="106" t="e">
        <f t="shared" si="228"/>
        <v>#DIV/0!</v>
      </c>
      <c r="J2100" s="106" t="e">
        <f t="shared" si="229"/>
        <v>#DIV/0!</v>
      </c>
      <c r="K2100" s="107" t="e">
        <f t="shared" si="225"/>
        <v>#DIV/0!</v>
      </c>
    </row>
    <row r="2101" spans="2:11" x14ac:dyDescent="0.2">
      <c r="B2101" s="31">
        <f t="shared" si="231"/>
        <v>27</v>
      </c>
      <c r="C2101" s="31" t="str">
        <f t="shared" si="232"/>
        <v>May</v>
      </c>
      <c r="D2101" s="106">
        <f t="shared" si="233"/>
        <v>9641</v>
      </c>
      <c r="E2101" s="106">
        <f t="shared" si="227"/>
        <v>0</v>
      </c>
      <c r="F2101" s="107">
        <f t="shared" si="230"/>
        <v>0</v>
      </c>
      <c r="G2101" s="106" t="e">
        <f>IF('Calcs active'!P2100&gt;0,('Input &amp; Results'!E$29/12*$C$3)*('Input &amp; Results'!$D$21),('Input &amp; Results'!E$29/12*$C$3)*('Input &amp; Results'!$D$22))</f>
        <v>#DIV/0!</v>
      </c>
      <c r="H2101" s="106" t="e">
        <f t="shared" si="226"/>
        <v>#DIV/0!</v>
      </c>
      <c r="I2101" s="106" t="e">
        <f t="shared" si="228"/>
        <v>#DIV/0!</v>
      </c>
      <c r="J2101" s="106" t="e">
        <f t="shared" si="229"/>
        <v>#DIV/0!</v>
      </c>
      <c r="K2101" s="107" t="e">
        <f t="shared" ref="K2101:K2144" si="234">J2101/($C$3*$C$4)</f>
        <v>#DIV/0!</v>
      </c>
    </row>
    <row r="2102" spans="2:11" x14ac:dyDescent="0.2">
      <c r="B2102" s="31">
        <f t="shared" si="231"/>
        <v>27</v>
      </c>
      <c r="C2102" s="31" t="str">
        <f t="shared" si="232"/>
        <v>June</v>
      </c>
      <c r="D2102" s="106">
        <f t="shared" si="233"/>
        <v>9671</v>
      </c>
      <c r="E2102" s="106">
        <f t="shared" si="227"/>
        <v>0</v>
      </c>
      <c r="F2102" s="107">
        <f t="shared" si="230"/>
        <v>0</v>
      </c>
      <c r="G2102" s="106" t="e">
        <f>IF('Calcs active'!P2101&gt;0,('Input &amp; Results'!E$30/12*$C$3)*('Input &amp; Results'!$D$21),('Input &amp; Results'!E$30/12*$C$3)*('Input &amp; Results'!$D$22))</f>
        <v>#DIV/0!</v>
      </c>
      <c r="H2102" s="106" t="e">
        <f t="shared" ref="H2102:H2144" si="235">G2102-E2102</f>
        <v>#DIV/0!</v>
      </c>
      <c r="I2102" s="106" t="e">
        <f t="shared" si="228"/>
        <v>#DIV/0!</v>
      </c>
      <c r="J2102" s="106" t="e">
        <f t="shared" si="229"/>
        <v>#DIV/0!</v>
      </c>
      <c r="K2102" s="107" t="e">
        <f t="shared" si="234"/>
        <v>#DIV/0!</v>
      </c>
    </row>
    <row r="2103" spans="2:11" x14ac:dyDescent="0.2">
      <c r="B2103" s="31">
        <f t="shared" si="231"/>
        <v>27</v>
      </c>
      <c r="C2103" s="31" t="str">
        <f t="shared" si="232"/>
        <v>July</v>
      </c>
      <c r="D2103" s="106">
        <f t="shared" si="233"/>
        <v>9702</v>
      </c>
      <c r="E2103" s="106">
        <f t="shared" ref="E2103:E2144" si="236">IF($C$3&gt;0,($C$3*($C$11*(D2103-D2102))*(I2102/$C$8)^$C$12),0)</f>
        <v>0</v>
      </c>
      <c r="F2103" s="107">
        <f t="shared" si="230"/>
        <v>0</v>
      </c>
      <c r="G2103" s="106" t="e">
        <f>IF('Calcs active'!P2102&gt;0,('Input &amp; Results'!E$31/12*$C$3)*('Input &amp; Results'!$D$21),('Input &amp; Results'!E$31/12*$C$3)*('Input &amp; Results'!$D$22))</f>
        <v>#DIV/0!</v>
      </c>
      <c r="H2103" s="106" t="e">
        <f t="shared" si="235"/>
        <v>#DIV/0!</v>
      </c>
      <c r="I2103" s="106" t="e">
        <f t="shared" ref="I2103:I2144" si="237">I2102+H2103</f>
        <v>#DIV/0!</v>
      </c>
      <c r="J2103" s="106" t="e">
        <f t="shared" si="229"/>
        <v>#DIV/0!</v>
      </c>
      <c r="K2103" s="107" t="e">
        <f t="shared" si="234"/>
        <v>#DIV/0!</v>
      </c>
    </row>
    <row r="2104" spans="2:11" x14ac:dyDescent="0.2">
      <c r="B2104" s="31">
        <f t="shared" si="231"/>
        <v>27</v>
      </c>
      <c r="C2104" s="31" t="str">
        <f t="shared" si="232"/>
        <v>August</v>
      </c>
      <c r="D2104" s="106">
        <f t="shared" si="233"/>
        <v>9733</v>
      </c>
      <c r="E2104" s="106">
        <f t="shared" si="236"/>
        <v>0</v>
      </c>
      <c r="F2104" s="107">
        <f t="shared" si="230"/>
        <v>0</v>
      </c>
      <c r="G2104" s="106" t="e">
        <f>IF('Calcs active'!P2103&gt;0,('Input &amp; Results'!E$32/12*$C$3)*('Input &amp; Results'!$D$21),('Input &amp; Results'!E$32/12*$C$3)*('Input &amp; Results'!$D$22))</f>
        <v>#DIV/0!</v>
      </c>
      <c r="H2104" s="106" t="e">
        <f t="shared" si="235"/>
        <v>#DIV/0!</v>
      </c>
      <c r="I2104" s="106" t="e">
        <f t="shared" si="237"/>
        <v>#DIV/0!</v>
      </c>
      <c r="J2104" s="106" t="e">
        <f t="shared" ref="J2104:J2144" si="238">J2103+H2104</f>
        <v>#DIV/0!</v>
      </c>
      <c r="K2104" s="107" t="e">
        <f t="shared" si="234"/>
        <v>#DIV/0!</v>
      </c>
    </row>
    <row r="2105" spans="2:11" x14ac:dyDescent="0.2">
      <c r="B2105" s="31">
        <f t="shared" si="231"/>
        <v>27</v>
      </c>
      <c r="C2105" s="31" t="str">
        <f t="shared" si="232"/>
        <v>September</v>
      </c>
      <c r="D2105" s="106">
        <f t="shared" si="233"/>
        <v>9763</v>
      </c>
      <c r="E2105" s="106">
        <f t="shared" si="236"/>
        <v>0</v>
      </c>
      <c r="F2105" s="107">
        <f t="shared" si="230"/>
        <v>0</v>
      </c>
      <c r="G2105" s="106" t="e">
        <f>IF('Calcs active'!P2104&gt;0,('Input &amp; Results'!E$33/12*$C$3)*('Input &amp; Results'!$D$21),('Input &amp; Results'!E$33/12*$C$3)*('Input &amp; Results'!$D$22))</f>
        <v>#DIV/0!</v>
      </c>
      <c r="H2105" s="106" t="e">
        <f t="shared" si="235"/>
        <v>#DIV/0!</v>
      </c>
      <c r="I2105" s="106" t="e">
        <f t="shared" si="237"/>
        <v>#DIV/0!</v>
      </c>
      <c r="J2105" s="106" t="e">
        <f t="shared" si="238"/>
        <v>#DIV/0!</v>
      </c>
      <c r="K2105" s="107" t="e">
        <f t="shared" si="234"/>
        <v>#DIV/0!</v>
      </c>
    </row>
    <row r="2106" spans="2:11" x14ac:dyDescent="0.2">
      <c r="B2106" s="31">
        <f t="shared" si="231"/>
        <v>27</v>
      </c>
      <c r="C2106" s="31" t="str">
        <f t="shared" si="232"/>
        <v>October</v>
      </c>
      <c r="D2106" s="106">
        <f t="shared" si="233"/>
        <v>9794</v>
      </c>
      <c r="E2106" s="106">
        <f t="shared" si="236"/>
        <v>0</v>
      </c>
      <c r="F2106" s="107">
        <f t="shared" ref="F2106:F2144" si="239">(E2106*7.48)/((D2106-D2105)*1440)</f>
        <v>0</v>
      </c>
      <c r="G2106" s="106" t="e">
        <f>IF('Calcs active'!P2105&gt;0,('Input &amp; Results'!E$34/12*$C$3)*('Input &amp; Results'!$D$21),('Input &amp; Results'!E$34/12*$C$3)*('Input &amp; Results'!$D$22))</f>
        <v>#DIV/0!</v>
      </c>
      <c r="H2106" s="106" t="e">
        <f t="shared" si="235"/>
        <v>#DIV/0!</v>
      </c>
      <c r="I2106" s="106" t="e">
        <f t="shared" si="237"/>
        <v>#DIV/0!</v>
      </c>
      <c r="J2106" s="106" t="e">
        <f t="shared" si="238"/>
        <v>#DIV/0!</v>
      </c>
      <c r="K2106" s="107" t="e">
        <f t="shared" si="234"/>
        <v>#DIV/0!</v>
      </c>
    </row>
    <row r="2107" spans="2:11" x14ac:dyDescent="0.2">
      <c r="B2107" s="31">
        <f t="shared" si="231"/>
        <v>27</v>
      </c>
      <c r="C2107" s="31" t="str">
        <f t="shared" si="232"/>
        <v>November</v>
      </c>
      <c r="D2107" s="106">
        <f t="shared" si="233"/>
        <v>9824</v>
      </c>
      <c r="E2107" s="106">
        <f t="shared" si="236"/>
        <v>0</v>
      </c>
      <c r="F2107" s="107">
        <f t="shared" si="239"/>
        <v>0</v>
      </c>
      <c r="G2107" s="106" t="e">
        <f>IF('Calcs active'!P2106&gt;0,('Input &amp; Results'!E$35/12*$C$3)*('Input &amp; Results'!$D$21),('Input &amp; Results'!E$35/12*$C$3)*('Input &amp; Results'!$D$22))</f>
        <v>#DIV/0!</v>
      </c>
      <c r="H2107" s="106" t="e">
        <f t="shared" si="235"/>
        <v>#DIV/0!</v>
      </c>
      <c r="I2107" s="106" t="e">
        <f t="shared" si="237"/>
        <v>#DIV/0!</v>
      </c>
      <c r="J2107" s="106" t="e">
        <f t="shared" si="238"/>
        <v>#DIV/0!</v>
      </c>
      <c r="K2107" s="107" t="e">
        <f t="shared" si="234"/>
        <v>#DIV/0!</v>
      </c>
    </row>
    <row r="2108" spans="2:11" x14ac:dyDescent="0.2">
      <c r="B2108" s="31">
        <f t="shared" si="231"/>
        <v>27</v>
      </c>
      <c r="C2108" s="31" t="str">
        <f t="shared" si="232"/>
        <v>December</v>
      </c>
      <c r="D2108" s="106">
        <f t="shared" si="233"/>
        <v>9855</v>
      </c>
      <c r="E2108" s="106">
        <f t="shared" si="236"/>
        <v>0</v>
      </c>
      <c r="F2108" s="107">
        <f t="shared" si="239"/>
        <v>0</v>
      </c>
      <c r="G2108" s="106" t="e">
        <f>IF('Calcs active'!P2107&gt;0,('Input &amp; Results'!E$36/12*$C$3)*('Input &amp; Results'!$D$21),('Input &amp; Results'!E$36/12*$C$3)*('Input &amp; Results'!$D$22))</f>
        <v>#DIV/0!</v>
      </c>
      <c r="H2108" s="106" t="e">
        <f t="shared" si="235"/>
        <v>#DIV/0!</v>
      </c>
      <c r="I2108" s="106" t="e">
        <f t="shared" si="237"/>
        <v>#DIV/0!</v>
      </c>
      <c r="J2108" s="106" t="e">
        <f t="shared" si="238"/>
        <v>#DIV/0!</v>
      </c>
      <c r="K2108" s="107" t="e">
        <f t="shared" si="234"/>
        <v>#DIV/0!</v>
      </c>
    </row>
    <row r="2109" spans="2:11" x14ac:dyDescent="0.2">
      <c r="B2109" s="31">
        <f t="shared" si="231"/>
        <v>28</v>
      </c>
      <c r="C2109" s="31" t="str">
        <f t="shared" si="232"/>
        <v>January</v>
      </c>
      <c r="D2109" s="106">
        <f t="shared" si="233"/>
        <v>9886</v>
      </c>
      <c r="E2109" s="106">
        <f t="shared" si="236"/>
        <v>0</v>
      </c>
      <c r="F2109" s="107">
        <f t="shared" si="239"/>
        <v>0</v>
      </c>
      <c r="G2109" s="106" t="e">
        <f>IF('Calcs active'!P2108&gt;0,('Input &amp; Results'!E$25/12*$C$3)*('Input &amp; Results'!$D$21),('Input &amp; Results'!E$25/12*$C$3)*('Input &amp; Results'!$D$22))</f>
        <v>#DIV/0!</v>
      </c>
      <c r="H2109" s="106" t="e">
        <f t="shared" si="235"/>
        <v>#DIV/0!</v>
      </c>
      <c r="I2109" s="106" t="e">
        <f t="shared" si="237"/>
        <v>#DIV/0!</v>
      </c>
      <c r="J2109" s="106" t="e">
        <f t="shared" si="238"/>
        <v>#DIV/0!</v>
      </c>
      <c r="K2109" s="107" t="e">
        <f t="shared" si="234"/>
        <v>#DIV/0!</v>
      </c>
    </row>
    <row r="2110" spans="2:11" x14ac:dyDescent="0.2">
      <c r="B2110" s="31">
        <f t="shared" si="231"/>
        <v>28</v>
      </c>
      <c r="C2110" s="31" t="str">
        <f t="shared" si="232"/>
        <v>February</v>
      </c>
      <c r="D2110" s="106">
        <f t="shared" si="233"/>
        <v>9914</v>
      </c>
      <c r="E2110" s="106">
        <f t="shared" si="236"/>
        <v>0</v>
      </c>
      <c r="F2110" s="107">
        <f t="shared" si="239"/>
        <v>0</v>
      </c>
      <c r="G2110" s="106" t="e">
        <f>IF('Calcs active'!P2109&gt;0,('Input &amp; Results'!E$26/12*$C$3)*('Input &amp; Results'!$D$21),('Input &amp; Results'!E$26/12*$C$3)*('Input &amp; Results'!$D$22))</f>
        <v>#DIV/0!</v>
      </c>
      <c r="H2110" s="106" t="e">
        <f t="shared" si="235"/>
        <v>#DIV/0!</v>
      </c>
      <c r="I2110" s="106" t="e">
        <f t="shared" si="237"/>
        <v>#DIV/0!</v>
      </c>
      <c r="J2110" s="106" t="e">
        <f t="shared" si="238"/>
        <v>#DIV/0!</v>
      </c>
      <c r="K2110" s="107" t="e">
        <f t="shared" si="234"/>
        <v>#DIV/0!</v>
      </c>
    </row>
    <row r="2111" spans="2:11" x14ac:dyDescent="0.2">
      <c r="B2111" s="31">
        <f t="shared" si="231"/>
        <v>28</v>
      </c>
      <c r="C2111" s="31" t="str">
        <f t="shared" si="232"/>
        <v>March</v>
      </c>
      <c r="D2111" s="106">
        <f t="shared" si="233"/>
        <v>9945</v>
      </c>
      <c r="E2111" s="106">
        <f t="shared" si="236"/>
        <v>0</v>
      </c>
      <c r="F2111" s="107">
        <f t="shared" si="239"/>
        <v>0</v>
      </c>
      <c r="G2111" s="106" t="e">
        <f>IF('Calcs active'!P2110&gt;0,('Input &amp; Results'!E$27/12*$C$3)*('Input &amp; Results'!$D$21),('Input &amp; Results'!E$27/12*$C$3)*('Input &amp; Results'!$D$22))</f>
        <v>#DIV/0!</v>
      </c>
      <c r="H2111" s="106" t="e">
        <f t="shared" si="235"/>
        <v>#DIV/0!</v>
      </c>
      <c r="I2111" s="106" t="e">
        <f t="shared" si="237"/>
        <v>#DIV/0!</v>
      </c>
      <c r="J2111" s="106" t="e">
        <f t="shared" si="238"/>
        <v>#DIV/0!</v>
      </c>
      <c r="K2111" s="107" t="e">
        <f t="shared" si="234"/>
        <v>#DIV/0!</v>
      </c>
    </row>
    <row r="2112" spans="2:11" x14ac:dyDescent="0.2">
      <c r="B2112" s="31">
        <f t="shared" si="231"/>
        <v>28</v>
      </c>
      <c r="C2112" s="31" t="str">
        <f t="shared" si="232"/>
        <v>April</v>
      </c>
      <c r="D2112" s="106">
        <f t="shared" si="233"/>
        <v>9975</v>
      </c>
      <c r="E2112" s="106">
        <f t="shared" si="236"/>
        <v>0</v>
      </c>
      <c r="F2112" s="107">
        <f t="shared" si="239"/>
        <v>0</v>
      </c>
      <c r="G2112" s="106" t="e">
        <f>IF('Calcs active'!P2111&gt;0,('Input &amp; Results'!E$28/12*$C$3)*('Input &amp; Results'!$D$21),('Input &amp; Results'!E$28/12*$C$3)*('Input &amp; Results'!$D$22))</f>
        <v>#DIV/0!</v>
      </c>
      <c r="H2112" s="106" t="e">
        <f t="shared" si="235"/>
        <v>#DIV/0!</v>
      </c>
      <c r="I2112" s="106" t="e">
        <f t="shared" si="237"/>
        <v>#DIV/0!</v>
      </c>
      <c r="J2112" s="106" t="e">
        <f t="shared" si="238"/>
        <v>#DIV/0!</v>
      </c>
      <c r="K2112" s="107" t="e">
        <f t="shared" si="234"/>
        <v>#DIV/0!</v>
      </c>
    </row>
    <row r="2113" spans="2:11" x14ac:dyDescent="0.2">
      <c r="B2113" s="31">
        <f t="shared" si="231"/>
        <v>28</v>
      </c>
      <c r="C2113" s="31" t="str">
        <f t="shared" si="232"/>
        <v>May</v>
      </c>
      <c r="D2113" s="106">
        <f t="shared" si="233"/>
        <v>10006</v>
      </c>
      <c r="E2113" s="106">
        <f t="shared" si="236"/>
        <v>0</v>
      </c>
      <c r="F2113" s="107">
        <f t="shared" si="239"/>
        <v>0</v>
      </c>
      <c r="G2113" s="106" t="e">
        <f>IF('Calcs active'!P2112&gt;0,('Input &amp; Results'!E$29/12*$C$3)*('Input &amp; Results'!$D$21),('Input &amp; Results'!E$29/12*$C$3)*('Input &amp; Results'!$D$22))</f>
        <v>#DIV/0!</v>
      </c>
      <c r="H2113" s="106" t="e">
        <f t="shared" si="235"/>
        <v>#DIV/0!</v>
      </c>
      <c r="I2113" s="106" t="e">
        <f t="shared" si="237"/>
        <v>#DIV/0!</v>
      </c>
      <c r="J2113" s="106" t="e">
        <f t="shared" si="238"/>
        <v>#DIV/0!</v>
      </c>
      <c r="K2113" s="107" t="e">
        <f t="shared" si="234"/>
        <v>#DIV/0!</v>
      </c>
    </row>
    <row r="2114" spans="2:11" x14ac:dyDescent="0.2">
      <c r="B2114" s="31">
        <f t="shared" ref="B2114:B2144" si="240">B2102+1</f>
        <v>28</v>
      </c>
      <c r="C2114" s="31" t="str">
        <f t="shared" ref="C2114:C2144" si="241">C2102</f>
        <v>June</v>
      </c>
      <c r="D2114" s="106">
        <f t="shared" si="233"/>
        <v>10036</v>
      </c>
      <c r="E2114" s="106">
        <f t="shared" si="236"/>
        <v>0</v>
      </c>
      <c r="F2114" s="107">
        <f t="shared" si="239"/>
        <v>0</v>
      </c>
      <c r="G2114" s="106" t="e">
        <f>IF('Calcs active'!P2113&gt;0,('Input &amp; Results'!E$30/12*$C$3)*('Input &amp; Results'!$D$21),('Input &amp; Results'!E$30/12*$C$3)*('Input &amp; Results'!$D$22))</f>
        <v>#DIV/0!</v>
      </c>
      <c r="H2114" s="106" t="e">
        <f t="shared" si="235"/>
        <v>#DIV/0!</v>
      </c>
      <c r="I2114" s="106" t="e">
        <f t="shared" si="237"/>
        <v>#DIV/0!</v>
      </c>
      <c r="J2114" s="106" t="e">
        <f t="shared" si="238"/>
        <v>#DIV/0!</v>
      </c>
      <c r="K2114" s="107" t="e">
        <f t="shared" si="234"/>
        <v>#DIV/0!</v>
      </c>
    </row>
    <row r="2115" spans="2:11" x14ac:dyDescent="0.2">
      <c r="B2115" s="31">
        <f t="shared" si="240"/>
        <v>28</v>
      </c>
      <c r="C2115" s="31" t="str">
        <f t="shared" si="241"/>
        <v>July</v>
      </c>
      <c r="D2115" s="106">
        <f t="shared" ref="D2115:D2144" si="242">D2103+365</f>
        <v>10067</v>
      </c>
      <c r="E2115" s="106">
        <f t="shared" si="236"/>
        <v>0</v>
      </c>
      <c r="F2115" s="107">
        <f t="shared" si="239"/>
        <v>0</v>
      </c>
      <c r="G2115" s="106" t="e">
        <f>IF('Calcs active'!P2114&gt;0,('Input &amp; Results'!E$31/12*$C$3)*('Input &amp; Results'!$D$21),('Input &amp; Results'!E$31/12*$C$3)*('Input &amp; Results'!$D$22))</f>
        <v>#DIV/0!</v>
      </c>
      <c r="H2115" s="106" t="e">
        <f t="shared" si="235"/>
        <v>#DIV/0!</v>
      </c>
      <c r="I2115" s="106" t="e">
        <f t="shared" si="237"/>
        <v>#DIV/0!</v>
      </c>
      <c r="J2115" s="106" t="e">
        <f t="shared" si="238"/>
        <v>#DIV/0!</v>
      </c>
      <c r="K2115" s="107" t="e">
        <f t="shared" si="234"/>
        <v>#DIV/0!</v>
      </c>
    </row>
    <row r="2116" spans="2:11" x14ac:dyDescent="0.2">
      <c r="B2116" s="31">
        <f t="shared" si="240"/>
        <v>28</v>
      </c>
      <c r="C2116" s="31" t="str">
        <f t="shared" si="241"/>
        <v>August</v>
      </c>
      <c r="D2116" s="106">
        <f t="shared" si="242"/>
        <v>10098</v>
      </c>
      <c r="E2116" s="106">
        <f t="shared" si="236"/>
        <v>0</v>
      </c>
      <c r="F2116" s="107">
        <f t="shared" si="239"/>
        <v>0</v>
      </c>
      <c r="G2116" s="106" t="e">
        <f>IF('Calcs active'!P2115&gt;0,('Input &amp; Results'!E$32/12*$C$3)*('Input &amp; Results'!$D$21),('Input &amp; Results'!E$32/12*$C$3)*('Input &amp; Results'!$D$22))</f>
        <v>#DIV/0!</v>
      </c>
      <c r="H2116" s="106" t="e">
        <f t="shared" si="235"/>
        <v>#DIV/0!</v>
      </c>
      <c r="I2116" s="106" t="e">
        <f t="shared" si="237"/>
        <v>#DIV/0!</v>
      </c>
      <c r="J2116" s="106" t="e">
        <f t="shared" si="238"/>
        <v>#DIV/0!</v>
      </c>
      <c r="K2116" s="107" t="e">
        <f t="shared" si="234"/>
        <v>#DIV/0!</v>
      </c>
    </row>
    <row r="2117" spans="2:11" x14ac:dyDescent="0.2">
      <c r="B2117" s="31">
        <f t="shared" si="240"/>
        <v>28</v>
      </c>
      <c r="C2117" s="31" t="str">
        <f t="shared" si="241"/>
        <v>September</v>
      </c>
      <c r="D2117" s="106">
        <f t="shared" si="242"/>
        <v>10128</v>
      </c>
      <c r="E2117" s="106">
        <f t="shared" si="236"/>
        <v>0</v>
      </c>
      <c r="F2117" s="107">
        <f t="shared" si="239"/>
        <v>0</v>
      </c>
      <c r="G2117" s="106" t="e">
        <f>IF('Calcs active'!P2116&gt;0,('Input &amp; Results'!E$33/12*$C$3)*('Input &amp; Results'!$D$21),('Input &amp; Results'!E$33/12*$C$3)*('Input &amp; Results'!$D$22))</f>
        <v>#DIV/0!</v>
      </c>
      <c r="H2117" s="106" t="e">
        <f t="shared" si="235"/>
        <v>#DIV/0!</v>
      </c>
      <c r="I2117" s="106" t="e">
        <f t="shared" si="237"/>
        <v>#DIV/0!</v>
      </c>
      <c r="J2117" s="106" t="e">
        <f t="shared" si="238"/>
        <v>#DIV/0!</v>
      </c>
      <c r="K2117" s="107" t="e">
        <f t="shared" si="234"/>
        <v>#DIV/0!</v>
      </c>
    </row>
    <row r="2118" spans="2:11" x14ac:dyDescent="0.2">
      <c r="B2118" s="31">
        <f t="shared" si="240"/>
        <v>28</v>
      </c>
      <c r="C2118" s="31" t="str">
        <f t="shared" si="241"/>
        <v>October</v>
      </c>
      <c r="D2118" s="106">
        <f t="shared" si="242"/>
        <v>10159</v>
      </c>
      <c r="E2118" s="106">
        <f t="shared" si="236"/>
        <v>0</v>
      </c>
      <c r="F2118" s="107">
        <f t="shared" si="239"/>
        <v>0</v>
      </c>
      <c r="G2118" s="106" t="e">
        <f>IF('Calcs active'!P2117&gt;0,('Input &amp; Results'!E$34/12*$C$3)*('Input &amp; Results'!$D$21),('Input &amp; Results'!E$34/12*$C$3)*('Input &amp; Results'!$D$22))</f>
        <v>#DIV/0!</v>
      </c>
      <c r="H2118" s="106" t="e">
        <f t="shared" si="235"/>
        <v>#DIV/0!</v>
      </c>
      <c r="I2118" s="106" t="e">
        <f t="shared" si="237"/>
        <v>#DIV/0!</v>
      </c>
      <c r="J2118" s="106" t="e">
        <f t="shared" si="238"/>
        <v>#DIV/0!</v>
      </c>
      <c r="K2118" s="107" t="e">
        <f t="shared" si="234"/>
        <v>#DIV/0!</v>
      </c>
    </row>
    <row r="2119" spans="2:11" x14ac:dyDescent="0.2">
      <c r="B2119" s="31">
        <f t="shared" si="240"/>
        <v>28</v>
      </c>
      <c r="C2119" s="31" t="str">
        <f t="shared" si="241"/>
        <v>November</v>
      </c>
      <c r="D2119" s="106">
        <f t="shared" si="242"/>
        <v>10189</v>
      </c>
      <c r="E2119" s="106">
        <f t="shared" si="236"/>
        <v>0</v>
      </c>
      <c r="F2119" s="107">
        <f t="shared" si="239"/>
        <v>0</v>
      </c>
      <c r="G2119" s="106" t="e">
        <f>IF('Calcs active'!P2118&gt;0,('Input &amp; Results'!E$35/12*$C$3)*('Input &amp; Results'!$D$21),('Input &amp; Results'!E$35/12*$C$3)*('Input &amp; Results'!$D$22))</f>
        <v>#DIV/0!</v>
      </c>
      <c r="H2119" s="106" t="e">
        <f t="shared" si="235"/>
        <v>#DIV/0!</v>
      </c>
      <c r="I2119" s="106" t="e">
        <f t="shared" si="237"/>
        <v>#DIV/0!</v>
      </c>
      <c r="J2119" s="106" t="e">
        <f t="shared" si="238"/>
        <v>#DIV/0!</v>
      </c>
      <c r="K2119" s="107" t="e">
        <f t="shared" si="234"/>
        <v>#DIV/0!</v>
      </c>
    </row>
    <row r="2120" spans="2:11" x14ac:dyDescent="0.2">
      <c r="B2120" s="31">
        <f t="shared" si="240"/>
        <v>28</v>
      </c>
      <c r="C2120" s="31" t="str">
        <f t="shared" si="241"/>
        <v>December</v>
      </c>
      <c r="D2120" s="106">
        <f t="shared" si="242"/>
        <v>10220</v>
      </c>
      <c r="E2120" s="106">
        <f t="shared" si="236"/>
        <v>0</v>
      </c>
      <c r="F2120" s="107">
        <f t="shared" si="239"/>
        <v>0</v>
      </c>
      <c r="G2120" s="106" t="e">
        <f>IF('Calcs active'!P2119&gt;0,('Input &amp; Results'!E$36/12*$C$3)*('Input &amp; Results'!$D$21),('Input &amp; Results'!E$36/12*$C$3)*('Input &amp; Results'!$D$22))</f>
        <v>#DIV/0!</v>
      </c>
      <c r="H2120" s="106" t="e">
        <f t="shared" si="235"/>
        <v>#DIV/0!</v>
      </c>
      <c r="I2120" s="106" t="e">
        <f t="shared" si="237"/>
        <v>#DIV/0!</v>
      </c>
      <c r="J2120" s="106" t="e">
        <f t="shared" si="238"/>
        <v>#DIV/0!</v>
      </c>
      <c r="K2120" s="107" t="e">
        <f t="shared" si="234"/>
        <v>#DIV/0!</v>
      </c>
    </row>
    <row r="2121" spans="2:11" x14ac:dyDescent="0.2">
      <c r="B2121" s="31">
        <f t="shared" si="240"/>
        <v>29</v>
      </c>
      <c r="C2121" s="31" t="str">
        <f t="shared" si="241"/>
        <v>January</v>
      </c>
      <c r="D2121" s="106">
        <f t="shared" si="242"/>
        <v>10251</v>
      </c>
      <c r="E2121" s="106">
        <f t="shared" si="236"/>
        <v>0</v>
      </c>
      <c r="F2121" s="107">
        <f t="shared" si="239"/>
        <v>0</v>
      </c>
      <c r="G2121" s="106" t="e">
        <f>IF('Calcs active'!P2120&gt;0,('Input &amp; Results'!E$25/12*$C$3)*('Input &amp; Results'!$D$21),('Input &amp; Results'!E$25/12*$C$3)*('Input &amp; Results'!$D$22))</f>
        <v>#DIV/0!</v>
      </c>
      <c r="H2121" s="106" t="e">
        <f t="shared" si="235"/>
        <v>#DIV/0!</v>
      </c>
      <c r="I2121" s="106" t="e">
        <f t="shared" si="237"/>
        <v>#DIV/0!</v>
      </c>
      <c r="J2121" s="106" t="e">
        <f t="shared" si="238"/>
        <v>#DIV/0!</v>
      </c>
      <c r="K2121" s="107" t="e">
        <f t="shared" si="234"/>
        <v>#DIV/0!</v>
      </c>
    </row>
    <row r="2122" spans="2:11" x14ac:dyDescent="0.2">
      <c r="B2122" s="31">
        <f t="shared" si="240"/>
        <v>29</v>
      </c>
      <c r="C2122" s="31" t="str">
        <f t="shared" si="241"/>
        <v>February</v>
      </c>
      <c r="D2122" s="106">
        <f t="shared" si="242"/>
        <v>10279</v>
      </c>
      <c r="E2122" s="106">
        <f t="shared" si="236"/>
        <v>0</v>
      </c>
      <c r="F2122" s="107">
        <f t="shared" si="239"/>
        <v>0</v>
      </c>
      <c r="G2122" s="106" t="e">
        <f>IF('Calcs active'!P2121&gt;0,('Input &amp; Results'!E$26/12*$C$3)*('Input &amp; Results'!$D$21),('Input &amp; Results'!E$26/12*$C$3)*('Input &amp; Results'!$D$22))</f>
        <v>#DIV/0!</v>
      </c>
      <c r="H2122" s="106" t="e">
        <f t="shared" si="235"/>
        <v>#DIV/0!</v>
      </c>
      <c r="I2122" s="106" t="e">
        <f t="shared" si="237"/>
        <v>#DIV/0!</v>
      </c>
      <c r="J2122" s="106" t="e">
        <f t="shared" si="238"/>
        <v>#DIV/0!</v>
      </c>
      <c r="K2122" s="107" t="e">
        <f t="shared" si="234"/>
        <v>#DIV/0!</v>
      </c>
    </row>
    <row r="2123" spans="2:11" x14ac:dyDescent="0.2">
      <c r="B2123" s="31">
        <f t="shared" si="240"/>
        <v>29</v>
      </c>
      <c r="C2123" s="31" t="str">
        <f t="shared" si="241"/>
        <v>March</v>
      </c>
      <c r="D2123" s="106">
        <f t="shared" si="242"/>
        <v>10310</v>
      </c>
      <c r="E2123" s="106">
        <f t="shared" si="236"/>
        <v>0</v>
      </c>
      <c r="F2123" s="107">
        <f t="shared" si="239"/>
        <v>0</v>
      </c>
      <c r="G2123" s="106" t="e">
        <f>IF('Calcs active'!P2122&gt;0,('Input &amp; Results'!E$27/12*$C$3)*('Input &amp; Results'!$D$21),('Input &amp; Results'!E$27/12*$C$3)*('Input &amp; Results'!$D$22))</f>
        <v>#DIV/0!</v>
      </c>
      <c r="H2123" s="106" t="e">
        <f t="shared" si="235"/>
        <v>#DIV/0!</v>
      </c>
      <c r="I2123" s="106" t="e">
        <f t="shared" si="237"/>
        <v>#DIV/0!</v>
      </c>
      <c r="J2123" s="106" t="e">
        <f t="shared" si="238"/>
        <v>#DIV/0!</v>
      </c>
      <c r="K2123" s="107" t="e">
        <f t="shared" si="234"/>
        <v>#DIV/0!</v>
      </c>
    </row>
    <row r="2124" spans="2:11" x14ac:dyDescent="0.2">
      <c r="B2124" s="31">
        <f t="shared" si="240"/>
        <v>29</v>
      </c>
      <c r="C2124" s="31" t="str">
        <f t="shared" si="241"/>
        <v>April</v>
      </c>
      <c r="D2124" s="106">
        <f t="shared" si="242"/>
        <v>10340</v>
      </c>
      <c r="E2124" s="106">
        <f t="shared" si="236"/>
        <v>0</v>
      </c>
      <c r="F2124" s="107">
        <f t="shared" si="239"/>
        <v>0</v>
      </c>
      <c r="G2124" s="106" t="e">
        <f>IF('Calcs active'!P2123&gt;0,('Input &amp; Results'!E$28/12*$C$3)*('Input &amp; Results'!$D$21),('Input &amp; Results'!E$28/12*$C$3)*('Input &amp; Results'!$D$22))</f>
        <v>#DIV/0!</v>
      </c>
      <c r="H2124" s="106" t="e">
        <f t="shared" si="235"/>
        <v>#DIV/0!</v>
      </c>
      <c r="I2124" s="106" t="e">
        <f t="shared" si="237"/>
        <v>#DIV/0!</v>
      </c>
      <c r="J2124" s="106" t="e">
        <f t="shared" si="238"/>
        <v>#DIV/0!</v>
      </c>
      <c r="K2124" s="107" t="e">
        <f t="shared" si="234"/>
        <v>#DIV/0!</v>
      </c>
    </row>
    <row r="2125" spans="2:11" x14ac:dyDescent="0.2">
      <c r="B2125" s="31">
        <f t="shared" si="240"/>
        <v>29</v>
      </c>
      <c r="C2125" s="31" t="str">
        <f t="shared" si="241"/>
        <v>May</v>
      </c>
      <c r="D2125" s="106">
        <f t="shared" si="242"/>
        <v>10371</v>
      </c>
      <c r="E2125" s="106">
        <f t="shared" si="236"/>
        <v>0</v>
      </c>
      <c r="F2125" s="107">
        <f t="shared" si="239"/>
        <v>0</v>
      </c>
      <c r="G2125" s="106" t="e">
        <f>IF('Calcs active'!P2124&gt;0,('Input &amp; Results'!E$29/12*$C$3)*('Input &amp; Results'!$D$21),('Input &amp; Results'!E$29/12*$C$3)*('Input &amp; Results'!$D$22))</f>
        <v>#DIV/0!</v>
      </c>
      <c r="H2125" s="106" t="e">
        <f t="shared" si="235"/>
        <v>#DIV/0!</v>
      </c>
      <c r="I2125" s="106" t="e">
        <f t="shared" si="237"/>
        <v>#DIV/0!</v>
      </c>
      <c r="J2125" s="106" t="e">
        <f t="shared" si="238"/>
        <v>#DIV/0!</v>
      </c>
      <c r="K2125" s="107" t="e">
        <f t="shared" si="234"/>
        <v>#DIV/0!</v>
      </c>
    </row>
    <row r="2126" spans="2:11" x14ac:dyDescent="0.2">
      <c r="B2126" s="31">
        <f t="shared" si="240"/>
        <v>29</v>
      </c>
      <c r="C2126" s="31" t="str">
        <f t="shared" si="241"/>
        <v>June</v>
      </c>
      <c r="D2126" s="106">
        <f t="shared" si="242"/>
        <v>10401</v>
      </c>
      <c r="E2126" s="106">
        <f t="shared" si="236"/>
        <v>0</v>
      </c>
      <c r="F2126" s="107">
        <f t="shared" si="239"/>
        <v>0</v>
      </c>
      <c r="G2126" s="106" t="e">
        <f>IF('Calcs active'!P2125&gt;0,('Input &amp; Results'!E$30/12*$C$3)*('Input &amp; Results'!$D$21),('Input &amp; Results'!E$30/12*$C$3)*('Input &amp; Results'!$D$22))</f>
        <v>#DIV/0!</v>
      </c>
      <c r="H2126" s="106" t="e">
        <f t="shared" si="235"/>
        <v>#DIV/0!</v>
      </c>
      <c r="I2126" s="106" t="e">
        <f t="shared" si="237"/>
        <v>#DIV/0!</v>
      </c>
      <c r="J2126" s="106" t="e">
        <f t="shared" si="238"/>
        <v>#DIV/0!</v>
      </c>
      <c r="K2126" s="107" t="e">
        <f t="shared" si="234"/>
        <v>#DIV/0!</v>
      </c>
    </row>
    <row r="2127" spans="2:11" x14ac:dyDescent="0.2">
      <c r="B2127" s="31">
        <f t="shared" si="240"/>
        <v>29</v>
      </c>
      <c r="C2127" s="31" t="str">
        <f t="shared" si="241"/>
        <v>July</v>
      </c>
      <c r="D2127" s="106">
        <f t="shared" si="242"/>
        <v>10432</v>
      </c>
      <c r="E2127" s="106">
        <f t="shared" si="236"/>
        <v>0</v>
      </c>
      <c r="F2127" s="107">
        <f t="shared" si="239"/>
        <v>0</v>
      </c>
      <c r="G2127" s="106" t="e">
        <f>IF('Calcs active'!P2126&gt;0,('Input &amp; Results'!E$31/12*$C$3)*('Input &amp; Results'!$D$21),('Input &amp; Results'!E$31/12*$C$3)*('Input &amp; Results'!$D$22))</f>
        <v>#DIV/0!</v>
      </c>
      <c r="H2127" s="106" t="e">
        <f t="shared" si="235"/>
        <v>#DIV/0!</v>
      </c>
      <c r="I2127" s="106" t="e">
        <f t="shared" si="237"/>
        <v>#DIV/0!</v>
      </c>
      <c r="J2127" s="106" t="e">
        <f t="shared" si="238"/>
        <v>#DIV/0!</v>
      </c>
      <c r="K2127" s="107" t="e">
        <f t="shared" si="234"/>
        <v>#DIV/0!</v>
      </c>
    </row>
    <row r="2128" spans="2:11" x14ac:dyDescent="0.2">
      <c r="B2128" s="31">
        <f t="shared" si="240"/>
        <v>29</v>
      </c>
      <c r="C2128" s="31" t="str">
        <f t="shared" si="241"/>
        <v>August</v>
      </c>
      <c r="D2128" s="106">
        <f t="shared" si="242"/>
        <v>10463</v>
      </c>
      <c r="E2128" s="106">
        <f t="shared" si="236"/>
        <v>0</v>
      </c>
      <c r="F2128" s="107">
        <f t="shared" si="239"/>
        <v>0</v>
      </c>
      <c r="G2128" s="106" t="e">
        <f>IF('Calcs active'!P2127&gt;0,('Input &amp; Results'!E$32/12*$C$3)*('Input &amp; Results'!$D$21),('Input &amp; Results'!E$32/12*$C$3)*('Input &amp; Results'!$D$22))</f>
        <v>#DIV/0!</v>
      </c>
      <c r="H2128" s="106" t="e">
        <f t="shared" si="235"/>
        <v>#DIV/0!</v>
      </c>
      <c r="I2128" s="106" t="e">
        <f t="shared" si="237"/>
        <v>#DIV/0!</v>
      </c>
      <c r="J2128" s="106" t="e">
        <f t="shared" si="238"/>
        <v>#DIV/0!</v>
      </c>
      <c r="K2128" s="107" t="e">
        <f t="shared" si="234"/>
        <v>#DIV/0!</v>
      </c>
    </row>
    <row r="2129" spans="2:11" x14ac:dyDescent="0.2">
      <c r="B2129" s="31">
        <f t="shared" si="240"/>
        <v>29</v>
      </c>
      <c r="C2129" s="31" t="str">
        <f t="shared" si="241"/>
        <v>September</v>
      </c>
      <c r="D2129" s="106">
        <f t="shared" si="242"/>
        <v>10493</v>
      </c>
      <c r="E2129" s="106">
        <f t="shared" si="236"/>
        <v>0</v>
      </c>
      <c r="F2129" s="107">
        <f t="shared" si="239"/>
        <v>0</v>
      </c>
      <c r="G2129" s="106" t="e">
        <f>IF('Calcs active'!P2128&gt;0,('Input &amp; Results'!E$33/12*$C$3)*('Input &amp; Results'!$D$21),('Input &amp; Results'!E$33/12*$C$3)*('Input &amp; Results'!$D$22))</f>
        <v>#DIV/0!</v>
      </c>
      <c r="H2129" s="106" t="e">
        <f t="shared" si="235"/>
        <v>#DIV/0!</v>
      </c>
      <c r="I2129" s="106" t="e">
        <f t="shared" si="237"/>
        <v>#DIV/0!</v>
      </c>
      <c r="J2129" s="106" t="e">
        <f t="shared" si="238"/>
        <v>#DIV/0!</v>
      </c>
      <c r="K2129" s="107" t="e">
        <f t="shared" si="234"/>
        <v>#DIV/0!</v>
      </c>
    </row>
    <row r="2130" spans="2:11" x14ac:dyDescent="0.2">
      <c r="B2130" s="31">
        <f t="shared" si="240"/>
        <v>29</v>
      </c>
      <c r="C2130" s="31" t="str">
        <f t="shared" si="241"/>
        <v>October</v>
      </c>
      <c r="D2130" s="106">
        <f t="shared" si="242"/>
        <v>10524</v>
      </c>
      <c r="E2130" s="106">
        <f t="shared" si="236"/>
        <v>0</v>
      </c>
      <c r="F2130" s="107">
        <f t="shared" si="239"/>
        <v>0</v>
      </c>
      <c r="G2130" s="106" t="e">
        <f>IF('Calcs active'!P2129&gt;0,('Input &amp; Results'!E$34/12*$C$3)*('Input &amp; Results'!$D$21),('Input &amp; Results'!E$34/12*$C$3)*('Input &amp; Results'!$D$22))</f>
        <v>#DIV/0!</v>
      </c>
      <c r="H2130" s="106" t="e">
        <f t="shared" si="235"/>
        <v>#DIV/0!</v>
      </c>
      <c r="I2130" s="106" t="e">
        <f t="shared" si="237"/>
        <v>#DIV/0!</v>
      </c>
      <c r="J2130" s="106" t="e">
        <f t="shared" si="238"/>
        <v>#DIV/0!</v>
      </c>
      <c r="K2130" s="107" t="e">
        <f t="shared" si="234"/>
        <v>#DIV/0!</v>
      </c>
    </row>
    <row r="2131" spans="2:11" x14ac:dyDescent="0.2">
      <c r="B2131" s="31">
        <f t="shared" si="240"/>
        <v>29</v>
      </c>
      <c r="C2131" s="31" t="str">
        <f t="shared" si="241"/>
        <v>November</v>
      </c>
      <c r="D2131" s="106">
        <f t="shared" si="242"/>
        <v>10554</v>
      </c>
      <c r="E2131" s="106">
        <f t="shared" si="236"/>
        <v>0</v>
      </c>
      <c r="F2131" s="107">
        <f t="shared" si="239"/>
        <v>0</v>
      </c>
      <c r="G2131" s="106" t="e">
        <f>IF('Calcs active'!P2130&gt;0,('Input &amp; Results'!E$35/12*$C$3)*('Input &amp; Results'!$D$21),('Input &amp; Results'!E$35/12*$C$3)*('Input &amp; Results'!$D$22))</f>
        <v>#DIV/0!</v>
      </c>
      <c r="H2131" s="106" t="e">
        <f t="shared" si="235"/>
        <v>#DIV/0!</v>
      </c>
      <c r="I2131" s="106" t="e">
        <f t="shared" si="237"/>
        <v>#DIV/0!</v>
      </c>
      <c r="J2131" s="106" t="e">
        <f t="shared" si="238"/>
        <v>#DIV/0!</v>
      </c>
      <c r="K2131" s="107" t="e">
        <f t="shared" si="234"/>
        <v>#DIV/0!</v>
      </c>
    </row>
    <row r="2132" spans="2:11" x14ac:dyDescent="0.2">
      <c r="B2132" s="31">
        <f t="shared" si="240"/>
        <v>29</v>
      </c>
      <c r="C2132" s="31" t="str">
        <f t="shared" si="241"/>
        <v>December</v>
      </c>
      <c r="D2132" s="106">
        <f t="shared" si="242"/>
        <v>10585</v>
      </c>
      <c r="E2132" s="106">
        <f t="shared" si="236"/>
        <v>0</v>
      </c>
      <c r="F2132" s="107">
        <f t="shared" si="239"/>
        <v>0</v>
      </c>
      <c r="G2132" s="106" t="e">
        <f>IF('Calcs active'!P2131&gt;0,('Input &amp; Results'!E$36/12*$C$3)*('Input &amp; Results'!$D$21),('Input &amp; Results'!E$36/12*$C$3)*('Input &amp; Results'!$D$22))</f>
        <v>#DIV/0!</v>
      </c>
      <c r="H2132" s="106" t="e">
        <f t="shared" si="235"/>
        <v>#DIV/0!</v>
      </c>
      <c r="I2132" s="106" t="e">
        <f t="shared" si="237"/>
        <v>#DIV/0!</v>
      </c>
      <c r="J2132" s="106" t="e">
        <f t="shared" si="238"/>
        <v>#DIV/0!</v>
      </c>
      <c r="K2132" s="107" t="e">
        <f t="shared" si="234"/>
        <v>#DIV/0!</v>
      </c>
    </row>
    <row r="2133" spans="2:11" x14ac:dyDescent="0.2">
      <c r="B2133" s="31">
        <f t="shared" si="240"/>
        <v>30</v>
      </c>
      <c r="C2133" s="31" t="str">
        <f t="shared" si="241"/>
        <v>January</v>
      </c>
      <c r="D2133" s="106">
        <f t="shared" si="242"/>
        <v>10616</v>
      </c>
      <c r="E2133" s="106">
        <f t="shared" si="236"/>
        <v>0</v>
      </c>
      <c r="F2133" s="107">
        <f t="shared" si="239"/>
        <v>0</v>
      </c>
      <c r="G2133" s="106" t="e">
        <f>IF('Calcs active'!P2132&gt;0,('Input &amp; Results'!E$25/12*$C$3)*('Input &amp; Results'!$D$21),('Input &amp; Results'!E$25/12*$C$3)*('Input &amp; Results'!$D$22))</f>
        <v>#DIV/0!</v>
      </c>
      <c r="H2133" s="106" t="e">
        <f t="shared" si="235"/>
        <v>#DIV/0!</v>
      </c>
      <c r="I2133" s="106" t="e">
        <f t="shared" si="237"/>
        <v>#DIV/0!</v>
      </c>
      <c r="J2133" s="106" t="e">
        <f t="shared" si="238"/>
        <v>#DIV/0!</v>
      </c>
      <c r="K2133" s="107" t="e">
        <f t="shared" si="234"/>
        <v>#DIV/0!</v>
      </c>
    </row>
    <row r="2134" spans="2:11" x14ac:dyDescent="0.2">
      <c r="B2134" s="31">
        <f t="shared" si="240"/>
        <v>30</v>
      </c>
      <c r="C2134" s="31" t="str">
        <f t="shared" si="241"/>
        <v>February</v>
      </c>
      <c r="D2134" s="106">
        <f t="shared" si="242"/>
        <v>10644</v>
      </c>
      <c r="E2134" s="106">
        <f t="shared" si="236"/>
        <v>0</v>
      </c>
      <c r="F2134" s="107">
        <f t="shared" si="239"/>
        <v>0</v>
      </c>
      <c r="G2134" s="106" t="e">
        <f>IF('Calcs active'!P2133&gt;0,('Input &amp; Results'!E$26/12*$C$3)*('Input &amp; Results'!$D$21),('Input &amp; Results'!E$26/12*$C$3)*('Input &amp; Results'!$D$22))</f>
        <v>#DIV/0!</v>
      </c>
      <c r="H2134" s="106" t="e">
        <f t="shared" si="235"/>
        <v>#DIV/0!</v>
      </c>
      <c r="I2134" s="106" t="e">
        <f t="shared" si="237"/>
        <v>#DIV/0!</v>
      </c>
      <c r="J2134" s="106" t="e">
        <f t="shared" si="238"/>
        <v>#DIV/0!</v>
      </c>
      <c r="K2134" s="107" t="e">
        <f t="shared" si="234"/>
        <v>#DIV/0!</v>
      </c>
    </row>
    <row r="2135" spans="2:11" x14ac:dyDescent="0.2">
      <c r="B2135" s="31">
        <f t="shared" si="240"/>
        <v>30</v>
      </c>
      <c r="C2135" s="31" t="str">
        <f t="shared" si="241"/>
        <v>March</v>
      </c>
      <c r="D2135" s="106">
        <f t="shared" si="242"/>
        <v>10675</v>
      </c>
      <c r="E2135" s="106">
        <f t="shared" si="236"/>
        <v>0</v>
      </c>
      <c r="F2135" s="107">
        <f t="shared" si="239"/>
        <v>0</v>
      </c>
      <c r="G2135" s="106" t="e">
        <f>IF('Calcs active'!P2134&gt;0,('Input &amp; Results'!E$27/12*$C$3)*('Input &amp; Results'!$D$21),('Input &amp; Results'!E$27/12*$C$3)*('Input &amp; Results'!$D$22))</f>
        <v>#DIV/0!</v>
      </c>
      <c r="H2135" s="106" t="e">
        <f t="shared" si="235"/>
        <v>#DIV/0!</v>
      </c>
      <c r="I2135" s="106" t="e">
        <f t="shared" si="237"/>
        <v>#DIV/0!</v>
      </c>
      <c r="J2135" s="106" t="e">
        <f t="shared" si="238"/>
        <v>#DIV/0!</v>
      </c>
      <c r="K2135" s="107" t="e">
        <f t="shared" si="234"/>
        <v>#DIV/0!</v>
      </c>
    </row>
    <row r="2136" spans="2:11" x14ac:dyDescent="0.2">
      <c r="B2136" s="31">
        <f t="shared" si="240"/>
        <v>30</v>
      </c>
      <c r="C2136" s="31" t="str">
        <f t="shared" si="241"/>
        <v>April</v>
      </c>
      <c r="D2136" s="106">
        <f t="shared" si="242"/>
        <v>10705</v>
      </c>
      <c r="E2136" s="106">
        <f t="shared" si="236"/>
        <v>0</v>
      </c>
      <c r="F2136" s="107">
        <f t="shared" si="239"/>
        <v>0</v>
      </c>
      <c r="G2136" s="106" t="e">
        <f>IF('Calcs active'!P2135&gt;0,('Input &amp; Results'!E$28/12*$C$3)*('Input &amp; Results'!$D$21),('Input &amp; Results'!E$28/12*$C$3)*('Input &amp; Results'!$D$22))</f>
        <v>#DIV/0!</v>
      </c>
      <c r="H2136" s="106" t="e">
        <f t="shared" si="235"/>
        <v>#DIV/0!</v>
      </c>
      <c r="I2136" s="106" t="e">
        <f t="shared" si="237"/>
        <v>#DIV/0!</v>
      </c>
      <c r="J2136" s="106" t="e">
        <f t="shared" si="238"/>
        <v>#DIV/0!</v>
      </c>
      <c r="K2136" s="107" t="e">
        <f t="shared" si="234"/>
        <v>#DIV/0!</v>
      </c>
    </row>
    <row r="2137" spans="2:11" x14ac:dyDescent="0.2">
      <c r="B2137" s="31">
        <f t="shared" si="240"/>
        <v>30</v>
      </c>
      <c r="C2137" s="31" t="str">
        <f t="shared" si="241"/>
        <v>May</v>
      </c>
      <c r="D2137" s="106">
        <f t="shared" si="242"/>
        <v>10736</v>
      </c>
      <c r="E2137" s="106">
        <f t="shared" si="236"/>
        <v>0</v>
      </c>
      <c r="F2137" s="107">
        <f t="shared" si="239"/>
        <v>0</v>
      </c>
      <c r="G2137" s="106" t="e">
        <f>IF('Calcs active'!P2136&gt;0,('Input &amp; Results'!E$29/12*$C$3)*('Input &amp; Results'!$D$21),('Input &amp; Results'!E$29/12*$C$3)*('Input &amp; Results'!$D$22))</f>
        <v>#DIV/0!</v>
      </c>
      <c r="H2137" s="106" t="e">
        <f t="shared" si="235"/>
        <v>#DIV/0!</v>
      </c>
      <c r="I2137" s="106" t="e">
        <f t="shared" si="237"/>
        <v>#DIV/0!</v>
      </c>
      <c r="J2137" s="106" t="e">
        <f t="shared" si="238"/>
        <v>#DIV/0!</v>
      </c>
      <c r="K2137" s="107" t="e">
        <f t="shared" si="234"/>
        <v>#DIV/0!</v>
      </c>
    </row>
    <row r="2138" spans="2:11" x14ac:dyDescent="0.2">
      <c r="B2138" s="31">
        <f t="shared" si="240"/>
        <v>30</v>
      </c>
      <c r="C2138" s="31" t="str">
        <f t="shared" si="241"/>
        <v>June</v>
      </c>
      <c r="D2138" s="106">
        <f t="shared" si="242"/>
        <v>10766</v>
      </c>
      <c r="E2138" s="106">
        <f t="shared" si="236"/>
        <v>0</v>
      </c>
      <c r="F2138" s="107">
        <f t="shared" si="239"/>
        <v>0</v>
      </c>
      <c r="G2138" s="106" t="e">
        <f>IF('Calcs active'!P2137&gt;0,('Input &amp; Results'!E$30/12*$C$3)*('Input &amp; Results'!$D$21),('Input &amp; Results'!E$30/12*$C$3)*('Input &amp; Results'!$D$22))</f>
        <v>#DIV/0!</v>
      </c>
      <c r="H2138" s="106" t="e">
        <f t="shared" si="235"/>
        <v>#DIV/0!</v>
      </c>
      <c r="I2138" s="106" t="e">
        <f t="shared" si="237"/>
        <v>#DIV/0!</v>
      </c>
      <c r="J2138" s="106" t="e">
        <f t="shared" si="238"/>
        <v>#DIV/0!</v>
      </c>
      <c r="K2138" s="107" t="e">
        <f t="shared" si="234"/>
        <v>#DIV/0!</v>
      </c>
    </row>
    <row r="2139" spans="2:11" x14ac:dyDescent="0.2">
      <c r="B2139" s="31">
        <f t="shared" si="240"/>
        <v>30</v>
      </c>
      <c r="C2139" s="31" t="str">
        <f t="shared" si="241"/>
        <v>July</v>
      </c>
      <c r="D2139" s="106">
        <f t="shared" si="242"/>
        <v>10797</v>
      </c>
      <c r="E2139" s="106">
        <f t="shared" si="236"/>
        <v>0</v>
      </c>
      <c r="F2139" s="107">
        <f t="shared" si="239"/>
        <v>0</v>
      </c>
      <c r="G2139" s="106" t="e">
        <f>IF('Calcs active'!P2138&gt;0,('Input &amp; Results'!E$31/12*$C$3)*('Input &amp; Results'!$D$21),('Input &amp; Results'!E$31/12*$C$3)*('Input &amp; Results'!$D$22))</f>
        <v>#DIV/0!</v>
      </c>
      <c r="H2139" s="106" t="e">
        <f t="shared" si="235"/>
        <v>#DIV/0!</v>
      </c>
      <c r="I2139" s="106" t="e">
        <f t="shared" si="237"/>
        <v>#DIV/0!</v>
      </c>
      <c r="J2139" s="106" t="e">
        <f t="shared" si="238"/>
        <v>#DIV/0!</v>
      </c>
      <c r="K2139" s="107" t="e">
        <f t="shared" si="234"/>
        <v>#DIV/0!</v>
      </c>
    </row>
    <row r="2140" spans="2:11" x14ac:dyDescent="0.2">
      <c r="B2140" s="31">
        <f t="shared" si="240"/>
        <v>30</v>
      </c>
      <c r="C2140" s="31" t="str">
        <f t="shared" si="241"/>
        <v>August</v>
      </c>
      <c r="D2140" s="106">
        <f t="shared" si="242"/>
        <v>10828</v>
      </c>
      <c r="E2140" s="106">
        <f t="shared" si="236"/>
        <v>0</v>
      </c>
      <c r="F2140" s="107">
        <f t="shared" si="239"/>
        <v>0</v>
      </c>
      <c r="G2140" s="106" t="e">
        <f>IF('Calcs active'!P2139&gt;0,('Input &amp; Results'!E$32/12*$C$3)*('Input &amp; Results'!$D$21),('Input &amp; Results'!E$32/12*$C$3)*('Input &amp; Results'!$D$22))</f>
        <v>#DIV/0!</v>
      </c>
      <c r="H2140" s="106" t="e">
        <f t="shared" si="235"/>
        <v>#DIV/0!</v>
      </c>
      <c r="I2140" s="106" t="e">
        <f t="shared" si="237"/>
        <v>#DIV/0!</v>
      </c>
      <c r="J2140" s="106" t="e">
        <f t="shared" si="238"/>
        <v>#DIV/0!</v>
      </c>
      <c r="K2140" s="107" t="e">
        <f t="shared" si="234"/>
        <v>#DIV/0!</v>
      </c>
    </row>
    <row r="2141" spans="2:11" x14ac:dyDescent="0.2">
      <c r="B2141" s="31">
        <f t="shared" si="240"/>
        <v>30</v>
      </c>
      <c r="C2141" s="31" t="str">
        <f t="shared" si="241"/>
        <v>September</v>
      </c>
      <c r="D2141" s="106">
        <f t="shared" si="242"/>
        <v>10858</v>
      </c>
      <c r="E2141" s="106">
        <f t="shared" si="236"/>
        <v>0</v>
      </c>
      <c r="F2141" s="107">
        <f t="shared" si="239"/>
        <v>0</v>
      </c>
      <c r="G2141" s="106" t="e">
        <f>IF('Calcs active'!P2140&gt;0,('Input &amp; Results'!E$33/12*$C$3)*('Input &amp; Results'!$D$21),('Input &amp; Results'!E$33/12*$C$3)*('Input &amp; Results'!$D$22))</f>
        <v>#DIV/0!</v>
      </c>
      <c r="H2141" s="106" t="e">
        <f t="shared" si="235"/>
        <v>#DIV/0!</v>
      </c>
      <c r="I2141" s="106" t="e">
        <f t="shared" si="237"/>
        <v>#DIV/0!</v>
      </c>
      <c r="J2141" s="106" t="e">
        <f t="shared" si="238"/>
        <v>#DIV/0!</v>
      </c>
      <c r="K2141" s="107" t="e">
        <f t="shared" si="234"/>
        <v>#DIV/0!</v>
      </c>
    </row>
    <row r="2142" spans="2:11" x14ac:dyDescent="0.2">
      <c r="B2142" s="31">
        <f t="shared" si="240"/>
        <v>30</v>
      </c>
      <c r="C2142" s="31" t="str">
        <f t="shared" si="241"/>
        <v>October</v>
      </c>
      <c r="D2142" s="106">
        <f t="shared" si="242"/>
        <v>10889</v>
      </c>
      <c r="E2142" s="106">
        <f t="shared" si="236"/>
        <v>0</v>
      </c>
      <c r="F2142" s="107">
        <f t="shared" si="239"/>
        <v>0</v>
      </c>
      <c r="G2142" s="106" t="e">
        <f>IF('Calcs active'!P2141&gt;0,('Input &amp; Results'!E$34/12*$C$3)*('Input &amp; Results'!$D$21),('Input &amp; Results'!E$34/12*$C$3)*('Input &amp; Results'!$D$22))</f>
        <v>#DIV/0!</v>
      </c>
      <c r="H2142" s="106" t="e">
        <f t="shared" si="235"/>
        <v>#DIV/0!</v>
      </c>
      <c r="I2142" s="106" t="e">
        <f t="shared" si="237"/>
        <v>#DIV/0!</v>
      </c>
      <c r="J2142" s="106" t="e">
        <f t="shared" si="238"/>
        <v>#DIV/0!</v>
      </c>
      <c r="K2142" s="107" t="e">
        <f t="shared" si="234"/>
        <v>#DIV/0!</v>
      </c>
    </row>
    <row r="2143" spans="2:11" x14ac:dyDescent="0.2">
      <c r="B2143" s="31">
        <f t="shared" si="240"/>
        <v>30</v>
      </c>
      <c r="C2143" s="31" t="str">
        <f t="shared" si="241"/>
        <v>November</v>
      </c>
      <c r="D2143" s="106">
        <f t="shared" si="242"/>
        <v>10919</v>
      </c>
      <c r="E2143" s="106">
        <f t="shared" si="236"/>
        <v>0</v>
      </c>
      <c r="F2143" s="107">
        <f t="shared" si="239"/>
        <v>0</v>
      </c>
      <c r="G2143" s="106" t="e">
        <f>IF('Calcs active'!P2142&gt;0,('Input &amp; Results'!E$35/12*$C$3)*('Input &amp; Results'!$D$21),('Input &amp; Results'!E$35/12*$C$3)*('Input &amp; Results'!$D$22))</f>
        <v>#DIV/0!</v>
      </c>
      <c r="H2143" s="106" t="e">
        <f t="shared" si="235"/>
        <v>#DIV/0!</v>
      </c>
      <c r="I2143" s="106" t="e">
        <f t="shared" si="237"/>
        <v>#DIV/0!</v>
      </c>
      <c r="J2143" s="106" t="e">
        <f t="shared" si="238"/>
        <v>#DIV/0!</v>
      </c>
      <c r="K2143" s="107" t="e">
        <f t="shared" si="234"/>
        <v>#DIV/0!</v>
      </c>
    </row>
    <row r="2144" spans="2:11" x14ac:dyDescent="0.2">
      <c r="B2144" s="31">
        <f t="shared" si="240"/>
        <v>30</v>
      </c>
      <c r="C2144" s="31" t="str">
        <f t="shared" si="241"/>
        <v>December</v>
      </c>
      <c r="D2144" s="106">
        <f t="shared" si="242"/>
        <v>10950</v>
      </c>
      <c r="E2144" s="106">
        <f t="shared" si="236"/>
        <v>0</v>
      </c>
      <c r="F2144" s="107">
        <f t="shared" si="239"/>
        <v>0</v>
      </c>
      <c r="G2144" s="106" t="e">
        <f>IF('Calcs active'!P2143&gt;0,('Input &amp; Results'!E$36/12*$C$3)*('Input &amp; Results'!$D$21),('Input &amp; Results'!E$36/12*$C$3)*('Input &amp; Results'!$D$22))</f>
        <v>#DIV/0!</v>
      </c>
      <c r="H2144" s="106" t="e">
        <f t="shared" si="235"/>
        <v>#DIV/0!</v>
      </c>
      <c r="I2144" s="106" t="e">
        <f t="shared" si="237"/>
        <v>#DIV/0!</v>
      </c>
      <c r="J2144" s="106" t="e">
        <f t="shared" si="238"/>
        <v>#DIV/0!</v>
      </c>
      <c r="K2144" s="107" t="e">
        <f t="shared" si="234"/>
        <v>#DIV/0!</v>
      </c>
    </row>
  </sheetData>
  <sheetProtection password="D491" sheet="1" objects="1" scenarios="1"/>
  <mergeCells count="11">
    <mergeCell ref="C2:G2"/>
    <mergeCell ref="B14:B15"/>
    <mergeCell ref="C14:C15"/>
    <mergeCell ref="D14:D15"/>
    <mergeCell ref="A1:E1"/>
    <mergeCell ref="E10:K10"/>
    <mergeCell ref="E9:K9"/>
    <mergeCell ref="E8:K8"/>
    <mergeCell ref="E7:K7"/>
    <mergeCell ref="E6:K6"/>
    <mergeCell ref="E5:K5"/>
  </mergeCells>
  <phoneticPr fontId="2" type="noConversion"/>
  <pageMargins left="0.5" right="0.5" top="0.5" bottom="1" header="0.5" footer="0.5"/>
  <pageSetup scale="92" fitToHeight="100" orientation="portrait" r:id="rId1"/>
  <headerFooter alignWithMargins="0">
    <oddFooter>&amp;L&amp;A&amp;C&amp;F&amp;RPage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7</vt:i4>
      </vt:variant>
      <vt:variant>
        <vt:lpstr>Named Ranges</vt:lpstr>
      </vt:variant>
      <vt:variant>
        <vt:i4>4</vt:i4>
      </vt:variant>
    </vt:vector>
  </HeadingPairs>
  <TitlesOfParts>
    <vt:vector size="15" baseType="lpstr">
      <vt:lpstr>Notes</vt:lpstr>
      <vt:lpstr>Input &amp; Results</vt:lpstr>
      <vt:lpstr>Calcs active</vt:lpstr>
      <vt:lpstr>Calcs Hist</vt:lpstr>
      <vt:lpstr>Pond Fill Time Curve</vt:lpstr>
      <vt:lpstr>Draindown Curve</vt:lpstr>
      <vt:lpstr>Cum. Draindown Curve</vt:lpstr>
      <vt:lpstr>Recirc. Curve</vt:lpstr>
      <vt:lpstr>Cum. Recirc. Curve</vt:lpstr>
      <vt:lpstr>Evap. Curve</vt:lpstr>
      <vt:lpstr>Cum. Evap. Curve</vt:lpstr>
      <vt:lpstr>'Input &amp; Results'!Print_Area</vt:lpstr>
      <vt:lpstr>Notes!Print_Area</vt:lpstr>
      <vt:lpstr>'Calcs active'!Print_Titles</vt:lpstr>
      <vt:lpstr>'Calcs Hist'!Print_Titles</vt:lpstr>
    </vt:vector>
  </TitlesOfParts>
  <Company>JBR Environmental Consultants,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HLDE</dc:title>
  <dc:subject>Beta version 08/06/08</dc:subject>
  <dc:creator>Stephanie Stoeberl</dc:creator>
  <cp:lastModifiedBy>Stacey Weatherbee</cp:lastModifiedBy>
  <cp:lastPrinted>2011-09-22T18:36:36Z</cp:lastPrinted>
  <dcterms:created xsi:type="dcterms:W3CDTF">2004-10-04T23:59:09Z</dcterms:created>
  <dcterms:modified xsi:type="dcterms:W3CDTF">2023-12-21T16:09:55Z</dcterms:modified>
</cp:coreProperties>
</file>